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2.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3.xml" ContentType="application/vnd.openxmlformats-officedocument.drawingml.chartshape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4.xml" ContentType="application/vnd.openxmlformats-officedocument.drawing+xml"/>
  <Override PartName="/xl/slicers/slicer1.xml" ContentType="application/vnd.ms-excel.slicer+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5.xml" ContentType="application/vnd.openxmlformats-officedocument.drawingml.chartshapes+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6.xml" ContentType="application/vnd.openxmlformats-officedocument.drawingml.chartshapes+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7.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nil0\Documents\GitHub\Excel_Store-Marketing-Campaign-Dashboard\"/>
    </mc:Choice>
  </mc:AlternateContent>
  <xr:revisionPtr revIDLastSave="0" documentId="13_ncr:1_{186C6E62-5745-4B07-BA18-078D886C557D}" xr6:coauthVersionLast="47" xr6:coauthVersionMax="47" xr10:uidLastSave="{00000000-0000-0000-0000-000000000000}"/>
  <bookViews>
    <workbookView xWindow="-120" yWindow="-120" windowWidth="29040" windowHeight="15990" activeTab="4" xr2:uid="{00000000-000D-0000-FFFF-FFFF00000000}"/>
  </bookViews>
  <sheets>
    <sheet name="ifood_df" sheetId="1" r:id="rId1"/>
    <sheet name="Worksheet" sheetId="2" r:id="rId2"/>
    <sheet name="Plots" sheetId="5" r:id="rId3"/>
    <sheet name="Plots _2" sheetId="13" r:id="rId4"/>
    <sheet name="Dashboard" sheetId="12" r:id="rId5"/>
  </sheets>
  <definedNames>
    <definedName name="_xlnm._FilterDatabase" localSheetId="0" hidden="1">ifood_df!$A$1:$AM$2206</definedName>
    <definedName name="_xlnm._FilterDatabase" localSheetId="2" hidden="1">Plots!$I$11:$I$11</definedName>
    <definedName name="_xlnm._FilterDatabase" localSheetId="1" hidden="1">Worksheet!$A$1:$AY$1</definedName>
    <definedName name="Slicer_Accepted_Campaign__1">#N/A</definedName>
    <definedName name="Slicer_Accepted_Campaign__2">#N/A</definedName>
    <definedName name="Slicer_Accepted_Campaign__3">#N/A</definedName>
    <definedName name="Slicer_Accepted_Campaign__4">#N/A</definedName>
    <definedName name="Slicer_Accepted_Campaign__5">#N/A</definedName>
    <definedName name="Slicer_Accepted_Campaign__6">#N/A</definedName>
  </definedNames>
  <calcPr calcId="191029"/>
  <pivotCaches>
    <pivotCache cacheId="1"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J26" i="13" l="1"/>
  <c r="AJ27" i="13"/>
  <c r="AJ28" i="13"/>
  <c r="AJ29" i="13"/>
  <c r="AJ30" i="13"/>
  <c r="AJ25" i="13"/>
  <c r="H4" i="13"/>
  <c r="H5" i="13"/>
  <c r="H6" i="13"/>
  <c r="H7" i="13"/>
  <c r="H8" i="13"/>
  <c r="H3" i="13"/>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 i="2"/>
  <c r="F382" i="2" a="1"/>
  <c r="F382" i="2" s="1"/>
  <c r="F111" i="2" a="1"/>
  <c r="F111" i="2" s="1"/>
  <c r="F751" i="2" a="1"/>
  <c r="F751" i="2" s="1"/>
  <c r="F696" i="2" a="1"/>
  <c r="F696" i="2" s="1"/>
  <c r="F611" i="2" a="1"/>
  <c r="F611" i="2" s="1"/>
  <c r="F867" i="2" a="1"/>
  <c r="F867" i="2" s="1"/>
  <c r="F617" i="2" a="1"/>
  <c r="F617" i="2" s="1"/>
  <c r="F393" i="2" a="1"/>
  <c r="F393" i="2" s="1"/>
  <c r="F868" i="2" a="1"/>
  <c r="F868" i="2" s="1"/>
  <c r="F146" i="2" a="1"/>
  <c r="F146" i="2" s="1"/>
  <c r="F502" i="2" a="1"/>
  <c r="F502" i="2" s="1"/>
  <c r="F24" i="2" a="1"/>
  <c r="F24" i="2" s="1"/>
  <c r="F447" i="2" a="1"/>
  <c r="F447" i="2" s="1"/>
  <c r="F812" i="2" a="1"/>
  <c r="F812" i="2" s="1"/>
  <c r="F456" i="2" a="1"/>
  <c r="F456" i="2" s="1"/>
  <c r="F765" i="2" a="1"/>
  <c r="F765" i="2" s="1"/>
  <c r="F188" i="2" a="1"/>
  <c r="F188" i="2" s="1"/>
  <c r="F165" i="2" a="1"/>
  <c r="F165" i="2" s="1"/>
  <c r="F224" i="2" a="1"/>
  <c r="F224" i="2" s="1"/>
  <c r="F177" i="2" a="1"/>
  <c r="F177" i="2" s="1"/>
  <c r="F630" i="2" a="1"/>
  <c r="F630" i="2" s="1"/>
  <c r="F362" i="2" a="1"/>
  <c r="F362" i="2" s="1"/>
  <c r="F363" i="2" a="1"/>
  <c r="F363" i="2" s="1"/>
  <c r="F286" i="2" a="1"/>
  <c r="F286" i="2" s="1"/>
  <c r="F884" i="2" a="1"/>
  <c r="F884" i="2" s="1"/>
  <c r="F309" i="2" a="1"/>
  <c r="F309" i="2" s="1"/>
  <c r="F201" i="2" a="1"/>
  <c r="F201" i="2" s="1"/>
  <c r="F777" i="2" a="1"/>
  <c r="F777" i="2" s="1"/>
  <c r="F626" i="2" a="1"/>
  <c r="F626" i="2" s="1"/>
  <c r="F549" i="2" a="1"/>
  <c r="F549" i="2" s="1"/>
  <c r="F700" i="2" a="1"/>
  <c r="F700" i="2" s="1"/>
  <c r="F287" i="2" a="1"/>
  <c r="F287" i="2" s="1"/>
  <c r="F69" i="2" a="1"/>
  <c r="F69" i="2" s="1"/>
  <c r="F238" i="2" a="1"/>
  <c r="F238" i="2" s="1"/>
  <c r="F859" i="2" a="1"/>
  <c r="F859" i="2" s="1"/>
  <c r="F70" i="2" a="1"/>
  <c r="F70" i="2" s="1"/>
  <c r="F478" i="2" a="1"/>
  <c r="F478" i="2" s="1"/>
  <c r="F156" i="2" a="1"/>
  <c r="F156" i="2" s="1"/>
  <c r="F772" i="2" a="1"/>
  <c r="F772" i="2" s="1"/>
  <c r="F197" i="2" a="1"/>
  <c r="F197" i="2" s="1"/>
  <c r="F412" i="2" a="1"/>
  <c r="F412" i="2" s="1"/>
  <c r="F278" i="2" a="1"/>
  <c r="F278" i="2" s="1"/>
  <c r="F79" i="2" a="1"/>
  <c r="F79" i="2" s="1"/>
  <c r="F701" i="2" a="1"/>
  <c r="F701" i="2" s="1"/>
  <c r="F697" i="2" a="1"/>
  <c r="F697" i="2" s="1"/>
  <c r="F82" i="2" a="1"/>
  <c r="F82" i="2" s="1"/>
  <c r="F629" i="2" a="1"/>
  <c r="F629" i="2" s="1"/>
  <c r="F575" i="2" a="1"/>
  <c r="F575" i="2" s="1"/>
  <c r="F654" i="2" a="1"/>
  <c r="F654" i="2" s="1"/>
  <c r="F272" i="2" a="1"/>
  <c r="F272" i="2" s="1"/>
  <c r="F339" i="2" a="1"/>
  <c r="F339" i="2" s="1"/>
  <c r="F705" i="2" a="1"/>
  <c r="F705" i="2" s="1"/>
  <c r="F221" i="2" a="1"/>
  <c r="F221" i="2" s="1"/>
  <c r="F550" i="2" a="1"/>
  <c r="F550" i="2" s="1"/>
  <c r="F551" i="2" a="1"/>
  <c r="F551" i="2" s="1"/>
  <c r="F336" i="2" a="1"/>
  <c r="F336" i="2" s="1"/>
  <c r="F198" i="2" a="1"/>
  <c r="F198" i="2" s="1"/>
  <c r="F605" i="2" a="1"/>
  <c r="F605" i="2" s="1"/>
  <c r="F301" i="2" a="1"/>
  <c r="F301" i="2" s="1"/>
  <c r="F37" i="2" a="1"/>
  <c r="F37" i="2" s="1"/>
  <c r="F38" i="2" a="1"/>
  <c r="F38" i="2" s="1"/>
  <c r="F119" i="2" a="1"/>
  <c r="F119" i="2" s="1"/>
  <c r="F288" i="2" a="1"/>
  <c r="F288" i="2" s="1"/>
  <c r="F728" i="2" a="1"/>
  <c r="F728" i="2" s="1"/>
  <c r="F658" i="2" a="1"/>
  <c r="F658" i="2" s="1"/>
  <c r="F783" i="2" a="1"/>
  <c r="F783" i="2" s="1"/>
  <c r="F635" i="2" a="1"/>
  <c r="F635" i="2" s="1"/>
  <c r="F820" i="2" a="1"/>
  <c r="F820" i="2" s="1"/>
  <c r="F258" i="2" a="1"/>
  <c r="F258" i="2" s="1"/>
  <c r="F799" i="2" a="1"/>
  <c r="F799" i="2" s="1"/>
  <c r="F758" i="2" a="1"/>
  <c r="F758" i="2" s="1"/>
  <c r="F161" i="2" a="1"/>
  <c r="F161" i="2" s="1"/>
  <c r="F869" i="2" a="1"/>
  <c r="F869" i="2" s="1"/>
  <c r="F183" i="2" a="1"/>
  <c r="F183" i="2" s="1"/>
  <c r="F800" i="2" a="1"/>
  <c r="F800" i="2" s="1"/>
  <c r="F147" i="2" a="1"/>
  <c r="F147" i="2" s="1"/>
  <c r="F148" i="2" a="1"/>
  <c r="F148" i="2" s="1"/>
  <c r="F622" i="2" a="1"/>
  <c r="F622" i="2" s="1"/>
  <c r="F769" i="2" a="1"/>
  <c r="F769" i="2" s="1"/>
  <c r="F807" i="2" a="1"/>
  <c r="F807" i="2" s="1"/>
  <c r="F329" i="2" a="1"/>
  <c r="F329" i="2" s="1"/>
  <c r="F413" i="2" a="1"/>
  <c r="F413" i="2" s="1"/>
  <c r="F558" i="2" a="1"/>
  <c r="F558" i="2" s="1"/>
  <c r="F4" i="2" a="1"/>
  <c r="F4" i="2" s="1"/>
  <c r="F163" i="2" a="1"/>
  <c r="F163" i="2" s="1"/>
  <c r="F64" i="2" a="1"/>
  <c r="F64" i="2" s="1"/>
  <c r="F269" i="2" a="1"/>
  <c r="F269" i="2" s="1"/>
  <c r="F285" i="2" a="1"/>
  <c r="F285" i="2" s="1"/>
  <c r="F757" i="2" a="1"/>
  <c r="F757" i="2" s="1"/>
  <c r="F465" i="2" a="1"/>
  <c r="F465" i="2" s="1"/>
  <c r="F625" i="2" a="1"/>
  <c r="F625" i="2" s="1"/>
  <c r="F227" i="2" a="1"/>
  <c r="F227" i="2" s="1"/>
  <c r="F149" i="2" a="1"/>
  <c r="F149" i="2" s="1"/>
  <c r="F322" i="2" a="1"/>
  <c r="F322" i="2" s="1"/>
  <c r="F631" i="2" a="1"/>
  <c r="F631" i="2" s="1"/>
  <c r="F479" i="2" a="1"/>
  <c r="F479" i="2" s="1"/>
  <c r="F860" i="2" a="1"/>
  <c r="F860" i="2" s="1"/>
  <c r="F797" i="2" a="1"/>
  <c r="F797" i="2" s="1"/>
  <c r="F729" i="2" a="1"/>
  <c r="F729" i="2" s="1"/>
  <c r="F850" i="2" a="1"/>
  <c r="F850" i="2" s="1"/>
  <c r="F25" i="2" a="1"/>
  <c r="F25" i="2" s="1"/>
  <c r="F529" i="2" a="1"/>
  <c r="F529" i="2" s="1"/>
  <c r="F228" i="2" a="1"/>
  <c r="F228" i="2" s="1"/>
  <c r="F815" i="2" a="1"/>
  <c r="F815" i="2" s="1"/>
  <c r="F195" i="2" a="1"/>
  <c r="F195" i="2" s="1"/>
  <c r="F784" i="2" a="1"/>
  <c r="F784" i="2"/>
  <c r="F85" i="2" a="1"/>
  <c r="F85" i="2" s="1"/>
  <c r="F470" i="2" a="1"/>
  <c r="F470" i="2" s="1"/>
  <c r="F739" i="2" a="1"/>
  <c r="F739" i="2" s="1"/>
  <c r="F418" i="2" a="1"/>
  <c r="F418" i="2" s="1"/>
  <c r="F744" i="2" a="1"/>
  <c r="F744" i="2" s="1"/>
  <c r="F279" i="2" a="1"/>
  <c r="F279" i="2"/>
  <c r="F471" i="2" a="1"/>
  <c r="F471" i="2" s="1"/>
  <c r="F173" i="2" a="1"/>
  <c r="F173" i="2" s="1"/>
  <c r="F215" i="2" a="1"/>
  <c r="F215" i="2" s="1"/>
  <c r="F216" i="2" a="1"/>
  <c r="F216" i="2"/>
  <c r="F714" i="2" a="1"/>
  <c r="F714" i="2" s="1"/>
  <c r="F310" i="2" a="1"/>
  <c r="F310" i="2" s="1"/>
  <c r="F32" i="2" a="1"/>
  <c r="F32" i="2" s="1"/>
  <c r="F483" i="2" a="1"/>
  <c r="F483" i="2" s="1"/>
  <c r="F340" i="2" a="1"/>
  <c r="F340" i="2" s="1"/>
  <c r="F520" i="2" a="1"/>
  <c r="F520" i="2"/>
  <c r="F692" i="2" a="1"/>
  <c r="F692" i="2" s="1"/>
  <c r="F620" i="2" a="1"/>
  <c r="F620" i="2" s="1"/>
  <c r="F354" i="2" a="1"/>
  <c r="F354" i="2" s="1"/>
  <c r="F636" i="2" a="1"/>
  <c r="F636" i="2" s="1"/>
  <c r="F9" i="2" a="1"/>
  <c r="F9" i="2" s="1"/>
  <c r="F30" i="2" a="1"/>
  <c r="F30" i="2" s="1"/>
  <c r="F730" i="2" a="1"/>
  <c r="F730" i="2" s="1"/>
  <c r="F750" i="2" a="1"/>
  <c r="F750" i="2"/>
  <c r="F484" i="2" a="1"/>
  <c r="F484" i="2" s="1"/>
  <c r="F386" i="2" a="1"/>
  <c r="F386" i="2" s="1"/>
  <c r="F3" i="2" a="1"/>
  <c r="F3" i="2" s="1"/>
  <c r="F371" i="2" a="1"/>
  <c r="F371" i="2" s="1"/>
  <c r="F83" i="2" a="1"/>
  <c r="F83" i="2" s="1"/>
  <c r="F515" i="2" a="1"/>
  <c r="F515" i="2"/>
  <c r="F403" i="2" a="1"/>
  <c r="F403" i="2" s="1"/>
  <c r="F503" i="2" a="1"/>
  <c r="F503" i="2" s="1"/>
  <c r="F259" i="2" a="1"/>
  <c r="F259" i="2" s="1"/>
  <c r="F808" i="2" a="1"/>
  <c r="F808" i="2"/>
  <c r="F826" i="2" a="1"/>
  <c r="F826" i="2" s="1"/>
  <c r="F840" i="2" a="1"/>
  <c r="F840" i="2" s="1"/>
  <c r="F710" i="2" a="1"/>
  <c r="F710" i="2" s="1"/>
  <c r="F184" i="2" a="1"/>
  <c r="F184" i="2" s="1"/>
  <c r="F832" i="2" a="1"/>
  <c r="F832" i="2" s="1"/>
  <c r="F239" i="2" a="1"/>
  <c r="F239" i="2"/>
  <c r="F185" i="2" a="1"/>
  <c r="F185" i="2" s="1"/>
  <c r="F841" i="2" a="1"/>
  <c r="F841" i="2" s="1"/>
  <c r="F90" i="2" a="1"/>
  <c r="F90" i="2" s="1"/>
  <c r="F139" i="2" a="1"/>
  <c r="F139" i="2" s="1"/>
  <c r="F480" i="2" a="1"/>
  <c r="F480" i="2" s="1"/>
  <c r="F711" i="2" a="1"/>
  <c r="F711" i="2"/>
  <c r="F813" i="2" a="1"/>
  <c r="F813" i="2" s="1"/>
  <c r="F740" i="2" a="1"/>
  <c r="F740" i="2" s="1"/>
  <c r="F240" i="2" a="1"/>
  <c r="F240" i="2" s="1"/>
  <c r="F541" i="2" a="1"/>
  <c r="F541" i="2"/>
  <c r="F115" i="2" a="1"/>
  <c r="F115" i="2" s="1"/>
  <c r="F659" i="2" a="1"/>
  <c r="F659" i="2" s="1"/>
  <c r="F646" i="2" a="1"/>
  <c r="F646" i="2" s="1"/>
  <c r="F801" i="2" a="1"/>
  <c r="F801" i="2" s="1"/>
  <c r="F5" i="2" a="1"/>
  <c r="F5" i="2" s="1"/>
  <c r="F364" i="2" a="1"/>
  <c r="F364" i="2" s="1"/>
  <c r="F410" i="2" a="1"/>
  <c r="F410" i="2" s="1"/>
  <c r="F736" i="2" a="1"/>
  <c r="F736" i="2"/>
  <c r="F368" i="2" a="1"/>
  <c r="F368" i="2" s="1"/>
  <c r="F247" i="2" a="1"/>
  <c r="F247" i="2" s="1"/>
  <c r="F861" i="2" a="1"/>
  <c r="F861" i="2" s="1"/>
  <c r="F497" i="2" a="1"/>
  <c r="F497" i="2" s="1"/>
  <c r="F822" i="2" a="1"/>
  <c r="F822" i="2" s="1"/>
  <c r="F823" i="2" a="1"/>
  <c r="F823" i="2"/>
  <c r="F331" i="2" a="1"/>
  <c r="F331" i="2" s="1"/>
  <c r="F291" i="2" a="1"/>
  <c r="F291" i="2" s="1"/>
  <c r="F596" i="2" a="1"/>
  <c r="F596" i="2" s="1"/>
  <c r="F589" i="2" a="1"/>
  <c r="F589" i="2" s="1"/>
  <c r="F809" i="2" a="1"/>
  <c r="F809" i="2" s="1"/>
  <c r="F174" i="2" a="1"/>
  <c r="F174" i="2"/>
  <c r="F879" i="2" a="1"/>
  <c r="F879" i="2" s="1"/>
  <c r="F667" i="2" a="1"/>
  <c r="F667" i="2" s="1"/>
  <c r="F601" i="2" a="1"/>
  <c r="F601" i="2" s="1"/>
  <c r="F178" i="2" a="1"/>
  <c r="F178" i="2"/>
  <c r="F489" i="2" a="1"/>
  <c r="F489" i="2" s="1"/>
  <c r="F404" i="2" a="1"/>
  <c r="F404" i="2" s="1"/>
  <c r="F101" i="2" a="1"/>
  <c r="F101" i="2" s="1"/>
  <c r="F870" i="2" a="1"/>
  <c r="F870" i="2" s="1"/>
  <c r="F495" i="2" a="1"/>
  <c r="F495" i="2" s="1"/>
  <c r="F642" i="2" a="1"/>
  <c r="F642" i="2"/>
  <c r="F124" i="2" a="1"/>
  <c r="F124" i="2" s="1"/>
  <c r="F113" i="2" a="1"/>
  <c r="F113" i="2" s="1"/>
  <c r="F337" i="2" a="1"/>
  <c r="F337" i="2" s="1"/>
  <c r="F668" i="2" a="1"/>
  <c r="F668" i="2" s="1"/>
  <c r="F518" i="2" a="1"/>
  <c r="F518" i="2" s="1"/>
  <c r="F130" i="2" a="1"/>
  <c r="F130" i="2" s="1"/>
  <c r="F248" i="2" a="1"/>
  <c r="F248" i="2" s="1"/>
  <c r="F833" i="2" a="1"/>
  <c r="F833" i="2"/>
  <c r="F150" i="2" a="1"/>
  <c r="F150" i="2" s="1"/>
  <c r="F80" i="2" a="1"/>
  <c r="F80" i="2" s="1"/>
  <c r="F521" i="2" a="1"/>
  <c r="F521" i="2" s="1"/>
  <c r="F253" i="2" a="1"/>
  <c r="F253" i="2" s="1"/>
  <c r="F458" i="2" a="1"/>
  <c r="F458" i="2" s="1"/>
  <c r="F526" i="2" a="1"/>
  <c r="F526" i="2"/>
  <c r="F355" i="2" a="1"/>
  <c r="F355" i="2" s="1"/>
  <c r="F401" i="2" a="1"/>
  <c r="F401" i="2" s="1"/>
  <c r="F590" i="2" a="1"/>
  <c r="F590" i="2" s="1"/>
  <c r="F698" i="2" a="1"/>
  <c r="F698" i="2"/>
  <c r="F851" i="2" a="1"/>
  <c r="F851" i="2" s="1"/>
  <c r="F116" i="2" a="1"/>
  <c r="F116" i="2" s="1"/>
  <c r="F311" i="2" a="1"/>
  <c r="F311" i="2" s="1"/>
  <c r="F10" i="2" a="1"/>
  <c r="F10" i="2" s="1"/>
  <c r="F67" i="2" a="1"/>
  <c r="F67" i="2" s="1"/>
  <c r="F643" i="2" a="1"/>
  <c r="F643" i="2"/>
  <c r="F472" i="2" a="1"/>
  <c r="F472" i="2" s="1"/>
  <c r="F332" i="2" a="1"/>
  <c r="F332" i="2" s="1"/>
  <c r="F606" i="2" a="1"/>
  <c r="F606" i="2" s="1"/>
  <c r="F387" i="2" a="1"/>
  <c r="F387" i="2" s="1"/>
  <c r="F292" i="2" a="1"/>
  <c r="F292" i="2" s="1"/>
  <c r="F293" i="2" a="1"/>
  <c r="F293" i="2"/>
  <c r="F192" i="2" a="1"/>
  <c r="F192" i="2" s="1"/>
  <c r="F57" i="2" a="1"/>
  <c r="F57" i="2" s="1"/>
  <c r="F824" i="2" a="1"/>
  <c r="F824" i="2" s="1"/>
  <c r="F26" i="2" a="1"/>
  <c r="F26" i="2"/>
  <c r="F773" i="2" a="1"/>
  <c r="F773" i="2" s="1"/>
  <c r="F419" i="2" a="1"/>
  <c r="F419" i="2" s="1"/>
  <c r="F186" i="2" a="1"/>
  <c r="F186" i="2" s="1"/>
  <c r="F762" i="2" a="1"/>
  <c r="F762" i="2" s="1"/>
  <c r="F880" i="2" a="1"/>
  <c r="F880" i="2" s="1"/>
  <c r="F71" i="2" a="1"/>
  <c r="F71" i="2" s="1"/>
  <c r="F650" i="2" a="1"/>
  <c r="F650" i="2" s="1"/>
  <c r="F618" i="2" a="1"/>
  <c r="F618" i="2"/>
  <c r="F394" i="2" a="1"/>
  <c r="F394" i="2" s="1"/>
  <c r="F6" i="2" a="1"/>
  <c r="F6" i="2" s="1"/>
  <c r="F856" i="2" a="1"/>
  <c r="F856" i="2" s="1"/>
  <c r="F576" i="2" a="1"/>
  <c r="F576" i="2" s="1"/>
  <c r="F764" i="2" a="1"/>
  <c r="F764" i="2" s="1"/>
  <c r="F42" i="2" a="1"/>
  <c r="F42" i="2"/>
  <c r="F569" i="2" a="1"/>
  <c r="F569" i="2" s="1"/>
  <c r="F577" i="2" a="1"/>
  <c r="F577" i="2" s="1"/>
  <c r="F175" i="2" a="1"/>
  <c r="F175" i="2" s="1"/>
  <c r="F383" i="2" a="1"/>
  <c r="F383" i="2" s="1"/>
  <c r="F632" i="2" a="1"/>
  <c r="F632" i="2" s="1"/>
  <c r="F498" i="2" a="1"/>
  <c r="F498" i="2"/>
  <c r="F723" i="2" a="1"/>
  <c r="F723" i="2" s="1"/>
  <c r="F164" i="2" a="1"/>
  <c r="F164" i="2" s="1"/>
  <c r="F591" i="2" a="1"/>
  <c r="F591" i="2" s="1"/>
  <c r="F97" i="2" a="1"/>
  <c r="F97" i="2"/>
  <c r="F91" i="2" a="1"/>
  <c r="F91" i="2" s="1"/>
  <c r="F323" i="2" a="1"/>
  <c r="F323" i="2" s="1"/>
  <c r="F102" i="2" a="1"/>
  <c r="F102" i="2" s="1"/>
  <c r="F499" i="2" a="1"/>
  <c r="F499" i="2" s="1"/>
  <c r="F143" i="2" a="1"/>
  <c r="F143" i="2" s="1"/>
  <c r="F511" i="2" a="1"/>
  <c r="F511" i="2"/>
  <c r="F302" i="2" a="1"/>
  <c r="F302" i="2" s="1"/>
  <c r="F786" i="2" a="1"/>
  <c r="F786" i="2" s="1"/>
  <c r="F241" i="2" a="1"/>
  <c r="F241" i="2" s="1"/>
  <c r="F140" i="2" a="1"/>
  <c r="F140" i="2" s="1"/>
  <c r="F554" i="2" a="1"/>
  <c r="F554" i="2" s="1"/>
  <c r="F481" i="2" a="1"/>
  <c r="F481" i="2" s="1"/>
  <c r="F112" i="2" a="1"/>
  <c r="F112" i="2" s="1"/>
  <c r="F774" i="2" a="1"/>
  <c r="F774" i="2"/>
  <c r="F326" i="2" a="1"/>
  <c r="F326" i="2" s="1"/>
  <c r="F689" i="2" a="1"/>
  <c r="F689" i="2" s="1"/>
  <c r="F217" i="2" a="1"/>
  <c r="F217" i="2" s="1"/>
  <c r="F597" i="2" a="1"/>
  <c r="F597" i="2" s="1"/>
  <c r="F881" i="2" a="1"/>
  <c r="F881" i="2" s="1"/>
  <c r="F34" i="2" a="1"/>
  <c r="F34" i="2"/>
  <c r="F223" i="2" a="1"/>
  <c r="F223" i="2" s="1"/>
  <c r="F719" i="2" a="1"/>
  <c r="F719" i="2" s="1"/>
  <c r="F264" i="2" a="1"/>
  <c r="F264" i="2" s="1"/>
  <c r="F702" i="2" a="1"/>
  <c r="F702" i="2"/>
  <c r="F690" i="2" a="1"/>
  <c r="F690" i="2" s="1"/>
  <c r="F171" i="2" a="1"/>
  <c r="F171" i="2" s="1"/>
  <c r="F347" i="2" a="1"/>
  <c r="F347" i="2" s="1"/>
  <c r="F193" i="2" a="1"/>
  <c r="F193" i="2" s="1"/>
  <c r="F633" i="2" a="1"/>
  <c r="F633" i="2" s="1"/>
  <c r="F655" i="2" a="1"/>
  <c r="F655" i="2"/>
  <c r="F674" i="2" a="1"/>
  <c r="F674" i="2" s="1"/>
  <c r="F131" i="2" a="1"/>
  <c r="F131" i="2" s="1"/>
  <c r="F448" i="2" a="1"/>
  <c r="F448" i="2" s="1"/>
  <c r="F814" i="2" a="1"/>
  <c r="F814" i="2"/>
  <c r="F634" i="2" a="1"/>
  <c r="F634" i="2" s="1"/>
  <c r="F369" i="2" a="1"/>
  <c r="F369" i="2" s="1"/>
  <c r="F578" i="2" a="1"/>
  <c r="F578" i="2" s="1"/>
  <c r="F790" i="2" a="1"/>
  <c r="F790" i="2" s="1"/>
  <c r="F204" i="2" a="1"/>
  <c r="F204" i="2" s="1"/>
  <c r="F437" i="2" a="1"/>
  <c r="F437" i="2" s="1"/>
  <c r="F538" i="2" a="1"/>
  <c r="F538" i="2" s="1"/>
  <c r="F141" i="2" a="1"/>
  <c r="F141" i="2"/>
  <c r="F254" i="2" a="1"/>
  <c r="F254" i="2" s="1"/>
  <c r="F262" i="2" a="1"/>
  <c r="F262" i="2" s="1"/>
  <c r="F324" i="2" a="1"/>
  <c r="F324" i="2" s="1"/>
  <c r="F664" i="2" a="1"/>
  <c r="F664" i="2"/>
  <c r="F405" i="2" a="1"/>
  <c r="F405" i="2" s="1"/>
  <c r="F545" i="2" a="1"/>
  <c r="F545" i="2" s="1"/>
  <c r="F280" i="2" a="1"/>
  <c r="F280" i="2" s="1"/>
  <c r="F281" i="2" a="1"/>
  <c r="F281" i="2" s="1"/>
  <c r="F816" i="2" a="1"/>
  <c r="F816" i="2" s="1"/>
  <c r="F132" i="2" a="1"/>
  <c r="F132" i="2"/>
  <c r="F703" i="2" a="1"/>
  <c r="F703" i="2" s="1"/>
  <c r="F878" i="2" a="1"/>
  <c r="F878" i="2" s="1"/>
  <c r="F706" i="2" a="1"/>
  <c r="F706" i="2" s="1"/>
  <c r="F209" i="2" a="1"/>
  <c r="F209" i="2" s="1"/>
  <c r="F766" i="2" a="1"/>
  <c r="F766" i="2" s="1"/>
  <c r="F810" i="2" a="1"/>
  <c r="F810" i="2" s="1"/>
  <c r="F660" i="2" a="1"/>
  <c r="F660" i="2" s="1"/>
  <c r="F827" i="2" a="1"/>
  <c r="F827" i="2"/>
  <c r="F84" i="2" a="1"/>
  <c r="F84" i="2" s="1"/>
  <c r="F98" i="2" a="1"/>
  <c r="F98" i="2" s="1"/>
  <c r="F424" i="2" a="1"/>
  <c r="F424" i="2" s="1"/>
  <c r="F637" i="2" a="1"/>
  <c r="F637" i="2" s="1"/>
  <c r="F411" i="2" a="1"/>
  <c r="F411" i="2" s="1"/>
  <c r="F459" i="2" a="1"/>
  <c r="F459" i="2" s="1"/>
  <c r="F31" i="2" a="1"/>
  <c r="F31" i="2" s="1"/>
  <c r="F586" i="2" a="1"/>
  <c r="F586" i="2"/>
  <c r="F612" i="2" a="1"/>
  <c r="F612" i="2" s="1"/>
  <c r="F372" i="2" a="1"/>
  <c r="F372" i="2" s="1"/>
  <c r="F613" i="2" a="1"/>
  <c r="F613" i="2" s="1"/>
  <c r="F92" i="2" a="1"/>
  <c r="F92" i="2" s="1"/>
  <c r="F390" i="2" a="1"/>
  <c r="F390" i="2" s="1"/>
  <c r="F534" i="2" a="1"/>
  <c r="F534" i="2" s="1"/>
  <c r="F795" i="2" a="1"/>
  <c r="F795" i="2" s="1"/>
  <c r="F647" i="2" a="1"/>
  <c r="F647" i="2"/>
  <c r="F593" i="2" a="1"/>
  <c r="F593" i="2" s="1"/>
  <c r="F243" i="2" a="1"/>
  <c r="F243" i="2" s="1"/>
  <c r="F303" i="2" a="1"/>
  <c r="F303" i="2" s="1"/>
  <c r="F724" i="2" a="1"/>
  <c r="F724" i="2" s="1"/>
  <c r="F316" i="2" a="1"/>
  <c r="F316" i="2" s="1"/>
  <c r="F351" i="2" a="1"/>
  <c r="F351" i="2" s="1"/>
  <c r="F33" i="2" a="1"/>
  <c r="F33" i="2" s="1"/>
  <c r="F325" i="2" a="1"/>
  <c r="F325" i="2"/>
  <c r="F462" i="2" a="1"/>
  <c r="F462" i="2" s="1"/>
  <c r="F189" i="2" a="1"/>
  <c r="F189" i="2" s="1"/>
  <c r="F504" i="2" a="1"/>
  <c r="F504" i="2" s="1"/>
  <c r="F77" i="2" a="1"/>
  <c r="F77" i="2" s="1"/>
  <c r="F556" i="2" a="1"/>
  <c r="F556" i="2" s="1"/>
  <c r="F775" i="2" a="1"/>
  <c r="F775" i="2" s="1"/>
  <c r="F218" i="2" a="1"/>
  <c r="F218" i="2" s="1"/>
  <c r="F294" i="2" a="1"/>
  <c r="F294" i="2"/>
  <c r="F304" i="2" a="1"/>
  <c r="F304" i="2" s="1"/>
  <c r="F199" i="2" a="1"/>
  <c r="F199" i="2" s="1"/>
  <c r="F11" i="2" a="1"/>
  <c r="F11" i="2" s="1"/>
  <c r="F205" i="2" a="1"/>
  <c r="F205" i="2" s="1"/>
  <c r="F103" i="2" a="1"/>
  <c r="F103" i="2" s="1"/>
  <c r="F39" i="2" a="1"/>
  <c r="F39" i="2"/>
  <c r="F598" i="2" a="1"/>
  <c r="F598" i="2" s="1"/>
  <c r="F397" i="2" a="1"/>
  <c r="F397" i="2" s="1"/>
  <c r="F699" i="2" a="1"/>
  <c r="F699" i="2" s="1"/>
  <c r="F555" i="2" a="1"/>
  <c r="F555" i="2"/>
  <c r="F81" i="2" a="1"/>
  <c r="F81" i="2" s="1"/>
  <c r="F720" i="2" a="1"/>
  <c r="F720" i="2" s="1"/>
  <c r="F862" i="2" a="1"/>
  <c r="F862" i="2" s="1"/>
  <c r="F752" i="2" a="1"/>
  <c r="F752" i="2" s="1"/>
  <c r="F796" i="2" a="1"/>
  <c r="F796" i="2" s="1"/>
  <c r="F802" i="2" a="1"/>
  <c r="F802" i="2"/>
  <c r="F194" i="2" a="1"/>
  <c r="F194" i="2" s="1"/>
  <c r="F457" i="2" a="1"/>
  <c r="F457" i="2" s="1"/>
  <c r="F179" i="2" a="1"/>
  <c r="F179" i="2" s="1"/>
  <c r="F78" i="2" a="1"/>
  <c r="F78" i="2" s="1"/>
  <c r="F592" i="2" a="1"/>
  <c r="F592" i="2" s="1"/>
  <c r="F395" i="2" a="1"/>
  <c r="F395" i="2"/>
  <c r="F602" i="2" a="1"/>
  <c r="F602" i="2" s="1"/>
  <c r="F261" i="2" a="1"/>
  <c r="F261" i="2" s="1"/>
  <c r="F885" i="2" a="1"/>
  <c r="F885" i="2" s="1"/>
  <c r="F671" i="2" a="1"/>
  <c r="F671" i="2" s="1"/>
  <c r="F166" i="2" a="1"/>
  <c r="F166" i="2" s="1"/>
  <c r="F560" i="2" a="1"/>
  <c r="F560" i="2" s="1"/>
  <c r="F817" i="2" a="1"/>
  <c r="F817" i="2" s="1"/>
  <c r="F846" i="2" a="1"/>
  <c r="F846" i="2"/>
  <c r="F463" i="2" a="1"/>
  <c r="F463" i="2" s="1"/>
  <c r="F882" i="2" a="1"/>
  <c r="F882" i="2" s="1"/>
  <c r="F267" i="2" a="1"/>
  <c r="F267" i="2" s="1"/>
  <c r="F721" i="2" a="1"/>
  <c r="F721" i="2"/>
  <c r="F599" i="2" a="1"/>
  <c r="F599" i="2" s="1"/>
  <c r="F466" i="2" a="1"/>
  <c r="F466" i="2" s="1"/>
  <c r="F500" i="2" a="1"/>
  <c r="F500" i="2" s="1"/>
  <c r="F210" i="2" a="1"/>
  <c r="F210" i="2" s="1"/>
  <c r="F725" i="2" a="1"/>
  <c r="F725" i="2" s="1"/>
  <c r="F564" i="2" a="1"/>
  <c r="F564" i="2"/>
  <c r="F58" i="2" a="1"/>
  <c r="F58" i="2" s="1"/>
  <c r="F844" i="2" a="1"/>
  <c r="F844" i="2" s="1"/>
  <c r="F737" i="2" a="1"/>
  <c r="F737" i="2" s="1"/>
  <c r="F684" i="2" a="1"/>
  <c r="F684" i="2" s="1"/>
  <c r="F747" i="2" a="1"/>
  <c r="F747" i="2" s="1"/>
  <c r="F133" i="2" a="1"/>
  <c r="F133" i="2"/>
  <c r="F282" i="2" a="1"/>
  <c r="F282" i="2" s="1"/>
  <c r="F384" i="2" a="1"/>
  <c r="F384" i="2" s="1"/>
  <c r="F59" i="2" a="1"/>
  <c r="F59" i="2" s="1"/>
  <c r="F715" i="2" a="1"/>
  <c r="F715" i="2" s="1"/>
  <c r="F821" i="2" a="1"/>
  <c r="F821" i="2" s="1"/>
  <c r="F849" i="2" a="1"/>
  <c r="F849" i="2" s="1"/>
  <c r="F587" i="2" a="1"/>
  <c r="F587" i="2" s="1"/>
  <c r="F778" i="2" a="1"/>
  <c r="F778" i="2"/>
  <c r="F745" i="2" a="1"/>
  <c r="F745" i="2" s="1"/>
  <c r="F675" i="2" a="1"/>
  <c r="F675" i="2" s="1"/>
  <c r="F877" i="2" a="1"/>
  <c r="F877" i="2" s="1"/>
  <c r="F579" i="2" a="1"/>
  <c r="F579" i="2" s="1"/>
  <c r="F829" i="2" a="1"/>
  <c r="F829" i="2" s="1"/>
  <c r="F295" i="2" a="1"/>
  <c r="F295" i="2" s="1"/>
  <c r="F296" i="2" a="1"/>
  <c r="F296" i="2" s="1"/>
  <c r="F834" i="2" a="1"/>
  <c r="F834" i="2"/>
  <c r="F114" i="2" a="1"/>
  <c r="F114" i="2" s="1"/>
  <c r="F791" i="2" a="1"/>
  <c r="F791" i="2" s="1"/>
  <c r="F679" i="2" a="1"/>
  <c r="F679" i="2" s="1"/>
  <c r="F16" i="2" a="1"/>
  <c r="F16" i="2" s="1"/>
  <c r="F341" i="2" a="1"/>
  <c r="F341" i="2" s="1"/>
  <c r="F546" i="2" a="1"/>
  <c r="F546" i="2" s="1"/>
  <c r="F244" i="2" a="1"/>
  <c r="F244" i="2"/>
  <c r="F72" i="2" a="1"/>
  <c r="F72" i="2" s="1"/>
  <c r="F120" i="2" a="1"/>
  <c r="F120" i="2" s="1"/>
  <c r="F330" i="2" a="1"/>
  <c r="F330" i="2" s="1"/>
  <c r="F416" i="2" a="1"/>
  <c r="F416" i="2"/>
  <c r="F682" i="2" a="1"/>
  <c r="F682" i="2" s="1"/>
  <c r="F373" i="2" a="1"/>
  <c r="F373" i="2" s="1"/>
  <c r="F104" i="2" a="1"/>
  <c r="F104" i="2" s="1"/>
  <c r="F20" i="2" a="1"/>
  <c r="F20" i="2"/>
  <c r="F349" i="2" a="1"/>
  <c r="F349" i="2" s="1"/>
  <c r="F467" i="2" a="1"/>
  <c r="F467" i="2" s="1"/>
  <c r="F464" i="2" a="1"/>
  <c r="F464" i="2" s="1"/>
  <c r="F842" i="2" a="1"/>
  <c r="F842" i="2" s="1"/>
  <c r="F345" i="2" a="1"/>
  <c r="F345" i="2" s="1"/>
  <c r="F307" i="2" a="1"/>
  <c r="F307" i="2"/>
  <c r="F874" i="2" a="1"/>
  <c r="F874" i="2" s="1"/>
  <c r="F614" i="2" a="1"/>
  <c r="F614" i="2" s="1"/>
  <c r="F49" i="2" a="1"/>
  <c r="F49" i="2" s="1"/>
  <c r="F200" i="2" a="1"/>
  <c r="F200" i="2" s="1"/>
  <c r="F211" i="2" a="1"/>
  <c r="F211" i="2" s="1"/>
  <c r="F522" i="2" a="1"/>
  <c r="F522" i="2"/>
  <c r="F623" i="2" a="1"/>
  <c r="F623" i="2" s="1"/>
  <c r="F314" i="2" a="1"/>
  <c r="F314" i="2" s="1"/>
  <c r="F603" i="2" a="1"/>
  <c r="F603" i="2" s="1"/>
  <c r="F871" i="2" a="1"/>
  <c r="F871" i="2" s="1"/>
  <c r="F40" i="2" a="1"/>
  <c r="F40" i="2" s="1"/>
  <c r="F852" i="2" a="1"/>
  <c r="F852" i="2" s="1"/>
  <c r="F151" i="2" a="1"/>
  <c r="F151" i="2" s="1"/>
  <c r="F190" i="2" a="1"/>
  <c r="F190" i="2"/>
  <c r="F125" i="2" a="1"/>
  <c r="F125" i="2" s="1"/>
  <c r="F726" i="2" a="1"/>
  <c r="F726" i="2" s="1"/>
  <c r="F727" i="2" a="1"/>
  <c r="F727" i="2" s="1"/>
  <c r="F428" i="2" a="1"/>
  <c r="F428" i="2" s="1"/>
  <c r="F41" i="2" a="1"/>
  <c r="F41" i="2" s="1"/>
  <c r="F356" i="2" a="1"/>
  <c r="F356" i="2" s="1"/>
  <c r="F686" i="2" a="1"/>
  <c r="F686" i="2" s="1"/>
  <c r="F380" i="2" a="1"/>
  <c r="F380" i="2"/>
  <c r="F249" i="2" a="1"/>
  <c r="F249" i="2" s="1"/>
  <c r="F512" i="2" a="1"/>
  <c r="F512" i="2" s="1"/>
  <c r="F669" i="2" a="1"/>
  <c r="F669" i="2" s="1"/>
  <c r="F439" i="2" a="1"/>
  <c r="F439" i="2" s="1"/>
  <c r="F858" i="2" a="1"/>
  <c r="F858" i="2" s="1"/>
  <c r="F687" i="2" a="1"/>
  <c r="F687" i="2" s="1"/>
  <c r="F875" i="2" a="1"/>
  <c r="F875" i="2" s="1"/>
  <c r="F876" i="2" a="1"/>
  <c r="F876" i="2"/>
  <c r="F35" i="2" a="1"/>
  <c r="F35" i="2" s="1"/>
  <c r="F651" i="2" a="1"/>
  <c r="F651" i="2" s="1"/>
  <c r="F50" i="2" a="1"/>
  <c r="F50" i="2" s="1"/>
  <c r="F105" i="2" a="1"/>
  <c r="F105" i="2" s="1"/>
  <c r="F505" i="2" a="1"/>
  <c r="F505" i="2" s="1"/>
  <c r="F449" i="2" a="1"/>
  <c r="F449" i="2" s="1"/>
  <c r="F375" i="2" a="1"/>
  <c r="F375" i="2" s="1"/>
  <c r="F685" i="2" a="1"/>
  <c r="F685" i="2" s="1"/>
  <c r="F429" i="2" a="1"/>
  <c r="F429" i="2" s="1"/>
  <c r="F342" i="2" a="1"/>
  <c r="F342" i="2"/>
  <c r="F803" i="2" a="1"/>
  <c r="F803" i="2" s="1"/>
  <c r="F857" i="2" a="1"/>
  <c r="F857" i="2" s="1"/>
  <c r="F14" i="2" a="1"/>
  <c r="F14" i="2" s="1"/>
  <c r="F433" i="2" a="1"/>
  <c r="F433" i="2" s="1"/>
  <c r="F468" i="2" a="1"/>
  <c r="F468" i="2" s="1"/>
  <c r="F357" i="2" a="1"/>
  <c r="F357" i="2" s="1"/>
  <c r="F507" i="2" a="1"/>
  <c r="F507" i="2" s="1"/>
  <c r="F886" i="2" a="1"/>
  <c r="F886" i="2"/>
  <c r="F305" i="2" a="1"/>
  <c r="F305" i="2" s="1"/>
  <c r="F317" i="2" a="1"/>
  <c r="F317" i="2" s="1"/>
  <c r="F312" i="2" a="1"/>
  <c r="F312" i="2" s="1"/>
  <c r="F21" i="2" a="1"/>
  <c r="F21" i="2" s="1"/>
  <c r="F187" i="2" a="1"/>
  <c r="F187" i="2" s="1"/>
  <c r="F46" i="2" a="1"/>
  <c r="F46" i="2" s="1"/>
  <c r="F12" i="2" a="1"/>
  <c r="F12" i="2" s="1"/>
  <c r="F376" i="2" a="1"/>
  <c r="F376" i="2"/>
  <c r="F377" i="2" a="1"/>
  <c r="F377" i="2" s="1"/>
  <c r="F853" i="2" a="1"/>
  <c r="F853" i="2" s="1"/>
  <c r="F106" i="2" a="1"/>
  <c r="F106" i="2" s="1"/>
  <c r="F268" i="2" a="1"/>
  <c r="F268" i="2" s="1"/>
  <c r="F607" i="2" a="1"/>
  <c r="F607" i="2" s="1"/>
  <c r="F570" i="2" a="1"/>
  <c r="F570" i="2" s="1"/>
  <c r="F804" i="2" a="1"/>
  <c r="F804" i="2" s="1"/>
  <c r="F542" i="2" a="1"/>
  <c r="F542" i="2"/>
  <c r="F65" i="2" a="1"/>
  <c r="F65" i="2" s="1"/>
  <c r="F539" i="2" a="1"/>
  <c r="F539" i="2" s="1"/>
  <c r="F381" i="2" a="1"/>
  <c r="F381" i="2" s="1"/>
  <c r="F406" i="2" a="1"/>
  <c r="F406" i="2" s="1"/>
  <c r="F865" i="2" a="1"/>
  <c r="F865" i="2" s="1"/>
  <c r="F274" i="2" a="1"/>
  <c r="F274" i="2" s="1"/>
  <c r="F490" i="2" a="1"/>
  <c r="F490" i="2" s="1"/>
  <c r="F588" i="2" a="1"/>
  <c r="F588" i="2"/>
  <c r="F73" i="2" a="1"/>
  <c r="F73" i="2" s="1"/>
  <c r="F313" i="2" a="1"/>
  <c r="F313" i="2" s="1"/>
  <c r="F338" i="2" a="1"/>
  <c r="F338" i="2" s="1"/>
  <c r="F409" i="2" a="1"/>
  <c r="F409" i="2" s="1"/>
  <c r="F60" i="2" a="1"/>
  <c r="F60" i="2" s="1"/>
  <c r="F594" i="2" a="1"/>
  <c r="F594" i="2" s="1"/>
  <c r="F513" i="2" a="1"/>
  <c r="F513" i="2" s="1"/>
  <c r="F219" i="2" a="1"/>
  <c r="F219" i="2"/>
  <c r="F835" i="2" a="1"/>
  <c r="F835" i="2" s="1"/>
  <c r="F731" i="2" a="1"/>
  <c r="F731" i="2" s="1"/>
  <c r="F152" i="2" a="1"/>
  <c r="F152" i="2" s="1"/>
  <c r="F693" i="2" a="1"/>
  <c r="F693" i="2" s="1"/>
  <c r="F350" i="2" a="1"/>
  <c r="F350" i="2" s="1"/>
  <c r="F491" i="2" a="1"/>
  <c r="F491" i="2" s="1"/>
  <c r="F694" i="2" a="1"/>
  <c r="F694" i="2" s="1"/>
  <c r="F289" i="2" a="1"/>
  <c r="F289" i="2"/>
  <c r="F779" i="2" a="1"/>
  <c r="F779" i="2" s="1"/>
  <c r="F670" i="2" a="1"/>
  <c r="F670" i="2" s="1"/>
  <c r="F444" i="2" a="1"/>
  <c r="F444" i="2" s="1"/>
  <c r="F506" i="2" a="1"/>
  <c r="F506" i="2" s="1"/>
  <c r="F672" i="2" a="1"/>
  <c r="F672" i="2" s="1"/>
  <c r="F242" i="2" a="1"/>
  <c r="F242" i="2" s="1"/>
  <c r="F565" i="2" a="1"/>
  <c r="F565" i="2" s="1"/>
  <c r="F417" i="2" a="1"/>
  <c r="F417" i="2"/>
  <c r="F580" i="2" a="1"/>
  <c r="F580" i="2" s="1"/>
  <c r="F99" i="2" a="1"/>
  <c r="F99" i="2" s="1"/>
  <c r="F450" i="2" a="1"/>
  <c r="F450" i="2" s="1"/>
  <c r="F157" i="2" a="1"/>
  <c r="F157" i="2" s="1"/>
  <c r="F396" i="2" a="1"/>
  <c r="F396" i="2" s="1"/>
  <c r="F212" i="2" a="1"/>
  <c r="F212" i="2" s="1"/>
  <c r="F358" i="2" a="1"/>
  <c r="F358" i="2" s="1"/>
  <c r="F540" i="2" a="1"/>
  <c r="F540" i="2"/>
  <c r="F473" i="2" a="1"/>
  <c r="F473" i="2" s="1"/>
  <c r="F121" i="2" a="1"/>
  <c r="F121" i="2" s="1"/>
  <c r="F805" i="2" a="1"/>
  <c r="F805" i="2" s="1"/>
  <c r="F508" i="2" a="1"/>
  <c r="F508" i="2" s="1"/>
  <c r="F436" i="2" a="1"/>
  <c r="F436" i="2" s="1"/>
  <c r="F142" i="2" a="1"/>
  <c r="F142" i="2" s="1"/>
  <c r="F469" i="2" a="1"/>
  <c r="F469" i="2" s="1"/>
  <c r="F649" i="2" a="1"/>
  <c r="F649" i="2"/>
  <c r="F638" i="2" a="1"/>
  <c r="F638" i="2" s="1"/>
  <c r="F830" i="2" a="1"/>
  <c r="F830" i="2" s="1"/>
  <c r="F352" i="2" a="1"/>
  <c r="F352" i="2" s="1"/>
  <c r="F519" i="2" a="1"/>
  <c r="F519" i="2" s="1"/>
  <c r="F571" i="2" a="1"/>
  <c r="F571" i="2" s="1"/>
  <c r="F275" i="2" a="1"/>
  <c r="F275" i="2" s="1"/>
  <c r="F494" i="2" a="1"/>
  <c r="F494" i="2" s="1"/>
  <c r="F15" i="2" a="1"/>
  <c r="F15" i="2"/>
  <c r="F523" i="2" a="1"/>
  <c r="F523" i="2" s="1"/>
  <c r="F51" i="2" a="1"/>
  <c r="F51" i="2" s="1"/>
  <c r="F167" i="2" a="1"/>
  <c r="F167" i="2" s="1"/>
  <c r="F561" i="2" a="1"/>
  <c r="F561" i="2" s="1"/>
  <c r="F680" i="2" a="1"/>
  <c r="F680" i="2" s="1"/>
  <c r="F648" i="2" a="1"/>
  <c r="F648" i="2"/>
  <c r="F270" i="2" a="1"/>
  <c r="F270" i="2" s="1"/>
  <c r="F430" i="2" a="1"/>
  <c r="F430" i="2" s="1"/>
  <c r="F843" i="2" a="1"/>
  <c r="F843" i="2" s="1"/>
  <c r="F308" i="2" a="1"/>
  <c r="F308" i="2" s="1"/>
  <c r="F266" i="2" a="1"/>
  <c r="F266" i="2" s="1"/>
  <c r="F144" i="2" a="1"/>
  <c r="F144" i="2"/>
  <c r="F581" i="2" a="1"/>
  <c r="F581" i="2" s="1"/>
  <c r="F474" i="2" a="1"/>
  <c r="F474" i="2" s="1"/>
  <c r="F203" i="2" a="1"/>
  <c r="F203" i="2" s="1"/>
  <c r="F530" i="2" a="1"/>
  <c r="F530" i="2" s="1"/>
  <c r="F600" i="2" a="1"/>
  <c r="F600" i="2" s="1"/>
  <c r="F318" i="2" a="1"/>
  <c r="F318" i="2" s="1"/>
  <c r="F492" i="2" a="1"/>
  <c r="F492" i="2" s="1"/>
  <c r="F652" i="2" a="1"/>
  <c r="F652" i="2"/>
  <c r="F475" i="2" a="1"/>
  <c r="F475" i="2" s="1"/>
  <c r="F716" i="2" a="1"/>
  <c r="F716" i="2" s="1"/>
  <c r="F707" i="2" a="1"/>
  <c r="F707" i="2" s="1"/>
  <c r="F388" i="2" a="1"/>
  <c r="F388" i="2"/>
  <c r="F44" i="2" a="1"/>
  <c r="F44" i="2" s="1"/>
  <c r="F712" i="2" a="1"/>
  <c r="F712" i="2" s="1"/>
  <c r="F854" i="2" a="1"/>
  <c r="F854" i="2" s="1"/>
  <c r="F283" i="2" a="1"/>
  <c r="F283" i="2" s="1"/>
  <c r="F327" i="2" a="1"/>
  <c r="F327" i="2" s="1"/>
  <c r="F13" i="2" a="1"/>
  <c r="F13" i="2"/>
  <c r="F496" i="2" a="1"/>
  <c r="F496" i="2" s="1"/>
  <c r="F836" i="2" a="1"/>
  <c r="F836" i="2" s="1"/>
  <c r="F107" i="2" a="1"/>
  <c r="F107" i="2" s="1"/>
  <c r="F536" i="2" a="1"/>
  <c r="F536" i="2" s="1"/>
  <c r="F202" i="2" a="1"/>
  <c r="F202" i="2" s="1"/>
  <c r="F788" i="2" a="1"/>
  <c r="F788" i="2"/>
  <c r="F414" i="2" a="1"/>
  <c r="F414" i="2" s="1"/>
  <c r="F88" i="2" a="1"/>
  <c r="F88" i="2" s="1"/>
  <c r="F425" i="2" a="1"/>
  <c r="F425" i="2" s="1"/>
  <c r="F136" i="2" a="1"/>
  <c r="F136" i="2"/>
  <c r="F845" i="2" a="1"/>
  <c r="F845" i="2" s="1"/>
  <c r="F117" i="2" a="1"/>
  <c r="F117" i="2" s="1"/>
  <c r="F514" i="2" a="1"/>
  <c r="F514" i="2" s="1"/>
  <c r="F552" i="2" a="1"/>
  <c r="F552" i="2" s="1"/>
  <c r="F741" i="2" a="1"/>
  <c r="F741" i="2" s="1"/>
  <c r="F798" i="2" a="1"/>
  <c r="F798" i="2"/>
  <c r="F333" i="2" a="1"/>
  <c r="F333" i="2" s="1"/>
  <c r="F196" i="2" a="1"/>
  <c r="F196" i="2" s="1"/>
  <c r="F359" i="2" a="1"/>
  <c r="F359" i="2" s="1"/>
  <c r="F2" i="2" a="1"/>
  <c r="F2" i="2" s="1"/>
  <c r="F68" i="2" a="1"/>
  <c r="F68" i="2" s="1"/>
  <c r="F595" i="2" a="1"/>
  <c r="F595" i="2"/>
  <c r="F346" i="2" a="1"/>
  <c r="F346" i="2" s="1"/>
  <c r="F863" i="2" a="1"/>
  <c r="F863" i="2" s="1"/>
  <c r="F52" i="2" a="1"/>
  <c r="F52" i="2" s="1"/>
  <c r="F883" i="2" a="1"/>
  <c r="F883" i="2"/>
  <c r="F566" i="2" a="1"/>
  <c r="F566" i="2" s="1"/>
  <c r="F315" i="2" a="1"/>
  <c r="F315" i="2" s="1"/>
  <c r="F245" i="2" a="1"/>
  <c r="F245" i="2" s="1"/>
  <c r="F547" i="2" a="1"/>
  <c r="F547" i="2" s="1"/>
  <c r="F378" i="2" a="1"/>
  <c r="F378" i="2" s="1"/>
  <c r="F440" i="2" a="1"/>
  <c r="F440" i="2"/>
  <c r="F543" i="2" a="1"/>
  <c r="F543" i="2" s="1"/>
  <c r="F297" i="2" a="1"/>
  <c r="F297" i="2" s="1"/>
  <c r="F527" i="2" a="1"/>
  <c r="F527" i="2" s="1"/>
  <c r="F47" i="2" a="1"/>
  <c r="F47" i="2" s="1"/>
  <c r="F748" i="2" a="1"/>
  <c r="F748" i="2" s="1"/>
  <c r="F567" i="2" a="1"/>
  <c r="F567" i="2"/>
  <c r="F767" i="2" a="1"/>
  <c r="F767" i="2" s="1"/>
  <c r="F768" i="2" a="1"/>
  <c r="F768" i="2" s="1"/>
  <c r="F806" i="2" a="1"/>
  <c r="F806" i="2" s="1"/>
  <c r="F213" i="2" a="1"/>
  <c r="F213" i="2"/>
  <c r="F251" i="2" a="1"/>
  <c r="F251" i="2" s="1"/>
  <c r="F126" i="2" a="1"/>
  <c r="F126" i="2" s="1"/>
  <c r="F531" i="2" a="1"/>
  <c r="F531" i="2" s="1"/>
  <c r="F176" i="2" a="1"/>
  <c r="F176" i="2" s="1"/>
  <c r="F255" i="2" a="1"/>
  <c r="F255" i="2" s="1"/>
  <c r="F256" i="2" a="1"/>
  <c r="F256" i="2"/>
  <c r="F509" i="2" a="1"/>
  <c r="F509" i="2" s="1"/>
  <c r="F298" i="2" a="1"/>
  <c r="F298" i="2" s="1"/>
  <c r="F344" i="2" a="1"/>
  <c r="F344" i="2" s="1"/>
  <c r="F366" i="2" a="1"/>
  <c r="F366" i="2" s="1"/>
  <c r="F516" i="2" a="1"/>
  <c r="F516" i="2" s="1"/>
  <c r="F153" i="2" a="1"/>
  <c r="F153" i="2"/>
  <c r="F229" i="2" a="1"/>
  <c r="F229" i="2" s="1"/>
  <c r="F619" i="2" a="1"/>
  <c r="F619" i="2" s="1"/>
  <c r="F535" i="2" a="1"/>
  <c r="F535" i="2" s="1"/>
  <c r="F162" i="2" a="1"/>
  <c r="F162" i="2"/>
  <c r="F17" i="2" a="1"/>
  <c r="F17" i="2" s="1"/>
  <c r="F100" i="2" a="1"/>
  <c r="F100" i="2" s="1"/>
  <c r="F232" i="2" a="1"/>
  <c r="F232" i="2" s="1"/>
  <c r="F837" i="2" a="1"/>
  <c r="F837" i="2" s="1"/>
  <c r="F792" i="2" a="1"/>
  <c r="F792" i="2" s="1"/>
  <c r="F485" i="2" a="1"/>
  <c r="F485" i="2"/>
  <c r="F493" i="2" a="1"/>
  <c r="F493" i="2" s="1"/>
  <c r="F108" i="2" a="1"/>
  <c r="F108" i="2" s="1"/>
  <c r="F53" i="2" a="1"/>
  <c r="F53" i="2" s="1"/>
  <c r="F54" i="2" a="1"/>
  <c r="F54" i="2" s="1"/>
  <c r="F476" i="2" a="1"/>
  <c r="F476" i="2" s="1"/>
  <c r="F572" i="2" a="1"/>
  <c r="F572" i="2"/>
  <c r="F319" i="2" a="1"/>
  <c r="F319" i="2" s="1"/>
  <c r="F399" i="2" a="1"/>
  <c r="F399" i="2" s="1"/>
  <c r="F640" i="2" a="1"/>
  <c r="F640" i="2" s="1"/>
  <c r="F738" i="2" a="1"/>
  <c r="F738" i="2"/>
  <c r="F665" i="2" a="1"/>
  <c r="F665" i="2" s="1"/>
  <c r="F225" i="2" a="1"/>
  <c r="F225" i="2" s="1"/>
  <c r="F568" i="2" a="1"/>
  <c r="F568" i="2" s="1"/>
  <c r="F525" i="2" a="1"/>
  <c r="F525" i="2" s="1"/>
  <c r="F230" i="2" a="1"/>
  <c r="F230" i="2" s="1"/>
  <c r="F420" i="2" a="1"/>
  <c r="F420" i="2"/>
  <c r="F246" i="2" a="1"/>
  <c r="F246" i="2" s="1"/>
  <c r="F486" i="2" a="1"/>
  <c r="F486" i="2" s="1"/>
  <c r="F109" i="2" a="1"/>
  <c r="F109" i="2" s="1"/>
  <c r="F172" i="2" a="1"/>
  <c r="F172" i="2" s="1"/>
  <c r="F537" i="2" a="1"/>
  <c r="F537" i="2" s="1"/>
  <c r="F145" i="2" a="1"/>
  <c r="F145" i="2"/>
  <c r="F681" i="2" a="1"/>
  <c r="F681" i="2" s="1"/>
  <c r="F27" i="2" a="1"/>
  <c r="F27" i="2" s="1"/>
  <c r="F122" i="2" a="1"/>
  <c r="F122" i="2" s="1"/>
  <c r="F22" i="2" a="1"/>
  <c r="F22" i="2" s="1"/>
  <c r="F855" i="2" a="1"/>
  <c r="F855" i="2" s="1"/>
  <c r="F43" i="2" a="1"/>
  <c r="F43" i="2" s="1"/>
  <c r="F627" i="2" a="1"/>
  <c r="F627" i="2" s="1"/>
  <c r="F604" i="2" a="1"/>
  <c r="F604" i="2"/>
  <c r="F872" i="2" a="1"/>
  <c r="F872" i="2" s="1"/>
  <c r="F544" i="2" a="1"/>
  <c r="F544" i="2" s="1"/>
  <c r="F250" i="2" a="1"/>
  <c r="F250" i="2" s="1"/>
  <c r="F451" i="2" a="1"/>
  <c r="F451" i="2" s="1"/>
  <c r="F334" i="2" a="1"/>
  <c r="F334" i="2" s="1"/>
  <c r="F477" i="2" a="1"/>
  <c r="F477" i="2" s="1"/>
  <c r="F641" i="2" a="1"/>
  <c r="F641" i="2" s="1"/>
  <c r="F847" i="2" a="1"/>
  <c r="F847" i="2"/>
  <c r="F510" i="2" a="1"/>
  <c r="F510" i="2" s="1"/>
  <c r="F793" i="2" a="1"/>
  <c r="F793" i="2" s="1"/>
  <c r="F445" i="2" a="1"/>
  <c r="F445" i="2" s="1"/>
  <c r="F532" i="2" a="1"/>
  <c r="F532" i="2" s="1"/>
  <c r="F753" i="2" a="1"/>
  <c r="F753" i="2" s="1"/>
  <c r="F825" i="2" a="1"/>
  <c r="F825" i="2" s="1"/>
  <c r="F299" i="2" a="1"/>
  <c r="F299" i="2" s="1"/>
  <c r="F553" i="2" a="1"/>
  <c r="F553" i="2"/>
  <c r="F233" i="2" a="1"/>
  <c r="F233" i="2" s="1"/>
  <c r="F7" i="2" a="1"/>
  <c r="F7" i="2" s="1"/>
  <c r="F455" i="2" a="1"/>
  <c r="F455" i="2" s="1"/>
  <c r="F62" i="2" a="1"/>
  <c r="F62" i="2" s="1"/>
  <c r="F688" i="2" a="1"/>
  <c r="F688" i="2" s="1"/>
  <c r="F389" i="2" a="1"/>
  <c r="F389" i="2" s="1"/>
  <c r="F271" i="2" a="1"/>
  <c r="F271" i="2" s="1"/>
  <c r="F460" i="2" a="1"/>
  <c r="F460" i="2"/>
  <c r="F252" i="2" a="1"/>
  <c r="F252" i="2" s="1"/>
  <c r="F206" i="2" a="1"/>
  <c r="F206" i="2" s="1"/>
  <c r="F656" i="2" a="1"/>
  <c r="F656" i="2" s="1"/>
  <c r="F441" i="2" a="1"/>
  <c r="F441" i="2" s="1"/>
  <c r="F644" i="2" a="1"/>
  <c r="F644" i="2" s="1"/>
  <c r="F609" i="2" a="1"/>
  <c r="F609" i="2" s="1"/>
  <c r="F18" i="2" a="1"/>
  <c r="F18" i="2" s="1"/>
  <c r="F683" i="2" a="1"/>
  <c r="F683" i="2"/>
  <c r="F348" i="2" a="1"/>
  <c r="F348" i="2" s="1"/>
  <c r="F759" i="2" a="1"/>
  <c r="F759" i="2" s="1"/>
  <c r="F785" i="2" a="1"/>
  <c r="F785" i="2" s="1"/>
  <c r="F760" i="2" a="1"/>
  <c r="F760" i="2" s="1"/>
  <c r="F771" i="2" a="1"/>
  <c r="F771" i="2" s="1"/>
  <c r="F19" i="2" a="1"/>
  <c r="F19" i="2" s="1"/>
  <c r="F732" i="2" a="1"/>
  <c r="F732" i="2" s="1"/>
  <c r="F168" i="2" a="1"/>
  <c r="F168" i="2"/>
  <c r="F306" i="2" a="1"/>
  <c r="F306" i="2" s="1"/>
  <c r="F742" i="2" a="1"/>
  <c r="F742" i="2" s="1"/>
  <c r="F864" i="2" a="1"/>
  <c r="F864" i="2" s="1"/>
  <c r="F562" i="2" a="1"/>
  <c r="F562" i="2" s="1"/>
  <c r="F134" i="2" a="1"/>
  <c r="F134" i="2" s="1"/>
  <c r="F137" i="2" a="1"/>
  <c r="F137" i="2" s="1"/>
  <c r="F138" i="2" a="1"/>
  <c r="F138" i="2" s="1"/>
  <c r="F86" i="2" a="1"/>
  <c r="F86" i="2"/>
  <c r="F220" i="2" a="1"/>
  <c r="F220" i="2" s="1"/>
  <c r="F426" i="2" a="1"/>
  <c r="F426" i="2" s="1"/>
  <c r="F36" i="2" a="1"/>
  <c r="F36" i="2" s="1"/>
  <c r="F427" i="2" a="1"/>
  <c r="F427" i="2" s="1"/>
  <c r="F676" i="2" a="1"/>
  <c r="F676" i="2" s="1"/>
  <c r="F452" i="2" a="1"/>
  <c r="F452" i="2" s="1"/>
  <c r="F23" i="2" a="1"/>
  <c r="F23" i="2" s="1"/>
  <c r="F207" i="2" a="1"/>
  <c r="F207" i="2"/>
  <c r="F374" i="2" a="1"/>
  <c r="F374" i="2" s="1"/>
  <c r="F761" i="2" a="1"/>
  <c r="F761" i="2" s="1"/>
  <c r="F335" i="2" a="1"/>
  <c r="F335" i="2" s="1"/>
  <c r="F776" i="2" a="1"/>
  <c r="F776" i="2" s="1"/>
  <c r="F367" i="2" a="1"/>
  <c r="F367" i="2" s="1"/>
  <c r="F208" i="2" a="1"/>
  <c r="F208" i="2" s="1"/>
  <c r="F265" i="2" a="1"/>
  <c r="F265" i="2" s="1"/>
  <c r="F226" i="2" a="1"/>
  <c r="F226" i="2" s="1"/>
  <c r="F222" i="2" a="1"/>
  <c r="F222" i="2" s="1"/>
  <c r="F379" i="2" a="1"/>
  <c r="F379" i="2" s="1"/>
  <c r="F260" i="2" a="1"/>
  <c r="F260" i="2" s="1"/>
  <c r="F717" i="2" a="1"/>
  <c r="F717" i="2" s="1"/>
  <c r="F487" i="2" a="1"/>
  <c r="F487" i="2" s="1"/>
  <c r="F360" i="2" a="1"/>
  <c r="F360" i="2" s="1"/>
  <c r="F273" i="2" a="1"/>
  <c r="F273" i="2" s="1"/>
  <c r="F453" i="2" a="1"/>
  <c r="F453" i="2" s="1"/>
  <c r="F365" i="2" a="1"/>
  <c r="F365" i="2" s="1"/>
  <c r="F431" i="2" a="1"/>
  <c r="F431" i="2" s="1"/>
  <c r="F407" i="2" a="1"/>
  <c r="F407" i="2" s="1"/>
  <c r="F653" i="2" a="1"/>
  <c r="F653" i="2" s="1"/>
  <c r="F628" i="2" a="1"/>
  <c r="F628" i="2" s="1"/>
  <c r="F158" i="2" a="1"/>
  <c r="F158" i="2" s="1"/>
  <c r="F159" i="2" a="1"/>
  <c r="F159" i="2" s="1"/>
  <c r="F828" i="2" a="1"/>
  <c r="F828" i="2" s="1"/>
  <c r="F524" i="2" a="1"/>
  <c r="F524" i="2" s="1"/>
  <c r="F548" i="2" a="1"/>
  <c r="F548" i="2" s="1"/>
  <c r="F528" i="2" a="1"/>
  <c r="F528" i="2" s="1"/>
  <c r="F398" i="2" a="1"/>
  <c r="F398" i="2" s="1"/>
  <c r="F713" i="2" a="1"/>
  <c r="F713" i="2" s="1"/>
  <c r="F400" i="2" a="1"/>
  <c r="F400" i="2" s="1"/>
  <c r="F838" i="2" a="1"/>
  <c r="F838" i="2" s="1"/>
  <c r="F639" i="2" a="1"/>
  <c r="F639" i="2" s="1"/>
  <c r="F45" i="2" a="1"/>
  <c r="F45" i="2" s="1"/>
  <c r="F794" i="2" a="1"/>
  <c r="F794" i="2" s="1"/>
  <c r="F320" i="2" a="1"/>
  <c r="F320" i="2" s="1"/>
  <c r="F353" i="2" a="1"/>
  <c r="F353" i="2" s="1"/>
  <c r="F749" i="2" a="1"/>
  <c r="F749" i="2" s="1"/>
  <c r="F276" i="2" a="1"/>
  <c r="F276" i="2" s="1"/>
  <c r="F695" i="2" a="1"/>
  <c r="F695" i="2" s="1"/>
  <c r="F733" i="2" a="1"/>
  <c r="F733" i="2" s="1"/>
  <c r="F61" i="2" a="1"/>
  <c r="F61" i="2" s="1"/>
  <c r="F263" i="2" a="1"/>
  <c r="F263" i="2" s="1"/>
  <c r="F615" i="2" a="1"/>
  <c r="F615" i="2" s="1"/>
  <c r="F616" i="2" a="1"/>
  <c r="F616" i="2" s="1"/>
  <c r="F154" i="2" a="1"/>
  <c r="F154" i="2" s="1"/>
  <c r="F415" i="2" a="1"/>
  <c r="F415" i="2" s="1"/>
  <c r="F234" i="2" a="1"/>
  <c r="F234" i="2" s="1"/>
  <c r="F461" i="2" a="1"/>
  <c r="F461" i="2" s="1"/>
  <c r="F370" i="2" a="1"/>
  <c r="F370" i="2" s="1"/>
  <c r="F284" i="2" a="1"/>
  <c r="F284" i="2" s="1"/>
  <c r="F454" i="2" a="1"/>
  <c r="F454" i="2" s="1"/>
  <c r="F93" i="2" a="1"/>
  <c r="F93" i="2" s="1"/>
  <c r="F722" i="2" a="1"/>
  <c r="F722" i="2" s="1"/>
  <c r="F621" i="2" a="1"/>
  <c r="F621" i="2" s="1"/>
  <c r="F170" i="2" a="1"/>
  <c r="F170" i="2" s="1"/>
  <c r="F432" i="2" a="1"/>
  <c r="F432" i="2" s="1"/>
  <c r="F573" i="2" a="1"/>
  <c r="F573" i="2" s="1"/>
  <c r="F180" i="2" a="1"/>
  <c r="F180" i="2" s="1"/>
  <c r="F442" i="2" a="1"/>
  <c r="F442" i="2" s="1"/>
  <c r="F610" i="2" a="1"/>
  <c r="F610" i="2" s="1"/>
  <c r="F673" i="2" a="1"/>
  <c r="F673" i="2" s="1"/>
  <c r="F734" i="2" a="1"/>
  <c r="F734" i="2" s="1"/>
  <c r="F63" i="2" a="1"/>
  <c r="F63" i="2" s="1"/>
  <c r="F582" i="2" a="1"/>
  <c r="F582" i="2" s="1"/>
  <c r="F66" i="2" a="1"/>
  <c r="F66" i="2" s="1"/>
  <c r="F214" i="2" a="1"/>
  <c r="F214" i="2" s="1"/>
  <c r="F704" i="2" a="1"/>
  <c r="F704" i="2" s="1"/>
  <c r="F839" i="2" a="1"/>
  <c r="F839" i="2" s="1"/>
  <c r="F848" i="2" a="1"/>
  <c r="F848" i="2" s="1"/>
  <c r="F361" i="2" a="1"/>
  <c r="F361" i="2" s="1"/>
  <c r="F155" i="2" a="1"/>
  <c r="F155" i="2" s="1"/>
  <c r="F708" i="2" a="1"/>
  <c r="F708" i="2" s="1"/>
  <c r="F709" i="2" a="1"/>
  <c r="F709" i="2" s="1"/>
  <c r="F831" i="2" a="1"/>
  <c r="F831" i="2" s="1"/>
  <c r="F887" i="2" a="1"/>
  <c r="F887" i="2" s="1"/>
  <c r="F718" i="2" a="1"/>
  <c r="F718" i="2" s="1"/>
  <c r="F818" i="2" a="1"/>
  <c r="F818" i="2" s="1"/>
  <c r="F819" i="2" a="1"/>
  <c r="F819" i="2" s="1"/>
  <c r="F677" i="2" a="1"/>
  <c r="F677" i="2" s="1"/>
  <c r="F74" i="2" a="1"/>
  <c r="F74" i="2" s="1"/>
  <c r="F75" i="2" a="1"/>
  <c r="F75" i="2" s="1"/>
  <c r="F583" i="2" a="1"/>
  <c r="F583" i="2" s="1"/>
  <c r="F645" i="2" a="1"/>
  <c r="F645" i="2" s="1"/>
  <c r="F746" i="2" a="1"/>
  <c r="F746" i="2" s="1"/>
  <c r="F446" i="2" a="1"/>
  <c r="F446" i="2" s="1"/>
  <c r="F574" i="2" a="1"/>
  <c r="F574" i="2" s="1"/>
  <c r="F662" i="2" a="1"/>
  <c r="F662" i="2" s="1"/>
  <c r="F28" i="2" a="1"/>
  <c r="F28" i="2" s="1"/>
  <c r="F231" i="2" a="1"/>
  <c r="F231" i="2" s="1"/>
  <c r="F608" i="2" a="1"/>
  <c r="F608" i="2" s="1"/>
  <c r="F48" i="2" a="1"/>
  <c r="F48" i="2"/>
  <c r="F89" i="2" a="1"/>
  <c r="F89" i="2" s="1"/>
  <c r="F501" i="2" a="1"/>
  <c r="F501" i="2" s="1"/>
  <c r="F290" i="2" a="1"/>
  <c r="F290" i="2" s="1"/>
  <c r="F557" i="2" a="1"/>
  <c r="F557" i="2" s="1"/>
  <c r="F666" i="2" a="1"/>
  <c r="F666" i="2" s="1"/>
  <c r="F391" i="2" a="1"/>
  <c r="F391" i="2" s="1"/>
  <c r="F392" i="2" a="1"/>
  <c r="F392" i="2" s="1"/>
  <c r="F55" i="2" a="1"/>
  <c r="F55" i="2"/>
  <c r="F780" i="2" a="1"/>
  <c r="F780" i="2" s="1"/>
  <c r="F781" i="2" a="1"/>
  <c r="F781" i="2" s="1"/>
  <c r="F235" i="2" a="1"/>
  <c r="F235" i="2" s="1"/>
  <c r="F434" i="2" a="1"/>
  <c r="F434" i="2" s="1"/>
  <c r="F435" i="2" a="1"/>
  <c r="F435" i="2" s="1"/>
  <c r="F443" i="2" a="1"/>
  <c r="F443" i="2" s="1"/>
  <c r="F191" i="2" a="1"/>
  <c r="F191" i="2" s="1"/>
  <c r="F94" i="2" a="1"/>
  <c r="F94" i="2"/>
  <c r="F661" i="2" a="1"/>
  <c r="F661" i="2" s="1"/>
  <c r="F754" i="2" a="1"/>
  <c r="F754" i="2" s="1"/>
  <c r="F811" i="2" a="1"/>
  <c r="F811" i="2" s="1"/>
  <c r="F691" i="2" a="1"/>
  <c r="F691" i="2" s="1"/>
  <c r="F408" i="2" a="1"/>
  <c r="F408" i="2" s="1"/>
  <c r="F328" i="2" a="1"/>
  <c r="F328" i="2" s="1"/>
  <c r="F735" i="2" a="1"/>
  <c r="F735" i="2" s="1"/>
  <c r="F559" i="2" a="1"/>
  <c r="F559" i="2"/>
  <c r="F236" i="2" a="1"/>
  <c r="F236" i="2" s="1"/>
  <c r="F181" i="2" a="1"/>
  <c r="F181" i="2" s="1"/>
  <c r="F182" i="2" a="1"/>
  <c r="F182" i="2" s="1"/>
  <c r="F488" i="2" a="1"/>
  <c r="F488" i="2" s="1"/>
  <c r="F657" i="2" a="1"/>
  <c r="F657" i="2" s="1"/>
  <c r="F127" i="2" a="1"/>
  <c r="F127" i="2" s="1"/>
  <c r="F584" i="2" a="1"/>
  <c r="F584" i="2" s="1"/>
  <c r="F866" i="2" a="1"/>
  <c r="F866" i="2"/>
  <c r="F763" i="2" a="1"/>
  <c r="F763" i="2" s="1"/>
  <c r="F343" i="2" a="1"/>
  <c r="F343" i="2" s="1"/>
  <c r="F678" i="2" a="1"/>
  <c r="F678" i="2" s="1"/>
  <c r="F118" i="2" a="1"/>
  <c r="F118" i="2" s="1"/>
  <c r="F76" i="2" a="1"/>
  <c r="F76" i="2" s="1"/>
  <c r="F135" i="2" a="1"/>
  <c r="F135" i="2" s="1"/>
  <c r="F128" i="2" a="1"/>
  <c r="F128" i="2" s="1"/>
  <c r="F789" i="2" a="1"/>
  <c r="F789" i="2"/>
  <c r="F517" i="2" a="1"/>
  <c r="F517" i="2" s="1"/>
  <c r="F787" i="2" a="1"/>
  <c r="F787" i="2" s="1"/>
  <c r="F743" i="2" a="1"/>
  <c r="F743" i="2" s="1"/>
  <c r="F482" i="2" a="1"/>
  <c r="F482" i="2" s="1"/>
  <c r="F421" i="2" a="1"/>
  <c r="F421" i="2" s="1"/>
  <c r="F585" i="2" a="1"/>
  <c r="F585" i="2" s="1"/>
  <c r="F29" i="2" a="1"/>
  <c r="F29" i="2" s="1"/>
  <c r="F663" i="2" a="1"/>
  <c r="F663" i="2"/>
  <c r="F782" i="2" a="1"/>
  <c r="F782" i="2" s="1"/>
  <c r="F110" i="2" a="1"/>
  <c r="F110" i="2" s="1"/>
  <c r="F422" i="2" a="1"/>
  <c r="F422" i="2" s="1"/>
  <c r="F755" i="2" a="1"/>
  <c r="F755" i="2" s="1"/>
  <c r="F756" i="2" a="1"/>
  <c r="F756" i="2" s="1"/>
  <c r="F160" i="2" a="1"/>
  <c r="F160" i="2" s="1"/>
  <c r="F129" i="2" a="1"/>
  <c r="F129" i="2" s="1"/>
  <c r="F300" i="2" a="1"/>
  <c r="F300" i="2"/>
  <c r="F385" i="2" a="1"/>
  <c r="F385" i="2" s="1"/>
  <c r="F563" i="2" a="1"/>
  <c r="F563" i="2" s="1"/>
  <c r="F533" i="2" a="1"/>
  <c r="F533" i="2" s="1"/>
  <c r="F321" i="2" a="1"/>
  <c r="F321" i="2" s="1"/>
  <c r="F56" i="2" a="1"/>
  <c r="F56" i="2" s="1"/>
  <c r="F95" i="2" a="1"/>
  <c r="F95" i="2" s="1"/>
  <c r="F87" i="2" a="1"/>
  <c r="F87" i="2" s="1"/>
  <c r="F237" i="2" a="1"/>
  <c r="F237" i="2"/>
  <c r="F402" i="2" a="1"/>
  <c r="F402" i="2" s="1"/>
  <c r="F96" i="2" a="1"/>
  <c r="F96" i="2" s="1"/>
  <c r="F8" i="2" a="1"/>
  <c r="F8" i="2" s="1"/>
  <c r="F257" i="2" a="1"/>
  <c r="F257" i="2" s="1"/>
  <c r="F169" i="2" a="1"/>
  <c r="F169" i="2" s="1"/>
  <c r="F624" i="2" a="1"/>
  <c r="F624" i="2" s="1"/>
  <c r="F438" i="2" a="1"/>
  <c r="F438" i="2" s="1"/>
  <c r="F277" i="2" a="1"/>
  <c r="F277" i="2"/>
  <c r="F423" i="2" a="1"/>
  <c r="F423" i="2" s="1"/>
  <c r="F123" i="2" a="1"/>
  <c r="F123" i="2" s="1"/>
  <c r="F873" i="2" a="1"/>
  <c r="F873" i="2" s="1"/>
  <c r="F2018" i="2" a="1"/>
  <c r="F2018" i="2" s="1"/>
  <c r="F1995" i="2" a="1"/>
  <c r="F1995" i="2" s="1"/>
  <c r="F2011" i="2" a="1"/>
  <c r="F2011" i="2" s="1"/>
  <c r="F2012" i="2" a="1"/>
  <c r="F2012" i="2" s="1"/>
  <c r="F1946" i="2" a="1"/>
  <c r="F1946" i="2"/>
  <c r="F2015" i="2" a="1"/>
  <c r="F2015" i="2" s="1"/>
  <c r="F1952" i="2" a="1"/>
  <c r="F1952" i="2" s="1"/>
  <c r="F2006" i="2" a="1"/>
  <c r="F2006" i="2" s="1"/>
  <c r="F2007" i="2" a="1"/>
  <c r="F2007" i="2" s="1"/>
  <c r="F1953" i="2" a="1"/>
  <c r="F1953" i="2" s="1"/>
  <c r="F1961" i="2" a="1"/>
  <c r="F1961" i="2" s="1"/>
  <c r="F1989" i="2" a="1"/>
  <c r="F1989" i="2" s="1"/>
  <c r="F1982" i="2" a="1"/>
  <c r="F1982" i="2"/>
  <c r="F1962" i="2" a="1"/>
  <c r="F1962" i="2" s="1"/>
  <c r="F1969" i="2" a="1"/>
  <c r="F1969" i="2" s="1"/>
  <c r="F2019" i="2" a="1"/>
  <c r="F2019" i="2" s="1"/>
  <c r="F2008" i="2" a="1"/>
  <c r="F2008" i="2" s="1"/>
  <c r="F1963" i="2" a="1"/>
  <c r="F1963" i="2" s="1"/>
  <c r="F1959" i="2" a="1"/>
  <c r="F1959" i="2" s="1"/>
  <c r="F1997" i="2" a="1"/>
  <c r="F1997" i="2" s="1"/>
  <c r="F1986" i="2" a="1"/>
  <c r="F1986" i="2"/>
  <c r="F2020" i="2" a="1"/>
  <c r="F2020" i="2" s="1"/>
  <c r="F1999" i="2" a="1"/>
  <c r="F1999" i="2" s="1"/>
  <c r="F2000" i="2" a="1"/>
  <c r="F2000" i="2" s="1"/>
  <c r="F2003" i="2" a="1"/>
  <c r="F2003" i="2" s="1"/>
  <c r="F1956" i="2" a="1"/>
  <c r="F1956" i="2" s="1"/>
  <c r="F2021" i="2" a="1"/>
  <c r="F2021" i="2" s="1"/>
  <c r="F1951" i="2" a="1"/>
  <c r="F1951" i="2" s="1"/>
  <c r="F1947" i="2" a="1"/>
  <c r="F1947" i="2"/>
  <c r="F1972" i="2" a="1"/>
  <c r="F1972" i="2" s="1"/>
  <c r="F1973" i="2" a="1"/>
  <c r="F1973" i="2" s="1"/>
  <c r="F2016" i="2" a="1"/>
  <c r="F2016" i="2" s="1"/>
  <c r="F2009" i="2" a="1"/>
  <c r="F2009" i="2" s="1"/>
  <c r="F1965" i="2" a="1"/>
  <c r="F1965" i="2" s="1"/>
  <c r="F1996" i="2" a="1"/>
  <c r="F1996" i="2" s="1"/>
  <c r="F1998" i="2" a="1"/>
  <c r="F1998" i="2" s="1"/>
  <c r="F2010" i="2" a="1"/>
  <c r="F2010" i="2"/>
  <c r="F1948" i="2" a="1"/>
  <c r="F1948" i="2" s="1"/>
  <c r="F1976" i="2" a="1"/>
  <c r="F1976" i="2" s="1"/>
  <c r="F1957" i="2" a="1"/>
  <c r="F1957" i="2" s="1"/>
  <c r="F1970" i="2" a="1"/>
  <c r="F1970" i="2" s="1"/>
  <c r="F1971" i="2" a="1"/>
  <c r="F1971" i="2" s="1"/>
  <c r="F1974" i="2" a="1"/>
  <c r="F1974" i="2" s="1"/>
  <c r="F1966" i="2" a="1"/>
  <c r="F1966" i="2" s="1"/>
  <c r="F1949" i="2" a="1"/>
  <c r="F1949" i="2"/>
  <c r="F1983" i="2" a="1"/>
  <c r="F1983" i="2" s="1"/>
  <c r="F1960" i="2" a="1"/>
  <c r="F1960" i="2" s="1"/>
  <c r="F1990" i="2" a="1"/>
  <c r="F1990" i="2" s="1"/>
  <c r="F1954" i="2" a="1"/>
  <c r="F1954" i="2" s="1"/>
  <c r="F1978" i="2" a="1"/>
  <c r="F1978" i="2" s="1"/>
  <c r="F1991" i="2" a="1"/>
  <c r="F1991" i="2" s="1"/>
  <c r="F1967" i="2" a="1"/>
  <c r="F1967" i="2" s="1"/>
  <c r="F1987" i="2" a="1"/>
  <c r="F1987" i="2"/>
  <c r="F1955" i="2" a="1"/>
  <c r="F1955" i="2" s="1"/>
  <c r="F2022" i="2" a="1"/>
  <c r="F2022" i="2" s="1"/>
  <c r="F1979" i="2" a="1"/>
  <c r="F1979" i="2" s="1"/>
  <c r="F2001" i="2" a="1"/>
  <c r="F2001" i="2" s="1"/>
  <c r="F1980" i="2" a="1"/>
  <c r="F1980" i="2" s="1"/>
  <c r="F2002" i="2" a="1"/>
  <c r="F2002" i="2" s="1"/>
  <c r="F1964" i="2" a="1"/>
  <c r="F1964" i="2" s="1"/>
  <c r="F1992" i="2" a="1"/>
  <c r="F1992" i="2"/>
  <c r="F2013" i="2" a="1"/>
  <c r="F2013" i="2" s="1"/>
  <c r="F1984" i="2" a="1"/>
  <c r="F1984" i="2" s="1"/>
  <c r="F1988" i="2" a="1"/>
  <c r="F1988" i="2" s="1"/>
  <c r="F1958" i="2" a="1"/>
  <c r="F1958" i="2" s="1"/>
  <c r="F1977" i="2" a="1"/>
  <c r="F1977" i="2" s="1"/>
  <c r="F1985" i="2" a="1"/>
  <c r="F1985" i="2" s="1"/>
  <c r="F1950" i="2" a="1"/>
  <c r="F1950" i="2" s="1"/>
  <c r="F1968" i="2" a="1"/>
  <c r="F1968" i="2" s="1"/>
  <c r="F1993" i="2" a="1"/>
  <c r="F1993" i="2" s="1"/>
  <c r="F2004" i="2" a="1"/>
  <c r="F2004" i="2" s="1"/>
  <c r="F2014" i="2" a="1"/>
  <c r="F2014" i="2" s="1"/>
  <c r="F2017" i="2" a="1"/>
  <c r="F2017" i="2" s="1"/>
  <c r="F1994" i="2" a="1"/>
  <c r="F1994" i="2" s="1"/>
  <c r="F2005" i="2" a="1"/>
  <c r="F2005" i="2" s="1"/>
  <c r="F1975" i="2" a="1"/>
  <c r="F1975" i="2" s="1"/>
  <c r="F1981" i="2" a="1"/>
  <c r="F1981" i="2"/>
  <c r="F1834" i="2" a="1"/>
  <c r="F1834" i="2" s="1"/>
  <c r="F1728" i="2" a="1"/>
  <c r="F1728" i="2" s="1"/>
  <c r="F1085" i="2" a="1"/>
  <c r="F1085" i="2" s="1"/>
  <c r="F1806" i="2" a="1"/>
  <c r="F1806" i="2" s="1"/>
  <c r="F1645" i="2" a="1"/>
  <c r="F1645" i="2" s="1"/>
  <c r="F1942" i="2" a="1"/>
  <c r="F1942" i="2" s="1"/>
  <c r="F1641" i="2" a="1"/>
  <c r="F1641" i="2" s="1"/>
  <c r="F1479" i="2" a="1"/>
  <c r="F1479" i="2" s="1"/>
  <c r="F1545" i="2" a="1"/>
  <c r="F1545" i="2" s="1"/>
  <c r="F1761" i="2" a="1"/>
  <c r="F1761" i="2" s="1"/>
  <c r="F1571" i="2" a="1"/>
  <c r="F1571" i="2" s="1"/>
  <c r="F1629" i="2" a="1"/>
  <c r="F1629" i="2" s="1"/>
  <c r="F1630" i="2" a="1"/>
  <c r="F1630" i="2" s="1"/>
  <c r="F1521" i="2" a="1"/>
  <c r="F1521" i="2" s="1"/>
  <c r="F1848" i="2" a="1"/>
  <c r="F1848" i="2" s="1"/>
  <c r="F1711" i="2" a="1"/>
  <c r="F1711" i="2"/>
  <c r="F1566" i="2" a="1"/>
  <c r="F1566" i="2" s="1"/>
  <c r="F912" i="2" a="1"/>
  <c r="F912" i="2" s="1"/>
  <c r="F1262" i="2" a="1"/>
  <c r="F1262" i="2" s="1"/>
  <c r="F905" i="2" a="1"/>
  <c r="F905" i="2" s="1"/>
  <c r="F1596" i="2" a="1"/>
  <c r="F1596" i="2" s="1"/>
  <c r="F1885" i="2" a="1"/>
  <c r="F1885" i="2" s="1"/>
  <c r="F1513" i="2" a="1"/>
  <c r="F1513" i="2" s="1"/>
  <c r="F1769" i="2" a="1"/>
  <c r="F1769" i="2"/>
  <c r="F1056" i="2" a="1"/>
  <c r="F1056" i="2" s="1"/>
  <c r="F1437" i="2" a="1"/>
  <c r="F1437" i="2" s="1"/>
  <c r="F1417" i="2" a="1"/>
  <c r="F1417" i="2"/>
  <c r="F981" i="2" a="1"/>
  <c r="F981" i="2" s="1"/>
  <c r="F1775" i="2" a="1"/>
  <c r="F1775" i="2" s="1"/>
  <c r="F1657" i="2" a="1"/>
  <c r="F1657" i="2" s="1"/>
  <c r="F1035" i="2" a="1"/>
  <c r="F1035" i="2" s="1"/>
  <c r="F1873" i="2" a="1"/>
  <c r="F1873" i="2" s="1"/>
  <c r="F1208" i="2" a="1"/>
  <c r="F1208" i="2" s="1"/>
  <c r="F1412" i="2" a="1"/>
  <c r="F1412" i="2" s="1"/>
  <c r="F1176" i="2" a="1"/>
  <c r="F1176" i="2" s="1"/>
  <c r="F1243" i="2" a="1"/>
  <c r="F1243" i="2" s="1"/>
  <c r="F1890" i="2" a="1"/>
  <c r="F1890" i="2" s="1"/>
  <c r="F1263" i="2" a="1"/>
  <c r="F1263" i="2" s="1"/>
  <c r="F1209" i="2" a="1"/>
  <c r="F1209" i="2" s="1"/>
  <c r="F1413" i="2" a="1"/>
  <c r="F1413" i="2" s="1"/>
  <c r="F1567" i="2" a="1"/>
  <c r="F1567" i="2"/>
  <c r="F1344" i="2" a="1"/>
  <c r="F1344" i="2" s="1"/>
  <c r="F1648" i="2" a="1"/>
  <c r="F1648" i="2" s="1"/>
  <c r="F1248" i="2" a="1"/>
  <c r="F1248" i="2" s="1"/>
  <c r="F1145" i="2" a="1"/>
  <c r="F1145" i="2" s="1"/>
  <c r="F1683" i="2" a="1"/>
  <c r="F1683" i="2" s="1"/>
  <c r="F1603" i="2" a="1"/>
  <c r="F1603" i="2" s="1"/>
  <c r="F1690" i="2" a="1"/>
  <c r="F1690" i="2" s="1"/>
  <c r="F1762" i="2" a="1"/>
  <c r="F1762" i="2" s="1"/>
  <c r="F1858" i="2" a="1"/>
  <c r="F1858" i="2" s="1"/>
  <c r="F1916" i="2" a="1"/>
  <c r="F1916" i="2" s="1"/>
  <c r="F1867" i="2" a="1"/>
  <c r="F1867" i="2" s="1"/>
  <c r="F1868" i="2" a="1"/>
  <c r="F1868" i="2" s="1"/>
  <c r="F1101" i="2" a="1"/>
  <c r="F1101" i="2" s="1"/>
  <c r="F1510" i="2" a="1"/>
  <c r="F1510" i="2" s="1"/>
  <c r="F1387" i="2" a="1"/>
  <c r="F1387" i="2" s="1"/>
  <c r="F1684" i="2" a="1"/>
  <c r="F1684" i="2"/>
  <c r="F1716" i="2" a="1"/>
  <c r="F1716" i="2" s="1"/>
  <c r="F1697" i="2" a="1"/>
  <c r="F1697" i="2" s="1"/>
  <c r="F1425" i="2" a="1"/>
  <c r="F1425" i="2" s="1"/>
  <c r="F1297" i="2" a="1"/>
  <c r="F1297" i="2" s="1"/>
  <c r="F1658" i="2" a="1"/>
  <c r="F1658" i="2" s="1"/>
  <c r="F1333" i="2" a="1"/>
  <c r="F1333" i="2" s="1"/>
  <c r="F924" i="2" a="1"/>
  <c r="F924" i="2" s="1"/>
  <c r="F1146" i="2" a="1"/>
  <c r="F1146" i="2"/>
  <c r="F922" i="2" a="1"/>
  <c r="F922" i="2" s="1"/>
  <c r="F1901" i="2" a="1"/>
  <c r="F1901" i="2" s="1"/>
  <c r="F1680" i="2" a="1"/>
  <c r="F1680" i="2" s="1"/>
  <c r="F1518" i="2" a="1"/>
  <c r="F1518" i="2" s="1"/>
  <c r="F1642" i="2" a="1"/>
  <c r="F1642" i="2" s="1"/>
  <c r="F966" i="2" a="1"/>
  <c r="F966" i="2" s="1"/>
  <c r="F1373" i="2" a="1"/>
  <c r="F1373" i="2" s="1"/>
  <c r="F942" i="2" a="1"/>
  <c r="F942" i="2"/>
  <c r="F1257" i="2" a="1"/>
  <c r="F1257" i="2" s="1"/>
  <c r="F1643" i="2" a="1"/>
  <c r="F1643" i="2" s="1"/>
  <c r="F1083" i="2" a="1"/>
  <c r="F1083" i="2" s="1"/>
  <c r="F1770" i="2" a="1"/>
  <c r="F1770" i="2" s="1"/>
  <c r="F1626" i="2" a="1"/>
  <c r="F1626" i="2" s="1"/>
  <c r="F1117" i="2" a="1"/>
  <c r="F1117" i="2" s="1"/>
  <c r="F1060" i="2" a="1"/>
  <c r="F1060" i="2" s="1"/>
  <c r="F1844" i="2" a="1"/>
  <c r="F1844" i="2"/>
  <c r="F1468" i="2" a="1"/>
  <c r="F1468" i="2" s="1"/>
  <c r="F1859" i="2" a="1"/>
  <c r="F1859" i="2" s="1"/>
  <c r="F1878" i="2" a="1"/>
  <c r="F1878" i="2" s="1"/>
  <c r="F899" i="2" a="1"/>
  <c r="F899" i="2" s="1"/>
  <c r="F1374" i="2" a="1"/>
  <c r="F1374" i="2" s="1"/>
  <c r="F1776" i="2" a="1"/>
  <c r="F1776" i="2" s="1"/>
  <c r="F1529" i="2" a="1"/>
  <c r="F1529" i="2" s="1"/>
  <c r="F1792" i="2" a="1"/>
  <c r="F1792" i="2" s="1"/>
  <c r="F1409" i="2" a="1"/>
  <c r="F1409" i="2" s="1"/>
  <c r="F1273" i="2" a="1"/>
  <c r="F1273" i="2" s="1"/>
  <c r="F1856" i="2" a="1"/>
  <c r="F1856" i="2" s="1"/>
  <c r="F1234" i="2" a="1"/>
  <c r="F1234" i="2" s="1"/>
  <c r="F1383" i="2" a="1"/>
  <c r="F1383" i="2" s="1"/>
  <c r="F906" i="2" a="1"/>
  <c r="F906" i="2" s="1"/>
  <c r="F1704" i="2" a="1"/>
  <c r="F1704" i="2" s="1"/>
  <c r="F1698" i="2" a="1"/>
  <c r="F1698" i="2"/>
  <c r="F1777" i="2" a="1"/>
  <c r="F1777" i="2" s="1"/>
  <c r="F935" i="2" a="1"/>
  <c r="F935" i="2" s="1"/>
  <c r="F1368" i="2" a="1"/>
  <c r="F1368" i="2" s="1"/>
  <c r="F1659" i="2" a="1"/>
  <c r="F1659" i="2" s="1"/>
  <c r="F1036" i="2" a="1"/>
  <c r="F1036" i="2" s="1"/>
  <c r="F1542" i="2" a="1"/>
  <c r="F1542" i="2" s="1"/>
  <c r="F1924" i="2" a="1"/>
  <c r="F1924" i="2" s="1"/>
  <c r="F1633" i="2" a="1"/>
  <c r="F1633" i="2"/>
  <c r="F1791" i="2" a="1"/>
  <c r="F1791" i="2" s="1"/>
  <c r="F1891" i="2" a="1"/>
  <c r="F1891" i="2" s="1"/>
  <c r="F1835" i="2" a="1"/>
  <c r="F1835" i="2" s="1"/>
  <c r="F1649" i="2" a="1"/>
  <c r="F1649" i="2" s="1"/>
  <c r="F1432" i="2" a="1"/>
  <c r="F1432" i="2" s="1"/>
  <c r="F1852" i="2" a="1"/>
  <c r="F1852" i="2" s="1"/>
  <c r="F1618" i="2" a="1"/>
  <c r="F1618" i="2" s="1"/>
  <c r="F1420" i="2" a="1"/>
  <c r="F1420" i="2" s="1"/>
  <c r="F1354" i="2" a="1"/>
  <c r="F1354" i="2" s="1"/>
  <c r="F1665" i="2" a="1"/>
  <c r="F1665" i="2"/>
  <c r="F1341" i="2" a="1"/>
  <c r="F1341" i="2" s="1"/>
  <c r="F1902" i="2" a="1"/>
  <c r="F1902" i="2" s="1"/>
  <c r="F1393" i="2" a="1"/>
  <c r="F1393" i="2" s="1"/>
  <c r="F1860" i="2" a="1"/>
  <c r="F1860" i="2" s="1"/>
  <c r="F1861" i="2" a="1"/>
  <c r="F1861" i="2" s="1"/>
  <c r="F1808" i="2" a="1"/>
  <c r="F1808" i="2" s="1"/>
  <c r="F1418" i="2" a="1"/>
  <c r="F1418" i="2" s="1"/>
  <c r="F1375" i="2" a="1"/>
  <c r="F1375" i="2" s="1"/>
  <c r="F1574" i="2" a="1"/>
  <c r="F1574" i="2" s="1"/>
  <c r="F1369" i="2" a="1"/>
  <c r="F1369" i="2"/>
  <c r="F1191" i="2" a="1"/>
  <c r="F1191" i="2" s="1"/>
  <c r="F1892" i="2" a="1"/>
  <c r="F1892" i="2" s="1"/>
  <c r="F1652" i="2" a="1"/>
  <c r="F1652" i="2" s="1"/>
  <c r="F1426" i="2" a="1"/>
  <c r="F1426" i="2" s="1"/>
  <c r="F1345" i="2" a="1"/>
  <c r="F1345" i="2" s="1"/>
  <c r="F1445" i="2" a="1"/>
  <c r="F1445" i="2" s="1"/>
  <c r="F1606" i="2" a="1"/>
  <c r="F1606" i="2" s="1"/>
  <c r="F1497" i="2" a="1"/>
  <c r="F1497" i="2"/>
  <c r="F1154" i="2" a="1"/>
  <c r="F1154" i="2" s="1"/>
  <c r="F1840" i="2" a="1"/>
  <c r="F1840" i="2" s="1"/>
  <c r="F1147" i="2" a="1"/>
  <c r="F1147" i="2" s="1"/>
  <c r="F1712" i="2" a="1"/>
  <c r="F1712" i="2" s="1"/>
  <c r="F1009" i="2" a="1"/>
  <c r="F1009" i="2" s="1"/>
  <c r="F1129" i="2" a="1"/>
  <c r="F1129" i="2" s="1"/>
  <c r="F1398" i="2" a="1"/>
  <c r="F1398" i="2" s="1"/>
  <c r="F1351" i="2" a="1"/>
  <c r="F1351" i="2"/>
  <c r="F1237" i="2" a="1"/>
  <c r="F1237" i="2" s="1"/>
  <c r="F983" i="2" a="1"/>
  <c r="F983" i="2" s="1"/>
  <c r="F1346" i="2" a="1"/>
  <c r="F1346" i="2" s="1"/>
  <c r="F1235" i="2" a="1"/>
  <c r="F1235" i="2" s="1"/>
  <c r="F1449" i="2" a="1"/>
  <c r="F1449" i="2" s="1"/>
  <c r="F1483" i="2" a="1"/>
  <c r="F1483" i="2" s="1"/>
  <c r="F1421" i="2" a="1"/>
  <c r="F1421" i="2" s="1"/>
  <c r="F1474" i="2" a="1"/>
  <c r="F1474" i="2"/>
  <c r="F1238" i="2" a="1"/>
  <c r="F1238" i="2" s="1"/>
  <c r="F1021" i="2" a="1"/>
  <c r="F1021" i="2" s="1"/>
  <c r="F1795" i="2" a="1"/>
  <c r="F1795" i="2" s="1"/>
  <c r="F1185" i="2" a="1"/>
  <c r="F1185" i="2" s="1"/>
  <c r="F1051" i="2" a="1"/>
  <c r="F1051" i="2" s="1"/>
  <c r="F1543" i="2" a="1"/>
  <c r="F1543" i="2" s="1"/>
  <c r="F1390" i="2" a="1"/>
  <c r="F1390" i="2" s="1"/>
  <c r="F1939" i="2" a="1"/>
  <c r="F1939" i="2"/>
  <c r="F1298" i="2" a="1"/>
  <c r="F1298" i="2" s="1"/>
  <c r="F1394" i="2" a="1"/>
  <c r="F1394" i="2" s="1"/>
  <c r="F1528" i="2" a="1"/>
  <c r="F1528" i="2" s="1"/>
  <c r="F1054" i="2" a="1"/>
  <c r="F1054" i="2" s="1"/>
  <c r="F1076" i="2" a="1"/>
  <c r="F1076" i="2" s="1"/>
  <c r="F1729" i="2" a="1"/>
  <c r="F1729" i="2" s="1"/>
  <c r="F1667" i="2" a="1"/>
  <c r="F1667" i="2" s="1"/>
  <c r="F1284" i="2" a="1"/>
  <c r="F1284" i="2"/>
  <c r="F1724" i="2" a="1"/>
  <c r="F1724" i="2" s="1"/>
  <c r="F1778" i="2" a="1"/>
  <c r="F1778" i="2" s="1"/>
  <c r="F1773" i="2" a="1"/>
  <c r="F1773" i="2" s="1"/>
  <c r="F1699" i="2" a="1"/>
  <c r="F1699" i="2" s="1"/>
  <c r="F1615" i="2" a="1"/>
  <c r="F1615" i="2" s="1"/>
  <c r="F1239" i="2" a="1"/>
  <c r="F1239" i="2" s="1"/>
  <c r="F1747" i="2" a="1"/>
  <c r="F1747" i="2" s="1"/>
  <c r="F1224" i="2" a="1"/>
  <c r="F1224" i="2"/>
  <c r="F1925" i="2" a="1"/>
  <c r="F1925" i="2" s="1"/>
  <c r="F1820" i="2" a="1"/>
  <c r="F1820" i="2" s="1"/>
  <c r="F1414" i="2" a="1"/>
  <c r="F1414" i="2" s="1"/>
  <c r="F1057" i="2" a="1"/>
  <c r="F1057" i="2" s="1"/>
  <c r="F1407" i="2" a="1"/>
  <c r="F1407" i="2" s="1"/>
  <c r="F1410" i="2" a="1"/>
  <c r="F1410" i="2" s="1"/>
  <c r="F900" i="2" a="1"/>
  <c r="F900" i="2" s="1"/>
  <c r="F1395" i="2" a="1"/>
  <c r="F1395" i="2"/>
  <c r="F1601" i="2" a="1"/>
  <c r="F1601" i="2" s="1"/>
  <c r="F1181" i="2" a="1"/>
  <c r="F1181" i="2" s="1"/>
  <c r="F1365" i="2" a="1"/>
  <c r="F1365" i="2" s="1"/>
  <c r="F1575" i="2" a="1"/>
  <c r="F1575" i="2" s="1"/>
  <c r="F1505" i="2" a="1"/>
  <c r="F1505" i="2" s="1"/>
  <c r="F1893" i="2" a="1"/>
  <c r="F1893" i="2" s="1"/>
  <c r="F1120" i="2" a="1"/>
  <c r="F1120" i="2" s="1"/>
  <c r="F1668" i="2" a="1"/>
  <c r="F1668" i="2"/>
  <c r="F1218" i="2" a="1"/>
  <c r="F1218" i="2" s="1"/>
  <c r="F1763" i="2" a="1"/>
  <c r="F1763" i="2" s="1"/>
  <c r="F1843" i="2" a="1"/>
  <c r="F1843" i="2" s="1"/>
  <c r="F1836" i="2" a="1"/>
  <c r="F1836" i="2"/>
  <c r="F1464" i="2" a="1"/>
  <c r="F1464" i="2" s="1"/>
  <c r="F1334" i="2" a="1"/>
  <c r="F1334" i="2" s="1"/>
  <c r="F1793" i="2" a="1"/>
  <c r="F1793" i="2" s="1"/>
  <c r="F973" i="2" a="1"/>
  <c r="F973" i="2"/>
  <c r="F1717" i="2" a="1"/>
  <c r="F1717" i="2" s="1"/>
  <c r="F1423" i="2" a="1"/>
  <c r="F1423" i="2" s="1"/>
  <c r="F1355" i="2" a="1"/>
  <c r="F1355" i="2" s="1"/>
  <c r="F1865" i="2" a="1"/>
  <c r="F1865" i="2"/>
  <c r="F1926" i="2" a="1"/>
  <c r="F1926" i="2" s="1"/>
  <c r="F1490" i="2" a="1"/>
  <c r="F1490" i="2" s="1"/>
  <c r="F988" i="2" a="1"/>
  <c r="F988" i="2" s="1"/>
  <c r="F1335" i="2" a="1"/>
  <c r="F1335" i="2"/>
  <c r="F1382" i="2" a="1"/>
  <c r="F1382" i="2" s="1"/>
  <c r="F1779" i="2" a="1"/>
  <c r="F1779" i="2" s="1"/>
  <c r="F1917" i="2" a="1"/>
  <c r="F1917" i="2" s="1"/>
  <c r="F974" i="2" a="1"/>
  <c r="F974" i="2"/>
  <c r="F1669" i="2" a="1"/>
  <c r="F1669" i="2" s="1"/>
  <c r="F1155" i="2" a="1"/>
  <c r="F1155" i="2" s="1"/>
  <c r="F943" i="2" a="1"/>
  <c r="F943" i="2" s="1"/>
  <c r="F1557" i="2" a="1"/>
  <c r="F1557" i="2"/>
  <c r="F1349" i="2" a="1"/>
  <c r="F1349" i="2" s="1"/>
  <c r="F1213" i="2" a="1"/>
  <c r="F1213" i="2" s="1"/>
  <c r="F1061" i="2" a="1"/>
  <c r="F1061" i="2" s="1"/>
  <c r="F1493" i="2" a="1"/>
  <c r="F1493" i="2"/>
  <c r="F1695" i="2" a="1"/>
  <c r="F1695" i="2" s="1"/>
  <c r="F1787" i="2" a="1"/>
  <c r="F1787" i="2" s="1"/>
  <c r="F1433" i="2" a="1"/>
  <c r="F1433" i="2" s="1"/>
  <c r="F1040" i="2" a="1"/>
  <c r="F1040" i="2"/>
  <c r="F1336" i="2" a="1"/>
  <c r="F1336" i="2" s="1"/>
  <c r="F1558" i="2" a="1"/>
  <c r="F1558" i="2" s="1"/>
  <c r="F1685" i="2" a="1"/>
  <c r="F1685" i="2" s="1"/>
  <c r="F1269" i="2" a="1"/>
  <c r="F1269" i="2"/>
  <c r="F1270" i="2" a="1"/>
  <c r="F1270" i="2" s="1"/>
  <c r="F1399" i="2" a="1"/>
  <c r="F1399" i="2" s="1"/>
  <c r="F1244" i="2" a="1"/>
  <c r="F1244" i="2" s="1"/>
  <c r="F1470" i="2" a="1"/>
  <c r="F1470" i="2" s="1"/>
  <c r="F1514" i="2" a="1"/>
  <c r="F1514" i="2" s="1"/>
  <c r="F1450" i="2" a="1"/>
  <c r="F1450" i="2"/>
  <c r="F970" i="2" a="1"/>
  <c r="F970" i="2" s="1"/>
  <c r="F1112" i="2" a="1"/>
  <c r="F1112" i="2" s="1"/>
  <c r="F1325" i="2" a="1"/>
  <c r="F1325" i="2" s="1"/>
  <c r="F1646" i="2" a="1"/>
  <c r="F1646" i="2" s="1"/>
  <c r="F1182" i="2" a="1"/>
  <c r="F1182" i="2" s="1"/>
  <c r="F1086" i="2" a="1"/>
  <c r="F1086" i="2" s="1"/>
  <c r="F1590" i="2" a="1"/>
  <c r="F1590" i="2" s="1"/>
  <c r="F998" i="2" a="1"/>
  <c r="F998" i="2"/>
  <c r="F1121" i="2" a="1"/>
  <c r="F1121" i="2" s="1"/>
  <c r="F1245" i="2" a="1"/>
  <c r="F1245" i="2" s="1"/>
  <c r="F1546" i="2" a="1"/>
  <c r="F1546" i="2" s="1"/>
  <c r="F1466" i="2" a="1"/>
  <c r="F1466" i="2" s="1"/>
  <c r="F1087" i="2" a="1"/>
  <c r="F1087" i="2" s="1"/>
  <c r="F1415" i="2" a="1"/>
  <c r="F1415" i="2" s="1"/>
  <c r="F1608" i="2" a="1"/>
  <c r="F1608" i="2" s="1"/>
  <c r="F1327" i="2" a="1"/>
  <c r="F1327" i="2"/>
  <c r="F1396" i="2" a="1"/>
  <c r="F1396" i="2" s="1"/>
  <c r="F927" i="2" a="1"/>
  <c r="F927" i="2" s="1"/>
  <c r="F1554" i="2" a="1"/>
  <c r="F1554" i="2" s="1"/>
  <c r="F1249" i="2" a="1"/>
  <c r="F1249" i="2" s="1"/>
  <c r="F1010" i="2" a="1"/>
  <c r="F1010" i="2" s="1"/>
  <c r="F1130" i="2" a="1"/>
  <c r="F1130" i="2" s="1"/>
  <c r="F1812" i="2" a="1"/>
  <c r="F1812" i="2" s="1"/>
  <c r="F1109" i="2" a="1"/>
  <c r="F1109" i="2"/>
  <c r="F1718" i="2" a="1"/>
  <c r="F1718" i="2" s="1"/>
  <c r="F1258" i="2" a="1"/>
  <c r="F1258" i="2" s="1"/>
  <c r="F1766" i="2" a="1"/>
  <c r="F1766" i="2" s="1"/>
  <c r="F1931" i="2" a="1"/>
  <c r="F1931" i="2" s="1"/>
  <c r="F993" i="2" a="1"/>
  <c r="F993" i="2" s="1"/>
  <c r="F1441" i="2" a="1"/>
  <c r="F1441" i="2" s="1"/>
  <c r="F1725" i="2" a="1"/>
  <c r="F1725" i="2" s="1"/>
  <c r="F1071" i="2" a="1"/>
  <c r="F1071" i="2"/>
  <c r="F1801" i="2" a="1"/>
  <c r="F1801" i="2" s="1"/>
  <c r="F1576" i="2" a="1"/>
  <c r="F1576" i="2" s="1"/>
  <c r="F1133" i="2" a="1"/>
  <c r="F1133" i="2" s="1"/>
  <c r="F1460" i="2" a="1"/>
  <c r="F1460" i="2" s="1"/>
  <c r="F1653" i="2" a="1"/>
  <c r="F1653" i="2" s="1"/>
  <c r="F1098" i="2" a="1"/>
  <c r="F1098" i="2" s="1"/>
  <c r="F1504" i="2" a="1"/>
  <c r="F1504" i="2" s="1"/>
  <c r="F894" i="2" a="1"/>
  <c r="F894" i="2"/>
  <c r="F1905" i="2" a="1"/>
  <c r="F1905" i="2" s="1"/>
  <c r="F1940" i="2" a="1"/>
  <c r="F1940" i="2" s="1"/>
  <c r="F1597" i="2" a="1"/>
  <c r="F1597" i="2" s="1"/>
  <c r="F989" i="2" a="1"/>
  <c r="F989" i="2" s="1"/>
  <c r="F1308" i="2" a="1"/>
  <c r="F1308" i="2" s="1"/>
  <c r="F1279" i="2" a="1"/>
  <c r="F1279" i="2" s="1"/>
  <c r="F1598" i="2" a="1"/>
  <c r="F1598" i="2" s="1"/>
  <c r="F1908" i="2" a="1"/>
  <c r="F1908" i="2"/>
  <c r="F1561" i="2" a="1"/>
  <c r="F1561" i="2" s="1"/>
  <c r="F1562" i="2" a="1"/>
  <c r="F1562" i="2" s="1"/>
  <c r="F1461" i="2" a="1"/>
  <c r="F1461" i="2" s="1"/>
  <c r="F1780" i="2" a="1"/>
  <c r="F1780" i="2" s="1"/>
  <c r="F1906" i="2" a="1"/>
  <c r="F1906" i="2" s="1"/>
  <c r="F1634" i="2" a="1"/>
  <c r="F1634" i="2" s="1"/>
  <c r="F1177" i="2" a="1"/>
  <c r="F1177" i="2" s="1"/>
  <c r="F1927" i="2" a="1"/>
  <c r="F1927" i="2"/>
  <c r="F1455" i="2" a="1"/>
  <c r="F1455" i="2" s="1"/>
  <c r="F1862" i="2" a="1"/>
  <c r="F1862" i="2" s="1"/>
  <c r="F901" i="2" a="1"/>
  <c r="F901" i="2" s="1"/>
  <c r="F1210" i="2" a="1"/>
  <c r="F1210" i="2" s="1"/>
  <c r="F902" i="2" a="1"/>
  <c r="F902" i="2" s="1"/>
  <c r="F1391" i="2" a="1"/>
  <c r="F1391" i="2" s="1"/>
  <c r="F1037" i="2" a="1"/>
  <c r="F1037" i="2" s="1"/>
  <c r="F1192" i="2" a="1"/>
  <c r="F1192" i="2"/>
  <c r="F1214" i="2" a="1"/>
  <c r="F1214" i="2" s="1"/>
  <c r="F1135" i="2" a="1"/>
  <c r="F1135" i="2" s="1"/>
  <c r="F1555" i="2" a="1"/>
  <c r="F1555" i="2" s="1"/>
  <c r="F1271" i="2" a="1"/>
  <c r="F1271" i="2" s="1"/>
  <c r="F1519" i="2" a="1"/>
  <c r="F1519" i="2" s="1"/>
  <c r="F1144" i="2" a="1"/>
  <c r="F1144" i="2" s="1"/>
  <c r="F1156" i="2" a="1"/>
  <c r="F1156" i="2" s="1"/>
  <c r="F1918" i="2" a="1"/>
  <c r="F1918" i="2"/>
  <c r="F1356" i="2" a="1"/>
  <c r="F1356" i="2" s="1"/>
  <c r="F1203" i="2" a="1"/>
  <c r="F1203" i="2" s="1"/>
  <c r="F1240" i="2" a="1"/>
  <c r="F1240" i="2" s="1"/>
  <c r="F1113" i="2" a="1"/>
  <c r="F1113" i="2" s="1"/>
  <c r="F1251" i="2" a="1"/>
  <c r="F1251" i="2" s="1"/>
  <c r="F925" i="2" a="1"/>
  <c r="F925" i="2" s="1"/>
  <c r="F1894" i="2" a="1"/>
  <c r="F1894" i="2" s="1"/>
  <c r="F1796" i="2" a="1"/>
  <c r="F1796" i="2"/>
  <c r="F1532" i="2" a="1"/>
  <c r="F1532" i="2" s="1"/>
  <c r="F1700" i="2" a="1"/>
  <c r="F1700" i="2" s="1"/>
  <c r="F1579" i="2" a="1"/>
  <c r="F1579" i="2" s="1"/>
  <c r="F1183" i="2" a="1"/>
  <c r="F1183" i="2" s="1"/>
  <c r="F1030" i="2" a="1"/>
  <c r="F1030" i="2" s="1"/>
  <c r="F1288" i="2" a="1"/>
  <c r="F1288" i="2" s="1"/>
  <c r="F1446" i="2" a="1"/>
  <c r="F1446" i="2" s="1"/>
  <c r="F1093" i="2" a="1"/>
  <c r="F1093" i="2"/>
  <c r="F1536" i="2" a="1"/>
  <c r="F1536" i="2" s="1"/>
  <c r="F1289" i="2" a="1"/>
  <c r="F1289" i="2" s="1"/>
  <c r="F1241" i="2" a="1"/>
  <c r="F1241" i="2" s="1"/>
  <c r="F1465" i="2" a="1"/>
  <c r="F1465" i="2" s="1"/>
  <c r="F898" i="2" a="1"/>
  <c r="F898" i="2" s="1"/>
  <c r="F923" i="2" a="1"/>
  <c r="F923" i="2" s="1"/>
  <c r="F999" i="2" a="1"/>
  <c r="F999" i="2" s="1"/>
  <c r="F1092" i="2" a="1"/>
  <c r="F1092" i="2"/>
  <c r="F1705" i="2" a="1"/>
  <c r="F1705" i="2" s="1"/>
  <c r="F1572" i="2" a="1"/>
  <c r="F1572" i="2" s="1"/>
  <c r="F1781" i="2" a="1"/>
  <c r="F1781" i="2" s="1"/>
  <c r="F1320" i="2" a="1"/>
  <c r="F1320" i="2" s="1"/>
  <c r="F1730" i="2" a="1"/>
  <c r="F1730" i="2" s="1"/>
  <c r="F1186" i="2" a="1"/>
  <c r="F1186" i="2" s="1"/>
  <c r="F1193" i="2" a="1"/>
  <c r="F1193" i="2" s="1"/>
  <c r="F1475" i="2" a="1"/>
  <c r="F1475" i="2"/>
  <c r="F1102" i="2" a="1"/>
  <c r="F1102" i="2" s="1"/>
  <c r="F1936" i="2" a="1"/>
  <c r="F1936" i="2" s="1"/>
  <c r="F937" i="2" a="1"/>
  <c r="F937" i="2" s="1"/>
  <c r="F1328" i="2" a="1"/>
  <c r="F1328" i="2" s="1"/>
  <c r="F928" i="2" a="1"/>
  <c r="F928" i="2" s="1"/>
  <c r="F1358" i="2" a="1"/>
  <c r="F1358" i="2" s="1"/>
  <c r="F1799" i="2" a="1"/>
  <c r="F1799" i="2" s="1"/>
  <c r="F888" i="2" a="1"/>
  <c r="F888" i="2"/>
  <c r="F1204" i="2" a="1"/>
  <c r="F1204" i="2" s="1"/>
  <c r="F1886" i="2" a="1"/>
  <c r="F1886" i="2" s="1"/>
  <c r="F1359" i="2" a="1"/>
  <c r="F1359" i="2" s="1"/>
  <c r="F1360" i="2" a="1"/>
  <c r="F1360" i="2" s="1"/>
  <c r="F1434" i="2" a="1"/>
  <c r="F1434" i="2" s="1"/>
  <c r="F1032" i="2" a="1"/>
  <c r="F1032" i="2" s="1"/>
  <c r="F1353" i="2" a="1"/>
  <c r="F1353" i="2" s="1"/>
  <c r="F1280" i="2" a="1"/>
  <c r="F1280" i="2"/>
  <c r="F892" i="2" a="1"/>
  <c r="F892" i="2" s="1"/>
  <c r="F1228" i="2" a="1"/>
  <c r="F1228" i="2" s="1"/>
  <c r="F1609" i="2" a="1"/>
  <c r="F1609" i="2" s="1"/>
  <c r="F1595" i="2" a="1"/>
  <c r="F1595" i="2" s="1"/>
  <c r="F1059" i="2" a="1"/>
  <c r="F1059" i="2" s="1"/>
  <c r="F1506" i="2" a="1"/>
  <c r="F1506" i="2" s="1"/>
  <c r="F936" i="2" a="1"/>
  <c r="F936" i="2" s="1"/>
  <c r="F1563" i="2" a="1"/>
  <c r="F1563" i="2"/>
  <c r="F1604" i="2" a="1"/>
  <c r="F1604" i="2" s="1"/>
  <c r="F1134" i="2" a="1"/>
  <c r="F1134" i="2" s="1"/>
  <c r="F1749" i="2" a="1"/>
  <c r="F1749" i="2" s="1"/>
  <c r="F1721" i="2" a="1"/>
  <c r="F1721" i="2" s="1"/>
  <c r="F1165" i="2" a="1"/>
  <c r="F1165" i="2" s="1"/>
  <c r="F1627" i="2" a="1"/>
  <c r="F1627" i="2" s="1"/>
  <c r="F1486" i="2" a="1"/>
  <c r="F1486" i="2" s="1"/>
  <c r="F984" i="2" a="1"/>
  <c r="F984" i="2"/>
  <c r="F903" i="2" a="1"/>
  <c r="F903" i="2" s="1"/>
  <c r="F1264" i="2" a="1"/>
  <c r="F1264" i="2" s="1"/>
  <c r="F1088" i="2" a="1"/>
  <c r="F1088" i="2" s="1"/>
  <c r="F1274" i="2" a="1"/>
  <c r="F1274" i="2" s="1"/>
  <c r="F1104" i="2" a="1"/>
  <c r="F1104" i="2" s="1"/>
  <c r="F1845" i="2" a="1"/>
  <c r="F1845" i="2" s="1"/>
  <c r="F1500" i="2" a="1"/>
  <c r="F1500" i="2" s="1"/>
  <c r="F1507" i="2" a="1"/>
  <c r="F1507" i="2"/>
  <c r="F1530" i="2" a="1"/>
  <c r="F1530" i="2" s="1"/>
  <c r="F1110" i="2" a="1"/>
  <c r="F1110" i="2" s="1"/>
  <c r="F990" i="2" a="1"/>
  <c r="F990" i="2" s="1"/>
  <c r="F1137" i="2" a="1"/>
  <c r="F1137" i="2" s="1"/>
  <c r="F1619" i="2" a="1"/>
  <c r="F1619" i="2" s="1"/>
  <c r="F904" i="2" a="1"/>
  <c r="F904" i="2" s="1"/>
  <c r="F1863" i="2" a="1"/>
  <c r="F1863" i="2" s="1"/>
  <c r="F1623" i="2" a="1"/>
  <c r="F1623" i="2"/>
  <c r="F1788" i="2" a="1"/>
  <c r="F1788" i="2" s="1"/>
  <c r="F1447" i="2" a="1"/>
  <c r="F1447" i="2" s="1"/>
  <c r="F896" i="2" a="1"/>
  <c r="F896" i="2" s="1"/>
  <c r="F1321" i="2" a="1"/>
  <c r="F1321" i="2" s="1"/>
  <c r="F1025" i="2" a="1"/>
  <c r="F1025" i="2" s="1"/>
  <c r="F1225" i="2" a="1"/>
  <c r="F1225" i="2" s="1"/>
  <c r="F1903" i="2" a="1"/>
  <c r="F1903" i="2" s="1"/>
  <c r="F1246" i="2" a="1"/>
  <c r="F1246" i="2"/>
  <c r="F1732" i="2" a="1"/>
  <c r="F1732" i="2" s="1"/>
  <c r="F1583" i="2" a="1"/>
  <c r="F1583" i="2" s="1"/>
  <c r="F1403" i="2" a="1"/>
  <c r="F1403" i="2" s="1"/>
  <c r="F1919" i="2" a="1"/>
  <c r="F1919" i="2" s="1"/>
  <c r="F1520" i="2" a="1"/>
  <c r="F1520" i="2" s="1"/>
  <c r="F1408" i="2" a="1"/>
  <c r="F1408" i="2" s="1"/>
  <c r="F926" i="2" a="1"/>
  <c r="F926" i="2" s="1"/>
  <c r="F1205" i="2" a="1"/>
  <c r="F1205" i="2"/>
  <c r="F1674" i="2" a="1"/>
  <c r="F1674" i="2" s="1"/>
  <c r="F1480" i="2" a="1"/>
  <c r="F1480" i="2" s="1"/>
  <c r="F1594" i="2" a="1"/>
  <c r="F1594" i="2" s="1"/>
  <c r="F1750" i="2" a="1"/>
  <c r="F1750" i="2" s="1"/>
  <c r="F1438" i="2" a="1"/>
  <c r="F1438" i="2" s="1"/>
  <c r="F1580" i="2" a="1"/>
  <c r="F1580" i="2" s="1"/>
  <c r="F1548" i="2" a="1"/>
  <c r="F1548" i="2" s="1"/>
  <c r="F1537" i="2" a="1"/>
  <c r="F1537" i="2"/>
  <c r="F1392" i="2" a="1"/>
  <c r="F1392" i="2" s="1"/>
  <c r="F1610" i="2" a="1"/>
  <c r="F1610" i="2" s="1"/>
  <c r="F1229" i="2" a="1"/>
  <c r="F1229" i="2" s="1"/>
  <c r="F1094" i="2" a="1"/>
  <c r="F1094" i="2" s="1"/>
  <c r="F1065" i="2" a="1"/>
  <c r="F1065" i="2" s="1"/>
  <c r="F1299" i="2" a="1"/>
  <c r="F1299" i="2" s="1"/>
  <c r="F938" i="2" a="1"/>
  <c r="F938" i="2" s="1"/>
  <c r="F1402" i="2" a="1"/>
  <c r="F1402" i="2"/>
  <c r="F1157" i="2" a="1"/>
  <c r="F1157" i="2" s="1"/>
  <c r="F1602" i="2" a="1"/>
  <c r="F1602" i="2" s="1"/>
  <c r="F929" i="2" a="1"/>
  <c r="F929" i="2" s="1"/>
  <c r="F971" i="2" a="1"/>
  <c r="F971" i="2" s="1"/>
  <c r="F1187" i="2" a="1"/>
  <c r="F1187" i="2" s="1"/>
  <c r="F1357" i="2" a="1"/>
  <c r="F1357" i="2" s="1"/>
  <c r="F1400" i="2" a="1"/>
  <c r="F1400" i="2" s="1"/>
  <c r="F1874" i="2" a="1"/>
  <c r="F1874" i="2"/>
  <c r="F918" i="2" a="1"/>
  <c r="F918" i="2" s="1"/>
  <c r="F1118" i="2" a="1"/>
  <c r="F1118" i="2" s="1"/>
  <c r="F1637" i="2" a="1"/>
  <c r="F1637" i="2" s="1"/>
  <c r="F1713" i="2" a="1"/>
  <c r="F1713" i="2" s="1"/>
  <c r="F1386" i="2" a="1"/>
  <c r="F1386" i="2" s="1"/>
  <c r="F1538" i="2" a="1"/>
  <c r="F1538" i="2" s="1"/>
  <c r="F1290" i="2" a="1"/>
  <c r="F1290" i="2" s="1"/>
  <c r="F1909" i="2" a="1"/>
  <c r="F1909" i="2"/>
  <c r="F1875" i="2" a="1"/>
  <c r="F1875" i="2" s="1"/>
  <c r="F946" i="2" a="1"/>
  <c r="F946" i="2" s="1"/>
  <c r="F947" i="2" a="1"/>
  <c r="F947" i="2" s="1"/>
  <c r="F1789" i="2" a="1"/>
  <c r="F1789" i="2" s="1"/>
  <c r="F1837" i="2" a="1"/>
  <c r="F1837" i="2" s="1"/>
  <c r="F1485" i="2" a="1"/>
  <c r="F1485" i="2" s="1"/>
  <c r="F1424" i="2" a="1"/>
  <c r="F1424" i="2" s="1"/>
  <c r="F1188" i="2" a="1"/>
  <c r="F1188" i="2"/>
  <c r="F1376" i="2" a="1"/>
  <c r="F1376" i="2" s="1"/>
  <c r="F1080" i="2" a="1"/>
  <c r="F1080" i="2" s="1"/>
  <c r="F1012" i="2" a="1"/>
  <c r="F1012" i="2" s="1"/>
  <c r="F985" i="2" a="1"/>
  <c r="F985" i="2" s="1"/>
  <c r="F907" i="2" a="1"/>
  <c r="F907" i="2" s="1"/>
  <c r="F913" i="2" a="1"/>
  <c r="F913" i="2" s="1"/>
  <c r="F893" i="2" a="1"/>
  <c r="F893" i="2" s="1"/>
  <c r="F1879" i="2" a="1"/>
  <c r="F1879" i="2"/>
  <c r="F951" i="2" a="1"/>
  <c r="F951" i="2" s="1"/>
  <c r="F1814" i="2" a="1"/>
  <c r="F1814" i="2" s="1"/>
  <c r="F1494" i="2" a="1"/>
  <c r="F1494" i="2" s="1"/>
  <c r="F1362" i="2" a="1"/>
  <c r="F1362" i="2" s="1"/>
  <c r="F948" i="2" a="1"/>
  <c r="F948" i="2" s="1"/>
  <c r="F1316" i="2" a="1"/>
  <c r="F1316" i="2" s="1"/>
  <c r="F1800" i="2" a="1"/>
  <c r="F1800" i="2" s="1"/>
  <c r="F1250" i="2" a="1"/>
  <c r="F1250" i="2"/>
  <c r="F1838" i="2" a="1"/>
  <c r="F1838" i="2" s="1"/>
  <c r="F1215" i="2" a="1"/>
  <c r="F1215" i="2" s="1"/>
  <c r="F1714" i="2" a="1"/>
  <c r="F1714" i="2" s="1"/>
  <c r="F1691" i="2" a="1"/>
  <c r="F1691" i="2" s="1"/>
  <c r="F1829" i="2" a="1"/>
  <c r="F1829" i="2" s="1"/>
  <c r="F1049" i="2" a="1"/>
  <c r="F1049" i="2" s="1"/>
  <c r="F1122" i="2" a="1"/>
  <c r="F1122" i="2" s="1"/>
  <c r="F1809" i="2" a="1"/>
  <c r="F1809" i="2" s="1"/>
  <c r="F1303" i="2" a="1"/>
  <c r="F1303" i="2" s="1"/>
  <c r="F1291" i="2" a="1"/>
  <c r="F1291" i="2"/>
  <c r="F1401" i="2" a="1"/>
  <c r="F1401" i="2" s="1"/>
  <c r="F1830" i="2" a="1"/>
  <c r="F1830" i="2" s="1"/>
  <c r="F1624" i="2" a="1"/>
  <c r="F1624" i="2" s="1"/>
  <c r="F1849" i="2" a="1"/>
  <c r="F1849" i="2" s="1"/>
  <c r="F1152" i="2" a="1"/>
  <c r="F1152" i="2" s="1"/>
  <c r="F1252" i="2" a="1"/>
  <c r="F1252" i="2" s="1"/>
  <c r="F1247" i="2" a="1"/>
  <c r="F1247" i="2" s="1"/>
  <c r="F1079" i="2" a="1"/>
  <c r="F1079" i="2" s="1"/>
  <c r="F1722" i="2" a="1"/>
  <c r="F1722" i="2" s="1"/>
  <c r="F1744" i="2" a="1"/>
  <c r="F1744" i="2" s="1"/>
  <c r="F1197" i="2" a="1"/>
  <c r="F1197" i="2" s="1"/>
  <c r="F1501" i="2" a="1"/>
  <c r="F1501" i="2" s="1"/>
  <c r="F1611" i="2" a="1"/>
  <c r="F1611" i="2" s="1"/>
  <c r="F1046" i="2" a="1"/>
  <c r="F1046" i="2"/>
  <c r="F1807" i="2" a="1"/>
  <c r="F1807" i="2" s="1"/>
  <c r="F1821" i="2" a="1"/>
  <c r="F1821" i="2" s="1"/>
  <c r="F1810" i="2" a="1"/>
  <c r="F1810" i="2" s="1"/>
  <c r="F978" i="2" a="1"/>
  <c r="F978" i="2" s="1"/>
  <c r="F1314" i="2" a="1"/>
  <c r="F1314" i="2" s="1"/>
  <c r="F1337" i="2" a="1"/>
  <c r="F1337" i="2" s="1"/>
  <c r="F1095" i="2" a="1"/>
  <c r="F1095" i="2" s="1"/>
  <c r="F1304" i="2" a="1"/>
  <c r="F1304" i="2"/>
  <c r="F1782" i="2" a="1"/>
  <c r="F1782" i="2" s="1"/>
  <c r="F1233" i="2" a="1"/>
  <c r="F1233" i="2" s="1"/>
  <c r="F967" i="2" a="1"/>
  <c r="F967" i="2" s="1"/>
  <c r="F1920" i="2" a="1"/>
  <c r="F1920" i="2" s="1"/>
  <c r="F1275" i="2" a="1"/>
  <c r="F1275" i="2" s="1"/>
  <c r="F939" i="2" a="1"/>
  <c r="F939" i="2" s="1"/>
  <c r="F1853" i="2" a="1"/>
  <c r="F1853" i="2" s="1"/>
  <c r="F1377" i="2" a="1"/>
  <c r="F1377" i="2"/>
  <c r="F1751" i="2" a="1"/>
  <c r="F1751" i="2" s="1"/>
  <c r="F1675" i="2" a="1"/>
  <c r="F1675" i="2" s="1"/>
  <c r="F1670" i="2" a="1"/>
  <c r="F1670" i="2" s="1"/>
  <c r="F908" i="2" a="1"/>
  <c r="F908" i="2" s="1"/>
  <c r="F1162" i="2" a="1"/>
  <c r="F1162" i="2" s="1"/>
  <c r="F1620" i="2" a="1"/>
  <c r="F1620" i="2" s="1"/>
  <c r="F1815" i="2" a="1"/>
  <c r="F1815" i="2" s="1"/>
  <c r="F1723" i="2" a="1"/>
  <c r="F1723" i="2" s="1"/>
  <c r="F1105" i="2" a="1"/>
  <c r="F1105" i="2" s="1"/>
  <c r="F1895" i="2" a="1"/>
  <c r="F1895" i="2"/>
  <c r="F1435" i="2" a="1"/>
  <c r="F1435" i="2" s="1"/>
  <c r="F1882" i="2" a="1"/>
  <c r="F1882" i="2" s="1"/>
  <c r="F1471" i="2" a="1"/>
  <c r="F1471" i="2" s="1"/>
  <c r="F889" i="2" a="1"/>
  <c r="F889" i="2" s="1"/>
  <c r="F1294" i="2" a="1"/>
  <c r="F1294" i="2" s="1"/>
  <c r="F1932" i="2" a="1"/>
  <c r="F1932" i="2" s="1"/>
  <c r="F1607" i="2" a="1"/>
  <c r="F1607" i="2" s="1"/>
  <c r="F1329" i="2" a="1"/>
  <c r="F1329" i="2"/>
  <c r="F964" i="2" a="1"/>
  <c r="F964" i="2" s="1"/>
  <c r="F1783" i="2" a="1"/>
  <c r="F1783" i="2" s="1"/>
  <c r="F1706" i="2" a="1"/>
  <c r="F1706" i="2" s="1"/>
  <c r="F958" i="2" a="1"/>
  <c r="F958" i="2" s="1"/>
  <c r="F1276" i="2" a="1"/>
  <c r="F1276" i="2" s="1"/>
  <c r="F890" i="2" a="1"/>
  <c r="F890" i="2" s="1"/>
  <c r="F1384" i="2" a="1"/>
  <c r="F1384" i="2" s="1"/>
  <c r="F1253" i="2" a="1"/>
  <c r="F1253" i="2"/>
  <c r="F1573" i="2" a="1"/>
  <c r="F1573" i="2" s="1"/>
  <c r="F1584" i="2" a="1"/>
  <c r="F1584" i="2" s="1"/>
  <c r="F1211" i="2" a="1"/>
  <c r="F1211" i="2" s="1"/>
  <c r="F1312" i="2" a="1"/>
  <c r="F1312" i="2" s="1"/>
  <c r="F1313" i="2" a="1"/>
  <c r="F1313" i="2" s="1"/>
  <c r="F1242" i="2" a="1"/>
  <c r="F1242" i="2" s="1"/>
  <c r="F1541" i="2" a="1"/>
  <c r="F1541" i="2" s="1"/>
  <c r="F1677" i="2" a="1"/>
  <c r="F1677" i="2"/>
  <c r="F1715" i="2" a="1"/>
  <c r="F1715" i="2" s="1"/>
  <c r="F1822" i="2" a="1"/>
  <c r="F1822" i="2" s="1"/>
  <c r="F1295" i="2" a="1"/>
  <c r="F1295" i="2" s="1"/>
  <c r="F1533" i="2" a="1"/>
  <c r="F1533" i="2" s="1"/>
  <c r="F1896" i="2" a="1"/>
  <c r="F1896" i="2" s="1"/>
  <c r="F1131" i="2" a="1"/>
  <c r="F1131" i="2" s="1"/>
  <c r="F1539" i="2" a="1"/>
  <c r="F1539" i="2" s="1"/>
  <c r="F1487" i="2" a="1"/>
  <c r="F1487" i="2"/>
  <c r="F1123" i="2" a="1"/>
  <c r="F1123" i="2" s="1"/>
  <c r="F1072" i="2" a="1"/>
  <c r="F1072" i="2" s="1"/>
  <c r="F1481" i="2" a="1"/>
  <c r="F1481" i="2" s="1"/>
  <c r="F1726" i="2" a="1"/>
  <c r="F1726" i="2" s="1"/>
  <c r="F1790" i="2" a="1"/>
  <c r="F1790" i="2" s="1"/>
  <c r="F1178" i="2" a="1"/>
  <c r="F1178" i="2" s="1"/>
  <c r="F1547" i="2" a="1"/>
  <c r="F1547" i="2" s="1"/>
  <c r="F994" i="2" a="1"/>
  <c r="F994" i="2"/>
  <c r="F1089" i="2" a="1"/>
  <c r="F1089" i="2" s="1"/>
  <c r="F1198" i="2" a="1"/>
  <c r="F1198" i="2" s="1"/>
  <c r="F1272" i="2" a="1"/>
  <c r="F1272" i="2" s="1"/>
  <c r="F1077" i="2" a="1"/>
  <c r="F1077" i="2" s="1"/>
  <c r="F1549" i="2" a="1"/>
  <c r="F1549" i="2" s="1"/>
  <c r="F1696" i="2" a="1"/>
  <c r="F1696" i="2" s="1"/>
  <c r="F1194" i="2" a="1"/>
  <c r="F1194" i="2" s="1"/>
  <c r="F1752" i="2" a="1"/>
  <c r="F1752" i="2"/>
  <c r="F1044" i="2" a="1"/>
  <c r="F1044" i="2" s="1"/>
  <c r="F1577" i="2" a="1"/>
  <c r="F1577" i="2" s="1"/>
  <c r="F1062" i="2" a="1"/>
  <c r="F1062" i="2" s="1"/>
  <c r="F1381" i="2" a="1"/>
  <c r="F1381" i="2" s="1"/>
  <c r="F1259" i="2" a="1"/>
  <c r="F1259" i="2" s="1"/>
  <c r="F919" i="2" a="1"/>
  <c r="F919" i="2" s="1"/>
  <c r="F1495" i="2" a="1"/>
  <c r="F1495" i="2" s="1"/>
  <c r="F1802" i="2" a="1"/>
  <c r="F1802" i="2"/>
  <c r="F961" i="2" a="1"/>
  <c r="F961" i="2" s="1"/>
  <c r="F1285" i="2" a="1"/>
  <c r="F1285" i="2" s="1"/>
  <c r="F1286" i="2" a="1"/>
  <c r="F1286" i="2" s="1"/>
  <c r="F1216" i="2" a="1"/>
  <c r="F1216" i="2" s="1"/>
  <c r="F1039" i="2" a="1"/>
  <c r="F1039" i="2" s="1"/>
  <c r="F1467" i="2" a="1"/>
  <c r="F1467" i="2" s="1"/>
  <c r="F1022" i="2" a="1"/>
  <c r="F1022" i="2" s="1"/>
  <c r="F1638" i="2" a="1"/>
  <c r="F1638" i="2"/>
  <c r="F914" i="2" a="1"/>
  <c r="F914" i="2" s="1"/>
  <c r="F1907" i="2" a="1"/>
  <c r="F1907" i="2" s="1"/>
  <c r="F1591" i="2" a="1"/>
  <c r="F1591" i="2" s="1"/>
  <c r="F1158" i="2" a="1"/>
  <c r="F1158" i="2" s="1"/>
  <c r="F1195" i="2" a="1"/>
  <c r="F1195" i="2" s="1"/>
  <c r="F1212" i="2" a="1"/>
  <c r="F1212" i="2" s="1"/>
  <c r="F1702" i="2" a="1"/>
  <c r="F1702" i="2" s="1"/>
  <c r="F1887" i="2" a="1"/>
  <c r="F1887" i="2"/>
  <c r="F1515" i="2" a="1"/>
  <c r="F1515" i="2" s="1"/>
  <c r="F955" i="2" a="1"/>
  <c r="F955" i="2" s="1"/>
  <c r="F1005" i="2" a="1"/>
  <c r="F1005" i="2" s="1"/>
  <c r="F952" i="2" a="1"/>
  <c r="F952" i="2" s="1"/>
  <c r="F1803" i="2" a="1"/>
  <c r="F1803" i="2" s="1"/>
  <c r="F940" i="2" a="1"/>
  <c r="F940" i="2" s="1"/>
  <c r="F949" i="2" a="1"/>
  <c r="F949" i="2" s="1"/>
  <c r="F1385" i="2" a="1"/>
  <c r="F1385" i="2"/>
  <c r="F1363" i="2" a="1"/>
  <c r="F1363" i="2" s="1"/>
  <c r="F1338" i="2" a="1"/>
  <c r="F1338" i="2" s="1"/>
  <c r="F1491" i="2" a="1"/>
  <c r="F1491" i="2" s="1"/>
  <c r="F1524" i="2" a="1"/>
  <c r="F1524" i="2" s="1"/>
  <c r="F1616" i="2" a="1"/>
  <c r="F1616" i="2" s="1"/>
  <c r="F1196" i="2" a="1"/>
  <c r="F1196" i="2" s="1"/>
  <c r="F1163" i="2" a="1"/>
  <c r="F1163" i="2" s="1"/>
  <c r="F1322" i="2" a="1"/>
  <c r="F1322" i="2"/>
  <c r="F1277" i="2" a="1"/>
  <c r="F1277" i="2" s="1"/>
  <c r="F1671" i="2" a="1"/>
  <c r="F1671" i="2" s="1"/>
  <c r="F1621" i="2" a="1"/>
  <c r="F1621" i="2" s="1"/>
  <c r="F1231" i="2" a="1"/>
  <c r="F1231" i="2" s="1"/>
  <c r="F1733" i="2" a="1"/>
  <c r="F1733" i="2" s="1"/>
  <c r="F1753" i="2" a="1"/>
  <c r="F1753" i="2" s="1"/>
  <c r="F1552" i="2" a="1"/>
  <c r="F1552" i="2" s="1"/>
  <c r="F1153" i="2" a="1"/>
  <c r="F1153" i="2"/>
  <c r="F1813" i="2" a="1"/>
  <c r="F1813" i="2" s="1"/>
  <c r="F1647" i="2" a="1"/>
  <c r="F1647" i="2" s="1"/>
  <c r="F1719" i="2" a="1"/>
  <c r="F1719" i="2" s="1"/>
  <c r="F1111" i="2" a="1"/>
  <c r="F1111" i="2" s="1"/>
  <c r="F1720" i="2" a="1"/>
  <c r="F1720" i="2" s="1"/>
  <c r="F1462" i="2" a="1"/>
  <c r="F1462" i="2" s="1"/>
  <c r="F1498" i="2" a="1"/>
  <c r="F1498" i="2" s="1"/>
  <c r="F1063" i="2" a="1"/>
  <c r="F1063" i="2"/>
  <c r="F1448" i="2" a="1"/>
  <c r="F1448" i="2" s="1"/>
  <c r="F1041" i="2" a="1"/>
  <c r="F1041" i="2" s="1"/>
  <c r="F1771" i="2" a="1"/>
  <c r="F1771" i="2" s="1"/>
  <c r="F1084" i="2" a="1"/>
  <c r="F1084" i="2" s="1"/>
  <c r="F1330" i="2" a="1"/>
  <c r="F1330" i="2" s="1"/>
  <c r="F1676" i="2" a="1"/>
  <c r="F1676" i="2" s="1"/>
  <c r="F1928" i="2" a="1"/>
  <c r="F1928" i="2" s="1"/>
  <c r="F1755" i="2" a="1"/>
  <c r="F1755" i="2"/>
  <c r="F1585" i="2" a="1"/>
  <c r="F1585" i="2" s="1"/>
  <c r="F1502" i="2" a="1"/>
  <c r="F1502" i="2" s="1"/>
  <c r="F895" i="2" a="1"/>
  <c r="F895" i="2" s="1"/>
  <c r="F975" i="2" a="1"/>
  <c r="F975" i="2" s="1"/>
  <c r="F1282" i="2" a="1"/>
  <c r="F1282" i="2" s="1"/>
  <c r="F1254" i="2" a="1"/>
  <c r="F1254" i="2" s="1"/>
  <c r="F1756" i="2" a="1"/>
  <c r="F1756" i="2" s="1"/>
  <c r="F1911" i="2" a="1"/>
  <c r="F1911" i="2"/>
  <c r="F1522" i="2" a="1"/>
  <c r="F1522" i="2" s="1"/>
  <c r="F1828" i="2" a="1"/>
  <c r="F1828" i="2" s="1"/>
  <c r="F1888" i="2" a="1"/>
  <c r="F1888" i="2" s="1"/>
  <c r="F1568" i="2" a="1"/>
  <c r="F1568" i="2" s="1"/>
  <c r="F1897" i="2" a="1"/>
  <c r="F1897" i="2" s="1"/>
  <c r="F1189" i="2" a="1"/>
  <c r="F1189" i="2" s="1"/>
  <c r="F1361" i="2" a="1"/>
  <c r="F1361" i="2" s="1"/>
  <c r="F1232" i="2" a="1"/>
  <c r="F1232" i="2" s="1"/>
  <c r="F1824" i="2" a="1"/>
  <c r="F1824" i="2" s="1"/>
  <c r="F1033" i="2" a="1"/>
  <c r="F1033" i="2" s="1"/>
  <c r="F1569" i="2" a="1"/>
  <c r="F1569" i="2" s="1"/>
  <c r="F1179" i="2" a="1"/>
  <c r="F1179" i="2" s="1"/>
  <c r="F991" i="2" a="1"/>
  <c r="F991" i="2" s="1"/>
  <c r="F1635" i="2" a="1"/>
  <c r="F1635" i="2"/>
  <c r="F1073" i="2" a="1"/>
  <c r="F1073" i="2" s="1"/>
  <c r="F1898" i="2" a="1"/>
  <c r="F1898" i="2" s="1"/>
  <c r="F932" i="2" a="1"/>
  <c r="F932" i="2" s="1"/>
  <c r="F1727" i="2" a="1"/>
  <c r="F1727" i="2" s="1"/>
  <c r="F1000" i="2" a="1"/>
  <c r="F1000" i="2" s="1"/>
  <c r="F1206" i="2" a="1"/>
  <c r="F1206" i="2" s="1"/>
  <c r="F1707" i="2" a="1"/>
  <c r="F1707" i="2" s="1"/>
  <c r="F1586" i="2" a="1"/>
  <c r="F1586" i="2" s="1"/>
  <c r="F1854" i="2" a="1"/>
  <c r="F1854" i="2" s="1"/>
  <c r="F909" i="2" a="1"/>
  <c r="F909" i="2" s="1"/>
  <c r="F1741" i="2" a="1"/>
  <c r="F1741" i="2" s="1"/>
  <c r="F1150" i="2" a="1"/>
  <c r="F1150" i="2" s="1"/>
  <c r="F1654" i="2" a="1"/>
  <c r="F1654" i="2" s="1"/>
  <c r="F1492" i="2" a="1"/>
  <c r="F1492" i="2" s="1"/>
  <c r="F1883" i="2" a="1"/>
  <c r="F1883" i="2" s="1"/>
  <c r="F995" i="2" a="1"/>
  <c r="F995" i="2"/>
  <c r="F1141" i="2" a="1"/>
  <c r="F1141" i="2" s="1"/>
  <c r="F1612" i="2" a="1"/>
  <c r="F1612" i="2" s="1"/>
  <c r="F1622" i="2" a="1"/>
  <c r="F1622" i="2" s="1"/>
  <c r="F1045" i="2" a="1"/>
  <c r="F1045" i="2" s="1"/>
  <c r="F1199" i="2" a="1"/>
  <c r="F1199" i="2" s="1"/>
  <c r="F1587" i="2" a="1"/>
  <c r="F1587" i="2" s="1"/>
  <c r="F917" i="2" a="1"/>
  <c r="F917" i="2" s="1"/>
  <c r="F1503" i="2" a="1"/>
  <c r="F1503" i="2" s="1"/>
  <c r="F1581" i="2" a="1"/>
  <c r="F1581" i="2" s="1"/>
  <c r="F1281" i="2" a="1"/>
  <c r="F1281" i="2" s="1"/>
  <c r="F1929" i="2" a="1"/>
  <c r="F1929" i="2" s="1"/>
  <c r="F1582" i="2" a="1"/>
  <c r="F1582" i="2" s="1"/>
  <c r="F1370" i="2" a="1"/>
  <c r="F1370" i="2" s="1"/>
  <c r="F1124" i="2" a="1"/>
  <c r="F1124" i="2" s="1"/>
  <c r="F1850" i="2" a="1"/>
  <c r="F1850" i="2" s="1"/>
  <c r="F1404" i="2" a="1"/>
  <c r="F1404" i="2"/>
  <c r="F1027" i="2" a="1"/>
  <c r="F1027" i="2" s="1"/>
  <c r="F1442" i="2" a="1"/>
  <c r="F1442" i="2" s="1"/>
  <c r="F1688" i="2" a="1"/>
  <c r="F1688" i="2" s="1"/>
  <c r="F1754" i="2" a="1"/>
  <c r="F1754" i="2" s="1"/>
  <c r="F1672" i="2" a="1"/>
  <c r="F1672" i="2" s="1"/>
  <c r="F1933" i="2" a="1"/>
  <c r="F1933" i="2" s="1"/>
  <c r="F1681" i="2" a="1"/>
  <c r="F1681" i="2" s="1"/>
  <c r="F1599" i="2" a="1"/>
  <c r="F1599" i="2" s="1"/>
  <c r="F1673" i="2" a="1"/>
  <c r="F1673" i="2" s="1"/>
  <c r="F1260" i="2" a="1"/>
  <c r="F1260" i="2" s="1"/>
  <c r="F1406" i="2" a="1"/>
  <c r="F1406" i="2" s="1"/>
  <c r="F1001" i="2" a="1"/>
  <c r="F1001" i="2" s="1"/>
  <c r="F1138" i="2" a="1"/>
  <c r="F1138" i="2" s="1"/>
  <c r="F897" i="2" a="1"/>
  <c r="F897" i="2" s="1"/>
  <c r="F1516" i="2" a="1"/>
  <c r="F1516" i="2" s="1"/>
  <c r="F1171" i="2" a="1"/>
  <c r="F1171" i="2"/>
  <c r="F1052" i="2" a="1"/>
  <c r="F1052" i="2" s="1"/>
  <c r="F1818" i="2" a="1"/>
  <c r="F1818" i="2" s="1"/>
  <c r="F930" i="2" a="1"/>
  <c r="F930" i="2" s="1"/>
  <c r="F1708" i="2" a="1"/>
  <c r="F1708" i="2" s="1"/>
  <c r="F1496" i="2" a="1"/>
  <c r="F1496" i="2" s="1"/>
  <c r="F920" i="2" a="1"/>
  <c r="F920" i="2" s="1"/>
  <c r="F965" i="2" a="1"/>
  <c r="F965" i="2" s="1"/>
  <c r="F1851" i="2" a="1"/>
  <c r="F1851" i="2" s="1"/>
  <c r="F1443" i="2" a="1"/>
  <c r="F1443" i="2" s="1"/>
  <c r="F1876" i="2" a="1"/>
  <c r="F1876" i="2" s="1"/>
  <c r="F1511" i="2" a="1"/>
  <c r="F1511" i="2" s="1"/>
  <c r="F1482" i="2" a="1"/>
  <c r="F1482" i="2" s="1"/>
  <c r="F1930" i="2" a="1"/>
  <c r="F1930" i="2" s="1"/>
  <c r="F1226" i="2" a="1"/>
  <c r="F1226" i="2" s="1"/>
  <c r="F1326" i="2" a="1"/>
  <c r="F1326" i="2" s="1"/>
  <c r="F1411" i="2" a="1"/>
  <c r="F1411" i="2"/>
  <c r="F1309" i="2" a="1"/>
  <c r="F1309" i="2" s="1"/>
  <c r="F1106" i="2" a="1"/>
  <c r="F1106" i="2" s="1"/>
  <c r="F1011" i="2" a="1"/>
  <c r="F1011" i="2" s="1"/>
  <c r="F1678" i="2" a="1"/>
  <c r="F1678" i="2" s="1"/>
  <c r="F1139" i="2" a="1"/>
  <c r="F1139" i="2" s="1"/>
  <c r="F1096" i="2" a="1"/>
  <c r="F1096" i="2" s="1"/>
  <c r="F1148" i="2" a="1"/>
  <c r="F1148" i="2" s="1"/>
  <c r="F1301" i="2" a="1"/>
  <c r="F1301" i="2" s="1"/>
  <c r="F1125" i="2" a="1"/>
  <c r="F1125" i="2" s="1"/>
  <c r="F1174" i="2" a="1"/>
  <c r="F1174" i="2" s="1"/>
  <c r="F1588" i="2" a="1"/>
  <c r="F1588" i="2" s="1"/>
  <c r="F1159" i="2" a="1"/>
  <c r="F1159" i="2" s="1"/>
  <c r="F1090" i="2" a="1"/>
  <c r="F1090" i="2" s="1"/>
  <c r="F950" i="2" a="1"/>
  <c r="F950" i="2" s="1"/>
  <c r="F1819" i="2" a="1"/>
  <c r="F1819" i="2" s="1"/>
  <c r="F1476" i="2" a="1"/>
  <c r="F1476" i="2"/>
  <c r="F1151" i="2" a="1"/>
  <c r="F1151" i="2" s="1"/>
  <c r="F1317" i="2" a="1"/>
  <c r="F1317" i="2" s="1"/>
  <c r="F1230" i="2" a="1"/>
  <c r="F1230" i="2" s="1"/>
  <c r="F1038" i="2" a="1"/>
  <c r="F1038" i="2" s="1"/>
  <c r="F1526" i="2" a="1"/>
  <c r="F1526" i="2" s="1"/>
  <c r="F1366" i="2" a="1"/>
  <c r="F1366" i="2" s="1"/>
  <c r="F1517" i="2" a="1"/>
  <c r="F1517" i="2" s="1"/>
  <c r="F1397" i="2" a="1"/>
  <c r="F1397" i="2" s="1"/>
  <c r="F1559" i="2" a="1"/>
  <c r="F1559" i="2" s="1"/>
  <c r="F1440" i="2" a="1"/>
  <c r="F1440" i="2" s="1"/>
  <c r="F1047" i="2" a="1"/>
  <c r="F1047" i="2" s="1"/>
  <c r="F1318" i="2" a="1"/>
  <c r="F1318" i="2" s="1"/>
  <c r="F1388" i="2" a="1"/>
  <c r="F1388" i="2" s="1"/>
  <c r="F1764" i="2" a="1"/>
  <c r="F1764" i="2" s="1"/>
  <c r="F915" i="2" a="1"/>
  <c r="F915" i="2" s="1"/>
  <c r="F1034" i="2" a="1"/>
  <c r="F1034" i="2"/>
  <c r="F1870" i="2" a="1"/>
  <c r="F1870" i="2" s="1"/>
  <c r="F982" i="2" a="1"/>
  <c r="F982" i="2" s="1"/>
  <c r="F1055" i="2" a="1"/>
  <c r="F1055" i="2" s="1"/>
  <c r="F1439" i="2" a="1"/>
  <c r="F1439" i="2" s="1"/>
  <c r="F1943" i="2" a="1"/>
  <c r="F1943" i="2" s="1"/>
  <c r="F1026" i="2" a="1"/>
  <c r="F1026" i="2" s="1"/>
  <c r="F1287" i="2" a="1"/>
  <c r="F1287" i="2" s="1"/>
  <c r="F1636" i="2" a="1"/>
  <c r="F1636" i="2" s="1"/>
  <c r="F996" i="2" a="1"/>
  <c r="F996" i="2" s="1"/>
  <c r="F1427" i="2" a="1"/>
  <c r="F1427" i="2" s="1"/>
  <c r="F1534" i="2" a="1"/>
  <c r="F1534" i="2" s="1"/>
  <c r="F1389" i="2" a="1"/>
  <c r="F1389" i="2" s="1"/>
  <c r="F1352" i="2" a="1"/>
  <c r="F1352" i="2" s="1"/>
  <c r="F1431" i="2" a="1"/>
  <c r="F1431" i="2" s="1"/>
  <c r="F1323" i="2" a="1"/>
  <c r="F1323" i="2" s="1"/>
  <c r="F1831" i="2" a="1"/>
  <c r="F1831" i="2"/>
  <c r="F1625" i="2" a="1"/>
  <c r="F1625" i="2" s="1"/>
  <c r="F1734" i="2" a="1"/>
  <c r="F1734" i="2" s="1"/>
  <c r="F1107" i="2" a="1"/>
  <c r="F1107" i="2" s="1"/>
  <c r="F1014" i="2" a="1"/>
  <c r="F1014" i="2" s="1"/>
  <c r="F1315" i="2" a="1"/>
  <c r="F1315" i="2" s="1"/>
  <c r="F1405" i="2" a="1"/>
  <c r="F1405" i="2" s="1"/>
  <c r="F1416" i="2" a="1"/>
  <c r="F1416" i="2" s="1"/>
  <c r="F1881" i="2" a="1"/>
  <c r="F1881" i="2" s="1"/>
  <c r="F1103" i="2" a="1"/>
  <c r="F1103" i="2" s="1"/>
  <c r="F1499" i="2" a="1"/>
  <c r="F1499" i="2" s="1"/>
  <c r="F1614" i="2" a="1"/>
  <c r="F1614" i="2" s="1"/>
  <c r="F1053" i="2" a="1"/>
  <c r="F1053" i="2" s="1"/>
  <c r="F1347" i="2" a="1"/>
  <c r="F1347" i="2" s="1"/>
  <c r="F1453" i="2" a="1"/>
  <c r="F1453" i="2" s="1"/>
  <c r="F1031" i="2" a="1"/>
  <c r="F1031" i="2" s="1"/>
  <c r="F1296" i="2" a="1"/>
  <c r="F1296" i="2"/>
  <c r="F1921" i="2" a="1"/>
  <c r="F1921" i="2" s="1"/>
  <c r="F1331" i="2" a="1"/>
  <c r="F1331" i="2" s="1"/>
  <c r="F1757" i="2" a="1"/>
  <c r="F1757" i="2" s="1"/>
  <c r="F1884" i="2" a="1"/>
  <c r="F1884" i="2" s="1"/>
  <c r="F1074" i="2" a="1"/>
  <c r="F1074" i="2" s="1"/>
  <c r="F1428" i="2" a="1"/>
  <c r="F1428" i="2" s="1"/>
  <c r="F956" i="2" a="1"/>
  <c r="F956" i="2" s="1"/>
  <c r="F1682" i="2" a="1"/>
  <c r="F1682" i="2" s="1"/>
  <c r="F1149" i="2" a="1"/>
  <c r="F1149" i="2" s="1"/>
  <c r="F1078" i="2" a="1"/>
  <c r="F1078" i="2" s="1"/>
  <c r="F1816" i="2" a="1"/>
  <c r="F1816" i="2" s="1"/>
  <c r="F1066" i="2" a="1"/>
  <c r="F1066" i="2" s="1"/>
  <c r="F1871" i="2" a="1"/>
  <c r="F1871" i="2" s="1"/>
  <c r="F1472" i="2" a="1"/>
  <c r="F1472" i="2" s="1"/>
  <c r="F1662" i="2" a="1"/>
  <c r="F1662" i="2" s="1"/>
  <c r="F1758" i="2" a="1"/>
  <c r="F1758" i="2"/>
  <c r="F1223" i="2" a="1"/>
  <c r="F1223" i="2" s="1"/>
  <c r="F1310" i="2" a="1"/>
  <c r="F1310" i="2" s="1"/>
  <c r="F1028" i="2" a="1"/>
  <c r="F1028" i="2" s="1"/>
  <c r="F1302" i="2" a="1"/>
  <c r="F1302" i="2" s="1"/>
  <c r="F1456" i="2" a="1"/>
  <c r="F1456" i="2" s="1"/>
  <c r="F1709" i="2" a="1"/>
  <c r="F1709" i="2" s="1"/>
  <c r="F1236" i="2" a="1"/>
  <c r="F1236" i="2" s="1"/>
  <c r="F1912" i="2" a="1"/>
  <c r="F1912" i="2" s="1"/>
  <c r="F1913" i="2" a="1"/>
  <c r="F1913" i="2" s="1"/>
  <c r="F1914" i="2" a="1"/>
  <c r="F1914" i="2" s="1"/>
  <c r="F931" i="2" a="1"/>
  <c r="F931" i="2" s="1"/>
  <c r="F953" i="2" a="1"/>
  <c r="F953" i="2" s="1"/>
  <c r="F954" i="2" a="1"/>
  <c r="F954" i="2" s="1"/>
  <c r="F1748" i="2" a="1"/>
  <c r="F1748" i="2" s="1"/>
  <c r="F1067" i="2" a="1"/>
  <c r="F1067" i="2" s="1"/>
  <c r="F1869" i="2" a="1"/>
  <c r="F1869" i="2"/>
  <c r="F1899" i="2" a="1"/>
  <c r="F1899" i="2" s="1"/>
  <c r="F1371" i="2" a="1"/>
  <c r="F1371" i="2" s="1"/>
  <c r="F1265" i="2" a="1"/>
  <c r="F1265" i="2" s="1"/>
  <c r="F1266" i="2" a="1"/>
  <c r="F1266" i="2" s="1"/>
  <c r="F1523" i="2" a="1"/>
  <c r="F1523" i="2" s="1"/>
  <c r="F1180" i="2" a="1"/>
  <c r="F1180" i="2" s="1"/>
  <c r="F1436" i="2" a="1"/>
  <c r="F1436" i="2" s="1"/>
  <c r="F1937" i="2" a="1"/>
  <c r="F1937" i="2" s="1"/>
  <c r="F1938" i="2" a="1"/>
  <c r="F1938" i="2" s="1"/>
  <c r="F1655" i="2" a="1"/>
  <c r="F1655" i="2" s="1"/>
  <c r="F1889" i="2" a="1"/>
  <c r="F1889" i="2" s="1"/>
  <c r="F1692" i="2" a="1"/>
  <c r="F1692" i="2" s="1"/>
  <c r="F1735" i="2" a="1"/>
  <c r="F1735" i="2" s="1"/>
  <c r="F1023" i="2" a="1"/>
  <c r="F1023" i="2" s="1"/>
  <c r="F941" i="2" a="1"/>
  <c r="F941" i="2" s="1"/>
  <c r="F962" i="2" a="1"/>
  <c r="F962" i="2"/>
  <c r="F1508" i="2" a="1"/>
  <c r="F1508" i="2" s="1"/>
  <c r="F1631" i="2" a="1"/>
  <c r="F1631" i="2" s="1"/>
  <c r="F1632" i="2" a="1"/>
  <c r="F1632" i="2" s="1"/>
  <c r="F1029" i="2" a="1"/>
  <c r="F1029" i="2" s="1"/>
  <c r="F1267" i="2" a="1"/>
  <c r="F1267" i="2" s="1"/>
  <c r="F1378" i="2" a="1"/>
  <c r="F1378" i="2" s="1"/>
  <c r="F910" i="2" a="1"/>
  <c r="F910" i="2" s="1"/>
  <c r="F1915" i="2" a="1"/>
  <c r="F1915" i="2" s="1"/>
  <c r="F1922" i="2" a="1"/>
  <c r="F1922" i="2" s="1"/>
  <c r="F1904" i="2" a="1"/>
  <c r="F1904" i="2" s="1"/>
  <c r="F1767" i="2" a="1"/>
  <c r="F1767" i="2" s="1"/>
  <c r="F1550" i="2" a="1"/>
  <c r="F1550" i="2" s="1"/>
  <c r="F1703" i="2" a="1"/>
  <c r="F1703" i="2" s="1"/>
  <c r="F1628" i="2" a="1"/>
  <c r="F1628" i="2" s="1"/>
  <c r="F1002" i="2" a="1"/>
  <c r="F1002" i="2" s="1"/>
  <c r="F1006" i="2" a="1"/>
  <c r="F1006" i="2"/>
  <c r="F1689" i="2" a="1"/>
  <c r="F1689" i="2" s="1"/>
  <c r="F1348" i="2" a="1"/>
  <c r="F1348" i="2" s="1"/>
  <c r="F1880" i="2" a="1"/>
  <c r="F1880" i="2" s="1"/>
  <c r="F1305" i="2" a="1"/>
  <c r="F1305" i="2" s="1"/>
  <c r="F1855" i="2" a="1"/>
  <c r="F1855" i="2" s="1"/>
  <c r="F1167" i="2" a="1"/>
  <c r="F1167" i="2" s="1"/>
  <c r="F1660" i="2" a="1"/>
  <c r="F1660" i="2" s="1"/>
  <c r="F1661" i="2" a="1"/>
  <c r="F1661" i="2"/>
  <c r="F1553" i="2" a="1"/>
  <c r="F1553" i="2" s="1"/>
  <c r="F1160" i="2" a="1"/>
  <c r="F1160" i="2" s="1"/>
  <c r="F1097" i="2" a="1"/>
  <c r="F1097" i="2" s="1"/>
  <c r="F1458" i="2" a="1"/>
  <c r="F1458" i="2" s="1"/>
  <c r="F1910" i="2" a="1"/>
  <c r="F1910" i="2" s="1"/>
  <c r="F1292" i="2" a="1"/>
  <c r="F1292" i="2" s="1"/>
  <c r="F1168" i="2" a="1"/>
  <c r="F1168" i="2"/>
  <c r="F1544" i="2" a="1"/>
  <c r="F1544" i="2" s="1"/>
  <c r="F1473" i="2" a="1"/>
  <c r="F1473" i="2" s="1"/>
  <c r="F986" i="2" a="1"/>
  <c r="F986" i="2" s="1"/>
  <c r="F1136" i="2" a="1"/>
  <c r="F1136" i="2" s="1"/>
  <c r="F1477" i="2" a="1"/>
  <c r="F1477" i="2" s="1"/>
  <c r="F1042" i="2" a="1"/>
  <c r="F1042" i="2" s="1"/>
  <c r="F1003" i="2" a="1"/>
  <c r="F1003" i="2" s="1"/>
  <c r="F1592" i="2" a="1"/>
  <c r="F1592" i="2" s="1"/>
  <c r="F1075" i="2" a="1"/>
  <c r="F1075" i="2" s="1"/>
  <c r="F921" i="2" a="1"/>
  <c r="F921" i="2" s="1"/>
  <c r="F1367" i="2" a="1"/>
  <c r="F1367" i="2" s="1"/>
  <c r="F1457" i="2" a="1"/>
  <c r="F1457" i="2" s="1"/>
  <c r="F1731" i="2" a="1"/>
  <c r="F1731" i="2" s="1"/>
  <c r="F1846" i="2" a="1"/>
  <c r="F1846" i="2" s="1"/>
  <c r="F1140" i="2" a="1"/>
  <c r="F1140" i="2" s="1"/>
  <c r="F1525" i="2" a="1"/>
  <c r="F1525" i="2" s="1"/>
  <c r="F1832" i="2" a="1"/>
  <c r="F1832" i="2" s="1"/>
  <c r="F963" i="2" a="1"/>
  <c r="F963" i="2" s="1"/>
  <c r="F1219" i="2" a="1"/>
  <c r="F1219" i="2" s="1"/>
  <c r="F1823" i="2" a="1"/>
  <c r="F1823" i="2" s="1"/>
  <c r="F1531" i="2" a="1"/>
  <c r="F1531" i="2" s="1"/>
  <c r="F1578" i="2" a="1"/>
  <c r="F1578" i="2" s="1"/>
  <c r="F1736" i="2" a="1"/>
  <c r="F1736" i="2" s="1"/>
  <c r="F1048" i="2" a="1"/>
  <c r="F1048" i="2" s="1"/>
  <c r="F1679" i="2" a="1"/>
  <c r="F1679" i="2" s="1"/>
  <c r="F1268" i="2" a="1"/>
  <c r="F1268" i="2" s="1"/>
  <c r="F1934" i="2" a="1"/>
  <c r="F1934" i="2" s="1"/>
  <c r="F1617" i="2" a="1"/>
  <c r="F1617" i="2" s="1"/>
  <c r="F1560" i="2" a="1"/>
  <c r="F1560" i="2" s="1"/>
  <c r="F1058" i="2" a="1"/>
  <c r="F1058" i="2" s="1"/>
  <c r="F968" i="2" a="1"/>
  <c r="F968" i="2" s="1"/>
  <c r="F1340" i="2" a="1"/>
  <c r="F1340" i="2" s="1"/>
  <c r="F1742" i="2" a="1"/>
  <c r="F1742" i="2" s="1"/>
  <c r="F1877" i="2" a="1"/>
  <c r="F1877" i="2" s="1"/>
  <c r="F1900" i="2" a="1"/>
  <c r="F1900" i="2" s="1"/>
  <c r="F1650" i="2" a="1"/>
  <c r="F1650" i="2" s="1"/>
  <c r="F1350" i="2" a="1"/>
  <c r="F1350" i="2" s="1"/>
  <c r="F1478" i="2" a="1"/>
  <c r="F1478" i="2" s="1"/>
  <c r="F1184" i="2" a="1"/>
  <c r="F1184" i="2" s="1"/>
  <c r="F1825" i="2" a="1"/>
  <c r="F1825" i="2" s="1"/>
  <c r="F1564" i="2" a="1"/>
  <c r="F1564" i="2" s="1"/>
  <c r="F1007" i="2" a="1"/>
  <c r="F1007" i="2" s="1"/>
  <c r="F1469" i="2" a="1"/>
  <c r="F1469" i="2" s="1"/>
  <c r="F1540" i="2" a="1"/>
  <c r="F1540" i="2" s="1"/>
  <c r="F916" i="2" a="1"/>
  <c r="F916" i="2" s="1"/>
  <c r="F1319" i="2" a="1"/>
  <c r="F1319" i="2" s="1"/>
  <c r="F997" i="2" a="1"/>
  <c r="F997" i="2" s="1"/>
  <c r="F891" i="2" a="1"/>
  <c r="F891" i="2" s="1"/>
  <c r="F1686" i="2" a="1"/>
  <c r="F1686" i="2" s="1"/>
  <c r="F1164" i="2" a="1"/>
  <c r="F1164" i="2" s="1"/>
  <c r="F1015" i="2" a="1"/>
  <c r="F1015" i="2" s="1"/>
  <c r="F911" i="2" a="1"/>
  <c r="F911" i="2" s="1"/>
  <c r="F1278" i="2" a="1"/>
  <c r="F1278" i="2" s="1"/>
  <c r="F1116" i="2" a="1"/>
  <c r="F1116" i="2" s="1"/>
  <c r="F1217" i="2" a="1"/>
  <c r="F1217" i="2" s="1"/>
  <c r="F1429" i="2" a="1"/>
  <c r="F1429" i="2" s="1"/>
  <c r="F1701" i="2" a="1"/>
  <c r="F1701" i="2" s="1"/>
  <c r="F1043" i="2" a="1"/>
  <c r="F1043" i="2" s="1"/>
  <c r="F1804" i="2" a="1"/>
  <c r="F1804" i="2" s="1"/>
  <c r="F1663" i="2" a="1"/>
  <c r="F1663" i="2" s="1"/>
  <c r="F1797" i="2" a="1"/>
  <c r="F1797" i="2" s="1"/>
  <c r="F1142" i="2" a="1"/>
  <c r="F1142" i="2" s="1"/>
  <c r="F1306" i="2" a="1"/>
  <c r="F1306" i="2" s="1"/>
  <c r="F1535" i="2" a="1"/>
  <c r="F1535" i="2" s="1"/>
  <c r="F1161" i="2" a="1"/>
  <c r="F1161" i="2" s="1"/>
  <c r="F1169" i="2" a="1"/>
  <c r="F1169" i="2" s="1"/>
  <c r="F1737" i="2" a="1"/>
  <c r="F1737" i="2" s="1"/>
  <c r="F1866" i="2" a="1"/>
  <c r="F1866" i="2" s="1"/>
  <c r="F1826" i="2" a="1"/>
  <c r="F1826" i="2" s="1"/>
  <c r="F1207" i="2" a="1"/>
  <c r="F1207" i="2" s="1"/>
  <c r="F1451" i="2" a="1"/>
  <c r="F1451" i="2" s="1"/>
  <c r="F976" i="2" a="1"/>
  <c r="F976" i="2" s="1"/>
  <c r="F1644" i="2" a="1"/>
  <c r="F1644" i="2" s="1"/>
  <c r="F1774" i="2" a="1"/>
  <c r="F1774" i="2" s="1"/>
  <c r="F1745" i="2" a="1"/>
  <c r="F1745" i="2" s="1"/>
  <c r="F1293" i="2" a="1"/>
  <c r="F1293" i="2" s="1"/>
  <c r="F1172" i="2" a="1"/>
  <c r="F1172" i="2" s="1"/>
  <c r="F972" i="2" a="1"/>
  <c r="F972" i="2" s="1"/>
  <c r="F944" i="2" a="1"/>
  <c r="F944" i="2" s="1"/>
  <c r="F1768" i="2" a="1"/>
  <c r="F1768" i="2" s="1"/>
  <c r="F1743" i="2" a="1"/>
  <c r="F1743" i="2" s="1"/>
  <c r="F1255" i="2" a="1"/>
  <c r="F1255" i="2" s="1"/>
  <c r="F1639" i="2" a="1"/>
  <c r="F1639" i="2" s="1"/>
  <c r="F1064" i="2" a="1"/>
  <c r="F1064" i="2" s="1"/>
  <c r="F1300" i="2" a="1"/>
  <c r="F1300" i="2" s="1"/>
  <c r="F1765" i="2" a="1"/>
  <c r="F1765" i="2" s="1"/>
  <c r="F1842" i="2" a="1"/>
  <c r="F1842" i="2" s="1"/>
  <c r="F1512" i="2" a="1"/>
  <c r="F1512" i="2" s="1"/>
  <c r="F1784" i="2" a="1"/>
  <c r="F1784" i="2" s="1"/>
  <c r="F957" i="2" a="1"/>
  <c r="F957" i="2" s="1"/>
  <c r="F1589" i="2" a="1"/>
  <c r="F1589" i="2" s="1"/>
  <c r="F1220" i="2" a="1"/>
  <c r="F1220" i="2" s="1"/>
  <c r="F1551" i="2" a="1"/>
  <c r="F1551" i="2" s="1"/>
  <c r="F1419" i="2" a="1"/>
  <c r="F1419" i="2" s="1"/>
  <c r="F1221" i="2" a="1"/>
  <c r="F1221" i="2" s="1"/>
  <c r="F1872" i="2" a="1"/>
  <c r="F1872" i="2" s="1"/>
  <c r="F1099" i="2" a="1"/>
  <c r="F1099" i="2" s="1"/>
  <c r="F1200" i="2" a="1"/>
  <c r="F1200" i="2" s="1"/>
  <c r="F1794" i="2" a="1"/>
  <c r="F1794" i="2" s="1"/>
  <c r="F1841" i="2" a="1"/>
  <c r="F1841" i="2" s="1"/>
  <c r="F1811" i="2" a="1"/>
  <c r="F1811" i="2" s="1"/>
  <c r="F1570" i="2" a="1"/>
  <c r="F1570" i="2" s="1"/>
  <c r="F1463" i="2" a="1"/>
  <c r="F1463" i="2" s="1"/>
  <c r="F1024" i="2" a="1"/>
  <c r="F1024" i="2" s="1"/>
  <c r="F1693" i="2" a="1"/>
  <c r="F1693" i="2" s="1"/>
  <c r="F1261" i="2" a="1"/>
  <c r="F1261" i="2" s="1"/>
  <c r="F1798" i="2" a="1"/>
  <c r="F1798" i="2" s="1"/>
  <c r="F1759" i="2" a="1"/>
  <c r="F1759" i="2" s="1"/>
  <c r="F979" i="2" a="1"/>
  <c r="F979" i="2" s="1"/>
  <c r="F1640" i="2" a="1"/>
  <c r="F1640" i="2" s="1"/>
  <c r="F1081" i="2" a="1"/>
  <c r="F1081" i="2" s="1"/>
  <c r="F1004" i="2" a="1"/>
  <c r="F1004" i="2" s="1"/>
  <c r="F1201" i="2" a="1"/>
  <c r="F1201" i="2" s="1"/>
  <c r="F1091" i="2" a="1"/>
  <c r="F1091" i="2" s="1"/>
  <c r="F1114" i="2" a="1"/>
  <c r="F1114" i="2" s="1"/>
  <c r="F1656" i="2" a="1"/>
  <c r="F1656" i="2" s="1"/>
  <c r="F1593" i="2" a="1"/>
  <c r="F1593" i="2" s="1"/>
  <c r="F1651" i="2" a="1"/>
  <c r="F1651" i="2" s="1"/>
  <c r="F1509" i="2" a="1"/>
  <c r="F1509" i="2" s="1"/>
  <c r="F933" i="2" a="1"/>
  <c r="F933" i="2" s="1"/>
  <c r="F1013" i="2" a="1"/>
  <c r="F1013" i="2" s="1"/>
  <c r="F1016" i="2" a="1"/>
  <c r="F1016" i="2" s="1"/>
  <c r="F980" i="2" a="1"/>
  <c r="F980" i="2" s="1"/>
  <c r="F1565" i="2" a="1"/>
  <c r="F1565" i="2" s="1"/>
  <c r="F1008" i="2" a="1"/>
  <c r="F1008" i="2" s="1"/>
  <c r="F1342" i="2" a="1"/>
  <c r="F1342" i="2" s="1"/>
  <c r="F1332" i="2" a="1"/>
  <c r="F1332" i="2" s="1"/>
  <c r="F1746" i="2" a="1"/>
  <c r="F1746" i="2" s="1"/>
  <c r="F1454" i="2" a="1"/>
  <c r="F1454" i="2" s="1"/>
  <c r="F1100" i="2" a="1"/>
  <c r="F1100" i="2" s="1"/>
  <c r="F1175" i="2" a="1"/>
  <c r="F1175" i="2" s="1"/>
  <c r="F1430" i="2" a="1"/>
  <c r="F1430" i="2" s="1"/>
  <c r="F992" i="2" a="1"/>
  <c r="F992" i="2" s="1"/>
  <c r="F1132" i="2" a="1"/>
  <c r="F1132" i="2" s="1"/>
  <c r="F934" i="2" a="1"/>
  <c r="F934" i="2" s="1"/>
  <c r="F1343" i="2" a="1"/>
  <c r="F1343" i="2" s="1"/>
  <c r="F1847" i="2" a="1"/>
  <c r="F1847" i="2" s="1"/>
  <c r="F1108" i="2" a="1"/>
  <c r="F1108" i="2" s="1"/>
  <c r="F1833" i="2" a="1"/>
  <c r="F1833" i="2" s="1"/>
  <c r="F1126" i="2" a="1"/>
  <c r="F1126" i="2" s="1"/>
  <c r="F1119" i="2" a="1"/>
  <c r="F1119" i="2" s="1"/>
  <c r="F1817" i="2" a="1"/>
  <c r="F1817" i="2" s="1"/>
  <c r="F1923" i="2" a="1"/>
  <c r="F1923" i="2" s="1"/>
  <c r="F959" i="2" a="1"/>
  <c r="F959" i="2" s="1"/>
  <c r="F1227" i="2" a="1"/>
  <c r="F1227" i="2" s="1"/>
  <c r="F977" i="2" a="1"/>
  <c r="F977" i="2" s="1"/>
  <c r="F1364" i="2" a="1"/>
  <c r="F1364" i="2" s="1"/>
  <c r="F1283" i="2" a="1"/>
  <c r="F1283" i="2" s="1"/>
  <c r="F1379" i="2" a="1"/>
  <c r="F1379" i="2" s="1"/>
  <c r="F1202" i="2" a="1"/>
  <c r="F1202" i="2" s="1"/>
  <c r="F1017" i="2" a="1"/>
  <c r="F1017" i="2" s="1"/>
  <c r="F1710" i="2" a="1"/>
  <c r="F1710" i="2" s="1"/>
  <c r="F1256" i="2" a="1"/>
  <c r="F1256" i="2" s="1"/>
  <c r="F1600" i="2" a="1"/>
  <c r="F1600" i="2" s="1"/>
  <c r="F1459" i="2" a="1"/>
  <c r="F1459" i="2" s="1"/>
  <c r="F1127" i="2" a="1"/>
  <c r="F1127" i="2" s="1"/>
  <c r="F1166" i="2" a="1"/>
  <c r="F1166" i="2" s="1"/>
  <c r="F1444" i="2" a="1"/>
  <c r="F1444" i="2" s="1"/>
  <c r="F1935" i="2" a="1"/>
  <c r="F1935" i="2" s="1"/>
  <c r="F987" i="2" a="1"/>
  <c r="F987" i="2" s="1"/>
  <c r="F1311" i="2" a="1"/>
  <c r="F1311" i="2" s="1"/>
  <c r="F1605" i="2" a="1"/>
  <c r="F1605" i="2" s="1"/>
  <c r="F1941" i="2" a="1"/>
  <c r="F1941" i="2" s="1"/>
  <c r="F1839" i="2" a="1"/>
  <c r="F1839" i="2" s="1"/>
  <c r="F1785" i="2" a="1"/>
  <c r="F1785" i="2" s="1"/>
  <c r="F1422" i="2" a="1"/>
  <c r="F1422" i="2" s="1"/>
  <c r="F1772" i="2" a="1"/>
  <c r="F1772" i="2" s="1"/>
  <c r="F1687" i="2" a="1"/>
  <c r="F1687" i="2" s="1"/>
  <c r="F1944" i="2" a="1"/>
  <c r="F1944" i="2" s="1"/>
  <c r="F1050" i="2" a="1"/>
  <c r="F1050" i="2" s="1"/>
  <c r="F1380" i="2" a="1"/>
  <c r="F1380" i="2" s="1"/>
  <c r="F1738" i="2" a="1"/>
  <c r="F1738" i="2" s="1"/>
  <c r="F1143" i="2" a="1"/>
  <c r="F1143" i="2" s="1"/>
  <c r="F960" i="2" a="1"/>
  <c r="F960" i="2" s="1"/>
  <c r="F1556" i="2" a="1"/>
  <c r="F1556" i="2" s="1"/>
  <c r="F1452" i="2" a="1"/>
  <c r="F1452" i="2" s="1"/>
  <c r="F1372" i="2" a="1"/>
  <c r="F1372" i="2" s="1"/>
  <c r="F1115" i="2" a="1"/>
  <c r="F1115" i="2" s="1"/>
  <c r="F1068" i="2" a="1"/>
  <c r="F1068" i="2" s="1"/>
  <c r="F1307" i="2" a="1"/>
  <c r="F1307" i="2" s="1"/>
  <c r="F1805" i="2" a="1"/>
  <c r="F1805" i="2" s="1"/>
  <c r="F1760" i="2" a="1"/>
  <c r="F1760" i="2" s="1"/>
  <c r="F1857" i="2" a="1"/>
  <c r="F1857" i="2" s="1"/>
  <c r="F1827" i="2" a="1"/>
  <c r="F1827" i="2" s="1"/>
  <c r="F1864" i="2" a="1"/>
  <c r="F1864" i="2" s="1"/>
  <c r="F1339" i="2" a="1"/>
  <c r="F1339" i="2" s="1"/>
  <c r="F1222" i="2" a="1"/>
  <c r="F1222" i="2" s="1"/>
  <c r="F1739" i="2" a="1"/>
  <c r="F1739" i="2" s="1"/>
  <c r="F1740" i="2" a="1"/>
  <c r="F1740" i="2" s="1"/>
  <c r="F1018" i="2" a="1"/>
  <c r="F1018" i="2" s="1"/>
  <c r="F1082" i="2" a="1"/>
  <c r="F1082" i="2" s="1"/>
  <c r="F1190" i="2" a="1"/>
  <c r="F1190" i="2" s="1"/>
  <c r="F1173" i="2" a="1"/>
  <c r="F1173" i="2" s="1"/>
  <c r="F1664" i="2" a="1"/>
  <c r="F1664" i="2" s="1"/>
  <c r="F969" i="2" a="1"/>
  <c r="F969" i="2" s="1"/>
  <c r="F1786" i="2" a="1"/>
  <c r="F1786" i="2" s="1"/>
  <c r="F1019" i="2" a="1"/>
  <c r="F1019" i="2" s="1"/>
  <c r="F1128" i="2" a="1"/>
  <c r="F1128" i="2" s="1"/>
  <c r="F1694" i="2" a="1"/>
  <c r="F1694" i="2" s="1"/>
  <c r="F1613" i="2" a="1"/>
  <c r="F1613" i="2" s="1"/>
  <c r="F1324" i="2" a="1"/>
  <c r="F1324" i="2" s="1"/>
  <c r="F1020" i="2" a="1"/>
  <c r="F1020" i="2" s="1"/>
  <c r="F1527" i="2" a="1"/>
  <c r="F1527" i="2" s="1"/>
  <c r="F1484" i="2" a="1"/>
  <c r="F1484" i="2" s="1"/>
  <c r="F1488" i="2" a="1"/>
  <c r="F1488" i="2" s="1"/>
  <c r="F1069" i="2" a="1"/>
  <c r="F1069" i="2" s="1"/>
  <c r="F1070" i="2" a="1"/>
  <c r="F1070" i="2" s="1"/>
  <c r="F1170" i="2" a="1"/>
  <c r="F1170" i="2" s="1"/>
  <c r="F1666" i="2" a="1"/>
  <c r="F1666" i="2" s="1"/>
  <c r="F945" i="2" a="1"/>
  <c r="F945" i="2" s="1"/>
  <c r="F1945" i="2" a="1"/>
  <c r="F1945" i="2" s="1"/>
  <c r="F1489" i="2" a="1"/>
  <c r="F1489" i="2" s="1"/>
  <c r="F770" i="2" a="1"/>
  <c r="F770" i="2" s="1"/>
  <c r="M10" i="5"/>
  <c r="P10" i="5"/>
  <c r="Q10" i="5"/>
  <c r="I11" i="5"/>
  <c r="O10" i="5"/>
  <c r="L10" i="5"/>
  <c r="N10" i="5"/>
  <c r="I11" i="13" l="1"/>
  <c r="N15" i="5"/>
  <c r="O15" i="5"/>
  <c r="O13" i="5"/>
  <c r="L15" i="5"/>
  <c r="P15" i="5"/>
  <c r="M15" i="5"/>
  <c r="Q15" i="5"/>
  <c r="H382" i="2" a="1"/>
  <c r="H382" i="2" s="1"/>
  <c r="H111" i="2" a="1"/>
  <c r="H111" i="2" s="1"/>
  <c r="H751" i="2" a="1"/>
  <c r="H751" i="2" s="1"/>
  <c r="H696" i="2" a="1"/>
  <c r="H696" i="2" s="1"/>
  <c r="H611" i="2" a="1"/>
  <c r="H611" i="2" s="1"/>
  <c r="H867" i="2" a="1"/>
  <c r="H867" i="2" s="1"/>
  <c r="H617" i="2" a="1"/>
  <c r="H617" i="2" s="1"/>
  <c r="H393" i="2" a="1"/>
  <c r="H393" i="2" s="1"/>
  <c r="H868" i="2" a="1"/>
  <c r="H868" i="2" s="1"/>
  <c r="H146" i="2" a="1"/>
  <c r="H146" i="2" s="1"/>
  <c r="H502" i="2" a="1"/>
  <c r="H502" i="2" s="1"/>
  <c r="H24" i="2" a="1"/>
  <c r="H24" i="2" s="1"/>
  <c r="H447" i="2" a="1"/>
  <c r="H447" i="2" s="1"/>
  <c r="H812" i="2" a="1"/>
  <c r="H812" i="2" s="1"/>
  <c r="H456" i="2" a="1"/>
  <c r="H456" i="2" s="1"/>
  <c r="H765" i="2" a="1"/>
  <c r="H765" i="2" s="1"/>
  <c r="H188" i="2" a="1"/>
  <c r="H188" i="2" s="1"/>
  <c r="H165" i="2" a="1"/>
  <c r="H165" i="2" s="1"/>
  <c r="H224" i="2" a="1"/>
  <c r="H224" i="2" s="1"/>
  <c r="H177" i="2" a="1"/>
  <c r="H177" i="2" s="1"/>
  <c r="H630" i="2" a="1"/>
  <c r="H630" i="2" s="1"/>
  <c r="H362" i="2" a="1"/>
  <c r="H362" i="2" s="1"/>
  <c r="H363" i="2" a="1"/>
  <c r="H363" i="2" s="1"/>
  <c r="H286" i="2" a="1"/>
  <c r="H286" i="2" s="1"/>
  <c r="H884" i="2" a="1"/>
  <c r="H884" i="2" s="1"/>
  <c r="H309" i="2" a="1"/>
  <c r="H309" i="2" s="1"/>
  <c r="H201" i="2" a="1"/>
  <c r="H201" i="2" s="1"/>
  <c r="H777" i="2" a="1"/>
  <c r="H777" i="2" s="1"/>
  <c r="H626" i="2" a="1"/>
  <c r="H626" i="2" s="1"/>
  <c r="H549" i="2" a="1"/>
  <c r="H549" i="2" s="1"/>
  <c r="H700" i="2" a="1"/>
  <c r="H700" i="2" s="1"/>
  <c r="H287" i="2" a="1"/>
  <c r="H287" i="2" s="1"/>
  <c r="H69" i="2" a="1"/>
  <c r="H69" i="2" s="1"/>
  <c r="H238" i="2" a="1"/>
  <c r="H238" i="2" s="1"/>
  <c r="H859" i="2" a="1"/>
  <c r="H859" i="2" s="1"/>
  <c r="H70" i="2" a="1"/>
  <c r="H70" i="2" s="1"/>
  <c r="H478" i="2" a="1"/>
  <c r="H478" i="2" s="1"/>
  <c r="H156" i="2" a="1"/>
  <c r="H156" i="2" s="1"/>
  <c r="H772" i="2" a="1"/>
  <c r="H772" i="2" s="1"/>
  <c r="H197" i="2" a="1"/>
  <c r="H197" i="2" s="1"/>
  <c r="H412" i="2" a="1"/>
  <c r="H412" i="2" s="1"/>
  <c r="H278" i="2" a="1"/>
  <c r="H278" i="2" s="1"/>
  <c r="H79" i="2" a="1"/>
  <c r="H79" i="2" s="1"/>
  <c r="H701" i="2" a="1"/>
  <c r="H701" i="2" s="1"/>
  <c r="H697" i="2" a="1"/>
  <c r="H697" i="2" s="1"/>
  <c r="H82" i="2" a="1"/>
  <c r="H82" i="2" s="1"/>
  <c r="H629" i="2" a="1"/>
  <c r="H629" i="2" s="1"/>
  <c r="H575" i="2" a="1"/>
  <c r="H575" i="2" s="1"/>
  <c r="H654" i="2" a="1"/>
  <c r="H654" i="2" s="1"/>
  <c r="H272" i="2" a="1"/>
  <c r="H272" i="2" s="1"/>
  <c r="H339" i="2" a="1"/>
  <c r="H339" i="2" s="1"/>
  <c r="H705" i="2" a="1"/>
  <c r="H705" i="2" s="1"/>
  <c r="H221" i="2" a="1"/>
  <c r="H221" i="2" s="1"/>
  <c r="H550" i="2" a="1"/>
  <c r="H550" i="2" s="1"/>
  <c r="H551" i="2" a="1"/>
  <c r="H551" i="2" s="1"/>
  <c r="H336" i="2" a="1"/>
  <c r="H336" i="2" s="1"/>
  <c r="H198" i="2" a="1"/>
  <c r="H198" i="2" s="1"/>
  <c r="H605" i="2" a="1"/>
  <c r="H605" i="2" s="1"/>
  <c r="H301" i="2" a="1"/>
  <c r="H301" i="2" s="1"/>
  <c r="H37" i="2" a="1"/>
  <c r="H37" i="2" s="1"/>
  <c r="H38" i="2" a="1"/>
  <c r="H38" i="2" s="1"/>
  <c r="H119" i="2" a="1"/>
  <c r="H119" i="2" s="1"/>
  <c r="H288" i="2" a="1"/>
  <c r="H288" i="2" s="1"/>
  <c r="H728" i="2" a="1"/>
  <c r="H728" i="2" s="1"/>
  <c r="H658" i="2" a="1"/>
  <c r="H658" i="2" s="1"/>
  <c r="H783" i="2" a="1"/>
  <c r="H783" i="2" s="1"/>
  <c r="H635" i="2" a="1"/>
  <c r="H635" i="2" s="1"/>
  <c r="H820" i="2" a="1"/>
  <c r="H820" i="2" s="1"/>
  <c r="H258" i="2" a="1"/>
  <c r="H258" i="2" s="1"/>
  <c r="H799" i="2" a="1"/>
  <c r="H799" i="2" s="1"/>
  <c r="H758" i="2" a="1"/>
  <c r="H758" i="2" s="1"/>
  <c r="H161" i="2" a="1"/>
  <c r="H161" i="2" s="1"/>
  <c r="H869" i="2" a="1"/>
  <c r="H869" i="2" s="1"/>
  <c r="H183" i="2" a="1"/>
  <c r="H183" i="2" s="1"/>
  <c r="H800" i="2" a="1"/>
  <c r="H800" i="2" s="1"/>
  <c r="H147" i="2" a="1"/>
  <c r="H147" i="2" s="1"/>
  <c r="H148" i="2" a="1"/>
  <c r="H148" i="2" s="1"/>
  <c r="H622" i="2" a="1"/>
  <c r="H622" i="2" s="1"/>
  <c r="H769" i="2" a="1"/>
  <c r="H769" i="2" s="1"/>
  <c r="H807" i="2" a="1"/>
  <c r="H807" i="2" s="1"/>
  <c r="H329" i="2" a="1"/>
  <c r="H329" i="2" s="1"/>
  <c r="H413" i="2" a="1"/>
  <c r="H413" i="2" s="1"/>
  <c r="H558" i="2" a="1"/>
  <c r="H558" i="2" s="1"/>
  <c r="H4" i="2" a="1"/>
  <c r="H4" i="2" s="1"/>
  <c r="H163" i="2" a="1"/>
  <c r="H163" i="2" s="1"/>
  <c r="H64" i="2" a="1"/>
  <c r="H64" i="2" s="1"/>
  <c r="H269" i="2" a="1"/>
  <c r="H269" i="2" s="1"/>
  <c r="H285" i="2" a="1"/>
  <c r="H285" i="2" s="1"/>
  <c r="H757" i="2" a="1"/>
  <c r="H757" i="2" s="1"/>
  <c r="H465" i="2" a="1"/>
  <c r="H465" i="2" s="1"/>
  <c r="H625" i="2" a="1"/>
  <c r="H625" i="2" s="1"/>
  <c r="H227" i="2" a="1"/>
  <c r="H227" i="2" s="1"/>
  <c r="H149" i="2" a="1"/>
  <c r="H149" i="2" s="1"/>
  <c r="H322" i="2" a="1"/>
  <c r="H322" i="2" s="1"/>
  <c r="H631" i="2" a="1"/>
  <c r="H631" i="2" s="1"/>
  <c r="H479" i="2" a="1"/>
  <c r="H479" i="2" s="1"/>
  <c r="H860" i="2" a="1"/>
  <c r="H860" i="2" s="1"/>
  <c r="H797" i="2" a="1"/>
  <c r="H797" i="2" s="1"/>
  <c r="H729" i="2" a="1"/>
  <c r="H729" i="2" s="1"/>
  <c r="H850" i="2" a="1"/>
  <c r="H850" i="2" s="1"/>
  <c r="H25" i="2" a="1"/>
  <c r="H25" i="2" s="1"/>
  <c r="H529" i="2" a="1"/>
  <c r="H529" i="2" s="1"/>
  <c r="H228" i="2" a="1"/>
  <c r="H228" i="2" s="1"/>
  <c r="H815" i="2" a="1"/>
  <c r="H815" i="2" s="1"/>
  <c r="H195" i="2" a="1"/>
  <c r="H195" i="2" s="1"/>
  <c r="H784" i="2" a="1"/>
  <c r="H784" i="2" s="1"/>
  <c r="H85" i="2" a="1"/>
  <c r="H85" i="2" s="1"/>
  <c r="H470" i="2" a="1"/>
  <c r="H470" i="2" s="1"/>
  <c r="H739" i="2" a="1"/>
  <c r="H739" i="2" s="1"/>
  <c r="H418" i="2" a="1"/>
  <c r="H418" i="2" s="1"/>
  <c r="H744" i="2" a="1"/>
  <c r="H744" i="2" s="1"/>
  <c r="H279" i="2" a="1"/>
  <c r="H279" i="2" s="1"/>
  <c r="H471" i="2" a="1"/>
  <c r="H471" i="2" s="1"/>
  <c r="H173" i="2" a="1"/>
  <c r="H173" i="2" s="1"/>
  <c r="H215" i="2" a="1"/>
  <c r="H215" i="2" s="1"/>
  <c r="H216" i="2" a="1"/>
  <c r="H216" i="2" s="1"/>
  <c r="H714" i="2" a="1"/>
  <c r="H714" i="2" s="1"/>
  <c r="H310" i="2" a="1"/>
  <c r="H310" i="2" s="1"/>
  <c r="H32" i="2" a="1"/>
  <c r="H32" i="2" s="1"/>
  <c r="H483" i="2" a="1"/>
  <c r="H483" i="2" s="1"/>
  <c r="H340" i="2" a="1"/>
  <c r="H340" i="2" s="1"/>
  <c r="H520" i="2" a="1"/>
  <c r="H520" i="2" s="1"/>
  <c r="H692" i="2" a="1"/>
  <c r="H692" i="2" s="1"/>
  <c r="H620" i="2" a="1"/>
  <c r="H620" i="2" s="1"/>
  <c r="H354" i="2" a="1"/>
  <c r="H354" i="2" s="1"/>
  <c r="H636" i="2" a="1"/>
  <c r="H636" i="2" s="1"/>
  <c r="H9" i="2" a="1"/>
  <c r="H9" i="2" s="1"/>
  <c r="H30" i="2" a="1"/>
  <c r="H30" i="2" s="1"/>
  <c r="H730" i="2" a="1"/>
  <c r="H730" i="2" s="1"/>
  <c r="H750" i="2" a="1"/>
  <c r="H750" i="2" s="1"/>
  <c r="H484" i="2" a="1"/>
  <c r="H484" i="2" s="1"/>
  <c r="H386" i="2" a="1"/>
  <c r="H386" i="2" s="1"/>
  <c r="H3" i="2" a="1"/>
  <c r="H3" i="2" s="1"/>
  <c r="H371" i="2" a="1"/>
  <c r="H371" i="2" s="1"/>
  <c r="H83" i="2" a="1"/>
  <c r="H83" i="2" s="1"/>
  <c r="H515" i="2" a="1"/>
  <c r="H515" i="2" s="1"/>
  <c r="H403" i="2" a="1"/>
  <c r="H403" i="2" s="1"/>
  <c r="H503" i="2" a="1"/>
  <c r="H503" i="2" s="1"/>
  <c r="H259" i="2" a="1"/>
  <c r="H259" i="2" s="1"/>
  <c r="H808" i="2" a="1"/>
  <c r="H808" i="2" s="1"/>
  <c r="H826" i="2" a="1"/>
  <c r="H826" i="2" s="1"/>
  <c r="H840" i="2" a="1"/>
  <c r="H840" i="2" s="1"/>
  <c r="H710" i="2" a="1"/>
  <c r="H710" i="2" s="1"/>
  <c r="H184" i="2" a="1"/>
  <c r="H184" i="2" s="1"/>
  <c r="H832" i="2" a="1"/>
  <c r="H832" i="2" s="1"/>
  <c r="H239" i="2" a="1"/>
  <c r="H239" i="2" s="1"/>
  <c r="H185" i="2" a="1"/>
  <c r="H185" i="2" s="1"/>
  <c r="H841" i="2" a="1"/>
  <c r="H841" i="2" s="1"/>
  <c r="H90" i="2" a="1"/>
  <c r="H90" i="2" s="1"/>
  <c r="H139" i="2" a="1"/>
  <c r="H139" i="2" s="1"/>
  <c r="H480" i="2" a="1"/>
  <c r="H480" i="2" s="1"/>
  <c r="H711" i="2" a="1"/>
  <c r="H711" i="2" s="1"/>
  <c r="H813" i="2" a="1"/>
  <c r="H813" i="2" s="1"/>
  <c r="H740" i="2" a="1"/>
  <c r="H740" i="2" s="1"/>
  <c r="H240" i="2" a="1"/>
  <c r="H240" i="2" s="1"/>
  <c r="H541" i="2" a="1"/>
  <c r="H541" i="2" s="1"/>
  <c r="H115" i="2" a="1"/>
  <c r="H115" i="2" s="1"/>
  <c r="H659" i="2" a="1"/>
  <c r="H659" i="2" s="1"/>
  <c r="H646" i="2" a="1"/>
  <c r="H646" i="2" s="1"/>
  <c r="H801" i="2" a="1"/>
  <c r="H801" i="2" s="1"/>
  <c r="H5" i="2" a="1"/>
  <c r="H5" i="2" s="1"/>
  <c r="H364" i="2" a="1"/>
  <c r="H364" i="2" s="1"/>
  <c r="H410" i="2" a="1"/>
  <c r="H410" i="2" s="1"/>
  <c r="H736" i="2" a="1"/>
  <c r="H736" i="2" s="1"/>
  <c r="H368" i="2" a="1"/>
  <c r="H368" i="2" s="1"/>
  <c r="H247" i="2" a="1"/>
  <c r="H247" i="2" s="1"/>
  <c r="H861" i="2" a="1"/>
  <c r="H861" i="2" s="1"/>
  <c r="H497" i="2" a="1"/>
  <c r="H497" i="2" s="1"/>
  <c r="H822" i="2" a="1"/>
  <c r="H822" i="2" s="1"/>
  <c r="H823" i="2" a="1"/>
  <c r="H823" i="2" s="1"/>
  <c r="H331" i="2" a="1"/>
  <c r="H331" i="2" s="1"/>
  <c r="H291" i="2" a="1"/>
  <c r="H291" i="2" s="1"/>
  <c r="H596" i="2" a="1"/>
  <c r="H596" i="2" s="1"/>
  <c r="H589" i="2" a="1"/>
  <c r="H589" i="2" s="1"/>
  <c r="H809" i="2" a="1"/>
  <c r="H809" i="2" s="1"/>
  <c r="H174" i="2" a="1"/>
  <c r="H174" i="2" s="1"/>
  <c r="H879" i="2" a="1"/>
  <c r="H879" i="2" s="1"/>
  <c r="H667" i="2" a="1"/>
  <c r="H667" i="2" s="1"/>
  <c r="H601" i="2" a="1"/>
  <c r="H601" i="2" s="1"/>
  <c r="H178" i="2" a="1"/>
  <c r="H178" i="2" s="1"/>
  <c r="H489" i="2" a="1"/>
  <c r="H489" i="2" s="1"/>
  <c r="H404" i="2" a="1"/>
  <c r="H404" i="2" s="1"/>
  <c r="H101" i="2" a="1"/>
  <c r="H101" i="2" s="1"/>
  <c r="H870" i="2" a="1"/>
  <c r="H870" i="2" s="1"/>
  <c r="H495" i="2" a="1"/>
  <c r="H495" i="2" s="1"/>
  <c r="H642" i="2" a="1"/>
  <c r="H642" i="2" s="1"/>
  <c r="H124" i="2" a="1"/>
  <c r="H124" i="2" s="1"/>
  <c r="H113" i="2" a="1"/>
  <c r="H113" i="2" s="1"/>
  <c r="H337" i="2" a="1"/>
  <c r="H337" i="2" s="1"/>
  <c r="H668" i="2" a="1"/>
  <c r="H668" i="2" s="1"/>
  <c r="H518" i="2" a="1"/>
  <c r="H518" i="2" s="1"/>
  <c r="H130" i="2" a="1"/>
  <c r="H130" i="2" s="1"/>
  <c r="H248" i="2" a="1"/>
  <c r="H248" i="2" s="1"/>
  <c r="H833" i="2" a="1"/>
  <c r="H833" i="2" s="1"/>
  <c r="H150" i="2" a="1"/>
  <c r="H150" i="2" s="1"/>
  <c r="H80" i="2" a="1"/>
  <c r="H80" i="2" s="1"/>
  <c r="H521" i="2" a="1"/>
  <c r="H521" i="2" s="1"/>
  <c r="H253" i="2" a="1"/>
  <c r="H253" i="2" s="1"/>
  <c r="H458" i="2" a="1"/>
  <c r="H458" i="2" s="1"/>
  <c r="H526" i="2" a="1"/>
  <c r="H526" i="2" s="1"/>
  <c r="H355" i="2" a="1"/>
  <c r="H355" i="2" s="1"/>
  <c r="H401" i="2" a="1"/>
  <c r="H401" i="2" s="1"/>
  <c r="H590" i="2" a="1"/>
  <c r="H590" i="2" s="1"/>
  <c r="H698" i="2" a="1"/>
  <c r="H698" i="2" s="1"/>
  <c r="H851" i="2" a="1"/>
  <c r="H851" i="2" s="1"/>
  <c r="H116" i="2" a="1"/>
  <c r="H116" i="2" s="1"/>
  <c r="H311" i="2" a="1"/>
  <c r="H311" i="2" s="1"/>
  <c r="H10" i="2" a="1"/>
  <c r="H10" i="2" s="1"/>
  <c r="H67" i="2" a="1"/>
  <c r="H67" i="2" s="1"/>
  <c r="H643" i="2" a="1"/>
  <c r="H643" i="2" s="1"/>
  <c r="H472" i="2" a="1"/>
  <c r="H472" i="2" s="1"/>
  <c r="H332" i="2" a="1"/>
  <c r="H332" i="2" s="1"/>
  <c r="H606" i="2" a="1"/>
  <c r="H606" i="2" s="1"/>
  <c r="H387" i="2" a="1"/>
  <c r="H387" i="2" s="1"/>
  <c r="H292" i="2" a="1"/>
  <c r="H292" i="2" s="1"/>
  <c r="H293" i="2" a="1"/>
  <c r="H293" i="2" s="1"/>
  <c r="H192" i="2" a="1"/>
  <c r="H192" i="2" s="1"/>
  <c r="H57" i="2" a="1"/>
  <c r="H57" i="2" s="1"/>
  <c r="H824" i="2" a="1"/>
  <c r="H824" i="2" s="1"/>
  <c r="H26" i="2" a="1"/>
  <c r="H26" i="2" s="1"/>
  <c r="H773" i="2" a="1"/>
  <c r="H773" i="2" s="1"/>
  <c r="H419" i="2" a="1"/>
  <c r="H419" i="2" s="1"/>
  <c r="H186" i="2" a="1"/>
  <c r="H186" i="2" s="1"/>
  <c r="H762" i="2" a="1"/>
  <c r="H762" i="2" s="1"/>
  <c r="H880" i="2" a="1"/>
  <c r="H880" i="2" s="1"/>
  <c r="H71" i="2" a="1"/>
  <c r="H71" i="2" s="1"/>
  <c r="H650" i="2" a="1"/>
  <c r="H650" i="2" s="1"/>
  <c r="H618" i="2" a="1"/>
  <c r="H618" i="2" s="1"/>
  <c r="H394" i="2" a="1"/>
  <c r="H394" i="2" s="1"/>
  <c r="H6" i="2" a="1"/>
  <c r="H6" i="2" s="1"/>
  <c r="H856" i="2" a="1"/>
  <c r="H856" i="2" s="1"/>
  <c r="H576" i="2" a="1"/>
  <c r="H576" i="2" s="1"/>
  <c r="H764" i="2" a="1"/>
  <c r="H764" i="2" s="1"/>
  <c r="H42" i="2" a="1"/>
  <c r="H42" i="2" s="1"/>
  <c r="H569" i="2" a="1"/>
  <c r="H569" i="2" s="1"/>
  <c r="H577" i="2" a="1"/>
  <c r="H577" i="2" s="1"/>
  <c r="H175" i="2" a="1"/>
  <c r="H175" i="2" s="1"/>
  <c r="H383" i="2" a="1"/>
  <c r="H383" i="2" s="1"/>
  <c r="H632" i="2" a="1"/>
  <c r="H632" i="2" s="1"/>
  <c r="H498" i="2" a="1"/>
  <c r="H498" i="2" s="1"/>
  <c r="H723" i="2" a="1"/>
  <c r="H723" i="2" s="1"/>
  <c r="H164" i="2" a="1"/>
  <c r="H164" i="2" s="1"/>
  <c r="H591" i="2" a="1"/>
  <c r="H591" i="2" s="1"/>
  <c r="H97" i="2" a="1"/>
  <c r="H97" i="2" s="1"/>
  <c r="H91" i="2" a="1"/>
  <c r="H91" i="2" s="1"/>
  <c r="H323" i="2" a="1"/>
  <c r="H323" i="2" s="1"/>
  <c r="H102" i="2" a="1"/>
  <c r="H102" i="2" s="1"/>
  <c r="H499" i="2" a="1"/>
  <c r="H499" i="2" s="1"/>
  <c r="H143" i="2" a="1"/>
  <c r="H143" i="2" s="1"/>
  <c r="H511" i="2" a="1"/>
  <c r="H511" i="2" s="1"/>
  <c r="H302" i="2" a="1"/>
  <c r="H302" i="2" s="1"/>
  <c r="H786" i="2" a="1"/>
  <c r="H786" i="2" s="1"/>
  <c r="H241" i="2" a="1"/>
  <c r="H241" i="2" s="1"/>
  <c r="H140" i="2" a="1"/>
  <c r="H140" i="2" s="1"/>
  <c r="H554" i="2" a="1"/>
  <c r="H554" i="2" s="1"/>
  <c r="H481" i="2" a="1"/>
  <c r="H481" i="2" s="1"/>
  <c r="H112" i="2" a="1"/>
  <c r="H112" i="2" s="1"/>
  <c r="H774" i="2" a="1"/>
  <c r="H774" i="2" s="1"/>
  <c r="H326" i="2" a="1"/>
  <c r="H326" i="2" s="1"/>
  <c r="H689" i="2" a="1"/>
  <c r="H689" i="2" s="1"/>
  <c r="H217" i="2" a="1"/>
  <c r="H217" i="2" s="1"/>
  <c r="H597" i="2" a="1"/>
  <c r="H597" i="2" s="1"/>
  <c r="H881" i="2" a="1"/>
  <c r="H881" i="2" s="1"/>
  <c r="H34" i="2" a="1"/>
  <c r="H34" i="2" s="1"/>
  <c r="H223" i="2" a="1"/>
  <c r="H223" i="2" s="1"/>
  <c r="H719" i="2" a="1"/>
  <c r="H719" i="2" s="1"/>
  <c r="H264" i="2" a="1"/>
  <c r="H264" i="2" s="1"/>
  <c r="H702" i="2" a="1"/>
  <c r="H702" i="2" s="1"/>
  <c r="H690" i="2" a="1"/>
  <c r="H690" i="2" s="1"/>
  <c r="H171" i="2" a="1"/>
  <c r="H171" i="2" s="1"/>
  <c r="H347" i="2" a="1"/>
  <c r="H347" i="2" s="1"/>
  <c r="H193" i="2" a="1"/>
  <c r="H193" i="2" s="1"/>
  <c r="H633" i="2" a="1"/>
  <c r="H633" i="2" s="1"/>
  <c r="H655" i="2" a="1"/>
  <c r="H655" i="2" s="1"/>
  <c r="H674" i="2" a="1"/>
  <c r="H674" i="2" s="1"/>
  <c r="H131" i="2" a="1"/>
  <c r="H131" i="2" s="1"/>
  <c r="H448" i="2" a="1"/>
  <c r="H448" i="2" s="1"/>
  <c r="H814" i="2" a="1"/>
  <c r="H814" i="2" s="1"/>
  <c r="H634" i="2" a="1"/>
  <c r="H634" i="2" s="1"/>
  <c r="H369" i="2" a="1"/>
  <c r="H369" i="2" s="1"/>
  <c r="H578" i="2" a="1"/>
  <c r="H578" i="2" s="1"/>
  <c r="H790" i="2" a="1"/>
  <c r="H790" i="2" s="1"/>
  <c r="H204" i="2" a="1"/>
  <c r="H204" i="2" s="1"/>
  <c r="H437" i="2" a="1"/>
  <c r="H437" i="2" s="1"/>
  <c r="H538" i="2" a="1"/>
  <c r="H538" i="2" s="1"/>
  <c r="H141" i="2" a="1"/>
  <c r="H141" i="2" s="1"/>
  <c r="H254" i="2" a="1"/>
  <c r="H254" i="2" s="1"/>
  <c r="H262" i="2" a="1"/>
  <c r="H262" i="2" s="1"/>
  <c r="H324" i="2" a="1"/>
  <c r="H324" i="2" s="1"/>
  <c r="H664" i="2" a="1"/>
  <c r="H664" i="2" s="1"/>
  <c r="H405" i="2" a="1"/>
  <c r="H405" i="2" s="1"/>
  <c r="H545" i="2" a="1"/>
  <c r="H545" i="2" s="1"/>
  <c r="H280" i="2" a="1"/>
  <c r="H280" i="2" s="1"/>
  <c r="H281" i="2" a="1"/>
  <c r="H281" i="2" s="1"/>
  <c r="H816" i="2" a="1"/>
  <c r="H816" i="2" s="1"/>
  <c r="H132" i="2" a="1"/>
  <c r="H132" i="2" s="1"/>
  <c r="H703" i="2" a="1"/>
  <c r="H703" i="2" s="1"/>
  <c r="H878" i="2" a="1"/>
  <c r="H878" i="2" s="1"/>
  <c r="H706" i="2" a="1"/>
  <c r="H706" i="2" s="1"/>
  <c r="H209" i="2" a="1"/>
  <c r="H209" i="2" s="1"/>
  <c r="H766" i="2" a="1"/>
  <c r="H766" i="2" s="1"/>
  <c r="H810" i="2" a="1"/>
  <c r="H810" i="2" s="1"/>
  <c r="H660" i="2" a="1"/>
  <c r="H660" i="2" s="1"/>
  <c r="H827" i="2" a="1"/>
  <c r="H827" i="2" s="1"/>
  <c r="H84" i="2" a="1"/>
  <c r="H84" i="2" s="1"/>
  <c r="H98" i="2" a="1"/>
  <c r="H98" i="2" s="1"/>
  <c r="H424" i="2" a="1"/>
  <c r="H424" i="2" s="1"/>
  <c r="H637" i="2" a="1"/>
  <c r="H637" i="2" s="1"/>
  <c r="H411" i="2" a="1"/>
  <c r="H411" i="2" s="1"/>
  <c r="H459" i="2" a="1"/>
  <c r="H459" i="2" s="1"/>
  <c r="H31" i="2" a="1"/>
  <c r="H31" i="2" s="1"/>
  <c r="H586" i="2" a="1"/>
  <c r="H586" i="2" s="1"/>
  <c r="H612" i="2" a="1"/>
  <c r="H612" i="2" s="1"/>
  <c r="H372" i="2" a="1"/>
  <c r="H372" i="2" s="1"/>
  <c r="H613" i="2" a="1"/>
  <c r="H613" i="2" s="1"/>
  <c r="H92" i="2" a="1"/>
  <c r="H92" i="2" s="1"/>
  <c r="H390" i="2" a="1"/>
  <c r="H390" i="2" s="1"/>
  <c r="H534" i="2" a="1"/>
  <c r="H534" i="2" s="1"/>
  <c r="H795" i="2" a="1"/>
  <c r="H795" i="2" s="1"/>
  <c r="H647" i="2" a="1"/>
  <c r="H647" i="2" s="1"/>
  <c r="H593" i="2" a="1"/>
  <c r="H593" i="2" s="1"/>
  <c r="H243" i="2" a="1"/>
  <c r="H243" i="2" s="1"/>
  <c r="H303" i="2" a="1"/>
  <c r="H303" i="2" s="1"/>
  <c r="H724" i="2" a="1"/>
  <c r="H724" i="2" s="1"/>
  <c r="H316" i="2" a="1"/>
  <c r="H316" i="2" s="1"/>
  <c r="H351" i="2" a="1"/>
  <c r="H351" i="2" s="1"/>
  <c r="H33" i="2" a="1"/>
  <c r="H33" i="2" s="1"/>
  <c r="H325" i="2" a="1"/>
  <c r="H325" i="2" s="1"/>
  <c r="H462" i="2" a="1"/>
  <c r="H462" i="2" s="1"/>
  <c r="H189" i="2" a="1"/>
  <c r="H189" i="2" s="1"/>
  <c r="H504" i="2" a="1"/>
  <c r="H504" i="2" s="1"/>
  <c r="H77" i="2" a="1"/>
  <c r="H77" i="2" s="1"/>
  <c r="H556" i="2" a="1"/>
  <c r="H556" i="2" s="1"/>
  <c r="H775" i="2" a="1"/>
  <c r="H775" i="2" s="1"/>
  <c r="H218" i="2" a="1"/>
  <c r="H218" i="2" s="1"/>
  <c r="H294" i="2" a="1"/>
  <c r="H294" i="2" s="1"/>
  <c r="H304" i="2" a="1"/>
  <c r="H304" i="2" s="1"/>
  <c r="H199" i="2" a="1"/>
  <c r="H199" i="2" s="1"/>
  <c r="H11" i="2" a="1"/>
  <c r="H11" i="2" s="1"/>
  <c r="H205" i="2" a="1"/>
  <c r="H205" i="2" s="1"/>
  <c r="H103" i="2" a="1"/>
  <c r="H103" i="2" s="1"/>
  <c r="H39" i="2" a="1"/>
  <c r="H39" i="2" s="1"/>
  <c r="H598" i="2" a="1"/>
  <c r="H598" i="2" s="1"/>
  <c r="H397" i="2" a="1"/>
  <c r="H397" i="2" s="1"/>
  <c r="H699" i="2" a="1"/>
  <c r="H699" i="2" s="1"/>
  <c r="H555" i="2" a="1"/>
  <c r="H555" i="2" s="1"/>
  <c r="H81" i="2" a="1"/>
  <c r="H81" i="2" s="1"/>
  <c r="H720" i="2" a="1"/>
  <c r="H720" i="2" s="1"/>
  <c r="H862" i="2" a="1"/>
  <c r="H862" i="2" s="1"/>
  <c r="H752" i="2" a="1"/>
  <c r="H752" i="2" s="1"/>
  <c r="H796" i="2" a="1"/>
  <c r="H796" i="2" s="1"/>
  <c r="H802" i="2" a="1"/>
  <c r="H802" i="2" s="1"/>
  <c r="H194" i="2" a="1"/>
  <c r="H194" i="2" s="1"/>
  <c r="H457" i="2" a="1"/>
  <c r="H457" i="2" s="1"/>
  <c r="H179" i="2" a="1"/>
  <c r="H179" i="2" s="1"/>
  <c r="H78" i="2" a="1"/>
  <c r="H78" i="2" s="1"/>
  <c r="H592" i="2" a="1"/>
  <c r="H592" i="2" s="1"/>
  <c r="H395" i="2" a="1"/>
  <c r="H395" i="2" s="1"/>
  <c r="H602" i="2" a="1"/>
  <c r="H602" i="2" s="1"/>
  <c r="H261" i="2" a="1"/>
  <c r="H261" i="2" s="1"/>
  <c r="H885" i="2" a="1"/>
  <c r="H885" i="2" s="1"/>
  <c r="H671" i="2" a="1"/>
  <c r="H671" i="2" s="1"/>
  <c r="H166" i="2" a="1"/>
  <c r="H166" i="2" s="1"/>
  <c r="H560" i="2" a="1"/>
  <c r="H560" i="2" s="1"/>
  <c r="H817" i="2" a="1"/>
  <c r="H817" i="2" s="1"/>
  <c r="H846" i="2" a="1"/>
  <c r="H846" i="2" s="1"/>
  <c r="H463" i="2" a="1"/>
  <c r="H463" i="2" s="1"/>
  <c r="H882" i="2" a="1"/>
  <c r="H882" i="2" s="1"/>
  <c r="H267" i="2" a="1"/>
  <c r="H267" i="2" s="1"/>
  <c r="H721" i="2" a="1"/>
  <c r="H721" i="2" s="1"/>
  <c r="H599" i="2" a="1"/>
  <c r="H599" i="2" s="1"/>
  <c r="H466" i="2" a="1"/>
  <c r="H466" i="2" s="1"/>
  <c r="H500" i="2" a="1"/>
  <c r="H500" i="2" s="1"/>
  <c r="H210" i="2" a="1"/>
  <c r="H210" i="2" s="1"/>
  <c r="H725" i="2" a="1"/>
  <c r="H725" i="2" s="1"/>
  <c r="H564" i="2" a="1"/>
  <c r="H564" i="2" s="1"/>
  <c r="H58" i="2" a="1"/>
  <c r="H58" i="2" s="1"/>
  <c r="H844" i="2" a="1"/>
  <c r="H844" i="2" s="1"/>
  <c r="H737" i="2" a="1"/>
  <c r="H737" i="2" s="1"/>
  <c r="H684" i="2" a="1"/>
  <c r="H684" i="2" s="1"/>
  <c r="H747" i="2" a="1"/>
  <c r="H747" i="2" s="1"/>
  <c r="H133" i="2" a="1"/>
  <c r="H133" i="2" s="1"/>
  <c r="H282" i="2" a="1"/>
  <c r="H282" i="2" s="1"/>
  <c r="H384" i="2" a="1"/>
  <c r="H384" i="2" s="1"/>
  <c r="H59" i="2" a="1"/>
  <c r="H59" i="2" s="1"/>
  <c r="H715" i="2" a="1"/>
  <c r="H715" i="2" s="1"/>
  <c r="H821" i="2" a="1"/>
  <c r="H821" i="2" s="1"/>
  <c r="H849" i="2" a="1"/>
  <c r="H849" i="2" s="1"/>
  <c r="H587" i="2" a="1"/>
  <c r="H587" i="2" s="1"/>
  <c r="H778" i="2" a="1"/>
  <c r="H778" i="2" s="1"/>
  <c r="H745" i="2" a="1"/>
  <c r="H745" i="2" s="1"/>
  <c r="H675" i="2" a="1"/>
  <c r="H675" i="2" s="1"/>
  <c r="H877" i="2" a="1"/>
  <c r="H877" i="2" s="1"/>
  <c r="H579" i="2" a="1"/>
  <c r="H579" i="2" s="1"/>
  <c r="H829" i="2" a="1"/>
  <c r="H829" i="2" s="1"/>
  <c r="H295" i="2" a="1"/>
  <c r="H295" i="2" s="1"/>
  <c r="H296" i="2" a="1"/>
  <c r="H296" i="2" s="1"/>
  <c r="H834" i="2" a="1"/>
  <c r="H834" i="2" s="1"/>
  <c r="H114" i="2" a="1"/>
  <c r="H114" i="2" s="1"/>
  <c r="H791" i="2" a="1"/>
  <c r="H791" i="2" s="1"/>
  <c r="H679" i="2" a="1"/>
  <c r="H679" i="2" s="1"/>
  <c r="H16" i="2" a="1"/>
  <c r="H16" i="2" s="1"/>
  <c r="H341" i="2" a="1"/>
  <c r="H341" i="2" s="1"/>
  <c r="H546" i="2" a="1"/>
  <c r="H546" i="2" s="1"/>
  <c r="H244" i="2" a="1"/>
  <c r="H244" i="2" s="1"/>
  <c r="H72" i="2" a="1"/>
  <c r="H72" i="2" s="1"/>
  <c r="H120" i="2" a="1"/>
  <c r="H120" i="2" s="1"/>
  <c r="H330" i="2" a="1"/>
  <c r="H330" i="2" s="1"/>
  <c r="H416" i="2" a="1"/>
  <c r="H416" i="2" s="1"/>
  <c r="H682" i="2" a="1"/>
  <c r="H682" i="2" s="1"/>
  <c r="H373" i="2" a="1"/>
  <c r="H373" i="2" s="1"/>
  <c r="H104" i="2" a="1"/>
  <c r="H104" i="2" s="1"/>
  <c r="H20" i="2" a="1"/>
  <c r="H20" i="2" s="1"/>
  <c r="H349" i="2" a="1"/>
  <c r="H349" i="2" s="1"/>
  <c r="H467" i="2" a="1"/>
  <c r="H467" i="2" s="1"/>
  <c r="H464" i="2" a="1"/>
  <c r="H464" i="2" s="1"/>
  <c r="H842" i="2" a="1"/>
  <c r="H842" i="2" s="1"/>
  <c r="H345" i="2" a="1"/>
  <c r="H345" i="2" s="1"/>
  <c r="H307" i="2" a="1"/>
  <c r="H307" i="2" s="1"/>
  <c r="H874" i="2" a="1"/>
  <c r="H874" i="2" s="1"/>
  <c r="H614" i="2" a="1"/>
  <c r="H614" i="2" s="1"/>
  <c r="H49" i="2" a="1"/>
  <c r="H49" i="2" s="1"/>
  <c r="H200" i="2" a="1"/>
  <c r="H200" i="2" s="1"/>
  <c r="H211" i="2" a="1"/>
  <c r="H211" i="2" s="1"/>
  <c r="H522" i="2" a="1"/>
  <c r="H522" i="2" s="1"/>
  <c r="H623" i="2" a="1"/>
  <c r="H623" i="2" s="1"/>
  <c r="H314" i="2" a="1"/>
  <c r="H314" i="2" s="1"/>
  <c r="H603" i="2" a="1"/>
  <c r="H603" i="2" s="1"/>
  <c r="H871" i="2" a="1"/>
  <c r="H871" i="2" s="1"/>
  <c r="H40" i="2" a="1"/>
  <c r="H40" i="2" s="1"/>
  <c r="H852" i="2" a="1"/>
  <c r="H852" i="2" s="1"/>
  <c r="H151" i="2" a="1"/>
  <c r="H151" i="2" s="1"/>
  <c r="H190" i="2" a="1"/>
  <c r="H190" i="2" s="1"/>
  <c r="H125" i="2" a="1"/>
  <c r="H125" i="2" s="1"/>
  <c r="H726" i="2" a="1"/>
  <c r="H726" i="2" s="1"/>
  <c r="H727" i="2" a="1"/>
  <c r="H727" i="2" s="1"/>
  <c r="H428" i="2" a="1"/>
  <c r="H428" i="2" s="1"/>
  <c r="H41" i="2" a="1"/>
  <c r="H41" i="2" s="1"/>
  <c r="H356" i="2" a="1"/>
  <c r="H356" i="2" s="1"/>
  <c r="H686" i="2" a="1"/>
  <c r="H686" i="2" s="1"/>
  <c r="H380" i="2" a="1"/>
  <c r="H380" i="2" s="1"/>
  <c r="H249" i="2" a="1"/>
  <c r="H249" i="2" s="1"/>
  <c r="H512" i="2" a="1"/>
  <c r="H512" i="2" s="1"/>
  <c r="H669" i="2" a="1"/>
  <c r="H669" i="2" s="1"/>
  <c r="H439" i="2" a="1"/>
  <c r="H439" i="2" s="1"/>
  <c r="H858" i="2" a="1"/>
  <c r="H858" i="2" s="1"/>
  <c r="H687" i="2" a="1"/>
  <c r="H687" i="2" s="1"/>
  <c r="H875" i="2" a="1"/>
  <c r="H875" i="2" s="1"/>
  <c r="H876" i="2" a="1"/>
  <c r="H876" i="2" s="1"/>
  <c r="H35" i="2" a="1"/>
  <c r="H35" i="2" s="1"/>
  <c r="H651" i="2" a="1"/>
  <c r="H651" i="2" s="1"/>
  <c r="H50" i="2" a="1"/>
  <c r="H50" i="2" s="1"/>
  <c r="H105" i="2" a="1"/>
  <c r="H105" i="2" s="1"/>
  <c r="H505" i="2" a="1"/>
  <c r="H505" i="2" s="1"/>
  <c r="H449" i="2" a="1"/>
  <c r="H449" i="2" s="1"/>
  <c r="H375" i="2" a="1"/>
  <c r="H375" i="2" s="1"/>
  <c r="H685" i="2" a="1"/>
  <c r="H685" i="2" s="1"/>
  <c r="H429" i="2" a="1"/>
  <c r="H429" i="2" s="1"/>
  <c r="H342" i="2" a="1"/>
  <c r="H342" i="2" s="1"/>
  <c r="H803" i="2" a="1"/>
  <c r="H803" i="2" s="1"/>
  <c r="H857" i="2" a="1"/>
  <c r="H857" i="2" s="1"/>
  <c r="H14" i="2" a="1"/>
  <c r="H14" i="2" s="1"/>
  <c r="H433" i="2" a="1"/>
  <c r="H433" i="2" s="1"/>
  <c r="H468" i="2" a="1"/>
  <c r="H468" i="2" s="1"/>
  <c r="H357" i="2" a="1"/>
  <c r="H357" i="2" s="1"/>
  <c r="H507" i="2" a="1"/>
  <c r="H507" i="2" s="1"/>
  <c r="H886" i="2" a="1"/>
  <c r="H886" i="2" s="1"/>
  <c r="H305" i="2" a="1"/>
  <c r="H305" i="2" s="1"/>
  <c r="H317" i="2" a="1"/>
  <c r="H317" i="2" s="1"/>
  <c r="H312" i="2" a="1"/>
  <c r="H312" i="2" s="1"/>
  <c r="H21" i="2" a="1"/>
  <c r="H21" i="2" s="1"/>
  <c r="H187" i="2" a="1"/>
  <c r="H187" i="2" s="1"/>
  <c r="H46" i="2" a="1"/>
  <c r="H46" i="2" s="1"/>
  <c r="H12" i="2" a="1"/>
  <c r="H12" i="2" s="1"/>
  <c r="H376" i="2" a="1"/>
  <c r="H376" i="2" s="1"/>
  <c r="H377" i="2" a="1"/>
  <c r="H377" i="2" s="1"/>
  <c r="H853" i="2" a="1"/>
  <c r="H853" i="2" s="1"/>
  <c r="H106" i="2" a="1"/>
  <c r="H106" i="2" s="1"/>
  <c r="H268" i="2" a="1"/>
  <c r="H268" i="2" s="1"/>
  <c r="H607" i="2" a="1"/>
  <c r="H607" i="2" s="1"/>
  <c r="H570" i="2" a="1"/>
  <c r="H570" i="2" s="1"/>
  <c r="H804" i="2" a="1"/>
  <c r="H804" i="2" s="1"/>
  <c r="H542" i="2" a="1"/>
  <c r="H542" i="2" s="1"/>
  <c r="H65" i="2" a="1"/>
  <c r="H65" i="2" s="1"/>
  <c r="H539" i="2" a="1"/>
  <c r="H539" i="2" s="1"/>
  <c r="H381" i="2" a="1"/>
  <c r="H381" i="2" s="1"/>
  <c r="H406" i="2" a="1"/>
  <c r="H406" i="2" s="1"/>
  <c r="H865" i="2" a="1"/>
  <c r="H865" i="2" s="1"/>
  <c r="H274" i="2" a="1"/>
  <c r="H274" i="2" s="1"/>
  <c r="H490" i="2" a="1"/>
  <c r="H490" i="2" s="1"/>
  <c r="H588" i="2" a="1"/>
  <c r="H588" i="2" s="1"/>
  <c r="H73" i="2" a="1"/>
  <c r="H73" i="2" s="1"/>
  <c r="H313" i="2" a="1"/>
  <c r="H313" i="2" s="1"/>
  <c r="H338" i="2" a="1"/>
  <c r="H338" i="2" s="1"/>
  <c r="H409" i="2" a="1"/>
  <c r="H409" i="2" s="1"/>
  <c r="H60" i="2" a="1"/>
  <c r="H60" i="2" s="1"/>
  <c r="H594" i="2" a="1"/>
  <c r="H594" i="2" s="1"/>
  <c r="H513" i="2" a="1"/>
  <c r="H513" i="2" s="1"/>
  <c r="H219" i="2" a="1"/>
  <c r="H219" i="2" s="1"/>
  <c r="H835" i="2" a="1"/>
  <c r="H835" i="2" s="1"/>
  <c r="H731" i="2" a="1"/>
  <c r="H731" i="2" s="1"/>
  <c r="H152" i="2" a="1"/>
  <c r="H152" i="2" s="1"/>
  <c r="H693" i="2" a="1"/>
  <c r="H693" i="2" s="1"/>
  <c r="H350" i="2" a="1"/>
  <c r="H350" i="2" s="1"/>
  <c r="H491" i="2" a="1"/>
  <c r="H491" i="2" s="1"/>
  <c r="H694" i="2" a="1"/>
  <c r="H694" i="2" s="1"/>
  <c r="H289" i="2" a="1"/>
  <c r="H289" i="2" s="1"/>
  <c r="H779" i="2" a="1"/>
  <c r="H779" i="2" s="1"/>
  <c r="H670" i="2" a="1"/>
  <c r="H670" i="2" s="1"/>
  <c r="H444" i="2" a="1"/>
  <c r="H444" i="2" s="1"/>
  <c r="H506" i="2" a="1"/>
  <c r="H506" i="2" s="1"/>
  <c r="H672" i="2" a="1"/>
  <c r="H672" i="2" s="1"/>
  <c r="H242" i="2" a="1"/>
  <c r="H242" i="2" s="1"/>
  <c r="H565" i="2" a="1"/>
  <c r="H565" i="2" s="1"/>
  <c r="H417" i="2" a="1"/>
  <c r="H417" i="2" s="1"/>
  <c r="H580" i="2" a="1"/>
  <c r="H580" i="2" s="1"/>
  <c r="H99" i="2" a="1"/>
  <c r="H99" i="2" s="1"/>
  <c r="H450" i="2" a="1"/>
  <c r="H450" i="2" s="1"/>
  <c r="H157" i="2" a="1"/>
  <c r="H157" i="2" s="1"/>
  <c r="H396" i="2" a="1"/>
  <c r="H396" i="2" s="1"/>
  <c r="H212" i="2" a="1"/>
  <c r="H212" i="2" s="1"/>
  <c r="H358" i="2" a="1"/>
  <c r="H358" i="2" s="1"/>
  <c r="H540" i="2" a="1"/>
  <c r="H540" i="2" s="1"/>
  <c r="H473" i="2" a="1"/>
  <c r="H473" i="2" s="1"/>
  <c r="H121" i="2" a="1"/>
  <c r="H121" i="2" s="1"/>
  <c r="H805" i="2" a="1"/>
  <c r="H805" i="2" s="1"/>
  <c r="H508" i="2" a="1"/>
  <c r="H508" i="2" s="1"/>
  <c r="H436" i="2" a="1"/>
  <c r="H436" i="2" s="1"/>
  <c r="H142" i="2" a="1"/>
  <c r="H142" i="2" s="1"/>
  <c r="H469" i="2" a="1"/>
  <c r="H469" i="2" s="1"/>
  <c r="H649" i="2" a="1"/>
  <c r="H649" i="2" s="1"/>
  <c r="H638" i="2" a="1"/>
  <c r="H638" i="2" s="1"/>
  <c r="H830" i="2" a="1"/>
  <c r="H830" i="2" s="1"/>
  <c r="H352" i="2" a="1"/>
  <c r="H352" i="2" s="1"/>
  <c r="H519" i="2" a="1"/>
  <c r="H519" i="2" s="1"/>
  <c r="H571" i="2" a="1"/>
  <c r="H571" i="2" s="1"/>
  <c r="H275" i="2" a="1"/>
  <c r="H275" i="2" s="1"/>
  <c r="H494" i="2" a="1"/>
  <c r="H494" i="2" s="1"/>
  <c r="H15" i="2" a="1"/>
  <c r="H15" i="2" s="1"/>
  <c r="H523" i="2" a="1"/>
  <c r="H523" i="2" s="1"/>
  <c r="H51" i="2" a="1"/>
  <c r="H51" i="2" s="1"/>
  <c r="H167" i="2" a="1"/>
  <c r="H167" i="2" s="1"/>
  <c r="H561" i="2" a="1"/>
  <c r="H561" i="2" s="1"/>
  <c r="H680" i="2" a="1"/>
  <c r="H680" i="2" s="1"/>
  <c r="H648" i="2" a="1"/>
  <c r="H648" i="2" s="1"/>
  <c r="H270" i="2" a="1"/>
  <c r="H270" i="2" s="1"/>
  <c r="H430" i="2" a="1"/>
  <c r="H430" i="2" s="1"/>
  <c r="H843" i="2" a="1"/>
  <c r="H843" i="2" s="1"/>
  <c r="H308" i="2" a="1"/>
  <c r="H308" i="2" s="1"/>
  <c r="H266" i="2" a="1"/>
  <c r="H266" i="2" s="1"/>
  <c r="H144" i="2" a="1"/>
  <c r="H144" i="2" s="1"/>
  <c r="H581" i="2" a="1"/>
  <c r="H581" i="2" s="1"/>
  <c r="H474" i="2" a="1"/>
  <c r="H474" i="2" s="1"/>
  <c r="H203" i="2" a="1"/>
  <c r="H203" i="2" s="1"/>
  <c r="H530" i="2" a="1"/>
  <c r="H530" i="2" s="1"/>
  <c r="H600" i="2" a="1"/>
  <c r="H600" i="2" s="1"/>
  <c r="H318" i="2" a="1"/>
  <c r="H318" i="2" s="1"/>
  <c r="H492" i="2" a="1"/>
  <c r="H492" i="2" s="1"/>
  <c r="H652" i="2" a="1"/>
  <c r="H652" i="2" s="1"/>
  <c r="H475" i="2" a="1"/>
  <c r="H475" i="2" s="1"/>
  <c r="H716" i="2" a="1"/>
  <c r="H716" i="2" s="1"/>
  <c r="H707" i="2" a="1"/>
  <c r="H707" i="2" s="1"/>
  <c r="H388" i="2" a="1"/>
  <c r="H388" i="2" s="1"/>
  <c r="H44" i="2" a="1"/>
  <c r="H44" i="2" s="1"/>
  <c r="H712" i="2" a="1"/>
  <c r="H712" i="2" s="1"/>
  <c r="H854" i="2" a="1"/>
  <c r="H854" i="2" s="1"/>
  <c r="H283" i="2" a="1"/>
  <c r="H283" i="2" s="1"/>
  <c r="H327" i="2" a="1"/>
  <c r="H327" i="2" s="1"/>
  <c r="H13" i="2" a="1"/>
  <c r="H13" i="2" s="1"/>
  <c r="H496" i="2" a="1"/>
  <c r="H496" i="2" s="1"/>
  <c r="H836" i="2" a="1"/>
  <c r="H836" i="2" s="1"/>
  <c r="H107" i="2" a="1"/>
  <c r="H107" i="2" s="1"/>
  <c r="H536" i="2" a="1"/>
  <c r="H536" i="2" s="1"/>
  <c r="H202" i="2" a="1"/>
  <c r="H202" i="2" s="1"/>
  <c r="H788" i="2" a="1"/>
  <c r="H788" i="2" s="1"/>
  <c r="H414" i="2" a="1"/>
  <c r="H414" i="2" s="1"/>
  <c r="H88" i="2" a="1"/>
  <c r="H88" i="2" s="1"/>
  <c r="H425" i="2" a="1"/>
  <c r="H425" i="2" s="1"/>
  <c r="H136" i="2" a="1"/>
  <c r="H136" i="2" s="1"/>
  <c r="H845" i="2" a="1"/>
  <c r="H845" i="2" s="1"/>
  <c r="H117" i="2" a="1"/>
  <c r="H117" i="2" s="1"/>
  <c r="H514" i="2" a="1"/>
  <c r="H514" i="2" s="1"/>
  <c r="H552" i="2" a="1"/>
  <c r="H552" i="2" s="1"/>
  <c r="H741" i="2" a="1"/>
  <c r="H741" i="2" s="1"/>
  <c r="H798" i="2" a="1"/>
  <c r="H798" i="2" s="1"/>
  <c r="H333" i="2" a="1"/>
  <c r="H333" i="2" s="1"/>
  <c r="H196" i="2" a="1"/>
  <c r="H196" i="2" s="1"/>
  <c r="H359" i="2" a="1"/>
  <c r="H359" i="2" s="1"/>
  <c r="H2" i="2" a="1"/>
  <c r="H2" i="2" s="1"/>
  <c r="H68" i="2" a="1"/>
  <c r="H68" i="2" s="1"/>
  <c r="H595" i="2" a="1"/>
  <c r="H595" i="2" s="1"/>
  <c r="H346" i="2" a="1"/>
  <c r="H346" i="2" s="1"/>
  <c r="H863" i="2" a="1"/>
  <c r="H863" i="2" s="1"/>
  <c r="H52" i="2" a="1"/>
  <c r="H52" i="2" s="1"/>
  <c r="H883" i="2" a="1"/>
  <c r="H883" i="2" s="1"/>
  <c r="H566" i="2" a="1"/>
  <c r="H566" i="2" s="1"/>
  <c r="H315" i="2" a="1"/>
  <c r="H315" i="2" s="1"/>
  <c r="H245" i="2" a="1"/>
  <c r="H245" i="2" s="1"/>
  <c r="H547" i="2" a="1"/>
  <c r="H547" i="2" s="1"/>
  <c r="H378" i="2" a="1"/>
  <c r="H378" i="2" s="1"/>
  <c r="H440" i="2" a="1"/>
  <c r="H440" i="2" s="1"/>
  <c r="H543" i="2" a="1"/>
  <c r="H543" i="2" s="1"/>
  <c r="H297" i="2" a="1"/>
  <c r="H297" i="2" s="1"/>
  <c r="H527" i="2" a="1"/>
  <c r="H527" i="2" s="1"/>
  <c r="H47" i="2" a="1"/>
  <c r="H47" i="2" s="1"/>
  <c r="H748" i="2" a="1"/>
  <c r="H748" i="2" s="1"/>
  <c r="H567" i="2" a="1"/>
  <c r="H567" i="2" s="1"/>
  <c r="H767" i="2" a="1"/>
  <c r="H767" i="2" s="1"/>
  <c r="H768" i="2" a="1"/>
  <c r="H768" i="2" s="1"/>
  <c r="H806" i="2" a="1"/>
  <c r="H806" i="2" s="1"/>
  <c r="H213" i="2" a="1"/>
  <c r="H213" i="2" s="1"/>
  <c r="H251" i="2" a="1"/>
  <c r="H251" i="2" s="1"/>
  <c r="H126" i="2" a="1"/>
  <c r="H126" i="2" s="1"/>
  <c r="H531" i="2" a="1"/>
  <c r="H531" i="2" s="1"/>
  <c r="H176" i="2" a="1"/>
  <c r="H176" i="2" s="1"/>
  <c r="H255" i="2" a="1"/>
  <c r="H255" i="2" s="1"/>
  <c r="H256" i="2" a="1"/>
  <c r="H256" i="2" s="1"/>
  <c r="H509" i="2" a="1"/>
  <c r="H509" i="2" s="1"/>
  <c r="H298" i="2" a="1"/>
  <c r="H298" i="2" s="1"/>
  <c r="H344" i="2" a="1"/>
  <c r="H344" i="2" s="1"/>
  <c r="H366" i="2" a="1"/>
  <c r="H366" i="2" s="1"/>
  <c r="H516" i="2" a="1"/>
  <c r="H516" i="2" s="1"/>
  <c r="H153" i="2" a="1"/>
  <c r="H153" i="2" s="1"/>
  <c r="H229" i="2" a="1"/>
  <c r="H229" i="2" s="1"/>
  <c r="H619" i="2" a="1"/>
  <c r="H619" i="2" s="1"/>
  <c r="H535" i="2" a="1"/>
  <c r="H535" i="2" s="1"/>
  <c r="H162" i="2" a="1"/>
  <c r="H162" i="2" s="1"/>
  <c r="H17" i="2" a="1"/>
  <c r="H17" i="2" s="1"/>
  <c r="H100" i="2" a="1"/>
  <c r="H100" i="2" s="1"/>
  <c r="H232" i="2" a="1"/>
  <c r="H232" i="2" s="1"/>
  <c r="H837" i="2" a="1"/>
  <c r="H837" i="2" s="1"/>
  <c r="H792" i="2" a="1"/>
  <c r="H792" i="2" s="1"/>
  <c r="H485" i="2" a="1"/>
  <c r="H485" i="2" s="1"/>
  <c r="H493" i="2" a="1"/>
  <c r="H493" i="2" s="1"/>
  <c r="H108" i="2" a="1"/>
  <c r="H108" i="2" s="1"/>
  <c r="H53" i="2" a="1"/>
  <c r="H53" i="2" s="1"/>
  <c r="H54" i="2" a="1"/>
  <c r="H54" i="2" s="1"/>
  <c r="H476" i="2" a="1"/>
  <c r="H476" i="2" s="1"/>
  <c r="H572" i="2" a="1"/>
  <c r="H572" i="2" s="1"/>
  <c r="H319" i="2" a="1"/>
  <c r="H319" i="2" s="1"/>
  <c r="H399" i="2" a="1"/>
  <c r="H399" i="2" s="1"/>
  <c r="H640" i="2" a="1"/>
  <c r="H640" i="2" s="1"/>
  <c r="H738" i="2" a="1"/>
  <c r="H738" i="2" s="1"/>
  <c r="H665" i="2" a="1"/>
  <c r="H665" i="2" s="1"/>
  <c r="H225" i="2" a="1"/>
  <c r="H225" i="2" s="1"/>
  <c r="H568" i="2" a="1"/>
  <c r="H568" i="2" s="1"/>
  <c r="H525" i="2" a="1"/>
  <c r="H525" i="2" s="1"/>
  <c r="H230" i="2" a="1"/>
  <c r="H230" i="2" s="1"/>
  <c r="H420" i="2" a="1"/>
  <c r="H420" i="2" s="1"/>
  <c r="H246" i="2" a="1"/>
  <c r="H246" i="2" s="1"/>
  <c r="H486" i="2" a="1"/>
  <c r="H486" i="2" s="1"/>
  <c r="H109" i="2" a="1"/>
  <c r="H109" i="2" s="1"/>
  <c r="H172" i="2" a="1"/>
  <c r="H172" i="2" s="1"/>
  <c r="H537" i="2" a="1"/>
  <c r="H537" i="2" s="1"/>
  <c r="H145" i="2" a="1"/>
  <c r="H145" i="2" s="1"/>
  <c r="H681" i="2" a="1"/>
  <c r="H681" i="2" s="1"/>
  <c r="H27" i="2" a="1"/>
  <c r="H27" i="2" s="1"/>
  <c r="H122" i="2" a="1"/>
  <c r="H122" i="2" s="1"/>
  <c r="H22" i="2" a="1"/>
  <c r="H22" i="2" s="1"/>
  <c r="H855" i="2" a="1"/>
  <c r="H855" i="2" s="1"/>
  <c r="H43" i="2" a="1"/>
  <c r="H43" i="2" s="1"/>
  <c r="H627" i="2" a="1"/>
  <c r="H627" i="2" s="1"/>
  <c r="H604" i="2" a="1"/>
  <c r="H604" i="2" s="1"/>
  <c r="H872" i="2" a="1"/>
  <c r="H872" i="2" s="1"/>
  <c r="H544" i="2" a="1"/>
  <c r="H544" i="2" s="1"/>
  <c r="H250" i="2" a="1"/>
  <c r="H250" i="2" s="1"/>
  <c r="H451" i="2" a="1"/>
  <c r="H451" i="2" s="1"/>
  <c r="H334" i="2" a="1"/>
  <c r="H334" i="2" s="1"/>
  <c r="H477" i="2" a="1"/>
  <c r="H477" i="2" s="1"/>
  <c r="H641" i="2" a="1"/>
  <c r="H641" i="2" s="1"/>
  <c r="H847" i="2" a="1"/>
  <c r="H847" i="2" s="1"/>
  <c r="H510" i="2" a="1"/>
  <c r="H510" i="2" s="1"/>
  <c r="H793" i="2" a="1"/>
  <c r="H793" i="2" s="1"/>
  <c r="H445" i="2" a="1"/>
  <c r="H445" i="2" s="1"/>
  <c r="H532" i="2" a="1"/>
  <c r="H532" i="2" s="1"/>
  <c r="H753" i="2" a="1"/>
  <c r="H753" i="2" s="1"/>
  <c r="H825" i="2" a="1"/>
  <c r="H825" i="2" s="1"/>
  <c r="H299" i="2" a="1"/>
  <c r="H299" i="2" s="1"/>
  <c r="H553" i="2" a="1"/>
  <c r="H553" i="2" s="1"/>
  <c r="H233" i="2" a="1"/>
  <c r="H233" i="2" s="1"/>
  <c r="H7" i="2" a="1"/>
  <c r="H7" i="2" s="1"/>
  <c r="H455" i="2" a="1"/>
  <c r="H455" i="2" s="1"/>
  <c r="H62" i="2" a="1"/>
  <c r="H62" i="2" s="1"/>
  <c r="H688" i="2" a="1"/>
  <c r="H688" i="2" s="1"/>
  <c r="H389" i="2" a="1"/>
  <c r="H389" i="2" s="1"/>
  <c r="H271" i="2" a="1"/>
  <c r="H271" i="2" s="1"/>
  <c r="H460" i="2" a="1"/>
  <c r="H460" i="2" s="1"/>
  <c r="H252" i="2" a="1"/>
  <c r="H252" i="2" s="1"/>
  <c r="H206" i="2" a="1"/>
  <c r="H206" i="2" s="1"/>
  <c r="H656" i="2" a="1"/>
  <c r="H656" i="2" s="1"/>
  <c r="H441" i="2" a="1"/>
  <c r="H441" i="2" s="1"/>
  <c r="H644" i="2" a="1"/>
  <c r="H644" i="2" s="1"/>
  <c r="H609" i="2" a="1"/>
  <c r="H609" i="2" s="1"/>
  <c r="H18" i="2" a="1"/>
  <c r="H18" i="2" s="1"/>
  <c r="H683" i="2" a="1"/>
  <c r="H683" i="2" s="1"/>
  <c r="H348" i="2" a="1"/>
  <c r="H348" i="2" s="1"/>
  <c r="H759" i="2" a="1"/>
  <c r="H759" i="2" s="1"/>
  <c r="H785" i="2" a="1"/>
  <c r="H785" i="2" s="1"/>
  <c r="H760" i="2" a="1"/>
  <c r="H760" i="2" s="1"/>
  <c r="H771" i="2" a="1"/>
  <c r="H771" i="2" s="1"/>
  <c r="H19" i="2" a="1"/>
  <c r="H19" i="2" s="1"/>
  <c r="H732" i="2" a="1"/>
  <c r="H732" i="2" s="1"/>
  <c r="H168" i="2" a="1"/>
  <c r="H168" i="2" s="1"/>
  <c r="H306" i="2" a="1"/>
  <c r="H306" i="2" s="1"/>
  <c r="H742" i="2" a="1"/>
  <c r="H742" i="2" s="1"/>
  <c r="H864" i="2" a="1"/>
  <c r="H864" i="2" s="1"/>
  <c r="H562" i="2" a="1"/>
  <c r="H562" i="2" s="1"/>
  <c r="H134" i="2" a="1"/>
  <c r="H134" i="2" s="1"/>
  <c r="H137" i="2" a="1"/>
  <c r="H137" i="2" s="1"/>
  <c r="H138" i="2" a="1"/>
  <c r="H138" i="2" s="1"/>
  <c r="H86" i="2" a="1"/>
  <c r="H86" i="2" s="1"/>
  <c r="H220" i="2" a="1"/>
  <c r="H220" i="2" s="1"/>
  <c r="H426" i="2" a="1"/>
  <c r="H426" i="2" s="1"/>
  <c r="H36" i="2" a="1"/>
  <c r="H36" i="2" s="1"/>
  <c r="H427" i="2" a="1"/>
  <c r="H427" i="2" s="1"/>
  <c r="H676" i="2" a="1"/>
  <c r="H676" i="2" s="1"/>
  <c r="H452" i="2" a="1"/>
  <c r="H452" i="2" s="1"/>
  <c r="H23" i="2" a="1"/>
  <c r="H23" i="2" s="1"/>
  <c r="H207" i="2" a="1"/>
  <c r="H207" i="2" s="1"/>
  <c r="H374" i="2" a="1"/>
  <c r="H374" i="2" s="1"/>
  <c r="H761" i="2" a="1"/>
  <c r="H761" i="2" s="1"/>
  <c r="H335" i="2" a="1"/>
  <c r="H335" i="2" s="1"/>
  <c r="H776" i="2" a="1"/>
  <c r="H776" i="2" s="1"/>
  <c r="H367" i="2" a="1"/>
  <c r="H367" i="2" s="1"/>
  <c r="H208" i="2" a="1"/>
  <c r="H208" i="2" s="1"/>
  <c r="H265" i="2" a="1"/>
  <c r="H265" i="2" s="1"/>
  <c r="H226" i="2" a="1"/>
  <c r="H226" i="2" s="1"/>
  <c r="H222" i="2" a="1"/>
  <c r="H222" i="2" s="1"/>
  <c r="H379" i="2" a="1"/>
  <c r="H379" i="2" s="1"/>
  <c r="H260" i="2" a="1"/>
  <c r="H260" i="2" s="1"/>
  <c r="H717" i="2" a="1"/>
  <c r="H717" i="2" s="1"/>
  <c r="H487" i="2" a="1"/>
  <c r="H487" i="2" s="1"/>
  <c r="H360" i="2" a="1"/>
  <c r="H360" i="2" s="1"/>
  <c r="H273" i="2" a="1"/>
  <c r="H273" i="2" s="1"/>
  <c r="H453" i="2" a="1"/>
  <c r="H453" i="2" s="1"/>
  <c r="H365" i="2" a="1"/>
  <c r="H365" i="2" s="1"/>
  <c r="H431" i="2" a="1"/>
  <c r="H431" i="2" s="1"/>
  <c r="H407" i="2" a="1"/>
  <c r="H407" i="2" s="1"/>
  <c r="H653" i="2" a="1"/>
  <c r="H653" i="2" s="1"/>
  <c r="H628" i="2" a="1"/>
  <c r="H628" i="2" s="1"/>
  <c r="H158" i="2" a="1"/>
  <c r="H158" i="2" s="1"/>
  <c r="H159" i="2" a="1"/>
  <c r="H159" i="2" s="1"/>
  <c r="H828" i="2" a="1"/>
  <c r="H828" i="2" s="1"/>
  <c r="H524" i="2" a="1"/>
  <c r="H524" i="2" s="1"/>
  <c r="H548" i="2" a="1"/>
  <c r="H548" i="2" s="1"/>
  <c r="H528" i="2" a="1"/>
  <c r="H528" i="2" s="1"/>
  <c r="H398" i="2" a="1"/>
  <c r="H398" i="2" s="1"/>
  <c r="H713" i="2" a="1"/>
  <c r="H713" i="2" s="1"/>
  <c r="H400" i="2" a="1"/>
  <c r="H400" i="2" s="1"/>
  <c r="H838" i="2" a="1"/>
  <c r="H838" i="2" s="1"/>
  <c r="H639" i="2" a="1"/>
  <c r="H639" i="2" s="1"/>
  <c r="H45" i="2" a="1"/>
  <c r="H45" i="2" s="1"/>
  <c r="H794" i="2" a="1"/>
  <c r="H794" i="2" s="1"/>
  <c r="H320" i="2" a="1"/>
  <c r="H320" i="2" s="1"/>
  <c r="H353" i="2" a="1"/>
  <c r="H353" i="2" s="1"/>
  <c r="H749" i="2" a="1"/>
  <c r="H749" i="2" s="1"/>
  <c r="H276" i="2" a="1"/>
  <c r="H276" i="2" s="1"/>
  <c r="H695" i="2" a="1"/>
  <c r="H695" i="2" s="1"/>
  <c r="H733" i="2" a="1"/>
  <c r="H733" i="2" s="1"/>
  <c r="H61" i="2" a="1"/>
  <c r="H61" i="2" s="1"/>
  <c r="H263" i="2" a="1"/>
  <c r="H263" i="2" s="1"/>
  <c r="H615" i="2" a="1"/>
  <c r="H615" i="2" s="1"/>
  <c r="H616" i="2" a="1"/>
  <c r="H616" i="2" s="1"/>
  <c r="H154" i="2" a="1"/>
  <c r="H154" i="2" s="1"/>
  <c r="H415" i="2" a="1"/>
  <c r="H415" i="2" s="1"/>
  <c r="H234" i="2" a="1"/>
  <c r="H234" i="2" s="1"/>
  <c r="H461" i="2" a="1"/>
  <c r="H461" i="2" s="1"/>
  <c r="H370" i="2" a="1"/>
  <c r="H370" i="2" s="1"/>
  <c r="H284" i="2" a="1"/>
  <c r="H284" i="2" s="1"/>
  <c r="H454" i="2" a="1"/>
  <c r="H454" i="2" s="1"/>
  <c r="H93" i="2" a="1"/>
  <c r="H93" i="2" s="1"/>
  <c r="H722" i="2" a="1"/>
  <c r="H722" i="2" s="1"/>
  <c r="H621" i="2" a="1"/>
  <c r="H621" i="2" s="1"/>
  <c r="H170" i="2" a="1"/>
  <c r="H170" i="2" s="1"/>
  <c r="H432" i="2" a="1"/>
  <c r="H432" i="2" s="1"/>
  <c r="H573" i="2" a="1"/>
  <c r="H573" i="2" s="1"/>
  <c r="H180" i="2" a="1"/>
  <c r="H180" i="2" s="1"/>
  <c r="H442" i="2" a="1"/>
  <c r="H442" i="2" s="1"/>
  <c r="H610" i="2" a="1"/>
  <c r="H610" i="2" s="1"/>
  <c r="H673" i="2" a="1"/>
  <c r="H673" i="2" s="1"/>
  <c r="H734" i="2" a="1"/>
  <c r="H734" i="2" s="1"/>
  <c r="H63" i="2" a="1"/>
  <c r="H63" i="2" s="1"/>
  <c r="H582" i="2" a="1"/>
  <c r="H582" i="2" s="1"/>
  <c r="H66" i="2" a="1"/>
  <c r="H66" i="2" s="1"/>
  <c r="H214" i="2" a="1"/>
  <c r="H214" i="2" s="1"/>
  <c r="H704" i="2" a="1"/>
  <c r="H704" i="2" s="1"/>
  <c r="H839" i="2" a="1"/>
  <c r="H839" i="2" s="1"/>
  <c r="H848" i="2" a="1"/>
  <c r="H848" i="2" s="1"/>
  <c r="H361" i="2" a="1"/>
  <c r="H361" i="2" s="1"/>
  <c r="H155" i="2" a="1"/>
  <c r="H155" i="2" s="1"/>
  <c r="H708" i="2" a="1"/>
  <c r="H708" i="2" s="1"/>
  <c r="H709" i="2" a="1"/>
  <c r="H709" i="2" s="1"/>
  <c r="H831" i="2" a="1"/>
  <c r="H831" i="2" s="1"/>
  <c r="H887" i="2" a="1"/>
  <c r="H887" i="2" s="1"/>
  <c r="H718" i="2" a="1"/>
  <c r="H718" i="2" s="1"/>
  <c r="H818" i="2" a="1"/>
  <c r="H818" i="2" s="1"/>
  <c r="H819" i="2" a="1"/>
  <c r="H819" i="2" s="1"/>
  <c r="H677" i="2" a="1"/>
  <c r="H677" i="2" s="1"/>
  <c r="H74" i="2" a="1"/>
  <c r="H74" i="2" s="1"/>
  <c r="H75" i="2" a="1"/>
  <c r="H75" i="2" s="1"/>
  <c r="H583" i="2" a="1"/>
  <c r="H583" i="2" s="1"/>
  <c r="H645" i="2" a="1"/>
  <c r="H645" i="2" s="1"/>
  <c r="H746" i="2" a="1"/>
  <c r="H746" i="2" s="1"/>
  <c r="H446" i="2" a="1"/>
  <c r="H446" i="2" s="1"/>
  <c r="H574" i="2" a="1"/>
  <c r="H574" i="2" s="1"/>
  <c r="H662" i="2" a="1"/>
  <c r="H662" i="2" s="1"/>
  <c r="H28" i="2" a="1"/>
  <c r="H28" i="2" s="1"/>
  <c r="H231" i="2" a="1"/>
  <c r="H231" i="2" s="1"/>
  <c r="H608" i="2" a="1"/>
  <c r="H608" i="2" s="1"/>
  <c r="H48" i="2" a="1"/>
  <c r="H48" i="2" s="1"/>
  <c r="H89" i="2" a="1"/>
  <c r="H89" i="2" s="1"/>
  <c r="H501" i="2" a="1"/>
  <c r="H501" i="2" s="1"/>
  <c r="H290" i="2" a="1"/>
  <c r="H290" i="2" s="1"/>
  <c r="H557" i="2" a="1"/>
  <c r="H557" i="2" s="1"/>
  <c r="H666" i="2" a="1"/>
  <c r="H666" i="2" s="1"/>
  <c r="H391" i="2" a="1"/>
  <c r="H391" i="2" s="1"/>
  <c r="H392" i="2" a="1"/>
  <c r="H392" i="2" s="1"/>
  <c r="H55" i="2" a="1"/>
  <c r="H55" i="2" s="1"/>
  <c r="H780" i="2" a="1"/>
  <c r="H780" i="2" s="1"/>
  <c r="H781" i="2" a="1"/>
  <c r="H781" i="2" s="1"/>
  <c r="H235" i="2" a="1"/>
  <c r="H235" i="2" s="1"/>
  <c r="H434" i="2" a="1"/>
  <c r="H434" i="2" s="1"/>
  <c r="H435" i="2" a="1"/>
  <c r="H435" i="2" s="1"/>
  <c r="H443" i="2" a="1"/>
  <c r="H443" i="2" s="1"/>
  <c r="H191" i="2" a="1"/>
  <c r="H191" i="2" s="1"/>
  <c r="H94" i="2" a="1"/>
  <c r="H94" i="2" s="1"/>
  <c r="H661" i="2" a="1"/>
  <c r="H661" i="2" s="1"/>
  <c r="H754" i="2" a="1"/>
  <c r="H754" i="2" s="1"/>
  <c r="H811" i="2" a="1"/>
  <c r="H811" i="2" s="1"/>
  <c r="H691" i="2" a="1"/>
  <c r="H691" i="2" s="1"/>
  <c r="H408" i="2" a="1"/>
  <c r="H408" i="2" s="1"/>
  <c r="H328" i="2" a="1"/>
  <c r="H328" i="2" s="1"/>
  <c r="H735" i="2" a="1"/>
  <c r="H735" i="2" s="1"/>
  <c r="H559" i="2" a="1"/>
  <c r="H559" i="2" s="1"/>
  <c r="H236" i="2" a="1"/>
  <c r="H236" i="2" s="1"/>
  <c r="H181" i="2" a="1"/>
  <c r="H181" i="2" s="1"/>
  <c r="H182" i="2" a="1"/>
  <c r="H182" i="2" s="1"/>
  <c r="H488" i="2" a="1"/>
  <c r="H488" i="2" s="1"/>
  <c r="H657" i="2" a="1"/>
  <c r="H657" i="2" s="1"/>
  <c r="H127" i="2" a="1"/>
  <c r="H127" i="2" s="1"/>
  <c r="H584" i="2" a="1"/>
  <c r="H584" i="2" s="1"/>
  <c r="H866" i="2" a="1"/>
  <c r="H866" i="2" s="1"/>
  <c r="H763" i="2" a="1"/>
  <c r="H763" i="2" s="1"/>
  <c r="H343" i="2" a="1"/>
  <c r="H343" i="2" s="1"/>
  <c r="H678" i="2" a="1"/>
  <c r="H678" i="2" s="1"/>
  <c r="H118" i="2" a="1"/>
  <c r="H118" i="2" s="1"/>
  <c r="H76" i="2" a="1"/>
  <c r="H76" i="2" s="1"/>
  <c r="H135" i="2" a="1"/>
  <c r="H135" i="2" s="1"/>
  <c r="H128" i="2" a="1"/>
  <c r="H128" i="2" s="1"/>
  <c r="H789" i="2" a="1"/>
  <c r="H789" i="2" s="1"/>
  <c r="H517" i="2" a="1"/>
  <c r="H517" i="2" s="1"/>
  <c r="H787" i="2" a="1"/>
  <c r="H787" i="2" s="1"/>
  <c r="H743" i="2" a="1"/>
  <c r="H743" i="2" s="1"/>
  <c r="H482" i="2" a="1"/>
  <c r="H482" i="2" s="1"/>
  <c r="H421" i="2" a="1"/>
  <c r="H421" i="2" s="1"/>
  <c r="H585" i="2" a="1"/>
  <c r="H585" i="2" s="1"/>
  <c r="H29" i="2" a="1"/>
  <c r="H29" i="2" s="1"/>
  <c r="H663" i="2" a="1"/>
  <c r="H663" i="2" s="1"/>
  <c r="H782" i="2" a="1"/>
  <c r="H782" i="2" s="1"/>
  <c r="H110" i="2" a="1"/>
  <c r="H110" i="2" s="1"/>
  <c r="H422" i="2" a="1"/>
  <c r="H422" i="2" s="1"/>
  <c r="H755" i="2" a="1"/>
  <c r="H755" i="2" s="1"/>
  <c r="H756" i="2" a="1"/>
  <c r="H756" i="2" s="1"/>
  <c r="H160" i="2" a="1"/>
  <c r="H160" i="2" s="1"/>
  <c r="H129" i="2" a="1"/>
  <c r="H129" i="2" s="1"/>
  <c r="H300" i="2" a="1"/>
  <c r="H300" i="2" s="1"/>
  <c r="H385" i="2" a="1"/>
  <c r="H385" i="2" s="1"/>
  <c r="H563" i="2" a="1"/>
  <c r="H563" i="2" s="1"/>
  <c r="H533" i="2" a="1"/>
  <c r="H533" i="2" s="1"/>
  <c r="H321" i="2" a="1"/>
  <c r="H321" i="2" s="1"/>
  <c r="H56" i="2" a="1"/>
  <c r="H56" i="2" s="1"/>
  <c r="H95" i="2" a="1"/>
  <c r="H95" i="2" s="1"/>
  <c r="H87" i="2" a="1"/>
  <c r="H87" i="2" s="1"/>
  <c r="H237" i="2" a="1"/>
  <c r="H237" i="2" s="1"/>
  <c r="H402" i="2" a="1"/>
  <c r="H402" i="2" s="1"/>
  <c r="H96" i="2" a="1"/>
  <c r="H96" i="2" s="1"/>
  <c r="H8" i="2" a="1"/>
  <c r="H8" i="2" s="1"/>
  <c r="H257" i="2" a="1"/>
  <c r="H257" i="2" s="1"/>
  <c r="H169" i="2" a="1"/>
  <c r="H169" i="2" s="1"/>
  <c r="H624" i="2" a="1"/>
  <c r="H624" i="2" s="1"/>
  <c r="H438" i="2" a="1"/>
  <c r="H438" i="2" s="1"/>
  <c r="H277" i="2" a="1"/>
  <c r="H277" i="2" s="1"/>
  <c r="H423" i="2" a="1"/>
  <c r="H423" i="2" s="1"/>
  <c r="H123" i="2" a="1"/>
  <c r="H123" i="2" s="1"/>
  <c r="H873" i="2" a="1"/>
  <c r="H873" i="2" s="1"/>
  <c r="H2018" i="2" a="1"/>
  <c r="H2018" i="2" s="1"/>
  <c r="H1995" i="2" a="1"/>
  <c r="H1995" i="2" s="1"/>
  <c r="H2011" i="2" a="1"/>
  <c r="H2011" i="2" s="1"/>
  <c r="H2012" i="2" a="1"/>
  <c r="H2012" i="2" s="1"/>
  <c r="H1946" i="2" a="1"/>
  <c r="H1946" i="2" s="1"/>
  <c r="H2015" i="2" a="1"/>
  <c r="H2015" i="2" s="1"/>
  <c r="H1952" i="2" a="1"/>
  <c r="H1952" i="2" s="1"/>
  <c r="H2006" i="2" a="1"/>
  <c r="H2006" i="2" s="1"/>
  <c r="H2007" i="2" a="1"/>
  <c r="H2007" i="2" s="1"/>
  <c r="H1953" i="2" a="1"/>
  <c r="H1953" i="2" s="1"/>
  <c r="H1961" i="2" a="1"/>
  <c r="H1961" i="2" s="1"/>
  <c r="H1989" i="2" a="1"/>
  <c r="H1989" i="2" s="1"/>
  <c r="H1982" i="2" a="1"/>
  <c r="H1982" i="2" s="1"/>
  <c r="H1962" i="2" a="1"/>
  <c r="H1962" i="2" s="1"/>
  <c r="H1969" i="2" a="1"/>
  <c r="H1969" i="2" s="1"/>
  <c r="H2019" i="2" a="1"/>
  <c r="H2019" i="2" s="1"/>
  <c r="H2008" i="2" a="1"/>
  <c r="H2008" i="2" s="1"/>
  <c r="H1963" i="2" a="1"/>
  <c r="H1963" i="2" s="1"/>
  <c r="H1959" i="2" a="1"/>
  <c r="H1959" i="2" s="1"/>
  <c r="H1997" i="2" a="1"/>
  <c r="H1997" i="2" s="1"/>
  <c r="H1986" i="2" a="1"/>
  <c r="H1986" i="2" s="1"/>
  <c r="H2020" i="2" a="1"/>
  <c r="H2020" i="2" s="1"/>
  <c r="H1999" i="2" a="1"/>
  <c r="H1999" i="2" s="1"/>
  <c r="H2000" i="2" a="1"/>
  <c r="H2000" i="2" s="1"/>
  <c r="H2003" i="2" a="1"/>
  <c r="H2003" i="2" s="1"/>
  <c r="H1956" i="2" a="1"/>
  <c r="H1956" i="2" s="1"/>
  <c r="H2021" i="2" a="1"/>
  <c r="H2021" i="2" s="1"/>
  <c r="H1951" i="2" a="1"/>
  <c r="H1951" i="2" s="1"/>
  <c r="H1947" i="2" a="1"/>
  <c r="H1947" i="2" s="1"/>
  <c r="H1972" i="2" a="1"/>
  <c r="H1972" i="2" s="1"/>
  <c r="H1973" i="2" a="1"/>
  <c r="H1973" i="2" s="1"/>
  <c r="H2016" i="2" a="1"/>
  <c r="H2016" i="2" s="1"/>
  <c r="H2009" i="2" a="1"/>
  <c r="H2009" i="2" s="1"/>
  <c r="H1965" i="2" a="1"/>
  <c r="H1965" i="2" s="1"/>
  <c r="H1996" i="2" a="1"/>
  <c r="H1996" i="2" s="1"/>
  <c r="H1998" i="2" a="1"/>
  <c r="H1998" i="2" s="1"/>
  <c r="H2010" i="2" a="1"/>
  <c r="H2010" i="2" s="1"/>
  <c r="H1948" i="2" a="1"/>
  <c r="H1948" i="2" s="1"/>
  <c r="H1976" i="2" a="1"/>
  <c r="H1976" i="2" s="1"/>
  <c r="H1957" i="2" a="1"/>
  <c r="H1957" i="2" s="1"/>
  <c r="H1970" i="2" a="1"/>
  <c r="H1970" i="2" s="1"/>
  <c r="H1971" i="2" a="1"/>
  <c r="H1971" i="2" s="1"/>
  <c r="H1974" i="2" a="1"/>
  <c r="H1974" i="2" s="1"/>
  <c r="H1966" i="2" a="1"/>
  <c r="H1966" i="2" s="1"/>
  <c r="H1949" i="2" a="1"/>
  <c r="H1949" i="2" s="1"/>
  <c r="H1983" i="2" a="1"/>
  <c r="H1983" i="2" s="1"/>
  <c r="H1960" i="2" a="1"/>
  <c r="H1960" i="2" s="1"/>
  <c r="H1990" i="2" a="1"/>
  <c r="H1990" i="2" s="1"/>
  <c r="H1954" i="2" a="1"/>
  <c r="H1954" i="2" s="1"/>
  <c r="H1978" i="2" a="1"/>
  <c r="H1978" i="2" s="1"/>
  <c r="H1991" i="2" a="1"/>
  <c r="H1991" i="2" s="1"/>
  <c r="H1967" i="2" a="1"/>
  <c r="H1967" i="2" s="1"/>
  <c r="H1987" i="2" a="1"/>
  <c r="H1987" i="2" s="1"/>
  <c r="H1955" i="2" a="1"/>
  <c r="H1955" i="2" s="1"/>
  <c r="H2022" i="2" a="1"/>
  <c r="H2022" i="2" s="1"/>
  <c r="H1979" i="2" a="1"/>
  <c r="H1979" i="2" s="1"/>
  <c r="H2001" i="2" a="1"/>
  <c r="H2001" i="2" s="1"/>
  <c r="H1980" i="2" a="1"/>
  <c r="H1980" i="2" s="1"/>
  <c r="H2002" i="2" a="1"/>
  <c r="H2002" i="2" s="1"/>
  <c r="H1964" i="2" a="1"/>
  <c r="H1964" i="2" s="1"/>
  <c r="H1992" i="2" a="1"/>
  <c r="H1992" i="2" s="1"/>
  <c r="H2013" i="2" a="1"/>
  <c r="H2013" i="2" s="1"/>
  <c r="H1984" i="2" a="1"/>
  <c r="H1984" i="2" s="1"/>
  <c r="H1988" i="2" a="1"/>
  <c r="H1988" i="2" s="1"/>
  <c r="H1958" i="2" a="1"/>
  <c r="H1958" i="2" s="1"/>
  <c r="H1977" i="2" a="1"/>
  <c r="H1977" i="2" s="1"/>
  <c r="H1985" i="2" a="1"/>
  <c r="H1985" i="2" s="1"/>
  <c r="H1950" i="2" a="1"/>
  <c r="H1950" i="2" s="1"/>
  <c r="H1968" i="2" a="1"/>
  <c r="H1968" i="2" s="1"/>
  <c r="H1993" i="2" a="1"/>
  <c r="H1993" i="2" s="1"/>
  <c r="H2004" i="2" a="1"/>
  <c r="H2004" i="2" s="1"/>
  <c r="H2014" i="2" a="1"/>
  <c r="H2014" i="2" s="1"/>
  <c r="H2017" i="2" a="1"/>
  <c r="H2017" i="2" s="1"/>
  <c r="H1994" i="2" a="1"/>
  <c r="H1994" i="2" s="1"/>
  <c r="H2005" i="2" a="1"/>
  <c r="H2005" i="2" s="1"/>
  <c r="H1975" i="2" a="1"/>
  <c r="H1975" i="2" s="1"/>
  <c r="H1981" i="2" a="1"/>
  <c r="H1981" i="2" s="1"/>
  <c r="H1834" i="2" a="1"/>
  <c r="H1834" i="2" s="1"/>
  <c r="H1728" i="2" a="1"/>
  <c r="H1728" i="2" s="1"/>
  <c r="H1085" i="2" a="1"/>
  <c r="H1085" i="2" s="1"/>
  <c r="H1806" i="2" a="1"/>
  <c r="H1806" i="2" s="1"/>
  <c r="H1645" i="2" a="1"/>
  <c r="H1645" i="2" s="1"/>
  <c r="H1942" i="2" a="1"/>
  <c r="H1942" i="2" s="1"/>
  <c r="H1641" i="2" a="1"/>
  <c r="H1641" i="2" s="1"/>
  <c r="H1479" i="2" a="1"/>
  <c r="H1479" i="2" s="1"/>
  <c r="H1545" i="2" a="1"/>
  <c r="H1545" i="2" s="1"/>
  <c r="H1761" i="2" a="1"/>
  <c r="H1761" i="2" s="1"/>
  <c r="H1571" i="2" a="1"/>
  <c r="H1571" i="2" s="1"/>
  <c r="H1629" i="2" a="1"/>
  <c r="H1629" i="2" s="1"/>
  <c r="H1630" i="2" a="1"/>
  <c r="H1630" i="2" s="1"/>
  <c r="H1521" i="2" a="1"/>
  <c r="H1521" i="2" s="1"/>
  <c r="H1848" i="2" a="1"/>
  <c r="H1848" i="2" s="1"/>
  <c r="H1711" i="2" a="1"/>
  <c r="H1711" i="2" s="1"/>
  <c r="H1566" i="2" a="1"/>
  <c r="H1566" i="2" s="1"/>
  <c r="H912" i="2" a="1"/>
  <c r="H912" i="2" s="1"/>
  <c r="H1262" i="2" a="1"/>
  <c r="H1262" i="2" s="1"/>
  <c r="H905" i="2" a="1"/>
  <c r="H905" i="2" s="1"/>
  <c r="H1596" i="2" a="1"/>
  <c r="H1596" i="2" s="1"/>
  <c r="H1885" i="2" a="1"/>
  <c r="H1885" i="2" s="1"/>
  <c r="H1513" i="2" a="1"/>
  <c r="H1513" i="2" s="1"/>
  <c r="H1769" i="2" a="1"/>
  <c r="H1769" i="2" s="1"/>
  <c r="H1056" i="2" a="1"/>
  <c r="H1056" i="2" s="1"/>
  <c r="H1437" i="2" a="1"/>
  <c r="H1437" i="2" s="1"/>
  <c r="H1417" i="2" a="1"/>
  <c r="H1417" i="2" s="1"/>
  <c r="H981" i="2" a="1"/>
  <c r="H981" i="2" s="1"/>
  <c r="H1775" i="2" a="1"/>
  <c r="H1775" i="2" s="1"/>
  <c r="H1657" i="2" a="1"/>
  <c r="H1657" i="2" s="1"/>
  <c r="H1035" i="2" a="1"/>
  <c r="H1035" i="2" s="1"/>
  <c r="H1873" i="2" a="1"/>
  <c r="H1873" i="2" s="1"/>
  <c r="H1208" i="2" a="1"/>
  <c r="H1208" i="2" s="1"/>
  <c r="H1412" i="2" a="1"/>
  <c r="H1412" i="2" s="1"/>
  <c r="H1176" i="2" a="1"/>
  <c r="H1176" i="2" s="1"/>
  <c r="H1243" i="2" a="1"/>
  <c r="H1243" i="2" s="1"/>
  <c r="H1890" i="2" a="1"/>
  <c r="H1890" i="2" s="1"/>
  <c r="H1263" i="2" a="1"/>
  <c r="H1263" i="2" s="1"/>
  <c r="H1209" i="2" a="1"/>
  <c r="H1209" i="2" s="1"/>
  <c r="H1413" i="2" a="1"/>
  <c r="H1413" i="2" s="1"/>
  <c r="H1567" i="2" a="1"/>
  <c r="H1567" i="2" s="1"/>
  <c r="H1344" i="2" a="1"/>
  <c r="H1344" i="2" s="1"/>
  <c r="H1648" i="2" a="1"/>
  <c r="H1648" i="2" s="1"/>
  <c r="H1248" i="2" a="1"/>
  <c r="H1248" i="2" s="1"/>
  <c r="H1145" i="2" a="1"/>
  <c r="H1145" i="2" s="1"/>
  <c r="H1683" i="2" a="1"/>
  <c r="H1683" i="2" s="1"/>
  <c r="H1603" i="2" a="1"/>
  <c r="H1603" i="2" s="1"/>
  <c r="H1690" i="2" a="1"/>
  <c r="H1690" i="2" s="1"/>
  <c r="H1762" i="2" a="1"/>
  <c r="H1762" i="2" s="1"/>
  <c r="H1858" i="2" a="1"/>
  <c r="H1858" i="2" s="1"/>
  <c r="H1916" i="2" a="1"/>
  <c r="H1916" i="2" s="1"/>
  <c r="H1867" i="2" a="1"/>
  <c r="H1867" i="2" s="1"/>
  <c r="H1868" i="2" a="1"/>
  <c r="H1868" i="2" s="1"/>
  <c r="H1101" i="2" a="1"/>
  <c r="H1101" i="2" s="1"/>
  <c r="H1510" i="2" a="1"/>
  <c r="H1510" i="2" s="1"/>
  <c r="H1387" i="2" a="1"/>
  <c r="H1387" i="2" s="1"/>
  <c r="H1684" i="2" a="1"/>
  <c r="H1684" i="2" s="1"/>
  <c r="H1716" i="2" a="1"/>
  <c r="H1716" i="2" s="1"/>
  <c r="H1697" i="2" a="1"/>
  <c r="H1697" i="2" s="1"/>
  <c r="H1425" i="2" a="1"/>
  <c r="H1425" i="2" s="1"/>
  <c r="H1297" i="2" a="1"/>
  <c r="H1297" i="2" s="1"/>
  <c r="H1658" i="2" a="1"/>
  <c r="H1658" i="2" s="1"/>
  <c r="H1333" i="2" a="1"/>
  <c r="H1333" i="2" s="1"/>
  <c r="H924" i="2" a="1"/>
  <c r="H924" i="2" s="1"/>
  <c r="H1146" i="2" a="1"/>
  <c r="H1146" i="2" s="1"/>
  <c r="H922" i="2" a="1"/>
  <c r="H922" i="2" s="1"/>
  <c r="H1901" i="2" a="1"/>
  <c r="H1901" i="2" s="1"/>
  <c r="H1680" i="2" a="1"/>
  <c r="H1680" i="2" s="1"/>
  <c r="H1518" i="2" a="1"/>
  <c r="H1518" i="2" s="1"/>
  <c r="H1642" i="2" a="1"/>
  <c r="H1642" i="2" s="1"/>
  <c r="H966" i="2" a="1"/>
  <c r="H966" i="2" s="1"/>
  <c r="H1373" i="2" a="1"/>
  <c r="H1373" i="2" s="1"/>
  <c r="H942" i="2" a="1"/>
  <c r="H942" i="2" s="1"/>
  <c r="H1257" i="2" a="1"/>
  <c r="H1257" i="2" s="1"/>
  <c r="H1643" i="2" a="1"/>
  <c r="H1643" i="2" s="1"/>
  <c r="H1083" i="2" a="1"/>
  <c r="H1083" i="2" s="1"/>
  <c r="H1770" i="2" a="1"/>
  <c r="H1770" i="2" s="1"/>
  <c r="H1626" i="2" a="1"/>
  <c r="H1626" i="2" s="1"/>
  <c r="H1117" i="2" a="1"/>
  <c r="H1117" i="2" s="1"/>
  <c r="H1060" i="2" a="1"/>
  <c r="H1060" i="2" s="1"/>
  <c r="H1844" i="2" a="1"/>
  <c r="H1844" i="2" s="1"/>
  <c r="H1468" i="2" a="1"/>
  <c r="H1468" i="2" s="1"/>
  <c r="H1859" i="2" a="1"/>
  <c r="H1859" i="2" s="1"/>
  <c r="H1878" i="2" a="1"/>
  <c r="H1878" i="2" s="1"/>
  <c r="H899" i="2" a="1"/>
  <c r="H899" i="2" s="1"/>
  <c r="H1374" i="2" a="1"/>
  <c r="H1374" i="2" s="1"/>
  <c r="H1776" i="2" a="1"/>
  <c r="H1776" i="2" s="1"/>
  <c r="H1529" i="2" a="1"/>
  <c r="H1529" i="2" s="1"/>
  <c r="H1792" i="2" a="1"/>
  <c r="H1792" i="2" s="1"/>
  <c r="H1409" i="2" a="1"/>
  <c r="H1409" i="2" s="1"/>
  <c r="H1273" i="2" a="1"/>
  <c r="H1273" i="2" s="1"/>
  <c r="H1856" i="2" a="1"/>
  <c r="H1856" i="2" s="1"/>
  <c r="H1234" i="2" a="1"/>
  <c r="H1234" i="2" s="1"/>
  <c r="H1383" i="2" a="1"/>
  <c r="H1383" i="2" s="1"/>
  <c r="H906" i="2" a="1"/>
  <c r="H906" i="2" s="1"/>
  <c r="H1704" i="2" a="1"/>
  <c r="H1704" i="2" s="1"/>
  <c r="H1698" i="2" a="1"/>
  <c r="H1698" i="2" s="1"/>
  <c r="H1777" i="2" a="1"/>
  <c r="H1777" i="2" s="1"/>
  <c r="H935" i="2" a="1"/>
  <c r="H935" i="2" s="1"/>
  <c r="H1368" i="2" a="1"/>
  <c r="H1368" i="2" s="1"/>
  <c r="H1659" i="2" a="1"/>
  <c r="H1659" i="2" s="1"/>
  <c r="H1036" i="2" a="1"/>
  <c r="H1036" i="2" s="1"/>
  <c r="H1542" i="2" a="1"/>
  <c r="H1542" i="2" s="1"/>
  <c r="H1924" i="2" a="1"/>
  <c r="H1924" i="2" s="1"/>
  <c r="H1633" i="2" a="1"/>
  <c r="H1633" i="2" s="1"/>
  <c r="H1791" i="2" a="1"/>
  <c r="H1791" i="2" s="1"/>
  <c r="H1891" i="2" a="1"/>
  <c r="H1891" i="2" s="1"/>
  <c r="H1835" i="2" a="1"/>
  <c r="H1835" i="2" s="1"/>
  <c r="H1649" i="2" a="1"/>
  <c r="H1649" i="2" s="1"/>
  <c r="H1432" i="2" a="1"/>
  <c r="H1432" i="2" s="1"/>
  <c r="H1852" i="2" a="1"/>
  <c r="H1852" i="2" s="1"/>
  <c r="H1618" i="2" a="1"/>
  <c r="H1618" i="2" s="1"/>
  <c r="H1420" i="2" a="1"/>
  <c r="H1420" i="2" s="1"/>
  <c r="H1354" i="2" a="1"/>
  <c r="H1354" i="2" s="1"/>
  <c r="H1665" i="2" a="1"/>
  <c r="H1665" i="2" s="1"/>
  <c r="H1341" i="2" a="1"/>
  <c r="H1341" i="2" s="1"/>
  <c r="H1902" i="2" a="1"/>
  <c r="H1902" i="2" s="1"/>
  <c r="H1393" i="2" a="1"/>
  <c r="H1393" i="2" s="1"/>
  <c r="H1860" i="2" a="1"/>
  <c r="H1860" i="2" s="1"/>
  <c r="H1861" i="2" a="1"/>
  <c r="H1861" i="2" s="1"/>
  <c r="H1808" i="2" a="1"/>
  <c r="H1808" i="2" s="1"/>
  <c r="H1418" i="2" a="1"/>
  <c r="H1418" i="2" s="1"/>
  <c r="H1375" i="2" a="1"/>
  <c r="H1375" i="2" s="1"/>
  <c r="H1574" i="2" a="1"/>
  <c r="H1574" i="2" s="1"/>
  <c r="H1369" i="2" a="1"/>
  <c r="H1369" i="2" s="1"/>
  <c r="H1191" i="2" a="1"/>
  <c r="H1191" i="2" s="1"/>
  <c r="H1892" i="2" a="1"/>
  <c r="H1892" i="2" s="1"/>
  <c r="H1652" i="2" a="1"/>
  <c r="H1652" i="2" s="1"/>
  <c r="H1426" i="2" a="1"/>
  <c r="H1426" i="2" s="1"/>
  <c r="H1345" i="2" a="1"/>
  <c r="H1345" i="2" s="1"/>
  <c r="H1445" i="2" a="1"/>
  <c r="H1445" i="2" s="1"/>
  <c r="H1606" i="2" a="1"/>
  <c r="H1606" i="2" s="1"/>
  <c r="H1497" i="2" a="1"/>
  <c r="H1497" i="2" s="1"/>
  <c r="H1154" i="2" a="1"/>
  <c r="H1154" i="2" s="1"/>
  <c r="H1840" i="2" a="1"/>
  <c r="H1840" i="2" s="1"/>
  <c r="H1147" i="2" a="1"/>
  <c r="H1147" i="2" s="1"/>
  <c r="H1712" i="2" a="1"/>
  <c r="H1712" i="2" s="1"/>
  <c r="H1009" i="2" a="1"/>
  <c r="H1009" i="2" s="1"/>
  <c r="H1129" i="2" a="1"/>
  <c r="H1129" i="2" s="1"/>
  <c r="H1398" i="2" a="1"/>
  <c r="H1398" i="2" s="1"/>
  <c r="H1351" i="2" a="1"/>
  <c r="H1351" i="2" s="1"/>
  <c r="H1237" i="2" a="1"/>
  <c r="H1237" i="2" s="1"/>
  <c r="H983" i="2" a="1"/>
  <c r="H983" i="2" s="1"/>
  <c r="H1346" i="2" a="1"/>
  <c r="H1346" i="2" s="1"/>
  <c r="H1235" i="2" a="1"/>
  <c r="H1235" i="2" s="1"/>
  <c r="H1449" i="2" a="1"/>
  <c r="H1449" i="2" s="1"/>
  <c r="H1483" i="2" a="1"/>
  <c r="H1483" i="2" s="1"/>
  <c r="H1421" i="2" a="1"/>
  <c r="H1421" i="2" s="1"/>
  <c r="H1474" i="2" a="1"/>
  <c r="H1474" i="2" s="1"/>
  <c r="H1238" i="2" a="1"/>
  <c r="H1238" i="2" s="1"/>
  <c r="H1021" i="2" a="1"/>
  <c r="H1021" i="2" s="1"/>
  <c r="H1795" i="2" a="1"/>
  <c r="H1795" i="2" s="1"/>
  <c r="H1185" i="2" a="1"/>
  <c r="H1185" i="2" s="1"/>
  <c r="H1051" i="2" a="1"/>
  <c r="H1051" i="2" s="1"/>
  <c r="H1543" i="2" a="1"/>
  <c r="H1543" i="2" s="1"/>
  <c r="H1390" i="2" a="1"/>
  <c r="H1390" i="2" s="1"/>
  <c r="H1939" i="2" a="1"/>
  <c r="H1939" i="2" s="1"/>
  <c r="H1298" i="2" a="1"/>
  <c r="H1298" i="2" s="1"/>
  <c r="H1394" i="2" a="1"/>
  <c r="H1394" i="2" s="1"/>
  <c r="H1528" i="2" a="1"/>
  <c r="H1528" i="2" s="1"/>
  <c r="H1054" i="2" a="1"/>
  <c r="H1054" i="2" s="1"/>
  <c r="H1076" i="2" a="1"/>
  <c r="H1076" i="2" s="1"/>
  <c r="H1729" i="2" a="1"/>
  <c r="H1729" i="2" s="1"/>
  <c r="H1667" i="2" a="1"/>
  <c r="H1667" i="2" s="1"/>
  <c r="H1284" i="2" a="1"/>
  <c r="H1284" i="2" s="1"/>
  <c r="H1724" i="2" a="1"/>
  <c r="H1724" i="2" s="1"/>
  <c r="H1778" i="2" a="1"/>
  <c r="H1778" i="2" s="1"/>
  <c r="H1773" i="2" a="1"/>
  <c r="H1773" i="2" s="1"/>
  <c r="H1699" i="2" a="1"/>
  <c r="H1699" i="2" s="1"/>
  <c r="H1615" i="2" a="1"/>
  <c r="H1615" i="2" s="1"/>
  <c r="H1239" i="2" a="1"/>
  <c r="H1239" i="2" s="1"/>
  <c r="H1747" i="2" a="1"/>
  <c r="H1747" i="2" s="1"/>
  <c r="H1224" i="2" a="1"/>
  <c r="H1224" i="2" s="1"/>
  <c r="H1925" i="2" a="1"/>
  <c r="H1925" i="2" s="1"/>
  <c r="H1820" i="2" a="1"/>
  <c r="H1820" i="2" s="1"/>
  <c r="H1414" i="2" a="1"/>
  <c r="H1414" i="2" s="1"/>
  <c r="H1057" i="2" a="1"/>
  <c r="H1057" i="2" s="1"/>
  <c r="H1407" i="2" a="1"/>
  <c r="H1407" i="2" s="1"/>
  <c r="H1410" i="2" a="1"/>
  <c r="H1410" i="2" s="1"/>
  <c r="H900" i="2" a="1"/>
  <c r="H900" i="2" s="1"/>
  <c r="H1395" i="2" a="1"/>
  <c r="H1395" i="2" s="1"/>
  <c r="H1601" i="2" a="1"/>
  <c r="H1601" i="2" s="1"/>
  <c r="H1181" i="2" a="1"/>
  <c r="H1181" i="2" s="1"/>
  <c r="H1365" i="2" a="1"/>
  <c r="H1365" i="2" s="1"/>
  <c r="H1575" i="2" a="1"/>
  <c r="H1575" i="2" s="1"/>
  <c r="H1505" i="2" a="1"/>
  <c r="H1505" i="2" s="1"/>
  <c r="H1893" i="2" a="1"/>
  <c r="H1893" i="2" s="1"/>
  <c r="H1120" i="2" a="1"/>
  <c r="H1120" i="2" s="1"/>
  <c r="H1668" i="2" a="1"/>
  <c r="H1668" i="2" s="1"/>
  <c r="H1218" i="2" a="1"/>
  <c r="H1218" i="2" s="1"/>
  <c r="H1763" i="2" a="1"/>
  <c r="H1763" i="2" s="1"/>
  <c r="H1843" i="2" a="1"/>
  <c r="H1843" i="2" s="1"/>
  <c r="H1836" i="2" a="1"/>
  <c r="H1836" i="2" s="1"/>
  <c r="H1464" i="2" a="1"/>
  <c r="H1464" i="2" s="1"/>
  <c r="H1334" i="2" a="1"/>
  <c r="H1334" i="2" s="1"/>
  <c r="H1793" i="2" a="1"/>
  <c r="H1793" i="2" s="1"/>
  <c r="H973" i="2" a="1"/>
  <c r="H973" i="2" s="1"/>
  <c r="H1717" i="2" a="1"/>
  <c r="H1717" i="2" s="1"/>
  <c r="H1423" i="2" a="1"/>
  <c r="H1423" i="2" s="1"/>
  <c r="H1355" i="2" a="1"/>
  <c r="H1355" i="2" s="1"/>
  <c r="H1865" i="2" a="1"/>
  <c r="H1865" i="2" s="1"/>
  <c r="H1926" i="2" a="1"/>
  <c r="H1926" i="2" s="1"/>
  <c r="H1490" i="2" a="1"/>
  <c r="H1490" i="2" s="1"/>
  <c r="H988" i="2" a="1"/>
  <c r="H988" i="2" s="1"/>
  <c r="H1335" i="2" a="1"/>
  <c r="H1335" i="2" s="1"/>
  <c r="H1382" i="2" a="1"/>
  <c r="H1382" i="2" s="1"/>
  <c r="H1779" i="2" a="1"/>
  <c r="H1779" i="2" s="1"/>
  <c r="H1917" i="2" a="1"/>
  <c r="H1917" i="2" s="1"/>
  <c r="H974" i="2" a="1"/>
  <c r="H974" i="2" s="1"/>
  <c r="H1669" i="2" a="1"/>
  <c r="H1669" i="2" s="1"/>
  <c r="H1155" i="2" a="1"/>
  <c r="H1155" i="2" s="1"/>
  <c r="H943" i="2" a="1"/>
  <c r="H943" i="2" s="1"/>
  <c r="H1557" i="2" a="1"/>
  <c r="H1557" i="2" s="1"/>
  <c r="H1349" i="2" a="1"/>
  <c r="H1349" i="2" s="1"/>
  <c r="H1213" i="2" a="1"/>
  <c r="H1213" i="2" s="1"/>
  <c r="H1061" i="2" a="1"/>
  <c r="H1061" i="2" s="1"/>
  <c r="H1493" i="2" a="1"/>
  <c r="H1493" i="2" s="1"/>
  <c r="H1695" i="2" a="1"/>
  <c r="H1695" i="2" s="1"/>
  <c r="H1787" i="2" a="1"/>
  <c r="H1787" i="2" s="1"/>
  <c r="H1433" i="2" a="1"/>
  <c r="H1433" i="2" s="1"/>
  <c r="H1040" i="2" a="1"/>
  <c r="H1040" i="2" s="1"/>
  <c r="H1336" i="2" a="1"/>
  <c r="H1336" i="2" s="1"/>
  <c r="H1558" i="2" a="1"/>
  <c r="H1558" i="2" s="1"/>
  <c r="H1685" i="2" a="1"/>
  <c r="H1685" i="2" s="1"/>
  <c r="H1269" i="2" a="1"/>
  <c r="H1269" i="2" s="1"/>
  <c r="H1270" i="2" a="1"/>
  <c r="H1270" i="2" s="1"/>
  <c r="H1399" i="2" a="1"/>
  <c r="H1399" i="2" s="1"/>
  <c r="H1244" i="2" a="1"/>
  <c r="H1244" i="2" s="1"/>
  <c r="H1470" i="2" a="1"/>
  <c r="H1470" i="2" s="1"/>
  <c r="H1514" i="2" a="1"/>
  <c r="H1514" i="2" s="1"/>
  <c r="H1450" i="2" a="1"/>
  <c r="H1450" i="2" s="1"/>
  <c r="H970" i="2" a="1"/>
  <c r="H970" i="2" s="1"/>
  <c r="H1112" i="2" a="1"/>
  <c r="H1112" i="2" s="1"/>
  <c r="H1325" i="2" a="1"/>
  <c r="H1325" i="2" s="1"/>
  <c r="H1646" i="2" a="1"/>
  <c r="H1646" i="2" s="1"/>
  <c r="H1182" i="2" a="1"/>
  <c r="H1182" i="2" s="1"/>
  <c r="H1086" i="2" a="1"/>
  <c r="H1086" i="2" s="1"/>
  <c r="H1590" i="2" a="1"/>
  <c r="H1590" i="2" s="1"/>
  <c r="H998" i="2" a="1"/>
  <c r="H998" i="2" s="1"/>
  <c r="H1121" i="2" a="1"/>
  <c r="H1121" i="2" s="1"/>
  <c r="H1245" i="2" a="1"/>
  <c r="H1245" i="2" s="1"/>
  <c r="H1546" i="2" a="1"/>
  <c r="H1546" i="2" s="1"/>
  <c r="H1466" i="2" a="1"/>
  <c r="H1466" i="2" s="1"/>
  <c r="H1087" i="2" a="1"/>
  <c r="H1087" i="2" s="1"/>
  <c r="H1415" i="2" a="1"/>
  <c r="H1415" i="2" s="1"/>
  <c r="H1608" i="2" a="1"/>
  <c r="H1608" i="2" s="1"/>
  <c r="H1327" i="2" a="1"/>
  <c r="H1327" i="2" s="1"/>
  <c r="H1396" i="2" a="1"/>
  <c r="H1396" i="2" s="1"/>
  <c r="H927" i="2" a="1"/>
  <c r="H927" i="2" s="1"/>
  <c r="H1554" i="2" a="1"/>
  <c r="H1554" i="2" s="1"/>
  <c r="H1249" i="2" a="1"/>
  <c r="H1249" i="2" s="1"/>
  <c r="H1010" i="2" a="1"/>
  <c r="H1010" i="2" s="1"/>
  <c r="H1130" i="2" a="1"/>
  <c r="H1130" i="2" s="1"/>
  <c r="H1812" i="2" a="1"/>
  <c r="H1812" i="2" s="1"/>
  <c r="H1109" i="2" a="1"/>
  <c r="H1109" i="2" s="1"/>
  <c r="H1718" i="2" a="1"/>
  <c r="H1718" i="2" s="1"/>
  <c r="H1258" i="2" a="1"/>
  <c r="H1258" i="2" s="1"/>
  <c r="H1766" i="2" a="1"/>
  <c r="H1766" i="2" s="1"/>
  <c r="H1931" i="2" a="1"/>
  <c r="H1931" i="2" s="1"/>
  <c r="H993" i="2" a="1"/>
  <c r="H993" i="2" s="1"/>
  <c r="H1441" i="2" a="1"/>
  <c r="H1441" i="2" s="1"/>
  <c r="H1725" i="2" a="1"/>
  <c r="H1725" i="2" s="1"/>
  <c r="H1071" i="2" a="1"/>
  <c r="H1071" i="2" s="1"/>
  <c r="H1801" i="2" a="1"/>
  <c r="H1801" i="2" s="1"/>
  <c r="H1576" i="2" a="1"/>
  <c r="H1576" i="2" s="1"/>
  <c r="H1133" i="2" a="1"/>
  <c r="H1133" i="2" s="1"/>
  <c r="H1460" i="2" a="1"/>
  <c r="H1460" i="2" s="1"/>
  <c r="H1653" i="2" a="1"/>
  <c r="H1653" i="2" s="1"/>
  <c r="H1098" i="2" a="1"/>
  <c r="H1098" i="2" s="1"/>
  <c r="H1504" i="2" a="1"/>
  <c r="H1504" i="2" s="1"/>
  <c r="H894" i="2" a="1"/>
  <c r="H894" i="2" s="1"/>
  <c r="H1905" i="2" a="1"/>
  <c r="H1905" i="2" s="1"/>
  <c r="H1940" i="2" a="1"/>
  <c r="H1940" i="2" s="1"/>
  <c r="H1597" i="2" a="1"/>
  <c r="H1597" i="2" s="1"/>
  <c r="H989" i="2" a="1"/>
  <c r="H989" i="2" s="1"/>
  <c r="H1308" i="2" a="1"/>
  <c r="H1308" i="2" s="1"/>
  <c r="H1279" i="2" a="1"/>
  <c r="H1279" i="2" s="1"/>
  <c r="H1598" i="2" a="1"/>
  <c r="H1598" i="2" s="1"/>
  <c r="H1908" i="2" a="1"/>
  <c r="H1908" i="2" s="1"/>
  <c r="H1561" i="2" a="1"/>
  <c r="H1561" i="2" s="1"/>
  <c r="H1562" i="2" a="1"/>
  <c r="H1562" i="2" s="1"/>
  <c r="H1461" i="2" a="1"/>
  <c r="H1461" i="2" s="1"/>
  <c r="H1780" i="2" a="1"/>
  <c r="H1780" i="2" s="1"/>
  <c r="H1906" i="2" a="1"/>
  <c r="H1906" i="2" s="1"/>
  <c r="H1634" i="2" a="1"/>
  <c r="H1634" i="2" s="1"/>
  <c r="H1177" i="2" a="1"/>
  <c r="H1177" i="2" s="1"/>
  <c r="H1927" i="2" a="1"/>
  <c r="H1927" i="2" s="1"/>
  <c r="H1455" i="2" a="1"/>
  <c r="H1455" i="2" s="1"/>
  <c r="H1862" i="2" a="1"/>
  <c r="H1862" i="2" s="1"/>
  <c r="H901" i="2" a="1"/>
  <c r="H901" i="2" s="1"/>
  <c r="H1210" i="2" a="1"/>
  <c r="H1210" i="2" s="1"/>
  <c r="H902" i="2" a="1"/>
  <c r="H902" i="2" s="1"/>
  <c r="H1391" i="2" a="1"/>
  <c r="H1391" i="2" s="1"/>
  <c r="H1037" i="2" a="1"/>
  <c r="H1037" i="2" s="1"/>
  <c r="H1192" i="2" a="1"/>
  <c r="H1192" i="2" s="1"/>
  <c r="H1214" i="2" a="1"/>
  <c r="H1214" i="2" s="1"/>
  <c r="H1135" i="2" a="1"/>
  <c r="H1135" i="2" s="1"/>
  <c r="H1555" i="2" a="1"/>
  <c r="H1555" i="2" s="1"/>
  <c r="H1271" i="2" a="1"/>
  <c r="H1271" i="2" s="1"/>
  <c r="H1519" i="2" a="1"/>
  <c r="H1519" i="2" s="1"/>
  <c r="H1144" i="2" a="1"/>
  <c r="H1144" i="2" s="1"/>
  <c r="H1156" i="2" a="1"/>
  <c r="H1156" i="2" s="1"/>
  <c r="H1918" i="2" a="1"/>
  <c r="H1918" i="2" s="1"/>
  <c r="H1356" i="2" a="1"/>
  <c r="H1356" i="2" s="1"/>
  <c r="H1203" i="2" a="1"/>
  <c r="H1203" i="2" s="1"/>
  <c r="H1240" i="2" a="1"/>
  <c r="H1240" i="2" s="1"/>
  <c r="H1113" i="2" a="1"/>
  <c r="H1113" i="2" s="1"/>
  <c r="H1251" i="2" a="1"/>
  <c r="H1251" i="2" s="1"/>
  <c r="H925" i="2" a="1"/>
  <c r="H925" i="2" s="1"/>
  <c r="H1894" i="2" a="1"/>
  <c r="H1894" i="2" s="1"/>
  <c r="H1796" i="2" a="1"/>
  <c r="H1796" i="2" s="1"/>
  <c r="H1532" i="2" a="1"/>
  <c r="H1532" i="2" s="1"/>
  <c r="H1700" i="2" a="1"/>
  <c r="H1700" i="2" s="1"/>
  <c r="H1579" i="2" a="1"/>
  <c r="H1579" i="2" s="1"/>
  <c r="H1183" i="2" a="1"/>
  <c r="H1183" i="2" s="1"/>
  <c r="H1030" i="2" a="1"/>
  <c r="H1030" i="2" s="1"/>
  <c r="H1288" i="2" a="1"/>
  <c r="H1288" i="2" s="1"/>
  <c r="H1446" i="2" a="1"/>
  <c r="H1446" i="2" s="1"/>
  <c r="H1093" i="2" a="1"/>
  <c r="H1093" i="2" s="1"/>
  <c r="H1536" i="2" a="1"/>
  <c r="H1536" i="2" s="1"/>
  <c r="H1289" i="2" a="1"/>
  <c r="H1289" i="2" s="1"/>
  <c r="H1241" i="2" a="1"/>
  <c r="H1241" i="2" s="1"/>
  <c r="H1465" i="2" a="1"/>
  <c r="H1465" i="2" s="1"/>
  <c r="H898" i="2" a="1"/>
  <c r="H898" i="2" s="1"/>
  <c r="H923" i="2" a="1"/>
  <c r="H923" i="2" s="1"/>
  <c r="H999" i="2" a="1"/>
  <c r="H999" i="2" s="1"/>
  <c r="H1092" i="2" a="1"/>
  <c r="H1092" i="2" s="1"/>
  <c r="H1705" i="2" a="1"/>
  <c r="H1705" i="2" s="1"/>
  <c r="H1572" i="2" a="1"/>
  <c r="H1572" i="2" s="1"/>
  <c r="H1781" i="2" a="1"/>
  <c r="H1781" i="2" s="1"/>
  <c r="H1320" i="2" a="1"/>
  <c r="H1320" i="2" s="1"/>
  <c r="H1730" i="2" a="1"/>
  <c r="H1730" i="2" s="1"/>
  <c r="H1186" i="2" a="1"/>
  <c r="H1186" i="2" s="1"/>
  <c r="H1193" i="2" a="1"/>
  <c r="H1193" i="2" s="1"/>
  <c r="H1475" i="2" a="1"/>
  <c r="H1475" i="2" s="1"/>
  <c r="H1102" i="2" a="1"/>
  <c r="H1102" i="2" s="1"/>
  <c r="H1936" i="2" a="1"/>
  <c r="H1936" i="2" s="1"/>
  <c r="H937" i="2" a="1"/>
  <c r="H937" i="2" s="1"/>
  <c r="H1328" i="2" a="1"/>
  <c r="H1328" i="2" s="1"/>
  <c r="H928" i="2" a="1"/>
  <c r="H928" i="2" s="1"/>
  <c r="H1358" i="2" a="1"/>
  <c r="H1358" i="2" s="1"/>
  <c r="H1799" i="2" a="1"/>
  <c r="H1799" i="2" s="1"/>
  <c r="H888" i="2" a="1"/>
  <c r="H888" i="2" s="1"/>
  <c r="H1204" i="2" a="1"/>
  <c r="H1204" i="2" s="1"/>
  <c r="H1886" i="2" a="1"/>
  <c r="H1886" i="2" s="1"/>
  <c r="H1359" i="2" a="1"/>
  <c r="H1359" i="2" s="1"/>
  <c r="H1360" i="2" a="1"/>
  <c r="H1360" i="2" s="1"/>
  <c r="H1434" i="2" a="1"/>
  <c r="H1434" i="2" s="1"/>
  <c r="H1032" i="2" a="1"/>
  <c r="H1032" i="2" s="1"/>
  <c r="H1353" i="2" a="1"/>
  <c r="H1353" i="2" s="1"/>
  <c r="H1280" i="2" a="1"/>
  <c r="H1280" i="2" s="1"/>
  <c r="H892" i="2" a="1"/>
  <c r="H892" i="2" s="1"/>
  <c r="H1228" i="2" a="1"/>
  <c r="H1228" i="2" s="1"/>
  <c r="H1609" i="2" a="1"/>
  <c r="H1609" i="2" s="1"/>
  <c r="H1595" i="2" a="1"/>
  <c r="H1595" i="2" s="1"/>
  <c r="H1059" i="2" a="1"/>
  <c r="H1059" i="2" s="1"/>
  <c r="H1506" i="2" a="1"/>
  <c r="H1506" i="2" s="1"/>
  <c r="H936" i="2" a="1"/>
  <c r="H936" i="2" s="1"/>
  <c r="H1563" i="2" a="1"/>
  <c r="H1563" i="2" s="1"/>
  <c r="H1604" i="2" a="1"/>
  <c r="H1604" i="2" s="1"/>
  <c r="H1134" i="2" a="1"/>
  <c r="H1134" i="2" s="1"/>
  <c r="H1749" i="2" a="1"/>
  <c r="H1749" i="2" s="1"/>
  <c r="H1721" i="2" a="1"/>
  <c r="H1721" i="2" s="1"/>
  <c r="H1165" i="2" a="1"/>
  <c r="H1165" i="2" s="1"/>
  <c r="H1627" i="2" a="1"/>
  <c r="H1627" i="2" s="1"/>
  <c r="H1486" i="2" a="1"/>
  <c r="H1486" i="2" s="1"/>
  <c r="H984" i="2" a="1"/>
  <c r="H984" i="2" s="1"/>
  <c r="H903" i="2" a="1"/>
  <c r="H903" i="2" s="1"/>
  <c r="H1264" i="2" a="1"/>
  <c r="H1264" i="2" s="1"/>
  <c r="H1088" i="2" a="1"/>
  <c r="H1088" i="2" s="1"/>
  <c r="H1274" i="2" a="1"/>
  <c r="H1274" i="2" s="1"/>
  <c r="H1104" i="2" a="1"/>
  <c r="H1104" i="2" s="1"/>
  <c r="H1845" i="2" a="1"/>
  <c r="H1845" i="2" s="1"/>
  <c r="H1500" i="2" a="1"/>
  <c r="H1500" i="2" s="1"/>
  <c r="H1507" i="2" a="1"/>
  <c r="H1507" i="2" s="1"/>
  <c r="H1530" i="2" a="1"/>
  <c r="H1530" i="2" s="1"/>
  <c r="H1110" i="2" a="1"/>
  <c r="H1110" i="2" s="1"/>
  <c r="H990" i="2" a="1"/>
  <c r="H990" i="2" s="1"/>
  <c r="H1137" i="2" a="1"/>
  <c r="H1137" i="2" s="1"/>
  <c r="H1619" i="2" a="1"/>
  <c r="H1619" i="2" s="1"/>
  <c r="H904" i="2" a="1"/>
  <c r="H904" i="2" s="1"/>
  <c r="H1863" i="2" a="1"/>
  <c r="H1863" i="2" s="1"/>
  <c r="H1623" i="2" a="1"/>
  <c r="H1623" i="2" s="1"/>
  <c r="H1788" i="2" a="1"/>
  <c r="H1788" i="2" s="1"/>
  <c r="H1447" i="2" a="1"/>
  <c r="H1447" i="2" s="1"/>
  <c r="H896" i="2" a="1"/>
  <c r="H896" i="2" s="1"/>
  <c r="H1321" i="2" a="1"/>
  <c r="H1321" i="2" s="1"/>
  <c r="H1025" i="2" a="1"/>
  <c r="H1025" i="2" s="1"/>
  <c r="H1225" i="2" a="1"/>
  <c r="H1225" i="2" s="1"/>
  <c r="H1903" i="2" a="1"/>
  <c r="H1903" i="2" s="1"/>
  <c r="H1246" i="2" a="1"/>
  <c r="H1246" i="2" s="1"/>
  <c r="H1732" i="2" a="1"/>
  <c r="H1732" i="2" s="1"/>
  <c r="H1583" i="2" a="1"/>
  <c r="H1583" i="2" s="1"/>
  <c r="H1403" i="2" a="1"/>
  <c r="H1403" i="2" s="1"/>
  <c r="H1919" i="2" a="1"/>
  <c r="H1919" i="2" s="1"/>
  <c r="H1520" i="2" a="1"/>
  <c r="H1520" i="2" s="1"/>
  <c r="H1408" i="2" a="1"/>
  <c r="H1408" i="2" s="1"/>
  <c r="H926" i="2" a="1"/>
  <c r="H926" i="2" s="1"/>
  <c r="H1205" i="2" a="1"/>
  <c r="H1205" i="2" s="1"/>
  <c r="H1674" i="2" a="1"/>
  <c r="H1674" i="2" s="1"/>
  <c r="H1480" i="2" a="1"/>
  <c r="H1480" i="2" s="1"/>
  <c r="H1594" i="2" a="1"/>
  <c r="H1594" i="2" s="1"/>
  <c r="H1750" i="2" a="1"/>
  <c r="H1750" i="2" s="1"/>
  <c r="H1438" i="2" a="1"/>
  <c r="H1438" i="2" s="1"/>
  <c r="H1580" i="2" a="1"/>
  <c r="H1580" i="2" s="1"/>
  <c r="H1548" i="2" a="1"/>
  <c r="H1548" i="2" s="1"/>
  <c r="H1537" i="2" a="1"/>
  <c r="H1537" i="2" s="1"/>
  <c r="H1392" i="2" a="1"/>
  <c r="H1392" i="2" s="1"/>
  <c r="H1610" i="2" a="1"/>
  <c r="H1610" i="2" s="1"/>
  <c r="H1229" i="2" a="1"/>
  <c r="H1229" i="2" s="1"/>
  <c r="H1094" i="2" a="1"/>
  <c r="H1094" i="2" s="1"/>
  <c r="H1065" i="2" a="1"/>
  <c r="H1065" i="2" s="1"/>
  <c r="H1299" i="2" a="1"/>
  <c r="H1299" i="2" s="1"/>
  <c r="H938" i="2" a="1"/>
  <c r="H938" i="2" s="1"/>
  <c r="H1402" i="2" a="1"/>
  <c r="H1402" i="2" s="1"/>
  <c r="H1157" i="2" a="1"/>
  <c r="H1157" i="2" s="1"/>
  <c r="H1602" i="2" a="1"/>
  <c r="H1602" i="2" s="1"/>
  <c r="H929" i="2" a="1"/>
  <c r="H929" i="2" s="1"/>
  <c r="H971" i="2" a="1"/>
  <c r="H971" i="2" s="1"/>
  <c r="H1187" i="2" a="1"/>
  <c r="H1187" i="2" s="1"/>
  <c r="H1357" i="2" a="1"/>
  <c r="H1357" i="2" s="1"/>
  <c r="H1400" i="2" a="1"/>
  <c r="H1400" i="2" s="1"/>
  <c r="H1874" i="2" a="1"/>
  <c r="H1874" i="2" s="1"/>
  <c r="H918" i="2" a="1"/>
  <c r="H918" i="2" s="1"/>
  <c r="H1118" i="2" a="1"/>
  <c r="H1118" i="2" s="1"/>
  <c r="H1637" i="2" a="1"/>
  <c r="H1637" i="2" s="1"/>
  <c r="H1713" i="2" a="1"/>
  <c r="H1713" i="2" s="1"/>
  <c r="H1386" i="2" a="1"/>
  <c r="H1386" i="2" s="1"/>
  <c r="H1538" i="2" a="1"/>
  <c r="H1538" i="2" s="1"/>
  <c r="H1290" i="2" a="1"/>
  <c r="H1290" i="2" s="1"/>
  <c r="H1909" i="2" a="1"/>
  <c r="H1909" i="2" s="1"/>
  <c r="H1875" i="2" a="1"/>
  <c r="H1875" i="2" s="1"/>
  <c r="H946" i="2" a="1"/>
  <c r="H946" i="2" s="1"/>
  <c r="H947" i="2" a="1"/>
  <c r="H947" i="2" s="1"/>
  <c r="H1789" i="2" a="1"/>
  <c r="H1789" i="2" s="1"/>
  <c r="H1837" i="2" a="1"/>
  <c r="H1837" i="2" s="1"/>
  <c r="H1485" i="2" a="1"/>
  <c r="H1485" i="2" s="1"/>
  <c r="H1424" i="2" a="1"/>
  <c r="H1424" i="2" s="1"/>
  <c r="H1188" i="2" a="1"/>
  <c r="H1188" i="2" s="1"/>
  <c r="H1376" i="2" a="1"/>
  <c r="H1376" i="2" s="1"/>
  <c r="H1080" i="2" a="1"/>
  <c r="H1080" i="2" s="1"/>
  <c r="H1012" i="2" a="1"/>
  <c r="H1012" i="2" s="1"/>
  <c r="H985" i="2" a="1"/>
  <c r="H985" i="2" s="1"/>
  <c r="H907" i="2" a="1"/>
  <c r="H907" i="2" s="1"/>
  <c r="H913" i="2" a="1"/>
  <c r="H913" i="2" s="1"/>
  <c r="H893" i="2" a="1"/>
  <c r="H893" i="2" s="1"/>
  <c r="H1879" i="2" a="1"/>
  <c r="H1879" i="2" s="1"/>
  <c r="H951" i="2" a="1"/>
  <c r="H951" i="2" s="1"/>
  <c r="H1814" i="2" a="1"/>
  <c r="H1814" i="2" s="1"/>
  <c r="H1494" i="2" a="1"/>
  <c r="H1494" i="2" s="1"/>
  <c r="H1362" i="2" a="1"/>
  <c r="H1362" i="2" s="1"/>
  <c r="H948" i="2" a="1"/>
  <c r="H948" i="2" s="1"/>
  <c r="H1316" i="2" a="1"/>
  <c r="H1316" i="2" s="1"/>
  <c r="H1800" i="2" a="1"/>
  <c r="H1800" i="2" s="1"/>
  <c r="H1250" i="2" a="1"/>
  <c r="H1250" i="2" s="1"/>
  <c r="H1838" i="2" a="1"/>
  <c r="H1838" i="2" s="1"/>
  <c r="H1215" i="2" a="1"/>
  <c r="H1215" i="2" s="1"/>
  <c r="H1714" i="2" a="1"/>
  <c r="H1714" i="2" s="1"/>
  <c r="H1691" i="2" a="1"/>
  <c r="H1691" i="2" s="1"/>
  <c r="H1829" i="2" a="1"/>
  <c r="H1829" i="2" s="1"/>
  <c r="H1049" i="2" a="1"/>
  <c r="H1049" i="2" s="1"/>
  <c r="H1122" i="2" a="1"/>
  <c r="H1122" i="2" s="1"/>
  <c r="H1809" i="2" a="1"/>
  <c r="H1809" i="2" s="1"/>
  <c r="H1303" i="2" a="1"/>
  <c r="H1303" i="2" s="1"/>
  <c r="H1291" i="2" a="1"/>
  <c r="H1291" i="2" s="1"/>
  <c r="H1401" i="2" a="1"/>
  <c r="H1401" i="2" s="1"/>
  <c r="H1830" i="2" a="1"/>
  <c r="H1830" i="2" s="1"/>
  <c r="H1624" i="2" a="1"/>
  <c r="H1624" i="2" s="1"/>
  <c r="H1849" i="2" a="1"/>
  <c r="H1849" i="2" s="1"/>
  <c r="H1152" i="2" a="1"/>
  <c r="H1152" i="2" s="1"/>
  <c r="H1252" i="2" a="1"/>
  <c r="H1252" i="2" s="1"/>
  <c r="H1247" i="2" a="1"/>
  <c r="H1247" i="2" s="1"/>
  <c r="H1079" i="2" a="1"/>
  <c r="H1079" i="2" s="1"/>
  <c r="H1722" i="2" a="1"/>
  <c r="H1722" i="2" s="1"/>
  <c r="H1744" i="2" a="1"/>
  <c r="H1744" i="2" s="1"/>
  <c r="H1197" i="2" a="1"/>
  <c r="H1197" i="2" s="1"/>
  <c r="H1501" i="2" a="1"/>
  <c r="H1501" i="2" s="1"/>
  <c r="H1611" i="2" a="1"/>
  <c r="H1611" i="2" s="1"/>
  <c r="H1046" i="2" a="1"/>
  <c r="H1046" i="2" s="1"/>
  <c r="H1807" i="2" a="1"/>
  <c r="H1807" i="2" s="1"/>
  <c r="H1821" i="2" a="1"/>
  <c r="H1821" i="2" s="1"/>
  <c r="H1810" i="2" a="1"/>
  <c r="H1810" i="2" s="1"/>
  <c r="H978" i="2" a="1"/>
  <c r="H978" i="2" s="1"/>
  <c r="H1314" i="2" a="1"/>
  <c r="H1314" i="2" s="1"/>
  <c r="H1337" i="2" a="1"/>
  <c r="H1337" i="2" s="1"/>
  <c r="H1095" i="2" a="1"/>
  <c r="H1095" i="2" s="1"/>
  <c r="H1304" i="2" a="1"/>
  <c r="H1304" i="2" s="1"/>
  <c r="H1782" i="2" a="1"/>
  <c r="H1782" i="2" s="1"/>
  <c r="H1233" i="2" a="1"/>
  <c r="H1233" i="2" s="1"/>
  <c r="H967" i="2" a="1"/>
  <c r="H967" i="2" s="1"/>
  <c r="H1920" i="2" a="1"/>
  <c r="H1920" i="2" s="1"/>
  <c r="H1275" i="2" a="1"/>
  <c r="H1275" i="2" s="1"/>
  <c r="H939" i="2" a="1"/>
  <c r="H939" i="2" s="1"/>
  <c r="H1853" i="2" a="1"/>
  <c r="H1853" i="2" s="1"/>
  <c r="H1377" i="2" a="1"/>
  <c r="H1377" i="2" s="1"/>
  <c r="H1751" i="2" a="1"/>
  <c r="H1751" i="2" s="1"/>
  <c r="H1675" i="2" a="1"/>
  <c r="H1675" i="2" s="1"/>
  <c r="H1670" i="2" a="1"/>
  <c r="H1670" i="2" s="1"/>
  <c r="H908" i="2" a="1"/>
  <c r="H908" i="2" s="1"/>
  <c r="H1162" i="2" a="1"/>
  <c r="H1162" i="2" s="1"/>
  <c r="H1620" i="2" a="1"/>
  <c r="H1620" i="2" s="1"/>
  <c r="H1815" i="2" a="1"/>
  <c r="H1815" i="2" s="1"/>
  <c r="H1723" i="2" a="1"/>
  <c r="H1723" i="2" s="1"/>
  <c r="H1105" i="2" a="1"/>
  <c r="H1105" i="2" s="1"/>
  <c r="H1895" i="2" a="1"/>
  <c r="H1895" i="2" s="1"/>
  <c r="H1435" i="2" a="1"/>
  <c r="H1435" i="2" s="1"/>
  <c r="H1882" i="2" a="1"/>
  <c r="H1882" i="2" s="1"/>
  <c r="H1471" i="2" a="1"/>
  <c r="H1471" i="2" s="1"/>
  <c r="H889" i="2" a="1"/>
  <c r="H889" i="2" s="1"/>
  <c r="H1294" i="2" a="1"/>
  <c r="H1294" i="2" s="1"/>
  <c r="H1932" i="2" a="1"/>
  <c r="H1932" i="2" s="1"/>
  <c r="H1607" i="2" a="1"/>
  <c r="H1607" i="2" s="1"/>
  <c r="H1329" i="2" a="1"/>
  <c r="H1329" i="2" s="1"/>
  <c r="H964" i="2" a="1"/>
  <c r="H964" i="2" s="1"/>
  <c r="H1783" i="2" a="1"/>
  <c r="H1783" i="2" s="1"/>
  <c r="H1706" i="2" a="1"/>
  <c r="H1706" i="2" s="1"/>
  <c r="H958" i="2" a="1"/>
  <c r="H958" i="2" s="1"/>
  <c r="H1276" i="2" a="1"/>
  <c r="H1276" i="2" s="1"/>
  <c r="H890" i="2" a="1"/>
  <c r="H890" i="2" s="1"/>
  <c r="H1384" i="2" a="1"/>
  <c r="H1384" i="2" s="1"/>
  <c r="H1253" i="2" a="1"/>
  <c r="H1253" i="2" s="1"/>
  <c r="H1573" i="2" a="1"/>
  <c r="H1573" i="2" s="1"/>
  <c r="H1584" i="2" a="1"/>
  <c r="H1584" i="2" s="1"/>
  <c r="H1211" i="2" a="1"/>
  <c r="H1211" i="2" s="1"/>
  <c r="H1312" i="2" a="1"/>
  <c r="H1312" i="2" s="1"/>
  <c r="H1313" i="2" a="1"/>
  <c r="H1313" i="2" s="1"/>
  <c r="H1242" i="2" a="1"/>
  <c r="H1242" i="2" s="1"/>
  <c r="H1541" i="2" a="1"/>
  <c r="H1541" i="2" s="1"/>
  <c r="H1677" i="2" a="1"/>
  <c r="H1677" i="2" s="1"/>
  <c r="H1715" i="2" a="1"/>
  <c r="H1715" i="2" s="1"/>
  <c r="H1822" i="2" a="1"/>
  <c r="H1822" i="2" s="1"/>
  <c r="H1295" i="2" a="1"/>
  <c r="H1295" i="2" s="1"/>
  <c r="H1533" i="2" a="1"/>
  <c r="H1533" i="2" s="1"/>
  <c r="H1896" i="2" a="1"/>
  <c r="H1896" i="2" s="1"/>
  <c r="H1131" i="2" a="1"/>
  <c r="H1131" i="2" s="1"/>
  <c r="H1539" i="2" a="1"/>
  <c r="H1539" i="2" s="1"/>
  <c r="H1487" i="2" a="1"/>
  <c r="H1487" i="2" s="1"/>
  <c r="H1123" i="2" a="1"/>
  <c r="H1123" i="2" s="1"/>
  <c r="H1072" i="2" a="1"/>
  <c r="H1072" i="2" s="1"/>
  <c r="H1481" i="2" a="1"/>
  <c r="H1481" i="2" s="1"/>
  <c r="H1726" i="2" a="1"/>
  <c r="H1726" i="2" s="1"/>
  <c r="H1790" i="2" a="1"/>
  <c r="H1790" i="2" s="1"/>
  <c r="H1178" i="2" a="1"/>
  <c r="H1178" i="2" s="1"/>
  <c r="H1547" i="2" a="1"/>
  <c r="H1547" i="2" s="1"/>
  <c r="H994" i="2" a="1"/>
  <c r="H994" i="2" s="1"/>
  <c r="H1089" i="2" a="1"/>
  <c r="H1089" i="2" s="1"/>
  <c r="H1198" i="2" a="1"/>
  <c r="H1198" i="2" s="1"/>
  <c r="H1272" i="2" a="1"/>
  <c r="H1272" i="2" s="1"/>
  <c r="H1077" i="2" a="1"/>
  <c r="H1077" i="2" s="1"/>
  <c r="H1549" i="2" a="1"/>
  <c r="H1549" i="2" s="1"/>
  <c r="H1696" i="2" a="1"/>
  <c r="H1696" i="2" s="1"/>
  <c r="H1194" i="2" a="1"/>
  <c r="H1194" i="2" s="1"/>
  <c r="H1752" i="2" a="1"/>
  <c r="H1752" i="2" s="1"/>
  <c r="H1044" i="2" a="1"/>
  <c r="H1044" i="2" s="1"/>
  <c r="H1577" i="2" a="1"/>
  <c r="H1577" i="2" s="1"/>
  <c r="H1062" i="2" a="1"/>
  <c r="H1062" i="2" s="1"/>
  <c r="H1381" i="2" a="1"/>
  <c r="H1381" i="2" s="1"/>
  <c r="H1259" i="2" a="1"/>
  <c r="H1259" i="2" s="1"/>
  <c r="H919" i="2" a="1"/>
  <c r="H919" i="2" s="1"/>
  <c r="H1495" i="2" a="1"/>
  <c r="H1495" i="2" s="1"/>
  <c r="H1802" i="2" a="1"/>
  <c r="H1802" i="2" s="1"/>
  <c r="H961" i="2" a="1"/>
  <c r="H961" i="2" s="1"/>
  <c r="H1285" i="2" a="1"/>
  <c r="H1285" i="2" s="1"/>
  <c r="H1286" i="2" a="1"/>
  <c r="H1286" i="2" s="1"/>
  <c r="H1216" i="2" a="1"/>
  <c r="H1216" i="2" s="1"/>
  <c r="H1039" i="2" a="1"/>
  <c r="H1039" i="2" s="1"/>
  <c r="H1467" i="2" a="1"/>
  <c r="H1467" i="2" s="1"/>
  <c r="H1022" i="2" a="1"/>
  <c r="H1022" i="2" s="1"/>
  <c r="H1638" i="2" a="1"/>
  <c r="H1638" i="2" s="1"/>
  <c r="H914" i="2" a="1"/>
  <c r="H914" i="2" s="1"/>
  <c r="H1907" i="2" a="1"/>
  <c r="H1907" i="2" s="1"/>
  <c r="H1591" i="2" a="1"/>
  <c r="H1591" i="2" s="1"/>
  <c r="H1158" i="2" a="1"/>
  <c r="H1158" i="2" s="1"/>
  <c r="H1195" i="2" a="1"/>
  <c r="H1195" i="2" s="1"/>
  <c r="H1212" i="2" a="1"/>
  <c r="H1212" i="2" s="1"/>
  <c r="H1702" i="2" a="1"/>
  <c r="H1702" i="2" s="1"/>
  <c r="H1887" i="2" a="1"/>
  <c r="H1887" i="2" s="1"/>
  <c r="H1515" i="2" a="1"/>
  <c r="H1515" i="2" s="1"/>
  <c r="H955" i="2" a="1"/>
  <c r="H955" i="2" s="1"/>
  <c r="H1005" i="2" a="1"/>
  <c r="H1005" i="2" s="1"/>
  <c r="H952" i="2" a="1"/>
  <c r="H952" i="2" s="1"/>
  <c r="H1803" i="2" a="1"/>
  <c r="H1803" i="2" s="1"/>
  <c r="H940" i="2" a="1"/>
  <c r="H940" i="2" s="1"/>
  <c r="H949" i="2" a="1"/>
  <c r="H949" i="2" s="1"/>
  <c r="H1385" i="2" a="1"/>
  <c r="H1385" i="2" s="1"/>
  <c r="H1363" i="2" a="1"/>
  <c r="H1363" i="2" s="1"/>
  <c r="H1338" i="2" a="1"/>
  <c r="H1338" i="2" s="1"/>
  <c r="H1491" i="2" a="1"/>
  <c r="H1491" i="2" s="1"/>
  <c r="H1524" i="2" a="1"/>
  <c r="H1524" i="2" s="1"/>
  <c r="H1616" i="2" a="1"/>
  <c r="H1616" i="2" s="1"/>
  <c r="H1196" i="2" a="1"/>
  <c r="H1196" i="2" s="1"/>
  <c r="H1163" i="2" a="1"/>
  <c r="H1163" i="2" s="1"/>
  <c r="H1322" i="2" a="1"/>
  <c r="H1322" i="2" s="1"/>
  <c r="H1277" i="2" a="1"/>
  <c r="H1277" i="2" s="1"/>
  <c r="H1671" i="2" a="1"/>
  <c r="H1671" i="2" s="1"/>
  <c r="H1621" i="2" a="1"/>
  <c r="H1621" i="2" s="1"/>
  <c r="H1231" i="2" a="1"/>
  <c r="H1231" i="2" s="1"/>
  <c r="H1733" i="2" a="1"/>
  <c r="H1733" i="2" s="1"/>
  <c r="H1753" i="2" a="1"/>
  <c r="H1753" i="2" s="1"/>
  <c r="H1552" i="2" a="1"/>
  <c r="H1552" i="2" s="1"/>
  <c r="H1153" i="2" a="1"/>
  <c r="H1153" i="2" s="1"/>
  <c r="H1813" i="2" a="1"/>
  <c r="H1813" i="2" s="1"/>
  <c r="H1647" i="2" a="1"/>
  <c r="H1647" i="2" s="1"/>
  <c r="H1719" i="2" a="1"/>
  <c r="H1719" i="2" s="1"/>
  <c r="H1111" i="2" a="1"/>
  <c r="H1111" i="2" s="1"/>
  <c r="H1720" i="2" a="1"/>
  <c r="H1720" i="2" s="1"/>
  <c r="H1462" i="2" a="1"/>
  <c r="H1462" i="2" s="1"/>
  <c r="H1498" i="2" a="1"/>
  <c r="H1498" i="2" s="1"/>
  <c r="H1063" i="2" a="1"/>
  <c r="H1063" i="2" s="1"/>
  <c r="H1448" i="2" a="1"/>
  <c r="H1448" i="2" s="1"/>
  <c r="H1041" i="2" a="1"/>
  <c r="H1041" i="2" s="1"/>
  <c r="H1771" i="2" a="1"/>
  <c r="H1771" i="2" s="1"/>
  <c r="H1084" i="2" a="1"/>
  <c r="H1084" i="2" s="1"/>
  <c r="H1330" i="2" a="1"/>
  <c r="H1330" i="2" s="1"/>
  <c r="H1676" i="2" a="1"/>
  <c r="H1676" i="2" s="1"/>
  <c r="H1928" i="2" a="1"/>
  <c r="H1928" i="2" s="1"/>
  <c r="H1755" i="2" a="1"/>
  <c r="H1755" i="2" s="1"/>
  <c r="H1585" i="2" a="1"/>
  <c r="H1585" i="2" s="1"/>
  <c r="H1502" i="2" a="1"/>
  <c r="H1502" i="2" s="1"/>
  <c r="H895" i="2" a="1"/>
  <c r="H895" i="2" s="1"/>
  <c r="H975" i="2" a="1"/>
  <c r="H975" i="2" s="1"/>
  <c r="H1282" i="2" a="1"/>
  <c r="H1282" i="2" s="1"/>
  <c r="H1254" i="2" a="1"/>
  <c r="H1254" i="2" s="1"/>
  <c r="H1756" i="2" a="1"/>
  <c r="H1756" i="2" s="1"/>
  <c r="H1911" i="2" a="1"/>
  <c r="H1911" i="2" s="1"/>
  <c r="H1522" i="2" a="1"/>
  <c r="H1522" i="2" s="1"/>
  <c r="H1828" i="2" a="1"/>
  <c r="H1828" i="2" s="1"/>
  <c r="H1888" i="2" a="1"/>
  <c r="H1888" i="2" s="1"/>
  <c r="H1568" i="2" a="1"/>
  <c r="H1568" i="2" s="1"/>
  <c r="H1897" i="2" a="1"/>
  <c r="H1897" i="2" s="1"/>
  <c r="H1189" i="2" a="1"/>
  <c r="H1189" i="2" s="1"/>
  <c r="H1361" i="2" a="1"/>
  <c r="H1361" i="2" s="1"/>
  <c r="H1232" i="2" a="1"/>
  <c r="H1232" i="2" s="1"/>
  <c r="H1824" i="2" a="1"/>
  <c r="H1824" i="2" s="1"/>
  <c r="H1033" i="2" a="1"/>
  <c r="H1033" i="2" s="1"/>
  <c r="H1569" i="2" a="1"/>
  <c r="H1569" i="2" s="1"/>
  <c r="H1179" i="2" a="1"/>
  <c r="H1179" i="2" s="1"/>
  <c r="H991" i="2" a="1"/>
  <c r="H991" i="2" s="1"/>
  <c r="H1635" i="2" a="1"/>
  <c r="H1635" i="2" s="1"/>
  <c r="H1073" i="2" a="1"/>
  <c r="H1073" i="2" s="1"/>
  <c r="H1898" i="2" a="1"/>
  <c r="H1898" i="2" s="1"/>
  <c r="H932" i="2" a="1"/>
  <c r="H932" i="2" s="1"/>
  <c r="H1727" i="2" a="1"/>
  <c r="H1727" i="2" s="1"/>
  <c r="H1000" i="2" a="1"/>
  <c r="H1000" i="2" s="1"/>
  <c r="H1206" i="2" a="1"/>
  <c r="H1206" i="2" s="1"/>
  <c r="H1707" i="2" a="1"/>
  <c r="H1707" i="2" s="1"/>
  <c r="H1586" i="2" a="1"/>
  <c r="H1586" i="2" s="1"/>
  <c r="H1854" i="2" a="1"/>
  <c r="H1854" i="2" s="1"/>
  <c r="H909" i="2" a="1"/>
  <c r="H909" i="2" s="1"/>
  <c r="H1741" i="2" a="1"/>
  <c r="H1741" i="2" s="1"/>
  <c r="H1150" i="2" a="1"/>
  <c r="H1150" i="2" s="1"/>
  <c r="H1654" i="2" a="1"/>
  <c r="H1654" i="2" s="1"/>
  <c r="H1492" i="2" a="1"/>
  <c r="H1492" i="2" s="1"/>
  <c r="H1883" i="2" a="1"/>
  <c r="H1883" i="2" s="1"/>
  <c r="H995" i="2" a="1"/>
  <c r="H995" i="2" s="1"/>
  <c r="H1141" i="2" a="1"/>
  <c r="H1141" i="2" s="1"/>
  <c r="H1612" i="2" a="1"/>
  <c r="H1612" i="2" s="1"/>
  <c r="H1622" i="2" a="1"/>
  <c r="H1622" i="2" s="1"/>
  <c r="H1045" i="2" a="1"/>
  <c r="H1045" i="2" s="1"/>
  <c r="H1199" i="2" a="1"/>
  <c r="H1199" i="2" s="1"/>
  <c r="H1587" i="2" a="1"/>
  <c r="H1587" i="2" s="1"/>
  <c r="H917" i="2" a="1"/>
  <c r="H917" i="2" s="1"/>
  <c r="H1503" i="2" a="1"/>
  <c r="H1503" i="2" s="1"/>
  <c r="H1581" i="2" a="1"/>
  <c r="H1581" i="2" s="1"/>
  <c r="H1281" i="2" a="1"/>
  <c r="H1281" i="2" s="1"/>
  <c r="H1929" i="2" a="1"/>
  <c r="H1929" i="2" s="1"/>
  <c r="H1582" i="2" a="1"/>
  <c r="H1582" i="2" s="1"/>
  <c r="H1370" i="2" a="1"/>
  <c r="H1370" i="2" s="1"/>
  <c r="H1124" i="2" a="1"/>
  <c r="H1124" i="2" s="1"/>
  <c r="H1850" i="2" a="1"/>
  <c r="H1850" i="2" s="1"/>
  <c r="H1404" i="2" a="1"/>
  <c r="H1404" i="2" s="1"/>
  <c r="H1027" i="2" a="1"/>
  <c r="H1027" i="2" s="1"/>
  <c r="H1442" i="2" a="1"/>
  <c r="H1442" i="2" s="1"/>
  <c r="H1688" i="2" a="1"/>
  <c r="H1688" i="2" s="1"/>
  <c r="H1754" i="2" a="1"/>
  <c r="H1754" i="2" s="1"/>
  <c r="H1672" i="2" a="1"/>
  <c r="H1672" i="2" s="1"/>
  <c r="H1933" i="2" a="1"/>
  <c r="H1933" i="2" s="1"/>
  <c r="H1681" i="2" a="1"/>
  <c r="H1681" i="2" s="1"/>
  <c r="H1599" i="2" a="1"/>
  <c r="H1599" i="2" s="1"/>
  <c r="H1673" i="2" a="1"/>
  <c r="H1673" i="2" s="1"/>
  <c r="H1260" i="2" a="1"/>
  <c r="H1260" i="2" s="1"/>
  <c r="H1406" i="2" a="1"/>
  <c r="H1406" i="2" s="1"/>
  <c r="H1001" i="2" a="1"/>
  <c r="H1001" i="2" s="1"/>
  <c r="H1138" i="2" a="1"/>
  <c r="H1138" i="2" s="1"/>
  <c r="H897" i="2" a="1"/>
  <c r="H897" i="2" s="1"/>
  <c r="H1516" i="2" a="1"/>
  <c r="H1516" i="2" s="1"/>
  <c r="H1171" i="2" a="1"/>
  <c r="H1171" i="2" s="1"/>
  <c r="H1052" i="2" a="1"/>
  <c r="H1052" i="2" s="1"/>
  <c r="H1818" i="2" a="1"/>
  <c r="H1818" i="2" s="1"/>
  <c r="H930" i="2" a="1"/>
  <c r="H930" i="2" s="1"/>
  <c r="H1708" i="2" a="1"/>
  <c r="H1708" i="2" s="1"/>
  <c r="H1496" i="2" a="1"/>
  <c r="H1496" i="2" s="1"/>
  <c r="H920" i="2" a="1"/>
  <c r="H920" i="2" s="1"/>
  <c r="H965" i="2" a="1"/>
  <c r="H965" i="2" s="1"/>
  <c r="H1851" i="2" a="1"/>
  <c r="H1851" i="2" s="1"/>
  <c r="H1443" i="2" a="1"/>
  <c r="H1443" i="2" s="1"/>
  <c r="H1876" i="2" a="1"/>
  <c r="H1876" i="2" s="1"/>
  <c r="H1511" i="2" a="1"/>
  <c r="H1511" i="2" s="1"/>
  <c r="H1482" i="2" a="1"/>
  <c r="H1482" i="2" s="1"/>
  <c r="H1930" i="2" a="1"/>
  <c r="H1930" i="2" s="1"/>
  <c r="H1226" i="2" a="1"/>
  <c r="H1226" i="2" s="1"/>
  <c r="H1326" i="2" a="1"/>
  <c r="H1326" i="2" s="1"/>
  <c r="H1411" i="2" a="1"/>
  <c r="H1411" i="2" s="1"/>
  <c r="H1309" i="2" a="1"/>
  <c r="H1309" i="2" s="1"/>
  <c r="H1106" i="2" a="1"/>
  <c r="H1106" i="2" s="1"/>
  <c r="H1011" i="2" a="1"/>
  <c r="H1011" i="2" s="1"/>
  <c r="H1678" i="2" a="1"/>
  <c r="H1678" i="2" s="1"/>
  <c r="H1139" i="2" a="1"/>
  <c r="H1139" i="2" s="1"/>
  <c r="H1096" i="2" a="1"/>
  <c r="H1096" i="2" s="1"/>
  <c r="H1148" i="2" a="1"/>
  <c r="H1148" i="2" s="1"/>
  <c r="H1301" i="2" a="1"/>
  <c r="H1301" i="2" s="1"/>
  <c r="H1125" i="2" a="1"/>
  <c r="H1125" i="2" s="1"/>
  <c r="H1174" i="2" a="1"/>
  <c r="H1174" i="2" s="1"/>
  <c r="H1588" i="2" a="1"/>
  <c r="H1588" i="2" s="1"/>
  <c r="H1159" i="2" a="1"/>
  <c r="H1159" i="2" s="1"/>
  <c r="H1090" i="2" a="1"/>
  <c r="H1090" i="2" s="1"/>
  <c r="H950" i="2" a="1"/>
  <c r="H950" i="2" s="1"/>
  <c r="H1819" i="2" a="1"/>
  <c r="H1819" i="2" s="1"/>
  <c r="H1476" i="2" a="1"/>
  <c r="H1476" i="2" s="1"/>
  <c r="H1151" i="2" a="1"/>
  <c r="H1151" i="2" s="1"/>
  <c r="H1317" i="2" a="1"/>
  <c r="H1317" i="2" s="1"/>
  <c r="H1230" i="2" a="1"/>
  <c r="H1230" i="2" s="1"/>
  <c r="H1038" i="2" a="1"/>
  <c r="H1038" i="2" s="1"/>
  <c r="H1526" i="2" a="1"/>
  <c r="H1526" i="2" s="1"/>
  <c r="H1366" i="2" a="1"/>
  <c r="H1366" i="2" s="1"/>
  <c r="H1517" i="2" a="1"/>
  <c r="H1517" i="2" s="1"/>
  <c r="H1397" i="2" a="1"/>
  <c r="H1397" i="2" s="1"/>
  <c r="H1559" i="2" a="1"/>
  <c r="H1559" i="2" s="1"/>
  <c r="H1440" i="2" a="1"/>
  <c r="H1440" i="2" s="1"/>
  <c r="H1047" i="2" a="1"/>
  <c r="H1047" i="2" s="1"/>
  <c r="H1318" i="2" a="1"/>
  <c r="H1318" i="2" s="1"/>
  <c r="H1388" i="2" a="1"/>
  <c r="H1388" i="2" s="1"/>
  <c r="H1764" i="2" a="1"/>
  <c r="H1764" i="2" s="1"/>
  <c r="H915" i="2" a="1"/>
  <c r="H915" i="2" s="1"/>
  <c r="H1034" i="2" a="1"/>
  <c r="H1034" i="2" s="1"/>
  <c r="H1870" i="2" a="1"/>
  <c r="H1870" i="2" s="1"/>
  <c r="H982" i="2" a="1"/>
  <c r="H982" i="2" s="1"/>
  <c r="H1055" i="2" a="1"/>
  <c r="H1055" i="2" s="1"/>
  <c r="H1439" i="2" a="1"/>
  <c r="H1439" i="2" s="1"/>
  <c r="H1943" i="2" a="1"/>
  <c r="H1943" i="2" s="1"/>
  <c r="H1026" i="2" a="1"/>
  <c r="H1026" i="2" s="1"/>
  <c r="H1287" i="2" a="1"/>
  <c r="H1287" i="2" s="1"/>
  <c r="H1636" i="2" a="1"/>
  <c r="H1636" i="2" s="1"/>
  <c r="H996" i="2" a="1"/>
  <c r="H996" i="2" s="1"/>
  <c r="H1427" i="2" a="1"/>
  <c r="H1427" i="2" s="1"/>
  <c r="H1534" i="2" a="1"/>
  <c r="H1534" i="2" s="1"/>
  <c r="H1389" i="2" a="1"/>
  <c r="H1389" i="2" s="1"/>
  <c r="H1352" i="2" a="1"/>
  <c r="H1352" i="2" s="1"/>
  <c r="H1431" i="2" a="1"/>
  <c r="H1431" i="2" s="1"/>
  <c r="H1323" i="2" a="1"/>
  <c r="H1323" i="2" s="1"/>
  <c r="H1831" i="2" a="1"/>
  <c r="H1831" i="2" s="1"/>
  <c r="H1625" i="2" a="1"/>
  <c r="H1625" i="2" s="1"/>
  <c r="H1734" i="2" a="1"/>
  <c r="H1734" i="2" s="1"/>
  <c r="H1107" i="2" a="1"/>
  <c r="H1107" i="2" s="1"/>
  <c r="H1014" i="2" a="1"/>
  <c r="H1014" i="2" s="1"/>
  <c r="H1315" i="2" a="1"/>
  <c r="H1315" i="2" s="1"/>
  <c r="H1405" i="2" a="1"/>
  <c r="H1405" i="2" s="1"/>
  <c r="H1416" i="2" a="1"/>
  <c r="H1416" i="2" s="1"/>
  <c r="H1881" i="2" a="1"/>
  <c r="H1881" i="2" s="1"/>
  <c r="H1103" i="2" a="1"/>
  <c r="H1103" i="2" s="1"/>
  <c r="H1499" i="2" a="1"/>
  <c r="H1499" i="2" s="1"/>
  <c r="H1614" i="2" a="1"/>
  <c r="H1614" i="2" s="1"/>
  <c r="H1053" i="2" a="1"/>
  <c r="H1053" i="2" s="1"/>
  <c r="H1347" i="2" a="1"/>
  <c r="H1347" i="2" s="1"/>
  <c r="H1453" i="2" a="1"/>
  <c r="H1453" i="2" s="1"/>
  <c r="H1031" i="2" a="1"/>
  <c r="H1031" i="2" s="1"/>
  <c r="H1296" i="2" a="1"/>
  <c r="H1296" i="2" s="1"/>
  <c r="H1921" i="2" a="1"/>
  <c r="H1921" i="2" s="1"/>
  <c r="H1331" i="2" a="1"/>
  <c r="H1331" i="2" s="1"/>
  <c r="H1757" i="2" a="1"/>
  <c r="H1757" i="2" s="1"/>
  <c r="H1884" i="2" a="1"/>
  <c r="H1884" i="2" s="1"/>
  <c r="H1074" i="2" a="1"/>
  <c r="H1074" i="2" s="1"/>
  <c r="H1428" i="2" a="1"/>
  <c r="H1428" i="2" s="1"/>
  <c r="H956" i="2" a="1"/>
  <c r="H956" i="2" s="1"/>
  <c r="H1682" i="2" a="1"/>
  <c r="H1682" i="2" s="1"/>
  <c r="H1149" i="2" a="1"/>
  <c r="H1149" i="2" s="1"/>
  <c r="H1078" i="2" a="1"/>
  <c r="H1078" i="2" s="1"/>
  <c r="H1816" i="2" a="1"/>
  <c r="H1816" i="2" s="1"/>
  <c r="H1066" i="2" a="1"/>
  <c r="H1066" i="2" s="1"/>
  <c r="H1871" i="2" a="1"/>
  <c r="H1871" i="2" s="1"/>
  <c r="H1472" i="2" a="1"/>
  <c r="H1472" i="2" s="1"/>
  <c r="H1662" i="2" a="1"/>
  <c r="H1662" i="2" s="1"/>
  <c r="H1758" i="2" a="1"/>
  <c r="H1758" i="2" s="1"/>
  <c r="H1223" i="2" a="1"/>
  <c r="H1223" i="2" s="1"/>
  <c r="H1310" i="2" a="1"/>
  <c r="H1310" i="2" s="1"/>
  <c r="H1028" i="2" a="1"/>
  <c r="H1028" i="2" s="1"/>
  <c r="H1302" i="2" a="1"/>
  <c r="H1302" i="2" s="1"/>
  <c r="H1456" i="2" a="1"/>
  <c r="H1456" i="2" s="1"/>
  <c r="H1709" i="2" a="1"/>
  <c r="H1709" i="2" s="1"/>
  <c r="H1236" i="2" a="1"/>
  <c r="H1236" i="2" s="1"/>
  <c r="H1912" i="2" a="1"/>
  <c r="H1912" i="2" s="1"/>
  <c r="H1913" i="2" a="1"/>
  <c r="H1913" i="2" s="1"/>
  <c r="H1914" i="2" a="1"/>
  <c r="H1914" i="2" s="1"/>
  <c r="H931" i="2" a="1"/>
  <c r="H931" i="2" s="1"/>
  <c r="H953" i="2" a="1"/>
  <c r="H953" i="2" s="1"/>
  <c r="H954" i="2" a="1"/>
  <c r="H954" i="2" s="1"/>
  <c r="H1748" i="2" a="1"/>
  <c r="H1748" i="2" s="1"/>
  <c r="H1067" i="2" a="1"/>
  <c r="H1067" i="2" s="1"/>
  <c r="H1869" i="2" a="1"/>
  <c r="H1869" i="2" s="1"/>
  <c r="H1899" i="2" a="1"/>
  <c r="H1899" i="2" s="1"/>
  <c r="H1371" i="2" a="1"/>
  <c r="H1371" i="2" s="1"/>
  <c r="H1265" i="2" a="1"/>
  <c r="H1265" i="2" s="1"/>
  <c r="H1266" i="2" a="1"/>
  <c r="H1266" i="2" s="1"/>
  <c r="H1523" i="2" a="1"/>
  <c r="H1523" i="2" s="1"/>
  <c r="H1180" i="2" a="1"/>
  <c r="H1180" i="2" s="1"/>
  <c r="H1436" i="2" a="1"/>
  <c r="H1436" i="2" s="1"/>
  <c r="H1937" i="2" a="1"/>
  <c r="H1937" i="2" s="1"/>
  <c r="H1938" i="2" a="1"/>
  <c r="H1938" i="2" s="1"/>
  <c r="H1655" i="2" a="1"/>
  <c r="H1655" i="2" s="1"/>
  <c r="H1889" i="2" a="1"/>
  <c r="H1889" i="2" s="1"/>
  <c r="H1692" i="2" a="1"/>
  <c r="H1692" i="2" s="1"/>
  <c r="H1735" i="2" a="1"/>
  <c r="H1735" i="2" s="1"/>
  <c r="H1023" i="2" a="1"/>
  <c r="H1023" i="2" s="1"/>
  <c r="H941" i="2" a="1"/>
  <c r="H941" i="2" s="1"/>
  <c r="H962" i="2" a="1"/>
  <c r="H962" i="2" s="1"/>
  <c r="H1508" i="2" a="1"/>
  <c r="H1508" i="2" s="1"/>
  <c r="H1631" i="2" a="1"/>
  <c r="H1631" i="2" s="1"/>
  <c r="H1632" i="2" a="1"/>
  <c r="H1632" i="2" s="1"/>
  <c r="H1029" i="2" a="1"/>
  <c r="H1029" i="2" s="1"/>
  <c r="H1267" i="2" a="1"/>
  <c r="H1267" i="2" s="1"/>
  <c r="H1378" i="2" a="1"/>
  <c r="H1378" i="2" s="1"/>
  <c r="H910" i="2" a="1"/>
  <c r="H910" i="2" s="1"/>
  <c r="H1915" i="2" a="1"/>
  <c r="H1915" i="2" s="1"/>
  <c r="H1922" i="2" a="1"/>
  <c r="H1922" i="2" s="1"/>
  <c r="H1904" i="2" a="1"/>
  <c r="H1904" i="2" s="1"/>
  <c r="H1767" i="2" a="1"/>
  <c r="H1767" i="2" s="1"/>
  <c r="H1550" i="2" a="1"/>
  <c r="H1550" i="2" s="1"/>
  <c r="H1703" i="2" a="1"/>
  <c r="H1703" i="2" s="1"/>
  <c r="H1628" i="2" a="1"/>
  <c r="H1628" i="2" s="1"/>
  <c r="H1002" i="2" a="1"/>
  <c r="H1002" i="2" s="1"/>
  <c r="H1006" i="2" a="1"/>
  <c r="H1006" i="2" s="1"/>
  <c r="H1689" i="2" a="1"/>
  <c r="H1689" i="2" s="1"/>
  <c r="H1348" i="2" a="1"/>
  <c r="H1348" i="2" s="1"/>
  <c r="H1880" i="2" a="1"/>
  <c r="H1880" i="2" s="1"/>
  <c r="H1305" i="2" a="1"/>
  <c r="H1305" i="2" s="1"/>
  <c r="H1855" i="2" a="1"/>
  <c r="H1855" i="2" s="1"/>
  <c r="H1167" i="2" a="1"/>
  <c r="H1167" i="2" s="1"/>
  <c r="H1660" i="2" a="1"/>
  <c r="H1660" i="2" s="1"/>
  <c r="H1661" i="2" a="1"/>
  <c r="H1661" i="2" s="1"/>
  <c r="H1553" i="2" a="1"/>
  <c r="H1553" i="2" s="1"/>
  <c r="H1160" i="2" a="1"/>
  <c r="H1160" i="2" s="1"/>
  <c r="H1097" i="2" a="1"/>
  <c r="H1097" i="2" s="1"/>
  <c r="H1458" i="2" a="1"/>
  <c r="H1458" i="2" s="1"/>
  <c r="H1910" i="2" a="1"/>
  <c r="H1910" i="2" s="1"/>
  <c r="H1292" i="2" a="1"/>
  <c r="H1292" i="2" s="1"/>
  <c r="H1168" i="2" a="1"/>
  <c r="H1168" i="2" s="1"/>
  <c r="H1544" i="2" a="1"/>
  <c r="H1544" i="2" s="1"/>
  <c r="H1473" i="2" a="1"/>
  <c r="H1473" i="2" s="1"/>
  <c r="H986" i="2" a="1"/>
  <c r="H986" i="2" s="1"/>
  <c r="H1136" i="2" a="1"/>
  <c r="H1136" i="2" s="1"/>
  <c r="H1477" i="2" a="1"/>
  <c r="H1477" i="2" s="1"/>
  <c r="H1042" i="2" a="1"/>
  <c r="H1042" i="2" s="1"/>
  <c r="H1003" i="2" a="1"/>
  <c r="H1003" i="2" s="1"/>
  <c r="H1592" i="2" a="1"/>
  <c r="H1592" i="2" s="1"/>
  <c r="H1075" i="2" a="1"/>
  <c r="H1075" i="2" s="1"/>
  <c r="H921" i="2" a="1"/>
  <c r="H921" i="2" s="1"/>
  <c r="H1367" i="2" a="1"/>
  <c r="H1367" i="2" s="1"/>
  <c r="H1457" i="2" a="1"/>
  <c r="H1457" i="2" s="1"/>
  <c r="H1731" i="2" a="1"/>
  <c r="H1731" i="2" s="1"/>
  <c r="H1846" i="2" a="1"/>
  <c r="H1846" i="2" s="1"/>
  <c r="H1140" i="2" a="1"/>
  <c r="H1140" i="2" s="1"/>
  <c r="H1525" i="2" a="1"/>
  <c r="H1525" i="2" s="1"/>
  <c r="H1832" i="2" a="1"/>
  <c r="H1832" i="2" s="1"/>
  <c r="H963" i="2" a="1"/>
  <c r="H963" i="2" s="1"/>
  <c r="H1219" i="2" a="1"/>
  <c r="H1219" i="2" s="1"/>
  <c r="H1823" i="2" a="1"/>
  <c r="H1823" i="2" s="1"/>
  <c r="H1531" i="2" a="1"/>
  <c r="H1531" i="2" s="1"/>
  <c r="H1578" i="2" a="1"/>
  <c r="H1578" i="2" s="1"/>
  <c r="H1736" i="2" a="1"/>
  <c r="H1736" i="2" s="1"/>
  <c r="H1048" i="2" a="1"/>
  <c r="H1048" i="2" s="1"/>
  <c r="H1679" i="2" a="1"/>
  <c r="H1679" i="2" s="1"/>
  <c r="H1268" i="2" a="1"/>
  <c r="H1268" i="2" s="1"/>
  <c r="H1934" i="2" a="1"/>
  <c r="H1934" i="2" s="1"/>
  <c r="H1617" i="2" a="1"/>
  <c r="H1617" i="2" s="1"/>
  <c r="H1560" i="2" a="1"/>
  <c r="H1560" i="2" s="1"/>
  <c r="H1058" i="2" a="1"/>
  <c r="H1058" i="2" s="1"/>
  <c r="H968" i="2" a="1"/>
  <c r="H968" i="2" s="1"/>
  <c r="H1340" i="2" a="1"/>
  <c r="H1340" i="2" s="1"/>
  <c r="H1742" i="2" a="1"/>
  <c r="H1742" i="2" s="1"/>
  <c r="H1877" i="2" a="1"/>
  <c r="H1877" i="2" s="1"/>
  <c r="H1900" i="2" a="1"/>
  <c r="H1900" i="2" s="1"/>
  <c r="H1650" i="2" a="1"/>
  <c r="H1650" i="2" s="1"/>
  <c r="H1350" i="2" a="1"/>
  <c r="H1350" i="2" s="1"/>
  <c r="H1478" i="2" a="1"/>
  <c r="H1478" i="2" s="1"/>
  <c r="H1184" i="2" a="1"/>
  <c r="H1184" i="2" s="1"/>
  <c r="H1825" i="2" a="1"/>
  <c r="H1825" i="2" s="1"/>
  <c r="H1564" i="2" a="1"/>
  <c r="H1564" i="2" s="1"/>
  <c r="H1007" i="2" a="1"/>
  <c r="H1007" i="2" s="1"/>
  <c r="H1469" i="2" a="1"/>
  <c r="H1469" i="2" s="1"/>
  <c r="H1540" i="2" a="1"/>
  <c r="H1540" i="2" s="1"/>
  <c r="H916" i="2" a="1"/>
  <c r="H916" i="2" s="1"/>
  <c r="H1319" i="2" a="1"/>
  <c r="H1319" i="2" s="1"/>
  <c r="H997" i="2" a="1"/>
  <c r="H997" i="2" s="1"/>
  <c r="H891" i="2" a="1"/>
  <c r="H891" i="2" s="1"/>
  <c r="H1686" i="2" a="1"/>
  <c r="H1686" i="2" s="1"/>
  <c r="H1164" i="2" a="1"/>
  <c r="H1164" i="2" s="1"/>
  <c r="H1015" i="2" a="1"/>
  <c r="H1015" i="2" s="1"/>
  <c r="H911" i="2" a="1"/>
  <c r="H911" i="2" s="1"/>
  <c r="H1278" i="2" a="1"/>
  <c r="H1278" i="2" s="1"/>
  <c r="H1116" i="2" a="1"/>
  <c r="H1116" i="2" s="1"/>
  <c r="H1217" i="2" a="1"/>
  <c r="H1217" i="2" s="1"/>
  <c r="H1429" i="2" a="1"/>
  <c r="H1429" i="2" s="1"/>
  <c r="H1701" i="2" a="1"/>
  <c r="H1701" i="2" s="1"/>
  <c r="H1043" i="2" a="1"/>
  <c r="H1043" i="2" s="1"/>
  <c r="H1804" i="2" a="1"/>
  <c r="H1804" i="2" s="1"/>
  <c r="H1663" i="2" a="1"/>
  <c r="H1663" i="2" s="1"/>
  <c r="H1797" i="2" a="1"/>
  <c r="H1797" i="2" s="1"/>
  <c r="H1142" i="2" a="1"/>
  <c r="H1142" i="2" s="1"/>
  <c r="H1306" i="2" a="1"/>
  <c r="H1306" i="2" s="1"/>
  <c r="H1535" i="2" a="1"/>
  <c r="H1535" i="2" s="1"/>
  <c r="H1161" i="2" a="1"/>
  <c r="H1161" i="2" s="1"/>
  <c r="H1169" i="2" a="1"/>
  <c r="H1169" i="2" s="1"/>
  <c r="H1737" i="2" a="1"/>
  <c r="H1737" i="2" s="1"/>
  <c r="H1866" i="2" a="1"/>
  <c r="H1866" i="2" s="1"/>
  <c r="H1826" i="2" a="1"/>
  <c r="H1826" i="2" s="1"/>
  <c r="H1207" i="2" a="1"/>
  <c r="H1207" i="2" s="1"/>
  <c r="H1451" i="2" a="1"/>
  <c r="H1451" i="2" s="1"/>
  <c r="H976" i="2" a="1"/>
  <c r="H976" i="2" s="1"/>
  <c r="H1644" i="2" a="1"/>
  <c r="H1644" i="2" s="1"/>
  <c r="H1774" i="2" a="1"/>
  <c r="H1774" i="2" s="1"/>
  <c r="H1745" i="2" a="1"/>
  <c r="H1745" i="2" s="1"/>
  <c r="H1293" i="2" a="1"/>
  <c r="H1293" i="2" s="1"/>
  <c r="H1172" i="2" a="1"/>
  <c r="H1172" i="2" s="1"/>
  <c r="H972" i="2" a="1"/>
  <c r="H972" i="2" s="1"/>
  <c r="H944" i="2" a="1"/>
  <c r="H944" i="2" s="1"/>
  <c r="H1768" i="2" a="1"/>
  <c r="H1768" i="2" s="1"/>
  <c r="H1743" i="2" a="1"/>
  <c r="H1743" i="2" s="1"/>
  <c r="H1255" i="2" a="1"/>
  <c r="H1255" i="2" s="1"/>
  <c r="H1639" i="2" a="1"/>
  <c r="H1639" i="2" s="1"/>
  <c r="H1064" i="2" a="1"/>
  <c r="H1064" i="2" s="1"/>
  <c r="H1300" i="2" a="1"/>
  <c r="H1300" i="2" s="1"/>
  <c r="H1765" i="2" a="1"/>
  <c r="H1765" i="2" s="1"/>
  <c r="H1842" i="2" a="1"/>
  <c r="H1842" i="2" s="1"/>
  <c r="H1512" i="2" a="1"/>
  <c r="H1512" i="2" s="1"/>
  <c r="H1784" i="2" a="1"/>
  <c r="H1784" i="2" s="1"/>
  <c r="H957" i="2" a="1"/>
  <c r="H957" i="2" s="1"/>
  <c r="H1589" i="2" a="1"/>
  <c r="H1589" i="2" s="1"/>
  <c r="H1220" i="2" a="1"/>
  <c r="H1220" i="2" s="1"/>
  <c r="H1551" i="2" a="1"/>
  <c r="H1551" i="2" s="1"/>
  <c r="H1419" i="2" a="1"/>
  <c r="H1419" i="2" s="1"/>
  <c r="H1221" i="2" a="1"/>
  <c r="H1221" i="2" s="1"/>
  <c r="H1872" i="2" a="1"/>
  <c r="H1872" i="2" s="1"/>
  <c r="H1099" i="2" a="1"/>
  <c r="H1099" i="2" s="1"/>
  <c r="H1200" i="2" a="1"/>
  <c r="H1200" i="2" s="1"/>
  <c r="H1794" i="2" a="1"/>
  <c r="H1794" i="2" s="1"/>
  <c r="H1841" i="2" a="1"/>
  <c r="H1841" i="2" s="1"/>
  <c r="H1811" i="2" a="1"/>
  <c r="H1811" i="2" s="1"/>
  <c r="H1570" i="2" a="1"/>
  <c r="H1570" i="2" s="1"/>
  <c r="H1463" i="2" a="1"/>
  <c r="H1463" i="2" s="1"/>
  <c r="H1024" i="2" a="1"/>
  <c r="H1024" i="2" s="1"/>
  <c r="H1693" i="2" a="1"/>
  <c r="H1693" i="2" s="1"/>
  <c r="H1261" i="2" a="1"/>
  <c r="H1261" i="2" s="1"/>
  <c r="H1798" i="2" a="1"/>
  <c r="H1798" i="2" s="1"/>
  <c r="H1759" i="2" a="1"/>
  <c r="H1759" i="2" s="1"/>
  <c r="H979" i="2" a="1"/>
  <c r="H979" i="2" s="1"/>
  <c r="H1640" i="2" a="1"/>
  <c r="H1640" i="2" s="1"/>
  <c r="H1081" i="2" a="1"/>
  <c r="H1081" i="2" s="1"/>
  <c r="H1004" i="2" a="1"/>
  <c r="H1004" i="2" s="1"/>
  <c r="H1201" i="2" a="1"/>
  <c r="H1201" i="2" s="1"/>
  <c r="H1091" i="2" a="1"/>
  <c r="H1091" i="2" s="1"/>
  <c r="H1114" i="2" a="1"/>
  <c r="H1114" i="2" s="1"/>
  <c r="H1656" i="2" a="1"/>
  <c r="H1656" i="2" s="1"/>
  <c r="H1593" i="2" a="1"/>
  <c r="H1593" i="2" s="1"/>
  <c r="H1651" i="2" a="1"/>
  <c r="H1651" i="2" s="1"/>
  <c r="H1509" i="2" a="1"/>
  <c r="H1509" i="2" s="1"/>
  <c r="H933" i="2" a="1"/>
  <c r="H933" i="2" s="1"/>
  <c r="H1013" i="2" a="1"/>
  <c r="H1013" i="2" s="1"/>
  <c r="H1016" i="2" a="1"/>
  <c r="H1016" i="2" s="1"/>
  <c r="H980" i="2" a="1"/>
  <c r="H980" i="2" s="1"/>
  <c r="H1565" i="2" a="1"/>
  <c r="H1565" i="2" s="1"/>
  <c r="H1008" i="2" a="1"/>
  <c r="H1008" i="2" s="1"/>
  <c r="H1342" i="2" a="1"/>
  <c r="H1342" i="2" s="1"/>
  <c r="H1332" i="2" a="1"/>
  <c r="H1332" i="2" s="1"/>
  <c r="H1746" i="2" a="1"/>
  <c r="H1746" i="2" s="1"/>
  <c r="H1454" i="2" a="1"/>
  <c r="H1454" i="2" s="1"/>
  <c r="H1100" i="2" a="1"/>
  <c r="H1100" i="2" s="1"/>
  <c r="H1175" i="2" a="1"/>
  <c r="H1175" i="2" s="1"/>
  <c r="H1430" i="2" a="1"/>
  <c r="H1430" i="2" s="1"/>
  <c r="H992" i="2" a="1"/>
  <c r="H992" i="2" s="1"/>
  <c r="H1132" i="2" a="1"/>
  <c r="H1132" i="2" s="1"/>
  <c r="H934" i="2" a="1"/>
  <c r="H934" i="2" s="1"/>
  <c r="H1343" i="2" a="1"/>
  <c r="H1343" i="2" s="1"/>
  <c r="H1847" i="2" a="1"/>
  <c r="H1847" i="2" s="1"/>
  <c r="H1108" i="2" a="1"/>
  <c r="H1108" i="2" s="1"/>
  <c r="H1833" i="2" a="1"/>
  <c r="H1833" i="2" s="1"/>
  <c r="H1126" i="2" a="1"/>
  <c r="H1126" i="2" s="1"/>
  <c r="H1119" i="2" a="1"/>
  <c r="H1119" i="2" s="1"/>
  <c r="H1817" i="2" a="1"/>
  <c r="H1817" i="2" s="1"/>
  <c r="H1923" i="2" a="1"/>
  <c r="H1923" i="2" s="1"/>
  <c r="H959" i="2" a="1"/>
  <c r="H959" i="2" s="1"/>
  <c r="H1227" i="2" a="1"/>
  <c r="H1227" i="2" s="1"/>
  <c r="H977" i="2" a="1"/>
  <c r="H977" i="2" s="1"/>
  <c r="H1364" i="2" a="1"/>
  <c r="H1364" i="2" s="1"/>
  <c r="H1283" i="2" a="1"/>
  <c r="H1283" i="2" s="1"/>
  <c r="H1379" i="2" a="1"/>
  <c r="H1379" i="2" s="1"/>
  <c r="H1202" i="2" a="1"/>
  <c r="H1202" i="2" s="1"/>
  <c r="H1017" i="2" a="1"/>
  <c r="H1017" i="2" s="1"/>
  <c r="H1710" i="2" a="1"/>
  <c r="H1710" i="2" s="1"/>
  <c r="H1256" i="2" a="1"/>
  <c r="H1256" i="2" s="1"/>
  <c r="H1600" i="2" a="1"/>
  <c r="H1600" i="2" s="1"/>
  <c r="H1459" i="2" a="1"/>
  <c r="H1459" i="2" s="1"/>
  <c r="H1127" i="2" a="1"/>
  <c r="H1127" i="2" s="1"/>
  <c r="H1166" i="2" a="1"/>
  <c r="H1166" i="2" s="1"/>
  <c r="H1444" i="2" a="1"/>
  <c r="H1444" i="2" s="1"/>
  <c r="H1935" i="2" a="1"/>
  <c r="H1935" i="2" s="1"/>
  <c r="H987" i="2" a="1"/>
  <c r="H987" i="2" s="1"/>
  <c r="H1311" i="2" a="1"/>
  <c r="H1311" i="2" s="1"/>
  <c r="H1605" i="2" a="1"/>
  <c r="H1605" i="2" s="1"/>
  <c r="H1941" i="2" a="1"/>
  <c r="H1941" i="2" s="1"/>
  <c r="H1839" i="2" a="1"/>
  <c r="H1839" i="2" s="1"/>
  <c r="H1785" i="2" a="1"/>
  <c r="H1785" i="2" s="1"/>
  <c r="H1422" i="2" a="1"/>
  <c r="H1422" i="2" s="1"/>
  <c r="H1772" i="2" a="1"/>
  <c r="H1772" i="2" s="1"/>
  <c r="H1687" i="2" a="1"/>
  <c r="H1687" i="2" s="1"/>
  <c r="H1944" i="2" a="1"/>
  <c r="H1944" i="2" s="1"/>
  <c r="H1050" i="2" a="1"/>
  <c r="H1050" i="2" s="1"/>
  <c r="H1380" i="2" a="1"/>
  <c r="H1380" i="2" s="1"/>
  <c r="H1738" i="2" a="1"/>
  <c r="H1738" i="2" s="1"/>
  <c r="H1143" i="2" a="1"/>
  <c r="H1143" i="2" s="1"/>
  <c r="H960" i="2" a="1"/>
  <c r="H960" i="2" s="1"/>
  <c r="H1556" i="2" a="1"/>
  <c r="H1556" i="2" s="1"/>
  <c r="H1452" i="2" a="1"/>
  <c r="H1452" i="2" s="1"/>
  <c r="H1372" i="2" a="1"/>
  <c r="H1372" i="2" s="1"/>
  <c r="H1115" i="2" a="1"/>
  <c r="H1115" i="2" s="1"/>
  <c r="H1068" i="2" a="1"/>
  <c r="H1068" i="2" s="1"/>
  <c r="H1307" i="2" a="1"/>
  <c r="H1307" i="2" s="1"/>
  <c r="H1805" i="2" a="1"/>
  <c r="H1805" i="2" s="1"/>
  <c r="H1760" i="2" a="1"/>
  <c r="H1760" i="2" s="1"/>
  <c r="H1857" i="2" a="1"/>
  <c r="H1857" i="2" s="1"/>
  <c r="H1827" i="2" a="1"/>
  <c r="H1827" i="2" s="1"/>
  <c r="H1864" i="2" a="1"/>
  <c r="H1864" i="2" s="1"/>
  <c r="H1339" i="2" a="1"/>
  <c r="H1339" i="2" s="1"/>
  <c r="H1222" i="2" a="1"/>
  <c r="H1222" i="2" s="1"/>
  <c r="H1739" i="2" a="1"/>
  <c r="H1739" i="2" s="1"/>
  <c r="H1740" i="2" a="1"/>
  <c r="H1740" i="2" s="1"/>
  <c r="H1018" i="2" a="1"/>
  <c r="H1018" i="2" s="1"/>
  <c r="H1082" i="2" a="1"/>
  <c r="H1082" i="2" s="1"/>
  <c r="H1190" i="2" a="1"/>
  <c r="H1190" i="2" s="1"/>
  <c r="H1173" i="2" a="1"/>
  <c r="H1173" i="2" s="1"/>
  <c r="H1664" i="2" a="1"/>
  <c r="H1664" i="2" s="1"/>
  <c r="H969" i="2" a="1"/>
  <c r="H969" i="2" s="1"/>
  <c r="H1786" i="2" a="1"/>
  <c r="H1786" i="2" s="1"/>
  <c r="H1019" i="2" a="1"/>
  <c r="H1019" i="2" s="1"/>
  <c r="H1128" i="2" a="1"/>
  <c r="H1128" i="2" s="1"/>
  <c r="H1694" i="2" a="1"/>
  <c r="H1694" i="2" s="1"/>
  <c r="H1613" i="2" a="1"/>
  <c r="H1613" i="2" s="1"/>
  <c r="H1324" i="2" a="1"/>
  <c r="H1324" i="2" s="1"/>
  <c r="H1020" i="2" a="1"/>
  <c r="H1020" i="2" s="1"/>
  <c r="H1527" i="2" a="1"/>
  <c r="H1527" i="2" s="1"/>
  <c r="H1484" i="2" a="1"/>
  <c r="H1484" i="2" s="1"/>
  <c r="H1488" i="2" a="1"/>
  <c r="H1488" i="2" s="1"/>
  <c r="H1069" i="2" a="1"/>
  <c r="H1069" i="2" s="1"/>
  <c r="H1070" i="2" a="1"/>
  <c r="H1070" i="2" s="1"/>
  <c r="H1170" i="2" a="1"/>
  <c r="H1170" i="2" s="1"/>
  <c r="H1666" i="2" a="1"/>
  <c r="H1666" i="2" s="1"/>
  <c r="H945" i="2" a="1"/>
  <c r="H945" i="2" s="1"/>
  <c r="H1945" i="2" a="1"/>
  <c r="H1945" i="2" s="1"/>
  <c r="H1489" i="2" a="1"/>
  <c r="H1489" i="2" s="1"/>
  <c r="H770" i="2" a="1"/>
  <c r="H770" i="2" s="1"/>
  <c r="G770" i="2" a="1"/>
  <c r="G770" i="2" s="1"/>
  <c r="G1728" i="2" a="1"/>
  <c r="G1728" i="2" s="1"/>
  <c r="G1085" i="2" a="1"/>
  <c r="G1085" i="2" s="1"/>
  <c r="G1806" i="2" a="1"/>
  <c r="G1806" i="2" s="1"/>
  <c r="G1645" i="2" a="1"/>
  <c r="G1645" i="2" s="1"/>
  <c r="G1942" i="2" a="1"/>
  <c r="G1942" i="2" s="1"/>
  <c r="G1641" i="2" a="1"/>
  <c r="G1641" i="2" s="1"/>
  <c r="G382" i="2" a="1"/>
  <c r="G382" i="2" s="1"/>
  <c r="G111" i="2" a="1"/>
  <c r="G111" i="2" s="1"/>
  <c r="G751" i="2" a="1"/>
  <c r="G751" i="2" s="1"/>
  <c r="G1479" i="2" a="1"/>
  <c r="G1479" i="2" s="1"/>
  <c r="G1545" i="2" a="1"/>
  <c r="G1545" i="2" s="1"/>
  <c r="G696" i="2" a="1"/>
  <c r="G696" i="2" s="1"/>
  <c r="G611" i="2" a="1"/>
  <c r="G611" i="2" s="1"/>
  <c r="G1761" i="2" a="1"/>
  <c r="G1761" i="2" s="1"/>
  <c r="G1571" i="2" a="1"/>
  <c r="G1571" i="2" s="1"/>
  <c r="G867" i="2" a="1"/>
  <c r="G867" i="2" s="1"/>
  <c r="G1629" i="2" a="1"/>
  <c r="G1629" i="2" s="1"/>
  <c r="G1630" i="2" a="1"/>
  <c r="G1630" i="2" s="1"/>
  <c r="G1521" i="2" a="1"/>
  <c r="G1521" i="2" s="1"/>
  <c r="G1848" i="2" a="1"/>
  <c r="G1848" i="2" s="1"/>
  <c r="G617" i="2" a="1"/>
  <c r="G617" i="2" s="1"/>
  <c r="G1711" i="2" a="1"/>
  <c r="G1711" i="2" s="1"/>
  <c r="G393" i="2" a="1"/>
  <c r="G393" i="2" s="1"/>
  <c r="G868" i="2" a="1"/>
  <c r="G868" i="2" s="1"/>
  <c r="G146" i="2" a="1"/>
  <c r="G146" i="2" s="1"/>
  <c r="G502" i="2" a="1"/>
  <c r="G502" i="2" s="1"/>
  <c r="G24" i="2" a="1"/>
  <c r="G24" i="2" s="1"/>
  <c r="G447" i="2" a="1"/>
  <c r="G447" i="2" s="1"/>
  <c r="G1566" i="2" a="1"/>
  <c r="G1566" i="2" s="1"/>
  <c r="G812" i="2" a="1"/>
  <c r="G812" i="2" s="1"/>
  <c r="G912" i="2" a="1"/>
  <c r="G912" i="2" s="1"/>
  <c r="G1262" i="2" a="1"/>
  <c r="G1262" i="2" s="1"/>
  <c r="G905" i="2" a="1"/>
  <c r="G905" i="2" s="1"/>
  <c r="G456" i="2" a="1"/>
  <c r="G456" i="2" s="1"/>
  <c r="G1596" i="2" a="1"/>
  <c r="G1596" i="2" s="1"/>
  <c r="G1885" i="2" a="1"/>
  <c r="G1885" i="2" s="1"/>
  <c r="G765" i="2" a="1"/>
  <c r="G765" i="2" s="1"/>
  <c r="G1513" i="2" a="1"/>
  <c r="G1513" i="2" s="1"/>
  <c r="G188" i="2" a="1"/>
  <c r="G188" i="2" s="1"/>
  <c r="G165" i="2" a="1"/>
  <c r="G165" i="2" s="1"/>
  <c r="G224" i="2" a="1"/>
  <c r="G224" i="2" s="1"/>
  <c r="G177" i="2" a="1"/>
  <c r="G177" i="2" s="1"/>
  <c r="G630" i="2" a="1"/>
  <c r="G630" i="2" s="1"/>
  <c r="G362" i="2" a="1"/>
  <c r="G362" i="2" s="1"/>
  <c r="G363" i="2" a="1"/>
  <c r="G363" i="2" s="1"/>
  <c r="G1769" i="2" a="1"/>
  <c r="G1769" i="2" s="1"/>
  <c r="G1056" i="2" a="1"/>
  <c r="G1056" i="2" s="1"/>
  <c r="G286" i="2" a="1"/>
  <c r="G286" i="2" s="1"/>
  <c r="G1437" i="2" a="1"/>
  <c r="G1437" i="2" s="1"/>
  <c r="G1417" i="2" a="1"/>
  <c r="G1417" i="2" s="1"/>
  <c r="G981" i="2" a="1"/>
  <c r="G981" i="2" s="1"/>
  <c r="G1775" i="2" a="1"/>
  <c r="G1775" i="2" s="1"/>
  <c r="G884" i="2" a="1"/>
  <c r="G884" i="2" s="1"/>
  <c r="G309" i="2" a="1"/>
  <c r="G309" i="2" s="1"/>
  <c r="G201" i="2" a="1"/>
  <c r="G201" i="2" s="1"/>
  <c r="G777" i="2" a="1"/>
  <c r="G777" i="2" s="1"/>
  <c r="G626" i="2" a="1"/>
  <c r="G626" i="2" s="1"/>
  <c r="G1657" i="2" a="1"/>
  <c r="G1657" i="2" s="1"/>
  <c r="G549" i="2" a="1"/>
  <c r="G549" i="2" s="1"/>
  <c r="G1035" i="2" a="1"/>
  <c r="G1035" i="2" s="1"/>
  <c r="G1873" i="2" a="1"/>
  <c r="G1873" i="2" s="1"/>
  <c r="G700" i="2" a="1"/>
  <c r="G700" i="2" s="1"/>
  <c r="G287" i="2" a="1"/>
  <c r="G287" i="2" s="1"/>
  <c r="G1208" i="2" a="1"/>
  <c r="G1208" i="2" s="1"/>
  <c r="G69" i="2" a="1"/>
  <c r="G69" i="2" s="1"/>
  <c r="G238" i="2" a="1"/>
  <c r="G238" i="2" s="1"/>
  <c r="G1412" i="2" a="1"/>
  <c r="G1412" i="2" s="1"/>
  <c r="G1176" i="2" a="1"/>
  <c r="G1176" i="2" s="1"/>
  <c r="G1243" i="2" a="1"/>
  <c r="G1243" i="2" s="1"/>
  <c r="G859" i="2" a="1"/>
  <c r="G859" i="2" s="1"/>
  <c r="G1890" i="2" a="1"/>
  <c r="G1890" i="2" s="1"/>
  <c r="G2018" i="2" a="1"/>
  <c r="G2018" i="2" s="1"/>
  <c r="G1263" i="2" a="1"/>
  <c r="G1263" i="2" s="1"/>
  <c r="G70" i="2" a="1"/>
  <c r="G70" i="2" s="1"/>
  <c r="G478" i="2" a="1"/>
  <c r="G478" i="2" s="1"/>
  <c r="G1209" i="2" a="1"/>
  <c r="G1209" i="2" s="1"/>
  <c r="G156" i="2" a="1"/>
  <c r="G156" i="2" s="1"/>
  <c r="G772" i="2" a="1"/>
  <c r="G772" i="2" s="1"/>
  <c r="G197" i="2" a="1"/>
  <c r="G197" i="2" s="1"/>
  <c r="G1413" i="2" a="1"/>
  <c r="G1413" i="2" s="1"/>
  <c r="G1567" i="2" a="1"/>
  <c r="G1567" i="2" s="1"/>
  <c r="G1344" i="2" a="1"/>
  <c r="G1344" i="2" s="1"/>
  <c r="G1648" i="2" a="1"/>
  <c r="G1648" i="2" s="1"/>
  <c r="G412" i="2" a="1"/>
  <c r="G412" i="2" s="1"/>
  <c r="G278" i="2" a="1"/>
  <c r="G278" i="2" s="1"/>
  <c r="G1248" i="2" a="1"/>
  <c r="G1248" i="2" s="1"/>
  <c r="G79" i="2" a="1"/>
  <c r="G79" i="2" s="1"/>
  <c r="G1145" i="2" a="1"/>
  <c r="G1145" i="2" s="1"/>
  <c r="G1683" i="2" a="1"/>
  <c r="G1683" i="2" s="1"/>
  <c r="G1603" i="2" a="1"/>
  <c r="G1603" i="2" s="1"/>
  <c r="G701" i="2" a="1"/>
  <c r="G701" i="2" s="1"/>
  <c r="G1690" i="2" a="1"/>
  <c r="G1690" i="2" s="1"/>
  <c r="G1762" i="2" a="1"/>
  <c r="G1762" i="2" s="1"/>
  <c r="G1858" i="2" a="1"/>
  <c r="G1858" i="2" s="1"/>
  <c r="G697" i="2" a="1"/>
  <c r="G697" i="2" s="1"/>
  <c r="G1916" i="2" a="1"/>
  <c r="G1916" i="2" s="1"/>
  <c r="G1867" i="2" a="1"/>
  <c r="G1867" i="2" s="1"/>
  <c r="G1868" i="2" a="1"/>
  <c r="G1868" i="2" s="1"/>
  <c r="G1101" i="2" a="1"/>
  <c r="G1101" i="2" s="1"/>
  <c r="G82" i="2" a="1"/>
  <c r="G82" i="2" s="1"/>
  <c r="G1510" i="2" a="1"/>
  <c r="G1510" i="2" s="1"/>
  <c r="G629" i="2" a="1"/>
  <c r="G629" i="2" s="1"/>
  <c r="G1387" i="2" a="1"/>
  <c r="G1387" i="2" s="1"/>
  <c r="G1684" i="2" a="1"/>
  <c r="G1684" i="2" s="1"/>
  <c r="G1716" i="2" a="1"/>
  <c r="G1716" i="2" s="1"/>
  <c r="G575" i="2" a="1"/>
  <c r="G575" i="2" s="1"/>
  <c r="G654" i="2" a="1"/>
  <c r="G654" i="2" s="1"/>
  <c r="G1697" i="2" a="1"/>
  <c r="G1697" i="2" s="1"/>
  <c r="G272" i="2" a="1"/>
  <c r="G272" i="2" s="1"/>
  <c r="G339" i="2" a="1"/>
  <c r="G339" i="2" s="1"/>
  <c r="G705" i="2" a="1"/>
  <c r="G705" i="2" s="1"/>
  <c r="G1425" i="2" a="1"/>
  <c r="G1425" i="2" s="1"/>
  <c r="G221" i="2" a="1"/>
  <c r="G221" i="2" s="1"/>
  <c r="G550" i="2" a="1"/>
  <c r="G550" i="2" s="1"/>
  <c r="G1297" i="2" a="1"/>
  <c r="G1297" i="2" s="1"/>
  <c r="G551" i="2" a="1"/>
  <c r="G551" i="2" s="1"/>
  <c r="G1658" i="2" a="1"/>
  <c r="G1658" i="2" s="1"/>
  <c r="G1333" i="2" a="1"/>
  <c r="G1333" i="2" s="1"/>
  <c r="G924" i="2" a="1"/>
  <c r="G924" i="2" s="1"/>
  <c r="G336" i="2" a="1"/>
  <c r="G336" i="2" s="1"/>
  <c r="G198" i="2" a="1"/>
  <c r="G198" i="2" s="1"/>
  <c r="G605" i="2" a="1"/>
  <c r="G605" i="2" s="1"/>
  <c r="G1146" i="2" a="1"/>
  <c r="G1146" i="2" s="1"/>
  <c r="G301" i="2" a="1"/>
  <c r="G301" i="2" s="1"/>
  <c r="G922" i="2" a="1"/>
  <c r="G922" i="2" s="1"/>
  <c r="G37" i="2" a="1"/>
  <c r="G37" i="2" s="1"/>
  <c r="G38" i="2" a="1"/>
  <c r="G38" i="2" s="1"/>
  <c r="G119" i="2" a="1"/>
  <c r="G119" i="2" s="1"/>
  <c r="G1901" i="2" a="1"/>
  <c r="G1901" i="2" s="1"/>
  <c r="G1680" i="2" a="1"/>
  <c r="G1680" i="2" s="1"/>
  <c r="G1518" i="2" a="1"/>
  <c r="G1518" i="2" s="1"/>
  <c r="G1642" i="2" a="1"/>
  <c r="G1642" i="2" s="1"/>
  <c r="G966" i="2" a="1"/>
  <c r="G966" i="2" s="1"/>
  <c r="G288" i="2" a="1"/>
  <c r="G288" i="2" s="1"/>
  <c r="G1373" i="2" a="1"/>
  <c r="G1373" i="2" s="1"/>
  <c r="G942" i="2" a="1"/>
  <c r="G942" i="2" s="1"/>
  <c r="G1257" i="2" a="1"/>
  <c r="G1257" i="2" s="1"/>
  <c r="G728" i="2" a="1"/>
  <c r="G728" i="2" s="1"/>
  <c r="G658" i="2" a="1"/>
  <c r="G658" i="2" s="1"/>
  <c r="G1643" i="2" a="1"/>
  <c r="G1643" i="2" s="1"/>
  <c r="G1083" i="2" a="1"/>
  <c r="G1083" i="2" s="1"/>
  <c r="G783" i="2" a="1"/>
  <c r="G783" i="2" s="1"/>
  <c r="G1770" i="2" a="1"/>
  <c r="G1770" i="2" s="1"/>
  <c r="G635" i="2" a="1"/>
  <c r="G635" i="2" s="1"/>
  <c r="G1626" i="2" a="1"/>
  <c r="G1626" i="2" s="1"/>
  <c r="G820" i="2" a="1"/>
  <c r="G820" i="2" s="1"/>
  <c r="G1117" i="2" a="1"/>
  <c r="G1117" i="2" s="1"/>
  <c r="G258" i="2" a="1"/>
  <c r="G258" i="2" s="1"/>
  <c r="G799" i="2" a="1"/>
  <c r="G799" i="2" s="1"/>
  <c r="G1060" i="2" a="1"/>
  <c r="G1060" i="2" s="1"/>
  <c r="G1844" i="2" a="1"/>
  <c r="G1844" i="2" s="1"/>
  <c r="G1468" i="2" a="1"/>
  <c r="G1468" i="2" s="1"/>
  <c r="G758" i="2" a="1"/>
  <c r="G758" i="2" s="1"/>
  <c r="G161" i="2" a="1"/>
  <c r="G161" i="2" s="1"/>
  <c r="G1859" i="2" a="1"/>
  <c r="G1859" i="2" s="1"/>
  <c r="G869" i="2" a="1"/>
  <c r="G869" i="2" s="1"/>
  <c r="G183" i="2" a="1"/>
  <c r="G183" i="2" s="1"/>
  <c r="G1878" i="2" a="1"/>
  <c r="G1878" i="2" s="1"/>
  <c r="G899" i="2" a="1"/>
  <c r="G899" i="2" s="1"/>
  <c r="G800" i="2" a="1"/>
  <c r="G800" i="2" s="1"/>
  <c r="G1374" i="2" a="1"/>
  <c r="G1374" i="2" s="1"/>
  <c r="G147" i="2" a="1"/>
  <c r="G147" i="2" s="1"/>
  <c r="G148" i="2" a="1"/>
  <c r="G148" i="2" s="1"/>
  <c r="G622" i="2" a="1"/>
  <c r="G622" i="2" s="1"/>
  <c r="G1776" i="2" a="1"/>
  <c r="G1776" i="2" s="1"/>
  <c r="G769" i="2" a="1"/>
  <c r="G769" i="2" s="1"/>
  <c r="G807" i="2" a="1"/>
  <c r="G807" i="2" s="1"/>
  <c r="G1529" i="2" a="1"/>
  <c r="G1529" i="2" s="1"/>
  <c r="G329" i="2" a="1"/>
  <c r="G329" i="2" s="1"/>
  <c r="G1792" i="2" a="1"/>
  <c r="G1792" i="2" s="1"/>
  <c r="G1409" i="2" a="1"/>
  <c r="G1409" i="2" s="1"/>
  <c r="G1995" i="2" a="1"/>
  <c r="G1995" i="2" s="1"/>
  <c r="G413" i="2" a="1"/>
  <c r="G413" i="2" s="1"/>
  <c r="G1273" i="2" a="1"/>
  <c r="G1273" i="2" s="1"/>
  <c r="G1856" i="2" a="1"/>
  <c r="G1856" i="2" s="1"/>
  <c r="G558" i="2" a="1"/>
  <c r="G558" i="2" s="1"/>
  <c r="G1234" i="2" a="1"/>
  <c r="G1234" i="2" s="1"/>
  <c r="G1383" i="2" a="1"/>
  <c r="G1383" i="2" s="1"/>
  <c r="G906" i="2" a="1"/>
  <c r="G906" i="2" s="1"/>
  <c r="G4" i="2" a="1"/>
  <c r="G4" i="2" s="1"/>
  <c r="G1704" i="2" a="1"/>
  <c r="G1704" i="2" s="1"/>
  <c r="G163" i="2" a="1"/>
  <c r="G163" i="2" s="1"/>
  <c r="G1698" i="2" a="1"/>
  <c r="G1698" i="2" s="1"/>
  <c r="G1777" i="2" a="1"/>
  <c r="G1777" i="2" s="1"/>
  <c r="G64" i="2" a="1"/>
  <c r="G64" i="2" s="1"/>
  <c r="G269" i="2" a="1"/>
  <c r="G269" i="2" s="1"/>
  <c r="G935" i="2" a="1"/>
  <c r="G935" i="2" s="1"/>
  <c r="G1368" i="2" a="1"/>
  <c r="G1368" i="2" s="1"/>
  <c r="G1659" i="2" a="1"/>
  <c r="G1659" i="2" s="1"/>
  <c r="G285" i="2" a="1"/>
  <c r="G285" i="2" s="1"/>
  <c r="G1036" i="2" a="1"/>
  <c r="G1036" i="2" s="1"/>
  <c r="G1542" i="2" a="1"/>
  <c r="G1542" i="2" s="1"/>
  <c r="G757" i="2" a="1"/>
  <c r="G757" i="2" s="1"/>
  <c r="G1924" i="2" a="1"/>
  <c r="G1924" i="2" s="1"/>
  <c r="G465" i="2" a="1"/>
  <c r="G465" i="2" s="1"/>
  <c r="G625" i="2" a="1"/>
  <c r="G625" i="2" s="1"/>
  <c r="G227" i="2" a="1"/>
  <c r="G227" i="2" s="1"/>
  <c r="G149" i="2" a="1"/>
  <c r="G149" i="2" s="1"/>
  <c r="G322" i="2" a="1"/>
  <c r="G322" i="2" s="1"/>
  <c r="G631" i="2" a="1"/>
  <c r="G631" i="2" s="1"/>
  <c r="G479" i="2" a="1"/>
  <c r="G479" i="2" s="1"/>
  <c r="G860" i="2" a="1"/>
  <c r="G860" i="2" s="1"/>
  <c r="G1633" i="2" a="1"/>
  <c r="G1633" i="2" s="1"/>
  <c r="G2011" i="2" a="1"/>
  <c r="G2011" i="2" s="1"/>
  <c r="G2012" i="2" a="1"/>
  <c r="G2012" i="2" s="1"/>
  <c r="G797" i="2" a="1"/>
  <c r="G797" i="2" s="1"/>
  <c r="G729" i="2" a="1"/>
  <c r="G729" i="2" s="1"/>
  <c r="G1791" i="2" a="1"/>
  <c r="G1791" i="2" s="1"/>
  <c r="G1891" i="2" a="1"/>
  <c r="G1891" i="2" s="1"/>
  <c r="G850" i="2" a="1"/>
  <c r="G850" i="2" s="1"/>
  <c r="G1946" i="2" a="1"/>
  <c r="G1946" i="2" s="1"/>
  <c r="G1835" i="2" a="1"/>
  <c r="G1835" i="2" s="1"/>
  <c r="G25" i="2" a="1"/>
  <c r="G25" i="2" s="1"/>
  <c r="G1649" i="2" a="1"/>
  <c r="G1649" i="2" s="1"/>
  <c r="G1432" i="2" a="1"/>
  <c r="G1432" i="2" s="1"/>
  <c r="G2015" i="2" a="1"/>
  <c r="G2015" i="2" s="1"/>
  <c r="G1852" i="2" a="1"/>
  <c r="G1852" i="2" s="1"/>
  <c r="G1618" i="2" a="1"/>
  <c r="G1618" i="2" s="1"/>
  <c r="G1420" i="2" a="1"/>
  <c r="G1420" i="2" s="1"/>
  <c r="G1354" i="2" a="1"/>
  <c r="G1354" i="2" s="1"/>
  <c r="G529" i="2" a="1"/>
  <c r="G529" i="2" s="1"/>
  <c r="G1665" i="2" a="1"/>
  <c r="G1665" i="2" s="1"/>
  <c r="G1341" i="2" a="1"/>
  <c r="G1341" i="2" s="1"/>
  <c r="G1902" i="2" a="1"/>
  <c r="G1902" i="2" s="1"/>
  <c r="G1393" i="2" a="1"/>
  <c r="G1393" i="2" s="1"/>
  <c r="G228" i="2" a="1"/>
  <c r="G228" i="2" s="1"/>
  <c r="G1860" i="2" a="1"/>
  <c r="G1860" i="2" s="1"/>
  <c r="G1861" i="2" a="1"/>
  <c r="G1861" i="2" s="1"/>
  <c r="G815" i="2" a="1"/>
  <c r="G815" i="2" s="1"/>
  <c r="G1808" i="2" a="1"/>
  <c r="G1808" i="2" s="1"/>
  <c r="G195" i="2" a="1"/>
  <c r="G195" i="2" s="1"/>
  <c r="G784" i="2" a="1"/>
  <c r="G784" i="2" s="1"/>
  <c r="G85" i="2" a="1"/>
  <c r="G85" i="2" s="1"/>
  <c r="G1418" i="2" a="1"/>
  <c r="G1418" i="2" s="1"/>
  <c r="G1375" i="2" a="1"/>
  <c r="G1375" i="2" s="1"/>
  <c r="G470" i="2" a="1"/>
  <c r="G470" i="2" s="1"/>
  <c r="G1574" i="2" a="1"/>
  <c r="G1574" i="2" s="1"/>
  <c r="G739" i="2" a="1"/>
  <c r="G739" i="2" s="1"/>
  <c r="G418" i="2" a="1"/>
  <c r="G418" i="2" s="1"/>
  <c r="G1369" i="2" a="1"/>
  <c r="G1369" i="2" s="1"/>
  <c r="G1191" i="2" a="1"/>
  <c r="G1191" i="2" s="1"/>
  <c r="G1892" i="2" a="1"/>
  <c r="G1892" i="2" s="1"/>
  <c r="G1652" i="2" a="1"/>
  <c r="G1652" i="2" s="1"/>
  <c r="G1426" i="2" a="1"/>
  <c r="G1426" i="2" s="1"/>
  <c r="G1345" i="2" a="1"/>
  <c r="G1345" i="2" s="1"/>
  <c r="G1445" i="2" a="1"/>
  <c r="G1445" i="2" s="1"/>
  <c r="G1606" i="2" a="1"/>
  <c r="G1606" i="2" s="1"/>
  <c r="G1952" i="2" a="1"/>
  <c r="G1952" i="2" s="1"/>
  <c r="G1497" i="2" a="1"/>
  <c r="G1497" i="2" s="1"/>
  <c r="G1154" i="2" a="1"/>
  <c r="G1154" i="2" s="1"/>
  <c r="G1840" i="2" a="1"/>
  <c r="G1840" i="2" s="1"/>
  <c r="G744" i="2" a="1"/>
  <c r="G744" i="2" s="1"/>
  <c r="G279" i="2" a="1"/>
  <c r="G279" i="2" s="1"/>
  <c r="G471" i="2" a="1"/>
  <c r="G471" i="2" s="1"/>
  <c r="G1147" i="2" a="1"/>
  <c r="G1147" i="2" s="1"/>
  <c r="G1712" i="2" a="1"/>
  <c r="G1712" i="2" s="1"/>
  <c r="G1009" i="2" a="1"/>
  <c r="G1009" i="2" s="1"/>
  <c r="G1129" i="2" a="1"/>
  <c r="G1129" i="2" s="1"/>
  <c r="G1398" i="2" a="1"/>
  <c r="G1398" i="2" s="1"/>
  <c r="G173" i="2" a="1"/>
  <c r="G173" i="2" s="1"/>
  <c r="G1351" i="2" a="1"/>
  <c r="G1351" i="2" s="1"/>
  <c r="G215" i="2" a="1"/>
  <c r="G215" i="2" s="1"/>
  <c r="G216" i="2" a="1"/>
  <c r="G216" i="2" s="1"/>
  <c r="G1237" i="2" a="1"/>
  <c r="G1237" i="2" s="1"/>
  <c r="G714" i="2" a="1"/>
  <c r="G714" i="2" s="1"/>
  <c r="G983" i="2" a="1"/>
  <c r="G983" i="2" s="1"/>
  <c r="G1346" i="2" a="1"/>
  <c r="G1346" i="2" s="1"/>
  <c r="G1235" i="2" a="1"/>
  <c r="G1235" i="2" s="1"/>
  <c r="G310" i="2" a="1"/>
  <c r="G310" i="2" s="1"/>
  <c r="G2006" i="2" a="1"/>
  <c r="G2006" i="2" s="1"/>
  <c r="G2007" i="2" a="1"/>
  <c r="G2007" i="2" s="1"/>
  <c r="G32" i="2" a="1"/>
  <c r="G32" i="2" s="1"/>
  <c r="G483" i="2" a="1"/>
  <c r="G483" i="2" s="1"/>
  <c r="G1449" i="2" a="1"/>
  <c r="G1449" i="2" s="1"/>
  <c r="G340" i="2" a="1"/>
  <c r="G340" i="2" s="1"/>
  <c r="G520" i="2" a="1"/>
  <c r="G520" i="2" s="1"/>
  <c r="G1483" i="2" a="1"/>
  <c r="G1483" i="2" s="1"/>
  <c r="G1421" i="2" a="1"/>
  <c r="G1421" i="2" s="1"/>
  <c r="G692" i="2" a="1"/>
  <c r="G692" i="2" s="1"/>
  <c r="G1474" i="2" a="1"/>
  <c r="G1474" i="2" s="1"/>
  <c r="G1238" i="2" a="1"/>
  <c r="G1238" i="2" s="1"/>
  <c r="G1021" i="2" a="1"/>
  <c r="G1021" i="2" s="1"/>
  <c r="G1953" i="2" a="1"/>
  <c r="G1953" i="2" s="1"/>
  <c r="G620" i="2" a="1"/>
  <c r="G620" i="2" s="1"/>
  <c r="G1795" i="2" a="1"/>
  <c r="G1795" i="2" s="1"/>
  <c r="G1185" i="2" a="1"/>
  <c r="G1185" i="2" s="1"/>
  <c r="G1051" i="2" a="1"/>
  <c r="G1051" i="2" s="1"/>
  <c r="G1543" i="2" a="1"/>
  <c r="G1543" i="2" s="1"/>
  <c r="G1390" i="2" a="1"/>
  <c r="G1390" i="2" s="1"/>
  <c r="G354" i="2" a="1"/>
  <c r="G354" i="2" s="1"/>
  <c r="G1939" i="2" a="1"/>
  <c r="G1939" i="2" s="1"/>
  <c r="G636" i="2" a="1"/>
  <c r="G636" i="2" s="1"/>
  <c r="G9" i="2" a="1"/>
  <c r="G9" i="2" s="1"/>
  <c r="G1298" i="2" a="1"/>
  <c r="G1298" i="2" s="1"/>
  <c r="G1961" i="2" a="1"/>
  <c r="G1961" i="2" s="1"/>
  <c r="G1394" i="2" a="1"/>
  <c r="G1394" i="2" s="1"/>
  <c r="G30" i="2" a="1"/>
  <c r="G30" i="2" s="1"/>
  <c r="G1528" i="2" a="1"/>
  <c r="G1528" i="2" s="1"/>
  <c r="G1054" i="2" a="1"/>
  <c r="G1054" i="2" s="1"/>
  <c r="G1076" i="2" a="1"/>
  <c r="G1076" i="2" s="1"/>
  <c r="G730" i="2" a="1"/>
  <c r="G730" i="2" s="1"/>
  <c r="G750" i="2" a="1"/>
  <c r="G750" i="2" s="1"/>
  <c r="G484" i="2" a="1"/>
  <c r="G484" i="2" s="1"/>
  <c r="G1989" i="2" a="1"/>
  <c r="G1989" i="2" s="1"/>
  <c r="G386" i="2" a="1"/>
  <c r="G386" i="2" s="1"/>
  <c r="G1729" i="2" a="1"/>
  <c r="G1729" i="2" s="1"/>
  <c r="G1667" i="2" a="1"/>
  <c r="G1667" i="2" s="1"/>
  <c r="G1284" i="2" a="1"/>
  <c r="G1284" i="2" s="1"/>
  <c r="G1724" i="2" a="1"/>
  <c r="G1724" i="2" s="1"/>
  <c r="G1778" i="2" a="1"/>
  <c r="G1778" i="2" s="1"/>
  <c r="G3" i="2" a="1"/>
  <c r="G3" i="2" s="1"/>
  <c r="G1773" i="2" a="1"/>
  <c r="G1773" i="2" s="1"/>
  <c r="G1699" i="2" a="1"/>
  <c r="G1699" i="2" s="1"/>
  <c r="G1615" i="2" a="1"/>
  <c r="G1615" i="2" s="1"/>
  <c r="G1239" i="2" a="1"/>
  <c r="G1239" i="2" s="1"/>
  <c r="G371" i="2" a="1"/>
  <c r="G371" i="2" s="1"/>
  <c r="G83" i="2" a="1"/>
  <c r="G83" i="2" s="1"/>
  <c r="G1747" i="2" a="1"/>
  <c r="G1747" i="2" s="1"/>
  <c r="G1224" i="2" a="1"/>
  <c r="G1224" i="2" s="1"/>
  <c r="G515" i="2" a="1"/>
  <c r="G515" i="2" s="1"/>
  <c r="G1925" i="2" a="1"/>
  <c r="G1925" i="2" s="1"/>
  <c r="G1820" i="2" a="1"/>
  <c r="G1820" i="2" s="1"/>
  <c r="G403" i="2" a="1"/>
  <c r="G403" i="2" s="1"/>
  <c r="G1414" i="2" a="1"/>
  <c r="G1414" i="2" s="1"/>
  <c r="G503" i="2" a="1"/>
  <c r="G503" i="2" s="1"/>
  <c r="G259" i="2" a="1"/>
  <c r="G259" i="2" s="1"/>
  <c r="G1057" i="2" a="1"/>
  <c r="G1057" i="2" s="1"/>
  <c r="G1407" i="2" a="1"/>
  <c r="G1407" i="2" s="1"/>
  <c r="G808" i="2" a="1"/>
  <c r="G808" i="2" s="1"/>
  <c r="G826" i="2" a="1"/>
  <c r="G826" i="2" s="1"/>
  <c r="G1982" i="2" a="1"/>
  <c r="G1982" i="2" s="1"/>
  <c r="G1410" i="2" a="1"/>
  <c r="G1410" i="2" s="1"/>
  <c r="G900" i="2" a="1"/>
  <c r="G900" i="2" s="1"/>
  <c r="G840" i="2" a="1"/>
  <c r="G840" i="2" s="1"/>
  <c r="G1395" i="2" a="1"/>
  <c r="G1395" i="2" s="1"/>
  <c r="G1601" i="2" a="1"/>
  <c r="G1601" i="2" s="1"/>
  <c r="G1181" i="2" a="1"/>
  <c r="G1181" i="2" s="1"/>
  <c r="G1365" i="2" a="1"/>
  <c r="G1365" i="2" s="1"/>
  <c r="G1962" i="2" a="1"/>
  <c r="G1962" i="2" s="1"/>
  <c r="G710" i="2" a="1"/>
  <c r="G710" i="2" s="1"/>
  <c r="G1575" i="2" a="1"/>
  <c r="G1575" i="2" s="1"/>
  <c r="G184" i="2" a="1"/>
  <c r="G184" i="2" s="1"/>
  <c r="G1505" i="2" a="1"/>
  <c r="G1505" i="2" s="1"/>
  <c r="G832" i="2" a="1"/>
  <c r="G832" i="2" s="1"/>
  <c r="G1893" i="2" a="1"/>
  <c r="G1893" i="2" s="1"/>
  <c r="G239" i="2" a="1"/>
  <c r="G239" i="2" s="1"/>
  <c r="G1120" i="2" a="1"/>
  <c r="G1120" i="2" s="1"/>
  <c r="G1668" i="2" a="1"/>
  <c r="G1668" i="2" s="1"/>
  <c r="G1218" i="2" a="1"/>
  <c r="G1218" i="2" s="1"/>
  <c r="G1763" i="2" a="1"/>
  <c r="G1763" i="2" s="1"/>
  <c r="G185" i="2" a="1"/>
  <c r="G185" i="2" s="1"/>
  <c r="G841" i="2" a="1"/>
  <c r="G841" i="2" s="1"/>
  <c r="G1843" i="2" a="1"/>
  <c r="G1843" i="2" s="1"/>
  <c r="G90" i="2" a="1"/>
  <c r="G90" i="2" s="1"/>
  <c r="G1836" i="2" a="1"/>
  <c r="G1836" i="2" s="1"/>
  <c r="G1464" i="2" a="1"/>
  <c r="G1464" i="2" s="1"/>
  <c r="G1334" i="2" a="1"/>
  <c r="G1334" i="2" s="1"/>
  <c r="G1793" i="2" a="1"/>
  <c r="G1793" i="2" s="1"/>
  <c r="G973" i="2" a="1"/>
  <c r="G973" i="2" s="1"/>
  <c r="G139" i="2" a="1"/>
  <c r="G139" i="2" s="1"/>
  <c r="G1717" i="2" a="1"/>
  <c r="G1717" i="2" s="1"/>
  <c r="G1423" i="2" a="1"/>
  <c r="G1423" i="2" s="1"/>
  <c r="G1969" i="2" a="1"/>
  <c r="G1969" i="2" s="1"/>
  <c r="G1355" i="2" a="1"/>
  <c r="G1355" i="2" s="1"/>
  <c r="G480" i="2" a="1"/>
  <c r="G480" i="2" s="1"/>
  <c r="G1865" i="2" a="1"/>
  <c r="G1865" i="2" s="1"/>
  <c r="G711" i="2" a="1"/>
  <c r="G711" i="2" s="1"/>
  <c r="G813" i="2" a="1"/>
  <c r="G813" i="2" s="1"/>
  <c r="G1926" i="2" a="1"/>
  <c r="G1926" i="2" s="1"/>
  <c r="G740" i="2" a="1"/>
  <c r="G740" i="2" s="1"/>
  <c r="G1490" i="2" a="1"/>
  <c r="G1490" i="2" s="1"/>
  <c r="G988" i="2" a="1"/>
  <c r="G988" i="2" s="1"/>
  <c r="G1335" i="2" a="1"/>
  <c r="G1335" i="2" s="1"/>
  <c r="G240" i="2" a="1"/>
  <c r="G240" i="2" s="1"/>
  <c r="G1382" i="2" a="1"/>
  <c r="G1382" i="2" s="1"/>
  <c r="G1779" i="2" a="1"/>
  <c r="G1779" i="2" s="1"/>
  <c r="G541" i="2" a="1"/>
  <c r="G541" i="2" s="1"/>
  <c r="G115" i="2" a="1"/>
  <c r="G115" i="2" s="1"/>
  <c r="G1917" i="2" a="1"/>
  <c r="G1917" i="2" s="1"/>
  <c r="G659" i="2" a="1"/>
  <c r="G659" i="2" s="1"/>
  <c r="G646" i="2" a="1"/>
  <c r="G646" i="2" s="1"/>
  <c r="G974" i="2" a="1"/>
  <c r="G974" i="2" s="1"/>
  <c r="G801" i="2" a="1"/>
  <c r="G801" i="2" s="1"/>
  <c r="G5" i="2" a="1"/>
  <c r="G5" i="2" s="1"/>
  <c r="G364" i="2" a="1"/>
  <c r="G364" i="2" s="1"/>
  <c r="G1669" i="2" a="1"/>
  <c r="G1669" i="2" s="1"/>
  <c r="G1155" i="2" a="1"/>
  <c r="G1155" i="2" s="1"/>
  <c r="G410" i="2" a="1"/>
  <c r="G410" i="2" s="1"/>
  <c r="G943" i="2" a="1"/>
  <c r="G943" i="2" s="1"/>
  <c r="G1557" i="2" a="1"/>
  <c r="G1557" i="2" s="1"/>
  <c r="G1349" i="2" a="1"/>
  <c r="G1349" i="2" s="1"/>
  <c r="G1213" i="2" a="1"/>
  <c r="G1213" i="2" s="1"/>
  <c r="G736" i="2" a="1"/>
  <c r="G736" i="2" s="1"/>
  <c r="G368" i="2" a="1"/>
  <c r="G368" i="2" s="1"/>
  <c r="G247" i="2" a="1"/>
  <c r="G247" i="2" s="1"/>
  <c r="G1061" i="2" a="1"/>
  <c r="G1061" i="2" s="1"/>
  <c r="G861" i="2" a="1"/>
  <c r="G861" i="2" s="1"/>
  <c r="G1493" i="2" a="1"/>
  <c r="G1493" i="2" s="1"/>
  <c r="G497" i="2" a="1"/>
  <c r="G497" i="2" s="1"/>
  <c r="G822" i="2" a="1"/>
  <c r="G822" i="2" s="1"/>
  <c r="G823" i="2" a="1"/>
  <c r="G823" i="2" s="1"/>
  <c r="G331" i="2" a="1"/>
  <c r="G331" i="2" s="1"/>
  <c r="G291" i="2" a="1"/>
  <c r="G291" i="2" s="1"/>
  <c r="G596" i="2" a="1"/>
  <c r="G596" i="2" s="1"/>
  <c r="G589" i="2" a="1"/>
  <c r="G589" i="2" s="1"/>
  <c r="G1695" i="2" a="1"/>
  <c r="G1695" i="2" s="1"/>
  <c r="G809" i="2" a="1"/>
  <c r="G809" i="2" s="1"/>
  <c r="G1787" i="2" a="1"/>
  <c r="G1787" i="2" s="1"/>
  <c r="G1433" i="2" a="1"/>
  <c r="G1433" i="2" s="1"/>
  <c r="G174" i="2" a="1"/>
  <c r="G174" i="2" s="1"/>
  <c r="G2019" i="2" a="1"/>
  <c r="G2019" i="2" s="1"/>
  <c r="G1040" i="2" a="1"/>
  <c r="G1040" i="2" s="1"/>
  <c r="G1336" i="2" a="1"/>
  <c r="G1336" i="2" s="1"/>
  <c r="G879" i="2" a="1"/>
  <c r="G879" i="2" s="1"/>
  <c r="G1558" i="2" a="1"/>
  <c r="G1558" i="2" s="1"/>
  <c r="G667" i="2" a="1"/>
  <c r="G667" i="2" s="1"/>
  <c r="G601" i="2" a="1"/>
  <c r="G601" i="2" s="1"/>
  <c r="G178" i="2" a="1"/>
  <c r="G178" i="2" s="1"/>
  <c r="G1685" i="2" a="1"/>
  <c r="G1685" i="2" s="1"/>
  <c r="G1269" i="2" a="1"/>
  <c r="G1269" i="2" s="1"/>
  <c r="G1270" i="2" a="1"/>
  <c r="G1270" i="2" s="1"/>
  <c r="G489" i="2" a="1"/>
  <c r="G489" i="2" s="1"/>
  <c r="G404" i="2" a="1"/>
  <c r="G404" i="2" s="1"/>
  <c r="G1399" i="2" a="1"/>
  <c r="G1399" i="2" s="1"/>
  <c r="G1244" i="2" a="1"/>
  <c r="G1244" i="2" s="1"/>
  <c r="G1470" i="2" a="1"/>
  <c r="G1470" i="2" s="1"/>
  <c r="G101" i="2" a="1"/>
  <c r="G101" i="2" s="1"/>
  <c r="G870" i="2" a="1"/>
  <c r="G870" i="2" s="1"/>
  <c r="G495" i="2" a="1"/>
  <c r="G495" i="2" s="1"/>
  <c r="G1514" i="2" a="1"/>
  <c r="G1514" i="2" s="1"/>
  <c r="G642" i="2" a="1"/>
  <c r="G642" i="2" s="1"/>
  <c r="G124" i="2" a="1"/>
  <c r="G124" i="2" s="1"/>
  <c r="G1450" i="2" a="1"/>
  <c r="G1450" i="2" s="1"/>
  <c r="G970" i="2" a="1"/>
  <c r="G970" i="2" s="1"/>
  <c r="G113" i="2" a="1"/>
  <c r="G113" i="2" s="1"/>
  <c r="G337" i="2" a="1"/>
  <c r="G337" i="2" s="1"/>
  <c r="G668" i="2" a="1"/>
  <c r="G668" i="2" s="1"/>
  <c r="G1112" i="2" a="1"/>
  <c r="G1112" i="2" s="1"/>
  <c r="G1325" i="2" a="1"/>
  <c r="G1325" i="2" s="1"/>
  <c r="G1646" i="2" a="1"/>
  <c r="G1646" i="2" s="1"/>
  <c r="G518" i="2" a="1"/>
  <c r="G518" i="2" s="1"/>
  <c r="G1182" i="2" a="1"/>
  <c r="G1182" i="2" s="1"/>
  <c r="G1086" i="2" a="1"/>
  <c r="G1086" i="2" s="1"/>
  <c r="G130" i="2" a="1"/>
  <c r="G130" i="2" s="1"/>
  <c r="G1590" i="2" a="1"/>
  <c r="G1590" i="2" s="1"/>
  <c r="G998" i="2" a="1"/>
  <c r="G998" i="2" s="1"/>
  <c r="G248" i="2" a="1"/>
  <c r="G248" i="2" s="1"/>
  <c r="G1121" i="2" a="1"/>
  <c r="G1121" i="2" s="1"/>
  <c r="G1245" i="2" a="1"/>
  <c r="G1245" i="2" s="1"/>
  <c r="G833" i="2" a="1"/>
  <c r="G833" i="2" s="1"/>
  <c r="G1546" i="2" a="1"/>
  <c r="G1546" i="2" s="1"/>
  <c r="G150" i="2" a="1"/>
  <c r="G150" i="2" s="1"/>
  <c r="G1466" i="2" a="1"/>
  <c r="G1466" i="2" s="1"/>
  <c r="G1087" i="2" a="1"/>
  <c r="G1087" i="2" s="1"/>
  <c r="G1415" i="2" a="1"/>
  <c r="G1415" i="2" s="1"/>
  <c r="G80" i="2" a="1"/>
  <c r="G80" i="2" s="1"/>
  <c r="G1608" i="2" a="1"/>
  <c r="G1608" i="2" s="1"/>
  <c r="G521" i="2" a="1"/>
  <c r="G521" i="2" s="1"/>
  <c r="G253" i="2" a="1"/>
  <c r="G253" i="2" s="1"/>
  <c r="G1327" i="2" a="1"/>
  <c r="G1327" i="2" s="1"/>
  <c r="G458" i="2" a="1"/>
  <c r="G458" i="2" s="1"/>
  <c r="G1396" i="2" a="1"/>
  <c r="G1396" i="2" s="1"/>
  <c r="G927" i="2" a="1"/>
  <c r="G927" i="2" s="1"/>
  <c r="G1554" i="2" a="1"/>
  <c r="G1554" i="2" s="1"/>
  <c r="G526" i="2" a="1"/>
  <c r="G526" i="2" s="1"/>
  <c r="G1249" i="2" a="1"/>
  <c r="G1249" i="2" s="1"/>
  <c r="G355" i="2" a="1"/>
  <c r="G355" i="2" s="1"/>
  <c r="G1010" i="2" a="1"/>
  <c r="G1010" i="2" s="1"/>
  <c r="G401" i="2" a="1"/>
  <c r="G401" i="2" s="1"/>
  <c r="G590" i="2" a="1"/>
  <c r="G590" i="2" s="1"/>
  <c r="G698" i="2" a="1"/>
  <c r="G698" i="2" s="1"/>
  <c r="G1130" i="2" a="1"/>
  <c r="G1130" i="2" s="1"/>
  <c r="G1812" i="2" a="1"/>
  <c r="G1812" i="2" s="1"/>
  <c r="G851" i="2" a="1"/>
  <c r="G851" i="2" s="1"/>
  <c r="G1109" i="2" a="1"/>
  <c r="G1109" i="2" s="1"/>
  <c r="G1718" i="2" a="1"/>
  <c r="G1718" i="2" s="1"/>
  <c r="G116" i="2" a="1"/>
  <c r="G116" i="2" s="1"/>
  <c r="G311" i="2" a="1"/>
  <c r="G311" i="2" s="1"/>
  <c r="G1258" i="2" a="1"/>
  <c r="G1258" i="2" s="1"/>
  <c r="G1766" i="2" a="1"/>
  <c r="G1766" i="2" s="1"/>
  <c r="G2008" i="2" a="1"/>
  <c r="G2008" i="2" s="1"/>
  <c r="G1931" i="2" a="1"/>
  <c r="G1931" i="2" s="1"/>
  <c r="G10" i="2" a="1"/>
  <c r="G10" i="2" s="1"/>
  <c r="G993" i="2" a="1"/>
  <c r="G993" i="2" s="1"/>
  <c r="G1441" i="2" a="1"/>
  <c r="G1441" i="2" s="1"/>
  <c r="G1725" i="2" a="1"/>
  <c r="G1725" i="2" s="1"/>
  <c r="G1071" i="2" a="1"/>
  <c r="G1071" i="2" s="1"/>
  <c r="G1801" i="2" a="1"/>
  <c r="G1801" i="2" s="1"/>
  <c r="G1576" i="2" a="1"/>
  <c r="G1576" i="2" s="1"/>
  <c r="G67" i="2" a="1"/>
  <c r="G67" i="2" s="1"/>
  <c r="G1133" i="2" a="1"/>
  <c r="G1133" i="2" s="1"/>
  <c r="G643" i="2" a="1"/>
  <c r="G643" i="2" s="1"/>
  <c r="G1963" i="2" a="1"/>
  <c r="G1963" i="2" s="1"/>
  <c r="G1460" i="2" a="1"/>
  <c r="G1460" i="2" s="1"/>
  <c r="G472" i="2" a="1"/>
  <c r="G472" i="2" s="1"/>
  <c r="G1653" i="2" a="1"/>
  <c r="G1653" i="2" s="1"/>
  <c r="G1098" i="2" a="1"/>
  <c r="G1098" i="2" s="1"/>
  <c r="G1504" i="2" a="1"/>
  <c r="G1504" i="2" s="1"/>
  <c r="G894" i="2" a="1"/>
  <c r="G894" i="2" s="1"/>
  <c r="G332" i="2" a="1"/>
  <c r="G332" i="2" s="1"/>
  <c r="G1905" i="2" a="1"/>
  <c r="G1905" i="2" s="1"/>
  <c r="G606" i="2" a="1"/>
  <c r="G606" i="2" s="1"/>
  <c r="G1959" i="2" a="1"/>
  <c r="G1959" i="2" s="1"/>
  <c r="G1940" i="2" a="1"/>
  <c r="G1940" i="2" s="1"/>
  <c r="G1597" i="2" a="1"/>
  <c r="G1597" i="2" s="1"/>
  <c r="G989" i="2" a="1"/>
  <c r="G989" i="2" s="1"/>
  <c r="G387" i="2" a="1"/>
  <c r="G387" i="2" s="1"/>
  <c r="G292" i="2" a="1"/>
  <c r="G292" i="2" s="1"/>
  <c r="G293" i="2" a="1"/>
  <c r="G293" i="2" s="1"/>
  <c r="G1308" i="2" a="1"/>
  <c r="G1308" i="2" s="1"/>
  <c r="G192" i="2" a="1"/>
  <c r="G192" i="2" s="1"/>
  <c r="G1279" i="2" a="1"/>
  <c r="G1279" i="2" s="1"/>
  <c r="G57" i="2" a="1"/>
  <c r="G57" i="2" s="1"/>
  <c r="G1997" i="2" a="1"/>
  <c r="G1997" i="2" s="1"/>
  <c r="G1598" i="2" a="1"/>
  <c r="G1598" i="2" s="1"/>
  <c r="G824" i="2" a="1"/>
  <c r="G824" i="2" s="1"/>
  <c r="G1986" i="2" a="1"/>
  <c r="G1986" i="2" s="1"/>
  <c r="G1908" i="2" a="1"/>
  <c r="G1908" i="2" s="1"/>
  <c r="G1561" i="2" a="1"/>
  <c r="G1561" i="2" s="1"/>
  <c r="G1562" i="2" a="1"/>
  <c r="G1562" i="2" s="1"/>
  <c r="G26" i="2" a="1"/>
  <c r="G26" i="2" s="1"/>
  <c r="G2020" i="2" a="1"/>
  <c r="G2020" i="2" s="1"/>
  <c r="G773" i="2" a="1"/>
  <c r="G773" i="2" s="1"/>
  <c r="G1999" i="2" a="1"/>
  <c r="G1999" i="2" s="1"/>
  <c r="G419" i="2" a="1"/>
  <c r="G419" i="2" s="1"/>
  <c r="G186" i="2" a="1"/>
  <c r="G186" i="2" s="1"/>
  <c r="G762" i="2" a="1"/>
  <c r="G762" i="2" s="1"/>
  <c r="G1461" i="2" a="1"/>
  <c r="G1461" i="2" s="1"/>
  <c r="G1780" i="2" a="1"/>
  <c r="G1780" i="2" s="1"/>
  <c r="G880" i="2" a="1"/>
  <c r="G880" i="2" s="1"/>
  <c r="G71" i="2" a="1"/>
  <c r="G71" i="2" s="1"/>
  <c r="G1906" i="2" a="1"/>
  <c r="G1906" i="2" s="1"/>
  <c r="G650" i="2" a="1"/>
  <c r="G650" i="2" s="1"/>
  <c r="G1634" i="2" a="1"/>
  <c r="G1634" i="2" s="1"/>
  <c r="G618" i="2" a="1"/>
  <c r="G618" i="2" s="1"/>
  <c r="G394" i="2" a="1"/>
  <c r="G394" i="2" s="1"/>
  <c r="G1177" i="2" a="1"/>
  <c r="G1177" i="2" s="1"/>
  <c r="G2000" i="2" a="1"/>
  <c r="G2000" i="2" s="1"/>
  <c r="G1927" i="2" a="1"/>
  <c r="G1927" i="2" s="1"/>
  <c r="G1455" i="2" a="1"/>
  <c r="G1455" i="2" s="1"/>
  <c r="G1862" i="2" a="1"/>
  <c r="G1862" i="2" s="1"/>
  <c r="G6" i="2" a="1"/>
  <c r="G6" i="2" s="1"/>
  <c r="G901" i="2" a="1"/>
  <c r="G901" i="2" s="1"/>
  <c r="G856" i="2" a="1"/>
  <c r="G856" i="2" s="1"/>
  <c r="G576" i="2" a="1"/>
  <c r="G576" i="2" s="1"/>
  <c r="G1210" i="2" a="1"/>
  <c r="G1210" i="2" s="1"/>
  <c r="G902" i="2" a="1"/>
  <c r="G902" i="2" s="1"/>
  <c r="G1391" i="2" a="1"/>
  <c r="G1391" i="2" s="1"/>
  <c r="G764" i="2" a="1"/>
  <c r="G764" i="2" s="1"/>
  <c r="G42" i="2" a="1"/>
  <c r="G42" i="2" s="1"/>
  <c r="G1037" i="2" a="1"/>
  <c r="G1037" i="2" s="1"/>
  <c r="G1192" i="2" a="1"/>
  <c r="G1192" i="2" s="1"/>
  <c r="G569" i="2" a="1"/>
  <c r="G569" i="2" s="1"/>
  <c r="G577" i="2" a="1"/>
  <c r="G577" i="2" s="1"/>
  <c r="G2003" i="2" a="1"/>
  <c r="G2003" i="2" s="1"/>
  <c r="G175" i="2" a="1"/>
  <c r="G175" i="2" s="1"/>
  <c r="G1214" i="2" a="1"/>
  <c r="G1214" i="2" s="1"/>
  <c r="G1135" i="2" a="1"/>
  <c r="G1135" i="2" s="1"/>
  <c r="G1555" i="2" a="1"/>
  <c r="G1555" i="2" s="1"/>
  <c r="G383" i="2" a="1"/>
  <c r="G383" i="2" s="1"/>
  <c r="G1271" i="2" a="1"/>
  <c r="G1271" i="2" s="1"/>
  <c r="G1956" i="2" a="1"/>
  <c r="G1956" i="2" s="1"/>
  <c r="G632" i="2" a="1"/>
  <c r="G632" i="2" s="1"/>
  <c r="G1519" i="2" a="1"/>
  <c r="G1519" i="2" s="1"/>
  <c r="G498" i="2" a="1"/>
  <c r="G498" i="2" s="1"/>
  <c r="G723" i="2" a="1"/>
  <c r="G723" i="2" s="1"/>
  <c r="G1144" i="2" a="1"/>
  <c r="G1144" i="2" s="1"/>
  <c r="G164" i="2" a="1"/>
  <c r="G164" i="2" s="1"/>
  <c r="G2021" i="2" a="1"/>
  <c r="G2021" i="2" s="1"/>
  <c r="G591" i="2" a="1"/>
  <c r="G591" i="2" s="1"/>
  <c r="G97" i="2" a="1"/>
  <c r="G97" i="2" s="1"/>
  <c r="G1156" i="2" a="1"/>
  <c r="G1156" i="2" s="1"/>
  <c r="G91" i="2" a="1"/>
  <c r="G91" i="2" s="1"/>
  <c r="G323" i="2" a="1"/>
  <c r="G323" i="2" s="1"/>
  <c r="G1918" i="2" a="1"/>
  <c r="G1918" i="2" s="1"/>
  <c r="G102" i="2" a="1"/>
  <c r="G102" i="2" s="1"/>
  <c r="G499" i="2" a="1"/>
  <c r="G499" i="2" s="1"/>
  <c r="G143" i="2" a="1"/>
  <c r="G143" i="2" s="1"/>
  <c r="G1356" i="2" a="1"/>
  <c r="G1356" i="2" s="1"/>
  <c r="G1203" i="2" a="1"/>
  <c r="G1203" i="2" s="1"/>
  <c r="G1240" i="2" a="1"/>
  <c r="G1240" i="2" s="1"/>
  <c r="G1113" i="2" a="1"/>
  <c r="G1113" i="2" s="1"/>
  <c r="G1251" i="2" a="1"/>
  <c r="G1251" i="2" s="1"/>
  <c r="G925" i="2" a="1"/>
  <c r="G925" i="2" s="1"/>
  <c r="G511" i="2" a="1"/>
  <c r="G511" i="2" s="1"/>
  <c r="G1894" i="2" a="1"/>
  <c r="G1894" i="2" s="1"/>
  <c r="G1951" i="2" a="1"/>
  <c r="G1951" i="2" s="1"/>
  <c r="G302" i="2" a="1"/>
  <c r="G302" i="2" s="1"/>
  <c r="G1796" i="2" a="1"/>
  <c r="G1796" i="2" s="1"/>
  <c r="G1532" i="2" a="1"/>
  <c r="G1532" i="2" s="1"/>
  <c r="G786" i="2" a="1"/>
  <c r="G786" i="2" s="1"/>
  <c r="G1700" i="2" a="1"/>
  <c r="G1700" i="2" s="1"/>
  <c r="G1947" i="2" a="1"/>
  <c r="G1947" i="2" s="1"/>
  <c r="G1579" i="2" a="1"/>
  <c r="G1579" i="2" s="1"/>
  <c r="G241" i="2" a="1"/>
  <c r="G241" i="2" s="1"/>
  <c r="G140" i="2" a="1"/>
  <c r="G140" i="2" s="1"/>
  <c r="G554" i="2" a="1"/>
  <c r="G554" i="2" s="1"/>
  <c r="G481" i="2" a="1"/>
  <c r="G481" i="2" s="1"/>
  <c r="G1972" i="2" a="1"/>
  <c r="G1972" i="2" s="1"/>
  <c r="G1973" i="2" a="1"/>
  <c r="G1973" i="2" s="1"/>
  <c r="G112" i="2" a="1"/>
  <c r="G112" i="2" s="1"/>
  <c r="G774" i="2" a="1"/>
  <c r="G774" i="2" s="1"/>
  <c r="G326" i="2" a="1"/>
  <c r="G326" i="2" s="1"/>
  <c r="G689" i="2" a="1"/>
  <c r="G689" i="2" s="1"/>
  <c r="G217" i="2" a="1"/>
  <c r="G217" i="2" s="1"/>
  <c r="G1183" i="2" a="1"/>
  <c r="G1183" i="2" s="1"/>
  <c r="G597" i="2" a="1"/>
  <c r="G597" i="2" s="1"/>
  <c r="G881" i="2" a="1"/>
  <c r="G881" i="2" s="1"/>
  <c r="G1030" i="2" a="1"/>
  <c r="G1030" i="2" s="1"/>
  <c r="G2016" i="2" a="1"/>
  <c r="G2016" i="2" s="1"/>
  <c r="G1288" i="2" a="1"/>
  <c r="G1288" i="2" s="1"/>
  <c r="G34" i="2" a="1"/>
  <c r="G34" i="2" s="1"/>
  <c r="G223" i="2" a="1"/>
  <c r="G223" i="2" s="1"/>
  <c r="G1446" i="2" a="1"/>
  <c r="G1446" i="2" s="1"/>
  <c r="G1093" i="2" a="1"/>
  <c r="G1093" i="2" s="1"/>
  <c r="G719" i="2" a="1"/>
  <c r="G719" i="2" s="1"/>
  <c r="G264" i="2" a="1"/>
  <c r="G264" i="2" s="1"/>
  <c r="G702" i="2" a="1"/>
  <c r="G702" i="2" s="1"/>
  <c r="G1536" i="2" a="1"/>
  <c r="G1536" i="2" s="1"/>
  <c r="G690" i="2" a="1"/>
  <c r="G690" i="2" s="1"/>
  <c r="G1289" i="2" a="1"/>
  <c r="G1289" i="2" s="1"/>
  <c r="G171" i="2" a="1"/>
  <c r="G171" i="2" s="1"/>
  <c r="G347" i="2" a="1"/>
  <c r="G347" i="2" s="1"/>
  <c r="G1241" i="2" a="1"/>
  <c r="G1241" i="2" s="1"/>
  <c r="G193" i="2" a="1"/>
  <c r="G193" i="2" s="1"/>
  <c r="G1465" i="2" a="1"/>
  <c r="G1465" i="2" s="1"/>
  <c r="G898" i="2" a="1"/>
  <c r="G898" i="2" s="1"/>
  <c r="G633" i="2" a="1"/>
  <c r="G633" i="2" s="1"/>
  <c r="G923" i="2" a="1"/>
  <c r="G923" i="2" s="1"/>
  <c r="G999" i="2" a="1"/>
  <c r="G999" i="2" s="1"/>
  <c r="G655" i="2" a="1"/>
  <c r="G655" i="2" s="1"/>
  <c r="G2009" i="2" a="1"/>
  <c r="G2009" i="2" s="1"/>
  <c r="G1092" i="2" a="1"/>
  <c r="G1092" i="2" s="1"/>
  <c r="G1705" i="2" a="1"/>
  <c r="G1705" i="2" s="1"/>
  <c r="G674" i="2" a="1"/>
  <c r="G674" i="2" s="1"/>
  <c r="G1572" i="2" a="1"/>
  <c r="G1572" i="2" s="1"/>
  <c r="G131" i="2" a="1"/>
  <c r="G131" i="2" s="1"/>
  <c r="G448" i="2" a="1"/>
  <c r="G448" i="2" s="1"/>
  <c r="G814" i="2" a="1"/>
  <c r="G814" i="2" s="1"/>
  <c r="G634" i="2" a="1"/>
  <c r="G634" i="2" s="1"/>
  <c r="G369" i="2" a="1"/>
  <c r="G369" i="2" s="1"/>
  <c r="G578" i="2" a="1"/>
  <c r="G578" i="2" s="1"/>
  <c r="G1781" i="2" a="1"/>
  <c r="G1781" i="2" s="1"/>
  <c r="G1320" i="2" a="1"/>
  <c r="G1320" i="2" s="1"/>
  <c r="G1730" i="2" a="1"/>
  <c r="G1730" i="2" s="1"/>
  <c r="G1186" i="2" a="1"/>
  <c r="G1186" i="2" s="1"/>
  <c r="G1193" i="2" a="1"/>
  <c r="G1193" i="2" s="1"/>
  <c r="G1965" i="2" a="1"/>
  <c r="G1965" i="2" s="1"/>
  <c r="G790" i="2" a="1"/>
  <c r="G790" i="2" s="1"/>
  <c r="G1475" i="2" a="1"/>
  <c r="G1475" i="2" s="1"/>
  <c r="G1102" i="2" a="1"/>
  <c r="G1102" i="2" s="1"/>
  <c r="G204" i="2" a="1"/>
  <c r="G204" i="2" s="1"/>
  <c r="G437" i="2" a="1"/>
  <c r="G437" i="2" s="1"/>
  <c r="G1936" i="2" a="1"/>
  <c r="G1936" i="2" s="1"/>
  <c r="G1996" i="2" a="1"/>
  <c r="G1996" i="2" s="1"/>
  <c r="G937" i="2" a="1"/>
  <c r="G937" i="2" s="1"/>
  <c r="G1328" i="2" a="1"/>
  <c r="G1328" i="2" s="1"/>
  <c r="G1998" i="2" a="1"/>
  <c r="G1998" i="2" s="1"/>
  <c r="G928" i="2" a="1"/>
  <c r="G928" i="2" s="1"/>
  <c r="G1358" i="2" a="1"/>
  <c r="G1358" i="2" s="1"/>
  <c r="G538" i="2" a="1"/>
  <c r="G538" i="2" s="1"/>
  <c r="G1799" i="2" a="1"/>
  <c r="G1799" i="2" s="1"/>
  <c r="G141" i="2" a="1"/>
  <c r="G141" i="2" s="1"/>
  <c r="G254" i="2" a="1"/>
  <c r="G254" i="2" s="1"/>
  <c r="G888" i="2" a="1"/>
  <c r="G888" i="2" s="1"/>
  <c r="G1204" i="2" a="1"/>
  <c r="G1204" i="2" s="1"/>
  <c r="G262" i="2" a="1"/>
  <c r="G262" i="2" s="1"/>
  <c r="G1886" i="2" a="1"/>
  <c r="G1886" i="2" s="1"/>
  <c r="G1359" i="2" a="1"/>
  <c r="G1359" i="2" s="1"/>
  <c r="G1360" i="2" a="1"/>
  <c r="G1360" i="2" s="1"/>
  <c r="G324" i="2" a="1"/>
  <c r="G324" i="2" s="1"/>
  <c r="G1434" i="2" a="1"/>
  <c r="G1434" i="2" s="1"/>
  <c r="G1032" i="2" a="1"/>
  <c r="G1032" i="2" s="1"/>
  <c r="G664" i="2" a="1"/>
  <c r="G664" i="2" s="1"/>
  <c r="G405" i="2" a="1"/>
  <c r="G405" i="2" s="1"/>
  <c r="G545" i="2" a="1"/>
  <c r="G545" i="2" s="1"/>
  <c r="G1353" i="2" a="1"/>
  <c r="G1353" i="2" s="1"/>
  <c r="G1280" i="2" a="1"/>
  <c r="G1280" i="2" s="1"/>
  <c r="G280" i="2" a="1"/>
  <c r="G280" i="2" s="1"/>
  <c r="G281" i="2" a="1"/>
  <c r="G281" i="2" s="1"/>
  <c r="G816" i="2" a="1"/>
  <c r="G816" i="2" s="1"/>
  <c r="G132" i="2" a="1"/>
  <c r="G132" i="2" s="1"/>
  <c r="G703" i="2" a="1"/>
  <c r="G703" i="2" s="1"/>
  <c r="G878" i="2" a="1"/>
  <c r="G878" i="2" s="1"/>
  <c r="G892" i="2" a="1"/>
  <c r="G892" i="2" s="1"/>
  <c r="G706" i="2" a="1"/>
  <c r="G706" i="2" s="1"/>
  <c r="G1228" i="2" a="1"/>
  <c r="G1228" i="2" s="1"/>
  <c r="G209" i="2" a="1"/>
  <c r="G209" i="2" s="1"/>
  <c r="G1609" i="2" a="1"/>
  <c r="G1609" i="2" s="1"/>
  <c r="G766" i="2" a="1"/>
  <c r="G766" i="2" s="1"/>
  <c r="G1595" i="2" a="1"/>
  <c r="G1595" i="2" s="1"/>
  <c r="G1059" i="2" a="1"/>
  <c r="G1059" i="2" s="1"/>
  <c r="G1506" i="2" a="1"/>
  <c r="G1506" i="2" s="1"/>
  <c r="G936" i="2" a="1"/>
  <c r="G936" i="2" s="1"/>
  <c r="G1563" i="2" a="1"/>
  <c r="G1563" i="2" s="1"/>
  <c r="G2010" i="2" a="1"/>
  <c r="G2010" i="2" s="1"/>
  <c r="G1604" i="2" a="1"/>
  <c r="G1604" i="2" s="1"/>
  <c r="G1134" i="2" a="1"/>
  <c r="G1134" i="2" s="1"/>
  <c r="G1749" i="2" a="1"/>
  <c r="G1749" i="2" s="1"/>
  <c r="G810" i="2" a="1"/>
  <c r="G810" i="2" s="1"/>
  <c r="G1721" i="2" a="1"/>
  <c r="G1721" i="2" s="1"/>
  <c r="G1165" i="2" a="1"/>
  <c r="G1165" i="2" s="1"/>
  <c r="G660" i="2" a="1"/>
  <c r="G660" i="2" s="1"/>
  <c r="G827" i="2" a="1"/>
  <c r="G827" i="2" s="1"/>
  <c r="G84" i="2" a="1"/>
  <c r="G84" i="2" s="1"/>
  <c r="G98" i="2" a="1"/>
  <c r="G98" i="2" s="1"/>
  <c r="G424" i="2" a="1"/>
  <c r="G424" i="2" s="1"/>
  <c r="G1627" i="2" a="1"/>
  <c r="G1627" i="2" s="1"/>
  <c r="G637" i="2" a="1"/>
  <c r="G637" i="2" s="1"/>
  <c r="G1486" i="2" a="1"/>
  <c r="G1486" i="2" s="1"/>
  <c r="G984" i="2" a="1"/>
  <c r="G984" i="2" s="1"/>
  <c r="G411" i="2" a="1"/>
  <c r="G411" i="2" s="1"/>
  <c r="G1948" i="2" a="1"/>
  <c r="G1948" i="2" s="1"/>
  <c r="G903" i="2" a="1"/>
  <c r="G903" i="2" s="1"/>
  <c r="G1264" i="2" a="1"/>
  <c r="G1264" i="2" s="1"/>
  <c r="G1088" i="2" a="1"/>
  <c r="G1088" i="2" s="1"/>
  <c r="G1274" i="2" a="1"/>
  <c r="G1274" i="2" s="1"/>
  <c r="G1104" i="2" a="1"/>
  <c r="G1104" i="2" s="1"/>
  <c r="G459" i="2" a="1"/>
  <c r="G459" i="2" s="1"/>
  <c r="G1845" i="2" a="1"/>
  <c r="G1845" i="2" s="1"/>
  <c r="G1500" i="2" a="1"/>
  <c r="G1500" i="2" s="1"/>
  <c r="G1507" i="2" a="1"/>
  <c r="G1507" i="2" s="1"/>
  <c r="G31" i="2" a="1"/>
  <c r="G31" i="2" s="1"/>
  <c r="G586" i="2" a="1"/>
  <c r="G586" i="2" s="1"/>
  <c r="G612" i="2" a="1"/>
  <c r="G612" i="2" s="1"/>
  <c r="G1530" i="2" a="1"/>
  <c r="G1530" i="2" s="1"/>
  <c r="G1110" i="2" a="1"/>
  <c r="G1110" i="2" s="1"/>
  <c r="G372" i="2" a="1"/>
  <c r="G372" i="2" s="1"/>
  <c r="G613" i="2" a="1"/>
  <c r="G613" i="2" s="1"/>
  <c r="G990" i="2" a="1"/>
  <c r="G990" i="2" s="1"/>
  <c r="G92" i="2" a="1"/>
  <c r="G92" i="2" s="1"/>
  <c r="G390" i="2" a="1"/>
  <c r="G390" i="2" s="1"/>
  <c r="G534" i="2" a="1"/>
  <c r="G534" i="2" s="1"/>
  <c r="G795" i="2" a="1"/>
  <c r="G795" i="2" s="1"/>
  <c r="G647" i="2" a="1"/>
  <c r="G647" i="2" s="1"/>
  <c r="G1137" i="2" a="1"/>
  <c r="G1137" i="2" s="1"/>
  <c r="G1619" i="2" a="1"/>
  <c r="G1619" i="2" s="1"/>
  <c r="G904" i="2" a="1"/>
  <c r="G904" i="2" s="1"/>
  <c r="G1863" i="2" a="1"/>
  <c r="G1863" i="2" s="1"/>
  <c r="G593" i="2" a="1"/>
  <c r="G593" i="2" s="1"/>
  <c r="G1623" i="2" a="1"/>
  <c r="G1623" i="2" s="1"/>
  <c r="G1788" i="2" a="1"/>
  <c r="G1788" i="2" s="1"/>
  <c r="G1447" i="2" a="1"/>
  <c r="G1447" i="2" s="1"/>
  <c r="G243" i="2" a="1"/>
  <c r="G243" i="2" s="1"/>
  <c r="G896" i="2" a="1"/>
  <c r="G896" i="2" s="1"/>
  <c r="G1321" i="2" a="1"/>
  <c r="G1321" i="2" s="1"/>
  <c r="G303" i="2" a="1"/>
  <c r="G303" i="2" s="1"/>
  <c r="G1025" i="2" a="1"/>
  <c r="G1025" i="2" s="1"/>
  <c r="G1225" i="2" a="1"/>
  <c r="G1225" i="2" s="1"/>
  <c r="G724" i="2" a="1"/>
  <c r="G724" i="2" s="1"/>
  <c r="G1903" i="2" a="1"/>
  <c r="G1903" i="2" s="1"/>
  <c r="G1246" i="2" a="1"/>
  <c r="G1246" i="2" s="1"/>
  <c r="G1732" i="2" a="1"/>
  <c r="G1732" i="2" s="1"/>
  <c r="G1583" i="2" a="1"/>
  <c r="G1583" i="2" s="1"/>
  <c r="G316" i="2" a="1"/>
  <c r="G316" i="2" s="1"/>
  <c r="G1403" i="2" a="1"/>
  <c r="G1403" i="2" s="1"/>
  <c r="G351" i="2" a="1"/>
  <c r="G351" i="2" s="1"/>
  <c r="G33" i="2" a="1"/>
  <c r="G33" i="2" s="1"/>
  <c r="G1919" i="2" a="1"/>
  <c r="G1919" i="2" s="1"/>
  <c r="G1520" i="2" a="1"/>
  <c r="G1520" i="2" s="1"/>
  <c r="G325" i="2" a="1"/>
  <c r="G325" i="2" s="1"/>
  <c r="G462" i="2" a="1"/>
  <c r="G462" i="2" s="1"/>
  <c r="G189" i="2" a="1"/>
  <c r="G189" i="2" s="1"/>
  <c r="G1408" i="2" a="1"/>
  <c r="G1408" i="2" s="1"/>
  <c r="G926" i="2" a="1"/>
  <c r="G926" i="2" s="1"/>
  <c r="G1205" i="2" a="1"/>
  <c r="G1205" i="2" s="1"/>
  <c r="G1674" i="2" a="1"/>
  <c r="G1674" i="2" s="1"/>
  <c r="G1480" i="2" a="1"/>
  <c r="G1480" i="2" s="1"/>
  <c r="G1594" i="2" a="1"/>
  <c r="G1594" i="2" s="1"/>
  <c r="G1750" i="2" a="1"/>
  <c r="G1750" i="2" s="1"/>
  <c r="G1438" i="2" a="1"/>
  <c r="G1438" i="2" s="1"/>
  <c r="G1580" i="2" a="1"/>
  <c r="G1580" i="2" s="1"/>
  <c r="G1976" i="2" a="1"/>
  <c r="G1976" i="2" s="1"/>
  <c r="G1548" i="2" a="1"/>
  <c r="G1548" i="2" s="1"/>
  <c r="G1537" i="2" a="1"/>
  <c r="G1537" i="2" s="1"/>
  <c r="G1392" i="2" a="1"/>
  <c r="G1392" i="2" s="1"/>
  <c r="G504" i="2" a="1"/>
  <c r="G504" i="2" s="1"/>
  <c r="G1610" i="2" a="1"/>
  <c r="G1610" i="2" s="1"/>
  <c r="G77" i="2" a="1"/>
  <c r="G77" i="2" s="1"/>
  <c r="G1229" i="2" a="1"/>
  <c r="G1229" i="2" s="1"/>
  <c r="G1094" i="2" a="1"/>
  <c r="G1094" i="2" s="1"/>
  <c r="G1065" i="2" a="1"/>
  <c r="G1065" i="2" s="1"/>
  <c r="G556" i="2" a="1"/>
  <c r="G556" i="2" s="1"/>
  <c r="G775" i="2" a="1"/>
  <c r="G775" i="2" s="1"/>
  <c r="G1299" i="2" a="1"/>
  <c r="G1299" i="2" s="1"/>
  <c r="G218" i="2" a="1"/>
  <c r="G218" i="2" s="1"/>
  <c r="G294" i="2" a="1"/>
  <c r="G294" i="2" s="1"/>
  <c r="G304" i="2" a="1"/>
  <c r="G304" i="2" s="1"/>
  <c r="G199" i="2" a="1"/>
  <c r="G199" i="2" s="1"/>
  <c r="G11" i="2" a="1"/>
  <c r="G11" i="2" s="1"/>
  <c r="G205" i="2" a="1"/>
  <c r="G205" i="2" s="1"/>
  <c r="G103" i="2" a="1"/>
  <c r="G103" i="2" s="1"/>
  <c r="G938" i="2" a="1"/>
  <c r="G938" i="2" s="1"/>
  <c r="G1402" i="2" a="1"/>
  <c r="G1402" i="2" s="1"/>
  <c r="G1157" i="2" a="1"/>
  <c r="G1157" i="2" s="1"/>
  <c r="G1602" i="2" a="1"/>
  <c r="G1602" i="2" s="1"/>
  <c r="G39" i="2" a="1"/>
  <c r="G39" i="2" s="1"/>
  <c r="G598" i="2" a="1"/>
  <c r="G598" i="2" s="1"/>
  <c r="G1957" i="2" a="1"/>
  <c r="G1957" i="2" s="1"/>
  <c r="G397" i="2" a="1"/>
  <c r="G397" i="2" s="1"/>
  <c r="G699" i="2" a="1"/>
  <c r="G699" i="2" s="1"/>
  <c r="G555" i="2" a="1"/>
  <c r="G555" i="2" s="1"/>
  <c r="G929" i="2" a="1"/>
  <c r="G929" i="2" s="1"/>
  <c r="G971" i="2" a="1"/>
  <c r="G971" i="2" s="1"/>
  <c r="G81" i="2" a="1"/>
  <c r="G81" i="2" s="1"/>
  <c r="G720" i="2" a="1"/>
  <c r="G720" i="2" s="1"/>
  <c r="G862" i="2" a="1"/>
  <c r="G862" i="2" s="1"/>
  <c r="G1187" i="2" a="1"/>
  <c r="G1187" i="2" s="1"/>
  <c r="G1357" i="2" a="1"/>
  <c r="G1357" i="2" s="1"/>
  <c r="G752" i="2" a="1"/>
  <c r="G752" i="2" s="1"/>
  <c r="G796" i="2" a="1"/>
  <c r="G796" i="2" s="1"/>
  <c r="G802" i="2" a="1"/>
  <c r="G802" i="2" s="1"/>
  <c r="G1400" i="2" a="1"/>
  <c r="G1400" i="2" s="1"/>
  <c r="G1874" i="2" a="1"/>
  <c r="G1874" i="2" s="1"/>
  <c r="G918" i="2" a="1"/>
  <c r="G918" i="2" s="1"/>
  <c r="G194" i="2" a="1"/>
  <c r="G194" i="2" s="1"/>
  <c r="G457" i="2" a="1"/>
  <c r="G457" i="2" s="1"/>
  <c r="G1118" i="2" a="1"/>
  <c r="G1118" i="2" s="1"/>
  <c r="G1637" i="2" a="1"/>
  <c r="G1637" i="2" s="1"/>
  <c r="G1713" i="2" a="1"/>
  <c r="G1713" i="2" s="1"/>
  <c r="G1386" i="2" a="1"/>
  <c r="G1386" i="2" s="1"/>
  <c r="G1538" i="2" a="1"/>
  <c r="G1538" i="2" s="1"/>
  <c r="G1290" i="2" a="1"/>
  <c r="G1290" i="2" s="1"/>
  <c r="G179" i="2" a="1"/>
  <c r="G179" i="2" s="1"/>
  <c r="G78" i="2" a="1"/>
  <c r="G78" i="2" s="1"/>
  <c r="G1909" i="2" a="1"/>
  <c r="G1909" i="2" s="1"/>
  <c r="G592" i="2" a="1"/>
  <c r="G592" i="2" s="1"/>
  <c r="G1875" i="2" a="1"/>
  <c r="G1875" i="2" s="1"/>
  <c r="G395" i="2" a="1"/>
  <c r="G395" i="2" s="1"/>
  <c r="G946" i="2" a="1"/>
  <c r="G946" i="2" s="1"/>
  <c r="G947" i="2" a="1"/>
  <c r="G947" i="2" s="1"/>
  <c r="G1789" i="2" a="1"/>
  <c r="G1789" i="2" s="1"/>
  <c r="G1837" i="2" a="1"/>
  <c r="G1837" i="2" s="1"/>
  <c r="G1485" i="2" a="1"/>
  <c r="G1485" i="2" s="1"/>
  <c r="G1424" i="2" a="1"/>
  <c r="G1424" i="2" s="1"/>
  <c r="G602" i="2" a="1"/>
  <c r="G602" i="2" s="1"/>
  <c r="G261" i="2" a="1"/>
  <c r="G261" i="2" s="1"/>
  <c r="G1188" i="2" a="1"/>
  <c r="G1188" i="2" s="1"/>
  <c r="G1376" i="2" a="1"/>
  <c r="G1376" i="2" s="1"/>
  <c r="G1080" i="2" a="1"/>
  <c r="G1080" i="2" s="1"/>
  <c r="G1012" i="2" a="1"/>
  <c r="G1012" i="2" s="1"/>
  <c r="G985" i="2" a="1"/>
  <c r="G985" i="2" s="1"/>
  <c r="G885" i="2" a="1"/>
  <c r="G885" i="2" s="1"/>
  <c r="G671" i="2" a="1"/>
  <c r="G671" i="2" s="1"/>
  <c r="G907" i="2" a="1"/>
  <c r="G907" i="2" s="1"/>
  <c r="G166" i="2" a="1"/>
  <c r="G166" i="2" s="1"/>
  <c r="G913" i="2" a="1"/>
  <c r="G913" i="2" s="1"/>
  <c r="G560" i="2" a="1"/>
  <c r="G560" i="2" s="1"/>
  <c r="G817" i="2" a="1"/>
  <c r="G817" i="2" s="1"/>
  <c r="G1970" i="2" a="1"/>
  <c r="G1970" i="2" s="1"/>
  <c r="G846" i="2" a="1"/>
  <c r="G846" i="2" s="1"/>
  <c r="G893" i="2" a="1"/>
  <c r="G893" i="2" s="1"/>
  <c r="G463" i="2" a="1"/>
  <c r="G463" i="2" s="1"/>
  <c r="G1879" i="2" a="1"/>
  <c r="G1879" i="2" s="1"/>
  <c r="G882" i="2" a="1"/>
  <c r="G882" i="2" s="1"/>
  <c r="G267" i="2" a="1"/>
  <c r="G267" i="2" s="1"/>
  <c r="G721" i="2" a="1"/>
  <c r="G721" i="2" s="1"/>
  <c r="G599" i="2" a="1"/>
  <c r="G599" i="2" s="1"/>
  <c r="G951" i="2" a="1"/>
  <c r="G951" i="2" s="1"/>
  <c r="G466" i="2" a="1"/>
  <c r="G466" i="2" s="1"/>
  <c r="G500" i="2" a="1"/>
  <c r="G500" i="2" s="1"/>
  <c r="G1814" i="2" a="1"/>
  <c r="G1814" i="2" s="1"/>
  <c r="G210" i="2" a="1"/>
  <c r="G210" i="2" s="1"/>
  <c r="G1494" i="2" a="1"/>
  <c r="G1494" i="2" s="1"/>
  <c r="G725" i="2" a="1"/>
  <c r="G725" i="2" s="1"/>
  <c r="G1362" i="2" a="1"/>
  <c r="G1362" i="2" s="1"/>
  <c r="G564" i="2" a="1"/>
  <c r="G564" i="2" s="1"/>
  <c r="G948" i="2" a="1"/>
  <c r="G948" i="2" s="1"/>
  <c r="G58" i="2" a="1"/>
  <c r="G58" i="2" s="1"/>
  <c r="G1316" i="2" a="1"/>
  <c r="G1316" i="2" s="1"/>
  <c r="G1800" i="2" a="1"/>
  <c r="G1800" i="2" s="1"/>
  <c r="G844" i="2" a="1"/>
  <c r="G844" i="2" s="1"/>
  <c r="G737" i="2" a="1"/>
  <c r="G737" i="2" s="1"/>
  <c r="G1971" i="2" a="1"/>
  <c r="G1971" i="2" s="1"/>
  <c r="G684" i="2" a="1"/>
  <c r="G684" i="2" s="1"/>
  <c r="G747" i="2" a="1"/>
  <c r="G747" i="2" s="1"/>
  <c r="G133" i="2" a="1"/>
  <c r="G133" i="2" s="1"/>
  <c r="G1250" i="2" a="1"/>
  <c r="G1250" i="2" s="1"/>
  <c r="G1838" i="2" a="1"/>
  <c r="G1838" i="2" s="1"/>
  <c r="G282" i="2" a="1"/>
  <c r="G282" i="2" s="1"/>
  <c r="G1215" i="2" a="1"/>
  <c r="G1215" i="2" s="1"/>
  <c r="G1714" i="2" a="1"/>
  <c r="G1714" i="2" s="1"/>
  <c r="G1691" i="2" a="1"/>
  <c r="G1691" i="2" s="1"/>
  <c r="G384" i="2" a="1"/>
  <c r="G384" i="2" s="1"/>
  <c r="G59" i="2" a="1"/>
  <c r="G59" i="2" s="1"/>
  <c r="G715" i="2" a="1"/>
  <c r="G715" i="2" s="1"/>
  <c r="G1974" i="2" a="1"/>
  <c r="G1974" i="2" s="1"/>
  <c r="G821" i="2" a="1"/>
  <c r="G821" i="2" s="1"/>
  <c r="G1829" i="2" a="1"/>
  <c r="G1829" i="2" s="1"/>
  <c r="G1049" i="2" a="1"/>
  <c r="G1049" i="2" s="1"/>
  <c r="G1122" i="2" a="1"/>
  <c r="G1122" i="2" s="1"/>
  <c r="G849" i="2" a="1"/>
  <c r="G849" i="2" s="1"/>
  <c r="G1966" i="2" a="1"/>
  <c r="G1966" i="2" s="1"/>
  <c r="G1809" i="2" a="1"/>
  <c r="G1809" i="2" s="1"/>
  <c r="G587" i="2" a="1"/>
  <c r="G587" i="2" s="1"/>
  <c r="G1303" i="2" a="1"/>
  <c r="G1303" i="2" s="1"/>
  <c r="G1949" i="2" a="1"/>
  <c r="G1949" i="2" s="1"/>
  <c r="G778" i="2" a="1"/>
  <c r="G778" i="2" s="1"/>
  <c r="G745" i="2" a="1"/>
  <c r="G745" i="2" s="1"/>
  <c r="G1291" i="2" a="1"/>
  <c r="G1291" i="2" s="1"/>
  <c r="G1401" i="2" a="1"/>
  <c r="G1401" i="2" s="1"/>
  <c r="G1830" i="2" a="1"/>
  <c r="G1830" i="2" s="1"/>
  <c r="G1624" i="2" a="1"/>
  <c r="G1624" i="2" s="1"/>
  <c r="G675" i="2" a="1"/>
  <c r="G675" i="2" s="1"/>
  <c r="G877" i="2" a="1"/>
  <c r="G877" i="2" s="1"/>
  <c r="G1849" i="2" a="1"/>
  <c r="G1849" i="2" s="1"/>
  <c r="G1152" i="2" a="1"/>
  <c r="G1152" i="2" s="1"/>
  <c r="G1252" i="2" a="1"/>
  <c r="G1252" i="2" s="1"/>
  <c r="G1247" i="2" a="1"/>
  <c r="G1247" i="2" s="1"/>
  <c r="G579" i="2" a="1"/>
  <c r="G579" i="2" s="1"/>
  <c r="G1079" i="2" a="1"/>
  <c r="G1079" i="2" s="1"/>
  <c r="G1722" i="2" a="1"/>
  <c r="G1722" i="2" s="1"/>
  <c r="G829" i="2" a="1"/>
  <c r="G829" i="2" s="1"/>
  <c r="G1744" i="2" a="1"/>
  <c r="G1744" i="2" s="1"/>
  <c r="G295" i="2" a="1"/>
  <c r="G295" i="2" s="1"/>
  <c r="G296" i="2" a="1"/>
  <c r="G296" i="2" s="1"/>
  <c r="G834" i="2" a="1"/>
  <c r="G834" i="2" s="1"/>
  <c r="G1197" i="2" a="1"/>
  <c r="G1197" i="2" s="1"/>
  <c r="G1501" i="2" a="1"/>
  <c r="G1501" i="2" s="1"/>
  <c r="G114" i="2" a="1"/>
  <c r="G114" i="2" s="1"/>
  <c r="G1611" i="2" a="1"/>
  <c r="G1611" i="2" s="1"/>
  <c r="G791" i="2" a="1"/>
  <c r="G791" i="2" s="1"/>
  <c r="G679" i="2" a="1"/>
  <c r="G679" i="2" s="1"/>
  <c r="G1983" i="2" a="1"/>
  <c r="G1983" i="2" s="1"/>
  <c r="G16" i="2" a="1"/>
  <c r="G16" i="2" s="1"/>
  <c r="G341" i="2" a="1"/>
  <c r="G341" i="2" s="1"/>
  <c r="G1046" i="2" a="1"/>
  <c r="G1046" i="2" s="1"/>
  <c r="G546" i="2" a="1"/>
  <c r="G546" i="2" s="1"/>
  <c r="G1807" i="2" a="1"/>
  <c r="G1807" i="2" s="1"/>
  <c r="G244" i="2" a="1"/>
  <c r="G244" i="2" s="1"/>
  <c r="G1821" i="2" a="1"/>
  <c r="G1821" i="2" s="1"/>
  <c r="G72" i="2" a="1"/>
  <c r="G72" i="2" s="1"/>
  <c r="G1810" i="2" a="1"/>
  <c r="G1810" i="2" s="1"/>
  <c r="G120" i="2" a="1"/>
  <c r="G120" i="2" s="1"/>
  <c r="G978" i="2" a="1"/>
  <c r="G978" i="2" s="1"/>
  <c r="G1314" i="2" a="1"/>
  <c r="G1314" i="2" s="1"/>
  <c r="G1337" i="2" a="1"/>
  <c r="G1337" i="2" s="1"/>
  <c r="G1095" i="2" a="1"/>
  <c r="G1095" i="2" s="1"/>
  <c r="G1304" i="2" a="1"/>
  <c r="G1304" i="2" s="1"/>
  <c r="G1782" i="2" a="1"/>
  <c r="G1782" i="2" s="1"/>
  <c r="G1233" i="2" a="1"/>
  <c r="G1233" i="2" s="1"/>
  <c r="G330" i="2" a="1"/>
  <c r="G330" i="2" s="1"/>
  <c r="G967" i="2" a="1"/>
  <c r="G967" i="2" s="1"/>
  <c r="G1920" i="2" a="1"/>
  <c r="G1920" i="2" s="1"/>
  <c r="G1275" i="2" a="1"/>
  <c r="G1275" i="2" s="1"/>
  <c r="G416" i="2" a="1"/>
  <c r="G416" i="2" s="1"/>
  <c r="G1960" i="2" a="1"/>
  <c r="G1960" i="2" s="1"/>
  <c r="G939" i="2" a="1"/>
  <c r="G939" i="2" s="1"/>
  <c r="G682" i="2" a="1"/>
  <c r="G682" i="2" s="1"/>
  <c r="G1853" i="2" a="1"/>
  <c r="G1853" i="2" s="1"/>
  <c r="G1377" i="2" a="1"/>
  <c r="G1377" i="2" s="1"/>
  <c r="G1751" i="2" a="1"/>
  <c r="G1751" i="2" s="1"/>
  <c r="G1675" i="2" a="1"/>
  <c r="G1675" i="2" s="1"/>
  <c r="G1670" i="2" a="1"/>
  <c r="G1670" i="2" s="1"/>
  <c r="G908" i="2" a="1"/>
  <c r="G908" i="2" s="1"/>
  <c r="G1162" i="2" a="1"/>
  <c r="G1162" i="2" s="1"/>
  <c r="G373" i="2" a="1"/>
  <c r="G373" i="2" s="1"/>
  <c r="G1620" i="2" a="1"/>
  <c r="G1620" i="2" s="1"/>
  <c r="G1815" i="2" a="1"/>
  <c r="G1815" i="2" s="1"/>
  <c r="G104" i="2" a="1"/>
  <c r="G104" i="2" s="1"/>
  <c r="G20" i="2" a="1"/>
  <c r="G20" i="2" s="1"/>
  <c r="G349" i="2" a="1"/>
  <c r="G349" i="2" s="1"/>
  <c r="G467" i="2" a="1"/>
  <c r="G467" i="2" s="1"/>
  <c r="G464" i="2" a="1"/>
  <c r="G464" i="2" s="1"/>
  <c r="G1723" i="2" a="1"/>
  <c r="G1723" i="2" s="1"/>
  <c r="G842" i="2" a="1"/>
  <c r="G842" i="2" s="1"/>
  <c r="G345" i="2" a="1"/>
  <c r="G345" i="2" s="1"/>
  <c r="G307" i="2" a="1"/>
  <c r="G307" i="2" s="1"/>
  <c r="G1105" i="2" a="1"/>
  <c r="G1105" i="2" s="1"/>
  <c r="G874" i="2" a="1"/>
  <c r="G874" i="2" s="1"/>
  <c r="G1990" i="2" a="1"/>
  <c r="G1990" i="2" s="1"/>
  <c r="G1954" i="2" a="1"/>
  <c r="G1954" i="2" s="1"/>
  <c r="G1895" i="2" a="1"/>
  <c r="G1895" i="2" s="1"/>
  <c r="G1435" i="2" a="1"/>
  <c r="G1435" i="2" s="1"/>
  <c r="G614" i="2" a="1"/>
  <c r="G614" i="2" s="1"/>
  <c r="G1882" i="2" a="1"/>
  <c r="G1882" i="2" s="1"/>
  <c r="G1471" i="2" a="1"/>
  <c r="G1471" i="2" s="1"/>
  <c r="G889" i="2" a="1"/>
  <c r="G889" i="2" s="1"/>
  <c r="G1294" i="2" a="1"/>
  <c r="G1294" i="2" s="1"/>
  <c r="G1932" i="2" a="1"/>
  <c r="G1932" i="2" s="1"/>
  <c r="G49" i="2" a="1"/>
  <c r="G49" i="2" s="1"/>
  <c r="G200" i="2" a="1"/>
  <c r="G200" i="2" s="1"/>
  <c r="G1607" i="2" a="1"/>
  <c r="G1607" i="2" s="1"/>
  <c r="G211" i="2" a="1"/>
  <c r="G211" i="2" s="1"/>
  <c r="G522" i="2" a="1"/>
  <c r="G522" i="2" s="1"/>
  <c r="G623" i="2" a="1"/>
  <c r="G623" i="2" s="1"/>
  <c r="G314" i="2" a="1"/>
  <c r="G314" i="2" s="1"/>
  <c r="G1329" i="2" a="1"/>
  <c r="G1329" i="2" s="1"/>
  <c r="G964" i="2" a="1"/>
  <c r="G964" i="2" s="1"/>
  <c r="G1783" i="2" a="1"/>
  <c r="G1783" i="2" s="1"/>
  <c r="G1706" i="2" a="1"/>
  <c r="G1706" i="2" s="1"/>
  <c r="G958" i="2" a="1"/>
  <c r="G958" i="2" s="1"/>
  <c r="G1276" i="2" a="1"/>
  <c r="G1276" i="2" s="1"/>
  <c r="G890" i="2" a="1"/>
  <c r="G890" i="2" s="1"/>
  <c r="G1384" i="2" a="1"/>
  <c r="G1384" i="2" s="1"/>
  <c r="G1253" i="2" a="1"/>
  <c r="G1253" i="2" s="1"/>
  <c r="G603" i="2" a="1"/>
  <c r="G603" i="2" s="1"/>
  <c r="G871" i="2" a="1"/>
  <c r="G871" i="2" s="1"/>
  <c r="G1573" i="2" a="1"/>
  <c r="G1573" i="2" s="1"/>
  <c r="G1584" i="2" a="1"/>
  <c r="G1584" i="2" s="1"/>
  <c r="G1211" i="2" a="1"/>
  <c r="G1211" i="2" s="1"/>
  <c r="G1312" i="2" a="1"/>
  <c r="G1312" i="2" s="1"/>
  <c r="G1313" i="2" a="1"/>
  <c r="G1313" i="2" s="1"/>
  <c r="G1242" i="2" a="1"/>
  <c r="G1242" i="2" s="1"/>
  <c r="G40" i="2" a="1"/>
  <c r="G40" i="2" s="1"/>
  <c r="G852" i="2" a="1"/>
  <c r="G852" i="2" s="1"/>
  <c r="G151" i="2" a="1"/>
  <c r="G151" i="2" s="1"/>
  <c r="G1541" i="2" a="1"/>
  <c r="G1541" i="2" s="1"/>
  <c r="G190" i="2" a="1"/>
  <c r="G190" i="2" s="1"/>
  <c r="G125" i="2" a="1"/>
  <c r="G125" i="2" s="1"/>
  <c r="G1677" i="2" a="1"/>
  <c r="G1677" i="2" s="1"/>
  <c r="G726" i="2" a="1"/>
  <c r="G726" i="2" s="1"/>
  <c r="G1715" i="2" a="1"/>
  <c r="G1715" i="2" s="1"/>
  <c r="G1822" i="2" a="1"/>
  <c r="G1822" i="2" s="1"/>
  <c r="G1295" i="2" a="1"/>
  <c r="G1295" i="2" s="1"/>
  <c r="G1533" i="2" a="1"/>
  <c r="G1533" i="2" s="1"/>
  <c r="G1896" i="2" a="1"/>
  <c r="G1896" i="2" s="1"/>
  <c r="G1131" i="2" a="1"/>
  <c r="G1131" i="2" s="1"/>
  <c r="G1539" i="2" a="1"/>
  <c r="G1539" i="2" s="1"/>
  <c r="G1487" i="2" a="1"/>
  <c r="G1487" i="2" s="1"/>
  <c r="G727" i="2" a="1"/>
  <c r="G727" i="2" s="1"/>
  <c r="G1123" i="2" a="1"/>
  <c r="G1123" i="2" s="1"/>
  <c r="G428" i="2" a="1"/>
  <c r="G428" i="2" s="1"/>
  <c r="G41" i="2" a="1"/>
  <c r="G41" i="2" s="1"/>
  <c r="G356" i="2" a="1"/>
  <c r="G356" i="2" s="1"/>
  <c r="G1072" i="2" a="1"/>
  <c r="G1072" i="2" s="1"/>
  <c r="G686" i="2" a="1"/>
  <c r="G686" i="2" s="1"/>
  <c r="G1481" i="2" a="1"/>
  <c r="G1481" i="2" s="1"/>
  <c r="G380" i="2" a="1"/>
  <c r="G380" i="2" s="1"/>
  <c r="G249" i="2" a="1"/>
  <c r="G249" i="2" s="1"/>
  <c r="G512" i="2" a="1"/>
  <c r="G512" i="2" s="1"/>
  <c r="G1726" i="2" a="1"/>
  <c r="G1726" i="2" s="1"/>
  <c r="G669" i="2" a="1"/>
  <c r="G669" i="2" s="1"/>
  <c r="G439" i="2" a="1"/>
  <c r="G439" i="2" s="1"/>
  <c r="G858" i="2" a="1"/>
  <c r="G858" i="2" s="1"/>
  <c r="G687" i="2" a="1"/>
  <c r="G687" i="2" s="1"/>
  <c r="G875" i="2" a="1"/>
  <c r="G875" i="2" s="1"/>
  <c r="G1790" i="2" a="1"/>
  <c r="G1790" i="2" s="1"/>
  <c r="G1178" i="2" a="1"/>
  <c r="G1178" i="2" s="1"/>
  <c r="G1547" i="2" a="1"/>
  <c r="G1547" i="2" s="1"/>
  <c r="G876" i="2" a="1"/>
  <c r="G876" i="2" s="1"/>
  <c r="G35" i="2" a="1"/>
  <c r="G35" i="2" s="1"/>
  <c r="G994" i="2" a="1"/>
  <c r="G994" i="2" s="1"/>
  <c r="G1089" i="2" a="1"/>
  <c r="G1089" i="2" s="1"/>
  <c r="G1198" i="2" a="1"/>
  <c r="G1198" i="2" s="1"/>
  <c r="G1272" i="2" a="1"/>
  <c r="G1272" i="2" s="1"/>
  <c r="G651" i="2" a="1"/>
  <c r="G651" i="2" s="1"/>
  <c r="G1077" i="2" a="1"/>
  <c r="G1077" i="2" s="1"/>
  <c r="G50" i="2" a="1"/>
  <c r="G50" i="2" s="1"/>
  <c r="G105" i="2" a="1"/>
  <c r="G105" i="2" s="1"/>
  <c r="G1549" i="2" a="1"/>
  <c r="G1549" i="2" s="1"/>
  <c r="G505" i="2" a="1"/>
  <c r="G505" i="2" s="1"/>
  <c r="G1696" i="2" a="1"/>
  <c r="G1696" i="2" s="1"/>
  <c r="G449" i="2" a="1"/>
  <c r="G449" i="2" s="1"/>
  <c r="G1194" i="2" a="1"/>
  <c r="G1194" i="2" s="1"/>
  <c r="G1752" i="2" a="1"/>
  <c r="G1752" i="2" s="1"/>
  <c r="G375" i="2" a="1"/>
  <c r="G375" i="2" s="1"/>
  <c r="G1044" i="2" a="1"/>
  <c r="G1044" i="2" s="1"/>
  <c r="G1577" i="2" a="1"/>
  <c r="G1577" i="2" s="1"/>
  <c r="G685" i="2" a="1"/>
  <c r="G685" i="2" s="1"/>
  <c r="G1062" i="2" a="1"/>
  <c r="G1062" i="2" s="1"/>
  <c r="G1381" i="2" a="1"/>
  <c r="G1381" i="2" s="1"/>
  <c r="G1259" i="2" a="1"/>
  <c r="G1259" i="2" s="1"/>
  <c r="G919" i="2" a="1"/>
  <c r="G919" i="2" s="1"/>
  <c r="G429" i="2" a="1"/>
  <c r="G429" i="2" s="1"/>
  <c r="G1495" i="2" a="1"/>
  <c r="G1495" i="2" s="1"/>
  <c r="G342" i="2" a="1"/>
  <c r="G342" i="2" s="1"/>
  <c r="G1802" i="2" a="1"/>
  <c r="G1802" i="2" s="1"/>
  <c r="G803" i="2" a="1"/>
  <c r="G803" i="2" s="1"/>
  <c r="G961" i="2" a="1"/>
  <c r="G961" i="2" s="1"/>
  <c r="G857" i="2" a="1"/>
  <c r="G857" i="2" s="1"/>
  <c r="G1978" i="2" a="1"/>
  <c r="G1978" i="2" s="1"/>
  <c r="G1285" i="2" a="1"/>
  <c r="G1285" i="2" s="1"/>
  <c r="G1286" i="2" a="1"/>
  <c r="G1286" i="2" s="1"/>
  <c r="G1216" i="2" a="1"/>
  <c r="G1216" i="2" s="1"/>
  <c r="G14" i="2" a="1"/>
  <c r="G14" i="2" s="1"/>
  <c r="G433" i="2" a="1"/>
  <c r="G433" i="2" s="1"/>
  <c r="G468" i="2" a="1"/>
  <c r="G468" i="2" s="1"/>
  <c r="G1039" i="2" a="1"/>
  <c r="G1039" i="2" s="1"/>
  <c r="G1467" i="2" a="1"/>
  <c r="G1467" i="2" s="1"/>
  <c r="G1022" i="2" a="1"/>
  <c r="G1022" i="2" s="1"/>
  <c r="G357" i="2" a="1"/>
  <c r="G357" i="2" s="1"/>
  <c r="G507" i="2" a="1"/>
  <c r="G507" i="2" s="1"/>
  <c r="G886" i="2" a="1"/>
  <c r="G886" i="2" s="1"/>
  <c r="G1638" i="2" a="1"/>
  <c r="G1638" i="2" s="1"/>
  <c r="G305" i="2" a="1"/>
  <c r="G305" i="2" s="1"/>
  <c r="G914" i="2" a="1"/>
  <c r="G914" i="2" s="1"/>
  <c r="G1907" i="2" a="1"/>
  <c r="G1907" i="2" s="1"/>
  <c r="G317" i="2" a="1"/>
  <c r="G317" i="2" s="1"/>
  <c r="G312" i="2" a="1"/>
  <c r="G312" i="2" s="1"/>
  <c r="G21" i="2" a="1"/>
  <c r="G21" i="2" s="1"/>
  <c r="G1591" i="2" a="1"/>
  <c r="G1591" i="2" s="1"/>
  <c r="G187" i="2" a="1"/>
  <c r="G187" i="2" s="1"/>
  <c r="G46" i="2" a="1"/>
  <c r="G46" i="2" s="1"/>
  <c r="G1158" i="2" a="1"/>
  <c r="G1158" i="2" s="1"/>
  <c r="G12" i="2" a="1"/>
  <c r="G12" i="2" s="1"/>
  <c r="G1195" i="2" a="1"/>
  <c r="G1195" i="2" s="1"/>
  <c r="G376" i="2" a="1"/>
  <c r="G376" i="2" s="1"/>
  <c r="G377" i="2" a="1"/>
  <c r="G377" i="2" s="1"/>
  <c r="G853" i="2" a="1"/>
  <c r="G853" i="2" s="1"/>
  <c r="G106" i="2" a="1"/>
  <c r="G106" i="2" s="1"/>
  <c r="G1212" i="2" a="1"/>
  <c r="G1212" i="2" s="1"/>
  <c r="G1702" i="2" a="1"/>
  <c r="G1702" i="2" s="1"/>
  <c r="G1887" i="2" a="1"/>
  <c r="G1887" i="2" s="1"/>
  <c r="G1515" i="2" a="1"/>
  <c r="G1515" i="2" s="1"/>
  <c r="G955" i="2" a="1"/>
  <c r="G955" i="2" s="1"/>
  <c r="G268" i="2" a="1"/>
  <c r="G268" i="2" s="1"/>
  <c r="G1005" i="2" a="1"/>
  <c r="G1005" i="2" s="1"/>
  <c r="G607" i="2" a="1"/>
  <c r="G607" i="2" s="1"/>
  <c r="G952" i="2" a="1"/>
  <c r="G952" i="2" s="1"/>
  <c r="G1991" i="2" a="1"/>
  <c r="G1991" i="2" s="1"/>
  <c r="G570" i="2" a="1"/>
  <c r="G570" i="2" s="1"/>
  <c r="G1803" i="2" a="1"/>
  <c r="G1803" i="2" s="1"/>
  <c r="G940" i="2" a="1"/>
  <c r="G940" i="2" s="1"/>
  <c r="G1967" i="2" a="1"/>
  <c r="G1967" i="2" s="1"/>
  <c r="G949" i="2" a="1"/>
  <c r="G949" i="2" s="1"/>
  <c r="G1385" i="2" a="1"/>
  <c r="G1385" i="2" s="1"/>
  <c r="G804" i="2" a="1"/>
  <c r="G804" i="2" s="1"/>
  <c r="G1363" i="2" a="1"/>
  <c r="G1363" i="2" s="1"/>
  <c r="G542" i="2" a="1"/>
  <c r="G542" i="2" s="1"/>
  <c r="G65" i="2" a="1"/>
  <c r="G65" i="2" s="1"/>
  <c r="G1338" i="2" a="1"/>
  <c r="G1338" i="2" s="1"/>
  <c r="G539" i="2" a="1"/>
  <c r="G539" i="2" s="1"/>
  <c r="G381" i="2" a="1"/>
  <c r="G381" i="2" s="1"/>
  <c r="G406" i="2" a="1"/>
  <c r="G406" i="2" s="1"/>
  <c r="G865" i="2" a="1"/>
  <c r="G865" i="2" s="1"/>
  <c r="G1491" i="2" a="1"/>
  <c r="G1491" i="2" s="1"/>
  <c r="G274" i="2" a="1"/>
  <c r="G274" i="2" s="1"/>
  <c r="G490" i="2" a="1"/>
  <c r="G490" i="2" s="1"/>
  <c r="G1524" i="2" a="1"/>
  <c r="G1524" i="2" s="1"/>
  <c r="G588" i="2" a="1"/>
  <c r="G588" i="2" s="1"/>
  <c r="G1616" i="2" a="1"/>
  <c r="G1616" i="2" s="1"/>
  <c r="G1196" i="2" a="1"/>
  <c r="G1196" i="2" s="1"/>
  <c r="G73" i="2" a="1"/>
  <c r="G73" i="2" s="1"/>
  <c r="G1163" i="2" a="1"/>
  <c r="G1163" i="2" s="1"/>
  <c r="G313" i="2" a="1"/>
  <c r="G313" i="2" s="1"/>
  <c r="G338" i="2" a="1"/>
  <c r="G338" i="2" s="1"/>
  <c r="G1322" i="2" a="1"/>
  <c r="G1322" i="2" s="1"/>
  <c r="G1277" i="2" a="1"/>
  <c r="G1277" i="2" s="1"/>
  <c r="G1671" i="2" a="1"/>
  <c r="G1671" i="2" s="1"/>
  <c r="G409" i="2" a="1"/>
  <c r="G409" i="2" s="1"/>
  <c r="G1621" i="2" a="1"/>
  <c r="G1621" i="2" s="1"/>
  <c r="G60" i="2" a="1"/>
  <c r="G60" i="2" s="1"/>
  <c r="G594" i="2" a="1"/>
  <c r="G594" i="2" s="1"/>
  <c r="G1231" i="2" a="1"/>
  <c r="G1231" i="2" s="1"/>
  <c r="G1733" i="2" a="1"/>
  <c r="G1733" i="2" s="1"/>
  <c r="G513" i="2" a="1"/>
  <c r="G513" i="2" s="1"/>
  <c r="G1753" i="2" a="1"/>
  <c r="G1753" i="2" s="1"/>
  <c r="G1552" i="2" a="1"/>
  <c r="G1552" i="2" s="1"/>
  <c r="G1153" i="2" a="1"/>
  <c r="G1153" i="2" s="1"/>
  <c r="G219" i="2" a="1"/>
  <c r="G219" i="2" s="1"/>
  <c r="G1987" i="2" a="1"/>
  <c r="G1987" i="2" s="1"/>
  <c r="G1813" i="2" a="1"/>
  <c r="G1813" i="2" s="1"/>
  <c r="G835" i="2" a="1"/>
  <c r="G835" i="2" s="1"/>
  <c r="G731" i="2" a="1"/>
  <c r="G731" i="2" s="1"/>
  <c r="G152" i="2" a="1"/>
  <c r="G152" i="2" s="1"/>
  <c r="G693" i="2" a="1"/>
  <c r="G693" i="2" s="1"/>
  <c r="G350" i="2" a="1"/>
  <c r="G350" i="2" s="1"/>
  <c r="G1647" i="2" a="1"/>
  <c r="G1647" i="2" s="1"/>
  <c r="G1719" i="2" a="1"/>
  <c r="G1719" i="2" s="1"/>
  <c r="G1111" i="2" a="1"/>
  <c r="G1111" i="2" s="1"/>
  <c r="G1720" i="2" a="1"/>
  <c r="G1720" i="2" s="1"/>
  <c r="G1462" i="2" a="1"/>
  <c r="G1462" i="2" s="1"/>
  <c r="G491" i="2" a="1"/>
  <c r="G491" i="2" s="1"/>
  <c r="G694" i="2" a="1"/>
  <c r="G694" i="2" s="1"/>
  <c r="G1498" i="2" a="1"/>
  <c r="G1498" i="2" s="1"/>
  <c r="G289" i="2" a="1"/>
  <c r="G289" i="2" s="1"/>
  <c r="G779" i="2" a="1"/>
  <c r="G779" i="2" s="1"/>
  <c r="G670" i="2" a="1"/>
  <c r="G670" i="2" s="1"/>
  <c r="G444" i="2" a="1"/>
  <c r="G444" i="2" s="1"/>
  <c r="G506" i="2" a="1"/>
  <c r="G506" i="2" s="1"/>
  <c r="G672" i="2" a="1"/>
  <c r="G672" i="2" s="1"/>
  <c r="G1063" i="2" a="1"/>
  <c r="G1063" i="2" s="1"/>
  <c r="G242" i="2" a="1"/>
  <c r="G242" i="2" s="1"/>
  <c r="G565" i="2" a="1"/>
  <c r="G565" i="2" s="1"/>
  <c r="G1448" i="2" a="1"/>
  <c r="G1448" i="2" s="1"/>
  <c r="G1041" i="2" a="1"/>
  <c r="G1041" i="2" s="1"/>
  <c r="G417" i="2" a="1"/>
  <c r="G417" i="2" s="1"/>
  <c r="G1771" i="2" a="1"/>
  <c r="G1771" i="2" s="1"/>
  <c r="G1084" i="2" a="1"/>
  <c r="G1084" i="2" s="1"/>
  <c r="G580" i="2" a="1"/>
  <c r="G580" i="2" s="1"/>
  <c r="G1330" i="2" a="1"/>
  <c r="G1330" i="2" s="1"/>
  <c r="G1676" i="2" a="1"/>
  <c r="G1676" i="2" s="1"/>
  <c r="G1928" i="2" a="1"/>
  <c r="G1928" i="2" s="1"/>
  <c r="G99" i="2" a="1"/>
  <c r="G99" i="2" s="1"/>
  <c r="G1755" i="2" a="1"/>
  <c r="G1755" i="2" s="1"/>
  <c r="G1585" i="2" a="1"/>
  <c r="G1585" i="2" s="1"/>
  <c r="G450" i="2" a="1"/>
  <c r="G450" i="2" s="1"/>
  <c r="G157" i="2" a="1"/>
  <c r="G157" i="2" s="1"/>
  <c r="G1502" i="2" a="1"/>
  <c r="G1502" i="2" s="1"/>
  <c r="G895" i="2" a="1"/>
  <c r="G895" i="2" s="1"/>
  <c r="G396" i="2" a="1"/>
  <c r="G396" i="2" s="1"/>
  <c r="G975" i="2" a="1"/>
  <c r="G975" i="2" s="1"/>
  <c r="G212" i="2" a="1"/>
  <c r="G212" i="2" s="1"/>
  <c r="G358" i="2" a="1"/>
  <c r="G358" i="2" s="1"/>
  <c r="G1282" i="2" a="1"/>
  <c r="G1282" i="2" s="1"/>
  <c r="G540" i="2" a="1"/>
  <c r="G540" i="2" s="1"/>
  <c r="G1254" i="2" a="1"/>
  <c r="G1254" i="2" s="1"/>
  <c r="G1955" i="2" a="1"/>
  <c r="G1955" i="2" s="1"/>
  <c r="G1756" i="2" a="1"/>
  <c r="G1756" i="2" s="1"/>
  <c r="G1911" i="2" a="1"/>
  <c r="G1911" i="2" s="1"/>
  <c r="G1522" i="2" a="1"/>
  <c r="G1522" i="2" s="1"/>
  <c r="G1828" i="2" a="1"/>
  <c r="G1828" i="2" s="1"/>
  <c r="G2022" i="2" a="1"/>
  <c r="G2022" i="2" s="1"/>
  <c r="G473" i="2" a="1"/>
  <c r="G473" i="2" s="1"/>
  <c r="G1888" i="2" a="1"/>
  <c r="G1888" i="2" s="1"/>
  <c r="G1568" i="2" a="1"/>
  <c r="G1568" i="2" s="1"/>
  <c r="G121" i="2" a="1"/>
  <c r="G121" i="2" s="1"/>
  <c r="G805" i="2" a="1"/>
  <c r="G805" i="2" s="1"/>
  <c r="G508" i="2" a="1"/>
  <c r="G508" i="2" s="1"/>
  <c r="G436" i="2" a="1"/>
  <c r="G436" i="2" s="1"/>
  <c r="G1897" i="2" a="1"/>
  <c r="G1897" i="2" s="1"/>
  <c r="G142" i="2" a="1"/>
  <c r="G142" i="2" s="1"/>
  <c r="G1189" i="2" a="1"/>
  <c r="G1189" i="2" s="1"/>
  <c r="G1361" i="2" a="1"/>
  <c r="G1361" i="2" s="1"/>
  <c r="G1232" i="2" a="1"/>
  <c r="G1232" i="2" s="1"/>
  <c r="G469" i="2" a="1"/>
  <c r="G469" i="2" s="1"/>
  <c r="G1824" i="2" a="1"/>
  <c r="G1824" i="2" s="1"/>
  <c r="G1033" i="2" a="1"/>
  <c r="G1033" i="2" s="1"/>
  <c r="G1569" i="2" a="1"/>
  <c r="G1569" i="2" s="1"/>
  <c r="G1179" i="2" a="1"/>
  <c r="G1179" i="2" s="1"/>
  <c r="G649" i="2" a="1"/>
  <c r="G649" i="2" s="1"/>
  <c r="G1979" i="2" a="1"/>
  <c r="G1979" i="2" s="1"/>
  <c r="G991" i="2" a="1"/>
  <c r="G991" i="2" s="1"/>
  <c r="G1635" i="2" a="1"/>
  <c r="G1635" i="2" s="1"/>
  <c r="G1073" i="2" a="1"/>
  <c r="G1073" i="2" s="1"/>
  <c r="G1898" i="2" a="1"/>
  <c r="G1898" i="2" s="1"/>
  <c r="G638" i="2" a="1"/>
  <c r="G638" i="2" s="1"/>
  <c r="G2001" i="2" a="1"/>
  <c r="G2001" i="2" s="1"/>
  <c r="G932" i="2" a="1"/>
  <c r="G932" i="2" s="1"/>
  <c r="G1727" i="2" a="1"/>
  <c r="G1727" i="2" s="1"/>
  <c r="G830" i="2" a="1"/>
  <c r="G830" i="2" s="1"/>
  <c r="G352" i="2" a="1"/>
  <c r="G352" i="2" s="1"/>
  <c r="G1000" i="2" a="1"/>
  <c r="G1000" i="2" s="1"/>
  <c r="G1206" i="2" a="1"/>
  <c r="G1206" i="2" s="1"/>
  <c r="G519" i="2" a="1"/>
  <c r="G519" i="2" s="1"/>
  <c r="G1707" i="2" a="1"/>
  <c r="G1707" i="2" s="1"/>
  <c r="G1586" i="2" a="1"/>
  <c r="G1586" i="2" s="1"/>
  <c r="G1854" i="2" a="1"/>
  <c r="G1854" i="2" s="1"/>
  <c r="G909" i="2" a="1"/>
  <c r="G909" i="2" s="1"/>
  <c r="G1741" i="2" a="1"/>
  <c r="G1741" i="2" s="1"/>
  <c r="G571" i="2" a="1"/>
  <c r="G571" i="2" s="1"/>
  <c r="G1150" i="2" a="1"/>
  <c r="G1150" i="2" s="1"/>
  <c r="G275" i="2" a="1"/>
  <c r="G275" i="2" s="1"/>
  <c r="G1654" i="2" a="1"/>
  <c r="G1654" i="2" s="1"/>
  <c r="G1492" i="2" a="1"/>
  <c r="G1492" i="2" s="1"/>
  <c r="G494" i="2" a="1"/>
  <c r="G494" i="2" s="1"/>
  <c r="G1980" i="2" a="1"/>
  <c r="G1980" i="2" s="1"/>
  <c r="G1883" i="2" a="1"/>
  <c r="G1883" i="2" s="1"/>
  <c r="G995" i="2" a="1"/>
  <c r="G995" i="2" s="1"/>
  <c r="G1141" i="2" a="1"/>
  <c r="G1141" i="2" s="1"/>
  <c r="G15" i="2" a="1"/>
  <c r="G15" i="2" s="1"/>
  <c r="G523" i="2" a="1"/>
  <c r="G523" i="2" s="1"/>
  <c r="G51" i="2" a="1"/>
  <c r="G51" i="2" s="1"/>
  <c r="G1612" i="2" a="1"/>
  <c r="G1612" i="2" s="1"/>
  <c r="G1622" i="2" a="1"/>
  <c r="G1622" i="2" s="1"/>
  <c r="G167" i="2" a="1"/>
  <c r="G167" i="2" s="1"/>
  <c r="G1045" i="2" a="1"/>
  <c r="G1045" i="2" s="1"/>
  <c r="G1199" i="2" a="1"/>
  <c r="G1199" i="2" s="1"/>
  <c r="G1587" i="2" a="1"/>
  <c r="G1587" i="2" s="1"/>
  <c r="G561" i="2" a="1"/>
  <c r="G561" i="2" s="1"/>
  <c r="G680" i="2" a="1"/>
  <c r="G680" i="2" s="1"/>
  <c r="G648" i="2" a="1"/>
  <c r="G648" i="2" s="1"/>
  <c r="G917" i="2" a="1"/>
  <c r="G917" i="2" s="1"/>
  <c r="G1503" i="2" a="1"/>
  <c r="G1503" i="2" s="1"/>
  <c r="G270" i="2" a="1"/>
  <c r="G270" i="2" s="1"/>
  <c r="G430" i="2" a="1"/>
  <c r="G430" i="2" s="1"/>
  <c r="G1581" i="2" a="1"/>
  <c r="G1581" i="2" s="1"/>
  <c r="G1281" i="2" a="1"/>
  <c r="G1281" i="2" s="1"/>
  <c r="G843" i="2" a="1"/>
  <c r="G843" i="2" s="1"/>
  <c r="G308" i="2" a="1"/>
  <c r="G308" i="2" s="1"/>
  <c r="G1929" i="2" a="1"/>
  <c r="G1929" i="2" s="1"/>
  <c r="G266" i="2" a="1"/>
  <c r="G266" i="2" s="1"/>
  <c r="G144" i="2" a="1"/>
  <c r="G144" i="2" s="1"/>
  <c r="G1582" i="2" a="1"/>
  <c r="G1582" i="2" s="1"/>
  <c r="G1370" i="2" a="1"/>
  <c r="G1370" i="2" s="1"/>
  <c r="G1124" i="2" a="1"/>
  <c r="G1124" i="2" s="1"/>
  <c r="G581" i="2" a="1"/>
  <c r="G581" i="2" s="1"/>
  <c r="G1850" i="2" a="1"/>
  <c r="G1850" i="2" s="1"/>
  <c r="G474" i="2" a="1"/>
  <c r="G474" i="2" s="1"/>
  <c r="G203" i="2" a="1"/>
  <c r="G203" i="2" s="1"/>
  <c r="G530" i="2" a="1"/>
  <c r="G530" i="2" s="1"/>
  <c r="G600" i="2" a="1"/>
  <c r="G600" i="2" s="1"/>
  <c r="G318" i="2" a="1"/>
  <c r="G318" i="2" s="1"/>
  <c r="G1404" i="2" a="1"/>
  <c r="G1404" i="2" s="1"/>
  <c r="G492" i="2" a="1"/>
  <c r="G492" i="2" s="1"/>
  <c r="G652" i="2" a="1"/>
  <c r="G652" i="2" s="1"/>
  <c r="G475" i="2" a="1"/>
  <c r="G475" i="2" s="1"/>
  <c r="G716" i="2" a="1"/>
  <c r="G716" i="2" s="1"/>
  <c r="G1027" i="2" a="1"/>
  <c r="G1027" i="2" s="1"/>
  <c r="G707" i="2" a="1"/>
  <c r="G707" i="2" s="1"/>
  <c r="G388" i="2" a="1"/>
  <c r="G388" i="2" s="1"/>
  <c r="G44" i="2" a="1"/>
  <c r="G44" i="2" s="1"/>
  <c r="G1442" i="2" a="1"/>
  <c r="G1442" i="2" s="1"/>
  <c r="G712" i="2" a="1"/>
  <c r="G712" i="2" s="1"/>
  <c r="G854" i="2" a="1"/>
  <c r="G854" i="2" s="1"/>
  <c r="G1688" i="2" a="1"/>
  <c r="G1688" i="2" s="1"/>
  <c r="G1754" i="2" a="1"/>
  <c r="G1754" i="2" s="1"/>
  <c r="G1672" i="2" a="1"/>
  <c r="G1672" i="2" s="1"/>
  <c r="G283" i="2" a="1"/>
  <c r="G283" i="2" s="1"/>
  <c r="G1933" i="2" a="1"/>
  <c r="G1933" i="2" s="1"/>
  <c r="G2002" i="2" a="1"/>
  <c r="G2002" i="2" s="1"/>
  <c r="G327" i="2" a="1"/>
  <c r="G327" i="2" s="1"/>
  <c r="G1681" i="2" a="1"/>
  <c r="G1681" i="2" s="1"/>
  <c r="G13" i="2" a="1"/>
  <c r="G13" i="2" s="1"/>
  <c r="G496" i="2" a="1"/>
  <c r="G496" i="2" s="1"/>
  <c r="G836" i="2" a="1"/>
  <c r="G836" i="2" s="1"/>
  <c r="G107" i="2" a="1"/>
  <c r="G107" i="2" s="1"/>
  <c r="G1599" i="2" a="1"/>
  <c r="G1599" i="2" s="1"/>
  <c r="G1673" i="2" a="1"/>
  <c r="G1673" i="2" s="1"/>
  <c r="G1260" i="2" a="1"/>
  <c r="G1260" i="2" s="1"/>
  <c r="G536" i="2" a="1"/>
  <c r="G536" i="2" s="1"/>
  <c r="G1406" i="2" a="1"/>
  <c r="G1406" i="2" s="1"/>
  <c r="G1001" i="2" a="1"/>
  <c r="G1001" i="2" s="1"/>
  <c r="G202" i="2" a="1"/>
  <c r="G202" i="2" s="1"/>
  <c r="G788" i="2" a="1"/>
  <c r="G788" i="2" s="1"/>
  <c r="G414" i="2" a="1"/>
  <c r="G414" i="2" s="1"/>
  <c r="G1138" i="2" a="1"/>
  <c r="G1138" i="2" s="1"/>
  <c r="G88" i="2" a="1"/>
  <c r="G88" i="2" s="1"/>
  <c r="G897" i="2" a="1"/>
  <c r="G897" i="2" s="1"/>
  <c r="G1516" i="2" a="1"/>
  <c r="G1516" i="2" s="1"/>
  <c r="G1171" i="2" a="1"/>
  <c r="G1171" i="2" s="1"/>
  <c r="G425" i="2" a="1"/>
  <c r="G425" i="2" s="1"/>
  <c r="G1052" i="2" a="1"/>
  <c r="G1052" i="2" s="1"/>
  <c r="G1818" i="2" a="1"/>
  <c r="G1818" i="2" s="1"/>
  <c r="G930" i="2" a="1"/>
  <c r="G930" i="2" s="1"/>
  <c r="G136" i="2" a="1"/>
  <c r="G136" i="2" s="1"/>
  <c r="G1708" i="2" a="1"/>
  <c r="G1708" i="2" s="1"/>
  <c r="G845" i="2" a="1"/>
  <c r="G845" i="2" s="1"/>
  <c r="G1496" i="2" a="1"/>
  <c r="G1496" i="2" s="1"/>
  <c r="G117" i="2" a="1"/>
  <c r="G117" i="2" s="1"/>
  <c r="G514" i="2" a="1"/>
  <c r="G514" i="2" s="1"/>
  <c r="G920" i="2" a="1"/>
  <c r="G920" i="2" s="1"/>
  <c r="G965" i="2" a="1"/>
  <c r="G965" i="2" s="1"/>
  <c r="G1851" i="2" a="1"/>
  <c r="G1851" i="2" s="1"/>
  <c r="G552" i="2" a="1"/>
  <c r="G552" i="2" s="1"/>
  <c r="G1443" i="2" a="1"/>
  <c r="G1443" i="2" s="1"/>
  <c r="G1876" i="2" a="1"/>
  <c r="G1876" i="2" s="1"/>
  <c r="G741" i="2" a="1"/>
  <c r="G741" i="2" s="1"/>
  <c r="G1511" i="2" a="1"/>
  <c r="G1511" i="2" s="1"/>
  <c r="G1482" i="2" a="1"/>
  <c r="G1482" i="2" s="1"/>
  <c r="G798" i="2" a="1"/>
  <c r="G798" i="2" s="1"/>
  <c r="G1930" i="2" a="1"/>
  <c r="G1930" i="2" s="1"/>
  <c r="G1226" i="2" a="1"/>
  <c r="G1226" i="2" s="1"/>
  <c r="G333" i="2" a="1"/>
  <c r="G333" i="2" s="1"/>
  <c r="G1326" i="2" a="1"/>
  <c r="G1326" i="2" s="1"/>
  <c r="G196" i="2" a="1"/>
  <c r="G196" i="2" s="1"/>
  <c r="G1411" i="2" a="1"/>
  <c r="G1411" i="2" s="1"/>
  <c r="G1309" i="2" a="1"/>
  <c r="G1309" i="2" s="1"/>
  <c r="G359" i="2" a="1"/>
  <c r="G359" i="2" s="1"/>
  <c r="G2" i="2" a="1"/>
  <c r="G2" i="2" s="1"/>
  <c r="G68" i="2" a="1"/>
  <c r="G68" i="2" s="1"/>
  <c r="G1106" i="2" a="1"/>
  <c r="G1106" i="2" s="1"/>
  <c r="G595" i="2" a="1"/>
  <c r="G595" i="2" s="1"/>
  <c r="G1011" i="2" a="1"/>
  <c r="G1011" i="2" s="1"/>
  <c r="G1678" i="2" a="1"/>
  <c r="G1678" i="2" s="1"/>
  <c r="G346" i="2" a="1"/>
  <c r="G346" i="2" s="1"/>
  <c r="G863" i="2" a="1"/>
  <c r="G863" i="2" s="1"/>
  <c r="G1139" i="2" a="1"/>
  <c r="G1139" i="2" s="1"/>
  <c r="G52" i="2" a="1"/>
  <c r="G52" i="2" s="1"/>
  <c r="G883" i="2" a="1"/>
  <c r="G883" i="2" s="1"/>
  <c r="G1096" i="2" a="1"/>
  <c r="G1096" i="2" s="1"/>
  <c r="G566" i="2" a="1"/>
  <c r="G566" i="2" s="1"/>
  <c r="G315" i="2" a="1"/>
  <c r="G315" i="2" s="1"/>
  <c r="G245" i="2" a="1"/>
  <c r="G245" i="2" s="1"/>
  <c r="G547" i="2" a="1"/>
  <c r="G547" i="2" s="1"/>
  <c r="G378" i="2" a="1"/>
  <c r="G378" i="2" s="1"/>
  <c r="G440" i="2" a="1"/>
  <c r="G440" i="2" s="1"/>
  <c r="G543" i="2" a="1"/>
  <c r="G543" i="2" s="1"/>
  <c r="G297" i="2" a="1"/>
  <c r="G297" i="2" s="1"/>
  <c r="G1148" i="2" a="1"/>
  <c r="G1148" i="2" s="1"/>
  <c r="G527" i="2" a="1"/>
  <c r="G527" i="2" s="1"/>
  <c r="G1964" i="2" a="1"/>
  <c r="G1964" i="2" s="1"/>
  <c r="G47" i="2" a="1"/>
  <c r="G47" i="2" s="1"/>
  <c r="G1301" i="2" a="1"/>
  <c r="G1301" i="2" s="1"/>
  <c r="G748" i="2" a="1"/>
  <c r="G748" i="2" s="1"/>
  <c r="G1125" i="2" a="1"/>
  <c r="G1125" i="2" s="1"/>
  <c r="G567" i="2" a="1"/>
  <c r="G567" i="2" s="1"/>
  <c r="G1174" i="2" a="1"/>
  <c r="G1174" i="2" s="1"/>
  <c r="G1992" i="2" a="1"/>
  <c r="G1992" i="2" s="1"/>
  <c r="G767" i="2" a="1"/>
  <c r="G767" i="2" s="1"/>
  <c r="G768" i="2" a="1"/>
  <c r="G768" i="2" s="1"/>
  <c r="G806" i="2" a="1"/>
  <c r="G806" i="2" s="1"/>
  <c r="G213" i="2" a="1"/>
  <c r="G213" i="2" s="1"/>
  <c r="G1588" i="2" a="1"/>
  <c r="G1588" i="2" s="1"/>
  <c r="G251" i="2" a="1"/>
  <c r="G251" i="2" s="1"/>
  <c r="G1159" i="2" a="1"/>
  <c r="G1159" i="2" s="1"/>
  <c r="G1090" i="2" a="1"/>
  <c r="G1090" i="2" s="1"/>
  <c r="G950" i="2" a="1"/>
  <c r="G950" i="2" s="1"/>
  <c r="G126" i="2" a="1"/>
  <c r="G126" i="2" s="1"/>
  <c r="G1819" i="2" a="1"/>
  <c r="G1819" i="2" s="1"/>
  <c r="G531" i="2" a="1"/>
  <c r="G531" i="2" s="1"/>
  <c r="G1476" i="2" a="1"/>
  <c r="G1476" i="2" s="1"/>
  <c r="G1151" i="2" a="1"/>
  <c r="G1151" i="2" s="1"/>
  <c r="G1317" i="2" a="1"/>
  <c r="G1317" i="2" s="1"/>
  <c r="G1230" i="2" a="1"/>
  <c r="G1230" i="2" s="1"/>
  <c r="G176" i="2" a="1"/>
  <c r="G176" i="2" s="1"/>
  <c r="G1038" i="2" a="1"/>
  <c r="G1038" i="2" s="1"/>
  <c r="G1526" i="2" a="1"/>
  <c r="G1526" i="2" s="1"/>
  <c r="G1366" i="2" a="1"/>
  <c r="G1366" i="2" s="1"/>
  <c r="G2013" i="2" a="1"/>
  <c r="G2013" i="2" s="1"/>
  <c r="G1517" i="2" a="1"/>
  <c r="G1517" i="2" s="1"/>
  <c r="G255" i="2" a="1"/>
  <c r="G255" i="2" s="1"/>
  <c r="G256" i="2" a="1"/>
  <c r="G256" i="2" s="1"/>
  <c r="G1397" i="2" a="1"/>
  <c r="G1397" i="2" s="1"/>
  <c r="G1559" i="2" a="1"/>
  <c r="G1559" i="2" s="1"/>
  <c r="G509" i="2" a="1"/>
  <c r="G509" i="2" s="1"/>
  <c r="G1440" i="2" a="1"/>
  <c r="G1440" i="2" s="1"/>
  <c r="G1047" i="2" a="1"/>
  <c r="G1047" i="2" s="1"/>
  <c r="G1318" i="2" a="1"/>
  <c r="G1318" i="2" s="1"/>
  <c r="G1388" i="2" a="1"/>
  <c r="G1388" i="2" s="1"/>
  <c r="G298" i="2" a="1"/>
  <c r="G298" i="2" s="1"/>
  <c r="G1764" i="2" a="1"/>
  <c r="G1764" i="2" s="1"/>
  <c r="G915" i="2" a="1"/>
  <c r="G915" i="2" s="1"/>
  <c r="G344" i="2" a="1"/>
  <c r="G344" i="2" s="1"/>
  <c r="G1034" i="2" a="1"/>
  <c r="G1034" i="2" s="1"/>
  <c r="G1870" i="2" a="1"/>
  <c r="G1870" i="2" s="1"/>
  <c r="G366" i="2" a="1"/>
  <c r="G366" i="2" s="1"/>
  <c r="G516" i="2" a="1"/>
  <c r="G516" i="2" s="1"/>
  <c r="G982" i="2" a="1"/>
  <c r="G982" i="2" s="1"/>
  <c r="G1055" i="2" a="1"/>
  <c r="G1055" i="2" s="1"/>
  <c r="G1439" i="2" a="1"/>
  <c r="G1439" i="2" s="1"/>
  <c r="G1943" i="2" a="1"/>
  <c r="G1943" i="2" s="1"/>
  <c r="G1026" i="2" a="1"/>
  <c r="G1026" i="2" s="1"/>
  <c r="G153" i="2" a="1"/>
  <c r="G153" i="2" s="1"/>
  <c r="G1287" i="2" a="1"/>
  <c r="G1287" i="2" s="1"/>
  <c r="G1636" i="2" a="1"/>
  <c r="G1636" i="2" s="1"/>
  <c r="G996" i="2" a="1"/>
  <c r="G996" i="2" s="1"/>
  <c r="G229" i="2" a="1"/>
  <c r="G229" i="2" s="1"/>
  <c r="G1984" i="2" a="1"/>
  <c r="G1984" i="2" s="1"/>
  <c r="G619" i="2" a="1"/>
  <c r="G619" i="2" s="1"/>
  <c r="G1427" i="2" a="1"/>
  <c r="G1427" i="2" s="1"/>
  <c r="G1988" i="2" a="1"/>
  <c r="G1988" i="2" s="1"/>
  <c r="G535" i="2" a="1"/>
  <c r="G535" i="2" s="1"/>
  <c r="G162" i="2" a="1"/>
  <c r="G162" i="2" s="1"/>
  <c r="G17" i="2" a="1"/>
  <c r="G17" i="2" s="1"/>
  <c r="G1534" i="2" a="1"/>
  <c r="G1534" i="2" s="1"/>
  <c r="G100" i="2" a="1"/>
  <c r="G100" i="2" s="1"/>
  <c r="G1389" i="2" a="1"/>
  <c r="G1389" i="2" s="1"/>
  <c r="G232" i="2" a="1"/>
  <c r="G232" i="2" s="1"/>
  <c r="G1352" i="2" a="1"/>
  <c r="G1352" i="2" s="1"/>
  <c r="G1431" i="2" a="1"/>
  <c r="G1431" i="2" s="1"/>
  <c r="G837" i="2" a="1"/>
  <c r="G837" i="2" s="1"/>
  <c r="G1323" i="2" a="1"/>
  <c r="G1323" i="2" s="1"/>
  <c r="G792" i="2" a="1"/>
  <c r="G792" i="2" s="1"/>
  <c r="G485" i="2" a="1"/>
  <c r="G485" i="2" s="1"/>
  <c r="G1831" i="2" a="1"/>
  <c r="G1831" i="2" s="1"/>
  <c r="G1625" i="2" a="1"/>
  <c r="G1625" i="2" s="1"/>
  <c r="G1734" i="2" a="1"/>
  <c r="G1734" i="2" s="1"/>
  <c r="G493" i="2" a="1"/>
  <c r="G493" i="2" s="1"/>
  <c r="G1107" i="2" a="1"/>
  <c r="G1107" i="2" s="1"/>
  <c r="G1014" i="2" a="1"/>
  <c r="G1014" i="2" s="1"/>
  <c r="G1315" i="2" a="1"/>
  <c r="G1315" i="2" s="1"/>
  <c r="G1405" i="2" a="1"/>
  <c r="G1405" i="2" s="1"/>
  <c r="G108" i="2" a="1"/>
  <c r="G108" i="2" s="1"/>
  <c r="G53" i="2" a="1"/>
  <c r="G53" i="2" s="1"/>
  <c r="G54" i="2" a="1"/>
  <c r="G54" i="2" s="1"/>
  <c r="G476" i="2" a="1"/>
  <c r="G476" i="2" s="1"/>
  <c r="G1416" i="2" a="1"/>
  <c r="G1416" i="2" s="1"/>
  <c r="G572" i="2" a="1"/>
  <c r="G572" i="2" s="1"/>
  <c r="G319" i="2" a="1"/>
  <c r="G319" i="2" s="1"/>
  <c r="G1881" i="2" a="1"/>
  <c r="G1881" i="2" s="1"/>
  <c r="G399" i="2" a="1"/>
  <c r="G399" i="2" s="1"/>
  <c r="G1103" i="2" a="1"/>
  <c r="G1103" i="2" s="1"/>
  <c r="G640" i="2" a="1"/>
  <c r="G640" i="2" s="1"/>
  <c r="G1499" i="2" a="1"/>
  <c r="G1499" i="2" s="1"/>
  <c r="G1614" i="2" a="1"/>
  <c r="G1614" i="2" s="1"/>
  <c r="G1053" i="2" a="1"/>
  <c r="G1053" i="2" s="1"/>
  <c r="G1347" i="2" a="1"/>
  <c r="G1347" i="2" s="1"/>
  <c r="G738" i="2" a="1"/>
  <c r="G738" i="2" s="1"/>
  <c r="G1453" i="2" a="1"/>
  <c r="G1453" i="2" s="1"/>
  <c r="G665" i="2" a="1"/>
  <c r="G665" i="2" s="1"/>
  <c r="G1031" i="2" a="1"/>
  <c r="G1031" i="2" s="1"/>
  <c r="G225" i="2" a="1"/>
  <c r="G225" i="2" s="1"/>
  <c r="G1296" i="2" a="1"/>
  <c r="G1296" i="2" s="1"/>
  <c r="G1921" i="2" a="1"/>
  <c r="G1921" i="2" s="1"/>
  <c r="G568" i="2" a="1"/>
  <c r="G568" i="2" s="1"/>
  <c r="G525" i="2" a="1"/>
  <c r="G525" i="2" s="1"/>
  <c r="G230" i="2" a="1"/>
  <c r="G230" i="2" s="1"/>
  <c r="G1331" i="2" a="1"/>
  <c r="G1331" i="2" s="1"/>
  <c r="G1757" i="2" a="1"/>
  <c r="G1757" i="2" s="1"/>
  <c r="G1884" i="2" a="1"/>
  <c r="G1884" i="2" s="1"/>
  <c r="G1074" i="2" a="1"/>
  <c r="G1074" i="2" s="1"/>
  <c r="G1428" i="2" a="1"/>
  <c r="G1428" i="2" s="1"/>
  <c r="G956" i="2" a="1"/>
  <c r="G956" i="2" s="1"/>
  <c r="G1682" i="2" a="1"/>
  <c r="G1682" i="2" s="1"/>
  <c r="G420" i="2" a="1"/>
  <c r="G420" i="2" s="1"/>
  <c r="G1149" i="2" a="1"/>
  <c r="G1149" i="2" s="1"/>
  <c r="G1078" i="2" a="1"/>
  <c r="G1078" i="2" s="1"/>
  <c r="G1816" i="2" a="1"/>
  <c r="G1816" i="2" s="1"/>
  <c r="G246" i="2" a="1"/>
  <c r="G246" i="2" s="1"/>
  <c r="G1066" i="2" a="1"/>
  <c r="G1066" i="2" s="1"/>
  <c r="G486" i="2" a="1"/>
  <c r="G486" i="2" s="1"/>
  <c r="G109" i="2" a="1"/>
  <c r="G109" i="2" s="1"/>
  <c r="G172" i="2" a="1"/>
  <c r="G172" i="2" s="1"/>
  <c r="G1871" i="2" a="1"/>
  <c r="G1871" i="2" s="1"/>
  <c r="G1472" i="2" a="1"/>
  <c r="G1472" i="2" s="1"/>
  <c r="G1662" i="2" a="1"/>
  <c r="G1662" i="2" s="1"/>
  <c r="G537" i="2" a="1"/>
  <c r="G537" i="2" s="1"/>
  <c r="G145" i="2" a="1"/>
  <c r="G145" i="2" s="1"/>
  <c r="G1758" i="2" a="1"/>
  <c r="G1758" i="2" s="1"/>
  <c r="G681" i="2" a="1"/>
  <c r="G681" i="2" s="1"/>
  <c r="G27" i="2" a="1"/>
  <c r="G27" i="2" s="1"/>
  <c r="G122" i="2" a="1"/>
  <c r="G122" i="2" s="1"/>
  <c r="G22" i="2" a="1"/>
  <c r="G22" i="2" s="1"/>
  <c r="G855" i="2" a="1"/>
  <c r="G855" i="2" s="1"/>
  <c r="G43" i="2" a="1"/>
  <c r="G43" i="2" s="1"/>
  <c r="G627" i="2" a="1"/>
  <c r="G627" i="2" s="1"/>
  <c r="G604" i="2" a="1"/>
  <c r="G604" i="2" s="1"/>
  <c r="G1223" i="2" a="1"/>
  <c r="G1223" i="2" s="1"/>
  <c r="G872" i="2" a="1"/>
  <c r="G872" i="2" s="1"/>
  <c r="G1310" i="2" a="1"/>
  <c r="G1310" i="2" s="1"/>
  <c r="G1028" i="2" a="1"/>
  <c r="G1028" i="2" s="1"/>
  <c r="G544" i="2" a="1"/>
  <c r="G544" i="2" s="1"/>
  <c r="G1302" i="2" a="1"/>
  <c r="G1302" i="2" s="1"/>
  <c r="G1456" i="2" a="1"/>
  <c r="G1456" i="2" s="1"/>
  <c r="G1709" i="2" a="1"/>
  <c r="G1709" i="2" s="1"/>
  <c r="G1236" i="2" a="1"/>
  <c r="G1236" i="2" s="1"/>
  <c r="G1912" i="2" a="1"/>
  <c r="G1912" i="2" s="1"/>
  <c r="G1913" i="2" a="1"/>
  <c r="G1913" i="2" s="1"/>
  <c r="G1914" i="2" a="1"/>
  <c r="G1914" i="2" s="1"/>
  <c r="G250" i="2" a="1"/>
  <c r="G250" i="2" s="1"/>
  <c r="G451" i="2" a="1"/>
  <c r="G451" i="2" s="1"/>
  <c r="G931" i="2" a="1"/>
  <c r="G931" i="2" s="1"/>
  <c r="G334" i="2" a="1"/>
  <c r="G334" i="2" s="1"/>
  <c r="G477" i="2" a="1"/>
  <c r="G477" i="2" s="1"/>
  <c r="G641" i="2" a="1"/>
  <c r="G641" i="2" s="1"/>
  <c r="G953" i="2" a="1"/>
  <c r="G953" i="2" s="1"/>
  <c r="G954" i="2" a="1"/>
  <c r="G954" i="2" s="1"/>
  <c r="G847" i="2" a="1"/>
  <c r="G847" i="2" s="1"/>
  <c r="G510" i="2" a="1"/>
  <c r="G510" i="2" s="1"/>
  <c r="G1748" i="2" a="1"/>
  <c r="G1748" i="2" s="1"/>
  <c r="G1067" i="2" a="1"/>
  <c r="G1067" i="2" s="1"/>
  <c r="G793" i="2" a="1"/>
  <c r="G793" i="2" s="1"/>
  <c r="G445" i="2" a="1"/>
  <c r="G445" i="2" s="1"/>
  <c r="G1869" i="2" a="1"/>
  <c r="G1869" i="2" s="1"/>
  <c r="G532" i="2" a="1"/>
  <c r="G532" i="2" s="1"/>
  <c r="G1899" i="2" a="1"/>
  <c r="G1899" i="2" s="1"/>
  <c r="G1371" i="2" a="1"/>
  <c r="G1371" i="2" s="1"/>
  <c r="G753" i="2" a="1"/>
  <c r="G753" i="2" s="1"/>
  <c r="G825" i="2" a="1"/>
  <c r="G825" i="2" s="1"/>
  <c r="G299" i="2" a="1"/>
  <c r="G299" i="2" s="1"/>
  <c r="G553" i="2" a="1"/>
  <c r="G553" i="2" s="1"/>
  <c r="G1265" i="2" a="1"/>
  <c r="G1265" i="2" s="1"/>
  <c r="G1266" i="2" a="1"/>
  <c r="G1266" i="2" s="1"/>
  <c r="G1523" i="2" a="1"/>
  <c r="G1523" i="2" s="1"/>
  <c r="G233" i="2" a="1"/>
  <c r="G233" i="2" s="1"/>
  <c r="G1180" i="2" a="1"/>
  <c r="G1180" i="2" s="1"/>
  <c r="G1436" i="2" a="1"/>
  <c r="G1436" i="2" s="1"/>
  <c r="G1937" i="2" a="1"/>
  <c r="G1937" i="2" s="1"/>
  <c r="G1938" i="2" a="1"/>
  <c r="G1938" i="2" s="1"/>
  <c r="G7" i="2" a="1"/>
  <c r="G7" i="2" s="1"/>
  <c r="G1655" i="2" a="1"/>
  <c r="G1655" i="2" s="1"/>
  <c r="G1889" i="2" a="1"/>
  <c r="G1889" i="2" s="1"/>
  <c r="G1692" i="2" a="1"/>
  <c r="G1692" i="2" s="1"/>
  <c r="G455" i="2" a="1"/>
  <c r="G455" i="2" s="1"/>
  <c r="G62" i="2" a="1"/>
  <c r="G62" i="2" s="1"/>
  <c r="G1735" i="2" a="1"/>
  <c r="G1735" i="2" s="1"/>
  <c r="G1023" i="2" a="1"/>
  <c r="G1023" i="2" s="1"/>
  <c r="G941" i="2" a="1"/>
  <c r="G941" i="2" s="1"/>
  <c r="G962" i="2" a="1"/>
  <c r="G962" i="2" s="1"/>
  <c r="G688" i="2" a="1"/>
  <c r="G688" i="2" s="1"/>
  <c r="G389" i="2" a="1"/>
  <c r="G389" i="2" s="1"/>
  <c r="G1508" i="2" a="1"/>
  <c r="G1508" i="2" s="1"/>
  <c r="G1631" i="2" a="1"/>
  <c r="G1631" i="2" s="1"/>
  <c r="G1632" i="2" a="1"/>
  <c r="G1632" i="2" s="1"/>
  <c r="G1029" i="2" a="1"/>
  <c r="G1029" i="2" s="1"/>
  <c r="G1267" i="2" a="1"/>
  <c r="G1267" i="2" s="1"/>
  <c r="G271" i="2" a="1"/>
  <c r="G271" i="2" s="1"/>
  <c r="G460" i="2" a="1"/>
  <c r="G460" i="2" s="1"/>
  <c r="G252" i="2" a="1"/>
  <c r="G252" i="2" s="1"/>
  <c r="G206" i="2" a="1"/>
  <c r="G206" i="2" s="1"/>
  <c r="G656" i="2" a="1"/>
  <c r="G656" i="2" s="1"/>
  <c r="G1378" i="2" a="1"/>
  <c r="G1378" i="2" s="1"/>
  <c r="G910" i="2" a="1"/>
  <c r="G910" i="2" s="1"/>
  <c r="G1915" i="2" a="1"/>
  <c r="G1915" i="2" s="1"/>
  <c r="G441" i="2" a="1"/>
  <c r="G441" i="2" s="1"/>
  <c r="G644" i="2" a="1"/>
  <c r="G644" i="2" s="1"/>
  <c r="G1922" i="2" a="1"/>
  <c r="G1922" i="2" s="1"/>
  <c r="G609" i="2" a="1"/>
  <c r="G609" i="2" s="1"/>
  <c r="G1904" i="2" a="1"/>
  <c r="G1904" i="2" s="1"/>
  <c r="G1767" i="2" a="1"/>
  <c r="G1767" i="2" s="1"/>
  <c r="G1550" i="2" a="1"/>
  <c r="G1550" i="2" s="1"/>
  <c r="G18" i="2" a="1"/>
  <c r="G18" i="2" s="1"/>
  <c r="G1703" i="2" a="1"/>
  <c r="G1703" i="2" s="1"/>
  <c r="G1628" i="2" a="1"/>
  <c r="G1628" i="2" s="1"/>
  <c r="G1002" i="2" a="1"/>
  <c r="G1002" i="2" s="1"/>
  <c r="G683" i="2" a="1"/>
  <c r="G683" i="2" s="1"/>
  <c r="G348" i="2" a="1"/>
  <c r="G348" i="2" s="1"/>
  <c r="G1006" i="2" a="1"/>
  <c r="G1006" i="2" s="1"/>
  <c r="G759" i="2" a="1"/>
  <c r="G759" i="2" s="1"/>
  <c r="G785" i="2" a="1"/>
  <c r="G785" i="2" s="1"/>
  <c r="G760" i="2" a="1"/>
  <c r="G760" i="2" s="1"/>
  <c r="G1689" i="2" a="1"/>
  <c r="G1689" i="2" s="1"/>
  <c r="G771" i="2" a="1"/>
  <c r="G771" i="2" s="1"/>
  <c r="G19" i="2" a="1"/>
  <c r="G19" i="2" s="1"/>
  <c r="G1348" i="2" a="1"/>
  <c r="G1348" i="2" s="1"/>
  <c r="G732" i="2" a="1"/>
  <c r="G732" i="2" s="1"/>
  <c r="G168" i="2" a="1"/>
  <c r="G168" i="2" s="1"/>
  <c r="G306" i="2" a="1"/>
  <c r="G306" i="2" s="1"/>
  <c r="G1880" i="2" a="1"/>
  <c r="G1880" i="2" s="1"/>
  <c r="G1305" i="2" a="1"/>
  <c r="G1305" i="2" s="1"/>
  <c r="G1855" i="2" a="1"/>
  <c r="G1855" i="2" s="1"/>
  <c r="G742" i="2" a="1"/>
  <c r="G742" i="2" s="1"/>
  <c r="G864" i="2" a="1"/>
  <c r="G864" i="2" s="1"/>
  <c r="G1167" i="2" a="1"/>
  <c r="G1167" i="2" s="1"/>
  <c r="G1660" i="2" a="1"/>
  <c r="G1660" i="2" s="1"/>
  <c r="G1661" i="2" a="1"/>
  <c r="G1661" i="2" s="1"/>
  <c r="G562" i="2" a="1"/>
  <c r="G562" i="2" s="1"/>
  <c r="G1553" i="2" a="1"/>
  <c r="G1553" i="2" s="1"/>
  <c r="G134" i="2" a="1"/>
  <c r="G134" i="2" s="1"/>
  <c r="G1160" i="2" a="1"/>
  <c r="G1160" i="2" s="1"/>
  <c r="G1097" i="2" a="1"/>
  <c r="G1097" i="2" s="1"/>
  <c r="G137" i="2" a="1"/>
  <c r="G137" i="2" s="1"/>
  <c r="G138" i="2" a="1"/>
  <c r="G138" i="2" s="1"/>
  <c r="G1458" i="2" a="1"/>
  <c r="G1458" i="2" s="1"/>
  <c r="G1910" i="2" a="1"/>
  <c r="G1910" i="2" s="1"/>
  <c r="G86" i="2" a="1"/>
  <c r="G86" i="2" s="1"/>
  <c r="G1292" i="2" a="1"/>
  <c r="G1292" i="2" s="1"/>
  <c r="G1958" i="2" a="1"/>
  <c r="G1958" i="2" s="1"/>
  <c r="G220" i="2" a="1"/>
  <c r="G220" i="2" s="1"/>
  <c r="G1168" i="2" a="1"/>
  <c r="G1168" i="2" s="1"/>
  <c r="G426" i="2" a="1"/>
  <c r="G426" i="2" s="1"/>
  <c r="G36" i="2" a="1"/>
  <c r="G36" i="2" s="1"/>
  <c r="G427" i="2" a="1"/>
  <c r="G427" i="2" s="1"/>
  <c r="G1544" i="2" a="1"/>
  <c r="G1544" i="2" s="1"/>
  <c r="G676" i="2" a="1"/>
  <c r="G676" i="2" s="1"/>
  <c r="G452" i="2" a="1"/>
  <c r="G452" i="2" s="1"/>
  <c r="G1473" i="2" a="1"/>
  <c r="G1473" i="2" s="1"/>
  <c r="G986" i="2" a="1"/>
  <c r="G986" i="2" s="1"/>
  <c r="G1136" i="2" a="1"/>
  <c r="G1136" i="2" s="1"/>
  <c r="G1477" i="2" a="1"/>
  <c r="G1477" i="2" s="1"/>
  <c r="G1042" i="2" a="1"/>
  <c r="G1042" i="2" s="1"/>
  <c r="G1003" i="2" a="1"/>
  <c r="G1003" i="2" s="1"/>
  <c r="G1977" i="2" a="1"/>
  <c r="G1977" i="2" s="1"/>
  <c r="G23" i="2" a="1"/>
  <c r="G23" i="2" s="1"/>
  <c r="G207" i="2" a="1"/>
  <c r="G207" i="2" s="1"/>
  <c r="G374" i="2" a="1"/>
  <c r="G374" i="2" s="1"/>
  <c r="G761" i="2" a="1"/>
  <c r="G761" i="2" s="1"/>
  <c r="G1592" i="2" a="1"/>
  <c r="G1592" i="2" s="1"/>
  <c r="G1075" i="2" a="1"/>
  <c r="G1075" i="2" s="1"/>
  <c r="G335" i="2" a="1"/>
  <c r="G335" i="2" s="1"/>
  <c r="G921" i="2" a="1"/>
  <c r="G921" i="2" s="1"/>
  <c r="G776" i="2" a="1"/>
  <c r="G776" i="2" s="1"/>
  <c r="G367" i="2" a="1"/>
  <c r="G367" i="2" s="1"/>
  <c r="G1367" i="2" a="1"/>
  <c r="G1367" i="2" s="1"/>
  <c r="G208" i="2" a="1"/>
  <c r="G208" i="2" s="1"/>
  <c r="G1457" i="2" a="1"/>
  <c r="G1457" i="2" s="1"/>
  <c r="G1731" i="2" a="1"/>
  <c r="G1731" i="2" s="1"/>
  <c r="G1846" i="2" a="1"/>
  <c r="G1846" i="2" s="1"/>
  <c r="G265" i="2" a="1"/>
  <c r="G265" i="2" s="1"/>
  <c r="G1140" i="2" a="1"/>
  <c r="G1140" i="2" s="1"/>
  <c r="G1525" i="2" a="1"/>
  <c r="G1525" i="2" s="1"/>
  <c r="G1832" i="2" a="1"/>
  <c r="G1832" i="2" s="1"/>
  <c r="G226" i="2" a="1"/>
  <c r="G226" i="2" s="1"/>
  <c r="G963" i="2" a="1"/>
  <c r="G963" i="2" s="1"/>
  <c r="G222" i="2" a="1"/>
  <c r="G222" i="2" s="1"/>
  <c r="G379" i="2" a="1"/>
  <c r="G379" i="2" s="1"/>
  <c r="G260" i="2" a="1"/>
  <c r="G260" i="2" s="1"/>
  <c r="G717" i="2" a="1"/>
  <c r="G717" i="2" s="1"/>
  <c r="G1985" i="2" a="1"/>
  <c r="G1985" i="2" s="1"/>
  <c r="G1219" i="2" a="1"/>
  <c r="G1219" i="2" s="1"/>
  <c r="G1823" i="2" a="1"/>
  <c r="G1823" i="2" s="1"/>
  <c r="G487" i="2" a="1"/>
  <c r="G487" i="2" s="1"/>
  <c r="G1531" i="2" a="1"/>
  <c r="G1531" i="2" s="1"/>
  <c r="G360" i="2" a="1"/>
  <c r="G360" i="2" s="1"/>
  <c r="G1578" i="2" a="1"/>
  <c r="G1578" i="2" s="1"/>
  <c r="G1736" i="2" a="1"/>
  <c r="G1736" i="2" s="1"/>
  <c r="G1048" i="2" a="1"/>
  <c r="G1048" i="2" s="1"/>
  <c r="G273" i="2" a="1"/>
  <c r="G273" i="2" s="1"/>
  <c r="G453" i="2" a="1"/>
  <c r="G453" i="2" s="1"/>
  <c r="G1679" i="2" a="1"/>
  <c r="G1679" i="2" s="1"/>
  <c r="G1268" i="2" a="1"/>
  <c r="G1268" i="2" s="1"/>
  <c r="G365" i="2" a="1"/>
  <c r="G365" i="2" s="1"/>
  <c r="G431" i="2" a="1"/>
  <c r="G431" i="2" s="1"/>
  <c r="G407" i="2" a="1"/>
  <c r="G407" i="2" s="1"/>
  <c r="G653" i="2" a="1"/>
  <c r="G653" i="2" s="1"/>
  <c r="G1934" i="2" a="1"/>
  <c r="G1934" i="2" s="1"/>
  <c r="G628" i="2" a="1"/>
  <c r="G628" i="2" s="1"/>
  <c r="G1617" i="2" a="1"/>
  <c r="G1617" i="2" s="1"/>
  <c r="G158" i="2" a="1"/>
  <c r="G158" i="2" s="1"/>
  <c r="G159" i="2" a="1"/>
  <c r="G159" i="2" s="1"/>
  <c r="G828" i="2" a="1"/>
  <c r="G828" i="2" s="1"/>
  <c r="G524" i="2" a="1"/>
  <c r="G524" i="2" s="1"/>
  <c r="G548" i="2" a="1"/>
  <c r="G548" i="2" s="1"/>
  <c r="G1560" i="2" a="1"/>
  <c r="G1560" i="2" s="1"/>
  <c r="G1058" i="2" a="1"/>
  <c r="G1058" i="2" s="1"/>
  <c r="G968" i="2" a="1"/>
  <c r="G968" i="2" s="1"/>
  <c r="G1340" i="2" a="1"/>
  <c r="G1340" i="2" s="1"/>
  <c r="G1742" i="2" a="1"/>
  <c r="G1742" i="2" s="1"/>
  <c r="G1877" i="2" a="1"/>
  <c r="G1877" i="2" s="1"/>
  <c r="G528" i="2" a="1"/>
  <c r="G528" i="2" s="1"/>
  <c r="G1900" i="2" a="1"/>
  <c r="G1900" i="2" s="1"/>
  <c r="G398" i="2" a="1"/>
  <c r="G398" i="2" s="1"/>
  <c r="G1650" i="2" a="1"/>
  <c r="G1650" i="2" s="1"/>
  <c r="G1350" i="2" a="1"/>
  <c r="G1350" i="2" s="1"/>
  <c r="G713" i="2" a="1"/>
  <c r="G713" i="2" s="1"/>
  <c r="G1478" i="2" a="1"/>
  <c r="G1478" i="2" s="1"/>
  <c r="G400" i="2" a="1"/>
  <c r="G400" i="2" s="1"/>
  <c r="G1184" i="2" a="1"/>
  <c r="G1184" i="2" s="1"/>
  <c r="G838" i="2" a="1"/>
  <c r="G838" i="2" s="1"/>
  <c r="G1825" i="2" a="1"/>
  <c r="G1825" i="2" s="1"/>
  <c r="G1950" i="2" a="1"/>
  <c r="G1950" i="2" s="1"/>
  <c r="G1564" i="2" a="1"/>
  <c r="G1564" i="2" s="1"/>
  <c r="G1007" i="2" a="1"/>
  <c r="G1007" i="2" s="1"/>
  <c r="G1469" i="2" a="1"/>
  <c r="G1469" i="2" s="1"/>
  <c r="G639" i="2" a="1"/>
  <c r="G639" i="2" s="1"/>
  <c r="G45" i="2" a="1"/>
  <c r="G45" i="2" s="1"/>
  <c r="G1540" i="2" a="1"/>
  <c r="G1540" i="2" s="1"/>
  <c r="G794" i="2" a="1"/>
  <c r="G794" i="2" s="1"/>
  <c r="G320" i="2" a="1"/>
  <c r="G320" i="2" s="1"/>
  <c r="G916" i="2" a="1"/>
  <c r="G916" i="2" s="1"/>
  <c r="G353" i="2" a="1"/>
  <c r="G353" i="2" s="1"/>
  <c r="G1319" i="2" a="1"/>
  <c r="G1319" i="2" s="1"/>
  <c r="G997" i="2" a="1"/>
  <c r="G997" i="2" s="1"/>
  <c r="G891" i="2" a="1"/>
  <c r="G891" i="2" s="1"/>
  <c r="G749" i="2" a="1"/>
  <c r="G749" i="2" s="1"/>
  <c r="G276" i="2" a="1"/>
  <c r="G276" i="2" s="1"/>
  <c r="G1686" i="2" a="1"/>
  <c r="G1686" i="2" s="1"/>
  <c r="G695" i="2" a="1"/>
  <c r="G695" i="2" s="1"/>
  <c r="G1164" i="2" a="1"/>
  <c r="G1164" i="2" s="1"/>
  <c r="G1015" i="2" a="1"/>
  <c r="G1015" i="2" s="1"/>
  <c r="G911" i="2" a="1"/>
  <c r="G911" i="2" s="1"/>
  <c r="G1278" i="2" a="1"/>
  <c r="G1278" i="2" s="1"/>
  <c r="G733" i="2" a="1"/>
  <c r="G733" i="2" s="1"/>
  <c r="G1116" i="2" a="1"/>
  <c r="G1116" i="2" s="1"/>
  <c r="G1217" i="2" a="1"/>
  <c r="G1217" i="2" s="1"/>
  <c r="G1429" i="2" a="1"/>
  <c r="G1429" i="2" s="1"/>
  <c r="G1701" i="2" a="1"/>
  <c r="G1701" i="2" s="1"/>
  <c r="G61" i="2" a="1"/>
  <c r="G61" i="2" s="1"/>
  <c r="G1043" i="2" a="1"/>
  <c r="G1043" i="2" s="1"/>
  <c r="G1804" i="2" a="1"/>
  <c r="G1804" i="2" s="1"/>
  <c r="G263" i="2" a="1"/>
  <c r="G263" i="2" s="1"/>
  <c r="G1663" i="2" a="1"/>
  <c r="G1663" i="2" s="1"/>
  <c r="G615" i="2" a="1"/>
  <c r="G615" i="2" s="1"/>
  <c r="G616" i="2" a="1"/>
  <c r="G616" i="2" s="1"/>
  <c r="G1797" i="2" a="1"/>
  <c r="G1797" i="2" s="1"/>
  <c r="G1142" i="2" a="1"/>
  <c r="G1142" i="2" s="1"/>
  <c r="G1306" i="2" a="1"/>
  <c r="G1306" i="2" s="1"/>
  <c r="G154" i="2" a="1"/>
  <c r="G154" i="2" s="1"/>
  <c r="G415" i="2" a="1"/>
  <c r="G415" i="2" s="1"/>
  <c r="G1968" i="2" a="1"/>
  <c r="G1968" i="2" s="1"/>
  <c r="G1535" i="2" a="1"/>
  <c r="G1535" i="2" s="1"/>
  <c r="G1161" i="2" a="1"/>
  <c r="G1161" i="2" s="1"/>
  <c r="G1169" i="2" a="1"/>
  <c r="G1169" i="2" s="1"/>
  <c r="G1737" i="2" a="1"/>
  <c r="G1737" i="2" s="1"/>
  <c r="G1993" i="2" a="1"/>
  <c r="G1993" i="2" s="1"/>
  <c r="G234" i="2" a="1"/>
  <c r="G234" i="2" s="1"/>
  <c r="G1866" i="2" a="1"/>
  <c r="G1866" i="2" s="1"/>
  <c r="G1826" i="2" a="1"/>
  <c r="G1826" i="2" s="1"/>
  <c r="G1207" i="2" a="1"/>
  <c r="G1207" i="2" s="1"/>
  <c r="G461" i="2" a="1"/>
  <c r="G461" i="2" s="1"/>
  <c r="G1451" i="2" a="1"/>
  <c r="G1451" i="2" s="1"/>
  <c r="G976" i="2" a="1"/>
  <c r="G976" i="2" s="1"/>
  <c r="G370" i="2" a="1"/>
  <c r="G370" i="2" s="1"/>
  <c r="G284" i="2" a="1"/>
  <c r="G284" i="2" s="1"/>
  <c r="G454" i="2" a="1"/>
  <c r="G454" i="2" s="1"/>
  <c r="G93" i="2" a="1"/>
  <c r="G93" i="2" s="1"/>
  <c r="G1644" i="2" a="1"/>
  <c r="G1644" i="2" s="1"/>
  <c r="G1774" i="2" a="1"/>
  <c r="G1774" i="2" s="1"/>
  <c r="G1745" i="2" a="1"/>
  <c r="G1745" i="2" s="1"/>
  <c r="G1293" i="2" a="1"/>
  <c r="G1293" i="2" s="1"/>
  <c r="G722" i="2" a="1"/>
  <c r="G722" i="2" s="1"/>
  <c r="G1172" i="2" a="1"/>
  <c r="G1172" i="2" s="1"/>
  <c r="G972" i="2" a="1"/>
  <c r="G972" i="2" s="1"/>
  <c r="G621" i="2" a="1"/>
  <c r="G621" i="2" s="1"/>
  <c r="G170" i="2" a="1"/>
  <c r="G170" i="2" s="1"/>
  <c r="G432" i="2" a="1"/>
  <c r="G432" i="2" s="1"/>
  <c r="G573" i="2" a="1"/>
  <c r="G573" i="2" s="1"/>
  <c r="G944" i="2" a="1"/>
  <c r="G944" i="2" s="1"/>
  <c r="G1768" i="2" a="1"/>
  <c r="G1768" i="2" s="1"/>
  <c r="G180" i="2" a="1"/>
  <c r="G180" i="2" s="1"/>
  <c r="G1743" i="2" a="1"/>
  <c r="G1743" i="2" s="1"/>
  <c r="G442" i="2" a="1"/>
  <c r="G442" i="2" s="1"/>
  <c r="G610" i="2" a="1"/>
  <c r="G610" i="2" s="1"/>
  <c r="G673" i="2" a="1"/>
  <c r="G673" i="2" s="1"/>
  <c r="G1255" i="2" a="1"/>
  <c r="G1255" i="2" s="1"/>
  <c r="G734" i="2" a="1"/>
  <c r="G734" i="2" s="1"/>
  <c r="G1639" i="2" a="1"/>
  <c r="G1639" i="2" s="1"/>
  <c r="G63" i="2" a="1"/>
  <c r="G63" i="2" s="1"/>
  <c r="G1064" i="2" a="1"/>
  <c r="G1064" i="2" s="1"/>
  <c r="G1300" i="2" a="1"/>
  <c r="G1300" i="2" s="1"/>
  <c r="G582" i="2" a="1"/>
  <c r="G582" i="2" s="1"/>
  <c r="G1765" i="2" a="1"/>
  <c r="G1765" i="2" s="1"/>
  <c r="G1842" i="2" a="1"/>
  <c r="G1842" i="2" s="1"/>
  <c r="G66" i="2" a="1"/>
  <c r="G66" i="2" s="1"/>
  <c r="G1512" i="2" a="1"/>
  <c r="G1512" i="2" s="1"/>
  <c r="G1784" i="2" a="1"/>
  <c r="G1784" i="2" s="1"/>
  <c r="G214" i="2" a="1"/>
  <c r="G214" i="2" s="1"/>
  <c r="G704" i="2" a="1"/>
  <c r="G704" i="2" s="1"/>
  <c r="G839" i="2" a="1"/>
  <c r="G839" i="2" s="1"/>
  <c r="G848" i="2" a="1"/>
  <c r="G848" i="2" s="1"/>
  <c r="G957" i="2" a="1"/>
  <c r="G957" i="2" s="1"/>
  <c r="G1589" i="2" a="1"/>
  <c r="G1589" i="2" s="1"/>
  <c r="G2004" i="2" a="1"/>
  <c r="G2004" i="2" s="1"/>
  <c r="G1220" i="2" a="1"/>
  <c r="G1220" i="2" s="1"/>
  <c r="G1551" i="2" a="1"/>
  <c r="G1551" i="2" s="1"/>
  <c r="G1419" i="2" a="1"/>
  <c r="G1419" i="2" s="1"/>
  <c r="G1221" i="2" a="1"/>
  <c r="G1221" i="2" s="1"/>
  <c r="G361" i="2" a="1"/>
  <c r="G361" i="2" s="1"/>
  <c r="G155" i="2" a="1"/>
  <c r="G155" i="2" s="1"/>
  <c r="G1872" i="2" a="1"/>
  <c r="G1872" i="2" s="1"/>
  <c r="G708" i="2" a="1"/>
  <c r="G708" i="2" s="1"/>
  <c r="G709" i="2" a="1"/>
  <c r="G709" i="2" s="1"/>
  <c r="G1099" i="2" a="1"/>
  <c r="G1099" i="2" s="1"/>
  <c r="G2014" i="2" a="1"/>
  <c r="G2014" i="2" s="1"/>
  <c r="G1200" i="2" a="1"/>
  <c r="G1200" i="2" s="1"/>
  <c r="G1794" i="2" a="1"/>
  <c r="G1794" i="2" s="1"/>
  <c r="G831" i="2" a="1"/>
  <c r="G831" i="2" s="1"/>
  <c r="G1841" i="2" a="1"/>
  <c r="G1841" i="2" s="1"/>
  <c r="G887" i="2" a="1"/>
  <c r="G887" i="2" s="1"/>
  <c r="G1811" i="2" a="1"/>
  <c r="G1811" i="2" s="1"/>
  <c r="G718" i="2" a="1"/>
  <c r="G718" i="2" s="1"/>
  <c r="G818" i="2" a="1"/>
  <c r="G818" i="2" s="1"/>
  <c r="G819" i="2" a="1"/>
  <c r="G819" i="2" s="1"/>
  <c r="G1570" i="2" a="1"/>
  <c r="G1570" i="2" s="1"/>
  <c r="G1463" i="2" a="1"/>
  <c r="G1463" i="2" s="1"/>
  <c r="G677" i="2" a="1"/>
  <c r="G677" i="2" s="1"/>
  <c r="G74" i="2" a="1"/>
  <c r="G74" i="2" s="1"/>
  <c r="G75" i="2" a="1"/>
  <c r="G75" i="2" s="1"/>
  <c r="G2017" i="2" a="1"/>
  <c r="G2017" i="2" s="1"/>
  <c r="G1024" i="2" a="1"/>
  <c r="G1024" i="2" s="1"/>
  <c r="G1693" i="2" a="1"/>
  <c r="G1693" i="2" s="1"/>
  <c r="G1261" i="2" a="1"/>
  <c r="G1261" i="2" s="1"/>
  <c r="G583" i="2" a="1"/>
  <c r="G583" i="2" s="1"/>
  <c r="G645" i="2" a="1"/>
  <c r="G645" i="2" s="1"/>
  <c r="G746" i="2" a="1"/>
  <c r="G746" i="2" s="1"/>
  <c r="G1994" i="2" a="1"/>
  <c r="G1994" i="2" s="1"/>
  <c r="G446" i="2" a="1"/>
  <c r="G446" i="2" s="1"/>
  <c r="G1798" i="2" a="1"/>
  <c r="G1798" i="2" s="1"/>
  <c r="G1759" i="2" a="1"/>
  <c r="G1759" i="2" s="1"/>
  <c r="G979" i="2" a="1"/>
  <c r="G979" i="2" s="1"/>
  <c r="G574" i="2" a="1"/>
  <c r="G574" i="2" s="1"/>
  <c r="G1640" i="2" a="1"/>
  <c r="G1640" i="2" s="1"/>
  <c r="G1081" i="2" a="1"/>
  <c r="G1081" i="2" s="1"/>
  <c r="G662" i="2" a="1"/>
  <c r="G662" i="2" s="1"/>
  <c r="G1004" i="2" a="1"/>
  <c r="G1004" i="2" s="1"/>
  <c r="G1201" i="2" a="1"/>
  <c r="G1201" i="2" s="1"/>
  <c r="G28" i="2" a="1"/>
  <c r="G28" i="2" s="1"/>
  <c r="G2005" i="2" a="1"/>
  <c r="G2005" i="2" s="1"/>
  <c r="G231" i="2" a="1"/>
  <c r="G231" i="2" s="1"/>
  <c r="G1091" i="2" a="1"/>
  <c r="G1091" i="2" s="1"/>
  <c r="G1114" i="2" a="1"/>
  <c r="G1114" i="2" s="1"/>
  <c r="G1975" i="2" a="1"/>
  <c r="G1975" i="2" s="1"/>
  <c r="G608" i="2" a="1"/>
  <c r="G608" i="2" s="1"/>
  <c r="G1656" i="2" a="1"/>
  <c r="G1656" i="2" s="1"/>
  <c r="G1593" i="2" a="1"/>
  <c r="G1593" i="2" s="1"/>
  <c r="G48" i="2" a="1"/>
  <c r="G48" i="2" s="1"/>
  <c r="G1651" i="2" a="1"/>
  <c r="G1651" i="2" s="1"/>
  <c r="G89" i="2" a="1"/>
  <c r="G89" i="2" s="1"/>
  <c r="G501" i="2" a="1"/>
  <c r="G501" i="2" s="1"/>
  <c r="G290" i="2" a="1"/>
  <c r="G290" i="2" s="1"/>
  <c r="G557" i="2" a="1"/>
  <c r="G557" i="2" s="1"/>
  <c r="G666" i="2" a="1"/>
  <c r="G666" i="2" s="1"/>
  <c r="G391" i="2" a="1"/>
  <c r="G391" i="2" s="1"/>
  <c r="G392" i="2" a="1"/>
  <c r="G392" i="2" s="1"/>
  <c r="G1509" i="2" a="1"/>
  <c r="G1509" i="2" s="1"/>
  <c r="G55" i="2" a="1"/>
  <c r="G55" i="2" s="1"/>
  <c r="G780" i="2" a="1"/>
  <c r="G780" i="2" s="1"/>
  <c r="G781" i="2" a="1"/>
  <c r="G781" i="2" s="1"/>
  <c r="G235" i="2" a="1"/>
  <c r="G235" i="2" s="1"/>
  <c r="G933" i="2" a="1"/>
  <c r="G933" i="2" s="1"/>
  <c r="G1013" i="2" a="1"/>
  <c r="G1013" i="2" s="1"/>
  <c r="G1016" i="2" a="1"/>
  <c r="G1016" i="2" s="1"/>
  <c r="G980" i="2" a="1"/>
  <c r="G980" i="2" s="1"/>
  <c r="G1565" i="2" a="1"/>
  <c r="G1565" i="2" s="1"/>
  <c r="G434" i="2" a="1"/>
  <c r="G434" i="2" s="1"/>
  <c r="G435" i="2" a="1"/>
  <c r="G435" i="2" s="1"/>
  <c r="G443" i="2" a="1"/>
  <c r="G443" i="2" s="1"/>
  <c r="G191" i="2" a="1"/>
  <c r="G191" i="2" s="1"/>
  <c r="G1008" i="2" a="1"/>
  <c r="G1008" i="2" s="1"/>
  <c r="G1342" i="2" a="1"/>
  <c r="G1342" i="2" s="1"/>
  <c r="G1332" i="2" a="1"/>
  <c r="G1332" i="2" s="1"/>
  <c r="G94" i="2" a="1"/>
  <c r="G94" i="2" s="1"/>
  <c r="G1746" i="2" a="1"/>
  <c r="G1746" i="2" s="1"/>
  <c r="G661" i="2" a="1"/>
  <c r="G661" i="2" s="1"/>
  <c r="G1454" i="2" a="1"/>
  <c r="G1454" i="2" s="1"/>
  <c r="G1100" i="2" a="1"/>
  <c r="G1100" i="2" s="1"/>
  <c r="G1175" i="2" a="1"/>
  <c r="G1175" i="2" s="1"/>
  <c r="G1430" i="2" a="1"/>
  <c r="G1430" i="2" s="1"/>
  <c r="G992" i="2" a="1"/>
  <c r="G992" i="2" s="1"/>
  <c r="G1132" i="2" a="1"/>
  <c r="G1132" i="2" s="1"/>
  <c r="G934" i="2" a="1"/>
  <c r="G934" i="2" s="1"/>
  <c r="G754" i="2" a="1"/>
  <c r="G754" i="2" s="1"/>
  <c r="G1343" i="2" a="1"/>
  <c r="G1343" i="2" s="1"/>
  <c r="G811" i="2" a="1"/>
  <c r="G811" i="2" s="1"/>
  <c r="G1847" i="2" a="1"/>
  <c r="G1847" i="2" s="1"/>
  <c r="G691" i="2" a="1"/>
  <c r="G691" i="2" s="1"/>
  <c r="G408" i="2" a="1"/>
  <c r="G408" i="2" s="1"/>
  <c r="G328" i="2" a="1"/>
  <c r="G328" i="2" s="1"/>
  <c r="G1108" i="2" a="1"/>
  <c r="G1108" i="2" s="1"/>
  <c r="G735" i="2" a="1"/>
  <c r="G735" i="2" s="1"/>
  <c r="G1833" i="2" a="1"/>
  <c r="G1833" i="2" s="1"/>
  <c r="G1126" i="2" a="1"/>
  <c r="G1126" i="2" s="1"/>
  <c r="G559" i="2" a="1"/>
  <c r="G559" i="2" s="1"/>
  <c r="G1119" i="2" a="1"/>
  <c r="G1119" i="2" s="1"/>
  <c r="G1817" i="2" a="1"/>
  <c r="G1817" i="2" s="1"/>
  <c r="G1923" i="2" a="1"/>
  <c r="G1923" i="2" s="1"/>
  <c r="G236" i="2" a="1"/>
  <c r="G236" i="2" s="1"/>
  <c r="G181" i="2" a="1"/>
  <c r="G181" i="2" s="1"/>
  <c r="G182" i="2" a="1"/>
  <c r="G182" i="2" s="1"/>
  <c r="G959" i="2" a="1"/>
  <c r="G959" i="2" s="1"/>
  <c r="G488" i="2" a="1"/>
  <c r="G488" i="2" s="1"/>
  <c r="G1227" i="2" a="1"/>
  <c r="G1227" i="2" s="1"/>
  <c r="G657" i="2" a="1"/>
  <c r="G657" i="2" s="1"/>
  <c r="G977" i="2" a="1"/>
  <c r="G977" i="2" s="1"/>
  <c r="G1364" i="2" a="1"/>
  <c r="G1364" i="2" s="1"/>
  <c r="G127" i="2" a="1"/>
  <c r="G127" i="2" s="1"/>
  <c r="G584" i="2" a="1"/>
  <c r="G584" i="2" s="1"/>
  <c r="G1283" i="2" a="1"/>
  <c r="G1283" i="2" s="1"/>
  <c r="G866" i="2" a="1"/>
  <c r="G866" i="2" s="1"/>
  <c r="G1379" i="2" a="1"/>
  <c r="G1379" i="2" s="1"/>
  <c r="G1202" i="2" a="1"/>
  <c r="G1202" i="2" s="1"/>
  <c r="G1017" i="2" a="1"/>
  <c r="G1017" i="2" s="1"/>
  <c r="G1710" i="2" a="1"/>
  <c r="G1710" i="2" s="1"/>
  <c r="G1256" i="2" a="1"/>
  <c r="G1256" i="2" s="1"/>
  <c r="G1600" i="2" a="1"/>
  <c r="G1600" i="2" s="1"/>
  <c r="G1459" i="2" a="1"/>
  <c r="G1459" i="2" s="1"/>
  <c r="G1127" i="2" a="1"/>
  <c r="G1127" i="2" s="1"/>
  <c r="G763" i="2" a="1"/>
  <c r="G763" i="2" s="1"/>
  <c r="G1166" i="2" a="1"/>
  <c r="G1166" i="2" s="1"/>
  <c r="G1444" i="2" a="1"/>
  <c r="G1444" i="2" s="1"/>
  <c r="G1935" i="2" a="1"/>
  <c r="G1935" i="2" s="1"/>
  <c r="G343" i="2" a="1"/>
  <c r="G343" i="2" s="1"/>
  <c r="G987" i="2" a="1"/>
  <c r="G987" i="2" s="1"/>
  <c r="G678" i="2" a="1"/>
  <c r="G678" i="2" s="1"/>
  <c r="G118" i="2" a="1"/>
  <c r="G118" i="2" s="1"/>
  <c r="G1311" i="2" a="1"/>
  <c r="G1311" i="2" s="1"/>
  <c r="G1605" i="2" a="1"/>
  <c r="G1605" i="2" s="1"/>
  <c r="G1941" i="2" a="1"/>
  <c r="G1941" i="2" s="1"/>
  <c r="G1839" i="2" a="1"/>
  <c r="G1839" i="2" s="1"/>
  <c r="G1785" i="2" a="1"/>
  <c r="G1785" i="2" s="1"/>
  <c r="G1422" i="2" a="1"/>
  <c r="G1422" i="2" s="1"/>
  <c r="G76" i="2" a="1"/>
  <c r="G76" i="2" s="1"/>
  <c r="G1772" i="2" a="1"/>
  <c r="G1772" i="2" s="1"/>
  <c r="G1687" i="2" a="1"/>
  <c r="G1687" i="2" s="1"/>
  <c r="G135" i="2" a="1"/>
  <c r="G135" i="2" s="1"/>
  <c r="G1944" i="2" a="1"/>
  <c r="G1944" i="2" s="1"/>
  <c r="G1050" i="2" a="1"/>
  <c r="G1050" i="2" s="1"/>
  <c r="G128" i="2" a="1"/>
  <c r="G128" i="2" s="1"/>
  <c r="G789" i="2" a="1"/>
  <c r="G789" i="2" s="1"/>
  <c r="G1380" i="2" a="1"/>
  <c r="G1380" i="2" s="1"/>
  <c r="G1738" i="2" a="1"/>
  <c r="G1738" i="2" s="1"/>
  <c r="G1143" i="2" a="1"/>
  <c r="G1143" i="2" s="1"/>
  <c r="G960" i="2" a="1"/>
  <c r="G960" i="2" s="1"/>
  <c r="G1556" i="2" a="1"/>
  <c r="G1556" i="2" s="1"/>
  <c r="G517" i="2" a="1"/>
  <c r="G517" i="2" s="1"/>
  <c r="G787" i="2" a="1"/>
  <c r="G787" i="2" s="1"/>
  <c r="G1452" i="2" a="1"/>
  <c r="G1452" i="2" s="1"/>
  <c r="G743" i="2" a="1"/>
  <c r="G743" i="2" s="1"/>
  <c r="G1372" i="2" a="1"/>
  <c r="G1372" i="2" s="1"/>
  <c r="G1115" i="2" a="1"/>
  <c r="G1115" i="2" s="1"/>
  <c r="G482" i="2" a="1"/>
  <c r="G482" i="2" s="1"/>
  <c r="G421" i="2" a="1"/>
  <c r="G421" i="2" s="1"/>
  <c r="G1068" i="2" a="1"/>
  <c r="G1068" i="2" s="1"/>
  <c r="G1307" i="2" a="1"/>
  <c r="G1307" i="2" s="1"/>
  <c r="G585" i="2" a="1"/>
  <c r="G585" i="2" s="1"/>
  <c r="G1805" i="2" a="1"/>
  <c r="G1805" i="2" s="1"/>
  <c r="G29" i="2" a="1"/>
  <c r="G29" i="2" s="1"/>
  <c r="G1760" i="2" a="1"/>
  <c r="G1760" i="2" s="1"/>
  <c r="G663" i="2" a="1"/>
  <c r="G663" i="2" s="1"/>
  <c r="G782" i="2" a="1"/>
  <c r="G782" i="2" s="1"/>
  <c r="G1857" i="2" a="1"/>
  <c r="G1857" i="2" s="1"/>
  <c r="G110" i="2" a="1"/>
  <c r="G110" i="2" s="1"/>
  <c r="G1827" i="2" a="1"/>
  <c r="G1827" i="2" s="1"/>
  <c r="G1864" i="2" a="1"/>
  <c r="G1864" i="2" s="1"/>
  <c r="G422" i="2" a="1"/>
  <c r="G422" i="2" s="1"/>
  <c r="G1339" i="2" a="1"/>
  <c r="G1339" i="2" s="1"/>
  <c r="G1222" i="2" a="1"/>
  <c r="G1222" i="2" s="1"/>
  <c r="G1739" i="2" a="1"/>
  <c r="G1739" i="2" s="1"/>
  <c r="G755" i="2" a="1"/>
  <c r="G755" i="2" s="1"/>
  <c r="G756" i="2" a="1"/>
  <c r="G756" i="2" s="1"/>
  <c r="G160" i="2" a="1"/>
  <c r="G160" i="2" s="1"/>
  <c r="G1740" i="2" a="1"/>
  <c r="G1740" i="2" s="1"/>
  <c r="G129" i="2" a="1"/>
  <c r="G129" i="2" s="1"/>
  <c r="G1018" i="2" a="1"/>
  <c r="G1018" i="2" s="1"/>
  <c r="G1082" i="2" a="1"/>
  <c r="G1082" i="2" s="1"/>
  <c r="G1190" i="2" a="1"/>
  <c r="G1190" i="2" s="1"/>
  <c r="G300" i="2" a="1"/>
  <c r="G300" i="2" s="1"/>
  <c r="G1173" i="2" a="1"/>
  <c r="G1173" i="2" s="1"/>
  <c r="G385" i="2" a="1"/>
  <c r="G385" i="2" s="1"/>
  <c r="G563" i="2" a="1"/>
  <c r="G563" i="2" s="1"/>
  <c r="G1664" i="2" a="1"/>
  <c r="G1664" i="2" s="1"/>
  <c r="G533" i="2" a="1"/>
  <c r="G533" i="2" s="1"/>
  <c r="G321" i="2" a="1"/>
  <c r="G321" i="2" s="1"/>
  <c r="G969" i="2" a="1"/>
  <c r="G969" i="2" s="1"/>
  <c r="G56" i="2" a="1"/>
  <c r="G56" i="2" s="1"/>
  <c r="G95" i="2" a="1"/>
  <c r="G95" i="2" s="1"/>
  <c r="G1786" i="2" a="1"/>
  <c r="G1786" i="2" s="1"/>
  <c r="G87" i="2" a="1"/>
  <c r="G87" i="2" s="1"/>
  <c r="G237" i="2" a="1"/>
  <c r="G237" i="2" s="1"/>
  <c r="G1019" i="2" a="1"/>
  <c r="G1019" i="2" s="1"/>
  <c r="G402" i="2" a="1"/>
  <c r="G402" i="2" s="1"/>
  <c r="G96" i="2" a="1"/>
  <c r="G96" i="2" s="1"/>
  <c r="G8" i="2" a="1"/>
  <c r="G8" i="2" s="1"/>
  <c r="G1128" i="2" a="1"/>
  <c r="G1128" i="2" s="1"/>
  <c r="G257" i="2" a="1"/>
  <c r="G257" i="2" s="1"/>
  <c r="G169" i="2" a="1"/>
  <c r="G169" i="2" s="1"/>
  <c r="G1694" i="2" a="1"/>
  <c r="G1694" i="2" s="1"/>
  <c r="G624" i="2" a="1"/>
  <c r="G624" i="2" s="1"/>
  <c r="G438" i="2" a="1"/>
  <c r="G438" i="2" s="1"/>
  <c r="G277" i="2" a="1"/>
  <c r="G277" i="2" s="1"/>
  <c r="G1613" i="2" a="1"/>
  <c r="G1613" i="2" s="1"/>
  <c r="G1324" i="2" a="1"/>
  <c r="G1324" i="2" s="1"/>
  <c r="G1020" i="2" a="1"/>
  <c r="G1020" i="2" s="1"/>
  <c r="G1527" i="2" a="1"/>
  <c r="G1527" i="2" s="1"/>
  <c r="G1484" i="2" a="1"/>
  <c r="G1484" i="2" s="1"/>
  <c r="G423" i="2" a="1"/>
  <c r="G423" i="2" s="1"/>
  <c r="G1488" i="2" a="1"/>
  <c r="G1488" i="2" s="1"/>
  <c r="G1981" i="2" a="1"/>
  <c r="G1981" i="2" s="1"/>
  <c r="G1069" i="2" a="1"/>
  <c r="G1069" i="2" s="1"/>
  <c r="G1070" i="2" a="1"/>
  <c r="G1070" i="2" s="1"/>
  <c r="G1170" i="2" a="1"/>
  <c r="G1170" i="2" s="1"/>
  <c r="G123" i="2" a="1"/>
  <c r="G123" i="2" s="1"/>
  <c r="G1666" i="2" a="1"/>
  <c r="G1666" i="2" s="1"/>
  <c r="G945" i="2" a="1"/>
  <c r="G945" i="2" s="1"/>
  <c r="G1945" i="2" a="1"/>
  <c r="G1945" i="2" s="1"/>
  <c r="G1489" i="2" a="1"/>
  <c r="G1489" i="2" s="1"/>
  <c r="G873" i="2" a="1"/>
  <c r="G873" i="2" s="1"/>
  <c r="G1834" i="2" a="1"/>
  <c r="G1834" i="2" s="1"/>
  <c r="AI1643" i="2"/>
  <c r="AI637" i="2"/>
  <c r="AI868" i="2"/>
  <c r="AI146" i="2"/>
  <c r="AI807" i="2"/>
  <c r="AI1262" i="2"/>
  <c r="AI1410" i="2"/>
  <c r="AI1596" i="2"/>
  <c r="AI1088" i="2"/>
  <c r="AI842" i="2"/>
  <c r="AI840" i="2"/>
  <c r="AI1274" i="2"/>
  <c r="AI363" i="2"/>
  <c r="AI1777" i="2"/>
  <c r="AI1036" i="2"/>
  <c r="AI238" i="2"/>
  <c r="AI859" i="2"/>
  <c r="AI2012" i="2"/>
  <c r="AI1895" i="2"/>
  <c r="AI1835" i="2"/>
  <c r="AI1432" i="2"/>
  <c r="AI612" i="2"/>
  <c r="AI1355" i="2"/>
  <c r="AI1926" i="2"/>
  <c r="AI990" i="2"/>
  <c r="AI1860" i="2"/>
  <c r="AI1861" i="2"/>
  <c r="AI1916" i="2"/>
  <c r="AI646" i="2"/>
  <c r="AI1868" i="2"/>
  <c r="AI1155" i="2"/>
  <c r="AI904" i="2"/>
  <c r="AI577" i="2"/>
  <c r="AI474" i="2"/>
  <c r="AI823" i="2"/>
  <c r="AI1136" i="2"/>
  <c r="AI1788" i="2"/>
  <c r="AI216" i="2"/>
  <c r="AI1040" i="2"/>
  <c r="AI1333" i="2"/>
  <c r="AI1583" i="2"/>
  <c r="AI318" i="2"/>
  <c r="AI1403" i="2"/>
  <c r="AI2007" i="2"/>
  <c r="AI1270" i="2"/>
  <c r="AI32" i="2"/>
  <c r="AI492" i="2"/>
  <c r="AI1313" i="2"/>
  <c r="AI1918" i="2"/>
  <c r="AI102" i="2"/>
  <c r="AI38" i="2"/>
  <c r="AI40" i="2"/>
  <c r="AI1238" i="2"/>
  <c r="AI190" i="2"/>
  <c r="AI926" i="2"/>
  <c r="AI1754" i="2"/>
  <c r="AI1795" i="2"/>
  <c r="AI1537" i="2"/>
  <c r="AI354" i="2"/>
  <c r="AI1973" i="2"/>
  <c r="AI774" i="2"/>
  <c r="AI776" i="2"/>
  <c r="AI327" i="2"/>
  <c r="AI1299" i="2"/>
  <c r="AI217" i="2"/>
  <c r="AI836" i="2"/>
  <c r="AI103" i="2"/>
  <c r="AI1547" i="2"/>
  <c r="AI1087" i="2"/>
  <c r="AI1077" i="2"/>
  <c r="AI80" i="2"/>
  <c r="AI719" i="2"/>
  <c r="AI927" i="2"/>
  <c r="AI918" i="2"/>
  <c r="AI194" i="2"/>
  <c r="AI1495" i="2"/>
  <c r="AI1286" i="2"/>
  <c r="AI592" i="2"/>
  <c r="AI1875" i="2"/>
  <c r="AI947" i="2"/>
  <c r="AI357" i="2"/>
  <c r="AI1373" i="2"/>
  <c r="AI159" i="2"/>
  <c r="AI914" i="2"/>
  <c r="AI377" i="2"/>
  <c r="AI267" i="2"/>
  <c r="AI768" i="2"/>
  <c r="AI952" i="2"/>
  <c r="AI949" i="2"/>
  <c r="AI126" i="2"/>
  <c r="AI1363" i="2"/>
  <c r="AI538" i="2"/>
  <c r="AI1800" i="2"/>
  <c r="AI254" i="2"/>
  <c r="AI747" i="2"/>
  <c r="AI1163" i="2"/>
  <c r="AI1278" i="2"/>
  <c r="AI1217" i="2"/>
  <c r="AI61" i="2"/>
  <c r="AI1804" i="2"/>
  <c r="AI616" i="2"/>
  <c r="AI1142" i="2"/>
  <c r="AI154" i="2"/>
  <c r="AI1966" i="2"/>
  <c r="AI280" i="2"/>
  <c r="AI1831" i="2"/>
  <c r="AI1624" i="2"/>
  <c r="AI493" i="2"/>
  <c r="AI54" i="2"/>
  <c r="AI472" i="2"/>
  <c r="AI1498" i="2"/>
  <c r="AI673" i="2"/>
  <c r="AI1252" i="2"/>
  <c r="AI1063" i="2"/>
  <c r="AI585" i="2"/>
  <c r="AI582" i="2"/>
  <c r="AI568" i="2"/>
  <c r="AI296" i="2"/>
  <c r="AI1330" i="2"/>
  <c r="AI839" i="2"/>
  <c r="AI1755" i="2"/>
  <c r="AI1501" i="2"/>
  <c r="AI110" i="2"/>
  <c r="AI209" i="2"/>
  <c r="AI361" i="2"/>
  <c r="AI1609" i="2"/>
  <c r="AI1871" i="2"/>
  <c r="AI709" i="2"/>
  <c r="AI681" i="2"/>
  <c r="AI1913" i="2"/>
  <c r="AI819" i="2"/>
  <c r="AI75" i="2"/>
  <c r="AI473" i="2"/>
  <c r="AI954" i="2"/>
  <c r="AI1748" i="2"/>
  <c r="AI446" i="2"/>
  <c r="AI978" i="2"/>
  <c r="AI1897" i="2"/>
  <c r="AI1081" i="2"/>
  <c r="AI1189" i="2"/>
  <c r="AI1266" i="2"/>
  <c r="AI606" i="2"/>
  <c r="AI1180" i="2"/>
  <c r="AI1938" i="2"/>
  <c r="AI392" i="2"/>
  <c r="AI1632" i="2"/>
  <c r="AI781" i="2"/>
  <c r="AI969" i="2"/>
  <c r="AI435" i="2"/>
  <c r="AI443" i="2"/>
  <c r="AI1920" i="2"/>
  <c r="AI95" i="2"/>
  <c r="AI661" i="2"/>
  <c r="AI992" i="2"/>
  <c r="AI683" i="2"/>
  <c r="AI1981" i="2"/>
  <c r="AI735" i="2"/>
  <c r="AI1126" i="2"/>
  <c r="AI182" i="2"/>
  <c r="AI1661" i="2"/>
  <c r="AI169" i="2"/>
  <c r="AI1202" i="2"/>
  <c r="AI138" i="2"/>
  <c r="AI1459" i="2"/>
  <c r="AI1070" i="2"/>
  <c r="AI945" i="2"/>
  <c r="A1626" i="2" a="1"/>
  <c r="A1626" i="2" s="1"/>
  <c r="A1887" i="2" a="1"/>
  <c r="A1887" i="2" s="1"/>
  <c r="A1953" i="2" a="1"/>
  <c r="A1953" i="2" s="1"/>
  <c r="A701" i="2" a="1"/>
  <c r="A701" i="2" s="1"/>
  <c r="A1752" i="2" a="1"/>
  <c r="A1752" i="2" s="1"/>
  <c r="A973" i="2" a="1"/>
  <c r="A973" i="2" s="1"/>
  <c r="A117" i="2" a="1"/>
  <c r="A117" i="2" s="1"/>
  <c r="A1021" i="2" a="1"/>
  <c r="A1021" i="2" s="1"/>
  <c r="A1893" i="2" a="1"/>
  <c r="A1893" i="2" s="1"/>
  <c r="A1725" i="2" a="1"/>
  <c r="A1725" i="2" s="1"/>
  <c r="A1856" i="2" a="1"/>
  <c r="A1856" i="2" s="1"/>
  <c r="A1465" i="2" a="1"/>
  <c r="A1465" i="2" s="1"/>
  <c r="A1873" i="2" a="1"/>
  <c r="A1873" i="2" s="1"/>
  <c r="A102" i="2" a="1"/>
  <c r="A102" i="2" s="1"/>
  <c r="A1706" i="2" a="1"/>
  <c r="A1706" i="2" s="1"/>
  <c r="A354" i="2" a="1"/>
  <c r="A354" i="2" s="1"/>
  <c r="A113" i="2" a="1"/>
  <c r="A113" i="2" s="1"/>
  <c r="A764" i="2" a="1"/>
  <c r="A764" i="2" s="1"/>
  <c r="A551" i="2" a="1"/>
  <c r="A551" i="2" s="1"/>
  <c r="A794" i="2" a="1"/>
  <c r="A794" i="2" s="1"/>
  <c r="A1942" i="2" a="1"/>
  <c r="A1942" i="2" s="1"/>
  <c r="A1601" i="2" a="1"/>
  <c r="A1601" i="2" s="1"/>
  <c r="A1499" i="2" a="1"/>
  <c r="A1499" i="2" s="1"/>
  <c r="A600" i="2" a="1"/>
  <c r="A600" i="2" s="1"/>
  <c r="A32" i="2" a="1"/>
  <c r="A32" i="2" s="1"/>
  <c r="A305" i="2" a="1"/>
  <c r="A305" i="2" s="1"/>
  <c r="A908" i="2" a="1"/>
  <c r="A908" i="2" s="1"/>
  <c r="A695" i="2" a="1"/>
  <c r="A695" i="2" s="1"/>
  <c r="A70" i="2" a="1"/>
  <c r="A70" i="2" s="1"/>
  <c r="A1973" i="2" a="1"/>
  <c r="A1973" i="2" s="1"/>
  <c r="A1986" i="2" a="1"/>
  <c r="A1986" i="2" s="1"/>
  <c r="A1672" i="2" a="1"/>
  <c r="A1672" i="2" s="1"/>
  <c r="A1567" i="2" a="1"/>
  <c r="A1567" i="2" s="1"/>
  <c r="A1432" i="2" a="1"/>
  <c r="A1432" i="2" s="1"/>
  <c r="A856" i="2" a="1"/>
  <c r="A856" i="2" s="1"/>
  <c r="A922" i="2" a="1"/>
  <c r="A922" i="2" s="1"/>
  <c r="A1775" i="2" a="1"/>
  <c r="A1775" i="2" s="1"/>
  <c r="A1209" i="2" a="1"/>
  <c r="A1209" i="2" s="1"/>
  <c r="A519" i="2" a="1"/>
  <c r="A519" i="2" s="1"/>
  <c r="A1135" i="2" a="1"/>
  <c r="A1135" i="2" s="1"/>
  <c r="A825" i="2" a="1"/>
  <c r="A825" i="2" s="1"/>
  <c r="A1685" i="2" a="1"/>
  <c r="A1685" i="2" s="1"/>
  <c r="A541" i="2" a="1"/>
  <c r="A541" i="2" s="1"/>
  <c r="A403" i="2" a="1"/>
  <c r="A403" i="2" s="1"/>
  <c r="A871" i="2" a="1"/>
  <c r="A871" i="2" s="1"/>
  <c r="A626" i="2" a="1"/>
  <c r="A626" i="2" s="1"/>
  <c r="A1179" i="2" a="1"/>
  <c r="A1179" i="2" s="1"/>
  <c r="A175" i="2" a="1"/>
  <c r="A175" i="2" s="1"/>
  <c r="A1598" i="2" a="1"/>
  <c r="A1598" i="2" s="1"/>
  <c r="A900" i="2" a="1"/>
  <c r="A900" i="2" s="1"/>
  <c r="A1362" i="2" a="1"/>
  <c r="A1362" i="2" s="1"/>
  <c r="A347" i="2" a="1"/>
  <c r="A347" i="2" s="1"/>
  <c r="A218" i="2" a="1"/>
  <c r="A218" i="2" s="1"/>
  <c r="A529" i="2" a="1"/>
  <c r="A529" i="2" s="1"/>
  <c r="A652" i="2" a="1"/>
  <c r="A652" i="2" s="1"/>
  <c r="A320" i="2" a="1"/>
  <c r="A320" i="2" s="1"/>
  <c r="A1228" i="2" a="1"/>
  <c r="A1228" i="2" s="1"/>
  <c r="A1852" i="2" a="1"/>
  <c r="A1852" i="2" s="1"/>
  <c r="A406" i="2" a="1"/>
  <c r="A406" i="2" s="1"/>
  <c r="A611" i="2" a="1"/>
  <c r="A611" i="2" s="1"/>
  <c r="A1479" i="2" a="1"/>
  <c r="A1479" i="2" s="1"/>
  <c r="A1667" i="2" a="1"/>
  <c r="A1667" i="2" s="1"/>
  <c r="A90" i="2" a="1"/>
  <c r="A90" i="2" s="1"/>
  <c r="A286" i="2" a="1"/>
  <c r="A286" i="2" s="1"/>
  <c r="A1178" i="2" a="1"/>
  <c r="A1178" i="2" s="1"/>
  <c r="A324" i="2" a="1"/>
  <c r="A324" i="2" s="1"/>
  <c r="A612" i="2" a="1"/>
  <c r="A612" i="2" s="1"/>
  <c r="A1525" i="2" a="1"/>
  <c r="A1525" i="2" s="1"/>
  <c r="A1956" i="2" a="1"/>
  <c r="A1956" i="2" s="1"/>
  <c r="A704" i="2" a="1"/>
  <c r="A704" i="2" s="1"/>
  <c r="A1462" i="2" a="1"/>
  <c r="A1462" i="2" s="1"/>
  <c r="A524" i="2" a="1"/>
  <c r="A524" i="2" s="1"/>
  <c r="A1425" i="2" a="1"/>
  <c r="A1425" i="2" s="1"/>
  <c r="A667" i="2" a="1"/>
  <c r="A667" i="2" s="1"/>
  <c r="A1417" i="2" a="1"/>
  <c r="A1417" i="2" s="1"/>
  <c r="A1684" i="2" a="1"/>
  <c r="A1684" i="2" s="1"/>
  <c r="A213" i="2" a="1"/>
  <c r="A213" i="2" s="1"/>
  <c r="A557" i="2" a="1"/>
  <c r="A557" i="2" s="1"/>
  <c r="A1722" i="2" a="1"/>
  <c r="A1722" i="2" s="1"/>
  <c r="A1154" i="2" a="1"/>
  <c r="A1154" i="2" s="1"/>
  <c r="A1025" i="2" a="1"/>
  <c r="A1025" i="2" s="1"/>
  <c r="A335" i="2" a="1"/>
  <c r="A335" i="2" s="1"/>
  <c r="A921" i="2" a="1"/>
  <c r="A921" i="2" s="1"/>
  <c r="A565" i="2" a="1"/>
  <c r="A565" i="2" s="1"/>
  <c r="A625" i="2" a="1"/>
  <c r="A625" i="2" s="1"/>
  <c r="A158" i="2" a="1"/>
  <c r="A158" i="2" s="1"/>
  <c r="A106" i="2" a="1"/>
  <c r="A106" i="2" s="1"/>
  <c r="A1578" i="2" a="1"/>
  <c r="A1578" i="2" s="1"/>
  <c r="A1892" i="2" a="1"/>
  <c r="A1892" i="2" s="1"/>
  <c r="A1742" i="2" a="1"/>
  <c r="A1742" i="2" s="1"/>
  <c r="A78" i="2" a="1"/>
  <c r="A78" i="2" s="1"/>
  <c r="A767" i="2" a="1"/>
  <c r="A767" i="2" s="1"/>
  <c r="A240" i="2" a="1"/>
  <c r="A240" i="2" s="1"/>
  <c r="A1489" i="2" a="1"/>
  <c r="A1489" i="2" s="1"/>
  <c r="A1572" i="2" a="1"/>
  <c r="A1572" i="2" s="1"/>
  <c r="A1415" i="2" a="1"/>
  <c r="A1415" i="2" s="1"/>
  <c r="A89" i="2" a="1"/>
  <c r="A89" i="2" s="1"/>
  <c r="A1186" i="2" a="1"/>
  <c r="A1186" i="2" s="1"/>
  <c r="A1933" i="2" a="1"/>
  <c r="A1933" i="2" s="1"/>
  <c r="A1284" i="2" a="1"/>
  <c r="A1284" i="2" s="1"/>
  <c r="A882" i="2" a="1"/>
  <c r="A882" i="2" s="1"/>
  <c r="A134" i="2" a="1"/>
  <c r="A134" i="2" s="1"/>
  <c r="A1611" i="2" a="1"/>
  <c r="A1611" i="2" s="1"/>
  <c r="A1505" i="2" a="1"/>
  <c r="A1505" i="2" s="1"/>
  <c r="A768" i="2" a="1"/>
  <c r="A768" i="2" s="1"/>
  <c r="A507" i="2" a="1"/>
  <c r="A507" i="2" s="1"/>
  <c r="A1396" i="2" a="1"/>
  <c r="A1396" i="2" s="1"/>
  <c r="A1408" i="2" a="1"/>
  <c r="A1408" i="2" s="1"/>
  <c r="A1133" i="2" a="1"/>
  <c r="A1133" i="2" s="1"/>
  <c r="A1429" i="2" a="1"/>
  <c r="A1429" i="2" s="1"/>
  <c r="A1422" i="2" a="1"/>
  <c r="A1422" i="2" s="1"/>
  <c r="A630" i="2" a="1"/>
  <c r="A630" i="2" s="1"/>
  <c r="A1289" i="2" a="1"/>
  <c r="A1289" i="2" s="1"/>
  <c r="A1114" i="2" a="1"/>
  <c r="A1114" i="2" s="1"/>
  <c r="A1806" i="2" a="1"/>
  <c r="A1806" i="2" s="1"/>
  <c r="A30" i="2" a="1"/>
  <c r="A30" i="2" s="1"/>
  <c r="A1406" i="2" a="1"/>
  <c r="A1406" i="2" s="1"/>
  <c r="A267" i="2" a="1"/>
  <c r="A267" i="2" s="1"/>
  <c r="A1103" i="2" a="1"/>
  <c r="A1103" i="2" s="1"/>
  <c r="A234" i="2" a="1"/>
  <c r="A234" i="2" s="1"/>
  <c r="A1964" i="2" a="1"/>
  <c r="A1964" i="2" s="1"/>
  <c r="A1732" i="2" a="1"/>
  <c r="A1732" i="2" s="1"/>
  <c r="A1946" i="2" a="1"/>
  <c r="A1946" i="2" s="1"/>
  <c r="A292" i="2" a="1"/>
  <c r="A292" i="2" s="1"/>
  <c r="A1810" i="2" a="1"/>
  <c r="A1810" i="2" s="1"/>
  <c r="A468" i="2" a="1"/>
  <c r="A468" i="2" s="1"/>
  <c r="A1588" i="2" a="1"/>
  <c r="A1588" i="2" s="1"/>
  <c r="A1337" i="2" a="1"/>
  <c r="A1337" i="2" s="1"/>
  <c r="A1180" i="2" a="1"/>
  <c r="A1180" i="2" s="1"/>
  <c r="A1217" i="2" a="1"/>
  <c r="A1217" i="2" s="1"/>
  <c r="A185" i="2" a="1"/>
  <c r="A185" i="2" s="1"/>
  <c r="A1585" i="2" a="1"/>
  <c r="A1585" i="2" s="1"/>
  <c r="A712" i="2" a="1"/>
  <c r="A712" i="2" s="1"/>
  <c r="A1466" i="2" a="1"/>
  <c r="A1466" i="2" s="1"/>
  <c r="A1226" i="2" a="1"/>
  <c r="A1226" i="2" s="1"/>
  <c r="A318" i="2" a="1"/>
  <c r="A318" i="2" s="1"/>
  <c r="A1357" i="2" a="1"/>
  <c r="A1357" i="2" s="1"/>
  <c r="A1451" i="2" a="1"/>
  <c r="A1451" i="2" s="1"/>
  <c r="A1692" i="2" a="1"/>
  <c r="A1692" i="2" s="1"/>
  <c r="A966" i="2" a="1"/>
  <c r="A966" i="2" s="1"/>
  <c r="A147" i="2" a="1"/>
  <c r="A147" i="2" s="1"/>
  <c r="A1125" i="2" a="1"/>
  <c r="A1125" i="2" s="1"/>
  <c r="A795" i="2" a="1"/>
  <c r="A795" i="2" s="1"/>
  <c r="A2003" i="2" a="1"/>
  <c r="A2003" i="2" s="1"/>
  <c r="A39" i="2" a="1"/>
  <c r="A39" i="2" s="1"/>
  <c r="A1440" i="2" a="1"/>
  <c r="A1440" i="2" s="1"/>
  <c r="A1370" i="2" a="1"/>
  <c r="A1370" i="2" s="1"/>
  <c r="A505" i="2" a="1"/>
  <c r="A505" i="2" s="1"/>
  <c r="A383" i="2" a="1"/>
  <c r="A383" i="2" s="1"/>
  <c r="A480" i="2" a="1"/>
  <c r="A480" i="2" s="1"/>
  <c r="A497" i="2" a="1"/>
  <c r="A497" i="2" s="1"/>
  <c r="A549" i="2" a="1"/>
  <c r="A549" i="2" s="1"/>
  <c r="A111" i="2" a="1"/>
  <c r="A111" i="2" s="1"/>
  <c r="A275" i="2" a="1"/>
  <c r="A275" i="2" s="1"/>
  <c r="A833" i="2" a="1"/>
  <c r="A833" i="2" s="1"/>
  <c r="A1506" i="2" a="1"/>
  <c r="A1506" i="2" s="1"/>
  <c r="A2006" i="2" a="1"/>
  <c r="A2006" i="2" s="1"/>
  <c r="A410" i="2" a="1"/>
  <c r="A410" i="2" s="1"/>
  <c r="A1089" i="2" a="1"/>
  <c r="A1089" i="2" s="1"/>
  <c r="A1363" i="2" a="1"/>
  <c r="A1363" i="2" s="1"/>
  <c r="A327" i="2" a="1"/>
  <c r="A327" i="2" s="1"/>
  <c r="A1224" i="2" a="1"/>
  <c r="A1224" i="2" s="1"/>
  <c r="A1392" i="2" a="1"/>
  <c r="A1392" i="2" s="1"/>
  <c r="A11" i="2" a="1"/>
  <c r="A11" i="2" s="1"/>
  <c r="A303" i="2" a="1"/>
  <c r="A303" i="2" s="1"/>
  <c r="A828" i="2" a="1"/>
  <c r="A828" i="2" s="1"/>
  <c r="A1015" i="2" a="1"/>
  <c r="A1015" i="2" s="1"/>
  <c r="A1926" i="2" a="1"/>
  <c r="A1926" i="2" s="1"/>
  <c r="A1823" i="2" a="1"/>
  <c r="A1823" i="2" s="1"/>
  <c r="A1513" i="2" a="1"/>
  <c r="A1513" i="2" s="1"/>
  <c r="A1724" i="2" a="1"/>
  <c r="A1724" i="2" s="1"/>
  <c r="A2005" i="2" a="1"/>
  <c r="A2005" i="2" s="1"/>
  <c r="A750" i="2" a="1"/>
  <c r="A750" i="2" s="1"/>
  <c r="A1278" i="2" a="1"/>
  <c r="A1278" i="2" s="1"/>
  <c r="A903" i="2" a="1"/>
  <c r="A903" i="2" s="1"/>
  <c r="A917" i="2" a="1"/>
  <c r="A917" i="2" s="1"/>
  <c r="A1129" i="2" a="1"/>
  <c r="A1129" i="2" s="1"/>
  <c r="A456" i="2" a="1"/>
  <c r="A456" i="2" s="1"/>
  <c r="A1762" i="2" a="1"/>
  <c r="A1762" i="2" s="1"/>
  <c r="A726" i="2" a="1"/>
  <c r="A726" i="2" s="1"/>
  <c r="A947" i="2" a="1"/>
  <c r="A947" i="2" s="1"/>
  <c r="A892" i="2" a="1"/>
  <c r="A892" i="2" s="1"/>
  <c r="A364" i="2" a="1"/>
  <c r="A364" i="2" s="1"/>
  <c r="A913" i="2" a="1"/>
  <c r="A913" i="2" s="1"/>
  <c r="A302" i="2" a="1"/>
  <c r="A302" i="2" s="1"/>
  <c r="A2014" i="2" a="1"/>
  <c r="A2014" i="2" s="1"/>
  <c r="A112" i="2" a="1"/>
  <c r="A112" i="2" s="1"/>
  <c r="A1229" i="2" a="1"/>
  <c r="A1229" i="2" s="1"/>
  <c r="A1196" i="2" a="1"/>
  <c r="A1196" i="2" s="1"/>
  <c r="A164" i="2" a="1"/>
  <c r="A164" i="2" s="1"/>
  <c r="A251" i="2" a="1"/>
  <c r="A251" i="2" s="1"/>
  <c r="A350" i="2" a="1"/>
  <c r="A350" i="2" s="1"/>
  <c r="A1200" i="2" a="1"/>
  <c r="A1200" i="2" s="1"/>
  <c r="A951" i="2" a="1"/>
  <c r="A951" i="2" s="1"/>
  <c r="A17" i="2" a="1"/>
  <c r="A17" i="2" s="1"/>
  <c r="A1443" i="2" a="1"/>
  <c r="A1443" i="2" s="1"/>
  <c r="A1879" i="2" a="1"/>
  <c r="A1879" i="2" s="1"/>
  <c r="A9" i="2" a="1"/>
  <c r="A9" i="2" s="1"/>
  <c r="A163" i="2" a="1"/>
  <c r="A163" i="2" s="1"/>
  <c r="A770" i="2" a="1"/>
  <c r="A770" i="2" s="1"/>
  <c r="A358" i="2" a="1"/>
  <c r="A358" i="2" s="1"/>
  <c r="A1778" i="2" a="1"/>
  <c r="A1778" i="2" s="1"/>
  <c r="A960" i="2" a="1"/>
  <c r="A960" i="2" s="1"/>
  <c r="A1906" i="2" a="1"/>
  <c r="A1906" i="2" s="1"/>
  <c r="A266" i="2" a="1"/>
  <c r="A266" i="2" s="1"/>
  <c r="A1351" i="2" a="1"/>
  <c r="A1351" i="2" s="1"/>
  <c r="A987" i="2" a="1"/>
  <c r="A987" i="2" s="1"/>
  <c r="A193" i="2" a="1"/>
  <c r="A193" i="2" s="1"/>
  <c r="A1285" i="2" a="1"/>
  <c r="A1285" i="2" s="1"/>
  <c r="A1087" i="2" a="1"/>
  <c r="A1087" i="2" s="1"/>
  <c r="A1325" i="2" a="1"/>
  <c r="A1325" i="2" s="1"/>
  <c r="A990" i="2" a="1"/>
  <c r="A990" i="2" s="1"/>
  <c r="A203" i="2" a="1"/>
  <c r="A203" i="2" s="1"/>
  <c r="A1866" i="2" a="1"/>
  <c r="A1866" i="2" s="1"/>
  <c r="A1650" i="2" a="1"/>
  <c r="A1650" i="2" s="1"/>
  <c r="A1554" i="2" a="1"/>
  <c r="A1554" i="2" s="1"/>
  <c r="A1039" i="2" a="1"/>
  <c r="A1039" i="2" s="1"/>
  <c r="A964" i="2" a="1"/>
  <c r="A964" i="2" s="1"/>
  <c r="A1726" i="2" a="1"/>
  <c r="A1726" i="2" s="1"/>
  <c r="A223" i="2" a="1"/>
  <c r="A223" i="2" s="1"/>
  <c r="A453" i="2" a="1"/>
  <c r="A453" i="2" s="1"/>
  <c r="A1750" i="2" a="1"/>
  <c r="A1750" i="2" s="1"/>
  <c r="A1636" i="2" a="1"/>
  <c r="A1636" i="2" s="1"/>
  <c r="A285" i="2" a="1"/>
  <c r="A285" i="2" s="1"/>
  <c r="A789" i="2" a="1"/>
  <c r="A789" i="2" s="1"/>
  <c r="A1770" i="2" a="1"/>
  <c r="A1770" i="2" s="1"/>
  <c r="A1514" i="2" a="1"/>
  <c r="A1514" i="2" s="1"/>
  <c r="A854" i="2" a="1"/>
  <c r="A854" i="2" s="1"/>
  <c r="A500" i="2" a="1"/>
  <c r="A500" i="2" s="1"/>
  <c r="A1291" i="2" a="1"/>
  <c r="A1291" i="2" s="1"/>
  <c r="A1614" i="2" a="1"/>
  <c r="A1614" i="2" s="1"/>
  <c r="A97" i="2" a="1"/>
  <c r="A97" i="2" s="1"/>
  <c r="A1115" i="2" a="1"/>
  <c r="A1115" i="2" s="1"/>
  <c r="A1916" i="2" a="1"/>
  <c r="A1916" i="2" s="1"/>
  <c r="A968" i="2" a="1"/>
  <c r="A968" i="2" s="1"/>
  <c r="A985" i="2" a="1"/>
  <c r="A985" i="2" s="1"/>
  <c r="A1529" i="2" a="1"/>
  <c r="A1529" i="2" s="1"/>
  <c r="A660" i="2" a="1"/>
  <c r="A660" i="2" s="1"/>
  <c r="A437" i="2" a="1"/>
  <c r="A437" i="2" s="1"/>
  <c r="A706" i="2" a="1"/>
  <c r="A706" i="2" s="1"/>
  <c r="A564" i="2" a="1"/>
  <c r="A564" i="2" s="1"/>
  <c r="A1356" i="2" a="1"/>
  <c r="A1356" i="2" s="1"/>
  <c r="A676" i="2" a="1"/>
  <c r="A676" i="2" s="1"/>
  <c r="A1269" i="2" a="1"/>
  <c r="A1269" i="2" s="1"/>
  <c r="A227" i="2" a="1"/>
  <c r="A227" i="2" s="1"/>
  <c r="A1374" i="2" a="1"/>
  <c r="A1374" i="2" s="1"/>
  <c r="A374" i="2" a="1"/>
  <c r="A374" i="2" s="1"/>
  <c r="A772" i="2" a="1"/>
  <c r="A772" i="2" s="1"/>
  <c r="A1318" i="2" a="1"/>
  <c r="A1318" i="2" s="1"/>
  <c r="A1436" i="2" a="1"/>
  <c r="A1436" i="2" s="1"/>
  <c r="A202" i="2" a="1"/>
  <c r="A202" i="2" s="1"/>
  <c r="A1539" i="2" a="1"/>
  <c r="A1539" i="2" s="1"/>
  <c r="A1783" i="2" a="1"/>
  <c r="A1783" i="2" s="1"/>
  <c r="A1019" i="2" a="1"/>
  <c r="A1019" i="2" s="1"/>
  <c r="A637" i="2" a="1"/>
  <c r="A637" i="2" s="1"/>
  <c r="A1518" i="2" a="1"/>
  <c r="A1518" i="2" s="1"/>
  <c r="A1801" i="2" a="1"/>
  <c r="A1801" i="2" s="1"/>
  <c r="A1382" i="2" a="1"/>
  <c r="A1382" i="2" s="1"/>
  <c r="A1326" i="2" a="1"/>
  <c r="A1326" i="2" s="1"/>
  <c r="A1566" i="2" a="1"/>
  <c r="A1566" i="2" s="1"/>
  <c r="A124" i="2" a="1"/>
  <c r="A124" i="2" s="1"/>
  <c r="A1639" i="2" a="1"/>
  <c r="A1639" i="2" s="1"/>
  <c r="A878" i="2" a="1"/>
  <c r="A878" i="2" s="1"/>
  <c r="A454" i="2" a="1"/>
  <c r="A454" i="2" s="1"/>
  <c r="A1248" i="2" a="1"/>
  <c r="A1248" i="2" s="1"/>
  <c r="A126" i="2" a="1"/>
  <c r="A126" i="2" s="1"/>
  <c r="A222" i="2" a="1"/>
  <c r="A222" i="2" s="1"/>
  <c r="A1528" i="2" a="1"/>
  <c r="A1528" i="2" s="1"/>
  <c r="A1352" i="2" a="1"/>
  <c r="A1352" i="2" s="1"/>
  <c r="A1412" i="2" a="1"/>
  <c r="A1412" i="2" s="1"/>
  <c r="A1902" i="2" a="1"/>
  <c r="A1902" i="2" s="1"/>
  <c r="A315" i="2" a="1"/>
  <c r="A315" i="2" s="1"/>
  <c r="A1921" i="2" a="1"/>
  <c r="A1921" i="2" s="1"/>
  <c r="A1112" i="2" a="1"/>
  <c r="A1112" i="2" s="1"/>
  <c r="A1623" i="2" a="1"/>
  <c r="A1623" i="2" s="1"/>
  <c r="A1606" i="2" a="1"/>
  <c r="A1606" i="2" s="1"/>
  <c r="A375" i="2" a="1"/>
  <c r="A375" i="2" s="1"/>
  <c r="A696" i="2" a="1"/>
  <c r="A696" i="2" s="1"/>
  <c r="A2013" i="2" a="1"/>
  <c r="A2013" i="2" s="1"/>
  <c r="A636" i="2" a="1"/>
  <c r="A636" i="2" s="1"/>
  <c r="A46" i="2" a="1"/>
  <c r="A46" i="2" s="1"/>
  <c r="A1028" i="2" a="1"/>
  <c r="A1028" i="2" s="1"/>
  <c r="A1063" i="2" a="1"/>
  <c r="A1063" i="2" s="1"/>
  <c r="A1309" i="2" a="1"/>
  <c r="A1309" i="2" s="1"/>
  <c r="A363" i="2" a="1"/>
  <c r="A363" i="2" s="1"/>
  <c r="A287" i="2" a="1"/>
  <c r="A287" i="2" s="1"/>
  <c r="A1907" i="2" a="1"/>
  <c r="A1907" i="2" s="1"/>
  <c r="A514" i="2" a="1"/>
  <c r="A514" i="2" s="1"/>
  <c r="A1312" i="2" a="1"/>
  <c r="A1312" i="2" s="1"/>
  <c r="A80" i="2" a="1"/>
  <c r="A80" i="2" s="1"/>
  <c r="A1393" i="2" a="1"/>
  <c r="A1393" i="2" s="1"/>
  <c r="A1294" i="2" a="1"/>
  <c r="A1294" i="2" s="1"/>
  <c r="A1120" i="2" a="1"/>
  <c r="A1120" i="2" s="1"/>
  <c r="A1511" i="2" a="1"/>
  <c r="A1511" i="2" s="1"/>
  <c r="A1868" i="2" a="1"/>
  <c r="A1868" i="2" s="1"/>
  <c r="A801" i="2" a="1"/>
  <c r="A801" i="2" s="1"/>
  <c r="A1900" i="2" a="1"/>
  <c r="A1900" i="2" s="1"/>
  <c r="A1830" i="2" a="1"/>
  <c r="A1830" i="2" s="1"/>
  <c r="A465" i="2" a="1"/>
  <c r="A465" i="2" s="1"/>
  <c r="A955" i="2" a="1"/>
  <c r="A955" i="2" s="1"/>
  <c r="A1109" i="2" a="1"/>
  <c r="A1109" i="2" s="1"/>
  <c r="A1320" i="2" a="1"/>
  <c r="A1320" i="2" s="1"/>
  <c r="A176" i="2" a="1"/>
  <c r="A176" i="2" s="1"/>
  <c r="A35" i="2" a="1"/>
  <c r="A35" i="2" s="1"/>
  <c r="A38" i="2" a="1"/>
  <c r="A38" i="2" s="1"/>
  <c r="A512" i="2" a="1"/>
  <c r="A512" i="2" s="1"/>
  <c r="A108" i="2" a="1"/>
  <c r="A108" i="2" s="1"/>
  <c r="A428" i="2" a="1"/>
  <c r="A428" i="2" s="1"/>
  <c r="A1861" i="2" a="1"/>
  <c r="A1861" i="2" s="1"/>
  <c r="A531" i="2" a="1"/>
  <c r="A531" i="2" s="1"/>
  <c r="A614" i="2" a="1"/>
  <c r="A614" i="2" s="1"/>
  <c r="A1877" i="2" a="1"/>
  <c r="A1877" i="2" s="1"/>
  <c r="A1808" i="2" a="1"/>
  <c r="A1808" i="2" s="1"/>
  <c r="A331" i="2" a="1"/>
  <c r="A331" i="2" s="1"/>
  <c r="A1731" i="2" a="1"/>
  <c r="A1731" i="2" s="1"/>
  <c r="A416" i="2" a="1"/>
  <c r="A416" i="2" s="1"/>
  <c r="A1804" i="2" a="1"/>
  <c r="A1804" i="2" s="1"/>
  <c r="A738" i="2" a="1"/>
  <c r="A738" i="2" s="1"/>
  <c r="A281" i="2" a="1"/>
  <c r="A281" i="2" s="1"/>
  <c r="A1646" i="2" a="1"/>
  <c r="A1646" i="2" s="1"/>
  <c r="A41" i="2" a="1"/>
  <c r="A41" i="2" s="1"/>
  <c r="A351" i="2" a="1"/>
  <c r="A351" i="2" s="1"/>
  <c r="A63" i="2" a="1"/>
  <c r="A63" i="2" s="1"/>
  <c r="A88" i="2" a="1"/>
  <c r="A88" i="2" s="1"/>
  <c r="A105" i="2" a="1"/>
  <c r="A105" i="2" s="1"/>
  <c r="A1541" i="2" a="1"/>
  <c r="A1541" i="2" s="1"/>
  <c r="A415" i="2" a="1"/>
  <c r="A415" i="2" s="1"/>
  <c r="A1461" i="2" a="1"/>
  <c r="A1461" i="2" s="1"/>
  <c r="A928" i="2" a="1"/>
  <c r="A928" i="2" s="1"/>
  <c r="A205" i="2" a="1"/>
  <c r="A205" i="2" s="1"/>
  <c r="A166" i="2" a="1"/>
  <c r="A166" i="2" s="1"/>
  <c r="A1272" i="2" a="1"/>
  <c r="A1272" i="2" s="1"/>
  <c r="A1095" i="2" a="1"/>
  <c r="A1095" i="2" s="1"/>
  <c r="A1919" i="2" a="1"/>
  <c r="A1919" i="2" s="1"/>
  <c r="A1522" i="2" a="1"/>
  <c r="A1522" i="2" s="1"/>
  <c r="A907" i="2" a="1"/>
  <c r="A907" i="2" s="1"/>
  <c r="A77" i="2" a="1"/>
  <c r="A77" i="2" s="1"/>
  <c r="A552" i="2" a="1"/>
  <c r="A552" i="2" s="1"/>
  <c r="A941" i="2" a="1"/>
  <c r="A941" i="2" s="1"/>
  <c r="A561" i="2" a="1"/>
  <c r="A561" i="2" s="1"/>
  <c r="A1589" i="2" a="1"/>
  <c r="A1589" i="2" s="1"/>
  <c r="A380" i="2" a="1"/>
  <c r="A380" i="2" s="1"/>
  <c r="A725" i="2" a="1"/>
  <c r="A725" i="2" s="1"/>
  <c r="A368" i="2" a="1"/>
  <c r="A368" i="2" s="1"/>
  <c r="A1713" i="2" a="1"/>
  <c r="A1713" i="2" s="1"/>
  <c r="A502" i="2" a="1"/>
  <c r="A502" i="2" s="1"/>
  <c r="A1438" i="2" a="1"/>
  <c r="A1438" i="2" s="1"/>
  <c r="A834" i="2" a="1"/>
  <c r="A834" i="2" s="1"/>
  <c r="A1358" i="2" a="1"/>
  <c r="A1358" i="2" s="1"/>
  <c r="A1929" i="2" a="1"/>
  <c r="A1929" i="2" s="1"/>
  <c r="A934" i="2" a="1"/>
  <c r="A934" i="2" s="1"/>
  <c r="A1218" i="2" a="1"/>
  <c r="A1218" i="2" s="1"/>
  <c r="A360" i="2" a="1"/>
  <c r="A360" i="2" s="1"/>
  <c r="A1058" i="2" a="1"/>
  <c r="A1058" i="2" s="1"/>
  <c r="A355" i="2" a="1"/>
  <c r="A355" i="2" s="1"/>
  <c r="A1097" i="2" a="1"/>
  <c r="A1097" i="2" s="1"/>
  <c r="A925" i="2" a="1"/>
  <c r="A925" i="2" s="1"/>
  <c r="A1420" i="2" a="1"/>
  <c r="A1420" i="2" s="1"/>
  <c r="A1286" i="2" a="1"/>
  <c r="A1286" i="2" s="1"/>
  <c r="A1976" i="2" a="1"/>
  <c r="A1976" i="2" s="1"/>
  <c r="A1580" i="2" a="1"/>
  <c r="A1580" i="2" s="1"/>
  <c r="A895" i="2" a="1"/>
  <c r="A895" i="2" s="1"/>
  <c r="A1468" i="2" a="1"/>
  <c r="A1468" i="2" s="1"/>
  <c r="A365" i="2" a="1"/>
  <c r="A365" i="2" s="1"/>
  <c r="A1077" i="2" a="1"/>
  <c r="A1077" i="2" s="1"/>
  <c r="A1402" i="2" a="1"/>
  <c r="A1402" i="2" s="1"/>
  <c r="A1211" i="2" a="1"/>
  <c r="A1211" i="2" s="1"/>
  <c r="A1629" i="2" a="1"/>
  <c r="A1629" i="2" s="1"/>
  <c r="A560" i="2" a="1"/>
  <c r="A560" i="2" s="1"/>
  <c r="A1308" i="2" a="1"/>
  <c r="A1308" i="2" s="1"/>
  <c r="A999" i="2" a="1"/>
  <c r="A999" i="2" s="1"/>
  <c r="A1090" i="2" a="1"/>
  <c r="A1090" i="2" s="1"/>
  <c r="A730" i="2" a="1"/>
  <c r="A730" i="2" s="1"/>
  <c r="A1005" i="2" a="1"/>
  <c r="A1005" i="2" s="1"/>
  <c r="A1557" i="2" a="1"/>
  <c r="A1557" i="2" s="1"/>
  <c r="A1216" i="2" a="1"/>
  <c r="A1216" i="2" s="1"/>
  <c r="A1485" i="2" a="1"/>
  <c r="A1485" i="2" s="1"/>
  <c r="A1409" i="2" a="1"/>
  <c r="A1409" i="2" s="1"/>
  <c r="A2019" i="2" a="1"/>
  <c r="A2019" i="2" s="1"/>
  <c r="A897" i="2" a="1"/>
  <c r="A897" i="2" s="1"/>
  <c r="A1853" i="2" a="1"/>
  <c r="A1853" i="2" s="1"/>
  <c r="A1474" i="2" a="1"/>
  <c r="A1474" i="2" s="1"/>
  <c r="A1096" i="2" a="1"/>
  <c r="A1096" i="2" s="1"/>
  <c r="A1233" i="2" a="1"/>
  <c r="A1233" i="2" s="1"/>
  <c r="A1993" i="2" a="1"/>
  <c r="A1993" i="2" s="1"/>
  <c r="A1086" i="2" a="1"/>
  <c r="A1086" i="2" s="1"/>
  <c r="A577" i="2" a="1"/>
  <c r="A577" i="2" s="1"/>
  <c r="A850" i="2" a="1"/>
  <c r="A850" i="2" s="1"/>
  <c r="A1945" i="2" a="1"/>
  <c r="A1945" i="2" s="1"/>
  <c r="A1704" i="2" a="1"/>
  <c r="A1704" i="2" s="1"/>
  <c r="A1249" i="2" a="1"/>
  <c r="A1249" i="2" s="1"/>
  <c r="A1181" i="2" a="1"/>
  <c r="A1181" i="2" s="1"/>
  <c r="A14" i="2" a="1"/>
  <c r="A14" i="2" s="1"/>
  <c r="A492" i="2" a="1"/>
  <c r="A492" i="2" s="1"/>
  <c r="A1671" i="2" a="1"/>
  <c r="A1671" i="2" s="1"/>
  <c r="A1146" i="2" a="1"/>
  <c r="A1146" i="2" s="1"/>
  <c r="A778" i="2" a="1"/>
  <c r="A778" i="2" s="1"/>
  <c r="A1943" i="2" a="1"/>
  <c r="A1943" i="2" s="1"/>
  <c r="A880" i="2" a="1"/>
  <c r="A880" i="2" s="1"/>
  <c r="A1372" i="2" a="1"/>
  <c r="A1372" i="2" s="1"/>
  <c r="A1064" i="2" a="1"/>
  <c r="A1064" i="2" s="1"/>
  <c r="A431" i="2" a="1"/>
  <c r="A431" i="2" s="1"/>
  <c r="A475" i="2" a="1"/>
  <c r="A475" i="2" s="1"/>
  <c r="A1927" i="2" a="1"/>
  <c r="A1927" i="2" s="1"/>
  <c r="A996" i="2" a="1"/>
  <c r="A996" i="2" s="1"/>
  <c r="A570" i="2" a="1"/>
  <c r="A570" i="2" s="1"/>
  <c r="A1346" i="2" a="1"/>
  <c r="A1346" i="2" s="1"/>
  <c r="A262" i="2" a="1"/>
  <c r="A262" i="2" s="1"/>
  <c r="A926" i="2" a="1"/>
  <c r="A926" i="2" s="1"/>
  <c r="A846" i="2" a="1"/>
  <c r="A846" i="2" s="1"/>
  <c r="A1421" i="2" a="1"/>
  <c r="A1421" i="2" s="1"/>
  <c r="A1741" i="2" a="1"/>
  <c r="A1741" i="2" s="1"/>
  <c r="A1999" i="2" a="1"/>
  <c r="A1999" i="2" s="1"/>
  <c r="A940" i="2" a="1"/>
  <c r="A940" i="2" s="1"/>
  <c r="A369" i="2" a="1"/>
  <c r="A369" i="2" s="1"/>
  <c r="A692" i="2" a="1"/>
  <c r="A692" i="2" s="1"/>
  <c r="A1365" i="2" a="1"/>
  <c r="A1365" i="2" s="1"/>
  <c r="A522" i="2" a="1"/>
  <c r="A522" i="2" s="1"/>
  <c r="A723" i="2" a="1"/>
  <c r="A723" i="2" s="1"/>
  <c r="A1367" i="2" a="1"/>
  <c r="A1367" i="2" s="1"/>
  <c r="A245" i="2" a="1"/>
  <c r="A245" i="2" s="1"/>
  <c r="A510" i="2" a="1"/>
  <c r="A510" i="2" s="1"/>
  <c r="A1668" i="2" a="1"/>
  <c r="A1668" i="2" s="1"/>
  <c r="A642" i="2" a="1"/>
  <c r="A642" i="2" s="1"/>
  <c r="A1681" i="2" a="1"/>
  <c r="A1681" i="2" s="1"/>
  <c r="A1727" i="2" a="1"/>
  <c r="A1727" i="2" s="1"/>
  <c r="A1197" i="2" a="1"/>
  <c r="A1197" i="2" s="1"/>
  <c r="A187" i="2" a="1"/>
  <c r="A187" i="2" s="1"/>
  <c r="A1954" i="2" a="1"/>
  <c r="A1954" i="2" s="1"/>
  <c r="A1649" i="2" a="1"/>
  <c r="A1649" i="2" s="1"/>
  <c r="A1901" i="2" a="1"/>
  <c r="A1901" i="2" s="1"/>
  <c r="A33" i="2" a="1"/>
  <c r="A33" i="2" s="1"/>
  <c r="A1576" i="2" a="1"/>
  <c r="A1576" i="2" s="1"/>
  <c r="A256" i="2" a="1"/>
  <c r="A256" i="2" s="1"/>
  <c r="A851" i="2" a="1"/>
  <c r="A851" i="2" s="1"/>
  <c r="A697" i="2" a="1"/>
  <c r="A697" i="2" s="1"/>
  <c r="A1478" i="2" a="1"/>
  <c r="A1478" i="2" s="1"/>
  <c r="A1561" i="2" a="1"/>
  <c r="A1561" i="2" s="1"/>
  <c r="A186" i="2" a="1"/>
  <c r="A186" i="2" s="1"/>
  <c r="A64" i="2" a="1"/>
  <c r="A64" i="2" s="1"/>
  <c r="A936" i="2" a="1"/>
  <c r="A936" i="2" s="1"/>
  <c r="A816" i="2" a="1"/>
  <c r="A816" i="2" s="1"/>
  <c r="A189" i="2" a="1"/>
  <c r="A189" i="2" s="1"/>
  <c r="A542" i="2" a="1"/>
  <c r="A542" i="2" s="1"/>
  <c r="A1264" i="2" a="1"/>
  <c r="A1264" i="2" s="1"/>
  <c r="A1840" i="2" a="1"/>
  <c r="A1840" i="2" s="1"/>
  <c r="A1176" i="2" a="1"/>
  <c r="A1176" i="2" s="1"/>
  <c r="A1815" i="2" a="1"/>
  <c r="A1815" i="2" s="1"/>
  <c r="A1965" i="2" a="1"/>
  <c r="A1965" i="2" s="1"/>
  <c r="A679" i="2" a="1"/>
  <c r="A679" i="2" s="1"/>
  <c r="A807" i="2" a="1"/>
  <c r="A807" i="2" s="1"/>
  <c r="A804" i="2" a="1"/>
  <c r="A804" i="2" s="1"/>
  <c r="A740" i="2" a="1"/>
  <c r="A740" i="2" s="1"/>
  <c r="A310" i="2" a="1"/>
  <c r="A310" i="2" s="1"/>
  <c r="A1734" i="2" a="1"/>
  <c r="A1734" i="2" s="1"/>
  <c r="A1373" i="2" a="1"/>
  <c r="A1373" i="2" s="1"/>
  <c r="A1113" i="2" a="1"/>
  <c r="A1113" i="2" s="1"/>
  <c r="A395" i="2" a="1"/>
  <c r="A395" i="2" s="1"/>
  <c r="A1265" i="2" a="1"/>
  <c r="A1265" i="2" s="1"/>
  <c r="A196" i="2" a="1"/>
  <c r="A196" i="2" s="1"/>
  <c r="A317" i="2" a="1"/>
  <c r="A317" i="2" s="1"/>
  <c r="A2000" i="2" a="1"/>
  <c r="A2000" i="2" s="1"/>
  <c r="A1035" i="2" a="1"/>
  <c r="A1035" i="2" s="1"/>
  <c r="A1101" i="2" a="1"/>
  <c r="A1101" i="2" s="1"/>
  <c r="A1627" i="2" a="1"/>
  <c r="A1627" i="2" s="1"/>
  <c r="A943" i="2" a="1"/>
  <c r="A943" i="2" s="1"/>
  <c r="A724" i="2" a="1"/>
  <c r="A724" i="2" s="1"/>
  <c r="A543" i="2" a="1"/>
  <c r="A543" i="2" s="1"/>
  <c r="A1390" i="2" a="1"/>
  <c r="A1390" i="2" s="1"/>
  <c r="A1442" i="2" a="1"/>
  <c r="A1442" i="2" s="1"/>
  <c r="A975" i="2" a="1"/>
  <c r="A975" i="2" s="1"/>
  <c r="A868" i="2" a="1"/>
  <c r="A868" i="2" s="1"/>
  <c r="A1872" i="2" a="1"/>
  <c r="A1872" i="2" s="1"/>
  <c r="A1730" i="2" a="1"/>
  <c r="A1730" i="2" s="1"/>
  <c r="A1789" i="2" a="1"/>
  <c r="A1789" i="2" s="1"/>
  <c r="A1615" i="2" a="1"/>
  <c r="A1615" i="2" s="1"/>
  <c r="A1746" i="2" a="1"/>
  <c r="A1746" i="2" s="1"/>
  <c r="A304" i="2" a="1"/>
  <c r="A304" i="2" s="1"/>
  <c r="A617" i="2" a="1"/>
  <c r="A617" i="2" s="1"/>
  <c r="A744" i="2" a="1"/>
  <c r="A744" i="2" s="1"/>
  <c r="A1723" i="2" a="1"/>
  <c r="A1723" i="2" s="1"/>
  <c r="A1721" i="2" a="1"/>
  <c r="A1721" i="2" s="1"/>
  <c r="A356" i="2" a="1"/>
  <c r="A356" i="2" s="1"/>
  <c r="A236" i="2" a="1"/>
  <c r="A236" i="2" s="1"/>
  <c r="A1624" i="2" a="1"/>
  <c r="A1624" i="2" s="1"/>
  <c r="A36" i="2" a="1"/>
  <c r="A36" i="2" s="1"/>
  <c r="A518" i="2" a="1"/>
  <c r="A518" i="2" s="1"/>
  <c r="A1439" i="2" a="1"/>
  <c r="A1439" i="2" s="1"/>
  <c r="A1705" i="2" a="1"/>
  <c r="A1705" i="2" s="1"/>
  <c r="A397" i="2" a="1"/>
  <c r="A397" i="2" s="1"/>
  <c r="A224" i="2" a="1"/>
  <c r="A224" i="2" s="1"/>
  <c r="A1245" i="2" a="1"/>
  <c r="A1245" i="2" s="1"/>
  <c r="A1516" i="2" a="1"/>
  <c r="A1516" i="2" s="1"/>
  <c r="A988" i="2" a="1"/>
  <c r="A988" i="2" s="1"/>
  <c r="A1635" i="2" a="1"/>
  <c r="A1635" i="2" s="1"/>
  <c r="A1608" i="2" a="1"/>
  <c r="A1608" i="2" s="1"/>
  <c r="A1483" i="2" a="1"/>
  <c r="A1483" i="2" s="1"/>
  <c r="A904" i="2" a="1"/>
  <c r="A904" i="2" s="1"/>
  <c r="A336" i="2" a="1"/>
  <c r="A336" i="2" s="1"/>
  <c r="A1687" i="2" a="1"/>
  <c r="A1687" i="2" s="1"/>
  <c r="A602" i="2" a="1"/>
  <c r="A602" i="2" s="1"/>
  <c r="A1239" i="2" a="1"/>
  <c r="A1239" i="2" s="1"/>
  <c r="A762" i="2" a="1"/>
  <c r="A762" i="2" s="1"/>
  <c r="A965" i="2" a="1"/>
  <c r="A965" i="2" s="1"/>
  <c r="A1124" i="2" a="1"/>
  <c r="A1124" i="2" s="1"/>
  <c r="A509" i="2" a="1"/>
  <c r="A509" i="2" s="1"/>
  <c r="A422" i="2" a="1"/>
  <c r="A422" i="2" s="1"/>
  <c r="A1928" i="2" a="1"/>
  <c r="A1928" i="2" s="1"/>
  <c r="A1845" i="2" a="1"/>
  <c r="A1845" i="2" s="1"/>
  <c r="A114" i="2" a="1"/>
  <c r="A114" i="2" s="1"/>
  <c r="A1237" i="2" a="1"/>
  <c r="A1237" i="2" s="1"/>
  <c r="A1781" i="2" a="1"/>
  <c r="A1781" i="2" s="1"/>
  <c r="A1354" i="2" a="1"/>
  <c r="A1354" i="2" s="1"/>
  <c r="A631" i="2" a="1"/>
  <c r="A631" i="2" s="1"/>
  <c r="A1371" i="2" a="1"/>
  <c r="A1371" i="2" s="1"/>
  <c r="A952" i="2" a="1"/>
  <c r="A952" i="2" s="1"/>
  <c r="A1184" i="2" a="1"/>
  <c r="A1184" i="2" s="1"/>
  <c r="A161" i="2" a="1"/>
  <c r="A161" i="2" s="1"/>
  <c r="A142" i="2" a="1"/>
  <c r="A142" i="2" s="1"/>
  <c r="A1182" i="2" a="1"/>
  <c r="A1182" i="2" s="1"/>
  <c r="A2011" i="2" a="1"/>
  <c r="A2011" i="2" s="1"/>
  <c r="A1185" i="2" a="1"/>
  <c r="A1185" i="2" s="1"/>
  <c r="A1748" i="2" a="1"/>
  <c r="A1748" i="2" s="1"/>
  <c r="A840" i="2" a="1"/>
  <c r="A840" i="2" s="1"/>
  <c r="A1212" i="2" a="1"/>
  <c r="A1212" i="2" s="1"/>
  <c r="A504" i="2" a="1"/>
  <c r="A504" i="2" s="1"/>
  <c r="A1747" i="2" a="1"/>
  <c r="A1747" i="2" s="1"/>
  <c r="A1850" i="2" a="1"/>
  <c r="A1850" i="2" s="1"/>
  <c r="A1310" i="2" a="1"/>
  <c r="A1310" i="2" s="1"/>
  <c r="A1641" i="2" a="1"/>
  <c r="A1641" i="2" s="1"/>
  <c r="A312" i="2" a="1"/>
  <c r="A312" i="2" s="1"/>
  <c r="A419" i="2" a="1"/>
  <c r="A419" i="2" s="1"/>
  <c r="A869" i="2" a="1"/>
  <c r="A869" i="2" s="1"/>
  <c r="A562" i="2" a="1"/>
  <c r="A562" i="2" s="1"/>
  <c r="A177" i="2" a="1"/>
  <c r="A177" i="2" s="1"/>
  <c r="A1191" i="2" a="1"/>
  <c r="A1191" i="2" s="1"/>
  <c r="A1328" i="2" a="1"/>
  <c r="A1328" i="2" s="1"/>
  <c r="A1423" i="2" a="1"/>
  <c r="A1423" i="2" s="1"/>
  <c r="A1341" i="2" a="1"/>
  <c r="A1341" i="2" s="1"/>
  <c r="A288" i="2" a="1"/>
  <c r="A288" i="2" s="1"/>
  <c r="A1494" i="2" a="1"/>
  <c r="A1494" i="2" s="1"/>
  <c r="A34" i="2" a="1"/>
  <c r="A34" i="2" s="1"/>
  <c r="A1463" i="2" a="1"/>
  <c r="A1463" i="2" s="1"/>
  <c r="A499" i="2" a="1"/>
  <c r="A499" i="2" s="1"/>
  <c r="A710" i="2" a="1"/>
  <c r="A710" i="2" s="1"/>
  <c r="A1591" i="2" a="1"/>
  <c r="A1591" i="2" s="1"/>
  <c r="A21" i="2" a="1"/>
  <c r="A21" i="2" s="1"/>
  <c r="A398" i="2" a="1"/>
  <c r="A398" i="2" s="1"/>
  <c r="A1675" i="2" a="1"/>
  <c r="A1675" i="2" s="1"/>
  <c r="A432" i="2" a="1"/>
  <c r="A432" i="2" s="1"/>
  <c r="A888" i="2" a="1"/>
  <c r="A888" i="2" s="1"/>
  <c r="A1280" i="2" a="1"/>
  <c r="A1280" i="2" s="1"/>
  <c r="A469" i="2" a="1"/>
  <c r="A469" i="2" s="1"/>
  <c r="A1834" i="2" a="1"/>
  <c r="A1834" i="2" s="1"/>
  <c r="A1127" i="2" a="1"/>
  <c r="A1127" i="2" s="1"/>
  <c r="A682" i="2" a="1"/>
  <c r="A682" i="2" s="1"/>
  <c r="A1617" i="2" a="1"/>
  <c r="A1617" i="2" s="1"/>
  <c r="A1809" i="2" a="1"/>
  <c r="A1809" i="2" s="1"/>
  <c r="A1246" i="2" a="1"/>
  <c r="A1246" i="2" s="1"/>
  <c r="A1033" i="2" a="1"/>
  <c r="A1033" i="2" s="1"/>
  <c r="A1487" i="2" a="1"/>
  <c r="A1487" i="2" s="1"/>
  <c r="A1659" i="2" a="1"/>
  <c r="A1659" i="2" s="1"/>
  <c r="A1688" i="2" a="1"/>
  <c r="A1688" i="2" s="1"/>
  <c r="A1313" i="2" a="1"/>
  <c r="A1313" i="2" s="1"/>
  <c r="A1997" i="2" a="1"/>
  <c r="A1997" i="2" s="1"/>
  <c r="A721" i="2" a="1"/>
  <c r="A721" i="2" s="1"/>
  <c r="A582" i="2" a="1"/>
  <c r="A582" i="2" s="1"/>
  <c r="A1298" i="2" a="1"/>
  <c r="A1298" i="2" s="1"/>
  <c r="A532" i="2" a="1"/>
  <c r="A532" i="2" s="1"/>
  <c r="A1978" i="2" a="1"/>
  <c r="A1978" i="2" s="1"/>
  <c r="A130" i="2" a="1"/>
  <c r="A130" i="2" s="1"/>
  <c r="A539" i="2" a="1"/>
  <c r="A539" i="2" s="1"/>
  <c r="A1931" i="2" a="1"/>
  <c r="A1931" i="2" s="1"/>
  <c r="A752" i="2" a="1"/>
  <c r="A752" i="2" s="1"/>
  <c r="A148" i="2" a="1"/>
  <c r="A148" i="2" s="1"/>
  <c r="A1553" i="2" a="1"/>
  <c r="A1553" i="2" s="1"/>
  <c r="A393" i="2" a="1"/>
  <c r="A393" i="2" s="1"/>
  <c r="A378" i="2" a="1"/>
  <c r="A378" i="2" s="1"/>
  <c r="A1890" i="2" a="1"/>
  <c r="A1890" i="2" s="1"/>
  <c r="A1851" i="2" a="1"/>
  <c r="A1851" i="2" s="1"/>
  <c r="A1957" i="2" a="1"/>
  <c r="A1957" i="2" s="1"/>
  <c r="A687" i="2" a="1"/>
  <c r="A687" i="2" s="1"/>
  <c r="A796" i="2" a="1"/>
  <c r="A796" i="2" s="1"/>
  <c r="A92" i="2" a="1"/>
  <c r="A92" i="2" s="1"/>
  <c r="A649" i="2" a="1"/>
  <c r="A649" i="2" s="1"/>
  <c r="A1655" i="2" a="1"/>
  <c r="A1655" i="2" s="1"/>
  <c r="A345" i="2" a="1"/>
  <c r="A345" i="2" s="1"/>
  <c r="A727" i="2" a="1"/>
  <c r="A727" i="2" s="1"/>
  <c r="A604" i="2" a="1"/>
  <c r="A604" i="2" s="1"/>
  <c r="A1450" i="2" a="1"/>
  <c r="A1450" i="2" s="1"/>
  <c r="A1383" i="2" a="1"/>
  <c r="A1383" i="2" s="1"/>
  <c r="A914" i="2" a="1"/>
  <c r="A914" i="2" s="1"/>
  <c r="A622" i="2" a="1"/>
  <c r="A622" i="2" s="1"/>
  <c r="A1533" i="2" a="1"/>
  <c r="A1533" i="2" s="1"/>
  <c r="A308" i="2" a="1"/>
  <c r="A308" i="2" s="1"/>
  <c r="A1155" i="2" a="1"/>
  <c r="A1155" i="2" s="1"/>
  <c r="A1490" i="2" a="1"/>
  <c r="A1490" i="2" s="1"/>
  <c r="A1602" i="2" a="1"/>
  <c r="A1602" i="2" s="1"/>
  <c r="A1203" i="2" a="1"/>
  <c r="A1203" i="2" s="1"/>
  <c r="A23" i="2" a="1"/>
  <c r="A23" i="2" s="1"/>
  <c r="A1151" i="2" a="1"/>
  <c r="A1151" i="2" s="1"/>
  <c r="A1241" i="2" a="1"/>
  <c r="A1241" i="2" s="1"/>
  <c r="A1198" i="2" a="1"/>
  <c r="A1198" i="2" s="1"/>
  <c r="A255" i="2" a="1"/>
  <c r="A255" i="2" s="1"/>
  <c r="A1768" i="2" a="1"/>
  <c r="A1768" i="2" s="1"/>
  <c r="A1560" i="2" a="1"/>
  <c r="A1560" i="2" s="1"/>
  <c r="A194" i="2" a="1"/>
  <c r="A194" i="2" s="1"/>
  <c r="A261" i="2" a="1"/>
  <c r="A261" i="2" s="1"/>
  <c r="A1085" i="2" a="1"/>
  <c r="A1085" i="2" s="1"/>
  <c r="A1665" i="2" a="1"/>
  <c r="A1665" i="2" s="1"/>
  <c r="A370" i="2" a="1"/>
  <c r="A370" i="2" s="1"/>
  <c r="A447" i="2" a="1"/>
  <c r="A447" i="2" s="1"/>
  <c r="A681" i="2" a="1"/>
  <c r="A681" i="2" s="1"/>
  <c r="A1570" i="2" a="1"/>
  <c r="A1570" i="2" s="1"/>
  <c r="A1145" i="2" a="1"/>
  <c r="A1145" i="2" s="1"/>
  <c r="A385" i="2" a="1"/>
  <c r="A385" i="2" s="1"/>
  <c r="A1582" i="2" a="1"/>
  <c r="A1582" i="2" s="1"/>
  <c r="A1037" i="2" a="1"/>
  <c r="A1037" i="2" s="1"/>
  <c r="A1195" i="2" a="1"/>
  <c r="A1195" i="2" s="1"/>
  <c r="A243" i="2" a="1"/>
  <c r="A243" i="2" s="1"/>
  <c r="A487" i="2" a="1"/>
  <c r="A487" i="2" s="1"/>
  <c r="A1825" i="2" a="1"/>
  <c r="A1825" i="2" s="1"/>
  <c r="A558" i="2" a="1"/>
  <c r="A558" i="2" s="1"/>
  <c r="A1769" i="2" a="1"/>
  <c r="A1769" i="2" s="1"/>
  <c r="A140" i="2" a="1"/>
  <c r="A140" i="2" s="1"/>
  <c r="A857" i="2" a="1"/>
  <c r="A857" i="2" s="1"/>
  <c r="A314" i="2" a="1"/>
  <c r="A314" i="2" s="1"/>
  <c r="A1288" i="2" a="1"/>
  <c r="A1288" i="2" s="1"/>
  <c r="A1345" i="2" a="1"/>
  <c r="A1345" i="2" s="1"/>
  <c r="A1886" i="2" a="1"/>
  <c r="A1886" i="2" s="1"/>
  <c r="A81" i="2" a="1"/>
  <c r="A81" i="2" s="1"/>
  <c r="A1460" i="2" a="1"/>
  <c r="A1460" i="2" s="1"/>
  <c r="A1044" i="2" a="1"/>
  <c r="A1044" i="2" s="1"/>
  <c r="A268" i="2" a="1"/>
  <c r="A268" i="2" s="1"/>
  <c r="A69" i="2" a="1"/>
  <c r="A69" i="2" s="1"/>
  <c r="A27" i="2" a="1"/>
  <c r="A27" i="2" s="1"/>
  <c r="A1918" i="2" a="1"/>
  <c r="A1918" i="2" s="1"/>
  <c r="A883" i="2" a="1"/>
  <c r="A883" i="2" s="1"/>
  <c r="A1963" i="2" a="1"/>
  <c r="A1963" i="2" s="1"/>
  <c r="A1132" i="2" a="1"/>
  <c r="A1132" i="2" s="1"/>
  <c r="A1258" i="2" a="1"/>
  <c r="A1258" i="2" s="1"/>
  <c r="A919" i="2" a="1"/>
  <c r="A919" i="2" s="1"/>
  <c r="A459" i="2" a="1"/>
  <c r="A459" i="2" s="1"/>
  <c r="A603" i="2" a="1"/>
  <c r="A603" i="2" s="1"/>
  <c r="A463" i="2" a="1"/>
  <c r="A463" i="2" s="1"/>
  <c r="A653" i="2" a="1"/>
  <c r="A653" i="2" s="1"/>
  <c r="A242" i="2" a="1"/>
  <c r="A242" i="2" s="1"/>
  <c r="A1550" i="2" a="1"/>
  <c r="A1550" i="2" s="1"/>
  <c r="A1864" i="2" a="1"/>
  <c r="A1864" i="2" s="1"/>
  <c r="A1066" i="2" a="1"/>
  <c r="A1066" i="2" s="1"/>
  <c r="A1679" i="2" a="1"/>
  <c r="A1679" i="2" s="1"/>
  <c r="A970" i="2" a="1"/>
  <c r="A970" i="2" s="1"/>
  <c r="A204" i="2" a="1"/>
  <c r="A204" i="2" s="1"/>
  <c r="A1036" i="2" a="1"/>
  <c r="A1036" i="2" s="1"/>
  <c r="A3" i="2" a="1"/>
  <c r="A3" i="2" s="1"/>
  <c r="A645" i="2" a="1"/>
  <c r="A645" i="2" s="1"/>
  <c r="A273" i="2" a="1"/>
  <c r="A273" i="2" s="1"/>
  <c r="A131" i="2" a="1"/>
  <c r="A131" i="2" s="1"/>
  <c r="A1813" i="2" a="1"/>
  <c r="A1813" i="2" s="1"/>
  <c r="A110" i="2" a="1"/>
  <c r="A110" i="2" s="1"/>
  <c r="A1344" i="2" a="1"/>
  <c r="A1344" i="2" s="1"/>
  <c r="A128" i="2" a="1"/>
  <c r="A128" i="2" s="1"/>
  <c r="A945" i="2" a="1"/>
  <c r="A945" i="2" s="1"/>
  <c r="A1934" i="2" a="1"/>
  <c r="A1934" i="2" s="1"/>
  <c r="A1717" i="2" a="1"/>
  <c r="A1717" i="2" s="1"/>
  <c r="A1046" i="2" a="1"/>
  <c r="A1046" i="2" s="1"/>
  <c r="A974" i="2" a="1"/>
  <c r="A974" i="2" s="1"/>
  <c r="A1587" i="2" a="1"/>
  <c r="A1587" i="2" s="1"/>
  <c r="A254" i="2" a="1"/>
  <c r="A254" i="2" s="1"/>
  <c r="A1595" i="2" a="1"/>
  <c r="A1595" i="2" s="1"/>
  <c r="A1763" i="2" a="1"/>
  <c r="A1763" i="2" s="1"/>
  <c r="A748" i="2" a="1"/>
  <c r="A748" i="2" s="1"/>
  <c r="A1535" i="2" a="1"/>
  <c r="A1535" i="2" s="1"/>
  <c r="A1366" i="2" a="1"/>
  <c r="A1366" i="2" s="1"/>
  <c r="A1911" i="2" a="1"/>
  <c r="A1911" i="2" s="1"/>
  <c r="A993" i="2" a="1"/>
  <c r="A993" i="2" s="1"/>
  <c r="A1670" i="2" a="1"/>
  <c r="A1670" i="2" s="1"/>
  <c r="A1754" i="2" a="1"/>
  <c r="A1754" i="2" s="1"/>
  <c r="A1455" i="2" a="1"/>
  <c r="A1455" i="2" s="1"/>
  <c r="A201" i="2" a="1"/>
  <c r="A201" i="2" s="1"/>
  <c r="A107" i="2" a="1"/>
  <c r="A107" i="2" s="1"/>
  <c r="A841" i="2" a="1"/>
  <c r="A841" i="2" s="1"/>
  <c r="A226" i="2" a="1"/>
  <c r="A226" i="2" s="1"/>
  <c r="A567" i="2" a="1"/>
  <c r="A567" i="2" s="1"/>
  <c r="A776" i="2" a="1"/>
  <c r="A776" i="2" s="1"/>
  <c r="A812" i="2" a="1"/>
  <c r="A812" i="2" s="1"/>
  <c r="A1316" i="2" a="1"/>
  <c r="A1316" i="2" s="1"/>
  <c r="A598" i="2" a="1"/>
  <c r="A598" i="2" s="1"/>
  <c r="A1962" i="2" a="1"/>
  <c r="A1962" i="2" s="1"/>
  <c r="A1832" i="2" a="1"/>
  <c r="A1832" i="2" s="1"/>
  <c r="A1384" i="2" a="1"/>
  <c r="A1384" i="2" s="1"/>
  <c r="A520" i="2" a="1"/>
  <c r="A520" i="2" s="1"/>
  <c r="A1253" i="2" a="1"/>
  <c r="A1253" i="2" s="1"/>
  <c r="A1427" i="2" a="1"/>
  <c r="A1427" i="2" s="1"/>
  <c r="A1699" i="2" a="1"/>
  <c r="A1699" i="2" s="1"/>
  <c r="A595" i="2" a="1"/>
  <c r="A595" i="2" s="1"/>
  <c r="A1796" i="2" a="1"/>
  <c r="A1796" i="2" s="1"/>
  <c r="A1594" i="2" a="1"/>
  <c r="A1594" i="2" s="1"/>
  <c r="A949" i="2" a="1"/>
  <c r="A949" i="2" s="1"/>
  <c r="A1495" i="2" a="1"/>
  <c r="A1495" i="2" s="1"/>
  <c r="A1947" i="2" a="1"/>
  <c r="A1947" i="2" s="1"/>
  <c r="A786" i="2" a="1"/>
  <c r="A786" i="2" s="1"/>
  <c r="A1555" i="2" a="1"/>
  <c r="A1555" i="2" s="1"/>
  <c r="A689" i="2" a="1"/>
  <c r="A689" i="2" s="1"/>
  <c r="A1968" i="2" a="1"/>
  <c r="A1968" i="2" s="1"/>
  <c r="A1552" i="2" a="1"/>
  <c r="A1552" i="2" s="1"/>
  <c r="A439" i="2" a="1"/>
  <c r="A439" i="2" s="1"/>
  <c r="A1391" i="2" a="1"/>
  <c r="A1391" i="2" s="1"/>
  <c r="A1792" i="2" a="1"/>
  <c r="A1792" i="2" s="1"/>
  <c r="A1219" i="2" a="1"/>
  <c r="A1219" i="2" s="1"/>
  <c r="A654" i="2" a="1"/>
  <c r="A654" i="2" s="1"/>
  <c r="A1296" i="2" a="1"/>
  <c r="A1296" i="2" s="1"/>
  <c r="A1758" i="2" a="1"/>
  <c r="A1758" i="2" s="1"/>
  <c r="A162" i="2" a="1"/>
  <c r="A162" i="2" s="1"/>
  <c r="A1610" i="2" a="1"/>
  <c r="A1610" i="2" s="1"/>
  <c r="A436" i="2" a="1"/>
  <c r="A436" i="2" s="1"/>
  <c r="A720" i="2" a="1"/>
  <c r="A720" i="2" s="1"/>
  <c r="A1159" i="2" a="1"/>
  <c r="A1159" i="2" s="1"/>
  <c r="A1395" i="2" a="1"/>
  <c r="A1395" i="2" s="1"/>
  <c r="A1616" i="2" a="1"/>
  <c r="A1616" i="2" s="1"/>
  <c r="A372" i="2" a="1"/>
  <c r="A372" i="2" s="1"/>
  <c r="A607" i="2" a="1"/>
  <c r="A607" i="2" s="1"/>
  <c r="A953" i="2" a="1"/>
  <c r="A953" i="2" s="1"/>
  <c r="A550" i="2" a="1"/>
  <c r="A550" i="2" s="1"/>
  <c r="A184" i="2" a="1"/>
  <c r="A184" i="2" s="1"/>
  <c r="A1512" i="2" a="1"/>
  <c r="A1512" i="2" s="1"/>
  <c r="A1386" i="2" a="1"/>
  <c r="A1386" i="2" s="1"/>
  <c r="A1862" i="2" a="1"/>
  <c r="A1862" i="2" s="1"/>
  <c r="A1669" i="2" a="1"/>
  <c r="A1669" i="2" s="1"/>
  <c r="A930" i="2" a="1"/>
  <c r="A930" i="2" s="1"/>
  <c r="A1996" i="2" a="1"/>
  <c r="A1996" i="2" s="1"/>
  <c r="A61" i="2" a="1"/>
  <c r="A61" i="2" s="1"/>
  <c r="A835" i="2" a="1"/>
  <c r="A835" i="2" s="1"/>
  <c r="A1457" i="2" a="1"/>
  <c r="A1457" i="2" s="1"/>
  <c r="A885" i="2" a="1"/>
  <c r="A885" i="2" s="1"/>
  <c r="A1157" i="2" a="1"/>
  <c r="A1157" i="2" s="1"/>
  <c r="A1070" i="2" a="1"/>
  <c r="A1070" i="2" s="1"/>
  <c r="A1061" i="2" a="1"/>
  <c r="A1061" i="2" s="1"/>
  <c r="A43" i="2" a="1"/>
  <c r="A43" i="2" s="1"/>
  <c r="A1295" i="2" a="1"/>
  <c r="A1295" i="2" s="1"/>
  <c r="A1449" i="2" a="1"/>
  <c r="A1449" i="2" s="1"/>
  <c r="A253" i="2" a="1"/>
  <c r="A253" i="2" s="1"/>
  <c r="A1156" i="2" a="1"/>
  <c r="A1156" i="2" s="1"/>
  <c r="A747" i="2" a="1"/>
  <c r="A747" i="2" s="1"/>
  <c r="A536" i="2" a="1"/>
  <c r="A536" i="2" s="1"/>
  <c r="A1204" i="2" a="1"/>
  <c r="A1204" i="2" s="1"/>
  <c r="A568" i="2" a="1"/>
  <c r="A568" i="2" s="1"/>
  <c r="A998" i="2" a="1"/>
  <c r="A998" i="2" s="1"/>
  <c r="A809" i="2" a="1"/>
  <c r="A809" i="2" s="1"/>
  <c r="A1368" i="2" a="1"/>
  <c r="A1368" i="2" s="1"/>
  <c r="A1397" i="2" a="1"/>
  <c r="A1397" i="2" s="1"/>
  <c r="A1936" i="2" a="1"/>
  <c r="A1936" i="2" s="1"/>
  <c r="A1519" i="2" a="1"/>
  <c r="A1519" i="2" s="1"/>
  <c r="A412" i="2" a="1"/>
  <c r="A412" i="2" s="1"/>
  <c r="A1841" i="2" a="1"/>
  <c r="A1841" i="2" s="1"/>
  <c r="A144" i="2" a="1"/>
  <c r="A144" i="2" s="1"/>
  <c r="A278" i="2" a="1"/>
  <c r="A278" i="2" s="1"/>
  <c r="A1961" i="2" a="1"/>
  <c r="A1961" i="2" s="1"/>
  <c r="A1482" i="2" a="1"/>
  <c r="A1482" i="2" s="1"/>
  <c r="A1678" i="2" a="1"/>
  <c r="A1678" i="2" s="1"/>
  <c r="A68" i="2" a="1"/>
  <c r="A68" i="2" s="1"/>
  <c r="A571" i="2" a="1"/>
  <c r="A571" i="2" s="1"/>
  <c r="A1875" i="2" a="1"/>
  <c r="A1875" i="2" s="1"/>
  <c r="A1027" i="2" a="1"/>
  <c r="A1027" i="2" s="1"/>
  <c r="A109" i="2" a="1"/>
  <c r="A109" i="2" s="1"/>
  <c r="A2002" i="2" a="1"/>
  <c r="A2002" i="2" s="1"/>
  <c r="A593" i="2" a="1"/>
  <c r="A593" i="2" s="1"/>
  <c r="A569" i="2" a="1"/>
  <c r="A569" i="2" s="1"/>
  <c r="A1342" i="2" a="1"/>
  <c r="A1342" i="2" s="1"/>
  <c r="A151" i="2" a="1"/>
  <c r="A151" i="2" s="1"/>
  <c r="A788" i="2" a="1"/>
  <c r="A788" i="2" s="1"/>
  <c r="A881" i="2" a="1"/>
  <c r="A881" i="2" s="1"/>
  <c r="A1276" i="2" a="1"/>
  <c r="A1276" i="2" s="1"/>
  <c r="A589" i="2" a="1"/>
  <c r="A589" i="2" s="1"/>
  <c r="A116" i="2" a="1"/>
  <c r="A116" i="2" s="1"/>
  <c r="A1277" i="2" a="1"/>
  <c r="A1277" i="2" s="1"/>
  <c r="A294" i="2" a="1"/>
  <c r="A294" i="2" s="1"/>
  <c r="A1524" i="2" a="1"/>
  <c r="A1524" i="2" s="1"/>
  <c r="A665" i="2" a="1"/>
  <c r="A665" i="2" s="1"/>
  <c r="A319" i="2" a="1"/>
  <c r="A319" i="2" s="1"/>
  <c r="A239" i="2" a="1"/>
  <c r="A239" i="2" s="1"/>
  <c r="A563" i="2" a="1"/>
  <c r="A563" i="2" s="1"/>
  <c r="A448" i="2" a="1"/>
  <c r="A448" i="2" s="1"/>
  <c r="A1433" i="2" a="1"/>
  <c r="A1433" i="2" s="1"/>
  <c r="A1592" i="2" a="1"/>
  <c r="A1592" i="2" s="1"/>
  <c r="A1403" i="2" a="1"/>
  <c r="A1403" i="2" s="1"/>
  <c r="A1279" i="2" a="1"/>
  <c r="A1279" i="2" s="1"/>
  <c r="A210" i="2" a="1"/>
  <c r="A210" i="2" s="1"/>
  <c r="A440" i="2" a="1"/>
  <c r="A440" i="2" s="1"/>
  <c r="A1385" i="2" a="1"/>
  <c r="A1385" i="2" s="1"/>
  <c r="A72" i="2" a="1"/>
  <c r="A72" i="2" s="1"/>
  <c r="A1743" i="2" a="1"/>
  <c r="A1743" i="2" s="1"/>
  <c r="A282" i="2" a="1"/>
  <c r="A282" i="2" s="1"/>
  <c r="A478" i="2" a="1"/>
  <c r="A478" i="2" s="1"/>
  <c r="A791" i="2" a="1"/>
  <c r="A791" i="2" s="1"/>
  <c r="A766" i="2" a="1"/>
  <c r="A766" i="2" s="1"/>
  <c r="A684" i="2" a="1"/>
  <c r="A684" i="2" s="1"/>
  <c r="A1004" i="2" a="1"/>
  <c r="A1004" i="2" s="1"/>
  <c r="A823" i="2" a="1"/>
  <c r="A823" i="2" s="1"/>
  <c r="A1430" i="2" a="1"/>
  <c r="A1430" i="2" s="1"/>
  <c r="A1168" i="2" a="1"/>
  <c r="A1168" i="2" s="1"/>
  <c r="A379" i="2" a="1"/>
  <c r="A379" i="2" s="1"/>
  <c r="A862" i="2" a="1"/>
  <c r="A862" i="2" s="1"/>
  <c r="A496" i="2" a="1"/>
  <c r="A496" i="2" s="1"/>
  <c r="A1501" i="2" a="1"/>
  <c r="A1501" i="2" s="1"/>
  <c r="A1799" i="2" a="1"/>
  <c r="A1799" i="2" s="1"/>
  <c r="A1322" i="2" a="1"/>
  <c r="A1322" i="2" s="1"/>
  <c r="A832" i="2" a="1"/>
  <c r="A832" i="2" s="1"/>
  <c r="A362" i="2" a="1"/>
  <c r="A362" i="2" s="1"/>
  <c r="A1645" i="2" a="1"/>
  <c r="A1645" i="2" s="1"/>
  <c r="A1194" i="2" a="1"/>
  <c r="A1194" i="2" s="1"/>
  <c r="A1040" i="2" a="1"/>
  <c r="A1040" i="2" s="1"/>
  <c r="A1174" i="2" a="1"/>
  <c r="A1174" i="2" s="1"/>
  <c r="A898" i="2" a="1"/>
  <c r="A898" i="2" s="1"/>
  <c r="A1504" i="2" a="1"/>
  <c r="A1504" i="2" s="1"/>
  <c r="A1520" i="2" a="1"/>
  <c r="A1520" i="2" s="1"/>
  <c r="A1018" i="2" a="1"/>
  <c r="A1018" i="2" s="1"/>
  <c r="A1072" i="2" a="1"/>
  <c r="A1072" i="2" s="1"/>
  <c r="A1223" i="2" a="1"/>
  <c r="A1223" i="2" s="1"/>
  <c r="A386" i="2" a="1"/>
  <c r="A386" i="2" s="1"/>
  <c r="A120" i="2" a="1"/>
  <c r="A120" i="2" s="1"/>
  <c r="A546" i="2" a="1"/>
  <c r="A546" i="2" s="1"/>
  <c r="A668" i="2" a="1"/>
  <c r="A668" i="2" s="1"/>
  <c r="A1193" i="2" a="1"/>
  <c r="A1193" i="2" s="1"/>
  <c r="A1544" i="2" a="1"/>
  <c r="A1544" i="2" s="1"/>
  <c r="A1703" i="2" a="1"/>
  <c r="A1703" i="2" s="1"/>
  <c r="A346" i="2" a="1"/>
  <c r="A346" i="2" s="1"/>
  <c r="A1404" i="2" a="1"/>
  <c r="A1404" i="2" s="1"/>
  <c r="A1971" i="2" a="1"/>
  <c r="A1971" i="2" s="1"/>
  <c r="A650" i="2" a="1"/>
  <c r="A650" i="2" s="1"/>
  <c r="A838" i="2" a="1"/>
  <c r="A838" i="2" s="1"/>
  <c r="A530" i="2" a="1"/>
  <c r="A530" i="2" s="1"/>
  <c r="A37" i="2" a="1"/>
  <c r="A37" i="2" s="1"/>
  <c r="A1990" i="2" a="1"/>
  <c r="A1990" i="2" s="1"/>
  <c r="A1874" i="2" a="1"/>
  <c r="A1874" i="2" s="1"/>
  <c r="A214" i="2" a="1"/>
  <c r="A214" i="2" s="1"/>
  <c r="A483" i="2" a="1"/>
  <c r="A483" i="2" s="1"/>
  <c r="A1147" i="2" a="1"/>
  <c r="A1147" i="2" s="1"/>
  <c r="A171" i="2" a="1"/>
  <c r="A171" i="2" s="1"/>
  <c r="A688" i="2" a="1"/>
  <c r="A688" i="2" s="1"/>
  <c r="A1030" i="2" a="1"/>
  <c r="A1030" i="2" s="1"/>
  <c r="A1435" i="2" a="1"/>
  <c r="A1435" i="2" s="1"/>
  <c r="A482" i="2" a="1"/>
  <c r="A482" i="2" s="1"/>
  <c r="A474" i="2" a="1"/>
  <c r="A474" i="2" s="1"/>
  <c r="A1389" i="2" a="1"/>
  <c r="A1389" i="2" s="1"/>
  <c r="A1001" i="2" a="1"/>
  <c r="A1001" i="2" s="1"/>
  <c r="A1031" i="2" a="1"/>
  <c r="A1031" i="2" s="1"/>
  <c r="A1812" i="2" a="1"/>
  <c r="A1812" i="2" s="1"/>
  <c r="A1577" i="2" a="1"/>
  <c r="A1577" i="2" s="1"/>
  <c r="A1700" i="2" a="1"/>
  <c r="A1700" i="2" s="1"/>
  <c r="A594" i="2" a="1"/>
  <c r="A594" i="2" s="1"/>
  <c r="A1950" i="2" a="1"/>
  <c r="A1950" i="2" s="1"/>
  <c r="A932" i="2" a="1"/>
  <c r="A932" i="2" s="1"/>
  <c r="A427" i="2" a="1"/>
  <c r="A427" i="2" s="1"/>
  <c r="A1824" i="2" a="1"/>
  <c r="A1824" i="2" s="1"/>
  <c r="A608" i="2" a="1"/>
  <c r="A608" i="2" s="1"/>
  <c r="A1777" i="2" a="1"/>
  <c r="A1777" i="2" s="1"/>
  <c r="A199" i="2" a="1"/>
  <c r="A199" i="2" s="1"/>
  <c r="A423" i="2" a="1"/>
  <c r="A423" i="2" s="1"/>
  <c r="A1708" i="2" a="1"/>
  <c r="A1708" i="2" s="1"/>
  <c r="A1603" i="2" a="1"/>
  <c r="A1603" i="2" s="1"/>
  <c r="A749" i="2" a="1"/>
  <c r="A749" i="2" s="1"/>
  <c r="A659" i="2" a="1"/>
  <c r="A659" i="2" s="1"/>
  <c r="A1447" i="2" a="1"/>
  <c r="A1447" i="2" s="1"/>
  <c r="A1896" i="2" a="1"/>
  <c r="A1896" i="2" s="1"/>
  <c r="A394" i="2" a="1"/>
  <c r="A394" i="2" s="1"/>
  <c r="A1764" i="2" a="1"/>
  <c r="A1764" i="2" s="1"/>
  <c r="A1088" i="2" a="1"/>
  <c r="A1088" i="2" s="1"/>
  <c r="A822" i="2" a="1"/>
  <c r="A822" i="2" s="1"/>
  <c r="A1121" i="2" a="1"/>
  <c r="A1121" i="2" s="1"/>
  <c r="A735" i="2" a="1"/>
  <c r="A735" i="2" s="1"/>
  <c r="A53" i="2" a="1"/>
  <c r="A53" i="2" s="1"/>
  <c r="A863" i="2" a="1"/>
  <c r="A863" i="2" s="1"/>
  <c r="A1081" i="2" a="1"/>
  <c r="A1081" i="2" s="1"/>
  <c r="A229" i="2" a="1"/>
  <c r="A229" i="2" s="1"/>
  <c r="A516" i="2" a="1"/>
  <c r="A516" i="2" s="1"/>
  <c r="A1119" i="2" a="1"/>
  <c r="A1119" i="2" s="1"/>
  <c r="A535" i="2" a="1"/>
  <c r="A535" i="2" s="1"/>
  <c r="A1833" i="2" a="1"/>
  <c r="A1833" i="2" s="1"/>
  <c r="A361" i="2" a="1"/>
  <c r="A361" i="2" s="1"/>
  <c r="A893" i="2" a="1"/>
  <c r="A893" i="2" s="1"/>
  <c r="A291" i="2" a="1"/>
  <c r="A291" i="2" s="1"/>
  <c r="A1068" i="2" a="1"/>
  <c r="A1068" i="2" s="1"/>
  <c r="A311" i="2" a="1"/>
  <c r="A311" i="2" s="1"/>
  <c r="A839" i="2" a="1"/>
  <c r="A839" i="2" s="1"/>
  <c r="A1949" i="2" a="1"/>
  <c r="A1949" i="2" s="1"/>
  <c r="A443" i="2" a="1"/>
  <c r="A443" i="2" s="1"/>
  <c r="A1648" i="2" a="1"/>
  <c r="A1648" i="2" s="1"/>
  <c r="A1138" i="2" a="1"/>
  <c r="A1138" i="2" s="1"/>
  <c r="A1760" i="2" a="1"/>
  <c r="A1760" i="2" s="1"/>
  <c r="A717" i="2" a="1"/>
  <c r="A717" i="2" s="1"/>
  <c r="A219" i="2" a="1"/>
  <c r="A219" i="2" s="1"/>
  <c r="A1822" i="2" a="1"/>
  <c r="A1822" i="2" s="1"/>
  <c r="A1795" i="2" a="1"/>
  <c r="A1795" i="2" s="1"/>
  <c r="A991" i="2" a="1"/>
  <c r="A991" i="2" s="1"/>
  <c r="A16" i="2" a="1"/>
  <c r="A16" i="2" s="1"/>
  <c r="A52" i="2" a="1"/>
  <c r="A52" i="2" s="1"/>
  <c r="A367" i="2" a="1"/>
  <c r="A367" i="2" s="1"/>
  <c r="A141" i="2" a="1"/>
  <c r="A141" i="2" s="1"/>
  <c r="A260" i="2" a="1"/>
  <c r="A260" i="2" s="1"/>
  <c r="A1899" i="2" a="1"/>
  <c r="A1899" i="2" s="1"/>
  <c r="A1765" i="2" a="1"/>
  <c r="A1765" i="2" s="1"/>
  <c r="A1416" i="2" a="1"/>
  <c r="A1416" i="2" s="1"/>
  <c r="A1252" i="2" a="1"/>
  <c r="A1252" i="2" s="1"/>
  <c r="A1842" i="2" a="1"/>
  <c r="A1842" i="2" s="1"/>
  <c r="A742" i="2" a="1"/>
  <c r="A742" i="2" s="1"/>
  <c r="A1023" i="2" a="1"/>
  <c r="A1023" i="2" s="1"/>
  <c r="A357" i="2" a="1"/>
  <c r="A357" i="2" s="1"/>
  <c r="A1980" i="2" a="1"/>
  <c r="A1980" i="2" s="1"/>
  <c r="A901" i="2" a="1"/>
  <c r="A901" i="2" s="1"/>
  <c r="A40" i="2" a="1"/>
  <c r="A40" i="2" s="1"/>
  <c r="A629" i="2" a="1"/>
  <c r="A629" i="2" s="1"/>
  <c r="A190" i="2" a="1"/>
  <c r="A190" i="2" s="1"/>
  <c r="A476" i="2" a="1"/>
  <c r="A476" i="2" s="1"/>
  <c r="A1531" i="2" a="1"/>
  <c r="A1531" i="2" s="1"/>
  <c r="A924" i="2" a="1"/>
  <c r="A924" i="2" s="1"/>
  <c r="A1972" i="2" a="1"/>
  <c r="A1972" i="2" s="1"/>
  <c r="A1092" i="2" a="1"/>
  <c r="A1092" i="2" s="1"/>
  <c r="A334" i="2" a="1"/>
  <c r="A334" i="2" s="1"/>
  <c r="A708" i="2" a="1"/>
  <c r="A708" i="2" s="1"/>
  <c r="A136" i="2" a="1"/>
  <c r="A136" i="2" s="1"/>
  <c r="A301" i="2" a="1"/>
  <c r="A301" i="2" s="1"/>
  <c r="A86" i="2" a="1"/>
  <c r="A86" i="2" s="1"/>
  <c r="A82" i="2" a="1"/>
  <c r="A82" i="2" s="1"/>
  <c r="A344" i="2" a="1"/>
  <c r="A344" i="2" s="1"/>
  <c r="A910" i="2" a="1"/>
  <c r="A910" i="2" s="1"/>
  <c r="A1797" i="2" a="1"/>
  <c r="A1797" i="2" s="1"/>
  <c r="A1073" i="2" a="1"/>
  <c r="A1073" i="2" s="1"/>
  <c r="A599" i="2" a="1"/>
  <c r="A599" i="2" s="1"/>
  <c r="A215" i="2" a="1"/>
  <c r="A215" i="2" s="1"/>
  <c r="A1579" i="2" a="1"/>
  <c r="A1579" i="2" s="1"/>
  <c r="A426" i="2" a="1"/>
  <c r="A426" i="2" s="1"/>
  <c r="A661" i="2" a="1"/>
  <c r="A661" i="2" s="1"/>
  <c r="A1319" i="2" a="1"/>
  <c r="A1319" i="2" s="1"/>
  <c r="A555" i="2" a="1"/>
  <c r="A555" i="2" s="1"/>
  <c r="A1719" i="2" a="1"/>
  <c r="A1719" i="2" s="1"/>
  <c r="A1987" i="2" a="1"/>
  <c r="A1987" i="2" s="1"/>
  <c r="A1110" i="2" a="1"/>
  <c r="A1110" i="2" s="1"/>
  <c r="A1729" i="2" a="1"/>
  <c r="A1729" i="2" s="1"/>
  <c r="A714" i="2" a="1"/>
  <c r="A714" i="2" s="1"/>
  <c r="A981" i="2" a="1"/>
  <c r="A981" i="2" s="1"/>
  <c r="A591" i="2" a="1"/>
  <c r="A591" i="2" s="1"/>
  <c r="A338" i="2" a="1"/>
  <c r="A338" i="2" s="1"/>
  <c r="A1477" i="2" a="1"/>
  <c r="A1477" i="2" s="1"/>
  <c r="A1335" i="2" a="1"/>
  <c r="A1335" i="2" s="1"/>
  <c r="A1618" i="2" a="1"/>
  <c r="A1618" i="2" s="1"/>
  <c r="A937" i="2" a="1"/>
  <c r="A937" i="2" s="1"/>
  <c r="A135" i="2" a="1"/>
  <c r="A135" i="2" s="1"/>
  <c r="A429" i="2" a="1"/>
  <c r="A429" i="2" s="1"/>
  <c r="A1139" i="2" a="1"/>
  <c r="A1139" i="2" s="1"/>
  <c r="A1870" i="2" a="1"/>
  <c r="A1870" i="2" s="1"/>
  <c r="A1876" i="2" a="1"/>
  <c r="A1876" i="2" s="1"/>
  <c r="A1281" i="2" a="1"/>
  <c r="A1281" i="2" s="1"/>
  <c r="A76" i="2" a="1"/>
  <c r="A76" i="2" s="1"/>
  <c r="A59" i="2" a="1"/>
  <c r="A59" i="2" s="1"/>
  <c r="A1838" i="2" a="1"/>
  <c r="A1838" i="2" s="1"/>
  <c r="A829" i="2" a="1"/>
  <c r="A829" i="2" s="1"/>
  <c r="A1122" i="2" a="1"/>
  <c r="A1122" i="2" s="1"/>
  <c r="A963" i="2" a="1"/>
  <c r="A963" i="2" s="1"/>
  <c r="A1788" i="2" a="1"/>
  <c r="A1788" i="2" s="1"/>
  <c r="A1243" i="2" a="1"/>
  <c r="A1243" i="2" s="1"/>
  <c r="A781" i="2" a="1"/>
  <c r="A781" i="2" s="1"/>
  <c r="A793" i="2" a="1"/>
  <c r="A793" i="2" s="1"/>
  <c r="A1939" i="2" a="1"/>
  <c r="A1939" i="2" s="1"/>
  <c r="A942" i="2" a="1"/>
  <c r="A942" i="2" s="1"/>
  <c r="A1628" i="2" a="1"/>
  <c r="A1628" i="2" s="1"/>
  <c r="A91" i="2" a="1"/>
  <c r="A91" i="2" s="1"/>
  <c r="A731" i="2" a="1"/>
  <c r="A731" i="2" s="1"/>
  <c r="A449" i="2" a="1"/>
  <c r="A449" i="2" s="1"/>
  <c r="A1303" i="2" a="1"/>
  <c r="A1303" i="2" s="1"/>
  <c r="A1235" i="2" a="1"/>
  <c r="A1235" i="2" s="1"/>
  <c r="A390" i="2" a="1"/>
  <c r="A390" i="2" s="1"/>
  <c r="A230" i="2" a="1"/>
  <c r="A230" i="2" s="1"/>
  <c r="A1920" i="2" a="1"/>
  <c r="A1920" i="2" s="1"/>
  <c r="A1761" i="2" a="1"/>
  <c r="A1761" i="2" s="1"/>
  <c r="A1158" i="2" a="1"/>
  <c r="A1158" i="2" s="1"/>
  <c r="A1625" i="2" a="1"/>
  <c r="A1625" i="2" s="1"/>
  <c r="A1807" i="2" a="1"/>
  <c r="A1807" i="2" s="1"/>
  <c r="A1793" i="2" a="1"/>
  <c r="A1793" i="2" s="1"/>
  <c r="A1250" i="2" a="1"/>
  <c r="A1250" i="2" s="1"/>
  <c r="A399" i="2" a="1"/>
  <c r="A399" i="2" s="1"/>
  <c r="A1867" i="2" a="1"/>
  <c r="A1867" i="2" s="1"/>
  <c r="A1492" i="2" a="1"/>
  <c r="A1492" i="2" s="1"/>
  <c r="A912" i="2" a="1"/>
  <c r="A912" i="2" s="1"/>
  <c r="A1563" i="2" a="1"/>
  <c r="A1563" i="2" s="1"/>
  <c r="A237" i="2" a="1"/>
  <c r="A237" i="2" s="1"/>
  <c r="A978" i="2" a="1"/>
  <c r="A978" i="2" s="1"/>
  <c r="A718" i="2" a="1"/>
  <c r="A718" i="2" s="1"/>
  <c r="A373" i="2" a="1"/>
  <c r="A373" i="2" s="1"/>
  <c r="A481" i="2" a="1"/>
  <c r="A481" i="2" s="1"/>
  <c r="A572" i="2" a="1"/>
  <c r="A572" i="2" s="1"/>
  <c r="A1480" i="2" a="1"/>
  <c r="A1480" i="2" s="1"/>
  <c r="A763" i="2" a="1"/>
  <c r="A763" i="2" s="1"/>
  <c r="A1042" i="2" a="1"/>
  <c r="A1042" i="2" s="1"/>
  <c r="A515" i="2" a="1"/>
  <c r="A515" i="2" s="1"/>
  <c r="A923" i="2" a="1"/>
  <c r="A923" i="2" s="1"/>
  <c r="A489" i="2" a="1"/>
  <c r="A489" i="2" s="1"/>
  <c r="A1394" i="2" a="1"/>
  <c r="A1394" i="2" s="1"/>
  <c r="A83" i="2" a="1"/>
  <c r="A83" i="2" s="1"/>
  <c r="A651" i="2" a="1"/>
  <c r="A651" i="2" s="1"/>
  <c r="A1871" i="2" a="1"/>
  <c r="A1871" i="2" s="1"/>
  <c r="A760" i="2" a="1"/>
  <c r="A760" i="2" s="1"/>
  <c r="A774" i="2" a="1"/>
  <c r="A774" i="2" s="1"/>
  <c r="A101" i="2" a="1"/>
  <c r="A101" i="2" s="1"/>
  <c r="A269" i="2" a="1"/>
  <c r="A269" i="2" s="1"/>
  <c r="A1056" i="2" a="1"/>
  <c r="A1056" i="2" s="1"/>
  <c r="A433" i="2" a="1"/>
  <c r="A433" i="2" s="1"/>
  <c r="A1977" i="2" a="1"/>
  <c r="A1977" i="2" s="1"/>
  <c r="A1000" i="2" a="1"/>
  <c r="A1000" i="2" s="1"/>
  <c r="A813" i="2" a="1"/>
  <c r="A813" i="2" s="1"/>
  <c r="A1165" i="2" a="1"/>
  <c r="A1165" i="2" s="1"/>
  <c r="A1424" i="2" a="1"/>
  <c r="A1424" i="2" s="1"/>
  <c r="A1843" i="2" a="1"/>
  <c r="A1843" i="2" s="1"/>
  <c r="A920" i="2" a="1"/>
  <c r="A920" i="2" s="1"/>
  <c r="A732" i="2" a="1"/>
  <c r="A732" i="2" s="1"/>
  <c r="A172" i="2" a="1"/>
  <c r="A172" i="2" s="1"/>
  <c r="A1380" i="2" a="1"/>
  <c r="A1380" i="2" s="1"/>
  <c r="A997" i="2" a="1"/>
  <c r="A997" i="2" s="1"/>
  <c r="A553" i="2" a="1"/>
  <c r="A553" i="2" s="1"/>
  <c r="A635" i="2" a="1"/>
  <c r="A635" i="2" s="1"/>
  <c r="A1583" i="2" a="1"/>
  <c r="A1583" i="2" s="1"/>
  <c r="A1150" i="2" a="1"/>
  <c r="A1150" i="2" s="1"/>
  <c r="A150" i="2" a="1"/>
  <c r="A150" i="2" s="1"/>
  <c r="A797" i="2" a="1"/>
  <c r="A797" i="2" s="1"/>
  <c r="A1173" i="2" a="1"/>
  <c r="A1173" i="2" s="1"/>
  <c r="A1225" i="2" a="1"/>
  <c r="A1225" i="2" s="1"/>
  <c r="A700" i="2" a="1"/>
  <c r="A700" i="2" s="1"/>
  <c r="A316" i="2" a="1"/>
  <c r="A316" i="2" s="1"/>
  <c r="A1712" i="2" a="1"/>
  <c r="A1712" i="2" s="1"/>
  <c r="A1854" i="2" a="1"/>
  <c r="A1854" i="2" s="1"/>
  <c r="A1100" i="2" a="1"/>
  <c r="A1100" i="2" s="1"/>
  <c r="A1548" i="2" a="1"/>
  <c r="A1548" i="2" s="1"/>
  <c r="A843" i="2" a="1"/>
  <c r="A843" i="2" s="1"/>
  <c r="A409" i="2" a="1"/>
  <c r="A409" i="2" s="1"/>
  <c r="A1882" i="2" a="1"/>
  <c r="A1882" i="2" s="1"/>
  <c r="A511" i="2" a="1"/>
  <c r="A511" i="2" s="1"/>
  <c r="A1137" i="2" a="1"/>
  <c r="A1137" i="2" s="1"/>
  <c r="A707" i="2" a="1"/>
  <c r="A707" i="2" s="1"/>
  <c r="A264" i="2" a="1"/>
  <c r="A264" i="2" s="1"/>
  <c r="A353" i="2" a="1"/>
  <c r="A353" i="2" s="1"/>
  <c r="A342" i="2" a="1"/>
  <c r="A342" i="2" s="1"/>
  <c r="A1631" i="2" a="1"/>
  <c r="A1631" i="2" s="1"/>
  <c r="A1293" i="2" a="1"/>
  <c r="A1293" i="2" s="1"/>
  <c r="A1786" i="2" a="1"/>
  <c r="A1786" i="2" s="1"/>
  <c r="A169" i="2" a="1"/>
  <c r="A169" i="2" s="1"/>
  <c r="A620" i="2" a="1"/>
  <c r="A620" i="2" s="1"/>
  <c r="A956" i="2" a="1"/>
  <c r="A956" i="2" s="1"/>
  <c r="A445" i="2" a="1"/>
  <c r="A445" i="2" s="1"/>
  <c r="A467" i="2" a="1"/>
  <c r="A467" i="2" s="1"/>
  <c r="A1164" i="2" a="1"/>
  <c r="A1164" i="2" s="1"/>
  <c r="A1242" i="2" a="1"/>
  <c r="A1242" i="2" s="1"/>
  <c r="A528" i="2" a="1"/>
  <c r="A528" i="2" s="1"/>
  <c r="A544" i="2" a="1"/>
  <c r="A544" i="2" s="1"/>
  <c r="A1079" i="2" a="1"/>
  <c r="A1079" i="2" s="1"/>
  <c r="A47" i="2" a="1"/>
  <c r="A47" i="2" s="1"/>
  <c r="A1895" i="2" a="1"/>
  <c r="A1895" i="2" s="1"/>
  <c r="A875" i="2" a="1"/>
  <c r="A875" i="2" s="1"/>
  <c r="A42" i="2" a="1"/>
  <c r="A42" i="2" s="1"/>
  <c r="A1134" i="2" a="1"/>
  <c r="A1134" i="2" s="1"/>
  <c r="A1912" i="2" a="1"/>
  <c r="A1912" i="2" s="1"/>
  <c r="A470" i="2" a="1"/>
  <c r="A470" i="2" s="1"/>
  <c r="A65" i="2" a="1"/>
  <c r="A65" i="2" s="1"/>
  <c r="A1010" i="2" a="1"/>
  <c r="A1010" i="2" s="1"/>
  <c r="A1426" i="2" a="1"/>
  <c r="A1426" i="2" s="1"/>
  <c r="A484" i="2" a="1"/>
  <c r="A484" i="2" s="1"/>
  <c r="A1621" i="2" a="1"/>
  <c r="A1621" i="2" s="1"/>
  <c r="A1517" i="2" a="1"/>
  <c r="A1517" i="2" s="1"/>
  <c r="A1794" i="2" a="1"/>
  <c r="A1794" i="2" s="1"/>
  <c r="A902" i="2" a="1"/>
  <c r="A902" i="2" s="1"/>
  <c r="A1538" i="2" a="1"/>
  <c r="A1538" i="2" s="1"/>
  <c r="A1701" i="2" a="1"/>
  <c r="A1701" i="2" s="1"/>
  <c r="A1924" i="2" a="1"/>
  <c r="A1924" i="2" s="1"/>
  <c r="A1849" i="2" a="1"/>
  <c r="A1849" i="2" s="1"/>
  <c r="A1779" i="2" a="1"/>
  <c r="A1779" i="2" s="1"/>
  <c r="A1414" i="2" a="1"/>
  <c r="A1414" i="2" s="1"/>
  <c r="A506" i="2" a="1"/>
  <c r="A506" i="2" s="1"/>
  <c r="A1307" i="2" a="1"/>
  <c r="A1307" i="2" s="1"/>
  <c r="A623" i="2" a="1"/>
  <c r="A623" i="2" s="1"/>
  <c r="A455" i="2" a="1"/>
  <c r="A455" i="2" s="1"/>
  <c r="A891" i="2" a="1"/>
  <c r="A891" i="2" s="1"/>
  <c r="A1715" i="2" a="1"/>
  <c r="A1715" i="2" s="1"/>
  <c r="A873" i="2" a="1"/>
  <c r="A873" i="2" s="1"/>
  <c r="A207" i="2" a="1"/>
  <c r="A207" i="2" s="1"/>
  <c r="A1301" i="2" a="1"/>
  <c r="A1301" i="2" s="1"/>
  <c r="A1022" i="2" a="1"/>
  <c r="A1022" i="2" s="1"/>
  <c r="A540" i="2" a="1"/>
  <c r="A540" i="2" s="1"/>
  <c r="A425" i="2" a="1"/>
  <c r="A425" i="2" s="1"/>
  <c r="A25" i="2" a="1"/>
  <c r="A25" i="2" s="1"/>
  <c r="A733" i="2" a="1"/>
  <c r="A733" i="2" s="1"/>
  <c r="A103" i="2" a="1"/>
  <c r="A103" i="2" s="1"/>
  <c r="A1263" i="2" a="1"/>
  <c r="A1263" i="2" s="1"/>
  <c r="A1787" i="2" a="1"/>
  <c r="A1787" i="2" s="1"/>
  <c r="A1473" i="2" a="1"/>
  <c r="A1473" i="2" s="1"/>
  <c r="A1471" i="2" a="1"/>
  <c r="A1471" i="2" s="1"/>
  <c r="A1923" i="2" a="1"/>
  <c r="A1923" i="2" s="1"/>
  <c r="A1944" i="2" a="1"/>
  <c r="A1944" i="2" s="1"/>
  <c r="A675" i="2" a="1"/>
  <c r="A675" i="2" s="1"/>
  <c r="A1549" i="2" a="1"/>
  <c r="A1549" i="2" s="1"/>
  <c r="A1026" i="2" a="1"/>
  <c r="A1026" i="2" s="1"/>
  <c r="A1663" i="2" a="1"/>
  <c r="A1663" i="2" s="1"/>
  <c r="A517" i="2" a="1"/>
  <c r="A517" i="2" s="1"/>
  <c r="A2004" i="2" a="1"/>
  <c r="A2004" i="2" s="1"/>
  <c r="A1047" i="2" a="1"/>
  <c r="A1047" i="2" s="1"/>
  <c r="A211" i="2" a="1"/>
  <c r="A211" i="2" s="1"/>
  <c r="A471" i="2" a="1"/>
  <c r="A471" i="2" s="1"/>
  <c r="A1488" i="2" a="1"/>
  <c r="A1488" i="2" s="1"/>
  <c r="A899" i="2" a="1"/>
  <c r="A899" i="2" s="1"/>
  <c r="A508" i="2" a="1"/>
  <c r="A508" i="2" s="1"/>
  <c r="A938" i="2" a="1"/>
  <c r="A938" i="2" s="1"/>
  <c r="A1431" i="2" a="1"/>
  <c r="A1431" i="2" s="1"/>
  <c r="A1453" i="2" a="1"/>
  <c r="A1453" i="2" s="1"/>
  <c r="A209" i="2" a="1"/>
  <c r="A209" i="2" s="1"/>
  <c r="A1508" i="2" a="1"/>
  <c r="A1508" i="2" s="1"/>
  <c r="A1330" i="2" a="1"/>
  <c r="A1330" i="2" s="1"/>
  <c r="A1740" i="2" a="1"/>
  <c r="A1740" i="2" s="1"/>
  <c r="A1411" i="2" a="1"/>
  <c r="A1411" i="2" s="1"/>
  <c r="A619" i="2" a="1"/>
  <c r="A619" i="2" s="1"/>
  <c r="A613" i="2" a="1"/>
  <c r="A613" i="2" s="1"/>
  <c r="A1055" i="2" a="1"/>
  <c r="A1055" i="2" s="1"/>
  <c r="A1011" i="2" a="1"/>
  <c r="A1011" i="2" s="1"/>
  <c r="A1476" i="2" a="1"/>
  <c r="A1476" i="2" s="1"/>
  <c r="A149" i="2" a="1"/>
  <c r="A149" i="2" s="1"/>
  <c r="A874" i="2" a="1"/>
  <c r="A874" i="2" s="1"/>
  <c r="A100" i="2" a="1"/>
  <c r="A100" i="2" s="1"/>
  <c r="A1994" i="2" a="1"/>
  <c r="A1994" i="2" s="1"/>
  <c r="A722" i="2" a="1"/>
  <c r="A722" i="2" s="1"/>
  <c r="A1651" i="2" a="1"/>
  <c r="A1651" i="2" s="1"/>
  <c r="A1043" i="2" a="1"/>
  <c r="A1043" i="2" s="1"/>
  <c r="A93" i="2" a="1"/>
  <c r="A93" i="2" s="1"/>
  <c r="A67" i="2" a="1"/>
  <c r="A67" i="2" s="1"/>
  <c r="A1094" i="2" a="1"/>
  <c r="A1094" i="2" s="1"/>
  <c r="A1498" i="2" a="1"/>
  <c r="A1498" i="2" s="1"/>
  <c r="A1642" i="2" a="1"/>
  <c r="A1642" i="2" s="1"/>
  <c r="A800" i="2" a="1"/>
  <c r="A800" i="2" s="1"/>
  <c r="A1995" i="2" a="1"/>
  <c r="A1995" i="2" s="1"/>
  <c r="A686" i="2" a="1"/>
  <c r="A686" i="2" s="1"/>
  <c r="A1472" i="2" a="1"/>
  <c r="A1472" i="2" s="1"/>
  <c r="A1067" i="2" a="1"/>
  <c r="A1067" i="2" s="1"/>
  <c r="A818" i="2" a="1"/>
  <c r="A818" i="2" s="1"/>
  <c r="A265" i="2" a="1"/>
  <c r="A265" i="2" s="1"/>
  <c r="A1652" i="2" a="1"/>
  <c r="A1652" i="2" s="1"/>
  <c r="A1847" i="2" a="1"/>
  <c r="A1847" i="2" s="1"/>
  <c r="A325" i="2" a="1"/>
  <c r="A325" i="2" s="1"/>
  <c r="A348" i="2" a="1"/>
  <c r="A348" i="2" s="1"/>
  <c r="A527" i="2" a="1"/>
  <c r="A527" i="2" s="1"/>
  <c r="A1013" i="2" a="1"/>
  <c r="A1013" i="2" s="1"/>
  <c r="A961" i="2" a="1"/>
  <c r="A961" i="2" s="1"/>
  <c r="A1757" i="2" a="1"/>
  <c r="A1757" i="2" s="1"/>
  <c r="A271" i="2" a="1"/>
  <c r="A271" i="2" s="1"/>
  <c r="A1819" i="2" a="1"/>
  <c r="A1819" i="2" s="1"/>
  <c r="A1172" i="2" a="1"/>
  <c r="A1172" i="2" s="1"/>
  <c r="A979" i="2" a="1"/>
  <c r="A979" i="2" s="1"/>
  <c r="A241" i="2" a="1"/>
  <c r="A241" i="2" s="1"/>
  <c r="A156" i="2" a="1"/>
  <c r="A156" i="2" s="1"/>
  <c r="A71" i="2" a="1"/>
  <c r="A71" i="2" s="1"/>
  <c r="A1259" i="2" a="1"/>
  <c r="A1259" i="2" s="1"/>
  <c r="A329" i="2" a="1"/>
  <c r="A329" i="2" s="1"/>
  <c r="A6" i="2" a="1"/>
  <c r="A6" i="2" s="1"/>
  <c r="A1774" i="2" a="1"/>
  <c r="A1774" i="2" s="1"/>
  <c r="A1818" i="2" a="1"/>
  <c r="A1818" i="2" s="1"/>
  <c r="A413" i="2" a="1"/>
  <c r="A413" i="2" s="1"/>
  <c r="A994" i="2" a="1"/>
  <c r="A994" i="2" s="1"/>
  <c r="A946" i="2" a="1"/>
  <c r="A946" i="2" s="1"/>
  <c r="A1831" i="2" a="1"/>
  <c r="A1831" i="2" s="1"/>
  <c r="A1314" i="2" a="1"/>
  <c r="A1314" i="2" s="1"/>
  <c r="A638" i="2" a="1"/>
  <c r="A638" i="2" s="1"/>
  <c r="A1084" i="2" a="1"/>
  <c r="A1084" i="2" s="1"/>
  <c r="A396" i="2" a="1"/>
  <c r="A396" i="2" s="1"/>
  <c r="A119" i="2" a="1"/>
  <c r="A119" i="2" s="1"/>
  <c r="A1116" i="2" a="1"/>
  <c r="A1116" i="2" s="1"/>
  <c r="A1456" i="2" a="1"/>
  <c r="A1456" i="2" s="1"/>
  <c r="A58" i="2" a="1"/>
  <c r="A58" i="2" s="1"/>
  <c r="A830" i="2" a="1"/>
  <c r="A830" i="2" s="1"/>
  <c r="A376" i="2" a="1"/>
  <c r="A376" i="2" s="1"/>
  <c r="A685" i="2" a="1"/>
  <c r="A685" i="2" s="1"/>
  <c r="A180" i="2" a="1"/>
  <c r="A180" i="2" s="1"/>
  <c r="A12" i="2" a="1"/>
  <c r="A12" i="2" s="1"/>
  <c r="A31" i="2" a="1"/>
  <c r="A31" i="2" s="1"/>
  <c r="A221" i="2" a="1"/>
  <c r="A221" i="2" s="1"/>
  <c r="A588" i="2" a="1"/>
  <c r="A588" i="2" s="1"/>
  <c r="A247" i="2" a="1"/>
  <c r="A247" i="2" s="1"/>
  <c r="A1674" i="2" a="1"/>
  <c r="A1674" i="2" s="1"/>
  <c r="A1759" i="2" a="1"/>
  <c r="A1759" i="2" s="1"/>
  <c r="A680" i="2" a="1"/>
  <c r="A680" i="2" s="1"/>
  <c r="A632" i="2" a="1"/>
  <c r="A632" i="2" s="1"/>
  <c r="A276" i="2" a="1"/>
  <c r="A276" i="2" s="1"/>
  <c r="A1355" i="2" a="1"/>
  <c r="A1355" i="2" s="1"/>
  <c r="A1940" i="2" a="1"/>
  <c r="A1940" i="2" s="1"/>
  <c r="A206" i="2" a="1"/>
  <c r="A206" i="2" s="1"/>
  <c r="A1829" i="2" a="1"/>
  <c r="A1829" i="2" s="1"/>
  <c r="A609" i="2" a="1"/>
  <c r="A609" i="2" s="1"/>
  <c r="A1633" i="2" a="1"/>
  <c r="A1633" i="2" s="1"/>
  <c r="A1744" i="2" a="1"/>
  <c r="A1744" i="2" s="1"/>
  <c r="A1784" i="2" a="1"/>
  <c r="A1784" i="2" s="1"/>
  <c r="A886" i="2" a="1"/>
  <c r="A886" i="2" s="1"/>
  <c r="A1564" i="2" a="1"/>
  <c r="A1564" i="2" s="1"/>
  <c r="A1958" i="2" a="1"/>
  <c r="A1958" i="2" s="1"/>
  <c r="A501" i="2" a="1"/>
  <c r="A501" i="2" s="1"/>
  <c r="A1347" i="2" a="1"/>
  <c r="A1347" i="2" s="1"/>
  <c r="A485" i="2" a="1"/>
  <c r="A485" i="2" s="1"/>
  <c r="A1979" i="2" a="1"/>
  <c r="A1979" i="2" s="1"/>
  <c r="A1817" i="2" a="1"/>
  <c r="A1817" i="2" s="1"/>
  <c r="A1410" i="2" a="1"/>
  <c r="A1410" i="2" s="1"/>
  <c r="A2020" i="2" a="1"/>
  <c r="A2020" i="2" s="1"/>
  <c r="A1486" i="2" a="1"/>
  <c r="A1486" i="2" s="1"/>
  <c r="A2021" i="2" a="1"/>
  <c r="A2021" i="2" s="1"/>
  <c r="A1917" i="2" a="1"/>
  <c r="A1917" i="2" s="1"/>
  <c r="A1315" i="2" a="1"/>
  <c r="A1315" i="2" s="1"/>
  <c r="A719" i="2" a="1"/>
  <c r="A719" i="2" s="1"/>
  <c r="A1739" i="2" a="1"/>
  <c r="A1739" i="2" s="1"/>
  <c r="A1327" i="2" a="1"/>
  <c r="A1327" i="2" s="1"/>
  <c r="A73" i="2" a="1"/>
  <c r="A73" i="2" s="1"/>
  <c r="A699" i="2" a="1"/>
  <c r="A699" i="2" s="1"/>
  <c r="A820" i="2" a="1"/>
  <c r="A820" i="2" s="1"/>
  <c r="A537" i="2" a="1"/>
  <c r="A537" i="2" s="1"/>
  <c r="A1467" i="2" a="1"/>
  <c r="A1467" i="2" s="1"/>
  <c r="A1811" i="2" a="1"/>
  <c r="A1811" i="2" s="1"/>
  <c r="A1149" i="2" a="1"/>
  <c r="A1149" i="2" s="1"/>
  <c r="A295" i="2" a="1"/>
  <c r="A295" i="2" s="1"/>
  <c r="A1776" i="2" a="1"/>
  <c r="A1776" i="2" s="1"/>
  <c r="A1909" i="2" a="1"/>
  <c r="A1909" i="2" s="1"/>
  <c r="A1106" i="2" a="1"/>
  <c r="A1106" i="2" s="1"/>
  <c r="A666" i="2" a="1"/>
  <c r="A666" i="2" s="1"/>
  <c r="A328" i="2" a="1"/>
  <c r="A328" i="2" s="1"/>
  <c r="A1691" i="2" a="1"/>
  <c r="A1691" i="2" s="1"/>
  <c r="A1317" i="2" a="1"/>
  <c r="A1317" i="2" s="1"/>
  <c r="A944" i="2" a="1"/>
  <c r="A944" i="2" s="1"/>
  <c r="A8" i="2" a="1"/>
  <c r="A8" i="2" s="1"/>
  <c r="A827" i="2" a="1"/>
  <c r="A827" i="2" s="1"/>
  <c r="A1586" i="2" a="1"/>
  <c r="A1586" i="2" s="1"/>
  <c r="A1828" i="2" a="1"/>
  <c r="A1828" i="2" s="1"/>
  <c r="A1755" i="2" a="1"/>
  <c r="A1755" i="2" s="1"/>
  <c r="A216" i="2" a="1"/>
  <c r="A216" i="2" s="1"/>
  <c r="A1048" i="2" a="1"/>
  <c r="A1048" i="2" s="1"/>
  <c r="A1170" i="2" a="1"/>
  <c r="A1170" i="2" s="1"/>
  <c r="A296" i="2" a="1"/>
  <c r="A296" i="2" s="1"/>
  <c r="A1350" i="2" a="1"/>
  <c r="A1350" i="2" s="1"/>
  <c r="A1790" i="2" a="1"/>
  <c r="A1790" i="2" s="1"/>
  <c r="A1290" i="2" a="1"/>
  <c r="A1290" i="2" s="1"/>
  <c r="A1166" i="2" a="1"/>
  <c r="A1166" i="2" s="1"/>
  <c r="A590" i="2" a="1"/>
  <c r="A590" i="2" s="1"/>
  <c r="A792" i="2" a="1"/>
  <c r="A792" i="2" s="1"/>
  <c r="A1702" i="2" a="1"/>
  <c r="A1702" i="2" s="1"/>
  <c r="A1260" i="2" a="1"/>
  <c r="A1260" i="2" s="1"/>
  <c r="A810" i="2" a="1"/>
  <c r="A810" i="2" s="1"/>
  <c r="A887" i="2" a="1"/>
  <c r="A887" i="2" s="1"/>
  <c r="A1240" i="2" a="1"/>
  <c r="A1240" i="2" s="1"/>
  <c r="A581" i="2" a="1"/>
  <c r="A581" i="2" s="1"/>
  <c r="A1656" i="2" a="1"/>
  <c r="A1656" i="2" s="1"/>
  <c r="A852" i="2" a="1"/>
  <c r="A852" i="2" s="1"/>
  <c r="A1537" i="2" a="1"/>
  <c r="A1537" i="2" s="1"/>
  <c r="A713" i="2" a="1"/>
  <c r="A713" i="2" s="1"/>
  <c r="A1802" i="2" a="1"/>
  <c r="A1802" i="2" s="1"/>
  <c r="A755" i="2" a="1"/>
  <c r="A755" i="2" s="1"/>
  <c r="A890" i="2" a="1"/>
  <c r="A890" i="2" s="1"/>
  <c r="A1038" i="2" a="1"/>
  <c r="A1038" i="2" s="1"/>
  <c r="A728" i="2" a="1"/>
  <c r="A728" i="2" s="1"/>
  <c r="A2022" i="2" a="1"/>
  <c r="A2022" i="2" s="1"/>
  <c r="A340" i="2" a="1"/>
  <c r="A340" i="2" s="1"/>
  <c r="A641" i="2" a="1"/>
  <c r="A641" i="2" s="1"/>
  <c r="A246" i="2" a="1"/>
  <c r="A246" i="2" s="1"/>
  <c r="A1716" i="2" a="1"/>
  <c r="A1716" i="2" s="1"/>
  <c r="A1049" i="2" a="1"/>
  <c r="A1049" i="2" s="1"/>
  <c r="A756" i="2" a="1"/>
  <c r="A756" i="2" s="1"/>
  <c r="A188" i="2" a="1"/>
  <c r="A188" i="2" s="1"/>
  <c r="A1108" i="2" a="1"/>
  <c r="A1108" i="2" s="1"/>
  <c r="A1222" i="2" a="1"/>
  <c r="A1222" i="2" s="1"/>
  <c r="A1547" i="2" a="1"/>
  <c r="A1547" i="2" s="1"/>
  <c r="A274" i="2" a="1"/>
  <c r="A274" i="2" s="1"/>
  <c r="A865" i="2" a="1"/>
  <c r="A865" i="2" s="1"/>
  <c r="A1526" i="2" a="1"/>
  <c r="A1526" i="2" s="1"/>
  <c r="A1573" i="2" a="1"/>
  <c r="A1573" i="2" s="1"/>
  <c r="A1559" i="2" a="1"/>
  <c r="A1559" i="2" s="1"/>
  <c r="A290" i="2" a="1"/>
  <c r="A290" i="2" s="1"/>
  <c r="A1697" i="2" a="1"/>
  <c r="A1697" i="2" s="1"/>
  <c r="A745" i="2" a="1"/>
  <c r="A745" i="2" s="1"/>
  <c r="A853" i="2" a="1"/>
  <c r="A853" i="2" s="1"/>
  <c r="A1469" i="2" a="1"/>
  <c r="A1469" i="2" s="1"/>
  <c r="A672" i="2" a="1"/>
  <c r="A672" i="2" s="1"/>
  <c r="A466" i="2" a="1"/>
  <c r="A466" i="2" s="1"/>
  <c r="A860" i="2" a="1"/>
  <c r="A860" i="2" s="1"/>
  <c r="A1220" i="2" a="1"/>
  <c r="A1220" i="2" s="1"/>
  <c r="A143" i="2" a="1"/>
  <c r="A143" i="2" s="1"/>
  <c r="A231" i="2" a="1"/>
  <c r="A231" i="2" s="1"/>
  <c r="A263" i="2" a="1"/>
  <c r="A263" i="2" s="1"/>
  <c r="A1401" i="2" a="1"/>
  <c r="A1401" i="2" s="1"/>
  <c r="A462" i="2" a="1"/>
  <c r="A462" i="2" s="1"/>
  <c r="A377" i="2" a="1"/>
  <c r="A377" i="2" s="1"/>
  <c r="A84" i="2" a="1"/>
  <c r="A84" i="2" s="1"/>
  <c r="A1273" i="2" a="1"/>
  <c r="A1273" i="2" s="1"/>
  <c r="A1536" i="2" a="1"/>
  <c r="A1536" i="2" s="1"/>
  <c r="A1534" i="2" a="1"/>
  <c r="A1534" i="2" s="1"/>
  <c r="A1800" i="2" a="1"/>
  <c r="A1800" i="2" s="1"/>
  <c r="A182" i="2" a="1"/>
  <c r="A182" i="2" s="1"/>
  <c r="A1268" i="2" a="1"/>
  <c r="A1268" i="2" s="1"/>
  <c r="A1647" i="2" a="1"/>
  <c r="A1647" i="2" s="1"/>
  <c r="A1551" i="2" a="1"/>
  <c r="A1551" i="2" s="1"/>
  <c r="A694" i="2" a="1"/>
  <c r="A694" i="2" s="1"/>
  <c r="A1543" i="2" a="1"/>
  <c r="A1543" i="2" s="1"/>
  <c r="A50" i="2" a="1"/>
  <c r="A50" i="2" s="1"/>
  <c r="A1388" i="2" a="1"/>
  <c r="A1388" i="2" s="1"/>
  <c r="A533" i="2" a="1"/>
  <c r="A533" i="2" s="1"/>
  <c r="A1932" i="2" a="1"/>
  <c r="A1932" i="2" s="1"/>
  <c r="A337" i="2" a="1"/>
  <c r="A337" i="2" s="1"/>
  <c r="A1992" i="2" a="1"/>
  <c r="A1992" i="2" s="1"/>
  <c r="A1658" i="2" a="1"/>
  <c r="A1658" i="2" s="1"/>
  <c r="A556" i="2" a="1"/>
  <c r="A556" i="2" s="1"/>
  <c r="A905" i="2" a="1"/>
  <c r="A905" i="2" s="1"/>
  <c r="A798" i="2" a="1"/>
  <c r="A798" i="2" s="1"/>
  <c r="A1334" i="2" a="1"/>
  <c r="A1334" i="2" s="1"/>
  <c r="A384" i="2" a="1"/>
  <c r="A384" i="2" s="1"/>
  <c r="A1662" i="2" a="1"/>
  <c r="A1662" i="2" s="1"/>
  <c r="A559" i="2" a="1"/>
  <c r="A559" i="2" s="1"/>
  <c r="A819" i="2" a="1"/>
  <c r="A819" i="2" s="1"/>
  <c r="A391" i="2" a="1"/>
  <c r="A391" i="2" s="1"/>
  <c r="A1034" i="2" a="1"/>
  <c r="A1034" i="2" s="1"/>
  <c r="A464" i="2" a="1"/>
  <c r="A464" i="2" s="1"/>
  <c r="A1399" i="2" a="1"/>
  <c r="A1399" i="2" s="1"/>
  <c r="A836" i="2" a="1"/>
  <c r="A836" i="2" s="1"/>
  <c r="A909" i="2" a="1"/>
  <c r="A909" i="2" s="1"/>
  <c r="A784" i="2" a="1"/>
  <c r="A784" i="2" s="1"/>
  <c r="A1500" i="2" a="1"/>
  <c r="A1500" i="2" s="1"/>
  <c r="A1654" i="2" a="1"/>
  <c r="A1654" i="2" s="1"/>
  <c r="A2017" i="2" a="1"/>
  <c r="A2017" i="2" s="1"/>
  <c r="A775" i="2" a="1"/>
  <c r="A775" i="2" s="1"/>
  <c r="A133" i="2" a="1"/>
  <c r="A133" i="2" s="1"/>
  <c r="A407" i="2" a="1"/>
  <c r="A407" i="2" s="1"/>
  <c r="A400" i="2" a="1"/>
  <c r="A400" i="2" s="1"/>
  <c r="A45" i="2" a="1"/>
  <c r="A45" i="2" s="1"/>
  <c r="A1751" i="2" a="1"/>
  <c r="A1751" i="2" s="1"/>
  <c r="A855" i="2" a="1"/>
  <c r="A855" i="2" s="1"/>
  <c r="A217" i="2" a="1"/>
  <c r="A217" i="2" s="1"/>
  <c r="A1714" i="2" a="1"/>
  <c r="A1714" i="2" s="1"/>
  <c r="A935" i="2" a="1"/>
  <c r="A935" i="2" s="1"/>
  <c r="A1814" i="2" a="1"/>
  <c r="A1814" i="2" s="1"/>
  <c r="A799" i="2" a="1"/>
  <c r="A799" i="2" s="1"/>
  <c r="A1661" i="2" a="1"/>
  <c r="A1661" i="2" s="1"/>
  <c r="A477" i="2" a="1"/>
  <c r="A477" i="2" s="1"/>
  <c r="A826" i="2" a="1"/>
  <c r="A826" i="2" s="1"/>
  <c r="A1446" i="2" a="1"/>
  <c r="A1446" i="2" s="1"/>
  <c r="A1254" i="2" a="1"/>
  <c r="A1254" i="2" s="1"/>
  <c r="A1683" i="2" a="1"/>
  <c r="A1683" i="2" s="1"/>
  <c r="A1162" i="2" a="1"/>
  <c r="A1162" i="2" s="1"/>
  <c r="A1369" i="2" a="1"/>
  <c r="A1369" i="2" s="1"/>
  <c r="A1148" i="2" a="1"/>
  <c r="A1148" i="2" s="1"/>
  <c r="A66" i="2" a="1"/>
  <c r="A66" i="2" s="1"/>
  <c r="A579" i="2" a="1"/>
  <c r="A579" i="2" s="1"/>
  <c r="A858" i="2" a="1"/>
  <c r="A858" i="2" s="1"/>
  <c r="A1003" i="2" a="1"/>
  <c r="A1003" i="2" s="1"/>
  <c r="A693" i="2" a="1"/>
  <c r="A693" i="2" s="1"/>
  <c r="A1596" i="2" a="1"/>
  <c r="A1596" i="2" s="1"/>
  <c r="A513" i="2" a="1"/>
  <c r="A513" i="2" s="1"/>
  <c r="A674" i="2" a="1"/>
  <c r="A674" i="2" s="1"/>
  <c r="A1677" i="2" a="1"/>
  <c r="A1677" i="2" s="1"/>
  <c r="A195" i="2" a="1"/>
  <c r="A195" i="2" s="1"/>
  <c r="A670" i="2" a="1"/>
  <c r="A670" i="2" s="1"/>
  <c r="A948" i="2" a="1"/>
  <c r="A948" i="2" s="1"/>
  <c r="A844" i="2" a="1"/>
  <c r="A844" i="2" s="1"/>
  <c r="A1376" i="2" a="1"/>
  <c r="A1376" i="2" s="1"/>
  <c r="A1187" i="2" a="1"/>
  <c r="A1187" i="2" s="1"/>
  <c r="A918" i="2" a="1"/>
  <c r="A918" i="2" s="1"/>
  <c r="A664" i="2" a="1"/>
  <c r="A664" i="2" s="1"/>
  <c r="A1837" i="2" a="1"/>
  <c r="A1837" i="2" s="1"/>
  <c r="A1007" i="2" a="1"/>
  <c r="A1007" i="2" s="1"/>
  <c r="A1839" i="2" a="1"/>
  <c r="A1839" i="2" s="1"/>
  <c r="A1321" i="2" a="1"/>
  <c r="A1321" i="2" s="1"/>
  <c r="A1540" i="2" a="1"/>
  <c r="A1540" i="2" s="1"/>
  <c r="A444" i="2" a="1"/>
  <c r="A444" i="2" s="1"/>
  <c r="A371" i="2" a="1"/>
  <c r="A371" i="2" s="1"/>
  <c r="A155" i="2" a="1"/>
  <c r="A155" i="2" s="1"/>
  <c r="A48" i="2" a="1"/>
  <c r="A48" i="2" s="1"/>
  <c r="A1054" i="2" a="1"/>
  <c r="A1054" i="2" s="1"/>
  <c r="A806" i="2" a="1"/>
  <c r="A806" i="2" s="1"/>
  <c r="A87" i="2" a="1"/>
  <c r="A87" i="2" s="1"/>
  <c r="A411" i="2" a="1"/>
  <c r="A411" i="2" s="1"/>
  <c r="A754" i="2" a="1"/>
  <c r="A754" i="2" s="1"/>
  <c r="A270" i="2" a="1"/>
  <c r="A270" i="2" s="1"/>
  <c r="A1136" i="2" a="1"/>
  <c r="A1136" i="2" s="1"/>
  <c r="A1530" i="2" a="1"/>
  <c r="A1530" i="2" s="1"/>
  <c r="A1682" i="2" a="1"/>
  <c r="A1682" i="2" s="1"/>
  <c r="A1988" i="2" a="1"/>
  <c r="A1988" i="2" s="1"/>
  <c r="A333" i="2" a="1"/>
  <c r="A333" i="2" s="1"/>
  <c r="A26" i="2" a="1"/>
  <c r="A26" i="2" s="1"/>
  <c r="A690" i="2" a="1"/>
  <c r="A690" i="2" s="1"/>
  <c r="A845" i="2" a="1"/>
  <c r="A845" i="2" s="1"/>
  <c r="A1496" i="2" a="1"/>
  <c r="A1496" i="2" s="1"/>
  <c r="A1208" i="2" a="1"/>
  <c r="A1208" i="2" s="1"/>
  <c r="A889" i="2" a="1"/>
  <c r="A889" i="2" s="1"/>
  <c r="A1098" i="2" a="1"/>
  <c r="A1098" i="2" s="1"/>
  <c r="A1183" i="2" a="1"/>
  <c r="A1183" i="2" s="1"/>
  <c r="A729" i="2" a="1"/>
  <c r="A729" i="2" s="1"/>
  <c r="A673" i="2" a="1"/>
  <c r="A673" i="2" s="1"/>
  <c r="A678" i="2" a="1"/>
  <c r="A678" i="2" s="1"/>
  <c r="A1930" i="2" a="1"/>
  <c r="A1930" i="2" s="1"/>
  <c r="A644" i="2" a="1"/>
  <c r="A644" i="2" s="1"/>
  <c r="A238" i="2" a="1"/>
  <c r="A238" i="2" s="1"/>
  <c r="A1634" i="2" a="1"/>
  <c r="A1634" i="2" s="1"/>
  <c r="A1959" i="2" a="1"/>
  <c r="A1959" i="2" s="1"/>
  <c r="A931" i="2" a="1"/>
  <c r="A931" i="2" s="1"/>
  <c r="A1444" i="2" a="1"/>
  <c r="A1444" i="2" s="1"/>
  <c r="A388" i="2" a="1"/>
  <c r="A388" i="2" s="1"/>
  <c r="A1846" i="2" a="1"/>
  <c r="A1846" i="2" s="1"/>
  <c r="A1012" i="2" a="1"/>
  <c r="A1012" i="2" s="1"/>
  <c r="A1418" i="2" a="1"/>
  <c r="A1418" i="2" s="1"/>
  <c r="A548" i="2" a="1"/>
  <c r="A548" i="2" s="1"/>
  <c r="A1503" i="2" a="1"/>
  <c r="A1503" i="2" s="1"/>
  <c r="A861" i="2" a="1"/>
  <c r="A861" i="2" s="1"/>
  <c r="A1459" i="2" a="1"/>
  <c r="A1459" i="2" s="1"/>
  <c r="A1955" i="2" a="1"/>
  <c r="A1955" i="2" s="1"/>
  <c r="A876" i="2" a="1"/>
  <c r="A876" i="2" s="1"/>
  <c r="A1914" i="2" a="1"/>
  <c r="A1914" i="2" s="1"/>
  <c r="A634" i="2" a="1"/>
  <c r="A634" i="2" s="1"/>
  <c r="A435" i="2" a="1"/>
  <c r="A435" i="2" s="1"/>
  <c r="A716" i="2" a="1"/>
  <c r="A716" i="2" s="1"/>
  <c r="A44" i="2" a="1"/>
  <c r="A44" i="2" s="1"/>
  <c r="A639" i="2" a="1"/>
  <c r="A639" i="2" s="1"/>
  <c r="A495" i="2" a="1"/>
  <c r="A495" i="2" s="1"/>
  <c r="A698" i="2" a="1"/>
  <c r="A698" i="2" s="1"/>
  <c r="A648" i="2" a="1"/>
  <c r="A648" i="2" s="1"/>
  <c r="A323" i="2" a="1"/>
  <c r="A323" i="2" s="1"/>
  <c r="A1324" i="2" a="1"/>
  <c r="A1324" i="2" s="1"/>
  <c r="A1858" i="2" a="1"/>
  <c r="A1858" i="2" s="1"/>
  <c r="A703" i="2" a="1"/>
  <c r="A703" i="2" s="1"/>
  <c r="A1556" i="2" a="1"/>
  <c r="A1556" i="2" s="1"/>
  <c r="A547" i="2" a="1"/>
  <c r="A547" i="2" s="1"/>
  <c r="A473" i="2" a="1"/>
  <c r="A473" i="2" s="1"/>
  <c r="A1118" i="2" a="1"/>
  <c r="A1118" i="2" s="1"/>
  <c r="A1006" i="2" a="1"/>
  <c r="A1006" i="2" s="1"/>
  <c r="A879" i="2" a="1"/>
  <c r="A879" i="2" s="1"/>
  <c r="A1188" i="2" a="1"/>
  <c r="A1188" i="2" s="1"/>
  <c r="A1338" i="2" a="1"/>
  <c r="A1338" i="2" s="1"/>
  <c r="A866" i="2" a="1"/>
  <c r="A866" i="2" s="1"/>
  <c r="A479" i="2" a="1"/>
  <c r="A479" i="2" s="1"/>
  <c r="A1773" i="2" a="1"/>
  <c r="A1773" i="2" s="1"/>
  <c r="A19" i="2" a="1"/>
  <c r="A19" i="2" s="1"/>
  <c r="A62" i="2" a="1"/>
  <c r="A62" i="2" s="1"/>
  <c r="A808" i="2" a="1"/>
  <c r="A808" i="2" s="1"/>
  <c r="A1230" i="2" a="1"/>
  <c r="A1230" i="2" s="1"/>
  <c r="A779" i="2" a="1"/>
  <c r="A779" i="2" s="1"/>
  <c r="A1720" i="2" a="1"/>
  <c r="A1720" i="2" s="1"/>
  <c r="A1340" i="2" a="1"/>
  <c r="A1340" i="2" s="1"/>
  <c r="A1481" i="2" a="1"/>
  <c r="A1481" i="2" s="1"/>
  <c r="A1967" i="2" a="1"/>
  <c r="A1967" i="2" s="1"/>
  <c r="A1177" i="2" a="1"/>
  <c r="A1177" i="2" s="1"/>
  <c r="A1214" i="2" a="1"/>
  <c r="A1214" i="2" s="1"/>
  <c r="A289" i="2" a="1"/>
  <c r="A289" i="2" s="1"/>
  <c r="A414" i="2" a="1"/>
  <c r="A414" i="2" s="1"/>
  <c r="A1709" i="2" a="1"/>
  <c r="A1709" i="2" s="1"/>
  <c r="A1863" i="2" a="1"/>
  <c r="A1863" i="2" s="1"/>
  <c r="A1599" i="2" a="1"/>
  <c r="A1599" i="2" s="1"/>
  <c r="A525" i="2" a="1"/>
  <c r="A525" i="2" s="1"/>
  <c r="A954" i="2" a="1"/>
  <c r="A954" i="2" s="1"/>
  <c r="A1251" i="2" a="1"/>
  <c r="A1251" i="2" s="1"/>
  <c r="A297" i="2" a="1"/>
  <c r="A297" i="2" s="1"/>
  <c r="A669" i="2" a="1"/>
  <c r="A669" i="2" s="1"/>
  <c r="A803" i="2" a="1"/>
  <c r="A803" i="2" s="1"/>
  <c r="A821" i="2" a="1"/>
  <c r="A821" i="2" s="1"/>
  <c r="A1836" i="2" a="1"/>
  <c r="A1836" i="2" s="1"/>
  <c r="A785" i="2" a="1"/>
  <c r="A785" i="2" s="1"/>
  <c r="A1816" i="2" a="1"/>
  <c r="A1816" i="2" s="1"/>
  <c r="A927" i="2" a="1"/>
  <c r="A927" i="2" s="1"/>
  <c r="A452" i="2" a="1"/>
  <c r="A452" i="2" s="1"/>
  <c r="A1897" i="2" a="1"/>
  <c r="A1897" i="2" s="1"/>
  <c r="A977" i="2" a="1"/>
  <c r="A977" i="2" s="1"/>
  <c r="A279" i="2" a="1"/>
  <c r="A279" i="2" s="1"/>
  <c r="A307" i="2" a="1"/>
  <c r="A307" i="2" s="1"/>
  <c r="A578" i="2" a="1"/>
  <c r="A578" i="2" s="1"/>
  <c r="A1053" i="2" a="1"/>
  <c r="A1053" i="2" s="1"/>
  <c r="A1029" i="2" a="1"/>
  <c r="A1029" i="2" s="1"/>
  <c r="A5" i="2" a="1"/>
  <c r="A5" i="2" s="1"/>
  <c r="A1283" i="2" a="1"/>
  <c r="A1283" i="2" s="1"/>
  <c r="A1069" i="2" a="1"/>
  <c r="A1069" i="2" s="1"/>
  <c r="A1331" i="2" a="1"/>
  <c r="A1331" i="2" s="1"/>
  <c r="A165" i="2" a="1"/>
  <c r="A165" i="2" s="1"/>
  <c r="A152" i="2" a="1"/>
  <c r="A152" i="2" s="1"/>
  <c r="A1989" i="2" a="1"/>
  <c r="A1989" i="2" s="1"/>
  <c r="A74" i="2" a="1"/>
  <c r="A74" i="2" s="1"/>
  <c r="A293" i="2" a="1"/>
  <c r="A293" i="2" s="1"/>
  <c r="A1161" i="2" a="1"/>
  <c r="A1161" i="2" s="1"/>
  <c r="A457" i="2" a="1"/>
  <c r="A457" i="2" s="1"/>
  <c r="A1169" i="2" a="1"/>
  <c r="A1169" i="2" s="1"/>
  <c r="A1718" i="2" a="1"/>
  <c r="A1718" i="2" s="1"/>
  <c r="A1171" i="2" a="1"/>
  <c r="A1171" i="2" s="1"/>
  <c r="A780" i="2" a="1"/>
  <c r="A780" i="2" s="1"/>
  <c r="A1065" i="2" a="1"/>
  <c r="A1065" i="2" s="1"/>
  <c r="A1059" i="2" a="1"/>
  <c r="A1059" i="2" s="1"/>
  <c r="A663" i="2" a="1"/>
  <c r="A663" i="2" s="1"/>
  <c r="A300" i="2" a="1"/>
  <c r="A300" i="2" s="1"/>
  <c r="A773" i="2" a="1"/>
  <c r="A773" i="2" s="1"/>
  <c r="A1860" i="2" a="1"/>
  <c r="A1860" i="2" s="1"/>
  <c r="A1400" i="2" a="1"/>
  <c r="A1400" i="2" s="1"/>
  <c r="A1728" i="2" a="1"/>
  <c r="A1728" i="2" s="1"/>
  <c r="A1353" i="2" a="1"/>
  <c r="A1353" i="2" s="1"/>
  <c r="A583" i="2" a="1"/>
  <c r="A583" i="2" s="1"/>
  <c r="A1736" i="2" a="1"/>
  <c r="A1736" i="2" s="1"/>
  <c r="A2008" i="2" a="1"/>
  <c r="A2008" i="2" s="1"/>
  <c r="A655" i="2" a="1"/>
  <c r="A655" i="2" s="1"/>
  <c r="A366" i="2" a="1"/>
  <c r="A366" i="2" s="1"/>
  <c r="A1452" i="2" a="1"/>
  <c r="A1452" i="2" s="1"/>
  <c r="A1215" i="2" a="1"/>
  <c r="A1215" i="2" s="1"/>
  <c r="A1140" i="2" a="1"/>
  <c r="A1140" i="2" s="1"/>
  <c r="A1271" i="2" a="1"/>
  <c r="A1271" i="2" s="1"/>
  <c r="A1419" i="2" a="1"/>
  <c r="A1419" i="2" s="1"/>
  <c r="A627" i="2" a="1"/>
  <c r="A627" i="2" s="1"/>
  <c r="A1142" i="2" a="1"/>
  <c r="A1142" i="2" s="1"/>
  <c r="A691" i="2" a="1"/>
  <c r="A691" i="2" s="1"/>
  <c r="A1349" i="2" a="1"/>
  <c r="A1349" i="2" s="1"/>
  <c r="A75" i="2" a="1"/>
  <c r="A75" i="2" s="1"/>
  <c r="A683" i="2" a="1"/>
  <c r="A683" i="2" s="1"/>
  <c r="A1619" i="2" a="1"/>
  <c r="A1619" i="2" s="1"/>
  <c r="A662" i="2" a="1"/>
  <c r="A662" i="2" s="1"/>
  <c r="A1448" i="2" a="1"/>
  <c r="A1448" i="2" s="1"/>
  <c r="A2009" i="2" a="1"/>
  <c r="A2009" i="2" s="1"/>
  <c r="A906" i="2" a="1"/>
  <c r="A906" i="2" s="1"/>
  <c r="A894" i="2" a="1"/>
  <c r="A894" i="2" s="1"/>
  <c r="A1275" i="2" a="1"/>
  <c r="A1275" i="2" s="1"/>
  <c r="A441" i="2" a="1"/>
  <c r="A441" i="2" s="1"/>
  <c r="A446" i="2" a="1"/>
  <c r="A446" i="2" s="1"/>
  <c r="A1643" i="2" a="1"/>
  <c r="A1643" i="2" s="1"/>
  <c r="A1607" i="2" a="1"/>
  <c r="A1607" i="2" s="1"/>
  <c r="A1569" i="2" a="1"/>
  <c r="A1569" i="2" s="1"/>
  <c r="A1470" i="2" a="1"/>
  <c r="A1470" i="2" s="1"/>
  <c r="A1405" i="2" a="1"/>
  <c r="A1405" i="2" s="1"/>
  <c r="A585" i="2" a="1"/>
  <c r="A585" i="2" s="1"/>
  <c r="A597" i="2" a="1"/>
  <c r="A597" i="2" s="1"/>
  <c r="A1707" i="2" a="1"/>
  <c r="A1707" i="2" s="1"/>
  <c r="A1131" i="2" a="1"/>
  <c r="A1131" i="2" s="1"/>
  <c r="A628" i="2" a="1"/>
  <c r="A628" i="2" s="1"/>
  <c r="A1306" i="2" a="1"/>
  <c r="A1306" i="2" s="1"/>
  <c r="A743" i="2" a="1"/>
  <c r="A743" i="2" s="1"/>
  <c r="A1998" i="2" a="1"/>
  <c r="A1998" i="2" s="1"/>
  <c r="A1014" i="2" a="1"/>
  <c r="A1014" i="2" s="1"/>
  <c r="A2010" i="2" a="1"/>
  <c r="A2010" i="2" s="1"/>
  <c r="A54" i="2" a="1"/>
  <c r="A54" i="2" s="1"/>
  <c r="A526" i="2" a="1"/>
  <c r="A526" i="2" s="1"/>
  <c r="A179" i="2" a="1"/>
  <c r="A179" i="2" s="1"/>
  <c r="A1983" i="2" a="1"/>
  <c r="A1983" i="2" s="1"/>
  <c r="A1745" i="2" a="1"/>
  <c r="A1745" i="2" s="1"/>
  <c r="A352" i="2" a="1"/>
  <c r="A352" i="2" s="1"/>
  <c r="A814" i="2" a="1"/>
  <c r="A814" i="2" s="1"/>
  <c r="A225" i="2" a="1"/>
  <c r="A225" i="2" s="1"/>
  <c r="A1192" i="2" a="1"/>
  <c r="A1192" i="2" s="1"/>
  <c r="A986" i="2" a="1"/>
  <c r="A986" i="2" s="1"/>
  <c r="A389" i="2" a="1"/>
  <c r="A389" i="2" s="1"/>
  <c r="A491" i="2" a="1"/>
  <c r="A491" i="2" s="1"/>
  <c r="A1532" i="2" a="1"/>
  <c r="A1532" i="2" s="1"/>
  <c r="A1913" i="2" a="1"/>
  <c r="A1913" i="2" s="1"/>
  <c r="A915" i="2" a="1"/>
  <c r="A915" i="2" s="1"/>
  <c r="A1475" i="2" a="1"/>
  <c r="A1475" i="2" s="1"/>
  <c r="A1509" i="2" a="1"/>
  <c r="A1509" i="2" s="1"/>
  <c r="A1130" i="2" a="1"/>
  <c r="A1130" i="2" s="1"/>
  <c r="A248" i="2" a="1"/>
  <c r="A248" i="2" s="1"/>
  <c r="A257" i="2" a="1"/>
  <c r="A257" i="2" s="1"/>
  <c r="A1903" i="2" a="1"/>
  <c r="A1903" i="2" s="1"/>
  <c r="A2015" i="2" a="1"/>
  <c r="A2015" i="2" s="1"/>
  <c r="A4" i="2" a="1"/>
  <c r="A4" i="2" s="1"/>
  <c r="A49" i="2" a="1"/>
  <c r="A49" i="2" s="1"/>
  <c r="A160" i="2" a="1"/>
  <c r="A160" i="2" s="1"/>
  <c r="A1364" i="2" a="1"/>
  <c r="A1364" i="2" s="1"/>
  <c r="A753" i="2" a="1"/>
  <c r="A753" i="2" s="1"/>
  <c r="A2007" i="2" a="1"/>
  <c r="A2007" i="2" s="1"/>
  <c r="A1984" i="2" a="1"/>
  <c r="A1984" i="2" s="1"/>
  <c r="A1050" i="2" a="1"/>
  <c r="A1050" i="2" s="1"/>
  <c r="A715" i="2" a="1"/>
  <c r="A715" i="2" s="1"/>
  <c r="A995" i="2" a="1"/>
  <c r="A995" i="2" s="1"/>
  <c r="A1434" i="2" a="1"/>
  <c r="A1434" i="2" s="1"/>
  <c r="A1593" i="2" a="1"/>
  <c r="A1593" i="2" s="1"/>
  <c r="A1213" i="2" a="1"/>
  <c r="A1213" i="2" s="1"/>
  <c r="A1827" i="2" a="1"/>
  <c r="A1827" i="2" s="1"/>
  <c r="A430" i="2" a="1"/>
  <c r="A430" i="2" s="1"/>
  <c r="A1605" i="2" a="1"/>
  <c r="A1605" i="2" s="1"/>
  <c r="A573" i="2" a="1"/>
  <c r="A573" i="2" s="1"/>
  <c r="A1160" i="2" a="1"/>
  <c r="A1160" i="2" s="1"/>
  <c r="A1696" i="2" a="1"/>
  <c r="A1696" i="2" s="1"/>
  <c r="A870" i="2" a="1"/>
  <c r="A870" i="2" s="1"/>
  <c r="A277" i="2" a="1"/>
  <c r="A277" i="2" s="1"/>
  <c r="A1175" i="2" a="1"/>
  <c r="A1175" i="2" s="1"/>
  <c r="A1884" i="2" a="1"/>
  <c r="A1884" i="2" s="1"/>
  <c r="A596" i="2" a="1"/>
  <c r="A596" i="2" s="1"/>
  <c r="A1205" i="2" a="1"/>
  <c r="A1205" i="2" s="1"/>
  <c r="A587" i="2" a="1"/>
  <c r="A587" i="2" s="1"/>
  <c r="A359" i="2" a="1"/>
  <c r="A359" i="2" s="1"/>
  <c r="A1966" i="2" a="1"/>
  <c r="A1966" i="2" s="1"/>
  <c r="A1445" i="2" a="1"/>
  <c r="A1445" i="2" s="1"/>
  <c r="A1071" i="2" a="1"/>
  <c r="A1071" i="2" s="1"/>
  <c r="A24" i="2" a="1"/>
  <c r="A24" i="2" s="1"/>
  <c r="A1052" i="2" a="1"/>
  <c r="A1052" i="2" s="1"/>
  <c r="A1361" i="2" a="1"/>
  <c r="A1361" i="2" s="1"/>
  <c r="A1360" i="2" a="1"/>
  <c r="A1360" i="2" s="1"/>
  <c r="A1782" i="2" a="1"/>
  <c r="A1782" i="2" s="1"/>
  <c r="A1375" i="2" a="1"/>
  <c r="A1375" i="2" s="1"/>
  <c r="A1257" i="2" a="1"/>
  <c r="A1257" i="2" s="1"/>
  <c r="A984" i="2" a="1"/>
  <c r="A984" i="2" s="1"/>
  <c r="A1948" i="2" a="1"/>
  <c r="A1948" i="2" s="1"/>
  <c r="A967" i="2" a="1"/>
  <c r="A967" i="2" s="1"/>
  <c r="A139" i="2" a="1"/>
  <c r="A139" i="2" s="1"/>
  <c r="A137" i="2" a="1"/>
  <c r="A137" i="2" s="1"/>
  <c r="A1630" i="2" a="1"/>
  <c r="A1630" i="2" s="1"/>
  <c r="A554" i="2" a="1"/>
  <c r="A554" i="2" s="1"/>
  <c r="A1546" i="2" a="1"/>
  <c r="A1546" i="2" s="1"/>
  <c r="A1803" i="2" a="1"/>
  <c r="A1803" i="2" s="1"/>
  <c r="A705" i="2" a="1"/>
  <c r="A705" i="2" s="1"/>
  <c r="A711" i="2" a="1"/>
  <c r="A711" i="2" s="1"/>
  <c r="A405" i="2" a="1"/>
  <c r="A405" i="2" s="1"/>
  <c r="A1497" i="2" a="1"/>
  <c r="A1497" i="2" s="1"/>
  <c r="A1673" i="2" a="1"/>
  <c r="A1673" i="2" s="1"/>
  <c r="A847" i="2" a="1"/>
  <c r="A847" i="2" s="1"/>
  <c r="A980" i="2" a="1"/>
  <c r="A980" i="2" s="1"/>
  <c r="A1558" i="2" a="1"/>
  <c r="A1558" i="2" s="1"/>
  <c r="A1604" i="2" a="1"/>
  <c r="A1604" i="2" s="1"/>
  <c r="A145" i="2" a="1"/>
  <c r="A145" i="2" s="1"/>
  <c r="A586" i="2" a="1"/>
  <c r="A586" i="2" s="1"/>
  <c r="A326" i="2" a="1"/>
  <c r="A326" i="2" s="1"/>
  <c r="A802" i="2" a="1"/>
  <c r="A802" i="2" s="1"/>
  <c r="A592" i="2" a="1"/>
  <c r="A592" i="2" s="1"/>
  <c r="A250" i="2" a="1"/>
  <c r="A250" i="2" s="1"/>
  <c r="A1766" i="2" a="1"/>
  <c r="A1766" i="2" s="1"/>
  <c r="A118" i="2" a="1"/>
  <c r="A118" i="2" s="1"/>
  <c r="A191" i="2" a="1"/>
  <c r="A191" i="2" s="1"/>
  <c r="A736" i="2" a="1"/>
  <c r="A736" i="2" s="1"/>
  <c r="A1938" i="2" a="1"/>
  <c r="A1938" i="2" s="1"/>
  <c r="A702" i="2" a="1"/>
  <c r="A702" i="2" s="1"/>
  <c r="A1261" i="2" a="1"/>
  <c r="A1261" i="2" s="1"/>
  <c r="A96" i="2" a="1"/>
  <c r="A96" i="2" s="1"/>
  <c r="A1710" i="2" a="1"/>
  <c r="A1710" i="2" s="1"/>
  <c r="A657" i="2" a="1"/>
  <c r="A657" i="2" s="1"/>
  <c r="A167" i="2" a="1"/>
  <c r="A167" i="2" s="1"/>
  <c r="A387" i="2" a="1"/>
  <c r="A387" i="2" s="1"/>
  <c r="A1292" i="2" a="1"/>
  <c r="A1292" i="2" s="1"/>
  <c r="A523" i="2" a="1"/>
  <c r="A523" i="2" s="1"/>
  <c r="A208" i="2" a="1"/>
  <c r="A208" i="2" s="1"/>
  <c r="A1300" i="2" a="1"/>
  <c r="A1300" i="2" s="1"/>
  <c r="A341" i="2" a="1"/>
  <c r="A341" i="2" s="1"/>
  <c r="A737" i="2" a="1"/>
  <c r="A737" i="2" s="1"/>
  <c r="A486" i="2" a="1"/>
  <c r="A486" i="2" s="1"/>
  <c r="A1093" i="2" a="1"/>
  <c r="A1093" i="2" s="1"/>
  <c r="A220" i="2" a="1"/>
  <c r="A220" i="2" s="1"/>
  <c r="A1075" i="2" a="1"/>
  <c r="A1075" i="2" s="1"/>
  <c r="A154" i="2" a="1"/>
  <c r="A154" i="2" s="1"/>
  <c r="A1562" i="2" a="1"/>
  <c r="A1562" i="2" s="1"/>
  <c r="A298" i="2" a="1"/>
  <c r="A298" i="2" s="1"/>
  <c r="A174" i="2" a="1"/>
  <c r="A174" i="2" s="1"/>
  <c r="A958" i="2" a="1"/>
  <c r="A958" i="2" s="1"/>
  <c r="A746" i="2" a="1"/>
  <c r="A746" i="2" s="1"/>
  <c r="A1908" i="2" a="1"/>
  <c r="A1908" i="2" s="1"/>
  <c r="A1910" i="2" a="1"/>
  <c r="A1910" i="2" s="1"/>
  <c r="A1493" i="2" a="1"/>
  <c r="A1493" i="2" s="1"/>
  <c r="A442" i="2" a="1"/>
  <c r="A442" i="2" s="1"/>
  <c r="A1991" i="2" a="1"/>
  <c r="A1991" i="2" s="1"/>
  <c r="A1698" i="2" a="1"/>
  <c r="A1698" i="2" s="1"/>
  <c r="A392" i="2" a="1"/>
  <c r="A392" i="2" s="1"/>
  <c r="A1780" i="2" a="1"/>
  <c r="A1780" i="2" s="1"/>
  <c r="A1238" i="2" a="1"/>
  <c r="A1238" i="2" s="1"/>
  <c r="A1969" i="2" a="1"/>
  <c r="A1969" i="2" s="1"/>
  <c r="A1267" i="2" a="1"/>
  <c r="A1267" i="2" s="1"/>
  <c r="A1575" i="2" a="1"/>
  <c r="A1575" i="2" s="1"/>
  <c r="A381" i="2" a="1"/>
  <c r="A381" i="2" s="1"/>
  <c r="A1620" i="2" a="1"/>
  <c r="A1620" i="2" s="1"/>
  <c r="A817" i="2" a="1"/>
  <c r="A817" i="2" s="1"/>
  <c r="A1738" i="2" a="1"/>
  <c r="A1738" i="2" s="1"/>
  <c r="A1975" i="2" a="1"/>
  <c r="A1975" i="2" s="1"/>
  <c r="A916" i="2" a="1"/>
  <c r="A916" i="2" s="1"/>
  <c r="A1305" i="2" a="1"/>
  <c r="A1305" i="2" s="1"/>
  <c r="A1080" i="2" a="1"/>
  <c r="A1080" i="2" s="1"/>
  <c r="A420" i="2" a="1"/>
  <c r="A420" i="2" s="1"/>
  <c r="A22" i="2" a="1"/>
  <c r="A22" i="2" s="1"/>
  <c r="A1791" i="2" a="1"/>
  <c r="A1791" i="2" s="1"/>
  <c r="A1236" i="2" a="1"/>
  <c r="A1236" i="2" s="1"/>
  <c r="A1247" i="2" a="1"/>
  <c r="A1247" i="2" s="1"/>
  <c r="A451" i="2" a="1"/>
  <c r="A451" i="2" s="1"/>
  <c r="A783" i="2" a="1"/>
  <c r="A783" i="2" s="1"/>
  <c r="A178" i="2" a="1"/>
  <c r="A178" i="2" s="1"/>
  <c r="A332" i="2" a="1"/>
  <c r="A332" i="2" s="1"/>
  <c r="A911" i="2" a="1"/>
  <c r="A911" i="2" s="1"/>
  <c r="A1017" i="2" a="1"/>
  <c r="A1017" i="2" s="1"/>
  <c r="A1123" i="2" a="1"/>
  <c r="A1123" i="2" s="1"/>
  <c r="A13" i="2" a="1"/>
  <c r="A13" i="2" s="1"/>
  <c r="A971" i="2" a="1"/>
  <c r="A971" i="2" s="1"/>
  <c r="A972" i="2" a="1"/>
  <c r="A972" i="2" s="1"/>
  <c r="A197" i="2" a="1"/>
  <c r="A197" i="2" s="1"/>
  <c r="A252" i="2" a="1"/>
  <c r="A252" i="2" s="1"/>
  <c r="A1653" i="2" a="1"/>
  <c r="A1653" i="2" s="1"/>
  <c r="A259" i="2" a="1"/>
  <c r="A259" i="2" s="1"/>
  <c r="A1381" i="2" a="1"/>
  <c r="A1381" i="2" s="1"/>
  <c r="A1323" i="2" a="1"/>
  <c r="A1323" i="2" s="1"/>
  <c r="A18" i="2" a="1"/>
  <c r="A18" i="2" s="1"/>
  <c r="A734" i="2" a="1"/>
  <c r="A734" i="2" s="1"/>
  <c r="A1693" i="2" a="1"/>
  <c r="A1693" i="2" s="1"/>
  <c r="A1074" i="2" a="1"/>
  <c r="A1074" i="2" s="1"/>
  <c r="A1898" i="2" a="1"/>
  <c r="A1898" i="2" s="1"/>
  <c r="A1128" i="2" a="1"/>
  <c r="A1128" i="2" s="1"/>
  <c r="A982" i="2" a="1"/>
  <c r="A982" i="2" s="1"/>
  <c r="A1638" i="2" a="1"/>
  <c r="A1638" i="2" s="1"/>
  <c r="A1143" i="2" a="1"/>
  <c r="A1143" i="2" s="1"/>
  <c r="A1985" i="2" a="1"/>
  <c r="A1985" i="2" s="1"/>
  <c r="A183" i="2" a="1"/>
  <c r="A183" i="2" s="1"/>
  <c r="A1733" i="2" a="1"/>
  <c r="A1733" i="2" s="1"/>
  <c r="A401" i="2" a="1"/>
  <c r="A401" i="2" s="1"/>
  <c r="A1304" i="2" a="1"/>
  <c r="A1304" i="2" s="1"/>
  <c r="A1826" i="2" a="1"/>
  <c r="A1826" i="2" s="1"/>
  <c r="A1126" i="2" a="1"/>
  <c r="A1126" i="2" s="1"/>
  <c r="A1785" i="2" a="1"/>
  <c r="A1785" i="2" s="1"/>
  <c r="A618" i="2" a="1"/>
  <c r="A618" i="2" s="1"/>
  <c r="A1076" i="2" a="1"/>
  <c r="A1076" i="2" s="1"/>
  <c r="A1952" i="2" a="1"/>
  <c r="A1952" i="2" s="1"/>
  <c r="A656" i="2" a="1"/>
  <c r="A656" i="2" s="1"/>
  <c r="A1771" i="2" a="1"/>
  <c r="A1771" i="2" s="1"/>
  <c r="A782" i="2" a="1"/>
  <c r="A782" i="2" s="1"/>
  <c r="A1189" i="2" a="1"/>
  <c r="A1189" i="2" s="1"/>
  <c r="A490" i="2" a="1"/>
  <c r="A490" i="2" s="1"/>
  <c r="A1523" i="2" a="1"/>
  <c r="A1523" i="2" s="1"/>
  <c r="A1032" i="2" a="1"/>
  <c r="A1032" i="2" s="1"/>
  <c r="A1859" i="2" a="1"/>
  <c r="A1859" i="2" s="1"/>
  <c r="A1062" i="2" a="1"/>
  <c r="A1062" i="2" s="1"/>
  <c r="A1255" i="2" a="1"/>
  <c r="A1255" i="2" s="1"/>
  <c r="A1690" i="2" a="1"/>
  <c r="A1690" i="2" s="1"/>
  <c r="A1201" i="2" a="1"/>
  <c r="A1201" i="2" s="1"/>
  <c r="A1922" i="2" a="1"/>
  <c r="A1922" i="2" s="1"/>
  <c r="A1333" i="2" a="1"/>
  <c r="A1333" i="2" s="1"/>
  <c r="A1008" i="2" a="1"/>
  <c r="A1008" i="2" s="1"/>
  <c r="A181" i="2" a="1"/>
  <c r="A181" i="2" s="1"/>
  <c r="A404" i="2" a="1"/>
  <c r="A404" i="2" s="1"/>
  <c r="A1232" i="2" a="1"/>
  <c r="A1232" i="2" s="1"/>
  <c r="A1982" i="2" a="1"/>
  <c r="A1982" i="2" s="1"/>
  <c r="A322" i="2" a="1"/>
  <c r="A322" i="2" s="1"/>
  <c r="A1737" i="2" a="1"/>
  <c r="A1737" i="2" s="1"/>
  <c r="A566" i="2" a="1"/>
  <c r="A566" i="2" s="1"/>
  <c r="A85" i="2" a="1"/>
  <c r="A85" i="2" s="1"/>
  <c r="A521" i="2" a="1"/>
  <c r="A521" i="2" s="1"/>
  <c r="A545" i="2" a="1"/>
  <c r="A545" i="2" s="1"/>
  <c r="A233" i="2" a="1"/>
  <c r="A233" i="2" s="1"/>
  <c r="A646" i="2" a="1"/>
  <c r="A646" i="2" s="1"/>
  <c r="A125" i="2" a="1"/>
  <c r="A125" i="2" s="1"/>
  <c r="A460" i="2" a="1"/>
  <c r="A460" i="2" s="1"/>
  <c r="A123" i="2" a="1"/>
  <c r="A123" i="2" s="1"/>
  <c r="A575" i="2" a="1"/>
  <c r="A575" i="2" s="1"/>
  <c r="A787" i="2" a="1"/>
  <c r="A787" i="2" s="1"/>
  <c r="A56" i="2" a="1"/>
  <c r="A56" i="2" s="1"/>
  <c r="A498" i="2" a="1"/>
  <c r="A498" i="2" s="1"/>
  <c r="A173" i="2" a="1"/>
  <c r="A173" i="2" s="1"/>
  <c r="A1491" i="2" a="1"/>
  <c r="A1491" i="2" s="1"/>
  <c r="A1880" i="2" a="1"/>
  <c r="A1880" i="2" s="1"/>
  <c r="A989" i="2" a="1"/>
  <c r="A989" i="2" s="1"/>
  <c r="A621" i="2" a="1"/>
  <c r="A621" i="2" s="1"/>
  <c r="A929" i="2" a="1"/>
  <c r="A929" i="2" s="1"/>
  <c r="A1339" i="2" a="1"/>
  <c r="A1339" i="2" s="1"/>
  <c r="A1753" i="2" a="1"/>
  <c r="A1753" i="2" s="1"/>
  <c r="A15" i="2" a="1"/>
  <c r="A15" i="2" s="1"/>
  <c r="A1051" i="2" a="1"/>
  <c r="A1051" i="2" s="1"/>
  <c r="A1163" i="2" a="1"/>
  <c r="A1163" i="2" s="1"/>
  <c r="A249" i="2" a="1"/>
  <c r="A249" i="2" s="1"/>
  <c r="A121" i="2" a="1"/>
  <c r="A121" i="2" s="1"/>
  <c r="A1970" i="2" a="1"/>
  <c r="A1970" i="2" s="1"/>
  <c r="A658" i="2" a="1"/>
  <c r="A658" i="2" s="1"/>
  <c r="A321" i="2" a="1"/>
  <c r="A321" i="2" s="1"/>
  <c r="A244" i="2" a="1"/>
  <c r="A244" i="2" s="1"/>
  <c r="A434" i="2" a="1"/>
  <c r="A434" i="2" s="1"/>
  <c r="A1343" i="2" a="1"/>
  <c r="A1343" i="2" s="1"/>
  <c r="A1111" i="2" a="1"/>
  <c r="A1111" i="2" s="1"/>
  <c r="A1695" i="2" a="1"/>
  <c r="A1695" i="2" s="1"/>
  <c r="A461" i="2" a="1"/>
  <c r="A461" i="2" s="1"/>
  <c r="A79" i="2" a="1"/>
  <c r="A79" i="2" s="1"/>
  <c r="A1437" i="2" a="1"/>
  <c r="A1437" i="2" s="1"/>
  <c r="A1889" i="2" a="1"/>
  <c r="A1889" i="2" s="1"/>
  <c r="A313" i="2" a="1"/>
  <c r="A313" i="2" s="1"/>
  <c r="A1104" i="2" a="1"/>
  <c r="A1104" i="2" s="1"/>
  <c r="A709" i="2" a="1"/>
  <c r="A709" i="2" s="1"/>
  <c r="A1041" i="2" a="1"/>
  <c r="A1041" i="2" s="1"/>
  <c r="A1091" i="2" a="1"/>
  <c r="A1091" i="2" s="1"/>
  <c r="A1060" i="2" a="1"/>
  <c r="A1060" i="2" s="1"/>
  <c r="A1891" i="2" a="1"/>
  <c r="A1891" i="2" s="1"/>
  <c r="A580" i="2" a="1"/>
  <c r="A580" i="2" s="1"/>
  <c r="A1057" i="2" a="1"/>
  <c r="A1057" i="2" s="1"/>
  <c r="A299" i="2" a="1"/>
  <c r="A299" i="2" s="1"/>
  <c r="A1597" i="2" a="1"/>
  <c r="A1597" i="2" s="1"/>
  <c r="A146" i="2" a="1"/>
  <c r="A146" i="2" s="1"/>
  <c r="A1820" i="2" a="1"/>
  <c r="A1820" i="2" s="1"/>
  <c r="A610" i="2" a="1"/>
  <c r="A610" i="2" s="1"/>
  <c r="A417" i="2" a="1"/>
  <c r="A417" i="2" s="1"/>
  <c r="A402" i="2" a="1"/>
  <c r="A402" i="2" s="1"/>
  <c r="A1002" i="2" a="1"/>
  <c r="A1002" i="2" s="1"/>
  <c r="A280" i="2" a="1"/>
  <c r="A280" i="2" s="1"/>
  <c r="A421" i="2" a="1"/>
  <c r="A421" i="2" s="1"/>
  <c r="A896" i="2" a="1"/>
  <c r="A896" i="2" s="1"/>
  <c r="A1756" i="2" a="1"/>
  <c r="A1756" i="2" s="1"/>
  <c r="A758" i="2" a="1"/>
  <c r="A758" i="2" s="1"/>
  <c r="A2001" i="2" a="1"/>
  <c r="A2001" i="2" s="1"/>
  <c r="A859" i="2" a="1"/>
  <c r="A859" i="2" s="1"/>
  <c r="A1454" i="2" a="1"/>
  <c r="A1454" i="2" s="1"/>
  <c r="A1888" i="2" a="1"/>
  <c r="A1888" i="2" s="1"/>
  <c r="A1612" i="2" a="1"/>
  <c r="A1612" i="2" s="1"/>
  <c r="A872" i="2" a="1"/>
  <c r="A872" i="2" s="1"/>
  <c r="A1378" i="2" a="1"/>
  <c r="A1378" i="2" s="1"/>
  <c r="A1937" i="2" a="1"/>
  <c r="A1937" i="2" s="1"/>
  <c r="A99" i="2" a="1"/>
  <c r="A99" i="2" s="1"/>
  <c r="A1600" i="2" a="1"/>
  <c r="A1600" i="2" s="1"/>
  <c r="A1231" i="2" a="1"/>
  <c r="A1231" i="2" s="1"/>
  <c r="A60" i="2" a="1"/>
  <c r="A60" i="2" s="1"/>
  <c r="A837" i="2" a="1"/>
  <c r="A837" i="2" s="1"/>
  <c r="A1855" i="2" a="1"/>
  <c r="A1855" i="2" s="1"/>
  <c r="A1045" i="2" a="1"/>
  <c r="A1045" i="2" s="1"/>
  <c r="A848" i="2" a="1"/>
  <c r="A848" i="2" s="1"/>
  <c r="A1379" i="2" a="1"/>
  <c r="A1379" i="2" s="1"/>
  <c r="A1632" i="2" a="1"/>
  <c r="A1632" i="2" s="1"/>
  <c r="A132" i="2" a="1"/>
  <c r="A132" i="2" s="1"/>
  <c r="A29" i="2" a="1"/>
  <c r="A29" i="2" s="1"/>
  <c r="A633" i="2" a="1"/>
  <c r="A633" i="2" s="1"/>
  <c r="A1881" i="2" a="1"/>
  <c r="A1881" i="2" s="1"/>
  <c r="A957" i="2" a="1"/>
  <c r="A957" i="2" s="1"/>
  <c r="A1680" i="2" a="1"/>
  <c r="A1680" i="2" s="1"/>
  <c r="A824" i="2" a="1"/>
  <c r="A824" i="2" s="1"/>
  <c r="A157" i="2" a="1"/>
  <c r="A157" i="2" s="1"/>
  <c r="A1329" i="2" a="1"/>
  <c r="A1329" i="2" s="1"/>
  <c r="A2" i="2" a="1"/>
  <c r="A2" i="2" s="1"/>
  <c r="A418" i="2" a="1"/>
  <c r="A418" i="2" s="1"/>
  <c r="A1510" i="2" a="1"/>
  <c r="A1510" i="2" s="1"/>
  <c r="A677" i="2" a="1"/>
  <c r="A677" i="2" s="1"/>
  <c r="A969" i="2" a="1"/>
  <c r="A969" i="2" s="1"/>
  <c r="A1207" i="2" a="1"/>
  <c r="A1207" i="2" s="1"/>
  <c r="A1107" i="2" a="1"/>
  <c r="A1107" i="2" s="1"/>
  <c r="A1821" i="2" a="1"/>
  <c r="A1821" i="2" s="1"/>
  <c r="A624" i="2" a="1"/>
  <c r="A624" i="2" s="1"/>
  <c r="A1848" i="2" a="1"/>
  <c r="A1848" i="2" s="1"/>
  <c r="A1613" i="2" a="1"/>
  <c r="A1613" i="2" s="1"/>
  <c r="A1099" i="2" a="1"/>
  <c r="A1099" i="2" s="1"/>
  <c r="A1282" i="2" a="1"/>
  <c r="A1282" i="2" s="1"/>
  <c r="A408" i="2" a="1"/>
  <c r="A408" i="2" s="1"/>
  <c r="A1640" i="2" a="1"/>
  <c r="A1640" i="2" s="1"/>
  <c r="A168" i="2" a="1"/>
  <c r="A168" i="2" s="1"/>
  <c r="A339" i="2" a="1"/>
  <c r="A339" i="2" s="1"/>
  <c r="A805" i="2" a="1"/>
  <c r="A805" i="2" s="1"/>
  <c r="A1244" i="2" a="1"/>
  <c r="A1244" i="2" s="1"/>
  <c r="A1348" i="2" a="1"/>
  <c r="A1348" i="2" s="1"/>
  <c r="A761" i="2" a="1"/>
  <c r="A761" i="2" s="1"/>
  <c r="A1190" i="2" a="1"/>
  <c r="A1190" i="2" s="1"/>
  <c r="A1805" i="2" a="1"/>
  <c r="A1805" i="2" s="1"/>
  <c r="A1637" i="2" a="1"/>
  <c r="A1637" i="2" s="1"/>
  <c r="A1009" i="2" a="1"/>
  <c r="A1009" i="2" s="1"/>
  <c r="A424" i="2" a="1"/>
  <c r="A424" i="2" s="1"/>
  <c r="A576" i="2" a="1"/>
  <c r="A576" i="2" s="1"/>
  <c r="A939" i="2" a="1"/>
  <c r="A939" i="2" s="1"/>
  <c r="A1767" i="2" a="1"/>
  <c r="A1767" i="2" s="1"/>
  <c r="A1883" i="2" a="1"/>
  <c r="A1883" i="2" s="1"/>
  <c r="A258" i="2" a="1"/>
  <c r="A258" i="2" s="1"/>
  <c r="A1686" i="2" a="1"/>
  <c r="A1686" i="2" s="1"/>
  <c r="A1287" i="2" a="1"/>
  <c r="A1287" i="2" s="1"/>
  <c r="A640" i="2" a="1"/>
  <c r="A640" i="2" s="1"/>
  <c r="A1227" i="2" a="1"/>
  <c r="A1227" i="2" s="1"/>
  <c r="A741" i="2" a="1"/>
  <c r="A741" i="2" s="1"/>
  <c r="A1905" i="2" a="1"/>
  <c r="A1905" i="2" s="1"/>
  <c r="A1024" i="2" a="1"/>
  <c r="A1024" i="2" s="1"/>
  <c r="A1020" i="2" a="1"/>
  <c r="A1020" i="2" s="1"/>
  <c r="A232" i="2" a="1"/>
  <c r="A232" i="2" s="1"/>
  <c r="A1221" i="2" a="1"/>
  <c r="A1221" i="2" s="1"/>
  <c r="A1297" i="2" a="1"/>
  <c r="A1297" i="2" s="1"/>
  <c r="A616" i="2" a="1"/>
  <c r="A616" i="2" s="1"/>
  <c r="A574" i="2" a="1"/>
  <c r="A574" i="2" s="1"/>
  <c r="A1153" i="2" a="1"/>
  <c r="A1153" i="2" s="1"/>
  <c r="A1210" i="2" a="1"/>
  <c r="A1210" i="2" s="1"/>
  <c r="A751" i="2" a="1"/>
  <c r="A751" i="2" s="1"/>
  <c r="A1311" i="2" a="1"/>
  <c r="A1311" i="2" s="1"/>
  <c r="A831" i="2" a="1"/>
  <c r="A831" i="2" s="1"/>
  <c r="A1981" i="2" a="1"/>
  <c r="A1981" i="2" s="1"/>
  <c r="A235" i="2" a="1"/>
  <c r="A235" i="2" s="1"/>
  <c r="A771" i="2" a="1"/>
  <c r="A771" i="2" s="1"/>
  <c r="A1545" i="2" a="1"/>
  <c r="A1545" i="2" s="1"/>
  <c r="A306" i="2" a="1"/>
  <c r="A306" i="2" s="1"/>
  <c r="A811" i="2" a="1"/>
  <c r="A811" i="2" s="1"/>
  <c r="A538" i="2" a="1"/>
  <c r="A538" i="2" s="1"/>
  <c r="A1274" i="2" a="1"/>
  <c r="A1274" i="2" s="1"/>
  <c r="A1458" i="2" a="1"/>
  <c r="A1458" i="2" s="1"/>
  <c r="A1502" i="2" a="1"/>
  <c r="A1502" i="2" s="1"/>
  <c r="A1657" i="2" a="1"/>
  <c r="A1657" i="2" s="1"/>
  <c r="A170" i="2" a="1"/>
  <c r="A170" i="2" s="1"/>
  <c r="A1664" i="2" a="1"/>
  <c r="A1664" i="2" s="1"/>
  <c r="A343" i="2" a="1"/>
  <c r="A343" i="2" s="1"/>
  <c r="A1960" i="2" a="1"/>
  <c r="A1960" i="2" s="1"/>
  <c r="A877" i="2" a="1"/>
  <c r="A877" i="2" s="1"/>
  <c r="A1689" i="2" a="1"/>
  <c r="A1689" i="2" s="1"/>
  <c r="A1266" i="2" a="1"/>
  <c r="A1266" i="2" s="1"/>
  <c r="A2012" i="2" a="1"/>
  <c r="A2012" i="2" s="1"/>
  <c r="A7" i="2" a="1"/>
  <c r="A7" i="2" s="1"/>
  <c r="A1105" i="2" a="1"/>
  <c r="A1105" i="2" s="1"/>
  <c r="A765" i="2" a="1"/>
  <c r="A765" i="2" s="1"/>
  <c r="A494" i="2" a="1"/>
  <c r="A494" i="2" s="1"/>
  <c r="A1835" i="2" a="1"/>
  <c r="A1835" i="2" s="1"/>
  <c r="A122" i="2" a="1"/>
  <c r="A122" i="2" s="1"/>
  <c r="A1332" i="2" a="1"/>
  <c r="A1332" i="2" s="1"/>
  <c r="A284" i="2" a="1"/>
  <c r="A284" i="2" s="1"/>
  <c r="A1234" i="2" a="1"/>
  <c r="A1234" i="2" s="1"/>
  <c r="A1749" i="2" a="1"/>
  <c r="A1749" i="2" s="1"/>
  <c r="A127" i="2" a="1"/>
  <c r="A127" i="2" s="1"/>
  <c r="A884" i="2" a="1"/>
  <c r="A884" i="2" s="1"/>
  <c r="A1904" i="2" a="1"/>
  <c r="A1904" i="2" s="1"/>
  <c r="A950" i="2" a="1"/>
  <c r="A950" i="2" s="1"/>
  <c r="A647" i="2" a="1"/>
  <c r="A647" i="2" s="1"/>
  <c r="A1206" i="2" a="1"/>
  <c r="A1206" i="2" s="1"/>
  <c r="A1141" i="2" a="1"/>
  <c r="A1141" i="2" s="1"/>
  <c r="A1584" i="2" a="1"/>
  <c r="A1584" i="2" s="1"/>
  <c r="A1581" i="2" a="1"/>
  <c r="A1581" i="2" s="1"/>
  <c r="A159" i="2" a="1"/>
  <c r="A159" i="2" s="1"/>
  <c r="A382" i="2" a="1"/>
  <c r="A382" i="2" s="1"/>
  <c r="A992" i="2" a="1"/>
  <c r="A992" i="2" s="1"/>
  <c r="A1694" i="2" a="1"/>
  <c r="A1694" i="2" s="1"/>
  <c r="A198" i="2" a="1"/>
  <c r="A198" i="2" s="1"/>
  <c r="A849" i="2" a="1"/>
  <c r="A849" i="2" s="1"/>
  <c r="A959" i="2" a="1"/>
  <c r="A959" i="2" s="1"/>
  <c r="A643" i="2" a="1"/>
  <c r="A643" i="2" s="1"/>
  <c r="A115" i="2" a="1"/>
  <c r="A115" i="2" s="1"/>
  <c r="A1568" i="2" a="1"/>
  <c r="A1568" i="2" s="1"/>
  <c r="A309" i="2" a="1"/>
  <c r="A309" i="2" s="1"/>
  <c r="A1865" i="2" a="1"/>
  <c r="A1865" i="2" s="1"/>
  <c r="A458" i="2" a="1"/>
  <c r="A458" i="2" s="1"/>
  <c r="A1299" i="2" a="1"/>
  <c r="A1299" i="2" s="1"/>
  <c r="A1082" i="2" a="1"/>
  <c r="A1082" i="2" s="1"/>
  <c r="A1915" i="2" a="1"/>
  <c r="A1915" i="2" s="1"/>
  <c r="A739" i="2" a="1"/>
  <c r="A739" i="2" s="1"/>
  <c r="A606" i="2" a="1"/>
  <c r="A606" i="2" s="1"/>
  <c r="A153" i="2" a="1"/>
  <c r="A153" i="2" s="1"/>
  <c r="A212" i="2" a="1"/>
  <c r="A212" i="2" s="1"/>
  <c r="A605" i="2" a="1"/>
  <c r="A605" i="2" s="1"/>
  <c r="A1199" i="2" a="1"/>
  <c r="A1199" i="2" s="1"/>
  <c r="A1644" i="2" a="1"/>
  <c r="A1644" i="2" s="1"/>
  <c r="A129" i="2" a="1"/>
  <c r="A129" i="2" s="1"/>
  <c r="A1441" i="2" a="1"/>
  <c r="A1441" i="2" s="1"/>
  <c r="A601" i="2" a="1"/>
  <c r="A601" i="2" s="1"/>
  <c r="A1428" i="2" a="1"/>
  <c r="A1428" i="2" s="1"/>
  <c r="A976" i="2" a="1"/>
  <c r="A976" i="2" s="1"/>
  <c r="A1336" i="2" a="1"/>
  <c r="A1336" i="2" s="1"/>
  <c r="A1377" i="2" a="1"/>
  <c r="A1377" i="2" s="1"/>
  <c r="A1521" i="2" a="1"/>
  <c r="A1521" i="2" s="1"/>
  <c r="A1464" i="2" a="1"/>
  <c r="A1464" i="2" s="1"/>
  <c r="A1262" i="2" a="1"/>
  <c r="A1262" i="2" s="1"/>
  <c r="A1256" i="2" a="1"/>
  <c r="A1256" i="2" s="1"/>
  <c r="A57" i="2" a="1"/>
  <c r="A57" i="2" s="1"/>
  <c r="A1144" i="2" a="1"/>
  <c r="A1144" i="2" s="1"/>
  <c r="A94" i="2" a="1"/>
  <c r="A94" i="2" s="1"/>
  <c r="A95" i="2" a="1"/>
  <c r="A95" i="2" s="1"/>
  <c r="A1016" i="2" a="1"/>
  <c r="A1016" i="2" s="1"/>
  <c r="A438" i="2" a="1"/>
  <c r="A438" i="2" s="1"/>
  <c r="A933" i="2" a="1"/>
  <c r="A933" i="2" s="1"/>
  <c r="A472" i="2" a="1"/>
  <c r="A472" i="2" s="1"/>
  <c r="A20" i="2" a="1"/>
  <c r="A20" i="2" s="1"/>
  <c r="A1270" i="2" a="1"/>
  <c r="A1270" i="2" s="1"/>
  <c r="A1609" i="2" a="1"/>
  <c r="A1609" i="2" s="1"/>
  <c r="A1798" i="2" a="1"/>
  <c r="A1798" i="2" s="1"/>
  <c r="A200" i="2" a="1"/>
  <c r="A200" i="2" s="1"/>
  <c r="A349" i="2" a="1"/>
  <c r="A349" i="2" s="1"/>
  <c r="A615" i="2" a="1"/>
  <c r="A615" i="2" s="1"/>
  <c r="A28" i="2" a="1"/>
  <c r="A28" i="2" s="1"/>
  <c r="A777" i="2" a="1"/>
  <c r="A777" i="2" s="1"/>
  <c r="A759" i="2" a="1"/>
  <c r="A759" i="2" s="1"/>
  <c r="A1413" i="2" a="1"/>
  <c r="A1413" i="2" s="1"/>
  <c r="A1660" i="2" a="1"/>
  <c r="A1660" i="2" s="1"/>
  <c r="A769" i="2" a="1"/>
  <c r="A769" i="2" s="1"/>
  <c r="A493" i="2" a="1"/>
  <c r="A493" i="2" s="1"/>
  <c r="A10" i="2" a="1"/>
  <c r="A10" i="2" s="1"/>
  <c r="A55" i="2" a="1"/>
  <c r="A55" i="2" s="1"/>
  <c r="A1951" i="2" a="1"/>
  <c r="A1951" i="2" s="1"/>
  <c r="A1152" i="2" a="1"/>
  <c r="A1152" i="2" s="1"/>
  <c r="A2016" i="2" a="1"/>
  <c r="A2016" i="2" s="1"/>
  <c r="A1935" i="2" a="1"/>
  <c r="A1935" i="2" s="1"/>
  <c r="A1302" i="2" a="1"/>
  <c r="A1302" i="2" s="1"/>
  <c r="A864" i="2" a="1"/>
  <c r="A864" i="2" s="1"/>
  <c r="A1711" i="2" a="1"/>
  <c r="A1711" i="2" s="1"/>
  <c r="A1574" i="2" a="1"/>
  <c r="A1574" i="2" s="1"/>
  <c r="A1565" i="2" a="1"/>
  <c r="A1565" i="2" s="1"/>
  <c r="A962" i="2" a="1"/>
  <c r="A962" i="2" s="1"/>
  <c r="A330" i="2" a="1"/>
  <c r="A330" i="2" s="1"/>
  <c r="A534" i="2" a="1"/>
  <c r="A534" i="2" s="1"/>
  <c r="A1167" i="2" a="1"/>
  <c r="A1167" i="2" s="1"/>
  <c r="A51" i="2" a="1"/>
  <c r="A51" i="2" s="1"/>
  <c r="A1857" i="2" a="1"/>
  <c r="A1857" i="2" s="1"/>
  <c r="A1676" i="2" a="1"/>
  <c r="A1676" i="2" s="1"/>
  <c r="A1772" i="2" a="1"/>
  <c r="A1772" i="2" s="1"/>
  <c r="A1894" i="2" a="1"/>
  <c r="A1894" i="2" s="1"/>
  <c r="A488" i="2" a="1"/>
  <c r="A488" i="2" s="1"/>
  <c r="A1869" i="2" a="1"/>
  <c r="A1869" i="2" s="1"/>
  <c r="A1083" i="2" a="1"/>
  <c r="A1083" i="2" s="1"/>
  <c r="A503" i="2" a="1"/>
  <c r="A503" i="2" s="1"/>
  <c r="A1202" i="2" a="1"/>
  <c r="A1202" i="2" s="1"/>
  <c r="A1941" i="2" a="1"/>
  <c r="A1941" i="2" s="1"/>
  <c r="A1407" i="2" a="1"/>
  <c r="A1407" i="2" s="1"/>
  <c r="A983" i="2" a="1"/>
  <c r="A983" i="2" s="1"/>
  <c r="A1974" i="2" a="1"/>
  <c r="A1974" i="2" s="1"/>
  <c r="A192" i="2" a="1"/>
  <c r="A192" i="2" s="1"/>
  <c r="A1590" i="2" a="1"/>
  <c r="A1590" i="2" s="1"/>
  <c r="A1735" i="2" a="1"/>
  <c r="A1735" i="2" s="1"/>
  <c r="A1666" i="2" a="1"/>
  <c r="A1666" i="2" s="1"/>
  <c r="A1571" i="2" a="1"/>
  <c r="A1571" i="2" s="1"/>
  <c r="A867" i="2" a="1"/>
  <c r="A867" i="2" s="1"/>
  <c r="A98" i="2" a="1"/>
  <c r="A98" i="2" s="1"/>
  <c r="A1844" i="2" a="1"/>
  <c r="A1844" i="2" s="1"/>
  <c r="A790" i="2" a="1"/>
  <c r="A790" i="2" s="1"/>
  <c r="A1102" i="2" a="1"/>
  <c r="A1102" i="2" s="1"/>
  <c r="A1117" i="2" a="1"/>
  <c r="A1117" i="2" s="1"/>
  <c r="A1359" i="2" a="1"/>
  <c r="A1359" i="2" s="1"/>
  <c r="A1078" i="2" a="1"/>
  <c r="A1078" i="2" s="1"/>
  <c r="A1515" i="2" a="1"/>
  <c r="A1515" i="2" s="1"/>
  <c r="A228" i="2" a="1"/>
  <c r="A228" i="2" s="1"/>
  <c r="A1885" i="2" a="1"/>
  <c r="A1885" i="2" s="1"/>
  <c r="A1527" i="2" a="1"/>
  <c r="A1527" i="2" s="1"/>
  <c r="A584" i="2" a="1"/>
  <c r="A584" i="2" s="1"/>
  <c r="A1622" i="2" a="1"/>
  <c r="A1622" i="2" s="1"/>
  <c r="A283" i="2" a="1"/>
  <c r="A283" i="2" s="1"/>
  <c r="A1878" i="2" a="1"/>
  <c r="A1878" i="2" s="1"/>
  <c r="A138" i="2" a="1"/>
  <c r="A138" i="2" s="1"/>
  <c r="A815" i="2" a="1"/>
  <c r="A815" i="2" s="1"/>
  <c r="A1387" i="2" a="1"/>
  <c r="A1387" i="2" s="1"/>
  <c r="A1398" i="2" a="1"/>
  <c r="A1398" i="2" s="1"/>
  <c r="A2018" i="2" a="1"/>
  <c r="A2018" i="2" s="1"/>
  <c r="A1507" i="2" a="1"/>
  <c r="A1507" i="2" s="1"/>
  <c r="A1925" i="2" a="1"/>
  <c r="A1925" i="2" s="1"/>
  <c r="A1542" i="2" a="1"/>
  <c r="A1542" i="2" s="1"/>
  <c r="A450" i="2" a="1"/>
  <c r="A450" i="2" s="1"/>
  <c r="A272" i="2" a="1"/>
  <c r="A272" i="2" s="1"/>
  <c r="A842" i="2" a="1"/>
  <c r="A842" i="2" s="1"/>
  <c r="A757" i="2" a="1"/>
  <c r="A757" i="2" s="1"/>
  <c r="A1484" i="2" a="1"/>
  <c r="A1484" i="2" s="1"/>
  <c r="A104" i="2" a="1"/>
  <c r="A104" i="2" s="1"/>
  <c r="A671" i="2" a="1"/>
  <c r="A671" i="2" s="1"/>
  <c r="B564" i="2" a="1"/>
  <c r="B564" i="2" s="1"/>
  <c r="B1391" i="2" a="1"/>
  <c r="B1391" i="2" s="1"/>
  <c r="B2001" i="2" a="1"/>
  <c r="B2001" i="2" s="1"/>
  <c r="B971" i="2" a="1"/>
  <c r="B971" i="2" s="1"/>
  <c r="B1072" i="2" a="1"/>
  <c r="B1072" i="2" s="1"/>
  <c r="B342" i="2" a="1"/>
  <c r="B342" i="2" s="1"/>
  <c r="B1099" i="2" a="1"/>
  <c r="B1099" i="2" s="1"/>
  <c r="B755" i="2" a="1"/>
  <c r="B755" i="2" s="1"/>
  <c r="B1489" i="2" a="1"/>
  <c r="B1489" i="2" s="1"/>
  <c r="B678" i="2" a="1"/>
  <c r="B678" i="2" s="1"/>
  <c r="B1390" i="2" a="1"/>
  <c r="B1390" i="2" s="1"/>
  <c r="B1089" i="2" a="1"/>
  <c r="B1089" i="2" s="1"/>
  <c r="B127" i="2" a="1"/>
  <c r="B127" i="2" s="1"/>
  <c r="B1601" i="2" a="1"/>
  <c r="B1601" i="2" s="1"/>
  <c r="B154" i="2" a="1"/>
  <c r="B154" i="2" s="1"/>
  <c r="B1499" i="2" a="1"/>
  <c r="B1499" i="2" s="1"/>
  <c r="B612" i="2" a="1"/>
  <c r="B612" i="2" s="1"/>
  <c r="B1282" i="2" a="1"/>
  <c r="B1282" i="2" s="1"/>
  <c r="B1255" i="2" a="1"/>
  <c r="B1255" i="2" s="1"/>
  <c r="B1257" i="2" a="1"/>
  <c r="B1257" i="2" s="1"/>
  <c r="B1525" i="2" a="1"/>
  <c r="B1525" i="2" s="1"/>
  <c r="B1356" i="2" a="1"/>
  <c r="B1356" i="2" s="1"/>
  <c r="B234" i="2" a="1"/>
  <c r="B234" i="2" s="1"/>
  <c r="B742" i="2" a="1"/>
  <c r="B742" i="2" s="1"/>
  <c r="B1930" i="2" a="1"/>
  <c r="B1930" i="2" s="1"/>
  <c r="B472" i="2" a="1"/>
  <c r="B472" i="2" s="1"/>
  <c r="B1792" i="2" a="1"/>
  <c r="B1792" i="2" s="1"/>
  <c r="B20" i="2" a="1"/>
  <c r="B20" i="2" s="1"/>
  <c r="B1460" i="2" a="1"/>
  <c r="B1460" i="2" s="1"/>
  <c r="B1303" i="2" a="1"/>
  <c r="B1303" i="2" s="1"/>
  <c r="B1363" i="2" a="1"/>
  <c r="B1363" i="2" s="1"/>
  <c r="B600" i="2" a="1"/>
  <c r="B600" i="2" s="1"/>
  <c r="B1964" i="2" a="1"/>
  <c r="B1964" i="2" s="1"/>
  <c r="B1235" i="2" a="1"/>
  <c r="B1235" i="2" s="1"/>
  <c r="B644" i="2" a="1"/>
  <c r="B644" i="2" s="1"/>
  <c r="B1829" i="2" a="1"/>
  <c r="B1829" i="2" s="1"/>
  <c r="B1887" i="2" a="1"/>
  <c r="B1887" i="2" s="1"/>
  <c r="B1562" i="2" a="1"/>
  <c r="B1562" i="2" s="1"/>
  <c r="B408" i="2" a="1"/>
  <c r="B408" i="2" s="1"/>
  <c r="B1853" i="2" a="1"/>
  <c r="B1853" i="2" s="1"/>
  <c r="B464" i="2" a="1"/>
  <c r="B464" i="2" s="1"/>
  <c r="B238" i="2" a="1"/>
  <c r="B238" i="2" s="1"/>
  <c r="B1484" i="2" a="1"/>
  <c r="B1484" i="2" s="1"/>
  <c r="B423" i="2" a="1"/>
  <c r="B423" i="2" s="1"/>
  <c r="B676" i="2" a="1"/>
  <c r="B676" i="2" s="1"/>
  <c r="B1474" i="2" a="1"/>
  <c r="B1474" i="2" s="1"/>
  <c r="B1763" i="2" a="1"/>
  <c r="B1763" i="2" s="1"/>
  <c r="B1331" i="2" a="1"/>
  <c r="B1331" i="2" s="1"/>
  <c r="B165" i="2" a="1"/>
  <c r="B165" i="2" s="1"/>
  <c r="B1470" i="2" a="1"/>
  <c r="B1470" i="2" s="1"/>
  <c r="B363" i="2" a="1"/>
  <c r="B363" i="2" s="1"/>
  <c r="B589" i="2" a="1"/>
  <c r="B589" i="2" s="1"/>
  <c r="B606" i="2" a="1"/>
  <c r="B606" i="2" s="1"/>
  <c r="B1708" i="2" a="1"/>
  <c r="B1708" i="2" s="1"/>
  <c r="B1690" i="2" a="1"/>
  <c r="B1690" i="2" s="1"/>
  <c r="B1399" i="2" a="1"/>
  <c r="B1399" i="2" s="1"/>
  <c r="B327" i="2" a="1"/>
  <c r="B327" i="2" s="1"/>
  <c r="B1732" i="2" a="1"/>
  <c r="B1732" i="2" s="1"/>
  <c r="B175" i="2" a="1"/>
  <c r="B175" i="2" s="1"/>
  <c r="B1631" i="2" a="1"/>
  <c r="B1631" i="2" s="1"/>
  <c r="B1223" i="2" a="1"/>
  <c r="B1223" i="2" s="1"/>
  <c r="B984" i="2" a="1"/>
  <c r="B984" i="2" s="1"/>
  <c r="B723" i="2" a="1"/>
  <c r="B723" i="2" s="1"/>
  <c r="B390" i="2" a="1"/>
  <c r="B390" i="2" s="1"/>
  <c r="B1269" i="2" a="1"/>
  <c r="B1269" i="2" s="1"/>
  <c r="B1442" i="2" a="1"/>
  <c r="B1442" i="2" s="1"/>
  <c r="B836" i="2" a="1"/>
  <c r="B836" i="2" s="1"/>
  <c r="B1224" i="2" a="1"/>
  <c r="B1224" i="2" s="1"/>
  <c r="B152" i="2" a="1"/>
  <c r="B152" i="2" s="1"/>
  <c r="B613" i="2" a="1"/>
  <c r="B613" i="2" s="1"/>
  <c r="B1634" i="2" a="1"/>
  <c r="B1634" i="2" s="1"/>
  <c r="B1959" i="2" a="1"/>
  <c r="B1959" i="2" s="1"/>
  <c r="B1219" i="2" a="1"/>
  <c r="B1219" i="2" s="1"/>
  <c r="B1640" i="2" a="1"/>
  <c r="B1640" i="2" s="1"/>
  <c r="B1023" i="2" a="1"/>
  <c r="B1023" i="2" s="1"/>
  <c r="B609" i="2" a="1"/>
  <c r="B609" i="2" s="1"/>
  <c r="B884" i="2" a="1"/>
  <c r="B884" i="2" s="1"/>
  <c r="B1371" i="2" a="1"/>
  <c r="B1371" i="2" s="1"/>
  <c r="B230" i="2" a="1"/>
  <c r="B230" i="2" s="1"/>
  <c r="B1096" i="2" a="1"/>
  <c r="B1096" i="2" s="1"/>
  <c r="B1633" i="2" a="1"/>
  <c r="B1633" i="2" s="1"/>
  <c r="B386" i="2" a="1"/>
  <c r="B386" i="2" s="1"/>
  <c r="B1055" i="2" a="1"/>
  <c r="B1055" i="2" s="1"/>
  <c r="B1920" i="2" a="1"/>
  <c r="B1920" i="2" s="1"/>
  <c r="B121" i="2" a="1"/>
  <c r="B121" i="2" s="1"/>
  <c r="B952" i="2" a="1"/>
  <c r="B952" i="2" s="1"/>
  <c r="B1011" i="2" a="1"/>
  <c r="B1011" i="2" s="1"/>
  <c r="B1946" i="2" a="1"/>
  <c r="B1946" i="2" s="1"/>
  <c r="B1970" i="2" a="1"/>
  <c r="B1970" i="2" s="1"/>
  <c r="B1184" i="2" a="1"/>
  <c r="B1184" i="2" s="1"/>
  <c r="B975" i="2" a="1"/>
  <c r="B975" i="2" s="1"/>
  <c r="B1948" i="2" a="1"/>
  <c r="B1948" i="2" s="1"/>
  <c r="B102" i="2" a="1"/>
  <c r="B102" i="2" s="1"/>
  <c r="B868" i="2" a="1"/>
  <c r="B868" i="2" s="1"/>
  <c r="B967" i="2" a="1"/>
  <c r="B967" i="2" s="1"/>
  <c r="B748" i="2" a="1"/>
  <c r="B748" i="2" s="1"/>
  <c r="B357" i="2" a="1"/>
  <c r="B357" i="2" s="1"/>
  <c r="B1405" i="2" a="1"/>
  <c r="B1405" i="2" s="1"/>
  <c r="B161" i="2" a="1"/>
  <c r="B161" i="2" s="1"/>
  <c r="B139" i="2" a="1"/>
  <c r="B139" i="2" s="1"/>
  <c r="B1941" i="2" a="1"/>
  <c r="B1941" i="2" s="1"/>
  <c r="B1044" i="2" a="1"/>
  <c r="B1044" i="2" s="1"/>
  <c r="B1407" i="2" a="1"/>
  <c r="B1407" i="2" s="1"/>
  <c r="B298" i="2" a="1"/>
  <c r="B298" i="2" s="1"/>
  <c r="B914" i="2" a="1"/>
  <c r="B914" i="2" s="1"/>
  <c r="B1761" i="2" a="1"/>
  <c r="B1761" i="2" s="1"/>
  <c r="B585" i="2" a="1"/>
  <c r="B585" i="2" s="1"/>
  <c r="B120" i="2" a="1"/>
  <c r="B120" i="2" s="1"/>
  <c r="B1980" i="2" a="1"/>
  <c r="B1980" i="2" s="1"/>
  <c r="B193" i="2" a="1"/>
  <c r="B193" i="2" s="1"/>
  <c r="B546" i="2" a="1"/>
  <c r="B546" i="2" s="1"/>
  <c r="B168" i="2" a="1"/>
  <c r="B168" i="2" s="1"/>
  <c r="B931" i="2" a="1"/>
  <c r="B931" i="2" s="1"/>
  <c r="B658" i="2" a="1"/>
  <c r="B658" i="2" s="1"/>
  <c r="B654" i="2" a="1"/>
  <c r="B654" i="2" s="1"/>
  <c r="B859" i="2" a="1"/>
  <c r="B859" i="2" s="1"/>
  <c r="B1285" i="2" a="1"/>
  <c r="B1285" i="2" s="1"/>
  <c r="B1461" i="2" a="1"/>
  <c r="B1461" i="2" s="1"/>
  <c r="B1392" i="2" a="1"/>
  <c r="B1392" i="2" s="1"/>
  <c r="B1367" i="2" a="1"/>
  <c r="B1367" i="2" s="1"/>
  <c r="B901" i="2" a="1"/>
  <c r="B901" i="2" s="1"/>
  <c r="B1535" i="2" a="1"/>
  <c r="B1535" i="2" s="1"/>
  <c r="B668" i="2" a="1"/>
  <c r="B668" i="2" s="1"/>
  <c r="B1444" i="2" a="1"/>
  <c r="B1444" i="2" s="1"/>
  <c r="B1872" i="2" a="1"/>
  <c r="B1872" i="2" s="1"/>
  <c r="B1744" i="2" a="1"/>
  <c r="B1744" i="2" s="1"/>
  <c r="B1296" i="2" a="1"/>
  <c r="B1296" i="2" s="1"/>
  <c r="B1117" i="2" a="1"/>
  <c r="B1117" i="2" s="1"/>
  <c r="B388" i="2" a="1"/>
  <c r="B388" i="2" s="1"/>
  <c r="B622" i="2" a="1"/>
  <c r="B622" i="2" s="1"/>
  <c r="B890" i="2" a="1"/>
  <c r="B890" i="2" s="1"/>
  <c r="B153" i="2" a="1"/>
  <c r="B153" i="2" s="1"/>
  <c r="B1846" i="2" a="1"/>
  <c r="B1846" i="2" s="1"/>
  <c r="B909" i="2" a="1"/>
  <c r="B909" i="2" s="1"/>
  <c r="B972" i="2" a="1"/>
  <c r="B972" i="2" s="1"/>
  <c r="B1784" i="2" a="1"/>
  <c r="B1784" i="2" s="1"/>
  <c r="B116" i="2" a="1"/>
  <c r="B116" i="2" s="1"/>
  <c r="B1087" i="2" a="1"/>
  <c r="B1087" i="2" s="1"/>
  <c r="B40" i="2" a="1"/>
  <c r="B40" i="2" s="1"/>
  <c r="B1476" i="2" a="1"/>
  <c r="B1476" i="2" s="1"/>
  <c r="B212" i="2" a="1"/>
  <c r="B212" i="2" s="1"/>
  <c r="B11" i="2" a="1"/>
  <c r="B11" i="2" s="1"/>
  <c r="B1956" i="2" a="1"/>
  <c r="B1956" i="2" s="1"/>
  <c r="B245" i="2" a="1"/>
  <c r="B245" i="2" s="1"/>
  <c r="B597" i="2" a="1"/>
  <c r="B597" i="2" s="1"/>
  <c r="B1989" i="2" a="1"/>
  <c r="B1989" i="2" s="1"/>
  <c r="B287" i="2" a="1"/>
  <c r="B287" i="2" s="1"/>
  <c r="B510" i="2" a="1"/>
  <c r="B510" i="2" s="1"/>
  <c r="B1706" i="2" a="1"/>
  <c r="B1706" i="2" s="1"/>
  <c r="B1454" i="2" a="1"/>
  <c r="B1454" i="2" s="1"/>
  <c r="B784" i="2" a="1"/>
  <c r="B784" i="2" s="1"/>
  <c r="B1277" i="2" a="1"/>
  <c r="B1277" i="2" s="1"/>
  <c r="B1325" i="2" a="1"/>
  <c r="B1325" i="2" s="1"/>
  <c r="B1730" i="2" a="1"/>
  <c r="B1730" i="2" s="1"/>
  <c r="B605" i="2" a="1"/>
  <c r="B605" i="2" s="1"/>
  <c r="B1233" i="2" a="1"/>
  <c r="B1233" i="2" s="1"/>
  <c r="B1758" i="2" a="1"/>
  <c r="B1758" i="2" s="1"/>
  <c r="B1201" i="2" a="1"/>
  <c r="B1201" i="2" s="1"/>
  <c r="B1158" i="2" a="1"/>
  <c r="B1158" i="2" s="1"/>
  <c r="B1789" i="2" a="1"/>
  <c r="B1789" i="2" s="1"/>
  <c r="B1193" i="2" a="1"/>
  <c r="B1193" i="2" s="1"/>
  <c r="B1500" i="2" a="1"/>
  <c r="B1500" i="2" s="1"/>
  <c r="B1598" i="2" a="1"/>
  <c r="B1598" i="2" s="1"/>
  <c r="B1625" i="2" a="1"/>
  <c r="B1625" i="2" s="1"/>
  <c r="B1615" i="2" a="1"/>
  <c r="B1615" i="2" s="1"/>
  <c r="B1012" i="2" a="1"/>
  <c r="B1012" i="2" s="1"/>
  <c r="B1199" i="2" a="1"/>
  <c r="B1199" i="2" s="1"/>
  <c r="B32" i="2" a="1"/>
  <c r="B32" i="2" s="1"/>
  <c r="B1888" i="2" a="1"/>
  <c r="B1888" i="2" s="1"/>
  <c r="B1033" i="2" a="1"/>
  <c r="B1033" i="2" s="1"/>
  <c r="B321" i="2" a="1"/>
  <c r="B321" i="2" s="1"/>
  <c r="B1807" i="2" a="1"/>
  <c r="B1807" i="2" s="1"/>
  <c r="B294" i="2" a="1"/>
  <c r="B294" i="2" s="1"/>
  <c r="B1418" i="2" a="1"/>
  <c r="B1418" i="2" s="1"/>
  <c r="B1366" i="2" a="1"/>
  <c r="B1366" i="2" s="1"/>
  <c r="B1707" i="2" a="1"/>
  <c r="B1707" i="2" s="1"/>
  <c r="B1270" i="2" a="1"/>
  <c r="B1270" i="2" s="1"/>
  <c r="B1644" i="2" a="1"/>
  <c r="B1644" i="2" s="1"/>
  <c r="B886" i="2" a="1"/>
  <c r="B886" i="2" s="1"/>
  <c r="B74" i="2" a="1"/>
  <c r="B74" i="2" s="1"/>
  <c r="B174" i="2" a="1"/>
  <c r="B174" i="2" s="1"/>
  <c r="B227" i="2" a="1"/>
  <c r="B227" i="2" s="1"/>
  <c r="B1374" i="2" a="1"/>
  <c r="B1374" i="2" s="1"/>
  <c r="B1564" i="2" a="1"/>
  <c r="B1564" i="2" s="1"/>
  <c r="B303" i="2" a="1"/>
  <c r="B303" i="2" s="1"/>
  <c r="B1603" i="2" a="1"/>
  <c r="B1603" i="2" s="1"/>
  <c r="B1131" i="2" a="1"/>
  <c r="B1131" i="2" s="1"/>
  <c r="B293" i="2" a="1"/>
  <c r="B293" i="2" s="1"/>
  <c r="B162" i="2" a="1"/>
  <c r="B162" i="2" s="1"/>
  <c r="B1612" i="2" a="1"/>
  <c r="B1612" i="2" s="1"/>
  <c r="B129" i="2" a="1"/>
  <c r="B129" i="2" s="1"/>
  <c r="B268" i="2" a="1"/>
  <c r="B268" i="2" s="1"/>
  <c r="B1524" i="2" a="1"/>
  <c r="B1524" i="2" s="1"/>
  <c r="B374" i="2" a="1"/>
  <c r="B374" i="2" s="1"/>
  <c r="B928" i="2" a="1"/>
  <c r="B928" i="2" s="1"/>
  <c r="B772" i="2" a="1"/>
  <c r="B772" i="2" s="1"/>
  <c r="B749" i="2" a="1"/>
  <c r="B749" i="2" s="1"/>
  <c r="B1038" i="2" a="1"/>
  <c r="B1038" i="2" s="1"/>
  <c r="B339" i="2" a="1"/>
  <c r="B339" i="2" s="1"/>
  <c r="B1161" i="2" a="1"/>
  <c r="B1161" i="2" s="1"/>
  <c r="B628" i="2" a="1"/>
  <c r="B628" i="2" s="1"/>
  <c r="B900" i="2" a="1"/>
  <c r="B900" i="2" s="1"/>
  <c r="B1318" i="2" a="1"/>
  <c r="B1318" i="2" s="1"/>
  <c r="B958" i="2" a="1"/>
  <c r="B958" i="2" s="1"/>
  <c r="B1441" i="2" a="1"/>
  <c r="B1441" i="2" s="1"/>
  <c r="B629" i="2" a="1"/>
  <c r="B629" i="2" s="1"/>
  <c r="B1793" i="2" a="1"/>
  <c r="B1793" i="2" s="1"/>
  <c r="B746" i="2" a="1"/>
  <c r="B746" i="2" s="1"/>
  <c r="B1533" i="2" a="1"/>
  <c r="B1533" i="2" s="1"/>
  <c r="B1306" i="2" a="1"/>
  <c r="B1306" i="2" s="1"/>
  <c r="B548" i="2" a="1"/>
  <c r="B548" i="2" s="1"/>
  <c r="B828" i="2" a="1"/>
  <c r="B828" i="2" s="1"/>
  <c r="B149" i="2" a="1"/>
  <c r="B149" i="2" s="1"/>
  <c r="B1221" i="2" a="1"/>
  <c r="B1221" i="2" s="1"/>
  <c r="B665" i="2" a="1"/>
  <c r="B665" i="2" s="1"/>
  <c r="B308" i="2" a="1"/>
  <c r="B308" i="2" s="1"/>
  <c r="B1293" i="2" a="1"/>
  <c r="B1293" i="2" s="1"/>
  <c r="B292" i="2" a="1"/>
  <c r="B292" i="2" s="1"/>
  <c r="B1610" i="2" a="1"/>
  <c r="B1610" i="2" s="1"/>
  <c r="B1654" i="2" a="1"/>
  <c r="B1654" i="2" s="1"/>
  <c r="B1922" i="2" a="1"/>
  <c r="B1922" i="2" s="1"/>
  <c r="B1668" i="2" a="1"/>
  <c r="B1668" i="2" s="1"/>
  <c r="B1958" i="2" a="1"/>
  <c r="B1958" i="2" s="1"/>
  <c r="B659" i="2" a="1"/>
  <c r="B659" i="2" s="1"/>
  <c r="B642" i="2" a="1"/>
  <c r="B642" i="2" s="1"/>
  <c r="B1786" i="2" a="1"/>
  <c r="B1786" i="2" s="1"/>
  <c r="B1574" i="2" a="1"/>
  <c r="B1574" i="2" s="1"/>
  <c r="B1681" i="2" a="1"/>
  <c r="B1681" i="2" s="1"/>
  <c r="B1911" i="2" a="1"/>
  <c r="B1911" i="2" s="1"/>
  <c r="B874" i="2" a="1"/>
  <c r="B874" i="2" s="1"/>
  <c r="B990" i="2" a="1"/>
  <c r="B990" i="2" s="1"/>
  <c r="B601" i="2" a="1"/>
  <c r="B601" i="2" s="1"/>
  <c r="B190" i="2" a="1"/>
  <c r="B190" i="2" s="1"/>
  <c r="B2017" i="2" a="1"/>
  <c r="B2017" i="2" s="1"/>
  <c r="B805" i="2" a="1"/>
  <c r="B805" i="2" s="1"/>
  <c r="B728" i="2" a="1"/>
  <c r="B728" i="2" s="1"/>
  <c r="B1727" i="2" a="1"/>
  <c r="B1727" i="2" s="1"/>
  <c r="B1544" i="2" a="1"/>
  <c r="B1544" i="2" s="1"/>
  <c r="B2022" i="2" a="1"/>
  <c r="B2022" i="2" s="1"/>
  <c r="B1487" i="2" a="1"/>
  <c r="B1487" i="2" s="1"/>
  <c r="B993" i="2" a="1"/>
  <c r="B993" i="2" s="1"/>
  <c r="B1670" i="2" a="1"/>
  <c r="B1670" i="2" s="1"/>
  <c r="B1993" i="2" a="1"/>
  <c r="B1993" i="2" s="1"/>
  <c r="B137" i="2" a="1"/>
  <c r="B137" i="2" s="1"/>
  <c r="B1447" i="2" a="1"/>
  <c r="B1447" i="2" s="1"/>
  <c r="B1250" i="2" a="1"/>
  <c r="B1250" i="2" s="1"/>
  <c r="B743" i="2" a="1"/>
  <c r="B743" i="2" s="1"/>
  <c r="B1015" i="2" a="1"/>
  <c r="B1015" i="2" s="1"/>
  <c r="B319" i="2" a="1"/>
  <c r="B319" i="2" s="1"/>
  <c r="B69" i="2" a="1"/>
  <c r="B69" i="2" s="1"/>
  <c r="B399" i="2" a="1"/>
  <c r="B399" i="2" s="1"/>
  <c r="B1867" i="2" a="1"/>
  <c r="B1867" i="2" s="1"/>
  <c r="B1492" i="2" a="1"/>
  <c r="B1492" i="2" s="1"/>
  <c r="B203" i="2" a="1"/>
  <c r="B203" i="2" s="1"/>
  <c r="B244" i="2" a="1"/>
  <c r="B244" i="2" s="1"/>
  <c r="B775" i="2" a="1"/>
  <c r="B775" i="2" s="1"/>
  <c r="B142" i="2" a="1"/>
  <c r="B142" i="2" s="1"/>
  <c r="B27" i="2" a="1"/>
  <c r="B27" i="2" s="1"/>
  <c r="B1918" i="2" a="1"/>
  <c r="B1918" i="2" s="1"/>
  <c r="B205" i="2" a="1"/>
  <c r="B205" i="2" s="1"/>
  <c r="B197" i="2" a="1"/>
  <c r="B197" i="2" s="1"/>
  <c r="B1297" i="2" a="1"/>
  <c r="B1297" i="2" s="1"/>
  <c r="B1896" i="2" a="1"/>
  <c r="B1896" i="2" s="1"/>
  <c r="B252" i="2" a="1"/>
  <c r="B252" i="2" s="1"/>
  <c r="B340" i="2" a="1"/>
  <c r="B340" i="2" s="1"/>
  <c r="B133" i="2" a="1"/>
  <c r="B133" i="2" s="1"/>
  <c r="B641" i="2" a="1"/>
  <c r="B641" i="2" s="1"/>
  <c r="B1926" i="2" a="1"/>
  <c r="B1926" i="2" s="1"/>
  <c r="B166" i="2" a="1"/>
  <c r="B166" i="2" s="1"/>
  <c r="B239" i="2" a="1"/>
  <c r="B239" i="2" s="1"/>
  <c r="B704" i="2" a="1"/>
  <c r="B704" i="2" s="1"/>
  <c r="B872" i="2" a="1"/>
  <c r="B872" i="2" s="1"/>
  <c r="B476" i="2" a="1"/>
  <c r="B476" i="2" s="1"/>
  <c r="B1908" i="2" a="1"/>
  <c r="B1908" i="2" s="1"/>
  <c r="B169" i="2" a="1"/>
  <c r="B169" i="2" s="1"/>
  <c r="B436" i="2" a="1"/>
  <c r="B436" i="2" s="1"/>
  <c r="B1823" i="2" a="1"/>
  <c r="B1823" i="2" s="1"/>
  <c r="B1428" i="2" a="1"/>
  <c r="B1428" i="2" s="1"/>
  <c r="B616" i="2" a="1"/>
  <c r="B616" i="2" s="1"/>
  <c r="B1333" i="2" a="1"/>
  <c r="B1333" i="2" s="1"/>
  <c r="B720" i="2" a="1"/>
  <c r="B720" i="2" s="1"/>
  <c r="B1197" i="2" a="1"/>
  <c r="B1197" i="2" s="1"/>
  <c r="B1272" i="2" a="1"/>
  <c r="B1272" i="2" s="1"/>
  <c r="B1998" i="2" a="1"/>
  <c r="B1998" i="2" s="1"/>
  <c r="B976" i="2" a="1"/>
  <c r="B976" i="2" s="1"/>
  <c r="B1378" i="2" a="1"/>
  <c r="B1378" i="2" s="1"/>
  <c r="B1659" i="2" a="1"/>
  <c r="B1659" i="2" s="1"/>
  <c r="B563" i="2" a="1"/>
  <c r="B563" i="2" s="1"/>
  <c r="B1567" i="2" a="1"/>
  <c r="B1567" i="2" s="1"/>
  <c r="B1754" i="2" a="1"/>
  <c r="B1754" i="2" s="1"/>
  <c r="B1359" i="2" a="1"/>
  <c r="B1359" i="2" s="1"/>
  <c r="B1503" i="2" a="1"/>
  <c r="B1503" i="2" s="1"/>
  <c r="B1703" i="2" a="1"/>
  <c r="B1703" i="2" s="1"/>
  <c r="B861" i="2" a="1"/>
  <c r="B861" i="2" s="1"/>
  <c r="B448" i="2" a="1"/>
  <c r="B448" i="2" s="1"/>
  <c r="B1095" i="2" a="1"/>
  <c r="B1095" i="2" s="1"/>
  <c r="B100" i="2" a="1"/>
  <c r="B100" i="2" s="1"/>
  <c r="B1244" i="2" a="1"/>
  <c r="B1244" i="2" s="1"/>
  <c r="B1810" i="2" a="1"/>
  <c r="B1810" i="2" s="1"/>
  <c r="B620" i="2" a="1"/>
  <c r="B620" i="2" s="1"/>
  <c r="B246" i="2" a="1"/>
  <c r="B246" i="2" s="1"/>
  <c r="B1159" i="2" a="1"/>
  <c r="B1159" i="2" s="1"/>
  <c r="B1688" i="2" a="1"/>
  <c r="B1688" i="2" s="1"/>
  <c r="B1866" i="2" a="1"/>
  <c r="B1866" i="2" s="1"/>
  <c r="B1086" i="2" a="1"/>
  <c r="B1086" i="2" s="1"/>
  <c r="B1459" i="2" a="1"/>
  <c r="B1459" i="2" s="1"/>
  <c r="B1937" i="2" a="1"/>
  <c r="B1937" i="2" s="1"/>
  <c r="B1572" i="2" a="1"/>
  <c r="B1572" i="2" s="1"/>
  <c r="B574" i="2" a="1"/>
  <c r="B574" i="2" s="1"/>
  <c r="B434" i="2" a="1"/>
  <c r="B434" i="2" s="1"/>
  <c r="B1609" i="2" a="1"/>
  <c r="B1609" i="2" s="1"/>
  <c r="B1919" i="2" a="1"/>
  <c r="B1919" i="2" s="1"/>
  <c r="B956" i="2" a="1"/>
  <c r="B956" i="2" s="1"/>
  <c r="B1343" i="2" a="1"/>
  <c r="B1343" i="2" s="1"/>
  <c r="B1182" i="2" a="1"/>
  <c r="B1182" i="2" s="1"/>
  <c r="B394" i="2" a="1"/>
  <c r="B394" i="2" s="1"/>
  <c r="B1994" i="2" a="1"/>
  <c r="B1994" i="2" s="1"/>
  <c r="B1395" i="2" a="1"/>
  <c r="B1395" i="2" s="1"/>
  <c r="B1336" i="2" a="1"/>
  <c r="B1336" i="2" s="1"/>
  <c r="B1153" i="2" a="1"/>
  <c r="B1153" i="2" s="1"/>
  <c r="B1531" i="2" a="1"/>
  <c r="B1531" i="2" s="1"/>
  <c r="B1415" i="2" a="1"/>
  <c r="B1415" i="2" s="1"/>
  <c r="B501" i="2" a="1"/>
  <c r="B501" i="2" s="1"/>
  <c r="B1513" i="2" a="1"/>
  <c r="B1513" i="2" s="1"/>
  <c r="B1616" i="2" a="1"/>
  <c r="B1616" i="2" s="1"/>
  <c r="B912" i="2" a="1"/>
  <c r="B912" i="2" s="1"/>
  <c r="B445" i="2" a="1"/>
  <c r="B445" i="2" s="1"/>
  <c r="B1955" i="2" a="1"/>
  <c r="B1955" i="2" s="1"/>
  <c r="B577" i="2" a="1"/>
  <c r="B577" i="2" s="1"/>
  <c r="B1210" i="2" a="1"/>
  <c r="B1210" i="2" s="1"/>
  <c r="B1433" i="2" a="1"/>
  <c r="B1433" i="2" s="1"/>
  <c r="B1716" i="2" a="1"/>
  <c r="B1716" i="2" s="1"/>
  <c r="B876" i="2" a="1"/>
  <c r="B876" i="2" s="1"/>
  <c r="B1014" i="2" a="1"/>
  <c r="B1014" i="2" s="1"/>
  <c r="B1907" i="2" a="1"/>
  <c r="B1907" i="2" s="1"/>
  <c r="B924" i="2" a="1"/>
  <c r="B924" i="2" s="1"/>
  <c r="B1953" i="2" a="1"/>
  <c r="B1953" i="2" s="1"/>
  <c r="B1362" i="2" a="1"/>
  <c r="B1362" i="2" s="1"/>
  <c r="B850" i="2" a="1"/>
  <c r="B850" i="2" s="1"/>
  <c r="B1972" i="2" a="1"/>
  <c r="B1972" i="2" s="1"/>
  <c r="B2010" i="2" a="1"/>
  <c r="B2010" i="2" s="1"/>
  <c r="B346" i="2" a="1"/>
  <c r="B346" i="2" s="1"/>
  <c r="B1092" i="2" a="1"/>
  <c r="B1092" i="2" s="1"/>
  <c r="B2011" i="2" a="1"/>
  <c r="B2011" i="2" s="1"/>
  <c r="B1914" i="2" a="1"/>
  <c r="B1914" i="2" s="1"/>
  <c r="B1155" i="2" a="1"/>
  <c r="B1155" i="2" s="1"/>
  <c r="B407" i="2" a="1"/>
  <c r="B407" i="2" s="1"/>
  <c r="B99" i="2" a="1"/>
  <c r="B99" i="2" s="1"/>
  <c r="B400" i="2" a="1"/>
  <c r="B400" i="2" s="1"/>
  <c r="B1563" i="2" a="1"/>
  <c r="B1563" i="2" s="1"/>
  <c r="B1592" i="2" a="1"/>
  <c r="B1592" i="2" s="1"/>
  <c r="B722" i="2" a="1"/>
  <c r="B722" i="2" s="1"/>
  <c r="B45" i="2" a="1"/>
  <c r="B45" i="2" s="1"/>
  <c r="B237" i="2" a="1"/>
  <c r="B237" i="2" s="1"/>
  <c r="B1798" i="2" a="1"/>
  <c r="B1798" i="2" s="1"/>
  <c r="B1313" i="2" a="1"/>
  <c r="B1313" i="2" s="1"/>
  <c r="B334" i="2" a="1"/>
  <c r="B334" i="2" s="1"/>
  <c r="B708" i="2" a="1"/>
  <c r="B708" i="2" s="1"/>
  <c r="B1348" i="2" a="1"/>
  <c r="B1348" i="2" s="1"/>
  <c r="B1436" i="2" a="1"/>
  <c r="B1436" i="2" s="1"/>
  <c r="B1653" i="2" a="1"/>
  <c r="B1653" i="2" s="1"/>
  <c r="B467" i="2" a="1"/>
  <c r="B467" i="2" s="1"/>
  <c r="B1764" i="2" a="1"/>
  <c r="B1764" i="2" s="1"/>
  <c r="B1185" i="2" a="1"/>
  <c r="B1185" i="2" s="1"/>
  <c r="B1462" i="2" a="1"/>
  <c r="B1462" i="2" s="1"/>
  <c r="B1088" i="2" a="1"/>
  <c r="B1088" i="2" s="1"/>
  <c r="B1630" i="2" a="1"/>
  <c r="B1630" i="2" s="1"/>
  <c r="B554" i="2" a="1"/>
  <c r="B554" i="2" s="1"/>
  <c r="B815" i="2" a="1"/>
  <c r="B815" i="2" s="1"/>
  <c r="B305" i="2" a="1"/>
  <c r="B305" i="2" s="1"/>
  <c r="B822" i="2" a="1"/>
  <c r="B822" i="2" s="1"/>
  <c r="B983" i="2" a="1"/>
  <c r="B983" i="2" s="1"/>
  <c r="B1164" i="2" a="1"/>
  <c r="B1164" i="2" s="1"/>
  <c r="B1600" i="2" a="1"/>
  <c r="B1600" i="2" s="1"/>
  <c r="B1904" i="2" a="1"/>
  <c r="B1904" i="2" s="1"/>
  <c r="B1910" i="2" a="1"/>
  <c r="B1910" i="2" s="1"/>
  <c r="B1522" i="2" a="1"/>
  <c r="B1522" i="2" s="1"/>
  <c r="B372" i="2" a="1"/>
  <c r="B372" i="2" s="1"/>
  <c r="B1049" i="2" a="1"/>
  <c r="B1049" i="2" s="1"/>
  <c r="B1748" i="2" a="1"/>
  <c r="B1748" i="2" s="1"/>
  <c r="B514" i="2" a="1"/>
  <c r="B514" i="2" s="1"/>
  <c r="B607" i="2" a="1"/>
  <c r="B607" i="2" s="1"/>
  <c r="B1651" i="2" a="1"/>
  <c r="B1651" i="2" s="1"/>
  <c r="B1242" i="2" a="1"/>
  <c r="B1242" i="2" s="1"/>
  <c r="B756" i="2" a="1"/>
  <c r="B756" i="2" s="1"/>
  <c r="B883" i="2" a="1"/>
  <c r="B883" i="2" s="1"/>
  <c r="B1008" i="2" a="1"/>
  <c r="B1008" i="2" s="1"/>
  <c r="B634" i="2" a="1"/>
  <c r="B634" i="2" s="1"/>
  <c r="B1312" i="2" a="1"/>
  <c r="B1312" i="2" s="1"/>
  <c r="B950" i="2" a="1"/>
  <c r="B950" i="2" s="1"/>
  <c r="B1490" i="2" a="1"/>
  <c r="B1490" i="2" s="1"/>
  <c r="B701" i="2" a="1"/>
  <c r="B701" i="2" s="1"/>
  <c r="B1751" i="2" a="1"/>
  <c r="B1751" i="2" s="1"/>
  <c r="B1507" i="2" a="1"/>
  <c r="B1507" i="2" s="1"/>
  <c r="B259" i="2" a="1"/>
  <c r="B259" i="2" s="1"/>
  <c r="B528" i="2" a="1"/>
  <c r="B528" i="2" s="1"/>
  <c r="B1347" i="2" a="1"/>
  <c r="B1347" i="2" s="1"/>
  <c r="B181" i="2" a="1"/>
  <c r="B181" i="2" s="1"/>
  <c r="B188" i="2" a="1"/>
  <c r="B188" i="2" s="1"/>
  <c r="B1626" i="2" a="1"/>
  <c r="B1626" i="2" s="1"/>
  <c r="B1650" i="2" a="1"/>
  <c r="B1650" i="2" s="1"/>
  <c r="B751" i="2" a="1"/>
  <c r="B751" i="2" s="1"/>
  <c r="B200" i="2" a="1"/>
  <c r="B200" i="2" s="1"/>
  <c r="B349" i="2" a="1"/>
  <c r="B349" i="2" s="1"/>
  <c r="B1121" i="2" a="1"/>
  <c r="B1121" i="2" s="1"/>
  <c r="B1997" i="2" a="1"/>
  <c r="B1997" i="2" s="1"/>
  <c r="B615" i="2" a="1"/>
  <c r="B615" i="2" s="1"/>
  <c r="B1404" i="2" a="1"/>
  <c r="B1404" i="2" s="1"/>
  <c r="B1455" i="2" a="1"/>
  <c r="B1455" i="2" s="1"/>
  <c r="B978" i="2" a="1"/>
  <c r="B978" i="2" s="1"/>
  <c r="B907" i="2" a="1"/>
  <c r="B907" i="2" s="1"/>
  <c r="B1403" i="2" a="1"/>
  <c r="B1403" i="2" s="1"/>
  <c r="B524" i="2" a="1"/>
  <c r="B524" i="2" s="1"/>
  <c r="B544" i="2" a="1"/>
  <c r="B544" i="2" s="1"/>
  <c r="B1311" i="2" a="1"/>
  <c r="B1311" i="2" s="1"/>
  <c r="B28" i="2" a="1"/>
  <c r="B28" i="2" s="1"/>
  <c r="B347" i="2" a="1"/>
  <c r="B347" i="2" s="1"/>
  <c r="B908" i="2" a="1"/>
  <c r="B908" i="2" s="1"/>
  <c r="B1108" i="2" a="1"/>
  <c r="B1108" i="2" s="1"/>
  <c r="B1746" i="2" a="1"/>
  <c r="B1746" i="2" s="1"/>
  <c r="B1043" i="2" a="1"/>
  <c r="B1043" i="2" s="1"/>
  <c r="B201" i="2" a="1"/>
  <c r="B201" i="2" s="1"/>
  <c r="B435" i="2" a="1"/>
  <c r="B435" i="2" s="1"/>
  <c r="B1554" i="2" a="1"/>
  <c r="B1554" i="2" s="1"/>
  <c r="B80" i="2" a="1"/>
  <c r="B80" i="2" s="1"/>
  <c r="B136" i="2" a="1"/>
  <c r="B136" i="2" s="1"/>
  <c r="B1079" i="2" a="1"/>
  <c r="B1079" i="2" s="1"/>
  <c r="B1493" i="2" a="1"/>
  <c r="B1493" i="2" s="1"/>
  <c r="B716" i="2" a="1"/>
  <c r="B716" i="2" s="1"/>
  <c r="B93" i="2" a="1"/>
  <c r="B93" i="2" s="1"/>
  <c r="B1279" i="2" a="1"/>
  <c r="B1279" i="2" s="1"/>
  <c r="B1231" i="2" a="1"/>
  <c r="B1231" i="2" s="1"/>
  <c r="B1724" i="2" a="1"/>
  <c r="B1724" i="2" s="1"/>
  <c r="B404" i="2" a="1"/>
  <c r="B404" i="2" s="1"/>
  <c r="B107" i="2" a="1"/>
  <c r="B107" i="2" s="1"/>
  <c r="B1425" i="2" a="1"/>
  <c r="B1425" i="2" s="1"/>
  <c r="B187" i="2" a="1"/>
  <c r="B187" i="2" s="1"/>
  <c r="B855" i="2" a="1"/>
  <c r="B855" i="2" s="1"/>
  <c r="B301" i="2" a="1"/>
  <c r="B301" i="2" s="1"/>
  <c r="B1393" i="2" a="1"/>
  <c r="B1393" i="2" s="1"/>
  <c r="B718" i="2" a="1"/>
  <c r="B718" i="2" s="1"/>
  <c r="B468" i="2" a="1"/>
  <c r="B468" i="2" s="1"/>
  <c r="B47" i="2" a="1"/>
  <c r="B47" i="2" s="1"/>
  <c r="B217" i="2" a="1"/>
  <c r="B217" i="2" s="1"/>
  <c r="B442" i="2" a="1"/>
  <c r="B442" i="2" s="1"/>
  <c r="B1381" i="2" a="1"/>
  <c r="B1381" i="2" s="1"/>
  <c r="B54" i="2" a="1"/>
  <c r="B54" i="2" s="1"/>
  <c r="B1377" i="2" a="1"/>
  <c r="B1377" i="2" s="1"/>
  <c r="B77" i="2" a="1"/>
  <c r="B77" i="2" s="1"/>
  <c r="B67" i="2" a="1"/>
  <c r="B67" i="2" s="1"/>
  <c r="B457" i="2" a="1"/>
  <c r="B457" i="2" s="1"/>
  <c r="B1094" i="2" a="1"/>
  <c r="B1094" i="2" s="1"/>
  <c r="B1169" i="2" a="1"/>
  <c r="B1169" i="2" s="1"/>
  <c r="B485" i="2" a="1"/>
  <c r="B485" i="2" s="1"/>
  <c r="B1498" i="2" a="1"/>
  <c r="B1498" i="2" s="1"/>
  <c r="B1222" i="2" a="1"/>
  <c r="B1222" i="2" s="1"/>
  <c r="B1714" i="2" a="1"/>
  <c r="B1714" i="2" s="1"/>
  <c r="B840" i="2" a="1"/>
  <c r="B840" i="2" s="1"/>
  <c r="B841" i="2" a="1"/>
  <c r="B841" i="2" s="1"/>
  <c r="B44" i="2" a="1"/>
  <c r="B44" i="2" s="1"/>
  <c r="B1547" i="2" a="1"/>
  <c r="B1547" i="2" s="1"/>
  <c r="B86" i="2" a="1"/>
  <c r="B86" i="2" s="1"/>
  <c r="B2005" i="2" a="1"/>
  <c r="B2005" i="2" s="1"/>
  <c r="B1954" i="2" a="1"/>
  <c r="B1954" i="2" s="1"/>
  <c r="B639" i="2" a="1"/>
  <c r="B639" i="2" s="1"/>
  <c r="B1294" i="2" a="1"/>
  <c r="B1294" i="2" s="1"/>
  <c r="B226" i="2" a="1"/>
  <c r="B226" i="2" s="1"/>
  <c r="B117" i="2" a="1"/>
  <c r="B117" i="2" s="1"/>
  <c r="B1602" i="2" a="1"/>
  <c r="B1602" i="2" s="1"/>
  <c r="B526" i="2" a="1"/>
  <c r="B526" i="2" s="1"/>
  <c r="B1895" i="2" a="1"/>
  <c r="B1895" i="2" s="1"/>
  <c r="B667" i="2" a="1"/>
  <c r="B667" i="2" s="1"/>
  <c r="B1021" i="2" a="1"/>
  <c r="B1021" i="2" s="1"/>
  <c r="B89" i="2" a="1"/>
  <c r="B89" i="2" s="1"/>
  <c r="B721" i="2" a="1"/>
  <c r="B721" i="2" s="1"/>
  <c r="B1565" i="2" a="1"/>
  <c r="B1565" i="2" s="1"/>
  <c r="B761" i="2" a="1"/>
  <c r="B761" i="2" s="1"/>
  <c r="B1039" i="2" a="1"/>
  <c r="B1039" i="2" s="1"/>
  <c r="B495" i="2" a="1"/>
  <c r="B495" i="2" s="1"/>
  <c r="B777" i="2" a="1"/>
  <c r="B777" i="2" s="1"/>
  <c r="B1078" i="2" a="1"/>
  <c r="B1078" i="2" s="1"/>
  <c r="B304" i="2" a="1"/>
  <c r="B304" i="2" s="1"/>
  <c r="B1323" i="2" a="1"/>
  <c r="B1323" i="2" s="1"/>
  <c r="B1546" i="2" a="1"/>
  <c r="B1546" i="2" s="1"/>
  <c r="B567" i="2" a="1"/>
  <c r="B567" i="2" s="1"/>
  <c r="B617" i="2" a="1"/>
  <c r="B617" i="2" s="1"/>
  <c r="B695" i="2" a="1"/>
  <c r="B695" i="2" s="1"/>
  <c r="B935" i="2" a="1"/>
  <c r="B935" i="2" s="1"/>
  <c r="B582" i="2" a="1"/>
  <c r="B582" i="2" s="1"/>
  <c r="B962" i="2" a="1"/>
  <c r="B962" i="2" s="1"/>
  <c r="B744" i="2" a="1"/>
  <c r="B744" i="2" s="1"/>
  <c r="B1893" i="2" a="1"/>
  <c r="B1893" i="2" s="1"/>
  <c r="B953" i="2" a="1"/>
  <c r="B953" i="2" s="1"/>
  <c r="B647" i="2" a="1"/>
  <c r="B647" i="2" s="1"/>
  <c r="B1974" i="2" a="1"/>
  <c r="B1974" i="2" s="1"/>
  <c r="B964" i="2" a="1"/>
  <c r="B964" i="2" s="1"/>
  <c r="B1206" i="2" a="1"/>
  <c r="B1206" i="2" s="1"/>
  <c r="B831" i="2" a="1"/>
  <c r="B831" i="2" s="1"/>
  <c r="B1649" i="2" a="1"/>
  <c r="B1649" i="2" s="1"/>
  <c r="B1718" i="2" a="1"/>
  <c r="B1718" i="2" s="1"/>
  <c r="B776" i="2" a="1"/>
  <c r="B776" i="2" s="1"/>
  <c r="B1212" i="2" a="1"/>
  <c r="B1212" i="2" s="1"/>
  <c r="B1814" i="2" a="1"/>
  <c r="B1814" i="2" s="1"/>
  <c r="B82" i="2" a="1"/>
  <c r="B82" i="2" s="1"/>
  <c r="B1171" i="2" a="1"/>
  <c r="B1171" i="2" s="1"/>
  <c r="B1203" i="2" a="1"/>
  <c r="B1203" i="2" s="1"/>
  <c r="B1232" i="2" a="1"/>
  <c r="B1232" i="2" s="1"/>
  <c r="B1588" i="2" a="1"/>
  <c r="B1588" i="2" s="1"/>
  <c r="B1971" i="2" a="1"/>
  <c r="B1971" i="2" s="1"/>
  <c r="B650" i="2" a="1"/>
  <c r="B650" i="2" s="1"/>
  <c r="B750" i="2" a="1"/>
  <c r="B750" i="2" s="1"/>
  <c r="B18" i="2" a="1"/>
  <c r="B18" i="2" s="1"/>
  <c r="B780" i="2" a="1"/>
  <c r="B780" i="2" s="1"/>
  <c r="B344" i="2" a="1"/>
  <c r="B344" i="2" s="1"/>
  <c r="B60" i="2" a="1"/>
  <c r="B60" i="2" s="1"/>
  <c r="B1982" i="2" a="1"/>
  <c r="B1982" i="2" s="1"/>
  <c r="B698" i="2" a="1"/>
  <c r="B698" i="2" s="1"/>
  <c r="B330" i="2" a="1"/>
  <c r="B330" i="2" s="1"/>
  <c r="B812" i="2" a="1"/>
  <c r="B812" i="2" s="1"/>
  <c r="B1991" i="2" a="1"/>
  <c r="B1991" i="2" s="1"/>
  <c r="B735" i="2" a="1"/>
  <c r="B735" i="2" s="1"/>
  <c r="B1979" i="2" a="1"/>
  <c r="B1979" i="2" s="1"/>
  <c r="B1963" i="2" a="1"/>
  <c r="B1963" i="2" s="1"/>
  <c r="B759" i="2" a="1"/>
  <c r="B759" i="2" s="1"/>
  <c r="B875" i="2" a="1"/>
  <c r="B875" i="2" s="1"/>
  <c r="B1132" i="2" a="1"/>
  <c r="B1132" i="2" s="1"/>
  <c r="B1417" i="2" a="1"/>
  <c r="B1417" i="2" s="1"/>
  <c r="B1278" i="2" a="1"/>
  <c r="B1278" i="2" s="1"/>
  <c r="B179" i="2" a="1"/>
  <c r="B179" i="2" s="1"/>
  <c r="B322" i="2" a="1"/>
  <c r="B322" i="2" s="1"/>
  <c r="B373" i="2" a="1"/>
  <c r="B373" i="2" s="1"/>
  <c r="B1723" i="2" a="1"/>
  <c r="B1723" i="2" s="1"/>
  <c r="B1983" i="2" a="1"/>
  <c r="B1983" i="2" s="1"/>
  <c r="B1698" i="2" a="1"/>
  <c r="B1698" i="2" s="1"/>
  <c r="B42" i="2" a="1"/>
  <c r="B42" i="2" s="1"/>
  <c r="B481" i="2" a="1"/>
  <c r="B481" i="2" s="1"/>
  <c r="B1258" i="2" a="1"/>
  <c r="B1258" i="2" s="1"/>
  <c r="B1186" i="2" a="1"/>
  <c r="B1186" i="2" s="1"/>
  <c r="B23" i="2" a="1"/>
  <c r="B23" i="2" s="1"/>
  <c r="B1337" i="2" a="1"/>
  <c r="B1337" i="2" s="1"/>
  <c r="B1803" i="2" a="1"/>
  <c r="B1803" i="2" s="1"/>
  <c r="B572" i="2" a="1"/>
  <c r="B572" i="2" s="1"/>
  <c r="B274" i="2" a="1"/>
  <c r="B274" i="2" s="1"/>
  <c r="B53" i="2" a="1"/>
  <c r="B53" i="2" s="1"/>
  <c r="B1745" i="2" a="1"/>
  <c r="B1745" i="2" s="1"/>
  <c r="B1480" i="2" a="1"/>
  <c r="B1480" i="2" s="1"/>
  <c r="B734" i="2" a="1"/>
  <c r="B734" i="2" s="1"/>
  <c r="B1065" i="2" a="1"/>
  <c r="B1065" i="2" s="1"/>
  <c r="B863" i="2" a="1"/>
  <c r="B863" i="2" s="1"/>
  <c r="B763" i="2" a="1"/>
  <c r="B763" i="2" s="1"/>
  <c r="B210" i="2" a="1"/>
  <c r="B210" i="2" s="1"/>
  <c r="B552" i="2" a="1"/>
  <c r="B552" i="2" s="1"/>
  <c r="B865" i="2" a="1"/>
  <c r="B865" i="2" s="1"/>
  <c r="B838" i="2" a="1"/>
  <c r="B838" i="2" s="1"/>
  <c r="B1180" i="2" a="1"/>
  <c r="B1180" i="2" s="1"/>
  <c r="B1111" i="2" a="1"/>
  <c r="B1111" i="2" s="1"/>
  <c r="B1134" i="2" a="1"/>
  <c r="B1134" i="2" s="1"/>
  <c r="B1120" i="2" a="1"/>
  <c r="B1120" i="2" s="1"/>
  <c r="B1298" i="2" a="1"/>
  <c r="B1298" i="2" s="1"/>
  <c r="B1511" i="2" a="1"/>
  <c r="B1511" i="2" s="1"/>
  <c r="B1721" i="2" a="1"/>
  <c r="B1721" i="2" s="1"/>
  <c r="B837" i="2" a="1"/>
  <c r="B837" i="2" s="1"/>
  <c r="B799" i="2" a="1"/>
  <c r="B799" i="2" s="1"/>
  <c r="B550" i="2" a="1"/>
  <c r="B550" i="2" s="1"/>
  <c r="B1059" i="2" a="1"/>
  <c r="B1059" i="2" s="1"/>
  <c r="B1642" i="2" a="1"/>
  <c r="B1642" i="2" s="1"/>
  <c r="B1661" i="2" a="1"/>
  <c r="B1661" i="2" s="1"/>
  <c r="B910" i="2" a="1"/>
  <c r="B910" i="2" s="1"/>
  <c r="B1797" i="2" a="1"/>
  <c r="B1797" i="2" s="1"/>
  <c r="B352" i="2" a="1"/>
  <c r="B352" i="2" s="1"/>
  <c r="B1693" i="2" a="1"/>
  <c r="B1693" i="2" s="1"/>
  <c r="B532" i="2" a="1"/>
  <c r="B532" i="2" s="1"/>
  <c r="B504" i="2" a="1"/>
  <c r="B504" i="2" s="1"/>
  <c r="B1868" i="2" a="1"/>
  <c r="B1868" i="2" s="1"/>
  <c r="B218" i="2" a="1"/>
  <c r="B218" i="2" s="1"/>
  <c r="B440" i="2" a="1"/>
  <c r="B440" i="2" s="1"/>
  <c r="B1981" i="2" a="1"/>
  <c r="B1981" i="2" s="1"/>
  <c r="B941" i="2" a="1"/>
  <c r="B941" i="2" s="1"/>
  <c r="B477" i="2" a="1"/>
  <c r="B477" i="2" s="1"/>
  <c r="B184" i="2" a="1"/>
  <c r="B184" i="2" s="1"/>
  <c r="B1073" i="2" a="1"/>
  <c r="B1073" i="2" s="1"/>
  <c r="B1725" i="2" a="1"/>
  <c r="B1725" i="2" s="1"/>
  <c r="B1817" i="2" a="1"/>
  <c r="B1817" i="2" s="1"/>
  <c r="B599" i="2" a="1"/>
  <c r="B599" i="2" s="1"/>
  <c r="B1526" i="2" a="1"/>
  <c r="B1526" i="2" s="1"/>
  <c r="B1512" i="2" a="1"/>
  <c r="B1512" i="2" s="1"/>
  <c r="B814" i="2" a="1"/>
  <c r="B814" i="2" s="1"/>
  <c r="B1747" i="2" a="1"/>
  <c r="B1747" i="2" s="1"/>
  <c r="B1978" i="2" a="1"/>
  <c r="B1978" i="2" s="1"/>
  <c r="B1912" i="2" a="1"/>
  <c r="B1912" i="2" s="1"/>
  <c r="B1684" i="2" a="1"/>
  <c r="B1684" i="2" s="1"/>
  <c r="B225" i="2" a="1"/>
  <c r="B225" i="2" s="1"/>
  <c r="B801" i="2" a="1"/>
  <c r="B801" i="2" s="1"/>
  <c r="B648" i="2" a="1"/>
  <c r="B648" i="2" s="1"/>
  <c r="B826" i="2" a="1"/>
  <c r="B826" i="2" s="1"/>
  <c r="B1850" i="2" a="1"/>
  <c r="B1850" i="2" s="1"/>
  <c r="B663" i="2" a="1"/>
  <c r="B663" i="2" s="1"/>
  <c r="B300" i="2" a="1"/>
  <c r="B300" i="2" s="1"/>
  <c r="B1042" i="2" a="1"/>
  <c r="B1042" i="2" s="1"/>
  <c r="B1901" i="2" a="1"/>
  <c r="B1901" i="2" s="1"/>
  <c r="B1310" i="2" a="1"/>
  <c r="B1310" i="2" s="1"/>
  <c r="B1410" i="2" a="1"/>
  <c r="B1410" i="2" s="1"/>
  <c r="B1151" i="2" a="1"/>
  <c r="B1151" i="2" s="1"/>
  <c r="B903" i="2" a="1"/>
  <c r="B903" i="2" s="1"/>
  <c r="B1241" i="2" a="1"/>
  <c r="B1241" i="2" s="1"/>
  <c r="B1933" i="2" a="1"/>
  <c r="B1933" i="2" s="1"/>
  <c r="B470" i="2" a="1"/>
  <c r="B470" i="2" s="1"/>
  <c r="B529" i="2" a="1"/>
  <c r="B529" i="2" s="1"/>
  <c r="B356" i="2" a="1"/>
  <c r="B356" i="2" s="1"/>
  <c r="B1316" i="2" a="1"/>
  <c r="B1316" i="2" s="1"/>
  <c r="B1432" i="2" a="1"/>
  <c r="B1432" i="2" s="1"/>
  <c r="B65" i="2" a="1"/>
  <c r="B65" i="2" s="1"/>
  <c r="B515" i="2" a="1"/>
  <c r="B515" i="2" s="1"/>
  <c r="B923" i="2" a="1"/>
  <c r="B923" i="2" s="1"/>
  <c r="B773" i="2" a="1"/>
  <c r="B773" i="2" s="1"/>
  <c r="B33" i="2" a="1"/>
  <c r="B33" i="2" s="1"/>
  <c r="B1641" i="2" a="1"/>
  <c r="B1641" i="2" s="1"/>
  <c r="B1190" i="2" a="1"/>
  <c r="B1190" i="2" s="1"/>
  <c r="B1573" i="2" a="1"/>
  <c r="B1573" i="2" s="1"/>
  <c r="B1284" i="2" a="1"/>
  <c r="B1284" i="2" s="1"/>
  <c r="B1900" i="2" a="1"/>
  <c r="B1900" i="2" s="1"/>
  <c r="B1726" i="2" a="1"/>
  <c r="B1726" i="2" s="1"/>
  <c r="B856" i="2" a="1"/>
  <c r="B856" i="2" s="1"/>
  <c r="B1385" i="2" a="1"/>
  <c r="B1385" i="2" s="1"/>
  <c r="B919" i="2" a="1"/>
  <c r="B919" i="2" s="1"/>
  <c r="B1446" i="2" a="1"/>
  <c r="B1446" i="2" s="1"/>
  <c r="B392" i="2" a="1"/>
  <c r="B392" i="2" s="1"/>
  <c r="B561" i="2" a="1"/>
  <c r="B561" i="2" s="1"/>
  <c r="B236" i="2" a="1"/>
  <c r="B236" i="2" s="1"/>
  <c r="B1559" i="2" a="1"/>
  <c r="B1559" i="2" s="1"/>
  <c r="B1141" i="2" a="1"/>
  <c r="B1141" i="2" s="1"/>
  <c r="B1081" i="2" a="1"/>
  <c r="B1081" i="2" s="1"/>
  <c r="B1010" i="2" a="1"/>
  <c r="B1010" i="2" s="1"/>
  <c r="B598" i="2" a="1"/>
  <c r="B598" i="2" s="1"/>
  <c r="B1198" i="2" a="1"/>
  <c r="B1198" i="2" s="1"/>
  <c r="B489" i="2" a="1"/>
  <c r="B489" i="2" s="1"/>
  <c r="B1780" i="2" a="1"/>
  <c r="B1780" i="2" s="1"/>
  <c r="B290" i="2" a="1"/>
  <c r="B290" i="2" s="1"/>
  <c r="B459" i="2" a="1"/>
  <c r="B459" i="2" s="1"/>
  <c r="B705" i="2" a="1"/>
  <c r="B705" i="2" s="1"/>
  <c r="B1805" i="2" a="1"/>
  <c r="B1805" i="2" s="1"/>
  <c r="B1238" i="2" a="1"/>
  <c r="B1238" i="2" s="1"/>
  <c r="B603" i="2" a="1"/>
  <c r="B603" i="2" s="1"/>
  <c r="B530" i="2" a="1"/>
  <c r="B530" i="2" s="1"/>
  <c r="B1737" i="2" a="1"/>
  <c r="B1737" i="2" s="1"/>
  <c r="B1830" i="2" a="1"/>
  <c r="B1830" i="2" s="1"/>
  <c r="B37" i="2" a="1"/>
  <c r="B37" i="2" s="1"/>
  <c r="B323" i="2" a="1"/>
  <c r="B323" i="2" s="1"/>
  <c r="B800" i="2" a="1"/>
  <c r="B800" i="2" s="1"/>
  <c r="B1413" i="2" a="1"/>
  <c r="B1413" i="2" s="1"/>
  <c r="B215" i="2" a="1"/>
  <c r="B215" i="2" s="1"/>
  <c r="B312" i="2" a="1"/>
  <c r="B312" i="2" s="1"/>
  <c r="B1394" i="2" a="1"/>
  <c r="B1394" i="2" s="1"/>
  <c r="B1576" i="2" a="1"/>
  <c r="B1576" i="2" s="1"/>
  <c r="B917" i="2" a="1"/>
  <c r="B917" i="2" s="1"/>
  <c r="B213" i="2" a="1"/>
  <c r="B213" i="2" s="1"/>
  <c r="B130" i="2" a="1"/>
  <c r="B130" i="2" s="1"/>
  <c r="B450" i="2" a="1"/>
  <c r="B450" i="2" s="1"/>
  <c r="B557" i="2" a="1"/>
  <c r="B557" i="2" s="1"/>
  <c r="B539" i="2" a="1"/>
  <c r="B539" i="2" s="1"/>
  <c r="B419" i="2" a="1"/>
  <c r="B419" i="2" s="1"/>
  <c r="B2020" i="2" a="1"/>
  <c r="B2020" i="2" s="1"/>
  <c r="B1192" i="2" a="1"/>
  <c r="B1192" i="2" s="1"/>
  <c r="B986" i="2" a="1"/>
  <c r="B986" i="2" s="1"/>
  <c r="B1521" i="2" a="1"/>
  <c r="B1521" i="2" s="1"/>
  <c r="B229" i="2" a="1"/>
  <c r="B229" i="2" s="1"/>
  <c r="B83" i="2" a="1"/>
  <c r="B83" i="2" s="1"/>
  <c r="B1217" i="2" a="1"/>
  <c r="B1217" i="2" s="1"/>
  <c r="B652" i="2" a="1"/>
  <c r="B652" i="2" s="1"/>
  <c r="B235" i="2" a="1"/>
  <c r="B235" i="2" s="1"/>
  <c r="B1386" i="2" a="1"/>
  <c r="B1386" i="2" s="1"/>
  <c r="B1254" i="2" a="1"/>
  <c r="B1254" i="2" s="1"/>
  <c r="B223" i="2" a="1"/>
  <c r="B223" i="2" s="1"/>
  <c r="B566" i="2" a="1"/>
  <c r="B566" i="2" s="1"/>
  <c r="B1683" i="2" a="1"/>
  <c r="B1683" i="2" s="1"/>
  <c r="B869" i="2" a="1"/>
  <c r="B869" i="2" s="1"/>
  <c r="B389" i="2" a="1"/>
  <c r="B389" i="2" s="1"/>
  <c r="B651" i="2" a="1"/>
  <c r="B651" i="2" s="1"/>
  <c r="B256" i="2" a="1"/>
  <c r="B256" i="2" s="1"/>
  <c r="B1862" i="2" a="1"/>
  <c r="B1862" i="2" s="1"/>
  <c r="B202" i="2" a="1"/>
  <c r="B202" i="2" s="1"/>
  <c r="B1855" i="2" a="1"/>
  <c r="B1855" i="2" s="1"/>
  <c r="B1669" i="2" a="1"/>
  <c r="B1669" i="2" s="1"/>
  <c r="B1324" i="2" a="1"/>
  <c r="B1324" i="2" s="1"/>
  <c r="B465" i="2" a="1"/>
  <c r="B465" i="2" s="1"/>
  <c r="B1858" i="2" a="1"/>
  <c r="B1858" i="2" s="1"/>
  <c r="B930" i="2" a="1"/>
  <c r="B930" i="2" s="1"/>
  <c r="B192" i="2" a="1"/>
  <c r="B192" i="2" s="1"/>
  <c r="B1722" i="2" a="1"/>
  <c r="B1722" i="2" s="1"/>
  <c r="B453" i="2" a="1"/>
  <c r="B453" i="2" s="1"/>
  <c r="B320" i="2" a="1"/>
  <c r="B320" i="2" s="1"/>
  <c r="B1486" i="2" a="1"/>
  <c r="B1486" i="2" s="1"/>
  <c r="B1154" i="2" a="1"/>
  <c r="B1154" i="2" s="1"/>
  <c r="B2021" i="2" a="1"/>
  <c r="B2021" i="2" s="1"/>
  <c r="B1129" i="2" a="1"/>
  <c r="B1129" i="2" s="1"/>
  <c r="B1660" i="2" a="1"/>
  <c r="B1660" i="2" s="1"/>
  <c r="B1579" i="2" a="1"/>
  <c r="B1579" i="2" s="1"/>
  <c r="B1750" i="2" a="1"/>
  <c r="B1750" i="2" s="1"/>
  <c r="B1589" i="2" a="1"/>
  <c r="B1589" i="2" s="1"/>
  <c r="B882" i="2" a="1"/>
  <c r="B882" i="2" s="1"/>
  <c r="B491" i="2" a="1"/>
  <c r="B491" i="2" s="1"/>
  <c r="B1962" i="2" a="1"/>
  <c r="B1962" i="2" s="1"/>
  <c r="B456" i="2" a="1"/>
  <c r="B456" i="2" s="1"/>
  <c r="B1162" i="2" a="1"/>
  <c r="B1162" i="2" s="1"/>
  <c r="B272" i="2" a="1"/>
  <c r="B272" i="2" s="1"/>
  <c r="B1871" i="2" a="1"/>
  <c r="B1871" i="2" s="1"/>
  <c r="B1539" i="2" a="1"/>
  <c r="B1539" i="2" s="1"/>
  <c r="B1995" i="2" a="1"/>
  <c r="B1995" i="2" s="1"/>
  <c r="B851" i="2" a="1"/>
  <c r="B851" i="2" s="1"/>
  <c r="B426" i="2" a="1"/>
  <c r="B426" i="2" s="1"/>
  <c r="B711" i="2" a="1"/>
  <c r="B711" i="2" s="1"/>
  <c r="B1532" i="2" a="1"/>
  <c r="B1532" i="2" s="1"/>
  <c r="B686" i="2" a="1"/>
  <c r="B686" i="2" s="1"/>
  <c r="B1832" i="2" a="1"/>
  <c r="B1832" i="2" s="1"/>
  <c r="B405" i="2" a="1"/>
  <c r="B405" i="2" s="1"/>
  <c r="B1624" i="2" a="1"/>
  <c r="B1624" i="2" s="1"/>
  <c r="B1074" i="2" a="1"/>
  <c r="B1074" i="2" s="1"/>
  <c r="B1990" i="2" a="1"/>
  <c r="B1990" i="2" s="1"/>
  <c r="B1464" i="2" a="1"/>
  <c r="B1464" i="2" s="1"/>
  <c r="B1913" i="2" a="1"/>
  <c r="B1913" i="2" s="1"/>
  <c r="B1762" i="2" a="1"/>
  <c r="B1762" i="2" s="1"/>
  <c r="B955" i="2" a="1"/>
  <c r="B955" i="2" s="1"/>
  <c r="B1860" i="2" a="1"/>
  <c r="B1860" i="2" s="1"/>
  <c r="B1584" i="2" a="1"/>
  <c r="B1584" i="2" s="1"/>
  <c r="B1996" i="2" a="1"/>
  <c r="B1996" i="2" s="1"/>
  <c r="B380" i="2" a="1"/>
  <c r="B380" i="2" s="1"/>
  <c r="B1497" i="2" a="1"/>
  <c r="B1497" i="2" s="1"/>
  <c r="B185" i="2" a="1"/>
  <c r="B185" i="2" s="1"/>
  <c r="B61" i="2" a="1"/>
  <c r="B61" i="2" s="1"/>
  <c r="B1472" i="2" a="1"/>
  <c r="B1472" i="2" s="1"/>
  <c r="B1945" i="2" a="1"/>
  <c r="B1945" i="2" s="1"/>
  <c r="B1636" i="2" a="1"/>
  <c r="B1636" i="2" s="1"/>
  <c r="B835" i="2" a="1"/>
  <c r="B835" i="2" s="1"/>
  <c r="B697" i="2" a="1"/>
  <c r="B697" i="2" s="1"/>
  <c r="B1109" i="2" a="1"/>
  <c r="B1109" i="2" s="1"/>
  <c r="B1426" i="2" a="1"/>
  <c r="B1426" i="2" s="1"/>
  <c r="B1697" i="2" a="1"/>
  <c r="B1697" i="2" s="1"/>
  <c r="B703" i="2" a="1"/>
  <c r="B703" i="2" s="1"/>
  <c r="B760" i="2" a="1"/>
  <c r="B760" i="2" s="1"/>
  <c r="B1067" i="2" a="1"/>
  <c r="B1067" i="2" s="1"/>
  <c r="B818" i="2" a="1"/>
  <c r="B818" i="2" s="1"/>
  <c r="B771" i="2" a="1"/>
  <c r="B771" i="2" s="1"/>
  <c r="B562" i="2" a="1"/>
  <c r="B562" i="2" s="1"/>
  <c r="B516" i="2" a="1"/>
  <c r="B516" i="2" s="1"/>
  <c r="B915" i="2" a="1"/>
  <c r="B915" i="2" s="1"/>
  <c r="B1556" i="2" a="1"/>
  <c r="B1556" i="2" s="1"/>
  <c r="B354" i="2" a="1"/>
  <c r="B354" i="2" s="1"/>
  <c r="B1704" i="2" a="1"/>
  <c r="B1704" i="2" s="1"/>
  <c r="B134" i="2" a="1"/>
  <c r="B134" i="2" s="1"/>
  <c r="B1475" i="2" a="1"/>
  <c r="B1475" i="2" s="1"/>
  <c r="B1931" i="2" a="1"/>
  <c r="B1931" i="2" s="1"/>
  <c r="B255" i="2" a="1"/>
  <c r="B255" i="2" s="1"/>
  <c r="B1783" i="2" a="1"/>
  <c r="B1783" i="2" s="1"/>
  <c r="B1457" i="2" a="1"/>
  <c r="B1457" i="2" s="1"/>
  <c r="B1917" i="2" a="1"/>
  <c r="B1917" i="2" s="1"/>
  <c r="B1119" i="2" a="1"/>
  <c r="B1119" i="2" s="1"/>
  <c r="B774" i="2" a="1"/>
  <c r="B774" i="2" s="1"/>
  <c r="B725" i="2" a="1"/>
  <c r="B725" i="2" s="1"/>
  <c r="B1585" i="2" a="1"/>
  <c r="B1585" i="2" s="1"/>
  <c r="B1856" i="2" a="1"/>
  <c r="B1856" i="2" s="1"/>
  <c r="B1478" i="2" a="1"/>
  <c r="B1478" i="2" s="1"/>
  <c r="B547" i="2" a="1"/>
  <c r="B547" i="2" s="1"/>
  <c r="B484" i="2" a="1"/>
  <c r="B484" i="2" s="1"/>
  <c r="B1249" i="2" a="1"/>
  <c r="B1249" i="2" s="1"/>
  <c r="B265" i="2" a="1"/>
  <c r="B265" i="2" s="1"/>
  <c r="B1652" i="2" a="1"/>
  <c r="B1652" i="2" s="1"/>
  <c r="B1898" i="2" a="1"/>
  <c r="B1898" i="2" s="1"/>
  <c r="B1847" i="2" a="1"/>
  <c r="B1847" i="2" s="1"/>
  <c r="B1369" i="2" a="1"/>
  <c r="B1369" i="2" s="1"/>
  <c r="B1320" i="2" a="1"/>
  <c r="B1320" i="2" s="1"/>
  <c r="B1545" i="2" a="1"/>
  <c r="B1545" i="2" s="1"/>
  <c r="B101" i="2" a="1"/>
  <c r="B101" i="2" s="1"/>
  <c r="B473" i="2" a="1"/>
  <c r="B473" i="2" s="1"/>
  <c r="B1019" i="2" a="1"/>
  <c r="B1019" i="2" s="1"/>
  <c r="B325" i="2" a="1"/>
  <c r="B325" i="2" s="1"/>
  <c r="B1509" i="2" a="1"/>
  <c r="B1509" i="2" s="1"/>
  <c r="B1969" i="2" a="1"/>
  <c r="B1969" i="2" s="1"/>
  <c r="B348" i="2" a="1"/>
  <c r="B348" i="2" s="1"/>
  <c r="B752" i="2" a="1"/>
  <c r="B752" i="2" s="1"/>
  <c r="B36" i="2" a="1"/>
  <c r="B36" i="2" s="1"/>
  <c r="B637" i="2" a="1"/>
  <c r="B637" i="2" s="1"/>
  <c r="B1768" i="2" a="1"/>
  <c r="B1768" i="2" s="1"/>
  <c r="B1561" i="2" a="1"/>
  <c r="B1561" i="2" s="1"/>
  <c r="B1045" i="2" a="1"/>
  <c r="B1045" i="2" s="1"/>
  <c r="B1118" i="2" a="1"/>
  <c r="B1118" i="2" s="1"/>
  <c r="B1515" i="2" a="1"/>
  <c r="B1515" i="2" s="1"/>
  <c r="B1874" i="2" a="1"/>
  <c r="B1874" i="2" s="1"/>
  <c r="B1267" i="2" a="1"/>
  <c r="B1267" i="2" s="1"/>
  <c r="B214" i="2" a="1"/>
  <c r="B214" i="2" s="1"/>
  <c r="B368" i="2" a="1"/>
  <c r="B368" i="2" s="1"/>
  <c r="B527" i="2" a="1"/>
  <c r="B527" i="2" s="1"/>
  <c r="B1575" i="2" a="1"/>
  <c r="B1575" i="2" s="1"/>
  <c r="B381" i="2" a="1"/>
  <c r="B381" i="2" s="1"/>
  <c r="B1400" i="2" a="1"/>
  <c r="B1400" i="2" s="1"/>
  <c r="B1611" i="2" a="1"/>
  <c r="B1611" i="2" s="1"/>
  <c r="B745" i="2" a="1"/>
  <c r="B745" i="2" s="1"/>
  <c r="B1128" i="2" a="1"/>
  <c r="B1128" i="2" s="1"/>
  <c r="B177" i="2" a="1"/>
  <c r="B177" i="2" s="1"/>
  <c r="B269" i="2" a="1"/>
  <c r="B269" i="2" s="1"/>
  <c r="B1590" i="2" a="1"/>
  <c r="B1590" i="2" s="1"/>
  <c r="B1713" i="2" a="1"/>
  <c r="B1713" i="2" s="1"/>
  <c r="B463" i="2" a="1"/>
  <c r="B463" i="2" s="1"/>
  <c r="B1620" i="2" a="1"/>
  <c r="B1620" i="2" s="1"/>
  <c r="B853" i="2" a="1"/>
  <c r="B853" i="2" s="1"/>
  <c r="B1181" i="2" a="1"/>
  <c r="B1181" i="2" s="1"/>
  <c r="B72" i="2" a="1"/>
  <c r="B72" i="2" s="1"/>
  <c r="B1469" i="2" a="1"/>
  <c r="B1469" i="2" s="1"/>
  <c r="B1673" i="2" a="1"/>
  <c r="B1673" i="2" s="1"/>
  <c r="B1315" i="2" a="1"/>
  <c r="B1315" i="2" s="1"/>
  <c r="B1637" i="2" a="1"/>
  <c r="B1637" i="2" s="1"/>
  <c r="B1743" i="2" a="1"/>
  <c r="B1743" i="2" s="1"/>
  <c r="B769" i="2" a="1"/>
  <c r="B769" i="2" s="1"/>
  <c r="B661" i="2" a="1"/>
  <c r="B661" i="2" s="1"/>
  <c r="B1319" i="2" a="1"/>
  <c r="B1319" i="2" s="1"/>
  <c r="B1581" i="2" a="1"/>
  <c r="B1581" i="2" s="1"/>
  <c r="B493" i="2" a="1"/>
  <c r="B493" i="2" s="1"/>
  <c r="B1148" i="2" a="1"/>
  <c r="B1148" i="2" s="1"/>
  <c r="B719" i="2" a="1"/>
  <c r="B719" i="2" s="1"/>
  <c r="B282" i="2" a="1"/>
  <c r="B282" i="2" s="1"/>
  <c r="B306" i="2" a="1"/>
  <c r="B306" i="2" s="1"/>
  <c r="B1130" i="2" a="1"/>
  <c r="B1130" i="2" s="1"/>
  <c r="B847" i="2" a="1"/>
  <c r="B847" i="2" s="1"/>
  <c r="B1695" i="2" a="1"/>
  <c r="B1695" i="2" s="1"/>
  <c r="B518" i="2" a="1"/>
  <c r="B518" i="2" s="1"/>
  <c r="B1006" i="2" a="1"/>
  <c r="B1006" i="2" s="1"/>
  <c r="B982" i="2" a="1"/>
  <c r="B982" i="2" s="1"/>
  <c r="B248" i="2" a="1"/>
  <c r="B248" i="2" s="1"/>
  <c r="B285" i="2" a="1"/>
  <c r="B285" i="2" s="1"/>
  <c r="B1621" i="2" a="1"/>
  <c r="B1621" i="2" s="1"/>
  <c r="B461" i="2" a="1"/>
  <c r="B461" i="2" s="1"/>
  <c r="B502" i="2" a="1"/>
  <c r="B502" i="2" s="1"/>
  <c r="B257" i="2" a="1"/>
  <c r="B257" i="2" s="1"/>
  <c r="B1013" i="2" a="1"/>
  <c r="B1013" i="2" s="1"/>
  <c r="B66" i="2" a="1"/>
  <c r="B66" i="2" s="1"/>
  <c r="B579" i="2" a="1"/>
  <c r="B579" i="2" s="1"/>
  <c r="B1638" i="2" a="1"/>
  <c r="B1638" i="2" s="1"/>
  <c r="B1056" i="2" a="1"/>
  <c r="B1056" i="2" s="1"/>
  <c r="B789" i="2" a="1"/>
  <c r="B789" i="2" s="1"/>
  <c r="B1439" i="2" a="1"/>
  <c r="B1439" i="2" s="1"/>
  <c r="B1560" i="2" a="1"/>
  <c r="B1560" i="2" s="1"/>
  <c r="B1903" i="2" a="1"/>
  <c r="B1903" i="2" s="1"/>
  <c r="B1739" i="2" a="1"/>
  <c r="B1739" i="2" s="1"/>
  <c r="B885" i="2" a="1"/>
  <c r="B885" i="2" s="1"/>
  <c r="B79" i="2" a="1"/>
  <c r="B79" i="2" s="1"/>
  <c r="B1735" i="2" a="1"/>
  <c r="B1735" i="2" s="1"/>
  <c r="B961" i="2" a="1"/>
  <c r="B961" i="2" s="1"/>
  <c r="B1438" i="2" a="1"/>
  <c r="B1438" i="2" s="1"/>
  <c r="B186" i="2" a="1"/>
  <c r="B186" i="2" s="1"/>
  <c r="B672" i="2" a="1"/>
  <c r="B672" i="2" s="1"/>
  <c r="B811" i="2" a="1"/>
  <c r="B811" i="2" s="1"/>
  <c r="B64" i="2" a="1"/>
  <c r="B64" i="2" s="1"/>
  <c r="B433" i="2" a="1"/>
  <c r="B433" i="2" s="1"/>
  <c r="B483" i="2" a="1"/>
  <c r="B483" i="2" s="1"/>
  <c r="B1327" i="2" a="1"/>
  <c r="B1327" i="2" s="1"/>
  <c r="B555" i="2" a="1"/>
  <c r="B555" i="2" s="1"/>
  <c r="B1728" i="2" a="1"/>
  <c r="B1728" i="2" s="1"/>
  <c r="B148" i="2" a="1"/>
  <c r="B148" i="2" s="1"/>
  <c r="B1517" i="2" a="1"/>
  <c r="B1517" i="2" s="1"/>
  <c r="B466" i="2" a="1"/>
  <c r="B466" i="2" s="1"/>
  <c r="B538" i="2" a="1"/>
  <c r="B538" i="2" s="1"/>
  <c r="B478" i="2" a="1"/>
  <c r="B478" i="2" s="1"/>
  <c r="B228" i="2" a="1"/>
  <c r="B228" i="2" s="1"/>
  <c r="B653" i="2" a="1"/>
  <c r="B653" i="2" s="1"/>
  <c r="B1757" i="2" a="1"/>
  <c r="B1757" i="2" s="1"/>
  <c r="B1925" i="2" a="1"/>
  <c r="B1925" i="2" s="1"/>
  <c r="B1518" i="2" a="1"/>
  <c r="B1518" i="2" s="1"/>
  <c r="B1191" i="2" a="1"/>
  <c r="B1191" i="2" s="1"/>
  <c r="B1801" i="2" a="1"/>
  <c r="B1801" i="2" s="1"/>
  <c r="B1382" i="2" a="1"/>
  <c r="B1382" i="2" s="1"/>
  <c r="B176" i="2" a="1"/>
  <c r="B176" i="2" s="1"/>
  <c r="B1387" i="2" a="1"/>
  <c r="B1387" i="2" s="1"/>
  <c r="B1719" i="2" a="1"/>
  <c r="B1719" i="2" s="1"/>
  <c r="B1228" i="2" a="1"/>
  <c r="B1228" i="2" s="1"/>
  <c r="B1274" i="2" a="1"/>
  <c r="B1274" i="2" s="1"/>
  <c r="B980" i="2" a="1"/>
  <c r="B980" i="2" s="1"/>
  <c r="B2015" i="2" a="1"/>
  <c r="B2015" i="2" s="1"/>
  <c r="B85" i="2" a="1"/>
  <c r="B85" i="2" s="1"/>
  <c r="B879" i="2" a="1"/>
  <c r="B879" i="2" s="1"/>
  <c r="B860" i="2" a="1"/>
  <c r="B860" i="2" s="1"/>
  <c r="B10" i="2" a="1"/>
  <c r="B10" i="2" s="1"/>
  <c r="B712" i="2" a="1"/>
  <c r="B712" i="2" s="1"/>
  <c r="B55" i="2" a="1"/>
  <c r="B55" i="2" s="1"/>
  <c r="B1794" i="2" a="1"/>
  <c r="B1794" i="2" s="1"/>
  <c r="B902" i="2" a="1"/>
  <c r="B902" i="2" s="1"/>
  <c r="B1977" i="2" a="1"/>
  <c r="B1977" i="2" s="1"/>
  <c r="B1538" i="2" a="1"/>
  <c r="B1538" i="2" s="1"/>
  <c r="B858" i="2" a="1"/>
  <c r="B858" i="2" s="1"/>
  <c r="B726" i="2" a="1"/>
  <c r="B726" i="2" s="1"/>
  <c r="B194" i="2" a="1"/>
  <c r="B194" i="2" s="1"/>
  <c r="B1437" i="2" a="1"/>
  <c r="B1437" i="2" s="1"/>
  <c r="B1770" i="2" a="1"/>
  <c r="B1770" i="2" s="1"/>
  <c r="B1458" i="2" a="1"/>
  <c r="B1458" i="2" s="1"/>
  <c r="B159" i="2" a="1"/>
  <c r="B159" i="2" s="1"/>
  <c r="B521" i="2" a="1"/>
  <c r="B521" i="2" s="1"/>
  <c r="B1558" i="2" a="1"/>
  <c r="B1558" i="2" s="1"/>
  <c r="B1353" i="2" a="1"/>
  <c r="B1353" i="2" s="1"/>
  <c r="B1003" i="2" a="1"/>
  <c r="B1003" i="2" s="1"/>
  <c r="B1604" i="2" a="1"/>
  <c r="B1604" i="2" s="1"/>
  <c r="B1188" i="2" a="1"/>
  <c r="B1188" i="2" s="1"/>
  <c r="B73" i="2" a="1"/>
  <c r="B73" i="2" s="1"/>
  <c r="B1701" i="2" a="1"/>
  <c r="B1701" i="2" s="1"/>
  <c r="B1338" i="2" a="1"/>
  <c r="B1338" i="2" s="1"/>
  <c r="B866" i="2" a="1"/>
  <c r="B866" i="2" s="1"/>
  <c r="B1157" i="2" a="1"/>
  <c r="B1157" i="2" s="1"/>
  <c r="B947" i="2" a="1"/>
  <c r="B947" i="2" s="1"/>
  <c r="B699" i="2" a="1"/>
  <c r="B699" i="2" s="1"/>
  <c r="B14" i="2" a="1"/>
  <c r="B14" i="2" s="1"/>
  <c r="B1147" i="2" a="1"/>
  <c r="B1147" i="2" s="1"/>
  <c r="B261" i="2" a="1"/>
  <c r="B261" i="2" s="1"/>
  <c r="B1987" i="2" a="1"/>
  <c r="B1987" i="2" s="1"/>
  <c r="B693" i="2" a="1"/>
  <c r="B693" i="2" s="1"/>
  <c r="B817" i="2" a="1"/>
  <c r="B817" i="2" s="1"/>
  <c r="B1705" i="2" a="1"/>
  <c r="B1705" i="2" s="1"/>
  <c r="B820" i="2" a="1"/>
  <c r="B820" i="2" s="1"/>
  <c r="B537" i="2" a="1"/>
  <c r="B537" i="2" s="1"/>
  <c r="B1220" i="2" a="1"/>
  <c r="B1220" i="2" s="1"/>
  <c r="B1738" i="2" a="1"/>
  <c r="B1738" i="2" s="1"/>
  <c r="B1262" i="2" a="1"/>
  <c r="B1262" i="2" s="1"/>
  <c r="B535" i="2" a="1"/>
  <c r="B535" i="2" s="1"/>
  <c r="B1256" i="2" a="1"/>
  <c r="B1256" i="2" s="1"/>
  <c r="B397" i="2" a="1"/>
  <c r="B397" i="2" s="1"/>
  <c r="B1924" i="2" a="1"/>
  <c r="B1924" i="2" s="1"/>
  <c r="B1085" i="2" a="1"/>
  <c r="B1085" i="2" s="1"/>
  <c r="B224" i="2" a="1"/>
  <c r="B224" i="2" s="1"/>
  <c r="B892" i="2" a="1"/>
  <c r="B892" i="2" s="1"/>
  <c r="B1326" i="2" a="1"/>
  <c r="B1326" i="2" s="1"/>
  <c r="B1328" i="2" a="1"/>
  <c r="B1328" i="2" s="1"/>
  <c r="B1070" i="2" a="1"/>
  <c r="B1070" i="2" s="1"/>
  <c r="B145" i="2" a="1"/>
  <c r="B145" i="2" s="1"/>
  <c r="B1505" i="2" a="1"/>
  <c r="B1505" i="2" s="1"/>
  <c r="B143" i="2" a="1"/>
  <c r="B143" i="2" s="1"/>
  <c r="B4" i="2" a="1"/>
  <c r="B4" i="2" s="1"/>
  <c r="B1110" i="2" a="1"/>
  <c r="B1110" i="2" s="1"/>
  <c r="B479" i="2" a="1"/>
  <c r="B479" i="2" s="1"/>
  <c r="B834" i="2" a="1"/>
  <c r="B834" i="2" s="1"/>
  <c r="B1566" i="2" a="1"/>
  <c r="B1566" i="2" s="1"/>
  <c r="B271" i="2" a="1"/>
  <c r="B271" i="2" s="1"/>
  <c r="B1143" i="2" a="1"/>
  <c r="B1143" i="2" s="1"/>
  <c r="B1951" i="2" a="1"/>
  <c r="B1951" i="2" s="1"/>
  <c r="B124" i="2" a="1"/>
  <c r="B124" i="2" s="1"/>
  <c r="B49" i="2" a="1"/>
  <c r="B49" i="2" s="1"/>
  <c r="B1467" i="2" a="1"/>
  <c r="B1467" i="2" s="1"/>
  <c r="B1358" i="2" a="1"/>
  <c r="B1358" i="2" s="1"/>
  <c r="B1929" i="2" a="1"/>
  <c r="B1929" i="2" s="1"/>
  <c r="B382" i="2" a="1"/>
  <c r="B382" i="2" s="1"/>
  <c r="B1985" i="2" a="1"/>
  <c r="B1985" i="2" s="1"/>
  <c r="B992" i="2" a="1"/>
  <c r="B992" i="2" s="1"/>
  <c r="B1639" i="2" a="1"/>
  <c r="B1639" i="2" s="1"/>
  <c r="B878" i="2" a="1"/>
  <c r="B878" i="2" s="1"/>
  <c r="B1514" i="2" a="1"/>
  <c r="B1514" i="2" s="1"/>
  <c r="B1833" i="2" a="1"/>
  <c r="B1833" i="2" s="1"/>
  <c r="B242" i="2" a="1"/>
  <c r="B242" i="2" s="1"/>
  <c r="B586" i="2" a="1"/>
  <c r="B586" i="2" s="1"/>
  <c r="B1773" i="2" a="1"/>
  <c r="B1773" i="2" s="1"/>
  <c r="B160" i="2" a="1"/>
  <c r="B160" i="2" s="1"/>
  <c r="B361" i="2" a="1"/>
  <c r="B361" i="2" s="1"/>
  <c r="B1849" i="2" a="1"/>
  <c r="B1849" i="2" s="1"/>
  <c r="B1466" i="2" a="1"/>
  <c r="B1466" i="2" s="1"/>
  <c r="B1061" i="2" a="1"/>
  <c r="B1061" i="2" s="1"/>
  <c r="B1729" i="2" a="1"/>
  <c r="B1729" i="2" s="1"/>
  <c r="B1811" i="2" a="1"/>
  <c r="B1811" i="2" s="1"/>
  <c r="B19" i="2" a="1"/>
  <c r="B19" i="2" s="1"/>
  <c r="B1149" i="2" a="1"/>
  <c r="B1149" i="2" s="1"/>
  <c r="B231" i="2" a="1"/>
  <c r="B231" i="2" s="1"/>
  <c r="B854" i="2" a="1"/>
  <c r="B854" i="2" s="1"/>
  <c r="B791" i="2" a="1"/>
  <c r="B791" i="2" s="1"/>
  <c r="B1364" i="2" a="1"/>
  <c r="B1364" i="2" s="1"/>
  <c r="B171" i="2" a="1"/>
  <c r="B171" i="2" s="1"/>
  <c r="B753" i="2" a="1"/>
  <c r="B753" i="2" s="1"/>
  <c r="B1694" i="2" a="1"/>
  <c r="B1694" i="2" s="1"/>
  <c r="B936" i="2" a="1"/>
  <c r="B936" i="2" s="1"/>
  <c r="B1384" i="2" a="1"/>
  <c r="B1384" i="2" s="1"/>
  <c r="B1779" i="2" a="1"/>
  <c r="B1779" i="2" s="1"/>
  <c r="B1414" i="2" a="1"/>
  <c r="B1414" i="2" s="1"/>
  <c r="B714" i="2" a="1"/>
  <c r="B714" i="2" s="1"/>
  <c r="B583" i="2" a="1"/>
  <c r="B583" i="2" s="1"/>
  <c r="B1975" i="2" a="1"/>
  <c r="B1975" i="2" s="1"/>
  <c r="B816" i="2" a="1"/>
  <c r="B816" i="2" s="1"/>
  <c r="B1819" i="2" a="1"/>
  <c r="B1819" i="2" s="1"/>
  <c r="B506" i="2" a="1"/>
  <c r="B506" i="2" s="1"/>
  <c r="B500" i="2" a="1"/>
  <c r="B500" i="2" s="1"/>
  <c r="B1245" i="2" a="1"/>
  <c r="B1245" i="2" s="1"/>
  <c r="B454" i="2" a="1"/>
  <c r="B454" i="2" s="1"/>
  <c r="B1666" i="2" a="1"/>
  <c r="B1666" i="2" s="1"/>
  <c r="B1665" i="2" a="1"/>
  <c r="B1665" i="2" s="1"/>
  <c r="B1502" i="2" a="1"/>
  <c r="B1502" i="2" s="1"/>
  <c r="B43" i="2" a="1"/>
  <c r="B43" i="2" s="1"/>
  <c r="B766" i="2" a="1"/>
  <c r="B766" i="2" s="1"/>
  <c r="B1423" i="2" a="1"/>
  <c r="B1423" i="2" s="1"/>
  <c r="B848" i="2" a="1"/>
  <c r="B848" i="2" s="1"/>
  <c r="B684" i="2" a="1"/>
  <c r="B684" i="2" s="1"/>
  <c r="B1004" i="2" a="1"/>
  <c r="B1004" i="2" s="1"/>
  <c r="B1025" i="2" a="1"/>
  <c r="B1025" i="2" s="1"/>
  <c r="B1000" i="2" a="1"/>
  <c r="B1000" i="2" s="1"/>
  <c r="B1889" i="2" a="1"/>
  <c r="B1889" i="2" s="1"/>
  <c r="B1009" i="2" a="1"/>
  <c r="B1009" i="2" s="1"/>
  <c r="B263" i="2" a="1"/>
  <c r="B263" i="2" s="1"/>
  <c r="B1226" i="2" a="1"/>
  <c r="B1226" i="2" s="1"/>
  <c r="B364" i="2" a="1"/>
  <c r="B364" i="2" s="1"/>
  <c r="B198" i="2" a="1"/>
  <c r="B198" i="2" s="1"/>
  <c r="B335" i="2" a="1"/>
  <c r="B335" i="2" s="1"/>
  <c r="B189" i="2" a="1"/>
  <c r="B189" i="2" s="1"/>
  <c r="B849" i="2" a="1"/>
  <c r="B849" i="2" s="1"/>
  <c r="B295" i="2" a="1"/>
  <c r="B295" i="2" s="1"/>
  <c r="B520" i="2" a="1"/>
  <c r="B520" i="2" s="1"/>
  <c r="B1553" i="2" a="1"/>
  <c r="B1553" i="2" s="1"/>
  <c r="B1885" i="2" a="1"/>
  <c r="B1885" i="2" s="1"/>
  <c r="B1295" i="2" a="1"/>
  <c r="B1295" i="2" s="1"/>
  <c r="B934" i="2" a="1"/>
  <c r="B934" i="2" s="1"/>
  <c r="B2007" i="2" a="1"/>
  <c r="B2007" i="2" s="1"/>
  <c r="B823" i="2" a="1"/>
  <c r="B823" i="2" s="1"/>
  <c r="B35" i="2" a="1"/>
  <c r="B35" i="2" s="1"/>
  <c r="B1291" i="2" a="1"/>
  <c r="B1291" i="2" s="1"/>
  <c r="B542" i="2" a="1"/>
  <c r="B542" i="2" s="1"/>
  <c r="B393" i="2" a="1"/>
  <c r="B393" i="2" s="1"/>
  <c r="B183" i="2" a="1"/>
  <c r="B183" i="2" s="1"/>
  <c r="B62" i="2" a="1"/>
  <c r="B62" i="2" s="1"/>
  <c r="B893" i="2" a="1"/>
  <c r="B893" i="2" s="1"/>
  <c r="B1984" i="2" a="1"/>
  <c r="B1984" i="2" s="1"/>
  <c r="B1449" i="2" a="1"/>
  <c r="B1449" i="2" s="1"/>
  <c r="B1307" i="2" a="1"/>
  <c r="B1307" i="2" s="1"/>
  <c r="B1218" i="2" a="1"/>
  <c r="B1218" i="2" s="1"/>
  <c r="B545" i="2" a="1"/>
  <c r="B545" i="2" s="1"/>
  <c r="B813" i="2" a="1"/>
  <c r="B813" i="2" s="1"/>
  <c r="B1736" i="2" a="1"/>
  <c r="B1736" i="2" s="1"/>
  <c r="B1165" i="2" a="1"/>
  <c r="B1165" i="2" s="1"/>
  <c r="B1264" i="2" a="1"/>
  <c r="B1264" i="2" s="1"/>
  <c r="B313" i="2" a="1"/>
  <c r="B313" i="2" s="1"/>
  <c r="B1840" i="2" a="1"/>
  <c r="B1840" i="2" s="1"/>
  <c r="B1776" i="2" a="1"/>
  <c r="B1776" i="2" s="1"/>
  <c r="B1401" i="2" a="1"/>
  <c r="B1401" i="2" s="1"/>
  <c r="B1172" i="2" a="1"/>
  <c r="B1172" i="2" s="1"/>
  <c r="B253" i="2" a="1"/>
  <c r="B253" i="2" s="1"/>
  <c r="B326" i="2" a="1"/>
  <c r="B326" i="2" s="1"/>
  <c r="B1176" i="2" a="1"/>
  <c r="B1176" i="2" s="1"/>
  <c r="B1657" i="2" a="1"/>
  <c r="B1657" i="2" s="1"/>
  <c r="B233" i="2" a="1"/>
  <c r="B233" i="2" s="1"/>
  <c r="B802" i="2" a="1"/>
  <c r="B802" i="2" s="1"/>
  <c r="B1596" i="2" a="1"/>
  <c r="B1596" i="2" s="1"/>
  <c r="B592" i="2" a="1"/>
  <c r="B592" i="2" s="1"/>
  <c r="B170" i="2" a="1"/>
  <c r="B170" i="2" s="1"/>
  <c r="B1424" i="2" a="1"/>
  <c r="B1424" i="2" s="1"/>
  <c r="B979" i="2" a="1"/>
  <c r="B979" i="2" s="1"/>
  <c r="B1341" i="2" a="1"/>
  <c r="B1341" i="2" s="1"/>
  <c r="B913" i="2" a="1"/>
  <c r="B913" i="2" s="1"/>
  <c r="B462" i="2" a="1"/>
  <c r="B462" i="2" s="1"/>
  <c r="B1156" i="2" a="1"/>
  <c r="B1156" i="2" s="1"/>
  <c r="B1248" i="2" a="1"/>
  <c r="B1248" i="2" s="1"/>
  <c r="B1104" i="2" a="1"/>
  <c r="B1104" i="2" s="1"/>
  <c r="B1909" i="2" a="1"/>
  <c r="B1909" i="2" s="1"/>
  <c r="B1379" i="2" a="1"/>
  <c r="B1379" i="2" s="1"/>
  <c r="B623" i="2" a="1"/>
  <c r="B623" i="2" s="1"/>
  <c r="B709" i="2" a="1"/>
  <c r="B709" i="2" s="1"/>
  <c r="B1041" i="2" a="1"/>
  <c r="B1041" i="2" s="1"/>
  <c r="B1430" i="2" a="1"/>
  <c r="B1430" i="2" s="1"/>
  <c r="B1050" i="2" a="1"/>
  <c r="B1050" i="2" s="1"/>
  <c r="B291" i="2" a="1"/>
  <c r="B291" i="2" s="1"/>
  <c r="B250" i="2" a="1"/>
  <c r="B250" i="2" s="1"/>
  <c r="B1106" i="2" a="1"/>
  <c r="B1106" i="2" s="1"/>
  <c r="B1766" i="2" a="1"/>
  <c r="B1766" i="2" s="1"/>
  <c r="B126" i="2" a="1"/>
  <c r="B126" i="2" s="1"/>
  <c r="B370" i="2" a="1"/>
  <c r="B370" i="2" s="1"/>
  <c r="B1168" i="2" a="1"/>
  <c r="B1168" i="2" s="1"/>
  <c r="B2008" i="2" a="1"/>
  <c r="B2008" i="2" s="1"/>
  <c r="B424" i="2" a="1"/>
  <c r="B424" i="2" s="1"/>
  <c r="B302" i="2" a="1"/>
  <c r="B302" i="2" s="1"/>
  <c r="B318" i="2" a="1"/>
  <c r="B318" i="2" s="1"/>
  <c r="B688" i="2" a="1"/>
  <c r="B688" i="2" s="1"/>
  <c r="B715" i="2" a="1"/>
  <c r="B715" i="2" s="1"/>
  <c r="B808" i="2" a="1"/>
  <c r="B808" i="2" s="1"/>
  <c r="B576" i="2" a="1"/>
  <c r="B576" i="2" s="1"/>
  <c r="B377" i="2" a="1"/>
  <c r="B377" i="2" s="1"/>
  <c r="B1068" i="2" a="1"/>
  <c r="B1068" i="2" s="1"/>
  <c r="B447" i="2" a="1"/>
  <c r="B447" i="2" s="1"/>
  <c r="B378" i="2" a="1"/>
  <c r="B378" i="2" s="1"/>
  <c r="B1152" i="2" a="1"/>
  <c r="B1152" i="2" s="1"/>
  <c r="B995" i="2" a="1"/>
  <c r="B995" i="2" s="1"/>
  <c r="B681" i="2" a="1"/>
  <c r="B681" i="2" s="1"/>
  <c r="B113" i="2" a="1"/>
  <c r="B113" i="2" s="1"/>
  <c r="B84" i="2" a="1"/>
  <c r="B84" i="2" s="1"/>
  <c r="B1733" i="2" a="1"/>
  <c r="B1733" i="2" s="1"/>
  <c r="B360" i="2" a="1"/>
  <c r="B360" i="2" s="1"/>
  <c r="B222" i="2" a="1"/>
  <c r="B222" i="2" s="1"/>
  <c r="B1664" i="2" a="1"/>
  <c r="B1664" i="2" s="1"/>
  <c r="B1752" i="2" a="1"/>
  <c r="B1752" i="2" s="1"/>
  <c r="B1253" i="2" a="1"/>
  <c r="B1253" i="2" s="1"/>
  <c r="B118" i="2" a="1"/>
  <c r="B118" i="2" s="1"/>
  <c r="B1273" i="2" a="1"/>
  <c r="B1273" i="2" s="1"/>
  <c r="B288" i="2" a="1"/>
  <c r="B288" i="2" s="1"/>
  <c r="B1550" i="2" a="1"/>
  <c r="B1550" i="2" s="1"/>
  <c r="B1230" i="2" a="1"/>
  <c r="B1230" i="2" s="1"/>
  <c r="B1536" i="2" a="1"/>
  <c r="B1536" i="2" s="1"/>
  <c r="B1890" i="2" a="1"/>
  <c r="B1890" i="2" s="1"/>
  <c r="B1357" i="2" a="1"/>
  <c r="B1357" i="2" s="1"/>
  <c r="B747" i="2" a="1"/>
  <c r="B747" i="2" s="1"/>
  <c r="B536" i="2" a="1"/>
  <c r="B536" i="2" s="1"/>
  <c r="B1542" i="2" a="1"/>
  <c r="B1542" i="2" s="1"/>
  <c r="B1534" i="2" a="1"/>
  <c r="B1534" i="2" s="1"/>
  <c r="B241" i="2" a="1"/>
  <c r="B241" i="2" s="1"/>
  <c r="B311" i="2" a="1"/>
  <c r="B311" i="2" s="1"/>
  <c r="B839" i="2" a="1"/>
  <c r="B839" i="2" s="1"/>
  <c r="B1852" i="2" a="1"/>
  <c r="B1852" i="2" s="1"/>
  <c r="B981" i="2" a="1"/>
  <c r="B981" i="2" s="1"/>
  <c r="B104" i="2" a="1"/>
  <c r="B104" i="2" s="1"/>
  <c r="B534" i="2" a="1"/>
  <c r="B534" i="2" s="1"/>
  <c r="B492" i="2" a="1"/>
  <c r="B492" i="2" s="1"/>
  <c r="B191" i="2" a="1"/>
  <c r="B191" i="2" s="1"/>
  <c r="B1494" i="2" a="1"/>
  <c r="B1494" i="2" s="1"/>
  <c r="B2014" i="2" a="1"/>
  <c r="B2014" i="2" s="1"/>
  <c r="B401" i="2" a="1"/>
  <c r="B401" i="2" s="1"/>
  <c r="B1304" i="2" a="1"/>
  <c r="B1304" i="2" s="1"/>
  <c r="B1571" i="2" a="1"/>
  <c r="B1571" i="2" s="1"/>
  <c r="B768" i="2" a="1"/>
  <c r="B768" i="2" s="1"/>
  <c r="B1671" i="2" a="1"/>
  <c r="B1671" i="2" s="1"/>
  <c r="B1851" i="2" a="1"/>
  <c r="B1851" i="2" s="1"/>
  <c r="B1815" i="2" a="1"/>
  <c r="B1815" i="2" s="1"/>
  <c r="B455" i="2" a="1"/>
  <c r="B455" i="2" s="1"/>
  <c r="B939" i="2" a="1"/>
  <c r="B939" i="2" s="1"/>
  <c r="B1204" i="2" a="1"/>
  <c r="B1204" i="2" s="1"/>
  <c r="B112" i="2" a="1"/>
  <c r="B112" i="2" s="1"/>
  <c r="B1570" i="2" a="1"/>
  <c r="B1570" i="2" s="1"/>
  <c r="B1800" i="2" a="1"/>
  <c r="B1800" i="2" s="1"/>
  <c r="B1843" i="2" a="1"/>
  <c r="B1843" i="2" s="1"/>
  <c r="B591" i="2" a="1"/>
  <c r="B591" i="2" s="1"/>
  <c r="B34" i="2" a="1"/>
  <c r="B34" i="2" s="1"/>
  <c r="B1229" i="2" a="1"/>
  <c r="B1229" i="2" s="1"/>
  <c r="B338" i="2" a="1"/>
  <c r="B338" i="2" s="1"/>
  <c r="B1477" i="2" a="1"/>
  <c r="B1477" i="2" s="1"/>
  <c r="B156" i="2" a="1"/>
  <c r="B156" i="2" s="1"/>
  <c r="B1957" i="2" a="1"/>
  <c r="B1957" i="2" s="1"/>
  <c r="B655" i="2" a="1"/>
  <c r="B655" i="2" s="1"/>
  <c r="B1516" i="2" a="1"/>
  <c r="B1516" i="2" s="1"/>
  <c r="B1965" i="2" a="1"/>
  <c r="B1965" i="2" s="1"/>
  <c r="B1146" i="2" a="1"/>
  <c r="B1146" i="2" s="1"/>
  <c r="B1058" i="2" a="1"/>
  <c r="B1058" i="2" s="1"/>
  <c r="B1167" i="2" a="1"/>
  <c r="B1167" i="2" s="1"/>
  <c r="B778" i="2" a="1"/>
  <c r="B778" i="2" s="1"/>
  <c r="B568" i="2" a="1"/>
  <c r="B568" i="2" s="1"/>
  <c r="B1943" i="2" a="1"/>
  <c r="B1943" i="2" s="1"/>
  <c r="B38" i="2" a="1"/>
  <c r="B38" i="2" s="1"/>
  <c r="B71" i="2" a="1"/>
  <c r="B71" i="2" s="1"/>
  <c r="B1335" i="2" a="1"/>
  <c r="B1335" i="2" s="1"/>
  <c r="B1259" i="2" a="1"/>
  <c r="B1259" i="2" s="1"/>
  <c r="B513" i="2" a="1"/>
  <c r="B513" i="2" s="1"/>
  <c r="B998" i="2" a="1"/>
  <c r="B998" i="2" s="1"/>
  <c r="B1864" i="2" a="1"/>
  <c r="B1864" i="2" s="1"/>
  <c r="B1066" i="2" a="1"/>
  <c r="B1066" i="2" s="1"/>
  <c r="B343" i="2" a="1"/>
  <c r="B343" i="2" s="1"/>
  <c r="B666" i="2" a="1"/>
  <c r="B666" i="2" s="1"/>
  <c r="B880" i="2" a="1"/>
  <c r="B880" i="2" s="1"/>
  <c r="B1826" i="2" a="1"/>
  <c r="B1826" i="2" s="1"/>
  <c r="B679" i="2" a="1"/>
  <c r="B679" i="2" s="1"/>
  <c r="B988" i="2" a="1"/>
  <c r="B988" i="2" s="1"/>
  <c r="B512" i="2" a="1"/>
  <c r="B512" i="2" s="1"/>
  <c r="B1960" i="2" a="1"/>
  <c r="B1960" i="2" s="1"/>
  <c r="B674" i="2" a="1"/>
  <c r="B674" i="2" s="1"/>
  <c r="B108" i="2" a="1"/>
  <c r="B108" i="2" s="1"/>
  <c r="B891" i="2" a="1"/>
  <c r="B891" i="2" s="1"/>
  <c r="B877" i="2" a="1"/>
  <c r="B877" i="2" s="1"/>
  <c r="B1434" i="2" a="1"/>
  <c r="B1434" i="2" s="1"/>
  <c r="B1091" i="2" a="1"/>
  <c r="B1091" i="2" s="1"/>
  <c r="B779" i="2" a="1"/>
  <c r="B779" i="2" s="1"/>
  <c r="B1715" i="2" a="1"/>
  <c r="B1715" i="2" s="1"/>
  <c r="B355" i="2" a="1"/>
  <c r="B355" i="2" s="1"/>
  <c r="B329" i="2" a="1"/>
  <c r="B329" i="2" s="1"/>
  <c r="B1196" i="2" a="1"/>
  <c r="B1196" i="2" s="1"/>
  <c r="B1632" i="2" a="1"/>
  <c r="B1632" i="2" s="1"/>
  <c r="B1030" i="2" a="1"/>
  <c r="B1030" i="2" s="1"/>
  <c r="B1145" i="2" a="1"/>
  <c r="B1145" i="2" s="1"/>
  <c r="B922" i="2" a="1"/>
  <c r="B922" i="2" s="1"/>
  <c r="B1593" i="2" a="1"/>
  <c r="B1593" i="2" s="1"/>
  <c r="B873" i="2" a="1"/>
  <c r="B873" i="2" s="1"/>
  <c r="B1527" i="2" a="1"/>
  <c r="B1527" i="2" s="1"/>
  <c r="B1949" i="2" a="1"/>
  <c r="B1949" i="2" s="1"/>
  <c r="B328" i="2" a="1"/>
  <c r="B328" i="2" s="1"/>
  <c r="B1677" i="2" a="1"/>
  <c r="B1677" i="2" s="1"/>
  <c r="B809" i="2" a="1"/>
  <c r="B809" i="2" s="1"/>
  <c r="B164" i="2" a="1"/>
  <c r="B164" i="2" s="1"/>
  <c r="B1435" i="2" a="1"/>
  <c r="B1435" i="2" s="1"/>
  <c r="B6" i="2" a="1"/>
  <c r="B6" i="2" s="1"/>
  <c r="B920" i="2" a="1"/>
  <c r="B920" i="2" s="1"/>
  <c r="B428" i="2" a="1"/>
  <c r="B428" i="2" s="1"/>
  <c r="B195" i="2" a="1"/>
  <c r="B195" i="2" s="1"/>
  <c r="B1720" i="2" a="1"/>
  <c r="B1720" i="2" s="1"/>
  <c r="B1618" i="2" a="1"/>
  <c r="B1618" i="2" s="1"/>
  <c r="B1060" i="2" a="1"/>
  <c r="B1060" i="2" s="1"/>
  <c r="B646" i="2" a="1"/>
  <c r="B646" i="2" s="1"/>
  <c r="B1463" i="2" a="1"/>
  <c r="B1463" i="2" s="1"/>
  <c r="B251" i="2" a="1"/>
  <c r="B251" i="2" s="1"/>
  <c r="B1679" i="2" a="1"/>
  <c r="B1679" i="2" s="1"/>
  <c r="B732" i="2" a="1"/>
  <c r="B732" i="2" s="1"/>
  <c r="B406" i="2" a="1"/>
  <c r="B406" i="2" s="1"/>
  <c r="B807" i="2" a="1"/>
  <c r="B807" i="2" s="1"/>
  <c r="B1465" i="2" a="1"/>
  <c r="B1465" i="2" s="1"/>
  <c r="B970" i="2" a="1"/>
  <c r="B970" i="2" s="1"/>
  <c r="B1774" i="2" a="1"/>
  <c r="B1774" i="2" s="1"/>
  <c r="B379" i="2" a="1"/>
  <c r="B379" i="2" s="1"/>
  <c r="B443" i="2" a="1"/>
  <c r="B443" i="2" s="1"/>
  <c r="B207" i="2" a="1"/>
  <c r="B207" i="2" s="1"/>
  <c r="B670" i="2" a="1"/>
  <c r="B670" i="2" s="1"/>
  <c r="B1427" i="2" a="1"/>
  <c r="B1427" i="2" s="1"/>
  <c r="B1213" i="2" a="1"/>
  <c r="B1213" i="2" s="1"/>
  <c r="B948" i="2" a="1"/>
  <c r="B948" i="2" s="1"/>
  <c r="B1891" i="2" a="1"/>
  <c r="B1891" i="2" s="1"/>
  <c r="B1301" i="2" a="1"/>
  <c r="B1301" i="2" s="1"/>
  <c r="B1372" i="2" a="1"/>
  <c r="B1372" i="2" s="1"/>
  <c r="B1451" i="2" a="1"/>
  <c r="B1451" i="2" s="1"/>
  <c r="B1692" i="2" a="1"/>
  <c r="B1692" i="2" s="1"/>
  <c r="B172" i="2" a="1"/>
  <c r="B172" i="2" s="1"/>
  <c r="B1818" i="2" a="1"/>
  <c r="B1818" i="2" s="1"/>
  <c r="B937" i="2" a="1"/>
  <c r="B937" i="2" s="1"/>
  <c r="B413" i="2" a="1"/>
  <c r="B413" i="2" s="1"/>
  <c r="B1022" i="2" a="1"/>
  <c r="B1022" i="2" s="1"/>
  <c r="B1097" i="2" a="1"/>
  <c r="B1097" i="2" s="1"/>
  <c r="B1691" i="2" a="1"/>
  <c r="B1691" i="2" s="1"/>
  <c r="B366" i="2" a="1"/>
  <c r="B366" i="2" s="1"/>
  <c r="B204" i="2" a="1"/>
  <c r="B204" i="2" s="1"/>
  <c r="B1528" i="2" a="1"/>
  <c r="B1528" i="2" s="1"/>
  <c r="B1827" i="2" a="1"/>
  <c r="B1827" i="2" s="1"/>
  <c r="B862" i="2" a="1"/>
  <c r="B862" i="2" s="1"/>
  <c r="B70" i="2" a="1"/>
  <c r="B70" i="2" s="1"/>
  <c r="B430" i="2" a="1"/>
  <c r="B430" i="2" s="1"/>
  <c r="B1767" i="2" a="1"/>
  <c r="B1767" i="2" s="1"/>
  <c r="B1380" i="2" a="1"/>
  <c r="B1380" i="2" s="1"/>
  <c r="B736" i="2" a="1"/>
  <c r="B736" i="2" s="1"/>
  <c r="B496" i="2" a="1"/>
  <c r="B496" i="2" s="1"/>
  <c r="B1340" i="2" a="1"/>
  <c r="B1340" i="2" s="1"/>
  <c r="B1368" i="2" a="1"/>
  <c r="B1368" i="2" s="1"/>
  <c r="B125" i="2" a="1"/>
  <c r="B125" i="2" s="1"/>
  <c r="B994" i="2" a="1"/>
  <c r="B994" i="2" s="1"/>
  <c r="B499" i="2" a="1"/>
  <c r="B499" i="2" s="1"/>
  <c r="B925" i="2" a="1"/>
  <c r="B925" i="2" s="1"/>
  <c r="B1397" i="2" a="1"/>
  <c r="B1397" i="2" s="1"/>
  <c r="B1861" i="2" a="1"/>
  <c r="B1861" i="2" s="1"/>
  <c r="B2016" i="2" a="1"/>
  <c r="B2016" i="2" s="1"/>
  <c r="B385" i="2" a="1"/>
  <c r="B385" i="2" s="1"/>
  <c r="B1936" i="2" a="1"/>
  <c r="B1936" i="2" s="1"/>
  <c r="B1317" i="2" a="1"/>
  <c r="B1317" i="2" s="1"/>
  <c r="B132" i="2" a="1"/>
  <c r="B132" i="2" s="1"/>
  <c r="B710" i="2" a="1"/>
  <c r="B710" i="2" s="1"/>
  <c r="B804" i="2" a="1"/>
  <c r="B804" i="2" s="1"/>
  <c r="B1648" i="2" a="1"/>
  <c r="B1648" i="2" s="1"/>
  <c r="B1452" i="2" a="1"/>
  <c r="B1452" i="2" s="1"/>
  <c r="B182" i="2" a="1"/>
  <c r="B182" i="2" s="1"/>
  <c r="B1582" i="2" a="1"/>
  <c r="B1582" i="2" s="1"/>
  <c r="B460" i="2" a="1"/>
  <c r="B460" i="2" s="1"/>
  <c r="B844" i="2" a="1"/>
  <c r="B844" i="2" s="1"/>
  <c r="B123" i="2" a="1"/>
  <c r="B123" i="2" s="1"/>
  <c r="B764" i="2" a="1"/>
  <c r="B764" i="2" s="1"/>
  <c r="B1938" i="2" a="1"/>
  <c r="B1938" i="2" s="1"/>
  <c r="B135" i="2" a="1"/>
  <c r="B135" i="2" s="1"/>
  <c r="B1037" i="2" a="1"/>
  <c r="B1037" i="2" s="1"/>
  <c r="B611" i="2" a="1"/>
  <c r="B611" i="2" s="1"/>
  <c r="B1605" i="2" a="1"/>
  <c r="B1605" i="2" s="1"/>
  <c r="B1376" i="2" a="1"/>
  <c r="B1376" i="2" s="1"/>
  <c r="B575" i="2" a="1"/>
  <c r="B575" i="2" s="1"/>
  <c r="B580" i="2" a="1"/>
  <c r="B580" i="2" s="1"/>
  <c r="B350" i="2" a="1"/>
  <c r="B350" i="2" s="1"/>
  <c r="B787" i="2" a="1"/>
  <c r="B787" i="2" s="1"/>
  <c r="B1195" i="2" a="1"/>
  <c r="B1195" i="2" s="1"/>
  <c r="B1215" i="2" a="1"/>
  <c r="B1215" i="2" s="1"/>
  <c r="B921" i="2" a="1"/>
  <c r="B921" i="2" s="1"/>
  <c r="B51" i="2" a="1"/>
  <c r="B51" i="2" s="1"/>
  <c r="B56" i="2" a="1"/>
  <c r="B56" i="2" s="1"/>
  <c r="B1635" i="2" a="1"/>
  <c r="B1635" i="2" s="1"/>
  <c r="B1481" i="2" a="1"/>
  <c r="B1481" i="2" s="1"/>
  <c r="B1420" i="2" a="1"/>
  <c r="B1420" i="2" s="1"/>
  <c r="B1398" i="2" a="1"/>
  <c r="B1398" i="2" s="1"/>
  <c r="B959" i="2" a="1"/>
  <c r="B959" i="2" s="1"/>
  <c r="B1519" i="2" a="1"/>
  <c r="B1519" i="2" s="1"/>
  <c r="B498" i="2" a="1"/>
  <c r="B498" i="2" s="1"/>
  <c r="B243" i="2" a="1"/>
  <c r="B243" i="2" s="1"/>
  <c r="B573" i="2" a="1"/>
  <c r="B573" i="2" s="1"/>
  <c r="B1973" i="2" a="1"/>
  <c r="B1973" i="2" s="1"/>
  <c r="B1036" i="2" a="1"/>
  <c r="B1036" i="2" s="1"/>
  <c r="B540" i="2" a="1"/>
  <c r="B540" i="2" s="1"/>
  <c r="B1138" i="2" a="1"/>
  <c r="B1138" i="2" s="1"/>
  <c r="B584" i="2" a="1"/>
  <c r="B584" i="2" s="1"/>
  <c r="B1268" i="2" a="1"/>
  <c r="B1268" i="2" s="1"/>
  <c r="B507" i="2" a="1"/>
  <c r="B507" i="2" s="1"/>
  <c r="B1140" i="2" a="1"/>
  <c r="B1140" i="2" s="1"/>
  <c r="B740" i="2" a="1"/>
  <c r="B740" i="2" s="1"/>
  <c r="B1967" i="2" a="1"/>
  <c r="B1967" i="2" s="1"/>
  <c r="B944" i="2" a="1"/>
  <c r="B944" i="2" s="1"/>
  <c r="B310" i="2" a="1"/>
  <c r="B310" i="2" s="1"/>
  <c r="B1187" i="2" a="1"/>
  <c r="B1187" i="2" s="1"/>
  <c r="B1591" i="2" a="1"/>
  <c r="B1591" i="2" s="1"/>
  <c r="B21" i="2" a="1"/>
  <c r="B21" i="2" s="1"/>
  <c r="B429" i="2" a="1"/>
  <c r="B429" i="2" s="1"/>
  <c r="B398" i="2" a="1"/>
  <c r="B398" i="2" s="1"/>
  <c r="B918" i="2" a="1"/>
  <c r="B918" i="2" s="1"/>
  <c r="B1883" i="2" a="1"/>
  <c r="B1883" i="2" s="1"/>
  <c r="B425" i="2" a="1"/>
  <c r="B425" i="2" s="1"/>
  <c r="B531" i="2" a="1"/>
  <c r="B531" i="2" s="1"/>
  <c r="B1286" i="2" a="1"/>
  <c r="B1286" i="2" s="1"/>
  <c r="B8" i="2" a="1"/>
  <c r="B8" i="2" s="1"/>
  <c r="B1479" i="2" a="1"/>
  <c r="B1479" i="2" s="1"/>
  <c r="B916" i="2" a="1"/>
  <c r="B916" i="2" s="1"/>
  <c r="B946" i="2" a="1"/>
  <c r="B946" i="2" s="1"/>
  <c r="B827" i="2" a="1"/>
  <c r="B827" i="2" s="1"/>
  <c r="B1831" i="2" a="1"/>
  <c r="B1831" i="2" s="1"/>
  <c r="B664" i="2" a="1"/>
  <c r="B664" i="2" s="1"/>
  <c r="B1314" i="2" a="1"/>
  <c r="B1314" i="2" s="1"/>
  <c r="B1976" i="2" a="1"/>
  <c r="B1976" i="2" s="1"/>
  <c r="B1647" i="2" a="1"/>
  <c r="B1647" i="2" s="1"/>
  <c r="B638" i="2" a="1"/>
  <c r="B638" i="2" s="1"/>
  <c r="B1139" i="2" a="1"/>
  <c r="B1139" i="2" s="1"/>
  <c r="B687" i="2" a="1"/>
  <c r="B687" i="2" s="1"/>
  <c r="B1614" i="2" a="1"/>
  <c r="B1614" i="2" s="1"/>
  <c r="B1064" i="2" a="1"/>
  <c r="B1064" i="2" s="1"/>
  <c r="B997" i="2" a="1"/>
  <c r="B997" i="2" s="1"/>
  <c r="B482" i="2" a="1"/>
  <c r="B482" i="2" s="1"/>
  <c r="B97" i="2" a="1"/>
  <c r="B97" i="2" s="1"/>
  <c r="B1396" i="2" a="1"/>
  <c r="B1396" i="2" s="1"/>
  <c r="B1115" i="2" a="1"/>
  <c r="B1115" i="2" s="1"/>
  <c r="B1271" i="2" a="1"/>
  <c r="B1271" i="2" s="1"/>
  <c r="B1870" i="2" a="1"/>
  <c r="B1870" i="2" s="1"/>
  <c r="B1873" i="2" a="1"/>
  <c r="B1873" i="2" s="1"/>
  <c r="B1857" i="2" a="1"/>
  <c r="B1857" i="2" s="1"/>
  <c r="B702" i="2" a="1"/>
  <c r="B702" i="2" s="1"/>
  <c r="B1667" i="2" a="1"/>
  <c r="B1667" i="2" s="1"/>
  <c r="B1084" i="2" a="1"/>
  <c r="B1084" i="2" s="1"/>
  <c r="B1586" i="2" a="1"/>
  <c r="B1586" i="2" s="1"/>
  <c r="B396" i="2" a="1"/>
  <c r="B396" i="2" s="1"/>
  <c r="B119" i="2" a="1"/>
  <c r="B119" i="2" s="1"/>
  <c r="B1876" i="2" a="1"/>
  <c r="B1876" i="2" s="1"/>
  <c r="B553" i="2" a="1"/>
  <c r="B553" i="2" s="1"/>
  <c r="B1551" i="2" a="1"/>
  <c r="B1551" i="2" s="1"/>
  <c r="B1116" i="2" a="1"/>
  <c r="B1116" i="2" s="1"/>
  <c r="B1734" i="2" a="1"/>
  <c r="B1734" i="2" s="1"/>
  <c r="B1456" i="2" a="1"/>
  <c r="B1456" i="2" s="1"/>
  <c r="B1828" i="2" a="1"/>
  <c r="B1828" i="2" s="1"/>
  <c r="B258" i="2" a="1"/>
  <c r="B258" i="2" s="1"/>
  <c r="B1755" i="2" a="1"/>
  <c r="B1755" i="2" s="1"/>
  <c r="B474" i="2" a="1"/>
  <c r="B474" i="2" s="1"/>
  <c r="B1261" i="2" a="1"/>
  <c r="B1261" i="2" s="1"/>
  <c r="B1689" i="2" a="1"/>
  <c r="B1689" i="2" s="1"/>
  <c r="B1699" i="2" a="1"/>
  <c r="B1699" i="2" s="1"/>
  <c r="B1200" i="2" a="1"/>
  <c r="B1200" i="2" s="1"/>
  <c r="B565" i="2" a="1"/>
  <c r="B565" i="2" s="1"/>
  <c r="B96" i="2" a="1"/>
  <c r="B96" i="2" s="1"/>
  <c r="B90" i="2" a="1"/>
  <c r="B90" i="2" s="1"/>
  <c r="B1986" i="2" a="1"/>
  <c r="B1986" i="2" s="1"/>
  <c r="B1373" i="2" a="1"/>
  <c r="B1373" i="2" s="1"/>
  <c r="B25" i="2" a="1"/>
  <c r="B25" i="2" s="1"/>
  <c r="B431" i="2" a="1"/>
  <c r="B431" i="2" s="1"/>
  <c r="B173" i="2" a="1"/>
  <c r="B173" i="2" s="1"/>
  <c r="B216" i="2" a="1"/>
  <c r="B216" i="2" s="1"/>
  <c r="B58" i="2" a="1"/>
  <c r="B58" i="2" s="1"/>
  <c r="B412" i="2" a="1"/>
  <c r="B412" i="2" s="1"/>
  <c r="B1916" i="2" a="1"/>
  <c r="B1916" i="2" s="1"/>
  <c r="B1389" i="2" a="1"/>
  <c r="B1389" i="2" s="1"/>
  <c r="B1841" i="2" a="1"/>
  <c r="B1841" i="2" s="1"/>
  <c r="B733" i="2" a="1"/>
  <c r="B733" i="2" s="1"/>
  <c r="B830" i="2" a="1"/>
  <c r="B830" i="2" s="1"/>
  <c r="B635" i="2" a="1"/>
  <c r="B635" i="2" s="1"/>
  <c r="B694" i="2" a="1"/>
  <c r="B694" i="2" s="1"/>
  <c r="B1408" i="2" a="1"/>
  <c r="B1408" i="2" s="1"/>
  <c r="B1608" i="2" a="1"/>
  <c r="B1608" i="2" s="1"/>
  <c r="B1160" i="2" a="1"/>
  <c r="B1160" i="2" s="1"/>
  <c r="B1266" i="2" a="1"/>
  <c r="B1266" i="2" s="1"/>
  <c r="B3" i="2" a="1"/>
  <c r="B3" i="2" s="1"/>
  <c r="B968" i="2" a="1"/>
  <c r="B968" i="2" s="1"/>
  <c r="B1133" i="2" a="1"/>
  <c r="B1133" i="2" s="1"/>
  <c r="B1583" i="2" a="1"/>
  <c r="B1583" i="2" s="1"/>
  <c r="B1150" i="2" a="1"/>
  <c r="B1150" i="2" s="1"/>
  <c r="B1419" i="2" a="1"/>
  <c r="B1419" i="2" s="1"/>
  <c r="B1501" i="2" a="1"/>
  <c r="B1501" i="2" s="1"/>
  <c r="B1281" i="2" a="1"/>
  <c r="B1281" i="2" s="1"/>
  <c r="B1113" i="2" a="1"/>
  <c r="B1113" i="2" s="1"/>
  <c r="B1352" i="2" a="1"/>
  <c r="B1352" i="2" s="1"/>
  <c r="B150" i="2" a="1"/>
  <c r="B150" i="2" s="1"/>
  <c r="B643" i="2" a="1"/>
  <c r="B643" i="2" s="1"/>
  <c r="B796" i="2" a="1"/>
  <c r="B796" i="2" s="1"/>
  <c r="B1126" i="2" a="1"/>
  <c r="B1126" i="2" s="1"/>
  <c r="B1305" i="2" a="1"/>
  <c r="B1305" i="2" s="1"/>
  <c r="B1177" i="2" a="1"/>
  <c r="B1177" i="2" s="1"/>
  <c r="B1214" i="2" a="1"/>
  <c r="B1214" i="2" s="1"/>
  <c r="B797" i="2" a="1"/>
  <c r="B797" i="2" s="1"/>
  <c r="B1672" i="2" a="1"/>
  <c r="B1672" i="2" s="1"/>
  <c r="B614" i="2" a="1"/>
  <c r="B614" i="2" s="1"/>
  <c r="B376" i="2" a="1"/>
  <c r="B376" i="2" s="1"/>
  <c r="B103" i="2" a="1"/>
  <c r="B103" i="2" s="1"/>
  <c r="B1429" i="2" a="1"/>
  <c r="B1429" i="2" s="1"/>
  <c r="B57" i="2" a="1"/>
  <c r="B57" i="2" s="1"/>
  <c r="B1696" i="2" a="1"/>
  <c r="B1696" i="2" s="1"/>
  <c r="B1676" i="2" a="1"/>
  <c r="B1676" i="2" s="1"/>
  <c r="B1483" i="2" a="1"/>
  <c r="B1483" i="2" s="1"/>
  <c r="B627" i="2" a="1"/>
  <c r="B627" i="2" s="1"/>
  <c r="B76" i="2" a="1"/>
  <c r="B76" i="2" s="1"/>
  <c r="B904" i="2" a="1"/>
  <c r="B904" i="2" s="1"/>
  <c r="B1144" i="2" a="1"/>
  <c r="B1144" i="2" s="1"/>
  <c r="B1837" i="2" a="1"/>
  <c r="B1837" i="2" s="1"/>
  <c r="B1142" i="2" a="1"/>
  <c r="B1142" i="2" s="1"/>
  <c r="B1048" i="2" a="1"/>
  <c r="B1048" i="2" s="1"/>
  <c r="B1877" i="2" a="1"/>
  <c r="B1877" i="2" s="1"/>
  <c r="B1543" i="2" a="1"/>
  <c r="B1543" i="2" s="1"/>
  <c r="B685" i="2" a="1"/>
  <c r="B685" i="2" s="1"/>
  <c r="B1007" i="2" a="1"/>
  <c r="B1007" i="2" s="1"/>
  <c r="B1263" i="2" a="1"/>
  <c r="B1263" i="2" s="1"/>
  <c r="B395" i="2" a="1"/>
  <c r="B395" i="2" s="1"/>
  <c r="B144" i="2" a="1"/>
  <c r="B144" i="2" s="1"/>
  <c r="B2012" i="2" a="1"/>
  <c r="B2012" i="2" s="1"/>
  <c r="B691" i="2" a="1"/>
  <c r="B691" i="2" s="1"/>
  <c r="B1080" i="2" a="1"/>
  <c r="B1080" i="2" s="1"/>
  <c r="B487" i="2" a="1"/>
  <c r="B487" i="2" s="1"/>
  <c r="B180" i="2" a="1"/>
  <c r="B180" i="2" s="1"/>
  <c r="B1173" i="2" a="1"/>
  <c r="B1173" i="2" s="1"/>
  <c r="B1057" i="2" a="1"/>
  <c r="B1057" i="2" s="1"/>
  <c r="B1787" i="2" a="1"/>
  <c r="B1787" i="2" s="1"/>
  <c r="B289" i="2" a="1"/>
  <c r="B289" i="2" s="1"/>
  <c r="B1170" i="2" a="1"/>
  <c r="B1170" i="2" s="1"/>
  <c r="B414" i="2" a="1"/>
  <c r="B414" i="2" s="1"/>
  <c r="B286" i="2" a="1"/>
  <c r="B286" i="2" s="1"/>
  <c r="B1265" i="2" a="1"/>
  <c r="B1265" i="2" s="1"/>
  <c r="B115" i="2" a="1"/>
  <c r="B115" i="2" s="1"/>
  <c r="B1675" i="2" a="1"/>
  <c r="B1675" i="2" s="1"/>
  <c r="B1839" i="2" a="1"/>
  <c r="B1839" i="2" s="1"/>
  <c r="B196" i="2" a="1"/>
  <c r="B196" i="2" s="1"/>
  <c r="B1321" i="2" a="1"/>
  <c r="B1321" i="2" s="1"/>
  <c r="B1540" i="2" a="1"/>
  <c r="B1540" i="2" s="1"/>
  <c r="B94" i="2" a="1"/>
  <c r="B94" i="2" s="1"/>
  <c r="B95" i="2" a="1"/>
  <c r="B95" i="2" s="1"/>
  <c r="B1935" i="2" a="1"/>
  <c r="B1935" i="2" s="1"/>
  <c r="B336" i="2" a="1"/>
  <c r="B336" i="2" s="1"/>
  <c r="B1473" i="2" a="1"/>
  <c r="B1473" i="2" s="1"/>
  <c r="B1001" i="2" a="1"/>
  <c r="B1001" i="2" s="1"/>
  <c r="B1302" i="2" a="1"/>
  <c r="B1302" i="2" s="1"/>
  <c r="B92" i="2" a="1"/>
  <c r="B92" i="2" s="1"/>
  <c r="B870" i="2" a="1"/>
  <c r="B870" i="2" s="1"/>
  <c r="B985" i="2" a="1"/>
  <c r="B985" i="2" s="1"/>
  <c r="B595" i="2" a="1"/>
  <c r="B595" i="2" s="1"/>
  <c r="B1568" i="2" a="1"/>
  <c r="B1568" i="2" s="1"/>
  <c r="B645" i="2" a="1"/>
  <c r="B645" i="2" s="1"/>
  <c r="B475" i="2" a="1"/>
  <c r="B475" i="2" s="1"/>
  <c r="B444" i="2" a="1"/>
  <c r="B444" i="2" s="1"/>
  <c r="B966" i="2" a="1"/>
  <c r="B966" i="2" s="1"/>
  <c r="B278" i="2" a="1"/>
  <c r="B278" i="2" s="1"/>
  <c r="B1580" i="2" a="1"/>
  <c r="B1580" i="2" s="1"/>
  <c r="B1031" i="2" a="1"/>
  <c r="B1031" i="2" s="1"/>
  <c r="B1825" i="2" a="1"/>
  <c r="B1825" i="2" s="1"/>
  <c r="B1709" i="2" a="1"/>
  <c r="B1709" i="2" s="1"/>
  <c r="B649" i="2" a="1"/>
  <c r="B649" i="2" s="1"/>
  <c r="B1863" i="2" a="1"/>
  <c r="B1863" i="2" s="1"/>
  <c r="B1016" i="2" a="1"/>
  <c r="B1016" i="2" s="1"/>
  <c r="B1412" i="2" a="1"/>
  <c r="B1412" i="2" s="1"/>
  <c r="B1686" i="2" a="1"/>
  <c r="B1686" i="2" s="1"/>
  <c r="B951" i="2" a="1"/>
  <c r="B951" i="2" s="1"/>
  <c r="B1796" i="2" a="1"/>
  <c r="B1796" i="2" s="1"/>
  <c r="B1902" i="2" a="1"/>
  <c r="B1902" i="2" s="1"/>
  <c r="B1422" i="2" a="1"/>
  <c r="B1422" i="2" s="1"/>
  <c r="B1927" i="2" a="1"/>
  <c r="B1927" i="2" s="1"/>
  <c r="B867" i="2" a="1"/>
  <c r="B867" i="2" s="1"/>
  <c r="B7" i="2" a="1"/>
  <c r="B7" i="2" s="1"/>
  <c r="B432" i="2" a="1"/>
  <c r="B432" i="2" s="1"/>
  <c r="B1491" i="2" a="1"/>
  <c r="B1491" i="2" s="1"/>
  <c r="B1775" i="2" a="1"/>
  <c r="B1775" i="2" s="1"/>
  <c r="B1599" i="2" a="1"/>
  <c r="B1599" i="2" s="1"/>
  <c r="B895" i="2" a="1"/>
  <c r="B895" i="2" s="1"/>
  <c r="B1209" i="2" a="1"/>
  <c r="B1209" i="2" s="1"/>
  <c r="B630" i="2" a="1"/>
  <c r="B630" i="2" s="1"/>
  <c r="B1799" i="2" a="1"/>
  <c r="B1799" i="2" s="1"/>
  <c r="B309" i="2" a="1"/>
  <c r="B309" i="2" s="1"/>
  <c r="B296" i="2" a="1"/>
  <c r="B296" i="2" s="1"/>
  <c r="B17" i="2" a="1"/>
  <c r="B17" i="2" s="1"/>
  <c r="B1961" i="2" a="1"/>
  <c r="B1961" i="2" s="1"/>
  <c r="B420" i="2" a="1"/>
  <c r="B420" i="2" s="1"/>
  <c r="B1865" i="2" a="1"/>
  <c r="B1865" i="2" s="1"/>
  <c r="B1808" i="2" a="1"/>
  <c r="B1808" i="2" s="1"/>
  <c r="B438" i="2" a="1"/>
  <c r="B438" i="2" s="1"/>
  <c r="B1812" i="2" a="1"/>
  <c r="B1812" i="2" s="1"/>
  <c r="B1350" i="2" a="1"/>
  <c r="B1350" i="2" s="1"/>
  <c r="B29" i="2" a="1"/>
  <c r="B29" i="2" s="1"/>
  <c r="B1471" i="2" a="1"/>
  <c r="B1471" i="2" s="1"/>
  <c r="B371" i="2" a="1"/>
  <c r="B371" i="2" s="1"/>
  <c r="B1482" i="2" a="1"/>
  <c r="B1482" i="2" s="1"/>
  <c r="B1468" i="2" a="1"/>
  <c r="B1468" i="2" s="1"/>
  <c r="B331" i="2" a="1"/>
  <c r="B331" i="2" s="1"/>
  <c r="B888" i="2" a="1"/>
  <c r="B888" i="2" s="1"/>
  <c r="B1655" i="2" a="1"/>
  <c r="B1655" i="2" s="1"/>
  <c r="B273" i="2" a="1"/>
  <c r="B273" i="2" s="1"/>
  <c r="B1349" i="2" a="1"/>
  <c r="B1349" i="2" s="1"/>
  <c r="B1772" i="2" a="1"/>
  <c r="B1772" i="2" s="1"/>
  <c r="B1790" i="2" a="1"/>
  <c r="B1790" i="2" s="1"/>
  <c r="B277" i="2" a="1"/>
  <c r="B277" i="2" s="1"/>
  <c r="B1894" i="2" a="1"/>
  <c r="B1894" i="2" s="1"/>
  <c r="B155" i="2" a="1"/>
  <c r="B155" i="2" s="1"/>
  <c r="B75" i="2" a="1"/>
  <c r="B75" i="2" s="1"/>
  <c r="B633" i="2" a="1"/>
  <c r="B633" i="2" s="1"/>
  <c r="B299" i="2" a="1"/>
  <c r="B299" i="2" s="1"/>
  <c r="B458" i="2" a="1"/>
  <c r="B458" i="2" s="1"/>
  <c r="B365" i="2" a="1"/>
  <c r="B365" i="2" s="1"/>
  <c r="B1678" i="2" a="1"/>
  <c r="B1678" i="2" s="1"/>
  <c r="B1923" i="2" a="1"/>
  <c r="B1923" i="2" s="1"/>
  <c r="B1687" i="2" a="1"/>
  <c r="B1687" i="2" s="1"/>
  <c r="B131" i="2" a="1"/>
  <c r="B131" i="2" s="1"/>
  <c r="B1443" i="2" a="1"/>
  <c r="B1443" i="2" s="1"/>
  <c r="B1944" i="2" a="1"/>
  <c r="B1944" i="2" s="1"/>
  <c r="B1813" i="2" a="1"/>
  <c r="B1813" i="2" s="1"/>
  <c r="B1880" i="2" a="1"/>
  <c r="B1880" i="2" s="1"/>
  <c r="B525" i="2" a="1"/>
  <c r="B525" i="2" s="1"/>
  <c r="B59" i="2" a="1"/>
  <c r="B59" i="2" s="1"/>
  <c r="B602" i="2" a="1"/>
  <c r="B602" i="2" s="1"/>
  <c r="B1175" i="2" a="1"/>
  <c r="B1175" i="2" s="1"/>
  <c r="B1731" i="2" a="1"/>
  <c r="B1731" i="2" s="1"/>
  <c r="B315" i="2" a="1"/>
  <c r="B315" i="2" s="1"/>
  <c r="B551" i="2" a="1"/>
  <c r="B551" i="2" s="1"/>
  <c r="B1838" i="2" a="1"/>
  <c r="B1838" i="2" s="1"/>
  <c r="B954" i="2" a="1"/>
  <c r="B954" i="2" s="1"/>
  <c r="B829" i="2" a="1"/>
  <c r="B829" i="2" s="1"/>
  <c r="B1594" i="2" a="1"/>
  <c r="B1594" i="2" s="1"/>
  <c r="B1785" i="2" a="1"/>
  <c r="B1785" i="2" s="1"/>
  <c r="B618" i="2" a="1"/>
  <c r="B618" i="2" s="1"/>
  <c r="B1280" i="2" a="1"/>
  <c r="B1280" i="2" s="1"/>
  <c r="B50" i="2" a="1"/>
  <c r="B50" i="2" s="1"/>
  <c r="B1076" i="2" a="1"/>
  <c r="B1076" i="2" s="1"/>
  <c r="B1577" i="2" a="1"/>
  <c r="B1577" i="2" s="1"/>
  <c r="B1289" i="2" a="1"/>
  <c r="B1289" i="2" s="1"/>
  <c r="B989" i="2" a="1"/>
  <c r="B989" i="2" s="1"/>
  <c r="B345" i="2" a="1"/>
  <c r="B345" i="2" s="1"/>
  <c r="B110" i="2" a="1"/>
  <c r="B110" i="2" s="1"/>
  <c r="B519" i="2" a="1"/>
  <c r="B519" i="2" s="1"/>
  <c r="B1884" i="2" a="1"/>
  <c r="B1884" i="2" s="1"/>
  <c r="B1921" i="2" a="1"/>
  <c r="B1921" i="2" s="1"/>
  <c r="B1112" i="2" a="1"/>
  <c r="B1112" i="2" s="1"/>
  <c r="B12" i="2" a="1"/>
  <c r="B12" i="2" s="1"/>
  <c r="B1952" i="2" a="1"/>
  <c r="B1952" i="2" s="1"/>
  <c r="B317" i="2" a="1"/>
  <c r="B317" i="2" s="1"/>
  <c r="B1760" i="2" a="1"/>
  <c r="B1760" i="2" s="1"/>
  <c r="B1251" i="2" a="1"/>
  <c r="B1251" i="2" s="1"/>
  <c r="B1322" i="2" a="1"/>
  <c r="B1322" i="2" s="1"/>
  <c r="B1287" i="2" a="1"/>
  <c r="B1287" i="2" s="1"/>
  <c r="B1700" i="2" a="1"/>
  <c r="B1700" i="2" s="1"/>
  <c r="B1239" i="2" a="1"/>
  <c r="B1239" i="2" s="1"/>
  <c r="B640" i="2" a="1"/>
  <c r="B640" i="2" s="1"/>
  <c r="B147" i="2" a="1"/>
  <c r="B147" i="2" s="1"/>
  <c r="B1105" i="2" a="1"/>
  <c r="B1105" i="2" s="1"/>
  <c r="B1225" i="2" a="1"/>
  <c r="B1225" i="2" s="1"/>
  <c r="B98" i="2" a="1"/>
  <c r="B98" i="2" s="1"/>
  <c r="B48" i="2" a="1"/>
  <c r="B48" i="2" s="1"/>
  <c r="B1710" i="2" a="1"/>
  <c r="B1710" i="2" s="1"/>
  <c r="B297" i="2" a="1"/>
  <c r="B297" i="2" s="1"/>
  <c r="B22" i="2" a="1"/>
  <c r="B22" i="2" s="1"/>
  <c r="B596" i="2" a="1"/>
  <c r="B596" i="2" s="1"/>
  <c r="B675" i="2" a="1"/>
  <c r="B675" i="2" s="1"/>
  <c r="B416" i="2" a="1"/>
  <c r="B416" i="2" s="1"/>
  <c r="B1597" i="2" a="1"/>
  <c r="B1597" i="2" s="1"/>
  <c r="B1879" i="2" a="1"/>
  <c r="B1879" i="2" s="1"/>
  <c r="B1122" i="2" a="1"/>
  <c r="B1122" i="2" s="1"/>
  <c r="B1791" i="2" a="1"/>
  <c r="B1791" i="2" s="1"/>
  <c r="B717" i="2" a="1"/>
  <c r="B717" i="2" s="1"/>
  <c r="B1549" i="2" a="1"/>
  <c r="B1549" i="2" s="1"/>
  <c r="B1125" i="2" a="1"/>
  <c r="B1125" i="2" s="1"/>
  <c r="B1299" i="2" a="1"/>
  <c r="B1299" i="2" s="1"/>
  <c r="B1227" i="2" a="1"/>
  <c r="B1227" i="2" s="1"/>
  <c r="B656" i="2" a="1"/>
  <c r="B656" i="2" s="1"/>
  <c r="B488" i="2" a="1"/>
  <c r="B488" i="2" s="1"/>
  <c r="B9" i="2" a="1"/>
  <c r="B9" i="2" s="1"/>
  <c r="B1026" i="2" a="1"/>
  <c r="B1026" i="2" s="1"/>
  <c r="B146" i="2" a="1"/>
  <c r="B146" i="2" s="1"/>
  <c r="B996" i="2" a="1"/>
  <c r="B996" i="2" s="1"/>
  <c r="B795" i="2" a="1"/>
  <c r="B795" i="2" s="1"/>
  <c r="B669" i="2" a="1"/>
  <c r="B669" i="2" s="1"/>
  <c r="B864" i="2" a="1"/>
  <c r="B864" i="2" s="1"/>
  <c r="B1290" i="2" a="1"/>
  <c r="B1290" i="2" s="1"/>
  <c r="B1166" i="2" a="1"/>
  <c r="B1166" i="2" s="1"/>
  <c r="B1881" i="2" a="1"/>
  <c r="B1881" i="2" s="1"/>
  <c r="B1077" i="2" a="1"/>
  <c r="B1077" i="2" s="1"/>
  <c r="B68" i="2" a="1"/>
  <c r="B68" i="2" s="1"/>
  <c r="B1205" i="2" a="1"/>
  <c r="B1205" i="2" s="1"/>
  <c r="B590" i="2" a="1"/>
  <c r="B590" i="2" s="1"/>
  <c r="B765" i="2" a="1"/>
  <c r="B765" i="2" s="1"/>
  <c r="B762" i="2" a="1"/>
  <c r="B762" i="2" s="1"/>
  <c r="B587" i="2" a="1"/>
  <c r="B587" i="2" s="1"/>
  <c r="B832" i="2" a="1"/>
  <c r="B832" i="2" s="1"/>
  <c r="B1622" i="2" a="1"/>
  <c r="B1622" i="2" s="1"/>
  <c r="B957" i="2" a="1"/>
  <c r="B957" i="2" s="1"/>
  <c r="B1402" i="2" a="1"/>
  <c r="B1402" i="2" s="1"/>
  <c r="B683" i="2" a="1"/>
  <c r="B683" i="2" s="1"/>
  <c r="B1388" i="2" a="1"/>
  <c r="B1388" i="2" s="1"/>
  <c r="B803" i="2" a="1"/>
  <c r="B803" i="2" s="1"/>
  <c r="B657" i="2" a="1"/>
  <c r="B657" i="2" s="1"/>
  <c r="B1820" i="2" a="1"/>
  <c r="B1820" i="2" s="1"/>
  <c r="B1844" i="2" a="1"/>
  <c r="B1844" i="2" s="1"/>
  <c r="B558" i="2" a="1"/>
  <c r="B558" i="2" s="1"/>
  <c r="B621" i="2" a="1"/>
  <c r="B621" i="2" s="1"/>
  <c r="B167" i="2" a="1"/>
  <c r="B167" i="2" s="1"/>
  <c r="B1804" i="2" a="1"/>
  <c r="B1804" i="2" s="1"/>
  <c r="B571" i="2" a="1"/>
  <c r="B571" i="2" s="1"/>
  <c r="B2003" i="2" a="1"/>
  <c r="B2003" i="2" s="1"/>
  <c r="B949" i="2" a="1"/>
  <c r="B949" i="2" s="1"/>
  <c r="B738" i="2" a="1"/>
  <c r="B738" i="2" s="1"/>
  <c r="B362" i="2" a="1"/>
  <c r="B362" i="2" s="1"/>
  <c r="B2000" i="2" a="1"/>
  <c r="B2000" i="2" s="1"/>
  <c r="B1623" i="2" a="1"/>
  <c r="B1623" i="2" s="1"/>
  <c r="B1344" i="2" a="1"/>
  <c r="B1344" i="2" s="1"/>
  <c r="B965" i="2" a="1"/>
  <c r="B965" i="2" s="1"/>
  <c r="B1663" i="2" a="1"/>
  <c r="B1663" i="2" s="1"/>
  <c r="B1495" i="2" a="1"/>
  <c r="B1495" i="2" s="1"/>
  <c r="B610" i="2" a="1"/>
  <c r="B610" i="2" s="1"/>
  <c r="B794" i="2" a="1"/>
  <c r="B794" i="2" s="1"/>
  <c r="B1135" i="2" a="1"/>
  <c r="B1135" i="2" s="1"/>
  <c r="B963" i="2" a="1"/>
  <c r="B963" i="2" s="1"/>
  <c r="B163" i="2" a="1"/>
  <c r="B163" i="2" s="1"/>
  <c r="B825" i="2" a="1"/>
  <c r="B825" i="2" s="1"/>
  <c r="B1788" i="2" a="1"/>
  <c r="B1788" i="2" s="1"/>
  <c r="B625" i="2" a="1"/>
  <c r="B625" i="2" s="1"/>
  <c r="B727" i="2" a="1"/>
  <c r="B727" i="2" s="1"/>
  <c r="B1236" i="2" a="1"/>
  <c r="B1236" i="2" s="1"/>
  <c r="B158" i="2" a="1"/>
  <c r="B158" i="2" s="1"/>
  <c r="B387" i="2" a="1"/>
  <c r="B387" i="2" s="1"/>
  <c r="B219" i="2" a="1"/>
  <c r="B219" i="2" s="1"/>
  <c r="B517" i="2" a="1"/>
  <c r="B517" i="2" s="1"/>
  <c r="B281" i="2" a="1"/>
  <c r="B281" i="2" s="1"/>
  <c r="B31" i="2" a="1"/>
  <c r="B31" i="2" s="1"/>
  <c r="B1947" i="2" a="1"/>
  <c r="B1947" i="2" s="1"/>
  <c r="B1292" i="2" a="1"/>
  <c r="B1292" i="2" s="1"/>
  <c r="B1054" i="2" a="1"/>
  <c r="B1054" i="2" s="1"/>
  <c r="B1619" i="2" a="1"/>
  <c r="B1619" i="2" s="1"/>
  <c r="B494" i="2" a="1"/>
  <c r="B494" i="2" s="1"/>
  <c r="B1211" i="2" a="1"/>
  <c r="B1211" i="2" s="1"/>
  <c r="B1247" i="2" a="1"/>
  <c r="B1247" i="2" s="1"/>
  <c r="B806" i="2" a="1"/>
  <c r="B806" i="2" s="1"/>
  <c r="B533" i="2" a="1"/>
  <c r="B533" i="2" s="1"/>
  <c r="B770" i="2" a="1"/>
  <c r="B770" i="2" s="1"/>
  <c r="B594" i="2" a="1"/>
  <c r="B594" i="2" s="1"/>
  <c r="B662" i="2" a="1"/>
  <c r="B662" i="2" s="1"/>
  <c r="B792" i="2" a="1"/>
  <c r="B792" i="2" s="1"/>
  <c r="B1680" i="2" a="1"/>
  <c r="B1680" i="2" s="1"/>
  <c r="B523" i="2" a="1"/>
  <c r="B523" i="2" s="1"/>
  <c r="B821" i="2" a="1"/>
  <c r="B821" i="2" s="1"/>
  <c r="B1822" i="2" a="1"/>
  <c r="B1822" i="2" s="1"/>
  <c r="B1124" i="2" a="1"/>
  <c r="B1124" i="2" s="1"/>
  <c r="B2004" i="2" a="1"/>
  <c r="B2004" i="2" s="1"/>
  <c r="B1950" i="2" a="1"/>
  <c r="B1950" i="2" s="1"/>
  <c r="B1702" i="2" a="1"/>
  <c r="B1702" i="2" s="1"/>
  <c r="B417" i="2" a="1"/>
  <c r="B417" i="2" s="1"/>
  <c r="B208" i="2" a="1"/>
  <c r="B208" i="2" s="1"/>
  <c r="B1769" i="2" a="1"/>
  <c r="B1769" i="2" s="1"/>
  <c r="B358" i="2" a="1"/>
  <c r="B358" i="2" s="1"/>
  <c r="B469" i="2" a="1"/>
  <c r="B469" i="2" s="1"/>
  <c r="B1646" i="2" a="1"/>
  <c r="B1646" i="2" s="1"/>
  <c r="B1448" i="2" a="1"/>
  <c r="B1448" i="2" s="1"/>
  <c r="B786" i="2" a="1"/>
  <c r="B786" i="2" s="1"/>
  <c r="B1836" i="2" a="1"/>
  <c r="B1836" i="2" s="1"/>
  <c r="B1932" i="2" a="1"/>
  <c r="B1932" i="2" s="1"/>
  <c r="B39" i="2" a="1"/>
  <c r="B39" i="2" s="1"/>
  <c r="B1440" i="2" a="1"/>
  <c r="B1440" i="2" s="1"/>
  <c r="B1645" i="2" a="1"/>
  <c r="B1645" i="2" s="1"/>
  <c r="B1629" i="2" a="1"/>
  <c r="B1629" i="2" s="1"/>
  <c r="B337" i="2" a="1"/>
  <c r="B337" i="2" s="1"/>
  <c r="B128" i="2" a="1"/>
  <c r="B128" i="2" s="1"/>
  <c r="B1243" i="2" a="1"/>
  <c r="B1243" i="2" s="1"/>
  <c r="B283" i="2" a="1"/>
  <c r="B283" i="2" s="1"/>
  <c r="B1606" i="2" a="1"/>
  <c r="B1606" i="2" s="1"/>
  <c r="B402" i="2" a="1"/>
  <c r="B402" i="2" s="1"/>
  <c r="B929" i="2" a="1"/>
  <c r="B929" i="2" s="1"/>
  <c r="B1370" i="2" a="1"/>
  <c r="B1370" i="2" s="1"/>
  <c r="B560" i="2" a="1"/>
  <c r="B560" i="2" s="1"/>
  <c r="B604" i="2" a="1"/>
  <c r="B604" i="2" s="1"/>
  <c r="B140" i="2" a="1"/>
  <c r="B140" i="2" s="1"/>
  <c r="B1047" i="2" a="1"/>
  <c r="B1047" i="2" s="1"/>
  <c r="B1795" i="2" a="1"/>
  <c r="B1795" i="2" s="1"/>
  <c r="B359" i="2" a="1"/>
  <c r="B359" i="2" s="1"/>
  <c r="B781" i="2" a="1"/>
  <c r="B781" i="2" s="1"/>
  <c r="B1875" i="2" a="1"/>
  <c r="B1875" i="2" s="1"/>
  <c r="B1835" i="2" a="1"/>
  <c r="B1835" i="2" s="1"/>
  <c r="B1035" i="2" a="1"/>
  <c r="B1035" i="2" s="1"/>
  <c r="B87" i="2" a="1"/>
  <c r="B87" i="2" s="1"/>
  <c r="B1082" i="2" a="1"/>
  <c r="B1082" i="2" s="1"/>
  <c r="B509" i="2" a="1"/>
  <c r="B509" i="2" s="1"/>
  <c r="B857" i="2" a="1"/>
  <c r="B857" i="2" s="1"/>
  <c r="B1992" i="2" a="1"/>
  <c r="B1992" i="2" s="1"/>
  <c r="B2009" i="2" a="1"/>
  <c r="B2009" i="2" s="1"/>
  <c r="B1966" i="2" a="1"/>
  <c r="B1966" i="2" s="1"/>
  <c r="B700" i="2" a="1"/>
  <c r="B700" i="2" s="1"/>
  <c r="B570" i="2" a="1"/>
  <c r="B570" i="2" s="1"/>
  <c r="B41" i="2" a="1"/>
  <c r="B41" i="2" s="1"/>
  <c r="B375" i="2" a="1"/>
  <c r="B375" i="2" s="1"/>
  <c r="B1339" i="2" a="1"/>
  <c r="B1339" i="2" s="1"/>
  <c r="B1529" i="2" a="1"/>
  <c r="B1529" i="2" s="1"/>
  <c r="B991" i="2" a="1"/>
  <c r="B991" i="2" s="1"/>
  <c r="B1346" i="2" a="1"/>
  <c r="B1346" i="2" s="1"/>
  <c r="B1027" i="2" a="1"/>
  <c r="B1027" i="2" s="1"/>
  <c r="B411" i="2" a="1"/>
  <c r="B411" i="2" s="1"/>
  <c r="B945" i="2" a="1"/>
  <c r="B945" i="2" s="1"/>
  <c r="B1869" i="2" a="1"/>
  <c r="B1869" i="2" s="1"/>
  <c r="B1194" i="2" a="1"/>
  <c r="B1194" i="2" s="1"/>
  <c r="B933" i="2" a="1"/>
  <c r="B933" i="2" s="1"/>
  <c r="B842" i="2" a="1"/>
  <c r="B842" i="2" s="1"/>
  <c r="B754" i="2" a="1"/>
  <c r="B754" i="2" s="1"/>
  <c r="B1445" i="2" a="1"/>
  <c r="B1445" i="2" s="1"/>
  <c r="B1450" i="2" a="1"/>
  <c r="B1450" i="2" s="1"/>
  <c r="B824" i="2" a="1"/>
  <c r="B824" i="2" s="1"/>
  <c r="B211" i="2" a="1"/>
  <c r="B211" i="2" s="1"/>
  <c r="B505" i="2" a="1"/>
  <c r="B505" i="2" s="1"/>
  <c r="B785" i="2" a="1"/>
  <c r="B785" i="2" s="1"/>
  <c r="B221" i="2" a="1"/>
  <c r="B221" i="2" s="1"/>
  <c r="B741" i="2" a="1"/>
  <c r="B741" i="2" s="1"/>
  <c r="B1040" i="2" a="1"/>
  <c r="B1040" i="2" s="1"/>
  <c r="B270" i="2" a="1"/>
  <c r="B270" i="2" s="1"/>
  <c r="B471" i="2" a="1"/>
  <c r="B471" i="2" s="1"/>
  <c r="B1260" i="2" a="1"/>
  <c r="B1260" i="2" s="1"/>
  <c r="B16" i="2" a="1"/>
  <c r="B16" i="2" s="1"/>
  <c r="B157" i="2" a="1"/>
  <c r="B157" i="2" s="1"/>
  <c r="B1488" i="2" a="1"/>
  <c r="B1488" i="2" s="1"/>
  <c r="B906" i="2" a="1"/>
  <c r="B906" i="2" s="1"/>
  <c r="B932" i="2" a="1"/>
  <c r="B932" i="2" s="1"/>
  <c r="B1555" i="2" a="1"/>
  <c r="B1555" i="2" s="1"/>
  <c r="B588" i="2" a="1"/>
  <c r="B588" i="2" s="1"/>
  <c r="B1178" i="2" a="1"/>
  <c r="B1178" i="2" s="1"/>
  <c r="B1778" i="2" a="1"/>
  <c r="B1778" i="2" s="1"/>
  <c r="B1915" i="2" a="1"/>
  <c r="B1915" i="2" s="1"/>
  <c r="B422" i="2" a="1"/>
  <c r="B422" i="2" s="1"/>
  <c r="B1101" i="2" a="1"/>
  <c r="B1101" i="2" s="1"/>
  <c r="B383" i="2" a="1"/>
  <c r="B383" i="2" s="1"/>
  <c r="B1136" i="2" a="1"/>
  <c r="B1136" i="2" s="1"/>
  <c r="B1329" i="2" a="1"/>
  <c r="B1329" i="2" s="1"/>
  <c r="B793" i="2" a="1"/>
  <c r="B793" i="2" s="1"/>
  <c r="B52" i="2" a="1"/>
  <c r="B52" i="2" s="1"/>
  <c r="B1939" i="2" a="1"/>
  <c r="B1939" i="2" s="1"/>
  <c r="B1905" i="2" a="1"/>
  <c r="B1905" i="2" s="1"/>
  <c r="B2" i="2" a="1"/>
  <c r="B2" i="2" s="1"/>
  <c r="B262" i="2" a="1"/>
  <c r="B262" i="2" s="1"/>
  <c r="B899" i="2" a="1"/>
  <c r="B899" i="2" s="1"/>
  <c r="B1530" i="2" a="1"/>
  <c r="B1530" i="2" s="1"/>
  <c r="B1753" i="2" a="1"/>
  <c r="B1753" i="2" s="1"/>
  <c r="B1711" i="2" a="1"/>
  <c r="B1711" i="2" s="1"/>
  <c r="B1024" i="2" a="1"/>
  <c r="B1024" i="2" s="1"/>
  <c r="B367" i="2" a="1"/>
  <c r="B367" i="2" s="1"/>
  <c r="B1658" i="2" a="1"/>
  <c r="B1658" i="2" s="1"/>
  <c r="B106" i="2" a="1"/>
  <c r="B106" i="2" s="1"/>
  <c r="B696" i="2" a="1"/>
  <c r="B696" i="2" s="1"/>
  <c r="B1942" i="2" a="1"/>
  <c r="B1942" i="2" s="1"/>
  <c r="B1002" i="2" a="1"/>
  <c r="B1002" i="2" s="1"/>
  <c r="B739" i="2" a="1"/>
  <c r="B739" i="2" s="1"/>
  <c r="B508" i="2" a="1"/>
  <c r="B508" i="2" s="1"/>
  <c r="B141" i="2" a="1"/>
  <c r="B141" i="2" s="1"/>
  <c r="B938" i="2" a="1"/>
  <c r="B938" i="2" s="1"/>
  <c r="B122" i="2" a="1"/>
  <c r="B122" i="2" s="1"/>
  <c r="B1928" i="2" a="1"/>
  <c r="B1928" i="2" s="1"/>
  <c r="B451" i="2" a="1"/>
  <c r="B451" i="2" s="1"/>
  <c r="B1834" i="2" a="1"/>
  <c r="B1834" i="2" s="1"/>
  <c r="B316" i="2" a="1"/>
  <c r="B316" i="2" s="1"/>
  <c r="B427" i="2" a="1"/>
  <c r="B427" i="2" s="1"/>
  <c r="B1934" i="2" a="1"/>
  <c r="B1934" i="2" s="1"/>
  <c r="B260" i="2" a="1"/>
  <c r="B260" i="2" s="1"/>
  <c r="B1771" i="2" a="1"/>
  <c r="B1771" i="2" s="1"/>
  <c r="B109" i="2" a="1"/>
  <c r="B109" i="2" s="1"/>
  <c r="B894" i="2" a="1"/>
  <c r="B894" i="2" s="1"/>
  <c r="B247" i="2" a="1"/>
  <c r="B247" i="2" s="1"/>
  <c r="B1308" i="2" a="1"/>
  <c r="B1308" i="2" s="1"/>
  <c r="B973" i="2" a="1"/>
  <c r="B973" i="2" s="1"/>
  <c r="B1845" i="2" a="1"/>
  <c r="B1845" i="2" s="1"/>
  <c r="B1275" i="2" a="1"/>
  <c r="B1275" i="2" s="1"/>
  <c r="B1712" i="2" a="1"/>
  <c r="B1712" i="2" s="1"/>
  <c r="B926" i="2" a="1"/>
  <c r="B926" i="2" s="1"/>
  <c r="B2002" i="2" a="1"/>
  <c r="B2002" i="2" s="1"/>
  <c r="B556" i="2" a="1"/>
  <c r="B556" i="2" s="1"/>
  <c r="B1685" i="2" a="1"/>
  <c r="B1685" i="2" s="1"/>
  <c r="B15" i="2" a="1"/>
  <c r="B15" i="2" s="1"/>
  <c r="B1899" i="2" a="1"/>
  <c r="B1899" i="2" s="1"/>
  <c r="B480" i="2" a="1"/>
  <c r="B480" i="2" s="1"/>
  <c r="B1682" i="2" a="1"/>
  <c r="B1682" i="2" s="1"/>
  <c r="B999" i="2" a="1"/>
  <c r="B999" i="2" s="1"/>
  <c r="B1578" i="2" a="1"/>
  <c r="B1578" i="2" s="1"/>
  <c r="B114" i="2" a="1"/>
  <c r="B114" i="2" s="1"/>
  <c r="B810" i="2" a="1"/>
  <c r="B810" i="2" s="1"/>
  <c r="B418" i="2" a="1"/>
  <c r="B418" i="2" s="1"/>
  <c r="B1114" i="2" a="1"/>
  <c r="B1114" i="2" s="1"/>
  <c r="B441" i="2" a="1"/>
  <c r="B441" i="2" s="1"/>
  <c r="B1510" i="2" a="1"/>
  <c r="B1510" i="2" s="1"/>
  <c r="B1816" i="2" a="1"/>
  <c r="B1816" i="2" s="1"/>
  <c r="B497" i="2" a="1"/>
  <c r="B497" i="2" s="1"/>
  <c r="B1051" i="2" a="1"/>
  <c r="B1051" i="2" s="1"/>
  <c r="B905" i="2" a="1"/>
  <c r="B905" i="2" s="1"/>
  <c r="B1765" i="2" a="1"/>
  <c r="B1765" i="2" s="1"/>
  <c r="B671" i="2" a="1"/>
  <c r="B671" i="2" s="1"/>
  <c r="B927" i="2" a="1"/>
  <c r="B927" i="2" s="1"/>
  <c r="B549" i="2" a="1"/>
  <c r="B549" i="2" s="1"/>
  <c r="B452" i="2" a="1"/>
  <c r="B452" i="2" s="1"/>
  <c r="B689" i="2" a="1"/>
  <c r="B689" i="2" s="1"/>
  <c r="B1806" i="2" a="1"/>
  <c r="B1806" i="2" s="1"/>
  <c r="B1897" i="2" a="1"/>
  <c r="B1897" i="2" s="1"/>
  <c r="B1090" i="2" a="1"/>
  <c r="B1090" i="2" s="1"/>
  <c r="B1083" i="2" a="1"/>
  <c r="B1083" i="2" s="1"/>
  <c r="B593" i="2" a="1"/>
  <c r="B593" i="2" s="1"/>
  <c r="B314" i="2" a="1"/>
  <c r="B314" i="2" s="1"/>
  <c r="B1071" i="2" a="1"/>
  <c r="B1071" i="2" s="1"/>
  <c r="B960" i="2" a="1"/>
  <c r="B960" i="2" s="1"/>
  <c r="B1174" i="2" a="1"/>
  <c r="B1174" i="2" s="1"/>
  <c r="B541" i="2" a="1"/>
  <c r="B541" i="2" s="1"/>
  <c r="B1674" i="2" a="1"/>
  <c r="B1674" i="2" s="1"/>
  <c r="B1717" i="2" a="1"/>
  <c r="B1717" i="2" s="1"/>
  <c r="B1892" i="2" a="1"/>
  <c r="B1892" i="2" s="1"/>
  <c r="B24" i="2" a="1"/>
  <c r="B24" i="2" s="1"/>
  <c r="B898" i="2" a="1"/>
  <c r="B898" i="2" s="1"/>
  <c r="B280" i="2" a="1"/>
  <c r="B280" i="2" s="1"/>
  <c r="B1988" i="2" a="1"/>
  <c r="B1988" i="2" s="1"/>
  <c r="B942" i="2" a="1"/>
  <c r="B942" i="2" s="1"/>
  <c r="B1046" i="2" a="1"/>
  <c r="B1046" i="2" s="1"/>
  <c r="B1416" i="2" a="1"/>
  <c r="B1416" i="2" s="1"/>
  <c r="B1300" i="2" a="1"/>
  <c r="B1300" i="2" s="1"/>
  <c r="B677" i="2" a="1"/>
  <c r="B677" i="2" s="1"/>
  <c r="B969" i="2" a="1"/>
  <c r="B969" i="2" s="1"/>
  <c r="B111" i="2" a="1"/>
  <c r="B111" i="2" s="1"/>
  <c r="B1288" i="2" a="1"/>
  <c r="B1288" i="2" s="1"/>
  <c r="B333" i="2" a="1"/>
  <c r="B333" i="2" s="1"/>
  <c r="B1052" i="2" a="1"/>
  <c r="B1052" i="2" s="1"/>
  <c r="B790" i="2" a="1"/>
  <c r="B790" i="2" s="1"/>
  <c r="B1332" i="2" a="1"/>
  <c r="B1332" i="2" s="1"/>
  <c r="B730" i="2" a="1"/>
  <c r="B730" i="2" s="1"/>
  <c r="B974" i="2" a="1"/>
  <c r="B974" i="2" s="1"/>
  <c r="B1431" i="2" a="1"/>
  <c r="B1431" i="2" s="1"/>
  <c r="B403" i="2" a="1"/>
  <c r="B403" i="2" s="1"/>
  <c r="B1627" i="2" a="1"/>
  <c r="B1627" i="2" s="1"/>
  <c r="B1127" i="2" a="1"/>
  <c r="B1127" i="2" s="1"/>
  <c r="B783" i="2" a="1"/>
  <c r="B783" i="2" s="1"/>
  <c r="B26" i="2" a="1"/>
  <c r="B26" i="2" s="1"/>
  <c r="B690" i="2" a="1"/>
  <c r="B690" i="2" s="1"/>
  <c r="B887" i="2" a="1"/>
  <c r="B887" i="2" s="1"/>
  <c r="B178" i="2" a="1"/>
  <c r="B178" i="2" s="1"/>
  <c r="B1854" i="2" a="1"/>
  <c r="B1854" i="2" s="1"/>
  <c r="B1824" i="2" a="1"/>
  <c r="B1824" i="2" s="1"/>
  <c r="B1100" i="2" a="1"/>
  <c r="B1100" i="2" s="1"/>
  <c r="B1504" i="2" a="1"/>
  <c r="B1504" i="2" s="1"/>
  <c r="B446" i="2" a="1"/>
  <c r="B446" i="2" s="1"/>
  <c r="B1548" i="2" a="1"/>
  <c r="B1548" i="2" s="1"/>
  <c r="B1968" i="2" a="1"/>
  <c r="B1968" i="2" s="1"/>
  <c r="B1237" i="2" a="1"/>
  <c r="B1237" i="2" s="1"/>
  <c r="B1520" i="2" a="1"/>
  <c r="B1520" i="2" s="1"/>
  <c r="B943" i="2" a="1"/>
  <c r="B943" i="2" s="1"/>
  <c r="B284" i="2" a="1"/>
  <c r="B284" i="2" s="1"/>
  <c r="B1643" i="2" a="1"/>
  <c r="B1643" i="2" s="1"/>
  <c r="B782" i="2" a="1"/>
  <c r="B782" i="2" s="1"/>
  <c r="B724" i="2" a="1"/>
  <c r="B724" i="2" s="1"/>
  <c r="B421" i="2" a="1"/>
  <c r="B421" i="2" s="1"/>
  <c r="B608" i="2" a="1"/>
  <c r="B608" i="2" s="1"/>
  <c r="B275" i="2" a="1"/>
  <c r="B275" i="2" s="1"/>
  <c r="B1759" i="2" a="1"/>
  <c r="B1759" i="2" s="1"/>
  <c r="B1361" i="2" a="1"/>
  <c r="B1361" i="2" s="1"/>
  <c r="B1163" i="2" a="1"/>
  <c r="B1163" i="2" s="1"/>
  <c r="B1005" i="2" a="1"/>
  <c r="B1005" i="2" s="1"/>
  <c r="B1906" i="2" a="1"/>
  <c r="B1906" i="2" s="1"/>
  <c r="B569" i="2" a="1"/>
  <c r="B569" i="2" s="1"/>
  <c r="B341" i="2" a="1"/>
  <c r="B341" i="2" s="1"/>
  <c r="B660" i="2" a="1"/>
  <c r="B660" i="2" s="1"/>
  <c r="B1742" i="2" a="1"/>
  <c r="B1742" i="2" s="1"/>
  <c r="B1020" i="2" a="1"/>
  <c r="B1020" i="2" s="1"/>
  <c r="B871" i="2" a="1"/>
  <c r="B871" i="2" s="1"/>
  <c r="B351" i="2" a="1"/>
  <c r="B351" i="2" s="1"/>
  <c r="B977" i="2" a="1"/>
  <c r="B977" i="2" s="1"/>
  <c r="B845" i="2" a="1"/>
  <c r="B845" i="2" s="1"/>
  <c r="B1207" i="2" a="1"/>
  <c r="B1207" i="2" s="1"/>
  <c r="B30" i="2" a="1"/>
  <c r="B30" i="2" s="1"/>
  <c r="B1607" i="2" a="1"/>
  <c r="B1607" i="2" s="1"/>
  <c r="B833" i="2" a="1"/>
  <c r="B833" i="2" s="1"/>
  <c r="B1107" i="2" a="1"/>
  <c r="B1107" i="2" s="1"/>
  <c r="B249" i="2" a="1"/>
  <c r="B249" i="2" s="1"/>
  <c r="B1102" i="2" a="1"/>
  <c r="B1102" i="2" s="1"/>
  <c r="B843" i="2" a="1"/>
  <c r="B843" i="2" s="1"/>
  <c r="B1189" i="2" a="1"/>
  <c r="B1189" i="2" s="1"/>
  <c r="B737" i="2" a="1"/>
  <c r="B737" i="2" s="1"/>
  <c r="B1453" i="2" a="1"/>
  <c r="B1453" i="2" s="1"/>
  <c r="B409" i="2" a="1"/>
  <c r="B409" i="2" s="1"/>
  <c r="B1781" i="2" a="1"/>
  <c r="B1781" i="2" s="1"/>
  <c r="B1240" i="2" a="1"/>
  <c r="B1240" i="2" s="1"/>
  <c r="B1882" i="2" a="1"/>
  <c r="B1882" i="2" s="1"/>
  <c r="B626" i="2" a="1"/>
  <c r="B626" i="2" s="1"/>
  <c r="B1506" i="2" a="1"/>
  <c r="B1506" i="2" s="1"/>
  <c r="B1496" i="2" a="1"/>
  <c r="B1496" i="2" s="1"/>
  <c r="B1354" i="2" a="1"/>
  <c r="B1354" i="2" s="1"/>
  <c r="B63" i="2" a="1"/>
  <c r="B63" i="2" s="1"/>
  <c r="B437" i="2" a="1"/>
  <c r="B437" i="2" s="1"/>
  <c r="B1342" i="2" a="1"/>
  <c r="B1342" i="2" s="1"/>
  <c r="B581" i="2" a="1"/>
  <c r="B581" i="2" s="1"/>
  <c r="B1406" i="2" a="1"/>
  <c r="B1406" i="2" s="1"/>
  <c r="B1360" i="2" a="1"/>
  <c r="B1360" i="2" s="1"/>
  <c r="B2006" i="2" a="1"/>
  <c r="B2006" i="2" s="1"/>
  <c r="B324" i="2" a="1"/>
  <c r="B324" i="2" s="1"/>
  <c r="B266" i="2" a="1"/>
  <c r="B266" i="2" s="1"/>
  <c r="B1821" i="2" a="1"/>
  <c r="B1821" i="2" s="1"/>
  <c r="B486" i="2" a="1"/>
  <c r="B486" i="2" s="1"/>
  <c r="B78" i="2" a="1"/>
  <c r="B78" i="2" s="1"/>
  <c r="B1557" i="2" a="1"/>
  <c r="B1557" i="2" s="1"/>
  <c r="B896" i="2" a="1"/>
  <c r="B896" i="2" s="1"/>
  <c r="B511" i="2" a="1"/>
  <c r="B511" i="2" s="1"/>
  <c r="B1569" i="2" a="1"/>
  <c r="B1569" i="2" s="1"/>
  <c r="B682" i="2" a="1"/>
  <c r="B682" i="2" s="1"/>
  <c r="B1656" i="2" a="1"/>
  <c r="B1656" i="2" s="1"/>
  <c r="B1617" i="2" a="1"/>
  <c r="B1617" i="2" s="1"/>
  <c r="B1878" i="2" a="1"/>
  <c r="B1878" i="2" s="1"/>
  <c r="B631" i="2" a="1"/>
  <c r="B631" i="2" s="1"/>
  <c r="B332" i="2" a="1"/>
  <c r="B332" i="2" s="1"/>
  <c r="B209" i="2" a="1"/>
  <c r="B209" i="2" s="1"/>
  <c r="B798" i="2" a="1"/>
  <c r="B798" i="2" s="1"/>
  <c r="B1628" i="2" a="1"/>
  <c r="B1628" i="2" s="1"/>
  <c r="B279" i="2" a="1"/>
  <c r="B279" i="2" s="1"/>
  <c r="B2018" i="2" a="1"/>
  <c r="B2018" i="2" s="1"/>
  <c r="B267" i="2" a="1"/>
  <c r="B267" i="2" s="1"/>
  <c r="B1208" i="2" a="1"/>
  <c r="B1208" i="2" s="1"/>
  <c r="B1216" i="2" a="1"/>
  <c r="B1216" i="2" s="1"/>
  <c r="B307" i="2" a="1"/>
  <c r="B307" i="2" s="1"/>
  <c r="B889" i="2" a="1"/>
  <c r="B889" i="2" s="1"/>
  <c r="B578" i="2" a="1"/>
  <c r="B578" i="2" s="1"/>
  <c r="B624" i="2" a="1"/>
  <c r="B624" i="2" s="1"/>
  <c r="B1334" i="2" a="1"/>
  <c r="B1334" i="2" s="1"/>
  <c r="B680" i="2" a="1"/>
  <c r="B680" i="2" s="1"/>
  <c r="B1137" i="2" a="1"/>
  <c r="B1137" i="2" s="1"/>
  <c r="B767" i="2" a="1"/>
  <c r="B767" i="2" s="1"/>
  <c r="B1383" i="2" a="1"/>
  <c r="B1383" i="2" s="1"/>
  <c r="B88" i="2" a="1"/>
  <c r="B88" i="2" s="1"/>
  <c r="B490" i="2" a="1"/>
  <c r="B490" i="2" s="1"/>
  <c r="B706" i="2" a="1"/>
  <c r="B706" i="2" s="1"/>
  <c r="B384" i="2" a="1"/>
  <c r="B384" i="2" s="1"/>
  <c r="B2013" i="2" a="1"/>
  <c r="B2013" i="2" s="1"/>
  <c r="B91" i="2" a="1"/>
  <c r="B91" i="2" s="1"/>
  <c r="B1523" i="2" a="1"/>
  <c r="B1523" i="2" s="1"/>
  <c r="B1351" i="2" a="1"/>
  <c r="B1351" i="2" s="1"/>
  <c r="B1345" i="2" a="1"/>
  <c r="B1345" i="2" s="1"/>
  <c r="B1508" i="2" a="1"/>
  <c r="B1508" i="2" s="1"/>
  <c r="B1053" i="2" a="1"/>
  <c r="B1053" i="2" s="1"/>
  <c r="B1029" i="2" a="1"/>
  <c r="B1029" i="2" s="1"/>
  <c r="B911" i="2" a="1"/>
  <c r="B911" i="2" s="1"/>
  <c r="B1485" i="2" a="1"/>
  <c r="B1485" i="2" s="1"/>
  <c r="B846" i="2" a="1"/>
  <c r="B846" i="2" s="1"/>
  <c r="B1234" i="2" a="1"/>
  <c r="B1234" i="2" s="1"/>
  <c r="B151" i="2" a="1"/>
  <c r="B151" i="2" s="1"/>
  <c r="B1662" i="2" a="1"/>
  <c r="B1662" i="2" s="1"/>
  <c r="B5" i="2" a="1"/>
  <c r="B5" i="2" s="1"/>
  <c r="B1017" i="2" a="1"/>
  <c r="B1017" i="2" s="1"/>
  <c r="B1421" i="2" a="1"/>
  <c r="B1421" i="2" s="1"/>
  <c r="B788" i="2" a="1"/>
  <c r="B788" i="2" s="1"/>
  <c r="B731" i="2" a="1"/>
  <c r="B731" i="2" s="1"/>
  <c r="B636" i="2" a="1"/>
  <c r="B636" i="2" s="1"/>
  <c r="B1018" i="2" a="1"/>
  <c r="B1018" i="2" s="1"/>
  <c r="B559" i="2" a="1"/>
  <c r="B559" i="2" s="1"/>
  <c r="B1330" i="2" a="1"/>
  <c r="B1330" i="2" s="1"/>
  <c r="B1252" i="2" a="1"/>
  <c r="B1252" i="2" s="1"/>
  <c r="B1741" i="2" a="1"/>
  <c r="B1741" i="2" s="1"/>
  <c r="B852" i="2" a="1"/>
  <c r="B852" i="2" s="1"/>
  <c r="B1999" i="2" a="1"/>
  <c r="B1999" i="2" s="1"/>
  <c r="B1740" i="2" a="1"/>
  <c r="B1740" i="2" s="1"/>
  <c r="B1809" i="2" a="1"/>
  <c r="B1809" i="2" s="1"/>
  <c r="B1537" i="2" a="1"/>
  <c r="B1537" i="2" s="1"/>
  <c r="B1886" i="2" a="1"/>
  <c r="B1886" i="2" s="1"/>
  <c r="B543" i="2" a="1"/>
  <c r="B543" i="2" s="1"/>
  <c r="B632" i="2" a="1"/>
  <c r="B632" i="2" s="1"/>
  <c r="B1283" i="2" a="1"/>
  <c r="B1283" i="2" s="1"/>
  <c r="B1756" i="2" a="1"/>
  <c r="B1756" i="2" s="1"/>
  <c r="B1552" i="2" a="1"/>
  <c r="B1552" i="2" s="1"/>
  <c r="B1098" i="2" a="1"/>
  <c r="B1098" i="2" s="1"/>
  <c r="B105" i="2" a="1"/>
  <c r="B105" i="2" s="1"/>
  <c r="B881" i="2" a="1"/>
  <c r="B881" i="2" s="1"/>
  <c r="B439" i="2" a="1"/>
  <c r="B439" i="2" s="1"/>
  <c r="B1123" i="2" a="1"/>
  <c r="B1123" i="2" s="1"/>
  <c r="B940" i="2" a="1"/>
  <c r="B940" i="2" s="1"/>
  <c r="B240" i="2" a="1"/>
  <c r="B240" i="2" s="1"/>
  <c r="B138" i="2" a="1"/>
  <c r="B138" i="2" s="1"/>
  <c r="B819" i="2" a="1"/>
  <c r="B819" i="2" s="1"/>
  <c r="B503" i="2" a="1"/>
  <c r="B503" i="2" s="1"/>
  <c r="B1848" i="2" a="1"/>
  <c r="B1848" i="2" s="1"/>
  <c r="B1032" i="2" a="1"/>
  <c r="B1032" i="2" s="1"/>
  <c r="B1276" i="2" a="1"/>
  <c r="B1276" i="2" s="1"/>
  <c r="B707" i="2" a="1"/>
  <c r="B707" i="2" s="1"/>
  <c r="B1183" i="2" a="1"/>
  <c r="B1183" i="2" s="1"/>
  <c r="B410" i="2" a="1"/>
  <c r="B410" i="2" s="1"/>
  <c r="B1541" i="2" a="1"/>
  <c r="B1541" i="2" s="1"/>
  <c r="B729" i="2" a="1"/>
  <c r="B729" i="2" s="1"/>
  <c r="B1777" i="2" a="1"/>
  <c r="B1777" i="2" s="1"/>
  <c r="B713" i="2" a="1"/>
  <c r="B713" i="2" s="1"/>
  <c r="B1411" i="2" a="1"/>
  <c r="B1411" i="2" s="1"/>
  <c r="B391" i="2" a="1"/>
  <c r="B391" i="2" s="1"/>
  <c r="B276" i="2" a="1"/>
  <c r="B276" i="2" s="1"/>
  <c r="B1782" i="2" a="1"/>
  <c r="B1782" i="2" s="1"/>
  <c r="B369" i="2" a="1"/>
  <c r="B369" i="2" s="1"/>
  <c r="B1246" i="2" a="1"/>
  <c r="B1246" i="2" s="1"/>
  <c r="B1355" i="2" a="1"/>
  <c r="B1355" i="2" s="1"/>
  <c r="B1409" i="2" a="1"/>
  <c r="B1409" i="2" s="1"/>
  <c r="B692" i="2" a="1"/>
  <c r="B692" i="2" s="1"/>
  <c r="B1940" i="2" a="1"/>
  <c r="B1940" i="2" s="1"/>
  <c r="B758" i="2" a="1"/>
  <c r="B758" i="2" s="1"/>
  <c r="B619" i="2" a="1"/>
  <c r="B619" i="2" s="1"/>
  <c r="B1179" i="2" a="1"/>
  <c r="B1179" i="2" s="1"/>
  <c r="B1365" i="2" a="1"/>
  <c r="B1365" i="2" s="1"/>
  <c r="B522" i="2" a="1"/>
  <c r="B522" i="2" s="1"/>
  <c r="B987" i="2" a="1"/>
  <c r="B987" i="2" s="1"/>
  <c r="B1034" i="2" a="1"/>
  <c r="B1034" i="2" s="1"/>
  <c r="B1802" i="2" a="1"/>
  <c r="B1802" i="2" s="1"/>
  <c r="B46" i="2" a="1"/>
  <c r="B46" i="2" s="1"/>
  <c r="B673" i="2" a="1"/>
  <c r="B673" i="2" s="1"/>
  <c r="B1202" i="2" a="1"/>
  <c r="B1202" i="2" s="1"/>
  <c r="B449" i="2" a="1"/>
  <c r="B449" i="2" s="1"/>
  <c r="B1375" i="2" a="1"/>
  <c r="B1375" i="2" s="1"/>
  <c r="B1842" i="2" a="1"/>
  <c r="B1842" i="2" s="1"/>
  <c r="B13" i="2" a="1"/>
  <c r="B13" i="2" s="1"/>
  <c r="B1028" i="2" a="1"/>
  <c r="B1028" i="2" s="1"/>
  <c r="B1587" i="2" a="1"/>
  <c r="B1587" i="2" s="1"/>
  <c r="B254" i="2" a="1"/>
  <c r="B254" i="2" s="1"/>
  <c r="B415" i="2" a="1"/>
  <c r="B415" i="2" s="1"/>
  <c r="B1859" i="2" a="1"/>
  <c r="B1859" i="2" s="1"/>
  <c r="B1103" i="2" a="1"/>
  <c r="B1103" i="2" s="1"/>
  <c r="B757" i="2" a="1"/>
  <c r="B757" i="2" s="1"/>
  <c r="B1069" i="2" a="1"/>
  <c r="B1069" i="2" s="1"/>
  <c r="B1063" i="2" a="1"/>
  <c r="B1063" i="2" s="1"/>
  <c r="B232" i="2" a="1"/>
  <c r="B232" i="2" s="1"/>
  <c r="B1093" i="2" a="1"/>
  <c r="B1093" i="2" s="1"/>
  <c r="B220" i="2" a="1"/>
  <c r="B220" i="2" s="1"/>
  <c r="B1595" i="2" a="1"/>
  <c r="B1595" i="2" s="1"/>
  <c r="B264" i="2" a="1"/>
  <c r="B264" i="2" s="1"/>
  <c r="B1075" i="2" a="1"/>
  <c r="B1075" i="2" s="1"/>
  <c r="B81" i="2" a="1"/>
  <c r="B81" i="2" s="1"/>
  <c r="B206" i="2" a="1"/>
  <c r="B206" i="2" s="1"/>
  <c r="B1613" i="2" a="1"/>
  <c r="B1613" i="2" s="1"/>
  <c r="B353" i="2" a="1"/>
  <c r="B353" i="2" s="1"/>
  <c r="B1749" i="2" a="1"/>
  <c r="B1749" i="2" s="1"/>
  <c r="B199" i="2" a="1"/>
  <c r="B199" i="2" s="1"/>
  <c r="B1062" i="2" a="1"/>
  <c r="B1062" i="2" s="1"/>
  <c r="B2019" i="2" a="1"/>
  <c r="B2019" i="2" s="1"/>
  <c r="B1309" i="2" a="1"/>
  <c r="B1309" i="2" s="1"/>
  <c r="B897" i="2" a="1"/>
  <c r="B897" i="2" s="1"/>
  <c r="C564" i="2" a="1"/>
  <c r="C564" i="2" s="1"/>
  <c r="C1391" i="2" a="1"/>
  <c r="C1391" i="2" s="1"/>
  <c r="C2001" i="2" a="1"/>
  <c r="C2001" i="2" s="1"/>
  <c r="C971" i="2" a="1"/>
  <c r="C971" i="2" s="1"/>
  <c r="C1072" i="2" a="1"/>
  <c r="C1072" i="2" s="1"/>
  <c r="C342" i="2" a="1"/>
  <c r="C342" i="2" s="1"/>
  <c r="C1099" i="2" a="1"/>
  <c r="C1099" i="2" s="1"/>
  <c r="C755" i="2" a="1"/>
  <c r="C755" i="2" s="1"/>
  <c r="C1489" i="2" a="1"/>
  <c r="C1489" i="2" s="1"/>
  <c r="C678" i="2" a="1"/>
  <c r="C678" i="2" s="1"/>
  <c r="C1390" i="2" a="1"/>
  <c r="C1390" i="2" s="1"/>
  <c r="C1089" i="2" a="1"/>
  <c r="C1089" i="2" s="1"/>
  <c r="C127" i="2" a="1"/>
  <c r="C127" i="2" s="1"/>
  <c r="C1601" i="2" a="1"/>
  <c r="C1601" i="2" s="1"/>
  <c r="C154" i="2" a="1"/>
  <c r="C154" i="2" s="1"/>
  <c r="C1499" i="2" a="1"/>
  <c r="C1499" i="2" s="1"/>
  <c r="C612" i="2" a="1"/>
  <c r="C612" i="2" s="1"/>
  <c r="C1282" i="2" a="1"/>
  <c r="C1282" i="2" s="1"/>
  <c r="C1255" i="2" a="1"/>
  <c r="C1255" i="2" s="1"/>
  <c r="C1257" i="2" a="1"/>
  <c r="C1257" i="2" s="1"/>
  <c r="C1525" i="2" a="1"/>
  <c r="C1525" i="2" s="1"/>
  <c r="C1356" i="2" a="1"/>
  <c r="C1356" i="2" s="1"/>
  <c r="C234" i="2" a="1"/>
  <c r="C234" i="2" s="1"/>
  <c r="C742" i="2" a="1"/>
  <c r="C742" i="2" s="1"/>
  <c r="C1930" i="2" a="1"/>
  <c r="C1930" i="2" s="1"/>
  <c r="C472" i="2" a="1"/>
  <c r="C472" i="2" s="1"/>
  <c r="C1792" i="2" a="1"/>
  <c r="C1792" i="2" s="1"/>
  <c r="C20" i="2" a="1"/>
  <c r="C20" i="2" s="1"/>
  <c r="C1460" i="2" a="1"/>
  <c r="C1460" i="2" s="1"/>
  <c r="C1303" i="2" a="1"/>
  <c r="C1303" i="2" s="1"/>
  <c r="C1363" i="2" a="1"/>
  <c r="C1363" i="2" s="1"/>
  <c r="C600" i="2" a="1"/>
  <c r="C600" i="2" s="1"/>
  <c r="C1964" i="2" a="1"/>
  <c r="C1964" i="2" s="1"/>
  <c r="C1235" i="2" a="1"/>
  <c r="C1235" i="2" s="1"/>
  <c r="C644" i="2" a="1"/>
  <c r="C644" i="2" s="1"/>
  <c r="C1829" i="2" a="1"/>
  <c r="C1829" i="2" s="1"/>
  <c r="C1887" i="2" a="1"/>
  <c r="C1887" i="2" s="1"/>
  <c r="C1562" i="2" a="1"/>
  <c r="C1562" i="2" s="1"/>
  <c r="C408" i="2" a="1"/>
  <c r="C408" i="2" s="1"/>
  <c r="C1853" i="2" a="1"/>
  <c r="C1853" i="2" s="1"/>
  <c r="C464" i="2" a="1"/>
  <c r="C464" i="2" s="1"/>
  <c r="C238" i="2" a="1"/>
  <c r="C238" i="2" s="1"/>
  <c r="C1484" i="2" a="1"/>
  <c r="C1484" i="2" s="1"/>
  <c r="C423" i="2" a="1"/>
  <c r="C423" i="2" s="1"/>
  <c r="C676" i="2" a="1"/>
  <c r="C676" i="2" s="1"/>
  <c r="C1474" i="2" a="1"/>
  <c r="C1474" i="2" s="1"/>
  <c r="C1763" i="2" a="1"/>
  <c r="C1763" i="2" s="1"/>
  <c r="C1331" i="2" a="1"/>
  <c r="C1331" i="2" s="1"/>
  <c r="C165" i="2" a="1"/>
  <c r="C165" i="2" s="1"/>
  <c r="C1470" i="2" a="1"/>
  <c r="C1470" i="2" s="1"/>
  <c r="C363" i="2" a="1"/>
  <c r="C363" i="2" s="1"/>
  <c r="C589" i="2" a="1"/>
  <c r="C589" i="2" s="1"/>
  <c r="C606" i="2" a="1"/>
  <c r="C606" i="2" s="1"/>
  <c r="C1708" i="2" a="1"/>
  <c r="C1708" i="2" s="1"/>
  <c r="C1690" i="2" a="1"/>
  <c r="C1690" i="2" s="1"/>
  <c r="C1399" i="2" a="1"/>
  <c r="C1399" i="2" s="1"/>
  <c r="C327" i="2" a="1"/>
  <c r="C327" i="2" s="1"/>
  <c r="C1732" i="2" a="1"/>
  <c r="C1732" i="2" s="1"/>
  <c r="C175" i="2" a="1"/>
  <c r="C175" i="2" s="1"/>
  <c r="C1631" i="2" a="1"/>
  <c r="C1631" i="2" s="1"/>
  <c r="C1223" i="2" a="1"/>
  <c r="C1223" i="2" s="1"/>
  <c r="C984" i="2" a="1"/>
  <c r="C984" i="2" s="1"/>
  <c r="C723" i="2" a="1"/>
  <c r="C723" i="2" s="1"/>
  <c r="C390" i="2" a="1"/>
  <c r="C390" i="2" s="1"/>
  <c r="C1269" i="2" a="1"/>
  <c r="C1269" i="2" s="1"/>
  <c r="C1442" i="2" a="1"/>
  <c r="C1442" i="2" s="1"/>
  <c r="C836" i="2" a="1"/>
  <c r="C836" i="2" s="1"/>
  <c r="C1224" i="2" a="1"/>
  <c r="C1224" i="2" s="1"/>
  <c r="C152" i="2" a="1"/>
  <c r="C152" i="2" s="1"/>
  <c r="C613" i="2" a="1"/>
  <c r="C613" i="2" s="1"/>
  <c r="C1634" i="2" a="1"/>
  <c r="C1634" i="2" s="1"/>
  <c r="C1959" i="2" a="1"/>
  <c r="C1959" i="2" s="1"/>
  <c r="C1219" i="2" a="1"/>
  <c r="C1219" i="2" s="1"/>
  <c r="C1640" i="2" a="1"/>
  <c r="C1640" i="2" s="1"/>
  <c r="C1023" i="2" a="1"/>
  <c r="C1023" i="2" s="1"/>
  <c r="C609" i="2" a="1"/>
  <c r="C609" i="2" s="1"/>
  <c r="C884" i="2" a="1"/>
  <c r="C884" i="2" s="1"/>
  <c r="C1371" i="2" a="1"/>
  <c r="C1371" i="2" s="1"/>
  <c r="C230" i="2" a="1"/>
  <c r="C230" i="2" s="1"/>
  <c r="C1096" i="2" a="1"/>
  <c r="C1096" i="2" s="1"/>
  <c r="C1633" i="2" a="1"/>
  <c r="C1633" i="2" s="1"/>
  <c r="C386" i="2" a="1"/>
  <c r="C386" i="2" s="1"/>
  <c r="C1055" i="2" a="1"/>
  <c r="C1055" i="2" s="1"/>
  <c r="C1920" i="2" a="1"/>
  <c r="C1920" i="2" s="1"/>
  <c r="C121" i="2" a="1"/>
  <c r="C121" i="2" s="1"/>
  <c r="C952" i="2" a="1"/>
  <c r="C952" i="2" s="1"/>
  <c r="C1011" i="2" a="1"/>
  <c r="C1011" i="2" s="1"/>
  <c r="C1946" i="2" a="1"/>
  <c r="C1946" i="2" s="1"/>
  <c r="C1970" i="2" a="1"/>
  <c r="C1970" i="2" s="1"/>
  <c r="C1184" i="2" a="1"/>
  <c r="C1184" i="2" s="1"/>
  <c r="C975" i="2" a="1"/>
  <c r="C975" i="2" s="1"/>
  <c r="C1948" i="2" a="1"/>
  <c r="C1948" i="2" s="1"/>
  <c r="C102" i="2" a="1"/>
  <c r="C102" i="2" s="1"/>
  <c r="C868" i="2" a="1"/>
  <c r="C868" i="2" s="1"/>
  <c r="C967" i="2" a="1"/>
  <c r="C967" i="2" s="1"/>
  <c r="C748" i="2" a="1"/>
  <c r="C748" i="2" s="1"/>
  <c r="C357" i="2" a="1"/>
  <c r="C357" i="2" s="1"/>
  <c r="C1405" i="2" a="1"/>
  <c r="C1405" i="2" s="1"/>
  <c r="C161" i="2" a="1"/>
  <c r="C161" i="2" s="1"/>
  <c r="C139" i="2" a="1"/>
  <c r="C139" i="2" s="1"/>
  <c r="C1941" i="2" a="1"/>
  <c r="C1941" i="2" s="1"/>
  <c r="C1044" i="2" a="1"/>
  <c r="C1044" i="2" s="1"/>
  <c r="C1407" i="2" a="1"/>
  <c r="C1407" i="2" s="1"/>
  <c r="C298" i="2" a="1"/>
  <c r="C298" i="2" s="1"/>
  <c r="C914" i="2" a="1"/>
  <c r="C914" i="2" s="1"/>
  <c r="C1761" i="2" a="1"/>
  <c r="C1761" i="2" s="1"/>
  <c r="C585" i="2" a="1"/>
  <c r="C585" i="2" s="1"/>
  <c r="C120" i="2" a="1"/>
  <c r="C120" i="2" s="1"/>
  <c r="C1980" i="2" a="1"/>
  <c r="C1980" i="2" s="1"/>
  <c r="C193" i="2" a="1"/>
  <c r="C193" i="2" s="1"/>
  <c r="C546" i="2" a="1"/>
  <c r="C546" i="2" s="1"/>
  <c r="C168" i="2" a="1"/>
  <c r="C168" i="2" s="1"/>
  <c r="C931" i="2" a="1"/>
  <c r="C931" i="2" s="1"/>
  <c r="C658" i="2" a="1"/>
  <c r="C658" i="2" s="1"/>
  <c r="C654" i="2" a="1"/>
  <c r="C654" i="2" s="1"/>
  <c r="C859" i="2" a="1"/>
  <c r="C859" i="2" s="1"/>
  <c r="C1285" i="2" a="1"/>
  <c r="C1285" i="2" s="1"/>
  <c r="C1461" i="2" a="1"/>
  <c r="C1461" i="2" s="1"/>
  <c r="C1392" i="2" a="1"/>
  <c r="C1392" i="2" s="1"/>
  <c r="C1367" i="2" a="1"/>
  <c r="C1367" i="2" s="1"/>
  <c r="C901" i="2" a="1"/>
  <c r="C901" i="2" s="1"/>
  <c r="C1535" i="2" a="1"/>
  <c r="C1535" i="2" s="1"/>
  <c r="C668" i="2" a="1"/>
  <c r="C668" i="2" s="1"/>
  <c r="C1444" i="2" a="1"/>
  <c r="C1444" i="2" s="1"/>
  <c r="C1872" i="2" a="1"/>
  <c r="C1872" i="2" s="1"/>
  <c r="C1744" i="2" a="1"/>
  <c r="C1744" i="2" s="1"/>
  <c r="C1296" i="2" a="1"/>
  <c r="C1296" i="2" s="1"/>
  <c r="C1117" i="2" a="1"/>
  <c r="C1117" i="2" s="1"/>
  <c r="C388" i="2" a="1"/>
  <c r="C388" i="2" s="1"/>
  <c r="C622" i="2" a="1"/>
  <c r="C622" i="2" s="1"/>
  <c r="C890" i="2" a="1"/>
  <c r="C890" i="2" s="1"/>
  <c r="C153" i="2" a="1"/>
  <c r="C153" i="2" s="1"/>
  <c r="C1846" i="2" a="1"/>
  <c r="C1846" i="2" s="1"/>
  <c r="C909" i="2" a="1"/>
  <c r="C909" i="2" s="1"/>
  <c r="C972" i="2" a="1"/>
  <c r="C972" i="2" s="1"/>
  <c r="C1784" i="2" a="1"/>
  <c r="C1784" i="2" s="1"/>
  <c r="C116" i="2" a="1"/>
  <c r="C116" i="2" s="1"/>
  <c r="C1087" i="2" a="1"/>
  <c r="C1087" i="2" s="1"/>
  <c r="C40" i="2" a="1"/>
  <c r="C40" i="2" s="1"/>
  <c r="C1476" i="2" a="1"/>
  <c r="C1476" i="2" s="1"/>
  <c r="C212" i="2" a="1"/>
  <c r="C212" i="2" s="1"/>
  <c r="C11" i="2" a="1"/>
  <c r="C11" i="2" s="1"/>
  <c r="C1956" i="2" a="1"/>
  <c r="C1956" i="2" s="1"/>
  <c r="C245" i="2" a="1"/>
  <c r="C245" i="2" s="1"/>
  <c r="C597" i="2" a="1"/>
  <c r="C597" i="2" s="1"/>
  <c r="C1989" i="2" a="1"/>
  <c r="C1989" i="2" s="1"/>
  <c r="C287" i="2" a="1"/>
  <c r="C287" i="2" s="1"/>
  <c r="C510" i="2" a="1"/>
  <c r="C510" i="2" s="1"/>
  <c r="C1706" i="2" a="1"/>
  <c r="C1706" i="2" s="1"/>
  <c r="C1454" i="2" a="1"/>
  <c r="C1454" i="2" s="1"/>
  <c r="C784" i="2" a="1"/>
  <c r="C784" i="2" s="1"/>
  <c r="C1277" i="2" a="1"/>
  <c r="C1277" i="2" s="1"/>
  <c r="C1325" i="2" a="1"/>
  <c r="C1325" i="2" s="1"/>
  <c r="C1730" i="2" a="1"/>
  <c r="C1730" i="2" s="1"/>
  <c r="C605" i="2" a="1"/>
  <c r="C605" i="2" s="1"/>
  <c r="C1233" i="2" a="1"/>
  <c r="C1233" i="2" s="1"/>
  <c r="C1758" i="2" a="1"/>
  <c r="C1758" i="2" s="1"/>
  <c r="C1201" i="2" a="1"/>
  <c r="C1201" i="2" s="1"/>
  <c r="C1158" i="2" a="1"/>
  <c r="C1158" i="2" s="1"/>
  <c r="C1789" i="2" a="1"/>
  <c r="C1789" i="2" s="1"/>
  <c r="C1193" i="2" a="1"/>
  <c r="C1193" i="2" s="1"/>
  <c r="C1500" i="2" a="1"/>
  <c r="C1500" i="2" s="1"/>
  <c r="C1598" i="2" a="1"/>
  <c r="C1598" i="2" s="1"/>
  <c r="C1625" i="2" a="1"/>
  <c r="C1625" i="2" s="1"/>
  <c r="C1615" i="2" a="1"/>
  <c r="C1615" i="2" s="1"/>
  <c r="C1012" i="2" a="1"/>
  <c r="C1012" i="2" s="1"/>
  <c r="C1199" i="2" a="1"/>
  <c r="C1199" i="2" s="1"/>
  <c r="C32" i="2" a="1"/>
  <c r="C32" i="2" s="1"/>
  <c r="C1888" i="2" a="1"/>
  <c r="C1888" i="2" s="1"/>
  <c r="C1033" i="2" a="1"/>
  <c r="C1033" i="2" s="1"/>
  <c r="C321" i="2" a="1"/>
  <c r="C321" i="2" s="1"/>
  <c r="C1807" i="2" a="1"/>
  <c r="C1807" i="2" s="1"/>
  <c r="C294" i="2" a="1"/>
  <c r="C294" i="2" s="1"/>
  <c r="C1418" i="2" a="1"/>
  <c r="C1418" i="2" s="1"/>
  <c r="C1366" i="2" a="1"/>
  <c r="C1366" i="2" s="1"/>
  <c r="C1707" i="2" a="1"/>
  <c r="C1707" i="2" s="1"/>
  <c r="C1270" i="2" a="1"/>
  <c r="C1270" i="2" s="1"/>
  <c r="C1644" i="2" a="1"/>
  <c r="C1644" i="2" s="1"/>
  <c r="C886" i="2" a="1"/>
  <c r="C886" i="2" s="1"/>
  <c r="C74" i="2" a="1"/>
  <c r="C74" i="2" s="1"/>
  <c r="C174" i="2" a="1"/>
  <c r="C174" i="2" s="1"/>
  <c r="C227" i="2" a="1"/>
  <c r="C227" i="2" s="1"/>
  <c r="C1374" i="2" a="1"/>
  <c r="C1374" i="2" s="1"/>
  <c r="C1564" i="2" a="1"/>
  <c r="C1564" i="2" s="1"/>
  <c r="C303" i="2" a="1"/>
  <c r="C303" i="2" s="1"/>
  <c r="C1603" i="2" a="1"/>
  <c r="C1603" i="2" s="1"/>
  <c r="C1131" i="2" a="1"/>
  <c r="C1131" i="2" s="1"/>
  <c r="C293" i="2" a="1"/>
  <c r="C293" i="2" s="1"/>
  <c r="C162" i="2" a="1"/>
  <c r="C162" i="2" s="1"/>
  <c r="C1612" i="2" a="1"/>
  <c r="C1612" i="2" s="1"/>
  <c r="C129" i="2" a="1"/>
  <c r="C129" i="2" s="1"/>
  <c r="C268" i="2" a="1"/>
  <c r="C268" i="2" s="1"/>
  <c r="C1524" i="2" a="1"/>
  <c r="C1524" i="2" s="1"/>
  <c r="C374" i="2" a="1"/>
  <c r="C374" i="2" s="1"/>
  <c r="C928" i="2" a="1"/>
  <c r="C928" i="2" s="1"/>
  <c r="C772" i="2" a="1"/>
  <c r="C772" i="2" s="1"/>
  <c r="C749" i="2" a="1"/>
  <c r="C749" i="2" s="1"/>
  <c r="C1038" i="2" a="1"/>
  <c r="C1038" i="2" s="1"/>
  <c r="C339" i="2" a="1"/>
  <c r="C339" i="2" s="1"/>
  <c r="C1161" i="2" a="1"/>
  <c r="C1161" i="2" s="1"/>
  <c r="C628" i="2" a="1"/>
  <c r="C628" i="2" s="1"/>
  <c r="C900" i="2" a="1"/>
  <c r="C900" i="2" s="1"/>
  <c r="C1318" i="2" a="1"/>
  <c r="C1318" i="2" s="1"/>
  <c r="C958" i="2" a="1"/>
  <c r="C958" i="2" s="1"/>
  <c r="C1441" i="2" a="1"/>
  <c r="C1441" i="2" s="1"/>
  <c r="C629" i="2" a="1"/>
  <c r="C629" i="2" s="1"/>
  <c r="C1793" i="2" a="1"/>
  <c r="C1793" i="2" s="1"/>
  <c r="C746" i="2" a="1"/>
  <c r="C746" i="2" s="1"/>
  <c r="C1533" i="2" a="1"/>
  <c r="C1533" i="2" s="1"/>
  <c r="C1306" i="2" a="1"/>
  <c r="C1306" i="2" s="1"/>
  <c r="C548" i="2" a="1"/>
  <c r="C548" i="2" s="1"/>
  <c r="C828" i="2" a="1"/>
  <c r="C828" i="2" s="1"/>
  <c r="C149" i="2" a="1"/>
  <c r="C149" i="2" s="1"/>
  <c r="C1221" i="2" a="1"/>
  <c r="C1221" i="2" s="1"/>
  <c r="C665" i="2" a="1"/>
  <c r="C665" i="2" s="1"/>
  <c r="C308" i="2" a="1"/>
  <c r="C308" i="2" s="1"/>
  <c r="C1293" i="2" a="1"/>
  <c r="C1293" i="2" s="1"/>
  <c r="C292" i="2" a="1"/>
  <c r="C292" i="2" s="1"/>
  <c r="C1610" i="2" a="1"/>
  <c r="C1610" i="2" s="1"/>
  <c r="C1654" i="2" a="1"/>
  <c r="C1654" i="2" s="1"/>
  <c r="C1922" i="2" a="1"/>
  <c r="C1922" i="2" s="1"/>
  <c r="C1668" i="2" a="1"/>
  <c r="C1668" i="2" s="1"/>
  <c r="C1958" i="2" a="1"/>
  <c r="C1958" i="2" s="1"/>
  <c r="C659" i="2" a="1"/>
  <c r="C659" i="2" s="1"/>
  <c r="C642" i="2" a="1"/>
  <c r="C642" i="2" s="1"/>
  <c r="C1786" i="2" a="1"/>
  <c r="C1786" i="2" s="1"/>
  <c r="C1574" i="2" a="1"/>
  <c r="C1574" i="2" s="1"/>
  <c r="C1681" i="2" a="1"/>
  <c r="C1681" i="2" s="1"/>
  <c r="C1911" i="2" a="1"/>
  <c r="C1911" i="2" s="1"/>
  <c r="C874" i="2" a="1"/>
  <c r="C874" i="2" s="1"/>
  <c r="C990" i="2" a="1"/>
  <c r="C990" i="2" s="1"/>
  <c r="C601" i="2" a="1"/>
  <c r="C601" i="2" s="1"/>
  <c r="C190" i="2" a="1"/>
  <c r="C190" i="2" s="1"/>
  <c r="C2017" i="2" a="1"/>
  <c r="C2017" i="2" s="1"/>
  <c r="C805" i="2" a="1"/>
  <c r="C805" i="2" s="1"/>
  <c r="C728" i="2" a="1"/>
  <c r="C728" i="2" s="1"/>
  <c r="C1727" i="2" a="1"/>
  <c r="C1727" i="2" s="1"/>
  <c r="C1544" i="2" a="1"/>
  <c r="C1544" i="2" s="1"/>
  <c r="C2022" i="2" a="1"/>
  <c r="C2022" i="2" s="1"/>
  <c r="C1487" i="2" a="1"/>
  <c r="C1487" i="2" s="1"/>
  <c r="C993" i="2" a="1"/>
  <c r="C993" i="2" s="1"/>
  <c r="C1670" i="2" a="1"/>
  <c r="C1670" i="2" s="1"/>
  <c r="C1993" i="2" a="1"/>
  <c r="C1993" i="2" s="1"/>
  <c r="C137" i="2" a="1"/>
  <c r="C137" i="2" s="1"/>
  <c r="C1447" i="2" a="1"/>
  <c r="C1447" i="2" s="1"/>
  <c r="C1250" i="2" a="1"/>
  <c r="C1250" i="2" s="1"/>
  <c r="C743" i="2" a="1"/>
  <c r="C743" i="2" s="1"/>
  <c r="C1015" i="2" a="1"/>
  <c r="C1015" i="2" s="1"/>
  <c r="C319" i="2" a="1"/>
  <c r="C319" i="2" s="1"/>
  <c r="C69" i="2" a="1"/>
  <c r="C69" i="2" s="1"/>
  <c r="C399" i="2" a="1"/>
  <c r="C399" i="2" s="1"/>
  <c r="C1867" i="2" a="1"/>
  <c r="C1867" i="2" s="1"/>
  <c r="C1492" i="2" a="1"/>
  <c r="C1492" i="2" s="1"/>
  <c r="C203" i="2" a="1"/>
  <c r="C203" i="2" s="1"/>
  <c r="C244" i="2" a="1"/>
  <c r="C244" i="2" s="1"/>
  <c r="C775" i="2" a="1"/>
  <c r="C775" i="2" s="1"/>
  <c r="C142" i="2" a="1"/>
  <c r="C142" i="2" s="1"/>
  <c r="C27" i="2" a="1"/>
  <c r="C27" i="2" s="1"/>
  <c r="C1918" i="2" a="1"/>
  <c r="C1918" i="2" s="1"/>
  <c r="C205" i="2" a="1"/>
  <c r="C205" i="2" s="1"/>
  <c r="C197" i="2" a="1"/>
  <c r="C197" i="2" s="1"/>
  <c r="C1297" i="2" a="1"/>
  <c r="C1297" i="2" s="1"/>
  <c r="C1896" i="2" a="1"/>
  <c r="C1896" i="2" s="1"/>
  <c r="C252" i="2" a="1"/>
  <c r="C252" i="2" s="1"/>
  <c r="C340" i="2" a="1"/>
  <c r="C340" i="2" s="1"/>
  <c r="C133" i="2" a="1"/>
  <c r="C133" i="2" s="1"/>
  <c r="C641" i="2" a="1"/>
  <c r="C641" i="2" s="1"/>
  <c r="C1926" i="2" a="1"/>
  <c r="C1926" i="2" s="1"/>
  <c r="C166" i="2" a="1"/>
  <c r="C166" i="2" s="1"/>
  <c r="C239" i="2" a="1"/>
  <c r="C239" i="2" s="1"/>
  <c r="C704" i="2" a="1"/>
  <c r="C704" i="2" s="1"/>
  <c r="C872" i="2" a="1"/>
  <c r="C872" i="2" s="1"/>
  <c r="C476" i="2" a="1"/>
  <c r="C476" i="2" s="1"/>
  <c r="C1908" i="2" a="1"/>
  <c r="C1908" i="2" s="1"/>
  <c r="C169" i="2" a="1"/>
  <c r="C169" i="2" s="1"/>
  <c r="C436" i="2" a="1"/>
  <c r="C436" i="2" s="1"/>
  <c r="C1823" i="2" a="1"/>
  <c r="C1823" i="2" s="1"/>
  <c r="C1428" i="2" a="1"/>
  <c r="C1428" i="2" s="1"/>
  <c r="C616" i="2" a="1"/>
  <c r="C616" i="2" s="1"/>
  <c r="C1333" i="2" a="1"/>
  <c r="C1333" i="2" s="1"/>
  <c r="C720" i="2" a="1"/>
  <c r="C720" i="2" s="1"/>
  <c r="C1197" i="2" a="1"/>
  <c r="C1197" i="2" s="1"/>
  <c r="C1272" i="2" a="1"/>
  <c r="C1272" i="2" s="1"/>
  <c r="C1998" i="2" a="1"/>
  <c r="C1998" i="2" s="1"/>
  <c r="C976" i="2" a="1"/>
  <c r="C976" i="2" s="1"/>
  <c r="C1378" i="2" a="1"/>
  <c r="C1378" i="2" s="1"/>
  <c r="C1659" i="2" a="1"/>
  <c r="C1659" i="2" s="1"/>
  <c r="C563" i="2" a="1"/>
  <c r="C563" i="2" s="1"/>
  <c r="C1567" i="2" a="1"/>
  <c r="C1567" i="2" s="1"/>
  <c r="C1754" i="2" a="1"/>
  <c r="C1754" i="2" s="1"/>
  <c r="C1359" i="2" a="1"/>
  <c r="C1359" i="2" s="1"/>
  <c r="C1503" i="2" a="1"/>
  <c r="C1503" i="2" s="1"/>
  <c r="C1703" i="2" a="1"/>
  <c r="C1703" i="2" s="1"/>
  <c r="C861" i="2" a="1"/>
  <c r="C861" i="2" s="1"/>
  <c r="C448" i="2" a="1"/>
  <c r="C448" i="2" s="1"/>
  <c r="C1095" i="2" a="1"/>
  <c r="C1095" i="2" s="1"/>
  <c r="C100" i="2" a="1"/>
  <c r="C100" i="2" s="1"/>
  <c r="C1244" i="2" a="1"/>
  <c r="C1244" i="2" s="1"/>
  <c r="C1810" i="2" a="1"/>
  <c r="C1810" i="2" s="1"/>
  <c r="C620" i="2" a="1"/>
  <c r="C620" i="2" s="1"/>
  <c r="C246" i="2" a="1"/>
  <c r="C246" i="2" s="1"/>
  <c r="C1159" i="2" a="1"/>
  <c r="C1159" i="2" s="1"/>
  <c r="C1688" i="2" a="1"/>
  <c r="C1688" i="2" s="1"/>
  <c r="C1866" i="2" a="1"/>
  <c r="C1866" i="2" s="1"/>
  <c r="C1086" i="2" a="1"/>
  <c r="C1086" i="2" s="1"/>
  <c r="C1459" i="2" a="1"/>
  <c r="C1459" i="2" s="1"/>
  <c r="C1937" i="2" a="1"/>
  <c r="C1937" i="2" s="1"/>
  <c r="C1572" i="2" a="1"/>
  <c r="C1572" i="2" s="1"/>
  <c r="C574" i="2" a="1"/>
  <c r="C574" i="2" s="1"/>
  <c r="C434" i="2" a="1"/>
  <c r="C434" i="2" s="1"/>
  <c r="C1609" i="2" a="1"/>
  <c r="C1609" i="2" s="1"/>
  <c r="C1919" i="2" a="1"/>
  <c r="C1919" i="2" s="1"/>
  <c r="C956" i="2" a="1"/>
  <c r="C956" i="2" s="1"/>
  <c r="C1343" i="2" a="1"/>
  <c r="C1343" i="2" s="1"/>
  <c r="C1182" i="2" a="1"/>
  <c r="C1182" i="2" s="1"/>
  <c r="C394" i="2" a="1"/>
  <c r="C394" i="2" s="1"/>
  <c r="C1994" i="2" a="1"/>
  <c r="C1994" i="2" s="1"/>
  <c r="C1395" i="2" a="1"/>
  <c r="C1395" i="2" s="1"/>
  <c r="C1336" i="2" a="1"/>
  <c r="C1336" i="2" s="1"/>
  <c r="C1153" i="2" a="1"/>
  <c r="C1153" i="2" s="1"/>
  <c r="C1531" i="2" a="1"/>
  <c r="C1531" i="2" s="1"/>
  <c r="C1415" i="2" a="1"/>
  <c r="C1415" i="2" s="1"/>
  <c r="C501" i="2" a="1"/>
  <c r="C501" i="2" s="1"/>
  <c r="C1513" i="2" a="1"/>
  <c r="C1513" i="2" s="1"/>
  <c r="C1616" i="2" a="1"/>
  <c r="C1616" i="2" s="1"/>
  <c r="C912" i="2" a="1"/>
  <c r="C912" i="2" s="1"/>
  <c r="C445" i="2" a="1"/>
  <c r="C445" i="2" s="1"/>
  <c r="C1955" i="2" a="1"/>
  <c r="C1955" i="2" s="1"/>
  <c r="C577" i="2" a="1"/>
  <c r="C577" i="2" s="1"/>
  <c r="C1210" i="2" a="1"/>
  <c r="C1210" i="2" s="1"/>
  <c r="C1433" i="2" a="1"/>
  <c r="C1433" i="2" s="1"/>
  <c r="C1716" i="2" a="1"/>
  <c r="C1716" i="2" s="1"/>
  <c r="C876" i="2" a="1"/>
  <c r="C876" i="2" s="1"/>
  <c r="C1014" i="2" a="1"/>
  <c r="C1014" i="2" s="1"/>
  <c r="C1907" i="2" a="1"/>
  <c r="C1907" i="2" s="1"/>
  <c r="C924" i="2" a="1"/>
  <c r="C924" i="2" s="1"/>
  <c r="C1953" i="2" a="1"/>
  <c r="C1953" i="2" s="1"/>
  <c r="C1362" i="2" a="1"/>
  <c r="C1362" i="2" s="1"/>
  <c r="C850" i="2" a="1"/>
  <c r="C850" i="2" s="1"/>
  <c r="C1972" i="2" a="1"/>
  <c r="C1972" i="2" s="1"/>
  <c r="C2010" i="2" a="1"/>
  <c r="C2010" i="2" s="1"/>
  <c r="C346" i="2" a="1"/>
  <c r="C346" i="2" s="1"/>
  <c r="C1092" i="2" a="1"/>
  <c r="C1092" i="2" s="1"/>
  <c r="C2011" i="2" a="1"/>
  <c r="C2011" i="2" s="1"/>
  <c r="C1914" i="2" a="1"/>
  <c r="C1914" i="2" s="1"/>
  <c r="C1155" i="2" a="1"/>
  <c r="C1155" i="2" s="1"/>
  <c r="C407" i="2" a="1"/>
  <c r="C407" i="2" s="1"/>
  <c r="C99" i="2" a="1"/>
  <c r="C99" i="2" s="1"/>
  <c r="C400" i="2" a="1"/>
  <c r="C400" i="2" s="1"/>
  <c r="C1563" i="2" a="1"/>
  <c r="C1563" i="2" s="1"/>
  <c r="C1592" i="2" a="1"/>
  <c r="C1592" i="2" s="1"/>
  <c r="C722" i="2" a="1"/>
  <c r="C722" i="2" s="1"/>
  <c r="C45" i="2" a="1"/>
  <c r="C45" i="2" s="1"/>
  <c r="C237" i="2" a="1"/>
  <c r="C237" i="2" s="1"/>
  <c r="C1798" i="2" a="1"/>
  <c r="C1798" i="2" s="1"/>
  <c r="C1313" i="2" a="1"/>
  <c r="C1313" i="2" s="1"/>
  <c r="C334" i="2" a="1"/>
  <c r="C334" i="2" s="1"/>
  <c r="C708" i="2" a="1"/>
  <c r="C708" i="2" s="1"/>
  <c r="C1348" i="2" a="1"/>
  <c r="C1348" i="2" s="1"/>
  <c r="C1436" i="2" a="1"/>
  <c r="C1436" i="2" s="1"/>
  <c r="C1653" i="2" a="1"/>
  <c r="C1653" i="2" s="1"/>
  <c r="C467" i="2" a="1"/>
  <c r="C467" i="2" s="1"/>
  <c r="C1764" i="2" a="1"/>
  <c r="C1764" i="2" s="1"/>
  <c r="C1185" i="2" a="1"/>
  <c r="C1185" i="2" s="1"/>
  <c r="C1462" i="2" a="1"/>
  <c r="C1462" i="2" s="1"/>
  <c r="C1088" i="2" a="1"/>
  <c r="C1088" i="2" s="1"/>
  <c r="C1630" i="2" a="1"/>
  <c r="C1630" i="2" s="1"/>
  <c r="C554" i="2" a="1"/>
  <c r="C554" i="2" s="1"/>
  <c r="C815" i="2" a="1"/>
  <c r="C815" i="2" s="1"/>
  <c r="C305" i="2" a="1"/>
  <c r="C305" i="2" s="1"/>
  <c r="C822" i="2" a="1"/>
  <c r="C822" i="2" s="1"/>
  <c r="C983" i="2" a="1"/>
  <c r="C983" i="2" s="1"/>
  <c r="C1164" i="2" a="1"/>
  <c r="C1164" i="2" s="1"/>
  <c r="C1600" i="2" a="1"/>
  <c r="C1600" i="2" s="1"/>
  <c r="C1904" i="2" a="1"/>
  <c r="C1904" i="2" s="1"/>
  <c r="C1910" i="2" a="1"/>
  <c r="C1910" i="2" s="1"/>
  <c r="C1522" i="2" a="1"/>
  <c r="C1522" i="2" s="1"/>
  <c r="C372" i="2" a="1"/>
  <c r="C372" i="2" s="1"/>
  <c r="C1049" i="2" a="1"/>
  <c r="C1049" i="2" s="1"/>
  <c r="C1748" i="2" a="1"/>
  <c r="C1748" i="2" s="1"/>
  <c r="C514" i="2" a="1"/>
  <c r="C514" i="2" s="1"/>
  <c r="C607" i="2" a="1"/>
  <c r="C607" i="2" s="1"/>
  <c r="C1651" i="2" a="1"/>
  <c r="C1651" i="2" s="1"/>
  <c r="C1242" i="2" a="1"/>
  <c r="C1242" i="2" s="1"/>
  <c r="C756" i="2" a="1"/>
  <c r="C756" i="2" s="1"/>
  <c r="C883" i="2" a="1"/>
  <c r="C883" i="2" s="1"/>
  <c r="C1008" i="2" a="1"/>
  <c r="C1008" i="2" s="1"/>
  <c r="C634" i="2" a="1"/>
  <c r="C634" i="2" s="1"/>
  <c r="C1312" i="2" a="1"/>
  <c r="C1312" i="2" s="1"/>
  <c r="C950" i="2" a="1"/>
  <c r="C950" i="2" s="1"/>
  <c r="C1490" i="2" a="1"/>
  <c r="C1490" i="2" s="1"/>
  <c r="C701" i="2" a="1"/>
  <c r="C701" i="2" s="1"/>
  <c r="C1751" i="2" a="1"/>
  <c r="C1751" i="2" s="1"/>
  <c r="C1507" i="2" a="1"/>
  <c r="C1507" i="2" s="1"/>
  <c r="C259" i="2" a="1"/>
  <c r="C259" i="2" s="1"/>
  <c r="C528" i="2" a="1"/>
  <c r="C528" i="2" s="1"/>
  <c r="C1347" i="2" a="1"/>
  <c r="C1347" i="2" s="1"/>
  <c r="C181" i="2" a="1"/>
  <c r="C181" i="2" s="1"/>
  <c r="C188" i="2" a="1"/>
  <c r="C188" i="2" s="1"/>
  <c r="C1626" i="2" a="1"/>
  <c r="C1626" i="2" s="1"/>
  <c r="C1650" i="2" a="1"/>
  <c r="C1650" i="2" s="1"/>
  <c r="C751" i="2" a="1"/>
  <c r="C751" i="2" s="1"/>
  <c r="C200" i="2" a="1"/>
  <c r="C200" i="2" s="1"/>
  <c r="C349" i="2" a="1"/>
  <c r="C349" i="2" s="1"/>
  <c r="C1121" i="2" a="1"/>
  <c r="C1121" i="2" s="1"/>
  <c r="C1997" i="2" a="1"/>
  <c r="C1997" i="2" s="1"/>
  <c r="C615" i="2" a="1"/>
  <c r="C615" i="2" s="1"/>
  <c r="C1404" i="2" a="1"/>
  <c r="C1404" i="2" s="1"/>
  <c r="C1455" i="2" a="1"/>
  <c r="C1455" i="2" s="1"/>
  <c r="C978" i="2" a="1"/>
  <c r="C978" i="2" s="1"/>
  <c r="C907" i="2" a="1"/>
  <c r="C907" i="2" s="1"/>
  <c r="C1403" i="2" a="1"/>
  <c r="C1403" i="2" s="1"/>
  <c r="C524" i="2" a="1"/>
  <c r="C524" i="2" s="1"/>
  <c r="C544" i="2" a="1"/>
  <c r="C544" i="2" s="1"/>
  <c r="C1311" i="2" a="1"/>
  <c r="C1311" i="2" s="1"/>
  <c r="C28" i="2" a="1"/>
  <c r="C28" i="2" s="1"/>
  <c r="C347" i="2" a="1"/>
  <c r="C347" i="2" s="1"/>
  <c r="C908" i="2" a="1"/>
  <c r="C908" i="2" s="1"/>
  <c r="C1108" i="2" a="1"/>
  <c r="C1108" i="2" s="1"/>
  <c r="C1746" i="2" a="1"/>
  <c r="C1746" i="2" s="1"/>
  <c r="C1043" i="2" a="1"/>
  <c r="C1043" i="2" s="1"/>
  <c r="C201" i="2" a="1"/>
  <c r="C201" i="2" s="1"/>
  <c r="C435" i="2" a="1"/>
  <c r="C435" i="2" s="1"/>
  <c r="C1554" i="2" a="1"/>
  <c r="C1554" i="2" s="1"/>
  <c r="C80" i="2" a="1"/>
  <c r="C80" i="2" s="1"/>
  <c r="C136" i="2" a="1"/>
  <c r="C136" i="2" s="1"/>
  <c r="C1079" i="2" a="1"/>
  <c r="C1079" i="2" s="1"/>
  <c r="C1493" i="2" a="1"/>
  <c r="C1493" i="2" s="1"/>
  <c r="C716" i="2" a="1"/>
  <c r="C716" i="2" s="1"/>
  <c r="C93" i="2" a="1"/>
  <c r="C93" i="2" s="1"/>
  <c r="C1279" i="2" a="1"/>
  <c r="C1279" i="2" s="1"/>
  <c r="C1231" i="2" a="1"/>
  <c r="C1231" i="2" s="1"/>
  <c r="C1724" i="2" a="1"/>
  <c r="C1724" i="2" s="1"/>
  <c r="C404" i="2" a="1"/>
  <c r="C404" i="2" s="1"/>
  <c r="C107" i="2" a="1"/>
  <c r="C107" i="2" s="1"/>
  <c r="C1425" i="2" a="1"/>
  <c r="C1425" i="2" s="1"/>
  <c r="C187" i="2" a="1"/>
  <c r="C187" i="2" s="1"/>
  <c r="C855" i="2" a="1"/>
  <c r="C855" i="2" s="1"/>
  <c r="C301" i="2" a="1"/>
  <c r="C301" i="2" s="1"/>
  <c r="C1393" i="2" a="1"/>
  <c r="C1393" i="2" s="1"/>
  <c r="C718" i="2" a="1"/>
  <c r="C718" i="2" s="1"/>
  <c r="C468" i="2" a="1"/>
  <c r="C468" i="2" s="1"/>
  <c r="C47" i="2" a="1"/>
  <c r="C47" i="2" s="1"/>
  <c r="C217" i="2" a="1"/>
  <c r="C217" i="2" s="1"/>
  <c r="C442" i="2" a="1"/>
  <c r="C442" i="2" s="1"/>
  <c r="C1381" i="2" a="1"/>
  <c r="C1381" i="2" s="1"/>
  <c r="C54" i="2" a="1"/>
  <c r="C54" i="2" s="1"/>
  <c r="C1377" i="2" a="1"/>
  <c r="C1377" i="2" s="1"/>
  <c r="C77" i="2" a="1"/>
  <c r="C77" i="2" s="1"/>
  <c r="C67" i="2" a="1"/>
  <c r="C67" i="2" s="1"/>
  <c r="C457" i="2" a="1"/>
  <c r="C457" i="2" s="1"/>
  <c r="C1094" i="2" a="1"/>
  <c r="C1094" i="2" s="1"/>
  <c r="C1169" i="2" a="1"/>
  <c r="C1169" i="2" s="1"/>
  <c r="C485" i="2" a="1"/>
  <c r="C485" i="2" s="1"/>
  <c r="C1498" i="2" a="1"/>
  <c r="C1498" i="2" s="1"/>
  <c r="C1222" i="2" a="1"/>
  <c r="C1222" i="2" s="1"/>
  <c r="C1714" i="2" a="1"/>
  <c r="C1714" i="2" s="1"/>
  <c r="C840" i="2" a="1"/>
  <c r="C840" i="2" s="1"/>
  <c r="C841" i="2" a="1"/>
  <c r="C841" i="2" s="1"/>
  <c r="C44" i="2" a="1"/>
  <c r="C44" i="2" s="1"/>
  <c r="C1547" i="2" a="1"/>
  <c r="C1547" i="2" s="1"/>
  <c r="C86" i="2" a="1"/>
  <c r="C86" i="2" s="1"/>
  <c r="C2005" i="2" a="1"/>
  <c r="C2005" i="2" s="1"/>
  <c r="C1954" i="2" a="1"/>
  <c r="C1954" i="2" s="1"/>
  <c r="C639" i="2" a="1"/>
  <c r="C639" i="2" s="1"/>
  <c r="C1294" i="2" a="1"/>
  <c r="C1294" i="2" s="1"/>
  <c r="C226" i="2" a="1"/>
  <c r="C226" i="2" s="1"/>
  <c r="C117" i="2" a="1"/>
  <c r="C117" i="2" s="1"/>
  <c r="C1602" i="2" a="1"/>
  <c r="C1602" i="2" s="1"/>
  <c r="C526" i="2" a="1"/>
  <c r="C526" i="2" s="1"/>
  <c r="C1895" i="2" a="1"/>
  <c r="C1895" i="2" s="1"/>
  <c r="C667" i="2" a="1"/>
  <c r="C667" i="2" s="1"/>
  <c r="C1021" i="2" a="1"/>
  <c r="C1021" i="2" s="1"/>
  <c r="C89" i="2" a="1"/>
  <c r="C89" i="2" s="1"/>
  <c r="C721" i="2" a="1"/>
  <c r="C721" i="2" s="1"/>
  <c r="C1565" i="2" a="1"/>
  <c r="C1565" i="2" s="1"/>
  <c r="C761" i="2" a="1"/>
  <c r="C761" i="2" s="1"/>
  <c r="C1039" i="2" a="1"/>
  <c r="C1039" i="2" s="1"/>
  <c r="C495" i="2" a="1"/>
  <c r="C495" i="2" s="1"/>
  <c r="C777" i="2" a="1"/>
  <c r="C777" i="2" s="1"/>
  <c r="C1078" i="2" a="1"/>
  <c r="C1078" i="2" s="1"/>
  <c r="C304" i="2" a="1"/>
  <c r="C304" i="2" s="1"/>
  <c r="C1323" i="2" a="1"/>
  <c r="C1323" i="2" s="1"/>
  <c r="C1546" i="2" a="1"/>
  <c r="C1546" i="2" s="1"/>
  <c r="C567" i="2" a="1"/>
  <c r="C567" i="2" s="1"/>
  <c r="C617" i="2" a="1"/>
  <c r="C617" i="2" s="1"/>
  <c r="C695" i="2" a="1"/>
  <c r="C695" i="2" s="1"/>
  <c r="C935" i="2" a="1"/>
  <c r="C935" i="2" s="1"/>
  <c r="C582" i="2" a="1"/>
  <c r="C582" i="2" s="1"/>
  <c r="C962" i="2" a="1"/>
  <c r="C962" i="2" s="1"/>
  <c r="C744" i="2" a="1"/>
  <c r="C744" i="2" s="1"/>
  <c r="C1893" i="2" a="1"/>
  <c r="C1893" i="2" s="1"/>
  <c r="C953" i="2" a="1"/>
  <c r="C953" i="2" s="1"/>
  <c r="C647" i="2" a="1"/>
  <c r="C647" i="2" s="1"/>
  <c r="C1974" i="2" a="1"/>
  <c r="C1974" i="2" s="1"/>
  <c r="C964" i="2" a="1"/>
  <c r="C964" i="2" s="1"/>
  <c r="C1206" i="2" a="1"/>
  <c r="C1206" i="2" s="1"/>
  <c r="C831" i="2" a="1"/>
  <c r="C831" i="2" s="1"/>
  <c r="C1649" i="2" a="1"/>
  <c r="C1649" i="2" s="1"/>
  <c r="C1718" i="2" a="1"/>
  <c r="C1718" i="2" s="1"/>
  <c r="C776" i="2" a="1"/>
  <c r="C776" i="2" s="1"/>
  <c r="C1212" i="2" a="1"/>
  <c r="C1212" i="2" s="1"/>
  <c r="C1814" i="2" a="1"/>
  <c r="C1814" i="2" s="1"/>
  <c r="C82" i="2" a="1"/>
  <c r="C82" i="2" s="1"/>
  <c r="C1171" i="2" a="1"/>
  <c r="C1171" i="2" s="1"/>
  <c r="C1203" i="2" a="1"/>
  <c r="C1203" i="2" s="1"/>
  <c r="C1232" i="2" a="1"/>
  <c r="C1232" i="2" s="1"/>
  <c r="C1588" i="2" a="1"/>
  <c r="C1588" i="2" s="1"/>
  <c r="C1971" i="2" a="1"/>
  <c r="C1971" i="2" s="1"/>
  <c r="C650" i="2" a="1"/>
  <c r="C650" i="2" s="1"/>
  <c r="C750" i="2" a="1"/>
  <c r="C750" i="2" s="1"/>
  <c r="C18" i="2" a="1"/>
  <c r="C18" i="2" s="1"/>
  <c r="C780" i="2" a="1"/>
  <c r="C780" i="2" s="1"/>
  <c r="C344" i="2" a="1"/>
  <c r="C344" i="2" s="1"/>
  <c r="C60" i="2" a="1"/>
  <c r="C60" i="2" s="1"/>
  <c r="C1982" i="2" a="1"/>
  <c r="C1982" i="2" s="1"/>
  <c r="C698" i="2" a="1"/>
  <c r="C698" i="2" s="1"/>
  <c r="C330" i="2" a="1"/>
  <c r="C330" i="2" s="1"/>
  <c r="C812" i="2" a="1"/>
  <c r="C812" i="2" s="1"/>
  <c r="C1991" i="2" a="1"/>
  <c r="C1991" i="2" s="1"/>
  <c r="C735" i="2" a="1"/>
  <c r="C735" i="2" s="1"/>
  <c r="C1979" i="2" a="1"/>
  <c r="C1979" i="2" s="1"/>
  <c r="C1963" i="2" a="1"/>
  <c r="C1963" i="2" s="1"/>
  <c r="C759" i="2" a="1"/>
  <c r="C759" i="2" s="1"/>
  <c r="C875" i="2" a="1"/>
  <c r="C875" i="2" s="1"/>
  <c r="C1132" i="2" a="1"/>
  <c r="C1132" i="2" s="1"/>
  <c r="C1417" i="2" a="1"/>
  <c r="C1417" i="2" s="1"/>
  <c r="C1278" i="2" a="1"/>
  <c r="C1278" i="2" s="1"/>
  <c r="C179" i="2" a="1"/>
  <c r="C179" i="2" s="1"/>
  <c r="C322" i="2" a="1"/>
  <c r="C322" i="2" s="1"/>
  <c r="C373" i="2" a="1"/>
  <c r="C373" i="2" s="1"/>
  <c r="C1723" i="2" a="1"/>
  <c r="C1723" i="2" s="1"/>
  <c r="C1983" i="2" a="1"/>
  <c r="C1983" i="2" s="1"/>
  <c r="C1698" i="2" a="1"/>
  <c r="C1698" i="2" s="1"/>
  <c r="C42" i="2" a="1"/>
  <c r="C42" i="2" s="1"/>
  <c r="C481" i="2" a="1"/>
  <c r="C481" i="2" s="1"/>
  <c r="C1258" i="2" a="1"/>
  <c r="C1258" i="2" s="1"/>
  <c r="C1186" i="2" a="1"/>
  <c r="C1186" i="2" s="1"/>
  <c r="C23" i="2" a="1"/>
  <c r="C23" i="2" s="1"/>
  <c r="C1337" i="2" a="1"/>
  <c r="C1337" i="2" s="1"/>
  <c r="C1803" i="2" a="1"/>
  <c r="C1803" i="2" s="1"/>
  <c r="C572" i="2" a="1"/>
  <c r="C572" i="2" s="1"/>
  <c r="C274" i="2" a="1"/>
  <c r="C274" i="2" s="1"/>
  <c r="C53" i="2" a="1"/>
  <c r="C53" i="2" s="1"/>
  <c r="C1745" i="2" a="1"/>
  <c r="C1745" i="2" s="1"/>
  <c r="C1480" i="2" a="1"/>
  <c r="C1480" i="2" s="1"/>
  <c r="C734" i="2" a="1"/>
  <c r="C734" i="2" s="1"/>
  <c r="C1065" i="2" a="1"/>
  <c r="C1065" i="2" s="1"/>
  <c r="C863" i="2" a="1"/>
  <c r="C863" i="2" s="1"/>
  <c r="C763" i="2" a="1"/>
  <c r="C763" i="2" s="1"/>
  <c r="C210" i="2" a="1"/>
  <c r="C210" i="2" s="1"/>
  <c r="C552" i="2" a="1"/>
  <c r="C552" i="2" s="1"/>
  <c r="C865" i="2" a="1"/>
  <c r="C865" i="2" s="1"/>
  <c r="C838" i="2" a="1"/>
  <c r="C838" i="2" s="1"/>
  <c r="C1180" i="2" a="1"/>
  <c r="C1180" i="2" s="1"/>
  <c r="C1111" i="2" a="1"/>
  <c r="C1111" i="2" s="1"/>
  <c r="C1134" i="2" a="1"/>
  <c r="C1134" i="2" s="1"/>
  <c r="C1120" i="2" a="1"/>
  <c r="C1120" i="2" s="1"/>
  <c r="C1298" i="2" a="1"/>
  <c r="C1298" i="2" s="1"/>
  <c r="C1511" i="2" a="1"/>
  <c r="C1511" i="2" s="1"/>
  <c r="C1721" i="2" a="1"/>
  <c r="C1721" i="2" s="1"/>
  <c r="C837" i="2" a="1"/>
  <c r="C837" i="2" s="1"/>
  <c r="C799" i="2" a="1"/>
  <c r="C799" i="2" s="1"/>
  <c r="C550" i="2" a="1"/>
  <c r="C550" i="2" s="1"/>
  <c r="C1059" i="2" a="1"/>
  <c r="C1059" i="2" s="1"/>
  <c r="C1642" i="2" a="1"/>
  <c r="C1642" i="2" s="1"/>
  <c r="C1661" i="2" a="1"/>
  <c r="C1661" i="2" s="1"/>
  <c r="C910" i="2" a="1"/>
  <c r="C910" i="2" s="1"/>
  <c r="C1797" i="2" a="1"/>
  <c r="C1797" i="2" s="1"/>
  <c r="C352" i="2" a="1"/>
  <c r="C352" i="2" s="1"/>
  <c r="C1693" i="2" a="1"/>
  <c r="C1693" i="2" s="1"/>
  <c r="C532" i="2" a="1"/>
  <c r="C532" i="2" s="1"/>
  <c r="C504" i="2" a="1"/>
  <c r="C504" i="2" s="1"/>
  <c r="C1868" i="2" a="1"/>
  <c r="C1868" i="2" s="1"/>
  <c r="C218" i="2" a="1"/>
  <c r="C218" i="2" s="1"/>
  <c r="C440" i="2" a="1"/>
  <c r="C440" i="2" s="1"/>
  <c r="C1981" i="2" a="1"/>
  <c r="C1981" i="2" s="1"/>
  <c r="C941" i="2" a="1"/>
  <c r="C941" i="2" s="1"/>
  <c r="C477" i="2" a="1"/>
  <c r="C477" i="2" s="1"/>
  <c r="C184" i="2" a="1"/>
  <c r="C184" i="2" s="1"/>
  <c r="C1073" i="2" a="1"/>
  <c r="C1073" i="2" s="1"/>
  <c r="C1725" i="2" a="1"/>
  <c r="C1725" i="2" s="1"/>
  <c r="C1817" i="2" a="1"/>
  <c r="C1817" i="2" s="1"/>
  <c r="C599" i="2" a="1"/>
  <c r="C599" i="2" s="1"/>
  <c r="C1526" i="2" a="1"/>
  <c r="C1526" i="2" s="1"/>
  <c r="C1512" i="2" a="1"/>
  <c r="C1512" i="2" s="1"/>
  <c r="C814" i="2" a="1"/>
  <c r="C814" i="2" s="1"/>
  <c r="C1747" i="2" a="1"/>
  <c r="C1747" i="2" s="1"/>
  <c r="C1978" i="2" a="1"/>
  <c r="C1978" i="2" s="1"/>
  <c r="C1912" i="2" a="1"/>
  <c r="C1912" i="2" s="1"/>
  <c r="C1684" i="2" a="1"/>
  <c r="C1684" i="2" s="1"/>
  <c r="C225" i="2" a="1"/>
  <c r="C225" i="2" s="1"/>
  <c r="C801" i="2" a="1"/>
  <c r="C801" i="2" s="1"/>
  <c r="C648" i="2" a="1"/>
  <c r="C648" i="2" s="1"/>
  <c r="C826" i="2" a="1"/>
  <c r="C826" i="2" s="1"/>
  <c r="C1850" i="2" a="1"/>
  <c r="C1850" i="2" s="1"/>
  <c r="C663" i="2" a="1"/>
  <c r="C663" i="2" s="1"/>
  <c r="C300" i="2" a="1"/>
  <c r="C300" i="2" s="1"/>
  <c r="C1042" i="2" a="1"/>
  <c r="C1042" i="2" s="1"/>
  <c r="C1901" i="2" a="1"/>
  <c r="C1901" i="2" s="1"/>
  <c r="C1310" i="2" a="1"/>
  <c r="C1310" i="2" s="1"/>
  <c r="C1410" i="2" a="1"/>
  <c r="C1410" i="2" s="1"/>
  <c r="C1151" i="2" a="1"/>
  <c r="C1151" i="2" s="1"/>
  <c r="C903" i="2" a="1"/>
  <c r="C903" i="2" s="1"/>
  <c r="C1241" i="2" a="1"/>
  <c r="C1241" i="2" s="1"/>
  <c r="C1933" i="2" a="1"/>
  <c r="C1933" i="2" s="1"/>
  <c r="C470" i="2" a="1"/>
  <c r="C470" i="2" s="1"/>
  <c r="C529" i="2" a="1"/>
  <c r="C529" i="2" s="1"/>
  <c r="C356" i="2" a="1"/>
  <c r="C356" i="2" s="1"/>
  <c r="C1316" i="2" a="1"/>
  <c r="C1316" i="2" s="1"/>
  <c r="C1432" i="2" a="1"/>
  <c r="C1432" i="2" s="1"/>
  <c r="C65" i="2" a="1"/>
  <c r="C65" i="2" s="1"/>
  <c r="C515" i="2" a="1"/>
  <c r="C515" i="2" s="1"/>
  <c r="C923" i="2" a="1"/>
  <c r="C923" i="2" s="1"/>
  <c r="C773" i="2" a="1"/>
  <c r="C773" i="2" s="1"/>
  <c r="C33" i="2" a="1"/>
  <c r="C33" i="2" s="1"/>
  <c r="C1641" i="2" a="1"/>
  <c r="C1641" i="2" s="1"/>
  <c r="C1190" i="2" a="1"/>
  <c r="C1190" i="2" s="1"/>
  <c r="C1573" i="2" a="1"/>
  <c r="C1573" i="2" s="1"/>
  <c r="C1284" i="2" a="1"/>
  <c r="C1284" i="2" s="1"/>
  <c r="C1900" i="2" a="1"/>
  <c r="C1900" i="2" s="1"/>
  <c r="C1726" i="2" a="1"/>
  <c r="C1726" i="2" s="1"/>
  <c r="C856" i="2" a="1"/>
  <c r="C856" i="2" s="1"/>
  <c r="C1385" i="2" a="1"/>
  <c r="C1385" i="2" s="1"/>
  <c r="C919" i="2" a="1"/>
  <c r="C919" i="2" s="1"/>
  <c r="C1446" i="2" a="1"/>
  <c r="C1446" i="2" s="1"/>
  <c r="C392" i="2" a="1"/>
  <c r="C392" i="2" s="1"/>
  <c r="C561" i="2" a="1"/>
  <c r="C561" i="2" s="1"/>
  <c r="C236" i="2" a="1"/>
  <c r="C236" i="2" s="1"/>
  <c r="C1559" i="2" a="1"/>
  <c r="C1559" i="2" s="1"/>
  <c r="C1141" i="2" a="1"/>
  <c r="C1141" i="2" s="1"/>
  <c r="C1081" i="2" a="1"/>
  <c r="C1081" i="2" s="1"/>
  <c r="C1010" i="2" a="1"/>
  <c r="C1010" i="2" s="1"/>
  <c r="C598" i="2" a="1"/>
  <c r="C598" i="2" s="1"/>
  <c r="C1198" i="2" a="1"/>
  <c r="C1198" i="2" s="1"/>
  <c r="C489" i="2" a="1"/>
  <c r="C489" i="2" s="1"/>
  <c r="C1780" i="2" a="1"/>
  <c r="C1780" i="2" s="1"/>
  <c r="C290" i="2" a="1"/>
  <c r="C290" i="2" s="1"/>
  <c r="C459" i="2" a="1"/>
  <c r="C459" i="2" s="1"/>
  <c r="C705" i="2" a="1"/>
  <c r="C705" i="2" s="1"/>
  <c r="C1805" i="2" a="1"/>
  <c r="C1805" i="2" s="1"/>
  <c r="C1238" i="2" a="1"/>
  <c r="C1238" i="2" s="1"/>
  <c r="C603" i="2" a="1"/>
  <c r="C603" i="2" s="1"/>
  <c r="C530" i="2" a="1"/>
  <c r="C530" i="2" s="1"/>
  <c r="C1737" i="2" a="1"/>
  <c r="C1737" i="2" s="1"/>
  <c r="C1830" i="2" a="1"/>
  <c r="C1830" i="2" s="1"/>
  <c r="C37" i="2" a="1"/>
  <c r="C37" i="2" s="1"/>
  <c r="C323" i="2" a="1"/>
  <c r="C323" i="2" s="1"/>
  <c r="C800" i="2" a="1"/>
  <c r="C800" i="2" s="1"/>
  <c r="C1413" i="2" a="1"/>
  <c r="C1413" i="2" s="1"/>
  <c r="C215" i="2" a="1"/>
  <c r="C215" i="2" s="1"/>
  <c r="C312" i="2" a="1"/>
  <c r="C312" i="2" s="1"/>
  <c r="C1394" i="2" a="1"/>
  <c r="C1394" i="2" s="1"/>
  <c r="C1576" i="2" a="1"/>
  <c r="C1576" i="2" s="1"/>
  <c r="C917" i="2" a="1"/>
  <c r="C917" i="2" s="1"/>
  <c r="C213" i="2" a="1"/>
  <c r="C213" i="2" s="1"/>
  <c r="C130" i="2" a="1"/>
  <c r="C130" i="2" s="1"/>
  <c r="C450" i="2" a="1"/>
  <c r="C450" i="2" s="1"/>
  <c r="C557" i="2" a="1"/>
  <c r="C557" i="2" s="1"/>
  <c r="C539" i="2" a="1"/>
  <c r="C539" i="2" s="1"/>
  <c r="C419" i="2" a="1"/>
  <c r="C419" i="2" s="1"/>
  <c r="C2020" i="2" a="1"/>
  <c r="C2020" i="2" s="1"/>
  <c r="C1192" i="2" a="1"/>
  <c r="C1192" i="2" s="1"/>
  <c r="C986" i="2" a="1"/>
  <c r="C986" i="2" s="1"/>
  <c r="C1521" i="2" a="1"/>
  <c r="C1521" i="2" s="1"/>
  <c r="C229" i="2" a="1"/>
  <c r="C229" i="2" s="1"/>
  <c r="C83" i="2" a="1"/>
  <c r="C83" i="2" s="1"/>
  <c r="C1217" i="2" a="1"/>
  <c r="C1217" i="2" s="1"/>
  <c r="C652" i="2" a="1"/>
  <c r="C652" i="2" s="1"/>
  <c r="C235" i="2" a="1"/>
  <c r="C235" i="2" s="1"/>
  <c r="C1386" i="2" a="1"/>
  <c r="C1386" i="2" s="1"/>
  <c r="C1254" i="2" a="1"/>
  <c r="C1254" i="2" s="1"/>
  <c r="C223" i="2" a="1"/>
  <c r="C223" i="2" s="1"/>
  <c r="C566" i="2" a="1"/>
  <c r="C566" i="2" s="1"/>
  <c r="C1683" i="2" a="1"/>
  <c r="C1683" i="2" s="1"/>
  <c r="C869" i="2" a="1"/>
  <c r="C869" i="2" s="1"/>
  <c r="C389" i="2" a="1"/>
  <c r="C389" i="2" s="1"/>
  <c r="C651" i="2" a="1"/>
  <c r="C651" i="2" s="1"/>
  <c r="C256" i="2" a="1"/>
  <c r="C256" i="2" s="1"/>
  <c r="C1862" i="2" a="1"/>
  <c r="C1862" i="2" s="1"/>
  <c r="C202" i="2" a="1"/>
  <c r="C202" i="2" s="1"/>
  <c r="C1855" i="2" a="1"/>
  <c r="C1855" i="2" s="1"/>
  <c r="C1669" i="2" a="1"/>
  <c r="C1669" i="2" s="1"/>
  <c r="C1324" i="2" a="1"/>
  <c r="C1324" i="2" s="1"/>
  <c r="C465" i="2" a="1"/>
  <c r="C465" i="2" s="1"/>
  <c r="C1858" i="2" a="1"/>
  <c r="C1858" i="2" s="1"/>
  <c r="C930" i="2" a="1"/>
  <c r="C930" i="2" s="1"/>
  <c r="C192" i="2" a="1"/>
  <c r="C192" i="2" s="1"/>
  <c r="C1722" i="2" a="1"/>
  <c r="C1722" i="2" s="1"/>
  <c r="C453" i="2" a="1"/>
  <c r="C453" i="2" s="1"/>
  <c r="C320" i="2" a="1"/>
  <c r="C320" i="2" s="1"/>
  <c r="C1486" i="2" a="1"/>
  <c r="C1486" i="2" s="1"/>
  <c r="C1154" i="2" a="1"/>
  <c r="C1154" i="2" s="1"/>
  <c r="C2021" i="2" a="1"/>
  <c r="C2021" i="2" s="1"/>
  <c r="C1129" i="2" a="1"/>
  <c r="C1129" i="2" s="1"/>
  <c r="C1660" i="2" a="1"/>
  <c r="C1660" i="2" s="1"/>
  <c r="C1579" i="2" a="1"/>
  <c r="C1579" i="2" s="1"/>
  <c r="C1750" i="2" a="1"/>
  <c r="C1750" i="2" s="1"/>
  <c r="C1589" i="2" a="1"/>
  <c r="C1589" i="2" s="1"/>
  <c r="C882" i="2" a="1"/>
  <c r="C882" i="2" s="1"/>
  <c r="C491" i="2" a="1"/>
  <c r="C491" i="2" s="1"/>
  <c r="C1962" i="2" a="1"/>
  <c r="C1962" i="2" s="1"/>
  <c r="C456" i="2" a="1"/>
  <c r="C456" i="2" s="1"/>
  <c r="C1162" i="2" a="1"/>
  <c r="C1162" i="2" s="1"/>
  <c r="C272" i="2" a="1"/>
  <c r="C272" i="2" s="1"/>
  <c r="C1871" i="2" a="1"/>
  <c r="C1871" i="2" s="1"/>
  <c r="C1539" i="2" a="1"/>
  <c r="C1539" i="2" s="1"/>
  <c r="C1995" i="2" a="1"/>
  <c r="C1995" i="2" s="1"/>
  <c r="C851" i="2" a="1"/>
  <c r="C851" i="2" s="1"/>
  <c r="C426" i="2" a="1"/>
  <c r="C426" i="2" s="1"/>
  <c r="C711" i="2" a="1"/>
  <c r="C711" i="2" s="1"/>
  <c r="C1532" i="2" a="1"/>
  <c r="C1532" i="2" s="1"/>
  <c r="C686" i="2" a="1"/>
  <c r="C686" i="2" s="1"/>
  <c r="C1832" i="2" a="1"/>
  <c r="C1832" i="2" s="1"/>
  <c r="C405" i="2" a="1"/>
  <c r="C405" i="2" s="1"/>
  <c r="C1624" i="2" a="1"/>
  <c r="C1624" i="2" s="1"/>
  <c r="C1074" i="2" a="1"/>
  <c r="C1074" i="2" s="1"/>
  <c r="C1990" i="2" a="1"/>
  <c r="C1990" i="2" s="1"/>
  <c r="C1464" i="2" a="1"/>
  <c r="C1464" i="2" s="1"/>
  <c r="C1913" i="2" a="1"/>
  <c r="C1913" i="2" s="1"/>
  <c r="C1762" i="2" a="1"/>
  <c r="C1762" i="2" s="1"/>
  <c r="C955" i="2" a="1"/>
  <c r="C955" i="2" s="1"/>
  <c r="C1860" i="2" a="1"/>
  <c r="C1860" i="2" s="1"/>
  <c r="C1584" i="2" a="1"/>
  <c r="C1584" i="2" s="1"/>
  <c r="C1996" i="2" a="1"/>
  <c r="C1996" i="2" s="1"/>
  <c r="C380" i="2" a="1"/>
  <c r="C380" i="2" s="1"/>
  <c r="C1497" i="2" a="1"/>
  <c r="C1497" i="2" s="1"/>
  <c r="C185" i="2" a="1"/>
  <c r="C185" i="2" s="1"/>
  <c r="C61" i="2" a="1"/>
  <c r="C61" i="2" s="1"/>
  <c r="C1472" i="2" a="1"/>
  <c r="C1472" i="2" s="1"/>
  <c r="C1945" i="2" a="1"/>
  <c r="C1945" i="2" s="1"/>
  <c r="C1636" i="2" a="1"/>
  <c r="C1636" i="2" s="1"/>
  <c r="C835" i="2" a="1"/>
  <c r="C835" i="2" s="1"/>
  <c r="C697" i="2" a="1"/>
  <c r="C697" i="2" s="1"/>
  <c r="C1109" i="2" a="1"/>
  <c r="C1109" i="2" s="1"/>
  <c r="C1426" i="2" a="1"/>
  <c r="C1426" i="2" s="1"/>
  <c r="C1697" i="2" a="1"/>
  <c r="C1697" i="2" s="1"/>
  <c r="C703" i="2" a="1"/>
  <c r="C703" i="2" s="1"/>
  <c r="C760" i="2" a="1"/>
  <c r="C760" i="2" s="1"/>
  <c r="C1067" i="2" a="1"/>
  <c r="C1067" i="2" s="1"/>
  <c r="C818" i="2" a="1"/>
  <c r="C818" i="2" s="1"/>
  <c r="C771" i="2" a="1"/>
  <c r="C771" i="2" s="1"/>
  <c r="C562" i="2" a="1"/>
  <c r="C562" i="2" s="1"/>
  <c r="C516" i="2" a="1"/>
  <c r="C516" i="2" s="1"/>
  <c r="C915" i="2" a="1"/>
  <c r="C915" i="2" s="1"/>
  <c r="C1556" i="2" a="1"/>
  <c r="C1556" i="2" s="1"/>
  <c r="C354" i="2" a="1"/>
  <c r="C354" i="2" s="1"/>
  <c r="C1704" i="2" a="1"/>
  <c r="C1704" i="2" s="1"/>
  <c r="C134" i="2" a="1"/>
  <c r="C134" i="2" s="1"/>
  <c r="C1475" i="2" a="1"/>
  <c r="C1475" i="2" s="1"/>
  <c r="C1931" i="2" a="1"/>
  <c r="C1931" i="2" s="1"/>
  <c r="C255" i="2" a="1"/>
  <c r="C255" i="2" s="1"/>
  <c r="C1783" i="2" a="1"/>
  <c r="C1783" i="2" s="1"/>
  <c r="C1457" i="2" a="1"/>
  <c r="C1457" i="2" s="1"/>
  <c r="C1917" i="2" a="1"/>
  <c r="C1917" i="2" s="1"/>
  <c r="C1119" i="2" a="1"/>
  <c r="C1119" i="2" s="1"/>
  <c r="C774" i="2" a="1"/>
  <c r="C774" i="2" s="1"/>
  <c r="C725" i="2" a="1"/>
  <c r="C725" i="2" s="1"/>
  <c r="C1585" i="2" a="1"/>
  <c r="C1585" i="2" s="1"/>
  <c r="C1856" i="2" a="1"/>
  <c r="C1856" i="2" s="1"/>
  <c r="C1478" i="2" a="1"/>
  <c r="C1478" i="2" s="1"/>
  <c r="C547" i="2" a="1"/>
  <c r="C547" i="2" s="1"/>
  <c r="C484" i="2" a="1"/>
  <c r="C484" i="2" s="1"/>
  <c r="C1249" i="2" a="1"/>
  <c r="C1249" i="2" s="1"/>
  <c r="C265" i="2" a="1"/>
  <c r="C265" i="2" s="1"/>
  <c r="C1652" i="2" a="1"/>
  <c r="C1652" i="2" s="1"/>
  <c r="C1898" i="2" a="1"/>
  <c r="C1898" i="2" s="1"/>
  <c r="C1847" i="2" a="1"/>
  <c r="C1847" i="2" s="1"/>
  <c r="C1369" i="2" a="1"/>
  <c r="C1369" i="2" s="1"/>
  <c r="C1320" i="2" a="1"/>
  <c r="C1320" i="2" s="1"/>
  <c r="C1545" i="2" a="1"/>
  <c r="C1545" i="2" s="1"/>
  <c r="C101" i="2" a="1"/>
  <c r="C101" i="2" s="1"/>
  <c r="C473" i="2" a="1"/>
  <c r="C473" i="2" s="1"/>
  <c r="C1019" i="2" a="1"/>
  <c r="C1019" i="2" s="1"/>
  <c r="C325" i="2" a="1"/>
  <c r="C325" i="2" s="1"/>
  <c r="C1509" i="2" a="1"/>
  <c r="C1509" i="2" s="1"/>
  <c r="C1969" i="2" a="1"/>
  <c r="C1969" i="2" s="1"/>
  <c r="C348" i="2" a="1"/>
  <c r="C348" i="2" s="1"/>
  <c r="C752" i="2" a="1"/>
  <c r="C752" i="2" s="1"/>
  <c r="C36" i="2" a="1"/>
  <c r="C36" i="2" s="1"/>
  <c r="C637" i="2" a="1"/>
  <c r="C637" i="2" s="1"/>
  <c r="C1768" i="2" a="1"/>
  <c r="C1768" i="2" s="1"/>
  <c r="C1561" i="2" a="1"/>
  <c r="C1561" i="2" s="1"/>
  <c r="C1045" i="2" a="1"/>
  <c r="C1045" i="2" s="1"/>
  <c r="C1118" i="2" a="1"/>
  <c r="C1118" i="2" s="1"/>
  <c r="C1515" i="2" a="1"/>
  <c r="C1515" i="2" s="1"/>
  <c r="C1874" i="2" a="1"/>
  <c r="C1874" i="2" s="1"/>
  <c r="C1267" i="2" a="1"/>
  <c r="C1267" i="2" s="1"/>
  <c r="C214" i="2" a="1"/>
  <c r="C214" i="2" s="1"/>
  <c r="C368" i="2" a="1"/>
  <c r="C368" i="2" s="1"/>
  <c r="C527" i="2" a="1"/>
  <c r="C527" i="2" s="1"/>
  <c r="C1575" i="2" a="1"/>
  <c r="C1575" i="2" s="1"/>
  <c r="C381" i="2" a="1"/>
  <c r="C381" i="2" s="1"/>
  <c r="C1400" i="2" a="1"/>
  <c r="C1400" i="2" s="1"/>
  <c r="C1611" i="2" a="1"/>
  <c r="C1611" i="2" s="1"/>
  <c r="C745" i="2" a="1"/>
  <c r="C745" i="2" s="1"/>
  <c r="C1128" i="2" a="1"/>
  <c r="C1128" i="2" s="1"/>
  <c r="C177" i="2" a="1"/>
  <c r="C177" i="2" s="1"/>
  <c r="C269" i="2" a="1"/>
  <c r="C269" i="2" s="1"/>
  <c r="C1590" i="2" a="1"/>
  <c r="C1590" i="2" s="1"/>
  <c r="C1713" i="2" a="1"/>
  <c r="C1713" i="2" s="1"/>
  <c r="C463" i="2" a="1"/>
  <c r="C463" i="2" s="1"/>
  <c r="C1620" i="2" a="1"/>
  <c r="C1620" i="2" s="1"/>
  <c r="C853" i="2" a="1"/>
  <c r="C853" i="2" s="1"/>
  <c r="C1181" i="2" a="1"/>
  <c r="C1181" i="2" s="1"/>
  <c r="C72" i="2" a="1"/>
  <c r="C72" i="2" s="1"/>
  <c r="C1469" i="2" a="1"/>
  <c r="C1469" i="2" s="1"/>
  <c r="C1673" i="2" a="1"/>
  <c r="C1673" i="2" s="1"/>
  <c r="C1315" i="2" a="1"/>
  <c r="C1315" i="2" s="1"/>
  <c r="C1637" i="2" a="1"/>
  <c r="C1637" i="2" s="1"/>
  <c r="C1743" i="2" a="1"/>
  <c r="C1743" i="2" s="1"/>
  <c r="C769" i="2" a="1"/>
  <c r="C769" i="2" s="1"/>
  <c r="C661" i="2" a="1"/>
  <c r="C661" i="2" s="1"/>
  <c r="C1319" i="2" a="1"/>
  <c r="C1319" i="2" s="1"/>
  <c r="C1581" i="2" a="1"/>
  <c r="C1581" i="2" s="1"/>
  <c r="C493" i="2" a="1"/>
  <c r="C493" i="2" s="1"/>
  <c r="C1148" i="2" a="1"/>
  <c r="C1148" i="2" s="1"/>
  <c r="C719" i="2" a="1"/>
  <c r="C719" i="2" s="1"/>
  <c r="C282" i="2" a="1"/>
  <c r="C282" i="2" s="1"/>
  <c r="C306" i="2" a="1"/>
  <c r="C306" i="2" s="1"/>
  <c r="C1130" i="2" a="1"/>
  <c r="C1130" i="2" s="1"/>
  <c r="C847" i="2" a="1"/>
  <c r="C847" i="2" s="1"/>
  <c r="C1695" i="2" a="1"/>
  <c r="C1695" i="2" s="1"/>
  <c r="C518" i="2" a="1"/>
  <c r="C518" i="2" s="1"/>
  <c r="C1006" i="2" a="1"/>
  <c r="C1006" i="2" s="1"/>
  <c r="C982" i="2" a="1"/>
  <c r="C982" i="2" s="1"/>
  <c r="C248" i="2" a="1"/>
  <c r="C248" i="2" s="1"/>
  <c r="C285" i="2" a="1"/>
  <c r="C285" i="2" s="1"/>
  <c r="C1621" i="2" a="1"/>
  <c r="C1621" i="2" s="1"/>
  <c r="C461" i="2" a="1"/>
  <c r="C461" i="2" s="1"/>
  <c r="C502" i="2" a="1"/>
  <c r="C502" i="2" s="1"/>
  <c r="C257" i="2" a="1"/>
  <c r="C257" i="2" s="1"/>
  <c r="C1013" i="2" a="1"/>
  <c r="C1013" i="2" s="1"/>
  <c r="C66" i="2" a="1"/>
  <c r="C66" i="2" s="1"/>
  <c r="C579" i="2" a="1"/>
  <c r="C579" i="2" s="1"/>
  <c r="C1638" i="2" a="1"/>
  <c r="C1638" i="2" s="1"/>
  <c r="C1056" i="2" a="1"/>
  <c r="C1056" i="2" s="1"/>
  <c r="C789" i="2" a="1"/>
  <c r="C789" i="2" s="1"/>
  <c r="C1439" i="2" a="1"/>
  <c r="C1439" i="2" s="1"/>
  <c r="C1560" i="2" a="1"/>
  <c r="C1560" i="2" s="1"/>
  <c r="C1903" i="2" a="1"/>
  <c r="C1903" i="2" s="1"/>
  <c r="C1739" i="2" a="1"/>
  <c r="C1739" i="2" s="1"/>
  <c r="C885" i="2" a="1"/>
  <c r="C885" i="2" s="1"/>
  <c r="C79" i="2" a="1"/>
  <c r="C79" i="2" s="1"/>
  <c r="C1735" i="2" a="1"/>
  <c r="C1735" i="2" s="1"/>
  <c r="C961" i="2" a="1"/>
  <c r="C961" i="2" s="1"/>
  <c r="C1438" i="2" a="1"/>
  <c r="C1438" i="2" s="1"/>
  <c r="C186" i="2" a="1"/>
  <c r="C186" i="2" s="1"/>
  <c r="C672" i="2" a="1"/>
  <c r="C672" i="2" s="1"/>
  <c r="C811" i="2" a="1"/>
  <c r="C811" i="2" s="1"/>
  <c r="C64" i="2" a="1"/>
  <c r="C64" i="2" s="1"/>
  <c r="C433" i="2" a="1"/>
  <c r="C433" i="2" s="1"/>
  <c r="C483" i="2" a="1"/>
  <c r="C483" i="2" s="1"/>
  <c r="C1327" i="2" a="1"/>
  <c r="C1327" i="2" s="1"/>
  <c r="C555" i="2" a="1"/>
  <c r="C555" i="2" s="1"/>
  <c r="C1728" i="2" a="1"/>
  <c r="C1728" i="2" s="1"/>
  <c r="C148" i="2" a="1"/>
  <c r="C148" i="2" s="1"/>
  <c r="C1517" i="2" a="1"/>
  <c r="C1517" i="2" s="1"/>
  <c r="C466" i="2" a="1"/>
  <c r="C466" i="2" s="1"/>
  <c r="C538" i="2" a="1"/>
  <c r="C538" i="2" s="1"/>
  <c r="C478" i="2" a="1"/>
  <c r="C478" i="2" s="1"/>
  <c r="C228" i="2" a="1"/>
  <c r="C228" i="2" s="1"/>
  <c r="C653" i="2" a="1"/>
  <c r="C653" i="2" s="1"/>
  <c r="C1757" i="2" a="1"/>
  <c r="C1757" i="2" s="1"/>
  <c r="C1925" i="2" a="1"/>
  <c r="C1925" i="2" s="1"/>
  <c r="C1518" i="2" a="1"/>
  <c r="C1518" i="2" s="1"/>
  <c r="C1191" i="2" a="1"/>
  <c r="C1191" i="2" s="1"/>
  <c r="C1801" i="2" a="1"/>
  <c r="C1801" i="2" s="1"/>
  <c r="C1382" i="2" a="1"/>
  <c r="C1382" i="2" s="1"/>
  <c r="C176" i="2" a="1"/>
  <c r="C176" i="2" s="1"/>
  <c r="C1387" i="2" a="1"/>
  <c r="C1387" i="2" s="1"/>
  <c r="C1719" i="2" a="1"/>
  <c r="C1719" i="2" s="1"/>
  <c r="C1228" i="2" a="1"/>
  <c r="C1228" i="2" s="1"/>
  <c r="C1274" i="2" a="1"/>
  <c r="C1274" i="2" s="1"/>
  <c r="C980" i="2" a="1"/>
  <c r="C980" i="2" s="1"/>
  <c r="C2015" i="2" a="1"/>
  <c r="C2015" i="2" s="1"/>
  <c r="C85" i="2" a="1"/>
  <c r="C85" i="2" s="1"/>
  <c r="C879" i="2" a="1"/>
  <c r="C879" i="2" s="1"/>
  <c r="C860" i="2" a="1"/>
  <c r="C860" i="2" s="1"/>
  <c r="C10" i="2" a="1"/>
  <c r="C10" i="2" s="1"/>
  <c r="C712" i="2" a="1"/>
  <c r="C712" i="2" s="1"/>
  <c r="C55" i="2" a="1"/>
  <c r="C55" i="2" s="1"/>
  <c r="C1794" i="2" a="1"/>
  <c r="C1794" i="2" s="1"/>
  <c r="C902" i="2" a="1"/>
  <c r="C902" i="2" s="1"/>
  <c r="C1977" i="2" a="1"/>
  <c r="C1977" i="2" s="1"/>
  <c r="C1538" i="2" a="1"/>
  <c r="C1538" i="2" s="1"/>
  <c r="C858" i="2" a="1"/>
  <c r="C858" i="2" s="1"/>
  <c r="C726" i="2" a="1"/>
  <c r="C726" i="2" s="1"/>
  <c r="C194" i="2" a="1"/>
  <c r="C194" i="2" s="1"/>
  <c r="C1437" i="2" a="1"/>
  <c r="C1437" i="2" s="1"/>
  <c r="C1770" i="2" a="1"/>
  <c r="C1770" i="2" s="1"/>
  <c r="C1458" i="2" a="1"/>
  <c r="C1458" i="2" s="1"/>
  <c r="C159" i="2" a="1"/>
  <c r="C159" i="2" s="1"/>
  <c r="C521" i="2" a="1"/>
  <c r="C521" i="2" s="1"/>
  <c r="C1558" i="2" a="1"/>
  <c r="C1558" i="2" s="1"/>
  <c r="C1353" i="2" a="1"/>
  <c r="C1353" i="2" s="1"/>
  <c r="C1003" i="2" a="1"/>
  <c r="C1003" i="2" s="1"/>
  <c r="C1604" i="2" a="1"/>
  <c r="C1604" i="2" s="1"/>
  <c r="C1188" i="2" a="1"/>
  <c r="C1188" i="2" s="1"/>
  <c r="C73" i="2" a="1"/>
  <c r="C73" i="2" s="1"/>
  <c r="C1701" i="2" a="1"/>
  <c r="C1701" i="2" s="1"/>
  <c r="C1338" i="2" a="1"/>
  <c r="C1338" i="2" s="1"/>
  <c r="C866" i="2" a="1"/>
  <c r="C866" i="2" s="1"/>
  <c r="C1157" i="2" a="1"/>
  <c r="C1157" i="2" s="1"/>
  <c r="C947" i="2" a="1"/>
  <c r="C947" i="2" s="1"/>
  <c r="C699" i="2" a="1"/>
  <c r="C699" i="2" s="1"/>
  <c r="C14" i="2" a="1"/>
  <c r="C14" i="2" s="1"/>
  <c r="C1147" i="2" a="1"/>
  <c r="C1147" i="2" s="1"/>
  <c r="C261" i="2" a="1"/>
  <c r="C261" i="2" s="1"/>
  <c r="C1987" i="2" a="1"/>
  <c r="C1987" i="2" s="1"/>
  <c r="C693" i="2" a="1"/>
  <c r="C693" i="2" s="1"/>
  <c r="C817" i="2" a="1"/>
  <c r="C817" i="2" s="1"/>
  <c r="C1705" i="2" a="1"/>
  <c r="C1705" i="2" s="1"/>
  <c r="C820" i="2" a="1"/>
  <c r="C820" i="2" s="1"/>
  <c r="C537" i="2" a="1"/>
  <c r="C537" i="2" s="1"/>
  <c r="C1220" i="2" a="1"/>
  <c r="C1220" i="2" s="1"/>
  <c r="C1738" i="2" a="1"/>
  <c r="C1738" i="2" s="1"/>
  <c r="C1262" i="2" a="1"/>
  <c r="C1262" i="2" s="1"/>
  <c r="C535" i="2" a="1"/>
  <c r="C535" i="2" s="1"/>
  <c r="C1256" i="2" a="1"/>
  <c r="C1256" i="2" s="1"/>
  <c r="C397" i="2" a="1"/>
  <c r="C397" i="2" s="1"/>
  <c r="C1924" i="2" a="1"/>
  <c r="C1924" i="2" s="1"/>
  <c r="C1085" i="2" a="1"/>
  <c r="C1085" i="2" s="1"/>
  <c r="C224" i="2" a="1"/>
  <c r="C224" i="2" s="1"/>
  <c r="C892" i="2" a="1"/>
  <c r="C892" i="2" s="1"/>
  <c r="C1326" i="2" a="1"/>
  <c r="C1326" i="2" s="1"/>
  <c r="C1328" i="2" a="1"/>
  <c r="C1328" i="2" s="1"/>
  <c r="C1070" i="2" a="1"/>
  <c r="C1070" i="2" s="1"/>
  <c r="C145" i="2" a="1"/>
  <c r="C145" i="2" s="1"/>
  <c r="C1505" i="2" a="1"/>
  <c r="C1505" i="2" s="1"/>
  <c r="C143" i="2" a="1"/>
  <c r="C143" i="2" s="1"/>
  <c r="C4" i="2" a="1"/>
  <c r="C4" i="2" s="1"/>
  <c r="C1110" i="2" a="1"/>
  <c r="C1110" i="2" s="1"/>
  <c r="C479" i="2" a="1"/>
  <c r="C479" i="2" s="1"/>
  <c r="C834" i="2" a="1"/>
  <c r="C834" i="2" s="1"/>
  <c r="C1566" i="2" a="1"/>
  <c r="C1566" i="2" s="1"/>
  <c r="C271" i="2" a="1"/>
  <c r="C271" i="2" s="1"/>
  <c r="C1143" i="2" a="1"/>
  <c r="C1143" i="2" s="1"/>
  <c r="C1951" i="2" a="1"/>
  <c r="C1951" i="2" s="1"/>
  <c r="C124" i="2" a="1"/>
  <c r="C124" i="2" s="1"/>
  <c r="C49" i="2" a="1"/>
  <c r="C49" i="2" s="1"/>
  <c r="C1467" i="2" a="1"/>
  <c r="C1467" i="2" s="1"/>
  <c r="C1358" i="2" a="1"/>
  <c r="C1358" i="2" s="1"/>
  <c r="C1929" i="2" a="1"/>
  <c r="C1929" i="2" s="1"/>
  <c r="C382" i="2" a="1"/>
  <c r="C382" i="2" s="1"/>
  <c r="C1985" i="2" a="1"/>
  <c r="C1985" i="2" s="1"/>
  <c r="C992" i="2" a="1"/>
  <c r="C992" i="2" s="1"/>
  <c r="C1639" i="2" a="1"/>
  <c r="C1639" i="2" s="1"/>
  <c r="C878" i="2" a="1"/>
  <c r="C878" i="2" s="1"/>
  <c r="C1514" i="2" a="1"/>
  <c r="C1514" i="2" s="1"/>
  <c r="C1833" i="2" a="1"/>
  <c r="C1833" i="2" s="1"/>
  <c r="C242" i="2" a="1"/>
  <c r="C242" i="2" s="1"/>
  <c r="C586" i="2" a="1"/>
  <c r="C586" i="2" s="1"/>
  <c r="C1773" i="2" a="1"/>
  <c r="C1773" i="2" s="1"/>
  <c r="C160" i="2" a="1"/>
  <c r="C160" i="2" s="1"/>
  <c r="C361" i="2" a="1"/>
  <c r="C361" i="2" s="1"/>
  <c r="C1849" i="2" a="1"/>
  <c r="C1849" i="2" s="1"/>
  <c r="C1466" i="2" a="1"/>
  <c r="C1466" i="2" s="1"/>
  <c r="C1061" i="2" a="1"/>
  <c r="C1061" i="2" s="1"/>
  <c r="C1729" i="2" a="1"/>
  <c r="C1729" i="2" s="1"/>
  <c r="C1811" i="2" a="1"/>
  <c r="C1811" i="2" s="1"/>
  <c r="C19" i="2" a="1"/>
  <c r="C19" i="2" s="1"/>
  <c r="C1149" i="2" a="1"/>
  <c r="C1149" i="2" s="1"/>
  <c r="C231" i="2" a="1"/>
  <c r="C231" i="2" s="1"/>
  <c r="C854" i="2" a="1"/>
  <c r="C854" i="2" s="1"/>
  <c r="C791" i="2" a="1"/>
  <c r="C791" i="2" s="1"/>
  <c r="C1364" i="2" a="1"/>
  <c r="C1364" i="2" s="1"/>
  <c r="C171" i="2" a="1"/>
  <c r="C171" i="2" s="1"/>
  <c r="C753" i="2" a="1"/>
  <c r="C753" i="2" s="1"/>
  <c r="C1694" i="2" a="1"/>
  <c r="C1694" i="2" s="1"/>
  <c r="C936" i="2" a="1"/>
  <c r="C936" i="2" s="1"/>
  <c r="C1384" i="2" a="1"/>
  <c r="C1384" i="2" s="1"/>
  <c r="C1779" i="2" a="1"/>
  <c r="C1779" i="2" s="1"/>
  <c r="C1414" i="2" a="1"/>
  <c r="C1414" i="2" s="1"/>
  <c r="C714" i="2" a="1"/>
  <c r="C714" i="2" s="1"/>
  <c r="C583" i="2" a="1"/>
  <c r="C583" i="2" s="1"/>
  <c r="C1975" i="2" a="1"/>
  <c r="C1975" i="2" s="1"/>
  <c r="C816" i="2" a="1"/>
  <c r="C816" i="2" s="1"/>
  <c r="C1819" i="2" a="1"/>
  <c r="C1819" i="2" s="1"/>
  <c r="C506" i="2" a="1"/>
  <c r="C506" i="2" s="1"/>
  <c r="C500" i="2" a="1"/>
  <c r="C500" i="2" s="1"/>
  <c r="C1245" i="2" a="1"/>
  <c r="C1245" i="2" s="1"/>
  <c r="C454" i="2" a="1"/>
  <c r="C454" i="2" s="1"/>
  <c r="C1666" i="2" a="1"/>
  <c r="C1666" i="2" s="1"/>
  <c r="C1665" i="2" a="1"/>
  <c r="C1665" i="2" s="1"/>
  <c r="C1502" i="2" a="1"/>
  <c r="C1502" i="2" s="1"/>
  <c r="C43" i="2" a="1"/>
  <c r="C43" i="2" s="1"/>
  <c r="C766" i="2" a="1"/>
  <c r="C766" i="2" s="1"/>
  <c r="C1423" i="2" a="1"/>
  <c r="C1423" i="2" s="1"/>
  <c r="C848" i="2" a="1"/>
  <c r="C848" i="2" s="1"/>
  <c r="C684" i="2" a="1"/>
  <c r="C684" i="2" s="1"/>
  <c r="C1004" i="2" a="1"/>
  <c r="C1004" i="2" s="1"/>
  <c r="C1025" i="2" a="1"/>
  <c r="C1025" i="2" s="1"/>
  <c r="C1000" i="2" a="1"/>
  <c r="C1000" i="2" s="1"/>
  <c r="C1889" i="2" a="1"/>
  <c r="C1889" i="2" s="1"/>
  <c r="C1009" i="2" a="1"/>
  <c r="C1009" i="2" s="1"/>
  <c r="C263" i="2" a="1"/>
  <c r="C263" i="2" s="1"/>
  <c r="C1226" i="2" a="1"/>
  <c r="C1226" i="2" s="1"/>
  <c r="C364" i="2" a="1"/>
  <c r="C364" i="2" s="1"/>
  <c r="C198" i="2" a="1"/>
  <c r="C198" i="2" s="1"/>
  <c r="C335" i="2" a="1"/>
  <c r="C335" i="2" s="1"/>
  <c r="C189" i="2" a="1"/>
  <c r="C189" i="2" s="1"/>
  <c r="C849" i="2" a="1"/>
  <c r="C849" i="2" s="1"/>
  <c r="C295" i="2" a="1"/>
  <c r="C295" i="2" s="1"/>
  <c r="C520" i="2" a="1"/>
  <c r="C520" i="2" s="1"/>
  <c r="C1553" i="2" a="1"/>
  <c r="C1553" i="2" s="1"/>
  <c r="C1885" i="2" a="1"/>
  <c r="C1885" i="2" s="1"/>
  <c r="C1295" i="2" a="1"/>
  <c r="C1295" i="2" s="1"/>
  <c r="C934" i="2" a="1"/>
  <c r="C934" i="2" s="1"/>
  <c r="C2007" i="2" a="1"/>
  <c r="C2007" i="2" s="1"/>
  <c r="C823" i="2" a="1"/>
  <c r="C823" i="2" s="1"/>
  <c r="C35" i="2" a="1"/>
  <c r="C35" i="2" s="1"/>
  <c r="C1291" i="2" a="1"/>
  <c r="C1291" i="2" s="1"/>
  <c r="C542" i="2" a="1"/>
  <c r="C542" i="2" s="1"/>
  <c r="C393" i="2" a="1"/>
  <c r="C393" i="2" s="1"/>
  <c r="C183" i="2" a="1"/>
  <c r="C183" i="2" s="1"/>
  <c r="C62" i="2" a="1"/>
  <c r="C62" i="2" s="1"/>
  <c r="C893" i="2" a="1"/>
  <c r="C893" i="2" s="1"/>
  <c r="C1984" i="2" a="1"/>
  <c r="C1984" i="2" s="1"/>
  <c r="C1449" i="2" a="1"/>
  <c r="C1449" i="2" s="1"/>
  <c r="C1307" i="2" a="1"/>
  <c r="C1307" i="2" s="1"/>
  <c r="C1218" i="2" a="1"/>
  <c r="C1218" i="2" s="1"/>
  <c r="C545" i="2" a="1"/>
  <c r="C545" i="2" s="1"/>
  <c r="C813" i="2" a="1"/>
  <c r="C813" i="2" s="1"/>
  <c r="C1736" i="2" a="1"/>
  <c r="C1736" i="2" s="1"/>
  <c r="C1165" i="2" a="1"/>
  <c r="C1165" i="2" s="1"/>
  <c r="C1264" i="2" a="1"/>
  <c r="C1264" i="2" s="1"/>
  <c r="C313" i="2" a="1"/>
  <c r="C313" i="2" s="1"/>
  <c r="C1840" i="2" a="1"/>
  <c r="C1840" i="2" s="1"/>
  <c r="C1776" i="2" a="1"/>
  <c r="C1776" i="2" s="1"/>
  <c r="C1401" i="2" a="1"/>
  <c r="C1401" i="2" s="1"/>
  <c r="C1172" i="2" a="1"/>
  <c r="C1172" i="2" s="1"/>
  <c r="C253" i="2" a="1"/>
  <c r="C253" i="2" s="1"/>
  <c r="C326" i="2" a="1"/>
  <c r="C326" i="2" s="1"/>
  <c r="C1176" i="2" a="1"/>
  <c r="C1176" i="2" s="1"/>
  <c r="C1657" i="2" a="1"/>
  <c r="C1657" i="2" s="1"/>
  <c r="C233" i="2" a="1"/>
  <c r="C233" i="2" s="1"/>
  <c r="C802" i="2" a="1"/>
  <c r="C802" i="2" s="1"/>
  <c r="C1596" i="2" a="1"/>
  <c r="C1596" i="2" s="1"/>
  <c r="C592" i="2" a="1"/>
  <c r="C592" i="2" s="1"/>
  <c r="C170" i="2" a="1"/>
  <c r="C170" i="2" s="1"/>
  <c r="C1424" i="2" a="1"/>
  <c r="C1424" i="2" s="1"/>
  <c r="C979" i="2" a="1"/>
  <c r="C979" i="2" s="1"/>
  <c r="C1341" i="2" a="1"/>
  <c r="C1341" i="2" s="1"/>
  <c r="C913" i="2" a="1"/>
  <c r="C913" i="2" s="1"/>
  <c r="C462" i="2" a="1"/>
  <c r="C462" i="2" s="1"/>
  <c r="C1156" i="2" a="1"/>
  <c r="C1156" i="2" s="1"/>
  <c r="C1248" i="2" a="1"/>
  <c r="C1248" i="2" s="1"/>
  <c r="C1104" i="2" a="1"/>
  <c r="C1104" i="2" s="1"/>
  <c r="C1909" i="2" a="1"/>
  <c r="C1909" i="2" s="1"/>
  <c r="C1379" i="2" a="1"/>
  <c r="C1379" i="2" s="1"/>
  <c r="C623" i="2" a="1"/>
  <c r="C623" i="2" s="1"/>
  <c r="C709" i="2" a="1"/>
  <c r="C709" i="2" s="1"/>
  <c r="C1041" i="2" a="1"/>
  <c r="C1041" i="2" s="1"/>
  <c r="C1430" i="2" a="1"/>
  <c r="C1430" i="2" s="1"/>
  <c r="C1050" i="2" a="1"/>
  <c r="C1050" i="2" s="1"/>
  <c r="C291" i="2" a="1"/>
  <c r="C291" i="2" s="1"/>
  <c r="C250" i="2" a="1"/>
  <c r="C250" i="2" s="1"/>
  <c r="C1106" i="2" a="1"/>
  <c r="C1106" i="2" s="1"/>
  <c r="C1766" i="2" a="1"/>
  <c r="C1766" i="2" s="1"/>
  <c r="C126" i="2" a="1"/>
  <c r="C126" i="2" s="1"/>
  <c r="C370" i="2" a="1"/>
  <c r="C370" i="2" s="1"/>
  <c r="C1168" i="2" a="1"/>
  <c r="C1168" i="2" s="1"/>
  <c r="C2008" i="2" a="1"/>
  <c r="C2008" i="2" s="1"/>
  <c r="C424" i="2" a="1"/>
  <c r="C424" i="2" s="1"/>
  <c r="C302" i="2" a="1"/>
  <c r="C302" i="2" s="1"/>
  <c r="C318" i="2" a="1"/>
  <c r="C318" i="2" s="1"/>
  <c r="C688" i="2" a="1"/>
  <c r="C688" i="2" s="1"/>
  <c r="C715" i="2" a="1"/>
  <c r="C715" i="2" s="1"/>
  <c r="C808" i="2" a="1"/>
  <c r="C808" i="2" s="1"/>
  <c r="C576" i="2" a="1"/>
  <c r="C576" i="2" s="1"/>
  <c r="C377" i="2" a="1"/>
  <c r="C377" i="2" s="1"/>
  <c r="C1068" i="2" a="1"/>
  <c r="C1068" i="2" s="1"/>
  <c r="C447" i="2" a="1"/>
  <c r="C447" i="2" s="1"/>
  <c r="C378" i="2" a="1"/>
  <c r="C378" i="2" s="1"/>
  <c r="C1152" i="2" a="1"/>
  <c r="C1152" i="2" s="1"/>
  <c r="C995" i="2" a="1"/>
  <c r="C995" i="2" s="1"/>
  <c r="C681" i="2" a="1"/>
  <c r="C681" i="2" s="1"/>
  <c r="C113" i="2" a="1"/>
  <c r="C113" i="2" s="1"/>
  <c r="C84" i="2" a="1"/>
  <c r="C84" i="2" s="1"/>
  <c r="C1733" i="2" a="1"/>
  <c r="C1733" i="2" s="1"/>
  <c r="C360" i="2" a="1"/>
  <c r="C360" i="2" s="1"/>
  <c r="C222" i="2" a="1"/>
  <c r="C222" i="2" s="1"/>
  <c r="C1664" i="2" a="1"/>
  <c r="C1664" i="2" s="1"/>
  <c r="C1752" i="2" a="1"/>
  <c r="C1752" i="2" s="1"/>
  <c r="C1253" i="2" a="1"/>
  <c r="C1253" i="2" s="1"/>
  <c r="C118" i="2" a="1"/>
  <c r="C118" i="2" s="1"/>
  <c r="C1273" i="2" a="1"/>
  <c r="C1273" i="2" s="1"/>
  <c r="C288" i="2" a="1"/>
  <c r="C288" i="2" s="1"/>
  <c r="C1550" i="2" a="1"/>
  <c r="C1550" i="2" s="1"/>
  <c r="C1230" i="2" a="1"/>
  <c r="C1230" i="2" s="1"/>
  <c r="C1536" i="2" a="1"/>
  <c r="C1536" i="2" s="1"/>
  <c r="C1890" i="2" a="1"/>
  <c r="C1890" i="2" s="1"/>
  <c r="C1357" i="2" a="1"/>
  <c r="C1357" i="2" s="1"/>
  <c r="C747" i="2" a="1"/>
  <c r="C747" i="2" s="1"/>
  <c r="C536" i="2" a="1"/>
  <c r="C536" i="2" s="1"/>
  <c r="C1542" i="2" a="1"/>
  <c r="C1542" i="2" s="1"/>
  <c r="C1534" i="2" a="1"/>
  <c r="C1534" i="2" s="1"/>
  <c r="C241" i="2" a="1"/>
  <c r="C241" i="2" s="1"/>
  <c r="C311" i="2" a="1"/>
  <c r="C311" i="2" s="1"/>
  <c r="C839" i="2" a="1"/>
  <c r="C839" i="2" s="1"/>
  <c r="C1852" i="2" a="1"/>
  <c r="C1852" i="2" s="1"/>
  <c r="C981" i="2" a="1"/>
  <c r="C981" i="2" s="1"/>
  <c r="C104" i="2" a="1"/>
  <c r="C104" i="2" s="1"/>
  <c r="C534" i="2" a="1"/>
  <c r="C534" i="2" s="1"/>
  <c r="C492" i="2" a="1"/>
  <c r="C492" i="2" s="1"/>
  <c r="C191" i="2" a="1"/>
  <c r="C191" i="2" s="1"/>
  <c r="C1494" i="2" a="1"/>
  <c r="C1494" i="2" s="1"/>
  <c r="C2014" i="2" a="1"/>
  <c r="C2014" i="2" s="1"/>
  <c r="C401" i="2" a="1"/>
  <c r="C401" i="2" s="1"/>
  <c r="C1304" i="2" a="1"/>
  <c r="C1304" i="2" s="1"/>
  <c r="C1571" i="2" a="1"/>
  <c r="C1571" i="2" s="1"/>
  <c r="C768" i="2" a="1"/>
  <c r="C768" i="2" s="1"/>
  <c r="C1671" i="2" a="1"/>
  <c r="C1671" i="2" s="1"/>
  <c r="C1851" i="2" a="1"/>
  <c r="C1851" i="2" s="1"/>
  <c r="C1815" i="2" a="1"/>
  <c r="C1815" i="2" s="1"/>
  <c r="C455" i="2" a="1"/>
  <c r="C455" i="2" s="1"/>
  <c r="C939" i="2" a="1"/>
  <c r="C939" i="2" s="1"/>
  <c r="C1204" i="2" a="1"/>
  <c r="C1204" i="2" s="1"/>
  <c r="C112" i="2" a="1"/>
  <c r="C112" i="2" s="1"/>
  <c r="C1570" i="2" a="1"/>
  <c r="C1570" i="2" s="1"/>
  <c r="C1800" i="2" a="1"/>
  <c r="C1800" i="2" s="1"/>
  <c r="C1843" i="2" a="1"/>
  <c r="C1843" i="2" s="1"/>
  <c r="C591" i="2" a="1"/>
  <c r="C591" i="2" s="1"/>
  <c r="C34" i="2" a="1"/>
  <c r="C34" i="2" s="1"/>
  <c r="C1229" i="2" a="1"/>
  <c r="C1229" i="2" s="1"/>
  <c r="C338" i="2" a="1"/>
  <c r="C338" i="2" s="1"/>
  <c r="C1477" i="2" a="1"/>
  <c r="C1477" i="2" s="1"/>
  <c r="C156" i="2" a="1"/>
  <c r="C156" i="2" s="1"/>
  <c r="C1957" i="2" a="1"/>
  <c r="C1957" i="2" s="1"/>
  <c r="C655" i="2" a="1"/>
  <c r="C655" i="2" s="1"/>
  <c r="C1516" i="2" a="1"/>
  <c r="C1516" i="2" s="1"/>
  <c r="C1965" i="2" a="1"/>
  <c r="C1965" i="2" s="1"/>
  <c r="C1146" i="2" a="1"/>
  <c r="C1146" i="2" s="1"/>
  <c r="C1058" i="2" a="1"/>
  <c r="C1058" i="2" s="1"/>
  <c r="C1167" i="2" a="1"/>
  <c r="C1167" i="2" s="1"/>
  <c r="C778" i="2" a="1"/>
  <c r="C778" i="2" s="1"/>
  <c r="C568" i="2" a="1"/>
  <c r="C568" i="2" s="1"/>
  <c r="C1943" i="2" a="1"/>
  <c r="C1943" i="2" s="1"/>
  <c r="C38" i="2" a="1"/>
  <c r="C38" i="2" s="1"/>
  <c r="C71" i="2" a="1"/>
  <c r="C71" i="2" s="1"/>
  <c r="C1335" i="2" a="1"/>
  <c r="C1335" i="2" s="1"/>
  <c r="C1259" i="2" a="1"/>
  <c r="C1259" i="2" s="1"/>
  <c r="C513" i="2" a="1"/>
  <c r="C513" i="2" s="1"/>
  <c r="C998" i="2" a="1"/>
  <c r="C998" i="2" s="1"/>
  <c r="C1864" i="2" a="1"/>
  <c r="C1864" i="2" s="1"/>
  <c r="C1066" i="2" a="1"/>
  <c r="C1066" i="2" s="1"/>
  <c r="C343" i="2" a="1"/>
  <c r="C343" i="2" s="1"/>
  <c r="C666" i="2" a="1"/>
  <c r="C666" i="2" s="1"/>
  <c r="C880" i="2" a="1"/>
  <c r="C880" i="2" s="1"/>
  <c r="C1826" i="2" a="1"/>
  <c r="C1826" i="2" s="1"/>
  <c r="C679" i="2" a="1"/>
  <c r="C679" i="2" s="1"/>
  <c r="C988" i="2" a="1"/>
  <c r="C988" i="2" s="1"/>
  <c r="C512" i="2" a="1"/>
  <c r="C512" i="2" s="1"/>
  <c r="C1960" i="2" a="1"/>
  <c r="C1960" i="2" s="1"/>
  <c r="C674" i="2" a="1"/>
  <c r="C674" i="2" s="1"/>
  <c r="C108" i="2" a="1"/>
  <c r="C108" i="2" s="1"/>
  <c r="C891" i="2" a="1"/>
  <c r="C891" i="2" s="1"/>
  <c r="C877" i="2" a="1"/>
  <c r="C877" i="2" s="1"/>
  <c r="C1434" i="2" a="1"/>
  <c r="C1434" i="2" s="1"/>
  <c r="C1091" i="2" a="1"/>
  <c r="C1091" i="2" s="1"/>
  <c r="C779" i="2" a="1"/>
  <c r="C779" i="2" s="1"/>
  <c r="C1715" i="2" a="1"/>
  <c r="C1715" i="2" s="1"/>
  <c r="C355" i="2" a="1"/>
  <c r="C355" i="2" s="1"/>
  <c r="C329" i="2" a="1"/>
  <c r="C329" i="2" s="1"/>
  <c r="C1196" i="2" a="1"/>
  <c r="C1196" i="2" s="1"/>
  <c r="C1632" i="2" a="1"/>
  <c r="C1632" i="2" s="1"/>
  <c r="C1030" i="2" a="1"/>
  <c r="C1030" i="2" s="1"/>
  <c r="C1145" i="2" a="1"/>
  <c r="C1145" i="2" s="1"/>
  <c r="C922" i="2" a="1"/>
  <c r="C922" i="2" s="1"/>
  <c r="C1593" i="2" a="1"/>
  <c r="C1593" i="2" s="1"/>
  <c r="C873" i="2" a="1"/>
  <c r="C873" i="2" s="1"/>
  <c r="C1527" i="2" a="1"/>
  <c r="C1527" i="2" s="1"/>
  <c r="C1949" i="2" a="1"/>
  <c r="C1949" i="2" s="1"/>
  <c r="C328" i="2" a="1"/>
  <c r="C328" i="2" s="1"/>
  <c r="C1677" i="2" a="1"/>
  <c r="C1677" i="2" s="1"/>
  <c r="C809" i="2" a="1"/>
  <c r="C809" i="2" s="1"/>
  <c r="C164" i="2" a="1"/>
  <c r="C164" i="2" s="1"/>
  <c r="C1435" i="2" a="1"/>
  <c r="C1435" i="2" s="1"/>
  <c r="C6" i="2" a="1"/>
  <c r="C6" i="2" s="1"/>
  <c r="C920" i="2" a="1"/>
  <c r="C920" i="2" s="1"/>
  <c r="C428" i="2" a="1"/>
  <c r="C428" i="2" s="1"/>
  <c r="C195" i="2" a="1"/>
  <c r="C195" i="2" s="1"/>
  <c r="C1720" i="2" a="1"/>
  <c r="C1720" i="2" s="1"/>
  <c r="C1618" i="2" a="1"/>
  <c r="C1618" i="2" s="1"/>
  <c r="C1060" i="2" a="1"/>
  <c r="C1060" i="2" s="1"/>
  <c r="C646" i="2" a="1"/>
  <c r="C646" i="2" s="1"/>
  <c r="C1463" i="2" a="1"/>
  <c r="C1463" i="2" s="1"/>
  <c r="C251" i="2" a="1"/>
  <c r="C251" i="2" s="1"/>
  <c r="C1679" i="2" a="1"/>
  <c r="C1679" i="2" s="1"/>
  <c r="C732" i="2" a="1"/>
  <c r="C732" i="2" s="1"/>
  <c r="C406" i="2" a="1"/>
  <c r="C406" i="2" s="1"/>
  <c r="C807" i="2" a="1"/>
  <c r="C807" i="2" s="1"/>
  <c r="C1465" i="2" a="1"/>
  <c r="C1465" i="2" s="1"/>
  <c r="C970" i="2" a="1"/>
  <c r="C970" i="2" s="1"/>
  <c r="C1774" i="2" a="1"/>
  <c r="C1774" i="2" s="1"/>
  <c r="C379" i="2" a="1"/>
  <c r="C379" i="2" s="1"/>
  <c r="C443" i="2" a="1"/>
  <c r="C443" i="2" s="1"/>
  <c r="C207" i="2" a="1"/>
  <c r="C207" i="2" s="1"/>
  <c r="C670" i="2" a="1"/>
  <c r="C670" i="2" s="1"/>
  <c r="C1427" i="2" a="1"/>
  <c r="C1427" i="2" s="1"/>
  <c r="C1213" i="2" a="1"/>
  <c r="C1213" i="2" s="1"/>
  <c r="C948" i="2" a="1"/>
  <c r="C948" i="2" s="1"/>
  <c r="C1891" i="2" a="1"/>
  <c r="C1891" i="2" s="1"/>
  <c r="C1301" i="2" a="1"/>
  <c r="C1301" i="2" s="1"/>
  <c r="C1372" i="2" a="1"/>
  <c r="C1372" i="2" s="1"/>
  <c r="C1451" i="2" a="1"/>
  <c r="C1451" i="2" s="1"/>
  <c r="C1692" i="2" a="1"/>
  <c r="C1692" i="2" s="1"/>
  <c r="C172" i="2" a="1"/>
  <c r="C172" i="2" s="1"/>
  <c r="C1818" i="2" a="1"/>
  <c r="C1818" i="2" s="1"/>
  <c r="C937" i="2" a="1"/>
  <c r="C937" i="2" s="1"/>
  <c r="C413" i="2" a="1"/>
  <c r="C413" i="2" s="1"/>
  <c r="C1022" i="2" a="1"/>
  <c r="C1022" i="2" s="1"/>
  <c r="C1097" i="2" a="1"/>
  <c r="C1097" i="2" s="1"/>
  <c r="C1691" i="2" a="1"/>
  <c r="C1691" i="2" s="1"/>
  <c r="C366" i="2" a="1"/>
  <c r="C366" i="2" s="1"/>
  <c r="C204" i="2" a="1"/>
  <c r="C204" i="2" s="1"/>
  <c r="C1528" i="2" a="1"/>
  <c r="C1528" i="2" s="1"/>
  <c r="C1827" i="2" a="1"/>
  <c r="C1827" i="2" s="1"/>
  <c r="C862" i="2" a="1"/>
  <c r="C862" i="2" s="1"/>
  <c r="C70" i="2" a="1"/>
  <c r="C70" i="2" s="1"/>
  <c r="C430" i="2" a="1"/>
  <c r="C430" i="2" s="1"/>
  <c r="C1767" i="2" a="1"/>
  <c r="C1767" i="2" s="1"/>
  <c r="C1380" i="2" a="1"/>
  <c r="C1380" i="2" s="1"/>
  <c r="C736" i="2" a="1"/>
  <c r="C736" i="2" s="1"/>
  <c r="C496" i="2" a="1"/>
  <c r="C496" i="2" s="1"/>
  <c r="C1340" i="2" a="1"/>
  <c r="C1340" i="2" s="1"/>
  <c r="C1368" i="2" a="1"/>
  <c r="C1368" i="2" s="1"/>
  <c r="C125" i="2" a="1"/>
  <c r="C125" i="2" s="1"/>
  <c r="C994" i="2" a="1"/>
  <c r="C994" i="2" s="1"/>
  <c r="C499" i="2" a="1"/>
  <c r="C499" i="2" s="1"/>
  <c r="C925" i="2" a="1"/>
  <c r="C925" i="2" s="1"/>
  <c r="C1397" i="2" a="1"/>
  <c r="C1397" i="2" s="1"/>
  <c r="C1861" i="2" a="1"/>
  <c r="C1861" i="2" s="1"/>
  <c r="C2016" i="2" a="1"/>
  <c r="C2016" i="2" s="1"/>
  <c r="C385" i="2" a="1"/>
  <c r="C385" i="2" s="1"/>
  <c r="C1936" i="2" a="1"/>
  <c r="C1936" i="2" s="1"/>
  <c r="C1317" i="2" a="1"/>
  <c r="C1317" i="2" s="1"/>
  <c r="C132" i="2" a="1"/>
  <c r="C132" i="2" s="1"/>
  <c r="C710" i="2" a="1"/>
  <c r="C710" i="2" s="1"/>
  <c r="C804" i="2" a="1"/>
  <c r="C804" i="2" s="1"/>
  <c r="C1648" i="2" a="1"/>
  <c r="C1648" i="2" s="1"/>
  <c r="C1452" i="2" a="1"/>
  <c r="C1452" i="2" s="1"/>
  <c r="C182" i="2" a="1"/>
  <c r="C182" i="2" s="1"/>
  <c r="C1582" i="2" a="1"/>
  <c r="C1582" i="2" s="1"/>
  <c r="C460" i="2" a="1"/>
  <c r="C460" i="2" s="1"/>
  <c r="C844" i="2" a="1"/>
  <c r="C844" i="2" s="1"/>
  <c r="C123" i="2" a="1"/>
  <c r="C123" i="2" s="1"/>
  <c r="C764" i="2" a="1"/>
  <c r="C764" i="2" s="1"/>
  <c r="C1938" i="2" a="1"/>
  <c r="C1938" i="2" s="1"/>
  <c r="C135" i="2" a="1"/>
  <c r="C135" i="2" s="1"/>
  <c r="C1037" i="2" a="1"/>
  <c r="C1037" i="2" s="1"/>
  <c r="C611" i="2" a="1"/>
  <c r="C611" i="2" s="1"/>
  <c r="C1605" i="2" a="1"/>
  <c r="C1605" i="2" s="1"/>
  <c r="C1376" i="2" a="1"/>
  <c r="C1376" i="2" s="1"/>
  <c r="C575" i="2" a="1"/>
  <c r="C575" i="2" s="1"/>
  <c r="C580" i="2" a="1"/>
  <c r="C580" i="2" s="1"/>
  <c r="C350" i="2" a="1"/>
  <c r="C350" i="2" s="1"/>
  <c r="C787" i="2" a="1"/>
  <c r="C787" i="2" s="1"/>
  <c r="C1195" i="2" a="1"/>
  <c r="C1195" i="2" s="1"/>
  <c r="C1215" i="2" a="1"/>
  <c r="C1215" i="2" s="1"/>
  <c r="C921" i="2" a="1"/>
  <c r="C921" i="2" s="1"/>
  <c r="C51" i="2" a="1"/>
  <c r="C51" i="2" s="1"/>
  <c r="C56" i="2" a="1"/>
  <c r="C56" i="2" s="1"/>
  <c r="C1635" i="2" a="1"/>
  <c r="C1635" i="2" s="1"/>
  <c r="C1481" i="2" a="1"/>
  <c r="C1481" i="2" s="1"/>
  <c r="C1420" i="2" a="1"/>
  <c r="C1420" i="2" s="1"/>
  <c r="C1398" i="2" a="1"/>
  <c r="C1398" i="2" s="1"/>
  <c r="C959" i="2" a="1"/>
  <c r="C959" i="2" s="1"/>
  <c r="C1519" i="2" a="1"/>
  <c r="C1519" i="2" s="1"/>
  <c r="C498" i="2" a="1"/>
  <c r="C498" i="2" s="1"/>
  <c r="C243" i="2" a="1"/>
  <c r="C243" i="2" s="1"/>
  <c r="C573" i="2" a="1"/>
  <c r="C573" i="2" s="1"/>
  <c r="C1973" i="2" a="1"/>
  <c r="C1973" i="2" s="1"/>
  <c r="C1036" i="2" a="1"/>
  <c r="C1036" i="2" s="1"/>
  <c r="C540" i="2" a="1"/>
  <c r="C540" i="2" s="1"/>
  <c r="C1138" i="2" a="1"/>
  <c r="C1138" i="2" s="1"/>
  <c r="C584" i="2" a="1"/>
  <c r="C584" i="2" s="1"/>
  <c r="C1268" i="2" a="1"/>
  <c r="C1268" i="2" s="1"/>
  <c r="C507" i="2" a="1"/>
  <c r="C507" i="2" s="1"/>
  <c r="C1140" i="2" a="1"/>
  <c r="C1140" i="2" s="1"/>
  <c r="C740" i="2" a="1"/>
  <c r="C740" i="2" s="1"/>
  <c r="C1967" i="2" a="1"/>
  <c r="C1967" i="2" s="1"/>
  <c r="C944" i="2" a="1"/>
  <c r="C944" i="2" s="1"/>
  <c r="C310" i="2" a="1"/>
  <c r="C310" i="2" s="1"/>
  <c r="C1187" i="2" a="1"/>
  <c r="C1187" i="2" s="1"/>
  <c r="C1591" i="2" a="1"/>
  <c r="C1591" i="2" s="1"/>
  <c r="C21" i="2" a="1"/>
  <c r="C21" i="2" s="1"/>
  <c r="C429" i="2" a="1"/>
  <c r="C429" i="2" s="1"/>
  <c r="C398" i="2" a="1"/>
  <c r="C398" i="2" s="1"/>
  <c r="C918" i="2" a="1"/>
  <c r="C918" i="2" s="1"/>
  <c r="C1883" i="2" a="1"/>
  <c r="C1883" i="2" s="1"/>
  <c r="C425" i="2" a="1"/>
  <c r="C425" i="2" s="1"/>
  <c r="C531" i="2" a="1"/>
  <c r="C531" i="2" s="1"/>
  <c r="C1286" i="2" a="1"/>
  <c r="C1286" i="2" s="1"/>
  <c r="C8" i="2" a="1"/>
  <c r="C8" i="2" s="1"/>
  <c r="C1479" i="2" a="1"/>
  <c r="C1479" i="2" s="1"/>
  <c r="C916" i="2" a="1"/>
  <c r="C916" i="2" s="1"/>
  <c r="C946" i="2" a="1"/>
  <c r="C946" i="2" s="1"/>
  <c r="C827" i="2" a="1"/>
  <c r="C827" i="2" s="1"/>
  <c r="C1831" i="2" a="1"/>
  <c r="C1831" i="2" s="1"/>
  <c r="C664" i="2" a="1"/>
  <c r="C664" i="2" s="1"/>
  <c r="C1314" i="2" a="1"/>
  <c r="C1314" i="2" s="1"/>
  <c r="C1976" i="2" a="1"/>
  <c r="C1976" i="2" s="1"/>
  <c r="C1647" i="2" a="1"/>
  <c r="C1647" i="2" s="1"/>
  <c r="C638" i="2" a="1"/>
  <c r="C638" i="2" s="1"/>
  <c r="C1139" i="2" a="1"/>
  <c r="C1139" i="2" s="1"/>
  <c r="C687" i="2" a="1"/>
  <c r="C687" i="2" s="1"/>
  <c r="C1614" i="2" a="1"/>
  <c r="C1614" i="2" s="1"/>
  <c r="C1064" i="2" a="1"/>
  <c r="C1064" i="2" s="1"/>
  <c r="C997" i="2" a="1"/>
  <c r="C997" i="2" s="1"/>
  <c r="C482" i="2" a="1"/>
  <c r="C482" i="2" s="1"/>
  <c r="C97" i="2" a="1"/>
  <c r="C97" i="2" s="1"/>
  <c r="C1396" i="2" a="1"/>
  <c r="C1396" i="2" s="1"/>
  <c r="C1115" i="2" a="1"/>
  <c r="C1115" i="2" s="1"/>
  <c r="C1271" i="2" a="1"/>
  <c r="C1271" i="2" s="1"/>
  <c r="C1870" i="2" a="1"/>
  <c r="C1870" i="2" s="1"/>
  <c r="C1873" i="2" a="1"/>
  <c r="C1873" i="2" s="1"/>
  <c r="C1857" i="2" a="1"/>
  <c r="C1857" i="2" s="1"/>
  <c r="C702" i="2" a="1"/>
  <c r="C702" i="2" s="1"/>
  <c r="C1667" i="2" a="1"/>
  <c r="C1667" i="2" s="1"/>
  <c r="C1084" i="2" a="1"/>
  <c r="C1084" i="2" s="1"/>
  <c r="C1586" i="2" a="1"/>
  <c r="C1586" i="2" s="1"/>
  <c r="C396" i="2" a="1"/>
  <c r="C396" i="2" s="1"/>
  <c r="C119" i="2" a="1"/>
  <c r="C119" i="2" s="1"/>
  <c r="C1876" i="2" a="1"/>
  <c r="C1876" i="2" s="1"/>
  <c r="C553" i="2" a="1"/>
  <c r="C553" i="2" s="1"/>
  <c r="C1551" i="2" a="1"/>
  <c r="C1551" i="2" s="1"/>
  <c r="C1116" i="2" a="1"/>
  <c r="C1116" i="2" s="1"/>
  <c r="C1734" i="2" a="1"/>
  <c r="C1734" i="2" s="1"/>
  <c r="C1456" i="2" a="1"/>
  <c r="C1456" i="2" s="1"/>
  <c r="C1828" i="2" a="1"/>
  <c r="C1828" i="2" s="1"/>
  <c r="C258" i="2" a="1"/>
  <c r="C258" i="2" s="1"/>
  <c r="C1755" i="2" a="1"/>
  <c r="C1755" i="2" s="1"/>
  <c r="C474" i="2" a="1"/>
  <c r="C474" i="2" s="1"/>
  <c r="C1261" i="2" a="1"/>
  <c r="C1261" i="2" s="1"/>
  <c r="C1689" i="2" a="1"/>
  <c r="C1689" i="2" s="1"/>
  <c r="C1699" i="2" a="1"/>
  <c r="C1699" i="2" s="1"/>
  <c r="C1200" i="2" a="1"/>
  <c r="C1200" i="2" s="1"/>
  <c r="C565" i="2" a="1"/>
  <c r="C565" i="2" s="1"/>
  <c r="C96" i="2" a="1"/>
  <c r="C96" i="2" s="1"/>
  <c r="C90" i="2" a="1"/>
  <c r="C90" i="2" s="1"/>
  <c r="C1986" i="2" a="1"/>
  <c r="C1986" i="2" s="1"/>
  <c r="C1373" i="2" a="1"/>
  <c r="C1373" i="2" s="1"/>
  <c r="C25" i="2" a="1"/>
  <c r="C25" i="2" s="1"/>
  <c r="C431" i="2" a="1"/>
  <c r="C431" i="2" s="1"/>
  <c r="C173" i="2" a="1"/>
  <c r="C173" i="2" s="1"/>
  <c r="C216" i="2" a="1"/>
  <c r="C216" i="2" s="1"/>
  <c r="C58" i="2" a="1"/>
  <c r="C58" i="2" s="1"/>
  <c r="C412" i="2" a="1"/>
  <c r="C412" i="2" s="1"/>
  <c r="C1916" i="2" a="1"/>
  <c r="C1916" i="2" s="1"/>
  <c r="C1389" i="2" a="1"/>
  <c r="C1389" i="2" s="1"/>
  <c r="C1841" i="2" a="1"/>
  <c r="C1841" i="2" s="1"/>
  <c r="C733" i="2" a="1"/>
  <c r="C733" i="2" s="1"/>
  <c r="C830" i="2" a="1"/>
  <c r="C830" i="2" s="1"/>
  <c r="C635" i="2" a="1"/>
  <c r="C635" i="2" s="1"/>
  <c r="C694" i="2" a="1"/>
  <c r="C694" i="2" s="1"/>
  <c r="C1408" i="2" a="1"/>
  <c r="C1408" i="2" s="1"/>
  <c r="C1608" i="2" a="1"/>
  <c r="C1608" i="2" s="1"/>
  <c r="C1160" i="2" a="1"/>
  <c r="C1160" i="2" s="1"/>
  <c r="C1266" i="2" a="1"/>
  <c r="C1266" i="2" s="1"/>
  <c r="C3" i="2" a="1"/>
  <c r="C3" i="2" s="1"/>
  <c r="C968" i="2" a="1"/>
  <c r="C968" i="2" s="1"/>
  <c r="C1133" i="2" a="1"/>
  <c r="C1133" i="2" s="1"/>
  <c r="C1583" i="2" a="1"/>
  <c r="C1583" i="2" s="1"/>
  <c r="C1150" i="2" a="1"/>
  <c r="C1150" i="2" s="1"/>
  <c r="C1419" i="2" a="1"/>
  <c r="C1419" i="2" s="1"/>
  <c r="C1501" i="2" a="1"/>
  <c r="C1501" i="2" s="1"/>
  <c r="C1281" i="2" a="1"/>
  <c r="C1281" i="2" s="1"/>
  <c r="C1113" i="2" a="1"/>
  <c r="C1113" i="2" s="1"/>
  <c r="C1352" i="2" a="1"/>
  <c r="C1352" i="2" s="1"/>
  <c r="C150" i="2" a="1"/>
  <c r="C150" i="2" s="1"/>
  <c r="C643" i="2" a="1"/>
  <c r="C643" i="2" s="1"/>
  <c r="C796" i="2" a="1"/>
  <c r="C796" i="2" s="1"/>
  <c r="C1126" i="2" a="1"/>
  <c r="C1126" i="2" s="1"/>
  <c r="C1305" i="2" a="1"/>
  <c r="C1305" i="2" s="1"/>
  <c r="C1177" i="2" a="1"/>
  <c r="C1177" i="2" s="1"/>
  <c r="C1214" i="2" a="1"/>
  <c r="C1214" i="2" s="1"/>
  <c r="C797" i="2" a="1"/>
  <c r="C797" i="2" s="1"/>
  <c r="C1672" i="2" a="1"/>
  <c r="C1672" i="2" s="1"/>
  <c r="C614" i="2" a="1"/>
  <c r="C614" i="2" s="1"/>
  <c r="C376" i="2" a="1"/>
  <c r="C376" i="2" s="1"/>
  <c r="C103" i="2" a="1"/>
  <c r="C103" i="2" s="1"/>
  <c r="C1429" i="2" a="1"/>
  <c r="C1429" i="2" s="1"/>
  <c r="C57" i="2" a="1"/>
  <c r="C57" i="2" s="1"/>
  <c r="C1696" i="2" a="1"/>
  <c r="C1696" i="2" s="1"/>
  <c r="C1676" i="2" a="1"/>
  <c r="C1676" i="2" s="1"/>
  <c r="C1483" i="2" a="1"/>
  <c r="C1483" i="2" s="1"/>
  <c r="C627" i="2" a="1"/>
  <c r="C627" i="2" s="1"/>
  <c r="C76" i="2" a="1"/>
  <c r="C76" i="2" s="1"/>
  <c r="C904" i="2" a="1"/>
  <c r="C904" i="2" s="1"/>
  <c r="C1144" i="2" a="1"/>
  <c r="C1144" i="2" s="1"/>
  <c r="C1837" i="2" a="1"/>
  <c r="C1837" i="2" s="1"/>
  <c r="C1142" i="2" a="1"/>
  <c r="C1142" i="2" s="1"/>
  <c r="C1048" i="2" a="1"/>
  <c r="C1048" i="2" s="1"/>
  <c r="C1877" i="2" a="1"/>
  <c r="C1877" i="2" s="1"/>
  <c r="C1543" i="2" a="1"/>
  <c r="C1543" i="2" s="1"/>
  <c r="C685" i="2" a="1"/>
  <c r="C685" i="2" s="1"/>
  <c r="C1007" i="2" a="1"/>
  <c r="C1007" i="2" s="1"/>
  <c r="C1263" i="2" a="1"/>
  <c r="C1263" i="2" s="1"/>
  <c r="C395" i="2" a="1"/>
  <c r="C395" i="2" s="1"/>
  <c r="C144" i="2" a="1"/>
  <c r="C144" i="2" s="1"/>
  <c r="C2012" i="2" a="1"/>
  <c r="C2012" i="2" s="1"/>
  <c r="C691" i="2" a="1"/>
  <c r="C691" i="2" s="1"/>
  <c r="C1080" i="2" a="1"/>
  <c r="C1080" i="2" s="1"/>
  <c r="C487" i="2" a="1"/>
  <c r="C487" i="2" s="1"/>
  <c r="C180" i="2" a="1"/>
  <c r="C180" i="2" s="1"/>
  <c r="C1173" i="2" a="1"/>
  <c r="C1173" i="2" s="1"/>
  <c r="C1057" i="2" a="1"/>
  <c r="C1057" i="2" s="1"/>
  <c r="C1787" i="2" a="1"/>
  <c r="C1787" i="2" s="1"/>
  <c r="C289" i="2" a="1"/>
  <c r="C289" i="2" s="1"/>
  <c r="C1170" i="2" a="1"/>
  <c r="C1170" i="2" s="1"/>
  <c r="C414" i="2" a="1"/>
  <c r="C414" i="2" s="1"/>
  <c r="C286" i="2" a="1"/>
  <c r="C286" i="2" s="1"/>
  <c r="C1265" i="2" a="1"/>
  <c r="C1265" i="2" s="1"/>
  <c r="C115" i="2" a="1"/>
  <c r="C115" i="2" s="1"/>
  <c r="C1675" i="2" a="1"/>
  <c r="C1675" i="2" s="1"/>
  <c r="C1839" i="2" a="1"/>
  <c r="C1839" i="2" s="1"/>
  <c r="C196" i="2" a="1"/>
  <c r="C196" i="2" s="1"/>
  <c r="C1321" i="2" a="1"/>
  <c r="C1321" i="2" s="1"/>
  <c r="C1540" i="2" a="1"/>
  <c r="C1540" i="2" s="1"/>
  <c r="C94" i="2" a="1"/>
  <c r="C94" i="2" s="1"/>
  <c r="C95" i="2" a="1"/>
  <c r="C95" i="2" s="1"/>
  <c r="C1935" i="2" a="1"/>
  <c r="C1935" i="2" s="1"/>
  <c r="C336" i="2" a="1"/>
  <c r="C336" i="2" s="1"/>
  <c r="C1473" i="2" a="1"/>
  <c r="C1473" i="2" s="1"/>
  <c r="C1001" i="2" a="1"/>
  <c r="C1001" i="2" s="1"/>
  <c r="C1302" i="2" a="1"/>
  <c r="C1302" i="2" s="1"/>
  <c r="C92" i="2" a="1"/>
  <c r="C92" i="2" s="1"/>
  <c r="C870" i="2" a="1"/>
  <c r="C870" i="2" s="1"/>
  <c r="C985" i="2" a="1"/>
  <c r="C985" i="2" s="1"/>
  <c r="C595" i="2" a="1"/>
  <c r="C595" i="2" s="1"/>
  <c r="C1568" i="2" a="1"/>
  <c r="C1568" i="2" s="1"/>
  <c r="C645" i="2" a="1"/>
  <c r="C645" i="2" s="1"/>
  <c r="C475" i="2" a="1"/>
  <c r="C475" i="2" s="1"/>
  <c r="C444" i="2" a="1"/>
  <c r="C444" i="2" s="1"/>
  <c r="C966" i="2" a="1"/>
  <c r="C966" i="2" s="1"/>
  <c r="C278" i="2" a="1"/>
  <c r="C278" i="2" s="1"/>
  <c r="C1580" i="2" a="1"/>
  <c r="C1580" i="2" s="1"/>
  <c r="C1031" i="2" a="1"/>
  <c r="C1031" i="2" s="1"/>
  <c r="C1825" i="2" a="1"/>
  <c r="C1825" i="2" s="1"/>
  <c r="C1709" i="2" a="1"/>
  <c r="C1709" i="2" s="1"/>
  <c r="C649" i="2" a="1"/>
  <c r="C649" i="2" s="1"/>
  <c r="C1863" i="2" a="1"/>
  <c r="C1863" i="2" s="1"/>
  <c r="C1016" i="2" a="1"/>
  <c r="C1016" i="2" s="1"/>
  <c r="C1412" i="2" a="1"/>
  <c r="C1412" i="2" s="1"/>
  <c r="C1686" i="2" a="1"/>
  <c r="C1686" i="2" s="1"/>
  <c r="C951" i="2" a="1"/>
  <c r="C951" i="2" s="1"/>
  <c r="C1796" i="2" a="1"/>
  <c r="C1796" i="2" s="1"/>
  <c r="C1902" i="2" a="1"/>
  <c r="C1902" i="2" s="1"/>
  <c r="C1422" i="2" a="1"/>
  <c r="C1422" i="2" s="1"/>
  <c r="C1927" i="2" a="1"/>
  <c r="C1927" i="2" s="1"/>
  <c r="C867" i="2" a="1"/>
  <c r="C867" i="2" s="1"/>
  <c r="C7" i="2" a="1"/>
  <c r="C7" i="2" s="1"/>
  <c r="C432" i="2" a="1"/>
  <c r="C432" i="2" s="1"/>
  <c r="C1491" i="2" a="1"/>
  <c r="C1491" i="2" s="1"/>
  <c r="C1775" i="2" a="1"/>
  <c r="C1775" i="2" s="1"/>
  <c r="C1599" i="2" a="1"/>
  <c r="C1599" i="2" s="1"/>
  <c r="C895" i="2" a="1"/>
  <c r="C895" i="2" s="1"/>
  <c r="C1209" i="2" a="1"/>
  <c r="C1209" i="2" s="1"/>
  <c r="C630" i="2" a="1"/>
  <c r="C630" i="2" s="1"/>
  <c r="C1799" i="2" a="1"/>
  <c r="C1799" i="2" s="1"/>
  <c r="C309" i="2" a="1"/>
  <c r="C309" i="2" s="1"/>
  <c r="C296" i="2" a="1"/>
  <c r="C296" i="2" s="1"/>
  <c r="C17" i="2" a="1"/>
  <c r="C17" i="2" s="1"/>
  <c r="C1961" i="2" a="1"/>
  <c r="C1961" i="2" s="1"/>
  <c r="C420" i="2" a="1"/>
  <c r="C420" i="2" s="1"/>
  <c r="C1865" i="2" a="1"/>
  <c r="C1865" i="2" s="1"/>
  <c r="C1808" i="2" a="1"/>
  <c r="C1808" i="2" s="1"/>
  <c r="C438" i="2" a="1"/>
  <c r="C438" i="2" s="1"/>
  <c r="C1812" i="2" a="1"/>
  <c r="C1812" i="2" s="1"/>
  <c r="C1350" i="2" a="1"/>
  <c r="C1350" i="2" s="1"/>
  <c r="C29" i="2" a="1"/>
  <c r="C29" i="2" s="1"/>
  <c r="C1471" i="2" a="1"/>
  <c r="C1471" i="2" s="1"/>
  <c r="C371" i="2" a="1"/>
  <c r="C371" i="2" s="1"/>
  <c r="C1482" i="2" a="1"/>
  <c r="C1482" i="2" s="1"/>
  <c r="C1468" i="2" a="1"/>
  <c r="C1468" i="2" s="1"/>
  <c r="C331" i="2" a="1"/>
  <c r="C331" i="2" s="1"/>
  <c r="C888" i="2" a="1"/>
  <c r="C888" i="2" s="1"/>
  <c r="C1655" i="2" a="1"/>
  <c r="C1655" i="2" s="1"/>
  <c r="C273" i="2" a="1"/>
  <c r="C273" i="2" s="1"/>
  <c r="C1349" i="2" a="1"/>
  <c r="C1349" i="2" s="1"/>
  <c r="C1772" i="2" a="1"/>
  <c r="C1772" i="2" s="1"/>
  <c r="C1790" i="2" a="1"/>
  <c r="C1790" i="2" s="1"/>
  <c r="C277" i="2" a="1"/>
  <c r="C277" i="2" s="1"/>
  <c r="C1894" i="2" a="1"/>
  <c r="C1894" i="2" s="1"/>
  <c r="C155" i="2" a="1"/>
  <c r="C155" i="2" s="1"/>
  <c r="C75" i="2" a="1"/>
  <c r="C75" i="2" s="1"/>
  <c r="C633" i="2" a="1"/>
  <c r="C633" i="2" s="1"/>
  <c r="C299" i="2" a="1"/>
  <c r="C299" i="2" s="1"/>
  <c r="C458" i="2" a="1"/>
  <c r="C458" i="2" s="1"/>
  <c r="C365" i="2" a="1"/>
  <c r="C365" i="2" s="1"/>
  <c r="C1678" i="2" a="1"/>
  <c r="C1678" i="2" s="1"/>
  <c r="C1923" i="2" a="1"/>
  <c r="C1923" i="2" s="1"/>
  <c r="C1687" i="2" a="1"/>
  <c r="C1687" i="2" s="1"/>
  <c r="C131" i="2" a="1"/>
  <c r="C131" i="2" s="1"/>
  <c r="C1443" i="2" a="1"/>
  <c r="C1443" i="2" s="1"/>
  <c r="C1944" i="2" a="1"/>
  <c r="C1944" i="2" s="1"/>
  <c r="C1813" i="2" a="1"/>
  <c r="C1813" i="2" s="1"/>
  <c r="C1880" i="2" a="1"/>
  <c r="C1880" i="2" s="1"/>
  <c r="C525" i="2" a="1"/>
  <c r="C525" i="2" s="1"/>
  <c r="C59" i="2" a="1"/>
  <c r="C59" i="2" s="1"/>
  <c r="C602" i="2" a="1"/>
  <c r="C602" i="2" s="1"/>
  <c r="C1175" i="2" a="1"/>
  <c r="C1175" i="2" s="1"/>
  <c r="C1731" i="2" a="1"/>
  <c r="C1731" i="2" s="1"/>
  <c r="C315" i="2" a="1"/>
  <c r="C315" i="2" s="1"/>
  <c r="C551" i="2" a="1"/>
  <c r="C551" i="2" s="1"/>
  <c r="C1838" i="2" a="1"/>
  <c r="C1838" i="2" s="1"/>
  <c r="C954" i="2" a="1"/>
  <c r="C954" i="2" s="1"/>
  <c r="C829" i="2" a="1"/>
  <c r="C829" i="2" s="1"/>
  <c r="C1594" i="2" a="1"/>
  <c r="C1594" i="2" s="1"/>
  <c r="C1785" i="2" a="1"/>
  <c r="C1785" i="2" s="1"/>
  <c r="C618" i="2" a="1"/>
  <c r="C618" i="2" s="1"/>
  <c r="C1280" i="2" a="1"/>
  <c r="C1280" i="2" s="1"/>
  <c r="C50" i="2" a="1"/>
  <c r="C50" i="2" s="1"/>
  <c r="C1076" i="2" a="1"/>
  <c r="C1076" i="2" s="1"/>
  <c r="C1577" i="2" a="1"/>
  <c r="C1577" i="2" s="1"/>
  <c r="C1289" i="2" a="1"/>
  <c r="C1289" i="2" s="1"/>
  <c r="C989" i="2" a="1"/>
  <c r="C989" i="2" s="1"/>
  <c r="C345" i="2" a="1"/>
  <c r="C345" i="2" s="1"/>
  <c r="C110" i="2" a="1"/>
  <c r="C110" i="2" s="1"/>
  <c r="C519" i="2" a="1"/>
  <c r="C519" i="2" s="1"/>
  <c r="C1884" i="2" a="1"/>
  <c r="C1884" i="2" s="1"/>
  <c r="C1921" i="2" a="1"/>
  <c r="C1921" i="2" s="1"/>
  <c r="C1112" i="2" a="1"/>
  <c r="C1112" i="2" s="1"/>
  <c r="C12" i="2" a="1"/>
  <c r="C12" i="2" s="1"/>
  <c r="C1952" i="2" a="1"/>
  <c r="C1952" i="2" s="1"/>
  <c r="C317" i="2" a="1"/>
  <c r="C317" i="2" s="1"/>
  <c r="C1760" i="2" a="1"/>
  <c r="C1760" i="2" s="1"/>
  <c r="C1251" i="2" a="1"/>
  <c r="C1251" i="2" s="1"/>
  <c r="C1322" i="2" a="1"/>
  <c r="C1322" i="2" s="1"/>
  <c r="C1287" i="2" a="1"/>
  <c r="C1287" i="2" s="1"/>
  <c r="C1700" i="2" a="1"/>
  <c r="C1700" i="2" s="1"/>
  <c r="C1239" i="2" a="1"/>
  <c r="C1239" i="2" s="1"/>
  <c r="C640" i="2" a="1"/>
  <c r="C640" i="2" s="1"/>
  <c r="C147" i="2" a="1"/>
  <c r="C147" i="2" s="1"/>
  <c r="C1105" i="2" a="1"/>
  <c r="C1105" i="2" s="1"/>
  <c r="C1225" i="2" a="1"/>
  <c r="C1225" i="2" s="1"/>
  <c r="C98" i="2" a="1"/>
  <c r="C98" i="2" s="1"/>
  <c r="C48" i="2" a="1"/>
  <c r="C48" i="2" s="1"/>
  <c r="C1710" i="2" a="1"/>
  <c r="C1710" i="2" s="1"/>
  <c r="C297" i="2" a="1"/>
  <c r="C297" i="2" s="1"/>
  <c r="C22" i="2" a="1"/>
  <c r="C22" i="2" s="1"/>
  <c r="C596" i="2" a="1"/>
  <c r="C596" i="2" s="1"/>
  <c r="C675" i="2" a="1"/>
  <c r="C675" i="2" s="1"/>
  <c r="C416" i="2" a="1"/>
  <c r="C416" i="2" s="1"/>
  <c r="C1597" i="2" a="1"/>
  <c r="C1597" i="2" s="1"/>
  <c r="C1879" i="2" a="1"/>
  <c r="C1879" i="2" s="1"/>
  <c r="C1122" i="2" a="1"/>
  <c r="C1122" i="2" s="1"/>
  <c r="C1791" i="2" a="1"/>
  <c r="C1791" i="2" s="1"/>
  <c r="C717" i="2" a="1"/>
  <c r="C717" i="2" s="1"/>
  <c r="C1549" i="2" a="1"/>
  <c r="C1549" i="2" s="1"/>
  <c r="C1125" i="2" a="1"/>
  <c r="C1125" i="2" s="1"/>
  <c r="C1299" i="2" a="1"/>
  <c r="C1299" i="2" s="1"/>
  <c r="C1227" i="2" a="1"/>
  <c r="C1227" i="2" s="1"/>
  <c r="C656" i="2" a="1"/>
  <c r="C656" i="2" s="1"/>
  <c r="C488" i="2" a="1"/>
  <c r="C488" i="2" s="1"/>
  <c r="C9" i="2" a="1"/>
  <c r="C9" i="2" s="1"/>
  <c r="C1026" i="2" a="1"/>
  <c r="C1026" i="2" s="1"/>
  <c r="C146" i="2" a="1"/>
  <c r="C146" i="2" s="1"/>
  <c r="C996" i="2" a="1"/>
  <c r="C996" i="2" s="1"/>
  <c r="C795" i="2" a="1"/>
  <c r="C795" i="2" s="1"/>
  <c r="C669" i="2" a="1"/>
  <c r="C669" i="2" s="1"/>
  <c r="C864" i="2" a="1"/>
  <c r="C864" i="2" s="1"/>
  <c r="C1290" i="2" a="1"/>
  <c r="C1290" i="2" s="1"/>
  <c r="C1166" i="2" a="1"/>
  <c r="C1166" i="2" s="1"/>
  <c r="C1881" i="2" a="1"/>
  <c r="C1881" i="2" s="1"/>
  <c r="C1077" i="2" a="1"/>
  <c r="C1077" i="2" s="1"/>
  <c r="C68" i="2" a="1"/>
  <c r="C68" i="2" s="1"/>
  <c r="C1205" i="2" a="1"/>
  <c r="C1205" i="2" s="1"/>
  <c r="C590" i="2" a="1"/>
  <c r="C590" i="2" s="1"/>
  <c r="C765" i="2" a="1"/>
  <c r="C765" i="2" s="1"/>
  <c r="C762" i="2" a="1"/>
  <c r="C762" i="2" s="1"/>
  <c r="C587" i="2" a="1"/>
  <c r="C587" i="2" s="1"/>
  <c r="C832" i="2" a="1"/>
  <c r="C832" i="2" s="1"/>
  <c r="C1622" i="2" a="1"/>
  <c r="C1622" i="2" s="1"/>
  <c r="C957" i="2" a="1"/>
  <c r="C957" i="2" s="1"/>
  <c r="C1402" i="2" a="1"/>
  <c r="C1402" i="2" s="1"/>
  <c r="C683" i="2" a="1"/>
  <c r="C683" i="2" s="1"/>
  <c r="C1388" i="2" a="1"/>
  <c r="C1388" i="2" s="1"/>
  <c r="C803" i="2" a="1"/>
  <c r="C803" i="2" s="1"/>
  <c r="C657" i="2" a="1"/>
  <c r="C657" i="2" s="1"/>
  <c r="C1820" i="2" a="1"/>
  <c r="C1820" i="2" s="1"/>
  <c r="C1844" i="2" a="1"/>
  <c r="C1844" i="2" s="1"/>
  <c r="C558" i="2" a="1"/>
  <c r="C558" i="2" s="1"/>
  <c r="C621" i="2" a="1"/>
  <c r="C621" i="2" s="1"/>
  <c r="C167" i="2" a="1"/>
  <c r="C167" i="2" s="1"/>
  <c r="C1804" i="2" a="1"/>
  <c r="C1804" i="2" s="1"/>
  <c r="C571" i="2" a="1"/>
  <c r="C571" i="2" s="1"/>
  <c r="C2003" i="2" a="1"/>
  <c r="C2003" i="2" s="1"/>
  <c r="C949" i="2" a="1"/>
  <c r="C949" i="2" s="1"/>
  <c r="C738" i="2" a="1"/>
  <c r="C738" i="2" s="1"/>
  <c r="C362" i="2" a="1"/>
  <c r="C362" i="2" s="1"/>
  <c r="C2000" i="2" a="1"/>
  <c r="C2000" i="2" s="1"/>
  <c r="C1623" i="2" a="1"/>
  <c r="C1623" i="2" s="1"/>
  <c r="C1344" i="2" a="1"/>
  <c r="C1344" i="2" s="1"/>
  <c r="C965" i="2" a="1"/>
  <c r="C965" i="2" s="1"/>
  <c r="C1663" i="2" a="1"/>
  <c r="C1663" i="2" s="1"/>
  <c r="C1495" i="2" a="1"/>
  <c r="C1495" i="2" s="1"/>
  <c r="C610" i="2" a="1"/>
  <c r="C610" i="2" s="1"/>
  <c r="C794" i="2" a="1"/>
  <c r="C794" i="2" s="1"/>
  <c r="C1135" i="2" a="1"/>
  <c r="C1135" i="2" s="1"/>
  <c r="C963" i="2" a="1"/>
  <c r="C963" i="2" s="1"/>
  <c r="C163" i="2" a="1"/>
  <c r="C163" i="2" s="1"/>
  <c r="C825" i="2" a="1"/>
  <c r="C825" i="2" s="1"/>
  <c r="C1788" i="2" a="1"/>
  <c r="C1788" i="2" s="1"/>
  <c r="C625" i="2" a="1"/>
  <c r="C625" i="2" s="1"/>
  <c r="C727" i="2" a="1"/>
  <c r="C727" i="2" s="1"/>
  <c r="C1236" i="2" a="1"/>
  <c r="C1236" i="2" s="1"/>
  <c r="C158" i="2" a="1"/>
  <c r="C158" i="2" s="1"/>
  <c r="C387" i="2" a="1"/>
  <c r="C387" i="2" s="1"/>
  <c r="C219" i="2" a="1"/>
  <c r="C219" i="2" s="1"/>
  <c r="C517" i="2" a="1"/>
  <c r="C517" i="2" s="1"/>
  <c r="C281" i="2" a="1"/>
  <c r="C281" i="2" s="1"/>
  <c r="C31" i="2" a="1"/>
  <c r="C31" i="2" s="1"/>
  <c r="C1947" i="2" a="1"/>
  <c r="C1947" i="2" s="1"/>
  <c r="C1292" i="2" a="1"/>
  <c r="C1292" i="2" s="1"/>
  <c r="C1054" i="2" a="1"/>
  <c r="C1054" i="2" s="1"/>
  <c r="C1619" i="2" a="1"/>
  <c r="C1619" i="2" s="1"/>
  <c r="C494" i="2" a="1"/>
  <c r="C494" i="2" s="1"/>
  <c r="C1211" i="2" a="1"/>
  <c r="C1211" i="2" s="1"/>
  <c r="C1247" i="2" a="1"/>
  <c r="C1247" i="2" s="1"/>
  <c r="C806" i="2" a="1"/>
  <c r="C806" i="2" s="1"/>
  <c r="C533" i="2" a="1"/>
  <c r="C533" i="2" s="1"/>
  <c r="C770" i="2" a="1"/>
  <c r="C770" i="2" s="1"/>
  <c r="C594" i="2" a="1"/>
  <c r="C594" i="2" s="1"/>
  <c r="C662" i="2" a="1"/>
  <c r="C662" i="2" s="1"/>
  <c r="C792" i="2" a="1"/>
  <c r="C792" i="2" s="1"/>
  <c r="C1680" i="2" a="1"/>
  <c r="C1680" i="2" s="1"/>
  <c r="C523" i="2" a="1"/>
  <c r="C523" i="2" s="1"/>
  <c r="C821" i="2" a="1"/>
  <c r="C821" i="2" s="1"/>
  <c r="C1822" i="2" a="1"/>
  <c r="C1822" i="2" s="1"/>
  <c r="C1124" i="2" a="1"/>
  <c r="C1124" i="2" s="1"/>
  <c r="C2004" i="2" a="1"/>
  <c r="C2004" i="2" s="1"/>
  <c r="C1950" i="2" a="1"/>
  <c r="C1950" i="2" s="1"/>
  <c r="C1702" i="2" a="1"/>
  <c r="C1702" i="2" s="1"/>
  <c r="C417" i="2" a="1"/>
  <c r="C417" i="2" s="1"/>
  <c r="C208" i="2" a="1"/>
  <c r="C208" i="2" s="1"/>
  <c r="C1769" i="2" a="1"/>
  <c r="C1769" i="2" s="1"/>
  <c r="C358" i="2" a="1"/>
  <c r="C358" i="2" s="1"/>
  <c r="C469" i="2" a="1"/>
  <c r="C469" i="2" s="1"/>
  <c r="C1646" i="2" a="1"/>
  <c r="C1646" i="2" s="1"/>
  <c r="C1448" i="2" a="1"/>
  <c r="C1448" i="2" s="1"/>
  <c r="C786" i="2" a="1"/>
  <c r="C786" i="2" s="1"/>
  <c r="C1836" i="2" a="1"/>
  <c r="C1836" i="2" s="1"/>
  <c r="C1932" i="2" a="1"/>
  <c r="C1932" i="2" s="1"/>
  <c r="C39" i="2" a="1"/>
  <c r="C39" i="2" s="1"/>
  <c r="C1440" i="2" a="1"/>
  <c r="C1440" i="2" s="1"/>
  <c r="C1645" i="2" a="1"/>
  <c r="C1645" i="2" s="1"/>
  <c r="C1629" i="2" a="1"/>
  <c r="C1629" i="2" s="1"/>
  <c r="C337" i="2" a="1"/>
  <c r="C337" i="2" s="1"/>
  <c r="C128" i="2" a="1"/>
  <c r="C128" i="2" s="1"/>
  <c r="C1243" i="2" a="1"/>
  <c r="C1243" i="2" s="1"/>
  <c r="C283" i="2" a="1"/>
  <c r="C283" i="2" s="1"/>
  <c r="C1606" i="2" a="1"/>
  <c r="C1606" i="2" s="1"/>
  <c r="C402" i="2" a="1"/>
  <c r="C402" i="2" s="1"/>
  <c r="C929" i="2" a="1"/>
  <c r="C929" i="2" s="1"/>
  <c r="C1370" i="2" a="1"/>
  <c r="C1370" i="2" s="1"/>
  <c r="C560" i="2" a="1"/>
  <c r="C560" i="2" s="1"/>
  <c r="C604" i="2" a="1"/>
  <c r="C604" i="2" s="1"/>
  <c r="C140" i="2" a="1"/>
  <c r="C140" i="2" s="1"/>
  <c r="C1047" i="2" a="1"/>
  <c r="C1047" i="2" s="1"/>
  <c r="C1795" i="2" a="1"/>
  <c r="C1795" i="2" s="1"/>
  <c r="C359" i="2" a="1"/>
  <c r="C359" i="2" s="1"/>
  <c r="C781" i="2" a="1"/>
  <c r="C781" i="2" s="1"/>
  <c r="C1875" i="2" a="1"/>
  <c r="C1875" i="2" s="1"/>
  <c r="C1835" i="2" a="1"/>
  <c r="C1835" i="2" s="1"/>
  <c r="C1035" i="2" a="1"/>
  <c r="C1035" i="2" s="1"/>
  <c r="C87" i="2" a="1"/>
  <c r="C87" i="2" s="1"/>
  <c r="C1082" i="2" a="1"/>
  <c r="C1082" i="2" s="1"/>
  <c r="C509" i="2" a="1"/>
  <c r="C509" i="2" s="1"/>
  <c r="C857" i="2" a="1"/>
  <c r="C857" i="2" s="1"/>
  <c r="C1992" i="2" a="1"/>
  <c r="C1992" i="2" s="1"/>
  <c r="C2009" i="2" a="1"/>
  <c r="C2009" i="2" s="1"/>
  <c r="C1966" i="2" a="1"/>
  <c r="C1966" i="2" s="1"/>
  <c r="C700" i="2" a="1"/>
  <c r="C700" i="2" s="1"/>
  <c r="C570" i="2" a="1"/>
  <c r="C570" i="2" s="1"/>
  <c r="C41" i="2" a="1"/>
  <c r="C41" i="2" s="1"/>
  <c r="C375" i="2" a="1"/>
  <c r="C375" i="2" s="1"/>
  <c r="C1339" i="2" a="1"/>
  <c r="C1339" i="2" s="1"/>
  <c r="C1529" i="2" a="1"/>
  <c r="C1529" i="2" s="1"/>
  <c r="C991" i="2" a="1"/>
  <c r="C991" i="2" s="1"/>
  <c r="C1346" i="2" a="1"/>
  <c r="C1346" i="2" s="1"/>
  <c r="C1027" i="2" a="1"/>
  <c r="C1027" i="2" s="1"/>
  <c r="C411" i="2" a="1"/>
  <c r="C411" i="2" s="1"/>
  <c r="C945" i="2" a="1"/>
  <c r="C945" i="2" s="1"/>
  <c r="C1869" i="2" a="1"/>
  <c r="C1869" i="2" s="1"/>
  <c r="C1194" i="2" a="1"/>
  <c r="C1194" i="2" s="1"/>
  <c r="C933" i="2" a="1"/>
  <c r="C933" i="2" s="1"/>
  <c r="C842" i="2" a="1"/>
  <c r="C842" i="2" s="1"/>
  <c r="C754" i="2" a="1"/>
  <c r="C754" i="2" s="1"/>
  <c r="C1445" i="2" a="1"/>
  <c r="C1445" i="2" s="1"/>
  <c r="C1450" i="2" a="1"/>
  <c r="C1450" i="2" s="1"/>
  <c r="C824" i="2" a="1"/>
  <c r="C824" i="2" s="1"/>
  <c r="C211" i="2" a="1"/>
  <c r="C211" i="2" s="1"/>
  <c r="C505" i="2" a="1"/>
  <c r="C505" i="2" s="1"/>
  <c r="C785" i="2" a="1"/>
  <c r="C785" i="2" s="1"/>
  <c r="C221" i="2" a="1"/>
  <c r="C221" i="2" s="1"/>
  <c r="C741" i="2" a="1"/>
  <c r="C741" i="2" s="1"/>
  <c r="C1040" i="2" a="1"/>
  <c r="C1040" i="2" s="1"/>
  <c r="C270" i="2" a="1"/>
  <c r="C270" i="2" s="1"/>
  <c r="C471" i="2" a="1"/>
  <c r="C471" i="2" s="1"/>
  <c r="C1260" i="2" a="1"/>
  <c r="C1260" i="2" s="1"/>
  <c r="C16" i="2" a="1"/>
  <c r="C16" i="2" s="1"/>
  <c r="C157" i="2" a="1"/>
  <c r="C157" i="2" s="1"/>
  <c r="C1488" i="2" a="1"/>
  <c r="C1488" i="2" s="1"/>
  <c r="C906" i="2" a="1"/>
  <c r="C906" i="2" s="1"/>
  <c r="C932" i="2" a="1"/>
  <c r="C932" i="2" s="1"/>
  <c r="C1555" i="2" a="1"/>
  <c r="C1555" i="2" s="1"/>
  <c r="C588" i="2" a="1"/>
  <c r="C588" i="2" s="1"/>
  <c r="C1178" i="2" a="1"/>
  <c r="C1178" i="2" s="1"/>
  <c r="C1778" i="2" a="1"/>
  <c r="C1778" i="2" s="1"/>
  <c r="C1915" i="2" a="1"/>
  <c r="C1915" i="2" s="1"/>
  <c r="C422" i="2" a="1"/>
  <c r="C422" i="2" s="1"/>
  <c r="C1101" i="2" a="1"/>
  <c r="C1101" i="2" s="1"/>
  <c r="C383" i="2" a="1"/>
  <c r="C383" i="2" s="1"/>
  <c r="C1136" i="2" a="1"/>
  <c r="C1136" i="2" s="1"/>
  <c r="C1329" i="2" a="1"/>
  <c r="C1329" i="2" s="1"/>
  <c r="C793" i="2" a="1"/>
  <c r="C793" i="2" s="1"/>
  <c r="C52" i="2" a="1"/>
  <c r="C52" i="2" s="1"/>
  <c r="C1939" i="2" a="1"/>
  <c r="C1939" i="2" s="1"/>
  <c r="C1905" i="2" a="1"/>
  <c r="C1905" i="2" s="1"/>
  <c r="C2" i="2" a="1"/>
  <c r="C2" i="2" s="1"/>
  <c r="C262" i="2" a="1"/>
  <c r="C262" i="2" s="1"/>
  <c r="C899" i="2" a="1"/>
  <c r="C899" i="2" s="1"/>
  <c r="C1530" i="2" a="1"/>
  <c r="C1530" i="2" s="1"/>
  <c r="C1753" i="2" a="1"/>
  <c r="C1753" i="2" s="1"/>
  <c r="C1711" i="2" a="1"/>
  <c r="C1711" i="2" s="1"/>
  <c r="C1024" i="2" a="1"/>
  <c r="C1024" i="2" s="1"/>
  <c r="C367" i="2" a="1"/>
  <c r="C367" i="2" s="1"/>
  <c r="C1658" i="2" a="1"/>
  <c r="C1658" i="2" s="1"/>
  <c r="C106" i="2" a="1"/>
  <c r="C106" i="2" s="1"/>
  <c r="C696" i="2" a="1"/>
  <c r="C696" i="2" s="1"/>
  <c r="C1942" i="2" a="1"/>
  <c r="C1942" i="2" s="1"/>
  <c r="C1002" i="2" a="1"/>
  <c r="C1002" i="2" s="1"/>
  <c r="C739" i="2" a="1"/>
  <c r="C739" i="2" s="1"/>
  <c r="C508" i="2" a="1"/>
  <c r="C508" i="2" s="1"/>
  <c r="C141" i="2" a="1"/>
  <c r="C141" i="2" s="1"/>
  <c r="C938" i="2" a="1"/>
  <c r="C938" i="2" s="1"/>
  <c r="C122" i="2" a="1"/>
  <c r="C122" i="2" s="1"/>
  <c r="C1928" i="2" a="1"/>
  <c r="C1928" i="2" s="1"/>
  <c r="C451" i="2" a="1"/>
  <c r="C451" i="2" s="1"/>
  <c r="C1834" i="2" a="1"/>
  <c r="C1834" i="2" s="1"/>
  <c r="C316" i="2" a="1"/>
  <c r="C316" i="2" s="1"/>
  <c r="C427" i="2" a="1"/>
  <c r="C427" i="2" s="1"/>
  <c r="C1934" i="2" a="1"/>
  <c r="C1934" i="2" s="1"/>
  <c r="C260" i="2" a="1"/>
  <c r="C260" i="2" s="1"/>
  <c r="C1771" i="2" a="1"/>
  <c r="C1771" i="2" s="1"/>
  <c r="C109" i="2" a="1"/>
  <c r="C109" i="2" s="1"/>
  <c r="C894" i="2" a="1"/>
  <c r="C894" i="2" s="1"/>
  <c r="C247" i="2" a="1"/>
  <c r="C247" i="2" s="1"/>
  <c r="C1308" i="2" a="1"/>
  <c r="C1308" i="2" s="1"/>
  <c r="C973" i="2" a="1"/>
  <c r="C973" i="2" s="1"/>
  <c r="C1845" i="2" a="1"/>
  <c r="C1845" i="2" s="1"/>
  <c r="C1275" i="2" a="1"/>
  <c r="C1275" i="2" s="1"/>
  <c r="C1712" i="2" a="1"/>
  <c r="C1712" i="2" s="1"/>
  <c r="C926" i="2" a="1"/>
  <c r="C926" i="2" s="1"/>
  <c r="C2002" i="2" a="1"/>
  <c r="C2002" i="2" s="1"/>
  <c r="C556" i="2" a="1"/>
  <c r="C556" i="2" s="1"/>
  <c r="C1685" i="2" a="1"/>
  <c r="C1685" i="2" s="1"/>
  <c r="C15" i="2" a="1"/>
  <c r="C15" i="2" s="1"/>
  <c r="C1899" i="2" a="1"/>
  <c r="C1899" i="2" s="1"/>
  <c r="C480" i="2" a="1"/>
  <c r="C480" i="2" s="1"/>
  <c r="C1682" i="2" a="1"/>
  <c r="C1682" i="2" s="1"/>
  <c r="C999" i="2" a="1"/>
  <c r="C999" i="2" s="1"/>
  <c r="C1578" i="2" a="1"/>
  <c r="C1578" i="2" s="1"/>
  <c r="C114" i="2" a="1"/>
  <c r="C114" i="2" s="1"/>
  <c r="C810" i="2" a="1"/>
  <c r="C810" i="2" s="1"/>
  <c r="C418" i="2" a="1"/>
  <c r="C418" i="2" s="1"/>
  <c r="C1114" i="2" a="1"/>
  <c r="C1114" i="2" s="1"/>
  <c r="C441" i="2" a="1"/>
  <c r="C441" i="2" s="1"/>
  <c r="C1510" i="2" a="1"/>
  <c r="C1510" i="2" s="1"/>
  <c r="C1816" i="2" a="1"/>
  <c r="C1816" i="2" s="1"/>
  <c r="C497" i="2" a="1"/>
  <c r="C497" i="2" s="1"/>
  <c r="C1051" i="2" a="1"/>
  <c r="C1051" i="2" s="1"/>
  <c r="C905" i="2" a="1"/>
  <c r="C905" i="2" s="1"/>
  <c r="C1765" i="2" a="1"/>
  <c r="C1765" i="2" s="1"/>
  <c r="C671" i="2" a="1"/>
  <c r="C671" i="2" s="1"/>
  <c r="C927" i="2" a="1"/>
  <c r="C927" i="2" s="1"/>
  <c r="C549" i="2" a="1"/>
  <c r="C549" i="2" s="1"/>
  <c r="C452" i="2" a="1"/>
  <c r="C452" i="2" s="1"/>
  <c r="C689" i="2" a="1"/>
  <c r="C689" i="2" s="1"/>
  <c r="C1806" i="2" a="1"/>
  <c r="C1806" i="2" s="1"/>
  <c r="C1897" i="2" a="1"/>
  <c r="C1897" i="2" s="1"/>
  <c r="C1090" i="2" a="1"/>
  <c r="C1090" i="2" s="1"/>
  <c r="C1083" i="2" a="1"/>
  <c r="C1083" i="2" s="1"/>
  <c r="C593" i="2" a="1"/>
  <c r="C593" i="2" s="1"/>
  <c r="C314" i="2" a="1"/>
  <c r="C314" i="2" s="1"/>
  <c r="C1071" i="2" a="1"/>
  <c r="C1071" i="2" s="1"/>
  <c r="C960" i="2" a="1"/>
  <c r="C960" i="2" s="1"/>
  <c r="C1174" i="2" a="1"/>
  <c r="C1174" i="2" s="1"/>
  <c r="C541" i="2" a="1"/>
  <c r="C541" i="2" s="1"/>
  <c r="C1674" i="2" a="1"/>
  <c r="C1674" i="2" s="1"/>
  <c r="C1717" i="2" a="1"/>
  <c r="C1717" i="2" s="1"/>
  <c r="C1892" i="2" a="1"/>
  <c r="C1892" i="2" s="1"/>
  <c r="C24" i="2" a="1"/>
  <c r="C24" i="2" s="1"/>
  <c r="C898" i="2" a="1"/>
  <c r="C898" i="2" s="1"/>
  <c r="C280" i="2" a="1"/>
  <c r="C280" i="2" s="1"/>
  <c r="C1988" i="2" a="1"/>
  <c r="C1988" i="2" s="1"/>
  <c r="C942" i="2" a="1"/>
  <c r="C942" i="2" s="1"/>
  <c r="C1046" i="2" a="1"/>
  <c r="C1046" i="2" s="1"/>
  <c r="C1416" i="2" a="1"/>
  <c r="C1416" i="2" s="1"/>
  <c r="C1300" i="2" a="1"/>
  <c r="C1300" i="2" s="1"/>
  <c r="C677" i="2" a="1"/>
  <c r="C677" i="2" s="1"/>
  <c r="C969" i="2" a="1"/>
  <c r="C969" i="2" s="1"/>
  <c r="C111" i="2" a="1"/>
  <c r="C111" i="2" s="1"/>
  <c r="C1288" i="2" a="1"/>
  <c r="C1288" i="2" s="1"/>
  <c r="C333" i="2" a="1"/>
  <c r="C333" i="2" s="1"/>
  <c r="C1052" i="2" a="1"/>
  <c r="C1052" i="2" s="1"/>
  <c r="C790" i="2" a="1"/>
  <c r="C790" i="2" s="1"/>
  <c r="C1332" i="2" a="1"/>
  <c r="C1332" i="2" s="1"/>
  <c r="C730" i="2" a="1"/>
  <c r="C730" i="2" s="1"/>
  <c r="C974" i="2" a="1"/>
  <c r="C974" i="2" s="1"/>
  <c r="C1431" i="2" a="1"/>
  <c r="C1431" i="2" s="1"/>
  <c r="C403" i="2" a="1"/>
  <c r="C403" i="2" s="1"/>
  <c r="C1627" i="2" a="1"/>
  <c r="C1627" i="2" s="1"/>
  <c r="C1127" i="2" a="1"/>
  <c r="C1127" i="2" s="1"/>
  <c r="C783" i="2" a="1"/>
  <c r="C783" i="2" s="1"/>
  <c r="C26" i="2" a="1"/>
  <c r="C26" i="2" s="1"/>
  <c r="C690" i="2" a="1"/>
  <c r="C690" i="2" s="1"/>
  <c r="C887" i="2" a="1"/>
  <c r="C887" i="2" s="1"/>
  <c r="C178" i="2" a="1"/>
  <c r="C178" i="2" s="1"/>
  <c r="C1854" i="2" a="1"/>
  <c r="C1854" i="2" s="1"/>
  <c r="C1824" i="2" a="1"/>
  <c r="C1824" i="2" s="1"/>
  <c r="C1100" i="2" a="1"/>
  <c r="C1100" i="2" s="1"/>
  <c r="C1504" i="2" a="1"/>
  <c r="C1504" i="2" s="1"/>
  <c r="C446" i="2" a="1"/>
  <c r="C446" i="2" s="1"/>
  <c r="C1548" i="2" a="1"/>
  <c r="C1548" i="2" s="1"/>
  <c r="C1968" i="2" a="1"/>
  <c r="C1968" i="2" s="1"/>
  <c r="C1237" i="2" a="1"/>
  <c r="C1237" i="2" s="1"/>
  <c r="C1520" i="2" a="1"/>
  <c r="C1520" i="2" s="1"/>
  <c r="C943" i="2" a="1"/>
  <c r="C943" i="2" s="1"/>
  <c r="C284" i="2" a="1"/>
  <c r="C284" i="2" s="1"/>
  <c r="C1643" i="2" a="1"/>
  <c r="C1643" i="2" s="1"/>
  <c r="C782" i="2" a="1"/>
  <c r="C782" i="2" s="1"/>
  <c r="C724" i="2" a="1"/>
  <c r="C724" i="2" s="1"/>
  <c r="C421" i="2" a="1"/>
  <c r="C421" i="2" s="1"/>
  <c r="C608" i="2" a="1"/>
  <c r="C608" i="2" s="1"/>
  <c r="C275" i="2" a="1"/>
  <c r="C275" i="2" s="1"/>
  <c r="C1759" i="2" a="1"/>
  <c r="C1759" i="2" s="1"/>
  <c r="C1361" i="2" a="1"/>
  <c r="C1361" i="2" s="1"/>
  <c r="C1163" i="2" a="1"/>
  <c r="C1163" i="2" s="1"/>
  <c r="C1005" i="2" a="1"/>
  <c r="C1005" i="2" s="1"/>
  <c r="C1906" i="2" a="1"/>
  <c r="C1906" i="2" s="1"/>
  <c r="C569" i="2" a="1"/>
  <c r="C569" i="2" s="1"/>
  <c r="C341" i="2" a="1"/>
  <c r="C341" i="2" s="1"/>
  <c r="C660" i="2" a="1"/>
  <c r="C660" i="2" s="1"/>
  <c r="C1742" i="2" a="1"/>
  <c r="C1742" i="2" s="1"/>
  <c r="C1020" i="2" a="1"/>
  <c r="C1020" i="2" s="1"/>
  <c r="C871" i="2" a="1"/>
  <c r="C871" i="2" s="1"/>
  <c r="C351" i="2" a="1"/>
  <c r="C351" i="2" s="1"/>
  <c r="C977" i="2" a="1"/>
  <c r="C977" i="2" s="1"/>
  <c r="C845" i="2" a="1"/>
  <c r="C845" i="2" s="1"/>
  <c r="C1207" i="2" a="1"/>
  <c r="C1207" i="2" s="1"/>
  <c r="C30" i="2" a="1"/>
  <c r="C30" i="2" s="1"/>
  <c r="C1607" i="2" a="1"/>
  <c r="C1607" i="2" s="1"/>
  <c r="C833" i="2" a="1"/>
  <c r="C833" i="2" s="1"/>
  <c r="C1107" i="2" a="1"/>
  <c r="C1107" i="2" s="1"/>
  <c r="C249" i="2" a="1"/>
  <c r="C249" i="2" s="1"/>
  <c r="C1102" i="2" a="1"/>
  <c r="C1102" i="2" s="1"/>
  <c r="C843" i="2" a="1"/>
  <c r="C843" i="2" s="1"/>
  <c r="C1189" i="2" a="1"/>
  <c r="C1189" i="2" s="1"/>
  <c r="C737" i="2" a="1"/>
  <c r="C737" i="2" s="1"/>
  <c r="C1453" i="2" a="1"/>
  <c r="C1453" i="2" s="1"/>
  <c r="C409" i="2" a="1"/>
  <c r="C409" i="2" s="1"/>
  <c r="C1781" i="2" a="1"/>
  <c r="C1781" i="2" s="1"/>
  <c r="C1240" i="2" a="1"/>
  <c r="C1240" i="2" s="1"/>
  <c r="C1882" i="2" a="1"/>
  <c r="C1882" i="2" s="1"/>
  <c r="C626" i="2" a="1"/>
  <c r="C626" i="2" s="1"/>
  <c r="C1506" i="2" a="1"/>
  <c r="C1506" i="2" s="1"/>
  <c r="C1496" i="2" a="1"/>
  <c r="C1496" i="2" s="1"/>
  <c r="C1354" i="2" a="1"/>
  <c r="C1354" i="2" s="1"/>
  <c r="C63" i="2" a="1"/>
  <c r="C63" i="2" s="1"/>
  <c r="C437" i="2" a="1"/>
  <c r="C437" i="2" s="1"/>
  <c r="C1342" i="2" a="1"/>
  <c r="C1342" i="2" s="1"/>
  <c r="C581" i="2" a="1"/>
  <c r="C581" i="2" s="1"/>
  <c r="C1406" i="2" a="1"/>
  <c r="C1406" i="2" s="1"/>
  <c r="C1360" i="2" a="1"/>
  <c r="C1360" i="2" s="1"/>
  <c r="C2006" i="2" a="1"/>
  <c r="C2006" i="2" s="1"/>
  <c r="C324" i="2" a="1"/>
  <c r="C324" i="2" s="1"/>
  <c r="C266" i="2" a="1"/>
  <c r="C266" i="2" s="1"/>
  <c r="C1821" i="2" a="1"/>
  <c r="C1821" i="2" s="1"/>
  <c r="C486" i="2" a="1"/>
  <c r="C486" i="2" s="1"/>
  <c r="C78" i="2" a="1"/>
  <c r="C78" i="2" s="1"/>
  <c r="C1557" i="2" a="1"/>
  <c r="C1557" i="2" s="1"/>
  <c r="C896" i="2" a="1"/>
  <c r="C896" i="2" s="1"/>
  <c r="C511" i="2" a="1"/>
  <c r="C511" i="2" s="1"/>
  <c r="C1569" i="2" a="1"/>
  <c r="C1569" i="2" s="1"/>
  <c r="C682" i="2" a="1"/>
  <c r="C682" i="2" s="1"/>
  <c r="C1656" i="2" a="1"/>
  <c r="C1656" i="2" s="1"/>
  <c r="C1617" i="2" a="1"/>
  <c r="C1617" i="2" s="1"/>
  <c r="C1878" i="2" a="1"/>
  <c r="C1878" i="2" s="1"/>
  <c r="C631" i="2" a="1"/>
  <c r="C631" i="2" s="1"/>
  <c r="C332" i="2" a="1"/>
  <c r="C332" i="2" s="1"/>
  <c r="C209" i="2" a="1"/>
  <c r="C209" i="2" s="1"/>
  <c r="C798" i="2" a="1"/>
  <c r="C798" i="2" s="1"/>
  <c r="C1628" i="2" a="1"/>
  <c r="C1628" i="2" s="1"/>
  <c r="C279" i="2" a="1"/>
  <c r="C279" i="2" s="1"/>
  <c r="C2018" i="2" a="1"/>
  <c r="C2018" i="2" s="1"/>
  <c r="C267" i="2" a="1"/>
  <c r="C267" i="2" s="1"/>
  <c r="C1208" i="2" a="1"/>
  <c r="C1208" i="2" s="1"/>
  <c r="C1216" i="2" a="1"/>
  <c r="C1216" i="2" s="1"/>
  <c r="C307" i="2" a="1"/>
  <c r="C307" i="2" s="1"/>
  <c r="C889" i="2" a="1"/>
  <c r="C889" i="2" s="1"/>
  <c r="C578" i="2" a="1"/>
  <c r="C578" i="2" s="1"/>
  <c r="C624" i="2" a="1"/>
  <c r="C624" i="2" s="1"/>
  <c r="C1334" i="2" a="1"/>
  <c r="C1334" i="2" s="1"/>
  <c r="C680" i="2" a="1"/>
  <c r="C680" i="2" s="1"/>
  <c r="C1137" i="2" a="1"/>
  <c r="C1137" i="2" s="1"/>
  <c r="C767" i="2" a="1"/>
  <c r="C767" i="2" s="1"/>
  <c r="C1383" i="2" a="1"/>
  <c r="C1383" i="2" s="1"/>
  <c r="C88" i="2" a="1"/>
  <c r="C88" i="2" s="1"/>
  <c r="C490" i="2" a="1"/>
  <c r="C490" i="2" s="1"/>
  <c r="C706" i="2" a="1"/>
  <c r="C706" i="2" s="1"/>
  <c r="C384" i="2" a="1"/>
  <c r="C384" i="2" s="1"/>
  <c r="C2013" i="2" a="1"/>
  <c r="C2013" i="2" s="1"/>
  <c r="C91" i="2" a="1"/>
  <c r="C91" i="2" s="1"/>
  <c r="C1523" i="2" a="1"/>
  <c r="C1523" i="2" s="1"/>
  <c r="C1351" i="2" a="1"/>
  <c r="C1351" i="2" s="1"/>
  <c r="C1345" i="2" a="1"/>
  <c r="C1345" i="2" s="1"/>
  <c r="C1508" i="2" a="1"/>
  <c r="C1508" i="2" s="1"/>
  <c r="C1053" i="2" a="1"/>
  <c r="C1053" i="2" s="1"/>
  <c r="C1029" i="2" a="1"/>
  <c r="C1029" i="2" s="1"/>
  <c r="C911" i="2" a="1"/>
  <c r="C911" i="2" s="1"/>
  <c r="C1485" i="2" a="1"/>
  <c r="C1485" i="2" s="1"/>
  <c r="C846" i="2" a="1"/>
  <c r="C846" i="2" s="1"/>
  <c r="C1234" i="2" a="1"/>
  <c r="C1234" i="2" s="1"/>
  <c r="C151" i="2" a="1"/>
  <c r="C151" i="2" s="1"/>
  <c r="C1662" i="2" a="1"/>
  <c r="C1662" i="2" s="1"/>
  <c r="C5" i="2" a="1"/>
  <c r="C5" i="2" s="1"/>
  <c r="C1017" i="2" a="1"/>
  <c r="C1017" i="2" s="1"/>
  <c r="C1421" i="2" a="1"/>
  <c r="C1421" i="2" s="1"/>
  <c r="C788" i="2" a="1"/>
  <c r="C788" i="2" s="1"/>
  <c r="C731" i="2" a="1"/>
  <c r="C731" i="2" s="1"/>
  <c r="C636" i="2" a="1"/>
  <c r="C636" i="2" s="1"/>
  <c r="C1018" i="2" a="1"/>
  <c r="C1018" i="2" s="1"/>
  <c r="C559" i="2" a="1"/>
  <c r="C559" i="2" s="1"/>
  <c r="C1330" i="2" a="1"/>
  <c r="C1330" i="2" s="1"/>
  <c r="C1252" i="2" a="1"/>
  <c r="C1252" i="2" s="1"/>
  <c r="C1741" i="2" a="1"/>
  <c r="C1741" i="2" s="1"/>
  <c r="C852" i="2" a="1"/>
  <c r="C852" i="2" s="1"/>
  <c r="C1999" i="2" a="1"/>
  <c r="C1999" i="2" s="1"/>
  <c r="C1740" i="2" a="1"/>
  <c r="C1740" i="2" s="1"/>
  <c r="C1809" i="2" a="1"/>
  <c r="C1809" i="2" s="1"/>
  <c r="C1537" i="2" a="1"/>
  <c r="C1537" i="2" s="1"/>
  <c r="C1886" i="2" a="1"/>
  <c r="C1886" i="2" s="1"/>
  <c r="C543" i="2" a="1"/>
  <c r="C543" i="2" s="1"/>
  <c r="C632" i="2" a="1"/>
  <c r="C632" i="2" s="1"/>
  <c r="C1283" i="2" a="1"/>
  <c r="C1283" i="2" s="1"/>
  <c r="C1756" i="2" a="1"/>
  <c r="C1756" i="2" s="1"/>
  <c r="C1552" i="2" a="1"/>
  <c r="C1552" i="2" s="1"/>
  <c r="C1098" i="2" a="1"/>
  <c r="C1098" i="2" s="1"/>
  <c r="C105" i="2" a="1"/>
  <c r="C105" i="2" s="1"/>
  <c r="C881" i="2" a="1"/>
  <c r="C881" i="2" s="1"/>
  <c r="C439" i="2" a="1"/>
  <c r="C439" i="2" s="1"/>
  <c r="C1123" i="2" a="1"/>
  <c r="C1123" i="2" s="1"/>
  <c r="C940" i="2" a="1"/>
  <c r="C940" i="2" s="1"/>
  <c r="C240" i="2" a="1"/>
  <c r="C240" i="2" s="1"/>
  <c r="C138" i="2" a="1"/>
  <c r="C138" i="2" s="1"/>
  <c r="C819" i="2" a="1"/>
  <c r="C819" i="2" s="1"/>
  <c r="C503" i="2" a="1"/>
  <c r="C503" i="2" s="1"/>
  <c r="C1848" i="2" a="1"/>
  <c r="C1848" i="2" s="1"/>
  <c r="C1032" i="2" a="1"/>
  <c r="C1032" i="2" s="1"/>
  <c r="C1276" i="2" a="1"/>
  <c r="C1276" i="2" s="1"/>
  <c r="C707" i="2" a="1"/>
  <c r="C707" i="2" s="1"/>
  <c r="C1183" i="2" a="1"/>
  <c r="C1183" i="2" s="1"/>
  <c r="C410" i="2" a="1"/>
  <c r="C410" i="2" s="1"/>
  <c r="C1541" i="2" a="1"/>
  <c r="C1541" i="2" s="1"/>
  <c r="C729" i="2" a="1"/>
  <c r="C729" i="2" s="1"/>
  <c r="C1777" i="2" a="1"/>
  <c r="C1777" i="2" s="1"/>
  <c r="C713" i="2" a="1"/>
  <c r="C713" i="2" s="1"/>
  <c r="C1411" i="2" a="1"/>
  <c r="C1411" i="2" s="1"/>
  <c r="C391" i="2" a="1"/>
  <c r="C391" i="2" s="1"/>
  <c r="C276" i="2" a="1"/>
  <c r="C276" i="2" s="1"/>
  <c r="C1782" i="2" a="1"/>
  <c r="C1782" i="2" s="1"/>
  <c r="C369" i="2" a="1"/>
  <c r="C369" i="2" s="1"/>
  <c r="C1246" i="2" a="1"/>
  <c r="C1246" i="2" s="1"/>
  <c r="C1355" i="2" a="1"/>
  <c r="C1355" i="2" s="1"/>
  <c r="C1409" i="2" a="1"/>
  <c r="C1409" i="2" s="1"/>
  <c r="C692" i="2" a="1"/>
  <c r="C692" i="2" s="1"/>
  <c r="C1940" i="2" a="1"/>
  <c r="C1940" i="2" s="1"/>
  <c r="C758" i="2" a="1"/>
  <c r="C758" i="2" s="1"/>
  <c r="C619" i="2" a="1"/>
  <c r="C619" i="2" s="1"/>
  <c r="C1179" i="2" a="1"/>
  <c r="C1179" i="2" s="1"/>
  <c r="C1365" i="2" a="1"/>
  <c r="C1365" i="2" s="1"/>
  <c r="C522" i="2" a="1"/>
  <c r="C522" i="2" s="1"/>
  <c r="C987" i="2" a="1"/>
  <c r="C987" i="2" s="1"/>
  <c r="C1034" i="2" a="1"/>
  <c r="C1034" i="2" s="1"/>
  <c r="C1802" i="2" a="1"/>
  <c r="C1802" i="2" s="1"/>
  <c r="C46" i="2" a="1"/>
  <c r="C46" i="2" s="1"/>
  <c r="C673" i="2" a="1"/>
  <c r="C673" i="2" s="1"/>
  <c r="C1202" i="2" a="1"/>
  <c r="C1202" i="2" s="1"/>
  <c r="C449" i="2" a="1"/>
  <c r="C449" i="2" s="1"/>
  <c r="C1375" i="2" a="1"/>
  <c r="C1375" i="2" s="1"/>
  <c r="C1842" i="2" a="1"/>
  <c r="C1842" i="2" s="1"/>
  <c r="C13" i="2" a="1"/>
  <c r="C13" i="2" s="1"/>
  <c r="C1028" i="2" a="1"/>
  <c r="C1028" i="2" s="1"/>
  <c r="C1587" i="2" a="1"/>
  <c r="C1587" i="2" s="1"/>
  <c r="C254" i="2" a="1"/>
  <c r="C254" i="2" s="1"/>
  <c r="C415" i="2" a="1"/>
  <c r="C415" i="2" s="1"/>
  <c r="C1859" i="2" a="1"/>
  <c r="C1859" i="2" s="1"/>
  <c r="C1103" i="2" a="1"/>
  <c r="C1103" i="2" s="1"/>
  <c r="C757" i="2" a="1"/>
  <c r="C757" i="2" s="1"/>
  <c r="C1069" i="2" a="1"/>
  <c r="C1069" i="2" s="1"/>
  <c r="C1063" i="2" a="1"/>
  <c r="C1063" i="2" s="1"/>
  <c r="C232" i="2" a="1"/>
  <c r="C232" i="2" s="1"/>
  <c r="C1093" i="2" a="1"/>
  <c r="C1093" i="2" s="1"/>
  <c r="C220" i="2" a="1"/>
  <c r="C220" i="2" s="1"/>
  <c r="C1595" i="2" a="1"/>
  <c r="C1595" i="2" s="1"/>
  <c r="C264" i="2" a="1"/>
  <c r="C264" i="2" s="1"/>
  <c r="C1075" i="2" a="1"/>
  <c r="C1075" i="2" s="1"/>
  <c r="C81" i="2" a="1"/>
  <c r="C81" i="2" s="1"/>
  <c r="C206" i="2" a="1"/>
  <c r="C206" i="2" s="1"/>
  <c r="C1613" i="2" a="1"/>
  <c r="C1613" i="2" s="1"/>
  <c r="C353" i="2" a="1"/>
  <c r="C353" i="2" s="1"/>
  <c r="C1749" i="2" a="1"/>
  <c r="C1749" i="2" s="1"/>
  <c r="C199" i="2" a="1"/>
  <c r="C199" i="2" s="1"/>
  <c r="C1062" i="2" a="1"/>
  <c r="C1062" i="2" s="1"/>
  <c r="C2019" i="2" a="1"/>
  <c r="C2019" i="2" s="1"/>
  <c r="C1309" i="2" a="1"/>
  <c r="C1309" i="2" s="1"/>
  <c r="C897" i="2" a="1"/>
  <c r="C897" i="2" s="1"/>
  <c r="AI1691" i="2"/>
  <c r="AI1129" i="2"/>
  <c r="AI1622" i="2"/>
  <c r="AI1554" i="2"/>
  <c r="AI1178" i="2"/>
  <c r="AI333" i="2"/>
  <c r="AI825" i="2"/>
  <c r="AI909" i="2"/>
  <c r="AI1394" i="2"/>
  <c r="AI1396" i="2"/>
  <c r="AI362" i="2"/>
  <c r="AI432" i="2"/>
  <c r="AI109" i="2"/>
  <c r="AI701" i="2"/>
  <c r="AI300" i="2"/>
  <c r="AI27" i="2"/>
  <c r="AI429" i="2"/>
  <c r="AI1539" i="2"/>
  <c r="AI672" i="2"/>
  <c r="AI883" i="2"/>
  <c r="AI895" i="2"/>
  <c r="AI1409" i="2"/>
  <c r="AI834" i="2"/>
  <c r="AI225" i="2"/>
  <c r="AI282" i="2"/>
  <c r="AI605" i="2"/>
  <c r="AI1151" i="2"/>
  <c r="AI1514" i="2"/>
  <c r="AI1166" i="2"/>
  <c r="AI1625" i="2"/>
  <c r="AI539" i="2"/>
  <c r="AI797" i="2"/>
  <c r="AI2018" i="2"/>
  <c r="AI877" i="2"/>
  <c r="AI314" i="2"/>
  <c r="AI1896" i="2"/>
  <c r="AI36" i="2"/>
  <c r="AI451" i="2"/>
  <c r="AI1962" i="2"/>
  <c r="AI925" i="2"/>
  <c r="AI345" i="2"/>
  <c r="AI723" i="2"/>
  <c r="AI1847" i="2"/>
  <c r="AI1679" i="2"/>
  <c r="AI988" i="2"/>
  <c r="AI125" i="2"/>
  <c r="AI598" i="2"/>
  <c r="AI922" i="2"/>
  <c r="AI1447" i="2"/>
  <c r="AI866" i="2"/>
  <c r="AI1889" i="2"/>
  <c r="AI1723" i="2"/>
  <c r="AI1235" i="2"/>
  <c r="AI739" i="2"/>
  <c r="AI143" i="2"/>
  <c r="AI668" i="2"/>
  <c r="AI730" i="2"/>
  <c r="AI1853" i="2"/>
  <c r="AI421" i="2"/>
  <c r="AI85" i="2"/>
  <c r="AI228" i="2"/>
  <c r="AI1167" i="2"/>
  <c r="AI453" i="2"/>
  <c r="AI94" i="2"/>
  <c r="AI959" i="2"/>
  <c r="AI987" i="2"/>
  <c r="AI1659" i="2"/>
  <c r="AI1100" i="2"/>
  <c r="AI1028" i="2"/>
  <c r="AI1944" i="2"/>
  <c r="AI1891" i="2"/>
  <c r="AI1560" i="2"/>
  <c r="AI1734" i="2"/>
  <c r="AI1935" i="2"/>
  <c r="AI1922" i="2"/>
  <c r="AI353" i="2"/>
  <c r="AI748" i="2"/>
  <c r="AI1435" i="2"/>
  <c r="AI950" i="2"/>
  <c r="AI1047" i="2"/>
  <c r="AI1759" i="2"/>
  <c r="AI770" i="2"/>
  <c r="AI854" i="2"/>
  <c r="AI1878" i="2"/>
  <c r="AI1458" i="2"/>
  <c r="AI1230" i="2"/>
  <c r="AI543" i="2"/>
  <c r="AI420" i="2"/>
  <c r="AI393" i="2"/>
  <c r="AI1354" i="2"/>
  <c r="AI323" i="2"/>
  <c r="AI2009" i="2"/>
  <c r="AI447" i="2"/>
  <c r="AI405" i="2"/>
  <c r="AI1184" i="2"/>
  <c r="AI1571" i="2"/>
  <c r="AI604" i="2"/>
  <c r="AI1013" i="2"/>
  <c r="AI946" i="2"/>
  <c r="AI1655" i="2"/>
  <c r="AI780" i="2"/>
  <c r="AI658" i="2"/>
  <c r="AI596" i="2"/>
  <c r="AI773" i="2"/>
  <c r="AI1965" i="2"/>
  <c r="AI1882" i="2"/>
  <c r="AI1245" i="2"/>
  <c r="AI651" i="2"/>
  <c r="AI1619" i="2"/>
  <c r="AI1103" i="2"/>
  <c r="AI669" i="2"/>
  <c r="AI1004" i="2"/>
  <c r="AI1911" i="2"/>
  <c r="AI1059" i="2"/>
  <c r="AI258" i="2"/>
  <c r="AI1390" i="2"/>
  <c r="AI769" i="2"/>
  <c r="AI1146" i="2"/>
  <c r="AI675" i="2"/>
  <c r="AI253" i="2"/>
  <c r="AI277" i="2"/>
  <c r="AI1149" i="2"/>
  <c r="AI74" i="2"/>
  <c r="AI1998" i="2"/>
  <c r="AI1839" i="2"/>
  <c r="AI1688" i="2"/>
  <c r="AI409" i="2"/>
  <c r="AI1899" i="2"/>
  <c r="AI223" i="2"/>
  <c r="AI601" i="2"/>
  <c r="AI1007" i="2"/>
  <c r="AI1194" i="2"/>
  <c r="AI1309" i="2"/>
  <c r="AI1120" i="2"/>
  <c r="AI980" i="2"/>
  <c r="AI303" i="2"/>
  <c r="AI1527" i="2"/>
  <c r="AI801" i="2"/>
  <c r="AI1389" i="2"/>
  <c r="AI1402" i="2"/>
  <c r="AI1148" i="2"/>
  <c r="AI1356" i="2"/>
  <c r="AI1660" i="2"/>
  <c r="AI1824" i="2"/>
  <c r="AI1019" i="2"/>
  <c r="AI1825" i="2"/>
  <c r="AI1591" i="2"/>
  <c r="AI1773" i="2"/>
  <c r="AI149" i="2"/>
  <c r="AI413" i="2"/>
  <c r="AI1928" i="2"/>
  <c r="AI2004" i="2"/>
  <c r="AI1887" i="2"/>
  <c r="AI1240" i="2"/>
  <c r="AI1565" i="2"/>
  <c r="AI1980" i="2"/>
  <c r="AI387" i="2"/>
  <c r="AI1692" i="2"/>
  <c r="AI1076" i="2"/>
  <c r="AI676" i="2"/>
  <c r="AI615" i="2"/>
  <c r="AI137" i="2"/>
  <c r="AI852" i="2"/>
  <c r="AI892" i="2"/>
  <c r="AI599" i="2"/>
  <c r="AI1508" i="2"/>
  <c r="AI1903" i="2"/>
  <c r="AI1218" i="2"/>
  <c r="AI502" i="2"/>
  <c r="AI1764" i="2"/>
  <c r="AI2021" i="2"/>
  <c r="AI1455" i="2"/>
  <c r="AI1298" i="2"/>
  <c r="AI293" i="2"/>
  <c r="AI1031" i="2"/>
  <c r="AI1454" i="2"/>
  <c r="AI844" i="2"/>
  <c r="AI1968" i="2"/>
  <c r="AI140" i="2"/>
  <c r="AI715" i="2"/>
  <c r="AI1717" i="2"/>
  <c r="AI219" i="2"/>
  <c r="AI516" i="2"/>
  <c r="AI809" i="2"/>
  <c r="AI1768" i="2"/>
  <c r="AI1900" i="2"/>
  <c r="AI1395" i="2"/>
  <c r="AI1161" i="2"/>
  <c r="AI336" i="2"/>
  <c r="AI1797" i="2"/>
  <c r="AI1391" i="2"/>
  <c r="AI1806" i="2"/>
  <c r="AI460" i="2"/>
  <c r="AI130" i="2"/>
  <c r="AI694" i="2"/>
  <c r="AI268" i="2"/>
  <c r="AI398" i="2"/>
  <c r="AI26" i="2"/>
  <c r="AI1640" i="2"/>
  <c r="AI679" i="2"/>
  <c r="AI459" i="2"/>
  <c r="AI848" i="2"/>
  <c r="AI687" i="2"/>
  <c r="AI1444" i="2"/>
  <c r="AI1263" i="2"/>
  <c r="AI1345" i="2"/>
  <c r="AI428" i="2"/>
  <c r="AI1069" i="2"/>
  <c r="AI1426" i="2"/>
  <c r="AI50" i="2"/>
  <c r="AI1959" i="2"/>
  <c r="AI860" i="2"/>
  <c r="AI470" i="2"/>
  <c r="AI101" i="2"/>
  <c r="AI283" i="2"/>
  <c r="AI1206" i="2"/>
  <c r="AI1342" i="2"/>
  <c r="AI728" i="2"/>
  <c r="AI181" i="2"/>
  <c r="AI92" i="2"/>
  <c r="AI235" i="2"/>
  <c r="AI249" i="2"/>
  <c r="AI263" i="2"/>
  <c r="AI1453" i="2"/>
  <c r="AI871" i="2"/>
  <c r="AI1988" i="2"/>
  <c r="AI358" i="2"/>
  <c r="AI545" i="2"/>
  <c r="AI663" i="2"/>
  <c r="AI2011" i="2"/>
  <c r="AI246" i="2"/>
  <c r="AI943" i="2"/>
  <c r="AI178" i="2"/>
  <c r="AI1727" i="2"/>
  <c r="AI1602" i="2"/>
  <c r="AI1786" i="2"/>
  <c r="AI553" i="2"/>
  <c r="AI1205" i="2"/>
  <c r="AI505" i="2"/>
  <c r="AI1852" i="2"/>
  <c r="AI724" i="2"/>
  <c r="AI775" i="2"/>
  <c r="AI561" i="2"/>
  <c r="AI1672" i="2"/>
  <c r="AI1813" i="2"/>
  <c r="AI1016" i="2"/>
  <c r="AI534" i="2"/>
  <c r="AI466" i="2"/>
  <c r="AI1890" i="2"/>
  <c r="AI931" i="2"/>
  <c r="AI991" i="2"/>
  <c r="AI1502" i="2"/>
  <c r="AI286" i="2"/>
  <c r="AI660" i="2"/>
  <c r="AI76" i="2"/>
  <c r="AI645" i="2"/>
  <c r="AI491" i="2"/>
  <c r="AI483" i="2"/>
  <c r="AI1713" i="2"/>
  <c r="AI1810" i="2"/>
  <c r="AI1289" i="2"/>
  <c r="AI1671" i="2"/>
  <c r="AI1805" i="2"/>
  <c r="AI1503" i="2"/>
  <c r="AI700" i="2"/>
  <c r="AI168" i="2"/>
  <c r="AI1683" i="2"/>
  <c r="AI1182" i="2"/>
  <c r="AI792" i="2"/>
  <c r="AI550" i="2"/>
  <c r="AI1475" i="2"/>
  <c r="AI1703" i="2"/>
  <c r="AI1064" i="2"/>
  <c r="AI44" i="2"/>
  <c r="AI1029" i="2"/>
  <c r="AI504" i="2"/>
  <c r="AI979" i="2"/>
  <c r="AI1616" i="2"/>
  <c r="AI554" i="2"/>
  <c r="AI482" i="2"/>
  <c r="AI994" i="2"/>
  <c r="AI1377" i="2"/>
  <c r="AI828" i="2"/>
  <c r="AI571" i="2"/>
  <c r="AI763" i="2"/>
  <c r="AI1190" i="2"/>
  <c r="AI726" i="2"/>
  <c r="AI477" i="2"/>
  <c r="AI150" i="2"/>
  <c r="AI390" i="2"/>
  <c r="AI330" i="2"/>
  <c r="AI630" i="2"/>
  <c r="AI33" i="2"/>
  <c r="AI1452" i="2"/>
  <c r="AI359" i="2"/>
  <c r="AI930" i="2"/>
  <c r="AI1108" i="2"/>
  <c r="AI1383" i="2"/>
  <c r="AI960" i="2"/>
  <c r="AI1982" i="2"/>
  <c r="AI434" i="2"/>
  <c r="AI1523" i="2"/>
  <c r="AI1477" i="2"/>
  <c r="AI471" i="2"/>
  <c r="AI1346" i="2"/>
  <c r="AI272" i="2"/>
  <c r="AI425" i="2"/>
  <c r="AI1428" i="2"/>
  <c r="AI838" i="2"/>
  <c r="AI404" i="2"/>
  <c r="AI1123" i="2"/>
  <c r="AI1277" i="2"/>
  <c r="AI197" i="2"/>
  <c r="AI1731" i="2"/>
  <c r="AI1654" i="2"/>
  <c r="AI437" i="2"/>
  <c r="AI68" i="2"/>
  <c r="AI850" i="2"/>
  <c r="AI666" i="2"/>
  <c r="AI339" i="2"/>
  <c r="AI378" i="2"/>
  <c r="AI1828" i="2"/>
  <c r="AI274" i="2"/>
  <c r="AI1150" i="2"/>
  <c r="AI326" i="2"/>
  <c r="AI957" i="2"/>
  <c r="AI59" i="2"/>
  <c r="AI441" i="2"/>
  <c r="AI1251" i="2"/>
  <c r="AI933" i="2"/>
  <c r="AI469" i="2"/>
  <c r="AI408" i="2"/>
  <c r="AI1756" i="2"/>
  <c r="AI1303" i="2"/>
  <c r="AI218" i="2"/>
  <c r="AI99" i="2"/>
  <c r="AI824" i="2"/>
  <c r="AI1521" i="2"/>
  <c r="AI1457" i="2"/>
  <c r="AI1867" i="2"/>
  <c r="AI767" i="2"/>
  <c r="AI1658" i="2"/>
  <c r="AI1269" i="2"/>
  <c r="AI162" i="2"/>
  <c r="AI430" i="2"/>
  <c r="AI688" i="2"/>
  <c r="AI195" i="2"/>
  <c r="AI1107" i="2"/>
  <c r="AI656" i="2"/>
  <c r="AI1326" i="2"/>
  <c r="AI1971" i="2"/>
  <c r="AI98" i="2"/>
  <c r="AI1951" i="2"/>
  <c r="AI910" i="2"/>
  <c r="AI251" i="2"/>
  <c r="AI343" i="2"/>
  <c r="AI317" i="2"/>
  <c r="AI712" i="2"/>
  <c r="AI73" i="2"/>
  <c r="AI522" i="2"/>
  <c r="AI1762" i="2"/>
  <c r="AI1633" i="2"/>
  <c r="AI611" i="2"/>
  <c r="AI639" i="2"/>
  <c r="AI1872" i="2"/>
  <c r="AI906" i="2"/>
  <c r="AI751" i="2"/>
  <c r="AI1441" i="2"/>
  <c r="AI1834" i="2"/>
  <c r="AI1779" i="2"/>
  <c r="AI788" i="2"/>
  <c r="AI826" i="2"/>
  <c r="AI281" i="2"/>
  <c r="AI520" i="2"/>
  <c r="AI1418" i="2"/>
  <c r="AI1597" i="2"/>
  <c r="AI951" i="2"/>
  <c r="AI1483" i="2"/>
  <c r="AI1174" i="2"/>
  <c r="AI1134" i="2"/>
  <c r="AI989" i="2"/>
  <c r="AI1482" i="2"/>
  <c r="AI1020" i="2"/>
  <c r="AI1280" i="2"/>
  <c r="AI1505" i="2"/>
  <c r="AI917" i="2"/>
  <c r="AI1485" i="2"/>
  <c r="AI803" i="2"/>
  <c r="AI590" i="2"/>
  <c r="AI1310" i="2"/>
  <c r="AI1433" i="2"/>
  <c r="AI124" i="2"/>
  <c r="AI66" i="2"/>
  <c r="AI161" i="2"/>
  <c r="AI722" i="2"/>
  <c r="AI1936" i="2"/>
  <c r="AI189" i="2"/>
  <c r="AI1516" i="2"/>
  <c r="AI1225" i="2"/>
  <c r="AI1588" i="2"/>
  <c r="AI1656" i="2"/>
  <c r="AI1677" i="2"/>
  <c r="AI784" i="2"/>
  <c r="AI290" i="2"/>
  <c r="AI1687" i="2"/>
  <c r="AI45" i="2"/>
  <c r="AI699" i="2"/>
  <c r="AI1282" i="2"/>
  <c r="AI14" i="2"/>
  <c r="AI450" i="2"/>
  <c r="AI597" i="2"/>
  <c r="AI1881" i="2"/>
  <c r="AI1930" i="2"/>
  <c r="AI265" i="2"/>
  <c r="AI289" i="2"/>
  <c r="AI1512" i="2"/>
  <c r="AI1098" i="2"/>
  <c r="AI62" i="2"/>
  <c r="AI1352" i="2"/>
  <c r="AI224" i="2"/>
  <c r="AI156" i="2"/>
  <c r="AI1392" i="2"/>
  <c r="AI966" i="2"/>
  <c r="AI275" i="2"/>
  <c r="AI186" i="2"/>
  <c r="AI384" i="2"/>
  <c r="AI613" i="2"/>
  <c r="AI487" i="2"/>
  <c r="AI1424" i="2"/>
  <c r="AI752" i="2"/>
  <c r="AI1781" i="2"/>
  <c r="AI772" i="2"/>
  <c r="AI1919" i="2"/>
  <c r="AI727" i="2"/>
  <c r="AI19" i="2"/>
  <c r="AI1397" i="2"/>
  <c r="AI438" i="2"/>
  <c r="AI77" i="2"/>
  <c r="AI312" i="2"/>
  <c r="AI1438" i="2"/>
  <c r="AI1035" i="2"/>
  <c r="AI953" i="2"/>
  <c r="AI414" i="2"/>
  <c r="AI878" i="2"/>
  <c r="AI702" i="2"/>
  <c r="AI1316" i="2"/>
  <c r="AI1711" i="2"/>
  <c r="AI835" i="2"/>
  <c r="AI757" i="2"/>
  <c r="AI546" i="2"/>
  <c r="AI977" i="2"/>
  <c r="AI1135" i="2"/>
  <c r="AI1668" i="2"/>
  <c r="AI1586" i="2"/>
  <c r="AI1669" i="2"/>
  <c r="AI1111" i="2"/>
  <c r="AI203" i="2"/>
  <c r="AI134" i="2"/>
  <c r="AI385" i="2"/>
  <c r="AI1423" i="2"/>
  <c r="AI1967" i="2"/>
  <c r="AI39" i="2"/>
  <c r="AI1358" i="2"/>
  <c r="AI588" i="2"/>
  <c r="AI1213" i="2"/>
  <c r="AI1989" i="2"/>
  <c r="AI786" i="2"/>
  <c r="AI939" i="2"/>
  <c r="AI749" i="2"/>
  <c r="AI1552" i="2"/>
  <c r="AI1634" i="2"/>
  <c r="AI1092" i="2"/>
  <c r="AI1489" i="2"/>
  <c r="AI1379" i="2"/>
  <c r="AI17" i="2"/>
  <c r="AI370" i="2"/>
  <c r="AI1085" i="2"/>
  <c r="AI907" i="2"/>
  <c r="AI1694" i="2"/>
  <c r="AI1529" i="2"/>
  <c r="AI1440" i="2"/>
  <c r="AI1751" i="2"/>
  <c r="AI1765" i="2"/>
  <c r="AI1608" i="2"/>
  <c r="AI1368" i="2"/>
  <c r="AI152" i="2"/>
  <c r="AI628" i="2"/>
  <c r="AI729" i="2"/>
  <c r="AI869" i="2"/>
  <c r="AI1179" i="2"/>
  <c r="AI935" i="2"/>
  <c r="AI964" i="2"/>
  <c r="AI1546" i="2"/>
  <c r="AI1366" i="2"/>
  <c r="AI1964" i="2"/>
  <c r="AI388" i="2"/>
  <c r="AI1175" i="2"/>
  <c r="AI997" i="2"/>
  <c r="AI396" i="2"/>
  <c r="AI153" i="2"/>
  <c r="AI1585" i="2"/>
  <c r="AI1197" i="2"/>
  <c r="AI1072" i="2"/>
  <c r="AI1254" i="2"/>
  <c r="AI536" i="2"/>
  <c r="AI1766" i="2"/>
  <c r="AI1204" i="2"/>
  <c r="AI1011" i="2"/>
  <c r="AI324" i="2"/>
  <c r="AI1319" i="2"/>
  <c r="AI760" i="2"/>
  <c r="AI1771" i="2"/>
  <c r="AI1817" i="2"/>
  <c r="AI185" i="2"/>
  <c r="AI1198" i="2"/>
  <c r="AI1907" i="2"/>
  <c r="AI1127" i="2"/>
  <c r="AI230" i="2"/>
  <c r="AI403" i="2"/>
  <c r="AI1384" i="2"/>
  <c r="AI1593" i="2"/>
  <c r="AI1187" i="2"/>
  <c r="AI270" i="2"/>
  <c r="AI1315" i="2"/>
  <c r="AI908" i="2"/>
  <c r="AI55" i="2"/>
  <c r="AI609" i="2"/>
  <c r="AI107" i="2"/>
  <c r="AI1210" i="2"/>
  <c r="AI397" i="2"/>
  <c r="AI531" i="2"/>
  <c r="AI657" i="2"/>
  <c r="AI271" i="2"/>
  <c r="AI1873" i="2"/>
  <c r="AI1119" i="2"/>
  <c r="AI1032" i="2"/>
  <c r="AI320" i="2"/>
  <c r="AI1055" i="2"/>
  <c r="AI818" i="2"/>
  <c r="AI671" i="2"/>
  <c r="AI56" i="2"/>
  <c r="AI1012" i="2"/>
  <c r="AI1023" i="2"/>
  <c r="AI1697" i="2"/>
  <c r="AI1504" i="2"/>
  <c r="AI902" i="2"/>
  <c r="AI900" i="2"/>
  <c r="AI173" i="2"/>
  <c r="AI121" i="2"/>
  <c r="AI416" i="2"/>
  <c r="AI1404" i="2"/>
  <c r="AI1976" i="2"/>
  <c r="AI1635" i="2"/>
  <c r="AI765" i="2"/>
  <c r="AI1701" i="2"/>
  <c r="AI905" i="2"/>
  <c r="AI468" i="2"/>
  <c r="AI199" i="2"/>
  <c r="AI1370" i="2"/>
  <c r="AI1902" i="2"/>
  <c r="AI439" i="2"/>
  <c r="AI821" i="2"/>
  <c r="AI650" i="2"/>
  <c r="AI1116" i="2"/>
  <c r="AI515" i="2"/>
  <c r="AI1467" i="2"/>
  <c r="AI1929" i="2"/>
  <c r="AI1203" i="2"/>
  <c r="AI1641" i="2"/>
  <c r="AI87" i="2"/>
  <c r="AI37" i="2"/>
  <c r="AI1803" i="2"/>
  <c r="AI10" i="2"/>
  <c r="AI1525" i="2"/>
  <c r="AI1154" i="2"/>
  <c r="AI1322" i="2"/>
  <c r="AI395" i="2"/>
  <c r="AI1496" i="2"/>
  <c r="AI127" i="2"/>
  <c r="AI849" i="2"/>
  <c r="AI827" i="2"/>
  <c r="AI1376" i="2"/>
  <c r="AI1062" i="2"/>
  <c r="AI1381" i="2"/>
  <c r="AI151" i="2"/>
  <c r="AI1471" i="2"/>
  <c r="AI1923" i="2"/>
  <c r="AI285" i="2"/>
  <c r="AI1519" i="2"/>
  <c r="AI936" i="2"/>
  <c r="AI1487" i="2"/>
  <c r="AI1312" i="2"/>
  <c r="AI97" i="2"/>
  <c r="AI1053" i="2"/>
  <c r="AI1331" i="2"/>
  <c r="AI1480" i="2"/>
  <c r="AI642" i="2"/>
  <c r="AI147" i="2"/>
  <c r="AI1906" i="2"/>
  <c r="AI1246" i="2"/>
  <c r="AI213" i="2"/>
  <c r="AI1138" i="2"/>
  <c r="AI1014" i="2"/>
  <c r="AI891" i="2"/>
  <c r="AI1054" i="2"/>
  <c r="AI1747" i="2"/>
  <c r="AI742" i="2"/>
  <c r="AI1360" i="2"/>
  <c r="AI1793" i="2"/>
  <c r="AI1209" i="2"/>
  <c r="AI1706" i="2"/>
  <c r="AI1623" i="2"/>
  <c r="AI1848" i="2"/>
  <c r="AI1499" i="2"/>
  <c r="AI2017" i="2"/>
  <c r="AI745" i="2"/>
  <c r="AI1408" i="2"/>
  <c r="AI1017" i="2"/>
  <c r="AI261" i="2"/>
  <c r="AI608" i="2"/>
  <c r="AI845" i="2"/>
  <c r="AI1090" i="2"/>
  <c r="AI394" i="2"/>
  <c r="AI183" i="2"/>
  <c r="AI562" i="2"/>
  <c r="AI717" i="2"/>
  <c r="AI1753" i="2"/>
  <c r="AI418" i="2"/>
  <c r="AI802" i="2"/>
  <c r="AI569" i="2"/>
  <c r="AI1412" i="2"/>
  <c r="AI1574" i="2"/>
  <c r="AI1285" i="2"/>
  <c r="AI758" i="2"/>
  <c r="AI1236" i="2"/>
  <c r="AI21" i="2"/>
  <c r="AI1306" i="2"/>
  <c r="AI1279" i="2"/>
  <c r="AI1850" i="2"/>
  <c r="AI707" i="2"/>
  <c r="AI1956" i="2"/>
  <c r="AI30" i="2"/>
  <c r="AI686" i="2"/>
  <c r="AI641" i="2"/>
  <c r="AI1517" i="2"/>
  <c r="AI1074" i="2"/>
  <c r="AI1575" i="2"/>
  <c r="AI843" i="2"/>
  <c r="AI1695" i="2"/>
  <c r="AI1201" i="2"/>
  <c r="AI1590" i="2"/>
  <c r="AI1513" i="2"/>
  <c r="AI1258" i="2"/>
  <c r="AI625" i="2"/>
  <c r="AI1862" i="2"/>
  <c r="AI556" i="2"/>
  <c r="AI35" i="2"/>
  <c r="AI1219" i="2"/>
  <c r="AI665" i="2"/>
  <c r="AI1784" i="2"/>
  <c r="AI1261" i="2"/>
  <c r="AI1836" i="2"/>
  <c r="AI1344" i="2"/>
  <c r="AI830" i="2"/>
  <c r="AI1917" i="2"/>
  <c r="AI794" i="2"/>
  <c r="AI144" i="2"/>
  <c r="AI119" i="2"/>
  <c r="AI1164" i="2"/>
  <c r="AI881" i="2"/>
  <c r="AI986" i="2"/>
  <c r="AI1464" i="2"/>
  <c r="AI787" i="2"/>
  <c r="AI753" i="2"/>
  <c r="AI640" i="2"/>
  <c r="AI1152" i="2"/>
  <c r="AI1582" i="2"/>
  <c r="AI1478" i="2"/>
  <c r="AI1192" i="2"/>
  <c r="AI1783" i="2"/>
  <c r="AI1807" i="2"/>
  <c r="AI1721" i="2"/>
  <c r="AI941" i="2"/>
  <c r="AI454" i="2"/>
  <c r="AI1949" i="2"/>
  <c r="AI132" i="2"/>
  <c r="AI496" i="2"/>
  <c r="AI309" i="2"/>
  <c r="AI1350" i="2"/>
  <c r="AI733" i="2"/>
  <c r="AI513" i="2"/>
  <c r="AI2019" i="2"/>
  <c r="AI264" i="2"/>
  <c r="AI629" i="2"/>
  <c r="AI1466" i="2"/>
  <c r="AI695" i="2"/>
  <c r="AI510" i="2"/>
  <c r="AI1365" i="2"/>
  <c r="AI737" i="2"/>
  <c r="AI1362" i="2"/>
  <c r="AI1736" i="2"/>
  <c r="AI1320" i="2"/>
  <c r="AI685" i="2"/>
  <c r="AI736" i="2"/>
  <c r="AI1305" i="2"/>
  <c r="AI1952" i="2"/>
  <c r="AI547" i="2"/>
  <c r="AI1414" i="2"/>
  <c r="AI1894" i="2"/>
  <c r="AI1707" i="2"/>
  <c r="AI1750" i="2"/>
  <c r="AI1162" i="2"/>
  <c r="AI813" i="2"/>
  <c r="AI1978" i="2"/>
  <c r="AI762" i="2"/>
  <c r="AI820" i="2"/>
  <c r="AI486" i="2"/>
  <c r="AI832" i="2"/>
  <c r="AI1411" i="2"/>
  <c r="AI141" i="2"/>
  <c r="AI814" i="2"/>
  <c r="AI1256" i="2"/>
  <c r="AI583" i="2"/>
  <c r="AI705" i="2"/>
  <c r="AI789" i="2"/>
  <c r="AI184" i="2"/>
  <c r="AI982" i="2"/>
  <c r="AI1729" i="2"/>
  <c r="AI1082" i="2"/>
  <c r="AI371" i="2"/>
  <c r="AI1056" i="2"/>
  <c r="AI1542" i="2"/>
  <c r="AI202" i="2"/>
  <c r="AI431" i="2"/>
  <c r="AI1328" i="2"/>
  <c r="AI928" i="2"/>
  <c r="AI308" i="2"/>
  <c r="AI1940" i="2"/>
  <c r="AI1714" i="2"/>
  <c r="AI720" i="2"/>
  <c r="AI1682" i="2"/>
  <c r="AI602" i="2"/>
  <c r="AI212" i="2"/>
  <c r="AI812" i="2"/>
  <c r="AI1581" i="2"/>
  <c r="AI1636" i="2"/>
  <c r="AI214" i="2"/>
  <c r="AI1476" i="2"/>
  <c r="AI923" i="2"/>
  <c r="AI693" i="2"/>
  <c r="AI817" i="2"/>
  <c r="AI252" i="2"/>
  <c r="AI1237" i="2"/>
  <c r="AI1528" i="2"/>
  <c r="AI1774" i="2"/>
  <c r="AI1272" i="2"/>
  <c r="AI1208" i="2"/>
  <c r="AI976" i="2"/>
  <c r="AI579" i="2"/>
  <c r="AI1776" i="2"/>
  <c r="AI1620" i="2"/>
  <c r="AI250" i="2"/>
  <c r="AI1046" i="2"/>
  <c r="AI1992" i="2"/>
  <c r="AI981" i="2"/>
  <c r="AI366" i="2"/>
  <c r="AI1460" i="2"/>
  <c r="AI721" i="2"/>
  <c r="AI1470" i="2"/>
  <c r="AI557" i="2"/>
  <c r="AI135" i="2"/>
  <c r="AI1544" i="2"/>
  <c r="AI1855" i="2"/>
  <c r="AI407" i="2"/>
  <c r="AI1086" i="2"/>
  <c r="AI1567" i="2"/>
  <c r="AI1099" i="2"/>
  <c r="AI549" i="2"/>
  <c r="AI1109" i="2"/>
  <c r="AI1021" i="2"/>
  <c r="AI1443" i="2"/>
  <c r="AI690" i="2"/>
  <c r="AI1792" i="2"/>
  <c r="AI1407" i="2"/>
  <c r="AI1439" i="2"/>
  <c r="AI1524" i="2"/>
  <c r="AI1699" i="2"/>
  <c r="AI973" i="2"/>
  <c r="AI1375" i="2"/>
  <c r="AI528" i="2"/>
  <c r="AI1024" i="2"/>
  <c r="AI382" i="2"/>
  <c r="AI833" i="2"/>
  <c r="AI1497" i="2"/>
  <c r="AI1401" i="2"/>
  <c r="AI856" i="2"/>
  <c r="AI1801" i="2"/>
  <c r="AI764" i="2"/>
  <c r="AI525" i="2"/>
  <c r="AI1869" i="2"/>
  <c r="AI1908" i="2"/>
  <c r="AI104" i="2"/>
  <c r="AI1618" i="2"/>
  <c r="AI1510" i="2"/>
  <c r="AI1399" i="2"/>
  <c r="AI1791" i="2"/>
  <c r="AI1621" i="2"/>
  <c r="AI41" i="2"/>
  <c r="AI424" i="2"/>
  <c r="AI1937" i="2"/>
  <c r="AI1329" i="2"/>
  <c r="AI870" i="2"/>
  <c r="AI1022" i="2"/>
  <c r="AI1093" i="2"/>
  <c r="AI921" i="2"/>
  <c r="AI1039" i="2"/>
  <c r="AI884" i="2"/>
  <c r="AI635" i="2"/>
  <c r="AI204" i="2"/>
  <c r="AI1637" i="2"/>
  <c r="AI1244" i="2"/>
  <c r="AI1448" i="2"/>
  <c r="AI207" i="2"/>
  <c r="AI1883" i="2"/>
  <c r="AI1879" i="2"/>
  <c r="AI535" i="2"/>
  <c r="AI837" i="2"/>
  <c r="AI1886" i="2"/>
  <c r="AI379" i="2"/>
  <c r="AI52" i="2"/>
  <c r="AI1874" i="2"/>
  <c r="AI790" i="2"/>
  <c r="AI174" i="2"/>
  <c r="AI1877" i="2"/>
  <c r="AI442" i="2"/>
  <c r="AI1300" i="2"/>
  <c r="AI2008" i="2"/>
  <c r="AI1193" i="2"/>
  <c r="AI1117" i="2"/>
  <c r="AI231" i="2"/>
  <c r="AI755" i="2"/>
  <c r="AI234" i="2"/>
  <c r="AI1598" i="2"/>
  <c r="AI506" i="2"/>
  <c r="AI1400" i="2"/>
  <c r="AI239" i="2"/>
  <c r="AI1601" i="2"/>
  <c r="AI4" i="2"/>
  <c r="AI1522" i="2"/>
  <c r="AI1195" i="2"/>
  <c r="AI1015" i="2"/>
  <c r="AI1091" i="2"/>
  <c r="AI1105" i="2"/>
  <c r="AI1131" i="2"/>
  <c r="AI1417" i="2"/>
  <c r="AI1335" i="2"/>
  <c r="AI841" i="2"/>
  <c r="AI2022" i="2"/>
  <c r="AI1728" i="2"/>
  <c r="AI373" i="2"/>
  <c r="AI108" i="2"/>
  <c r="AI1646" i="2"/>
  <c r="AI2002" i="2"/>
  <c r="AI1382" i="2"/>
  <c r="AI1102" i="2"/>
  <c r="AI1359" i="2"/>
  <c r="AI139" i="2"/>
  <c r="AI1281" i="2"/>
  <c r="AI698" i="2"/>
  <c r="AI855" i="2"/>
  <c r="AI544" i="2"/>
  <c r="AI302" i="2"/>
  <c r="AI831" i="2"/>
  <c r="AI79" i="2"/>
  <c r="AI1540" i="2"/>
  <c r="AI644" i="2"/>
  <c r="AI142" i="2"/>
  <c r="AI1816" i="2"/>
  <c r="AI1818" i="2"/>
  <c r="AI1787" i="2"/>
  <c r="AI886" i="2"/>
  <c r="AI455" i="2"/>
  <c r="AI1994" i="2"/>
  <c r="AI1002" i="2"/>
  <c r="AI636" i="2"/>
  <c r="AI2005" i="2"/>
  <c r="AI741" i="2"/>
  <c r="AI1132" i="2"/>
  <c r="AI1073" i="2"/>
  <c r="AI301" i="2"/>
  <c r="AI974" i="2"/>
  <c r="AI503" i="2"/>
  <c r="AI2006" i="2"/>
  <c r="AI519" i="2"/>
  <c r="AI96" i="2"/>
  <c r="AI1662" i="2"/>
  <c r="AI1215" i="2"/>
  <c r="AI1758" i="2"/>
  <c r="AI888" i="2"/>
  <c r="AI1832" i="2"/>
  <c r="AI295" i="2"/>
  <c r="AI1927" i="2"/>
  <c r="AI1067" i="2"/>
  <c r="AI233" i="2"/>
  <c r="AI1232" i="2"/>
  <c r="AI1294" i="2"/>
  <c r="AI332" i="2"/>
  <c r="AI996" i="2"/>
  <c r="AI1960" i="2"/>
  <c r="AI591" i="2"/>
  <c r="AI584" i="2"/>
  <c r="AI732" i="2"/>
  <c r="AI215" i="2"/>
  <c r="AI93" i="2"/>
  <c r="AI1096" i="2"/>
  <c r="AI368" i="2"/>
  <c r="AI716" i="2"/>
  <c r="AI208" i="2"/>
  <c r="AI1051" i="2"/>
  <c r="AI476" i="2"/>
  <c r="AI1912" i="2"/>
  <c r="AI1796" i="2"/>
  <c r="AI1856" i="2"/>
  <c r="AI9" i="2"/>
  <c r="AI1680" i="2"/>
  <c r="AI383" i="2"/>
  <c r="AI375" i="2"/>
  <c r="AI1653" i="2"/>
  <c r="AI1034" i="2"/>
  <c r="AI984" i="2"/>
  <c r="AI800" i="2"/>
  <c r="AI1128" i="2"/>
  <c r="AI1564" i="2"/>
  <c r="AI779" i="2"/>
  <c r="AI1715" i="2"/>
  <c r="AI341" i="2"/>
  <c r="AI70" i="2"/>
  <c r="AI1115" i="2"/>
  <c r="AI541" i="2"/>
  <c r="AI548" i="2"/>
  <c r="AI1292" i="2"/>
  <c r="AI456" i="2"/>
  <c r="AI1866" i="2"/>
  <c r="AI1712" i="2"/>
  <c r="AI1948" i="2"/>
  <c r="AI1842" i="2"/>
  <c r="AI956" i="2"/>
  <c r="AI1705" i="2"/>
  <c r="AI1089" i="2"/>
  <c r="AI1954" i="2"/>
  <c r="AI287" i="2"/>
  <c r="AI785" i="2"/>
  <c r="AI448" i="2"/>
  <c r="AI1273" i="2"/>
  <c r="AI863" i="2"/>
  <c r="AI1078" i="2"/>
  <c r="AI1340" i="2"/>
  <c r="AI1741" i="2"/>
  <c r="AI1393" i="2"/>
  <c r="AI1991" i="2"/>
  <c r="AI1592" i="2"/>
  <c r="AI1953" i="2"/>
  <c r="AI618" i="2"/>
  <c r="AI626" i="2"/>
  <c r="AI1617" i="2"/>
  <c r="AI1147" i="2"/>
  <c r="AI1304" i="2"/>
  <c r="AI1222" i="2"/>
  <c r="AI1196" i="2"/>
  <c r="AI1271" i="2"/>
  <c r="AI352" i="2"/>
  <c r="AI853" i="2"/>
  <c r="AI1491" i="2"/>
  <c r="AI344" i="2"/>
  <c r="AI417" i="2"/>
  <c r="AI24" i="2"/>
  <c r="AI1838" i="2"/>
  <c r="AI1481" i="2"/>
  <c r="AI495" i="2"/>
  <c r="AI1283" i="2"/>
  <c r="AI1963" i="2"/>
  <c r="AI329" i="2"/>
  <c r="AI1349" i="2"/>
  <c r="AI1931" i="2"/>
  <c r="AI16" i="2"/>
  <c r="AI808" i="2"/>
  <c r="AI542" i="2"/>
  <c r="AI537" i="2"/>
  <c r="AI1114" i="2"/>
  <c r="AI1367" i="2"/>
  <c r="AI1405" i="2"/>
  <c r="AI158" i="2"/>
  <c r="AI1386" i="2"/>
  <c r="AI236" i="2"/>
  <c r="AI999" i="2"/>
  <c r="AI91" i="2"/>
  <c r="AI177" i="2"/>
  <c r="AI1772" i="2"/>
  <c r="AI1945" i="2"/>
  <c r="AI1043" i="2"/>
  <c r="AI386" i="2"/>
  <c r="AI1946" i="2"/>
  <c r="AI655" i="2"/>
  <c r="AI1737" i="2"/>
  <c r="AI260" i="2"/>
  <c r="AI69" i="2"/>
  <c r="AI1296" i="2"/>
  <c r="AI875" i="2"/>
  <c r="AI993" i="2"/>
  <c r="AI72" i="2"/>
  <c r="AI889" i="2"/>
  <c r="AI1561" i="2"/>
  <c r="AI82" i="2"/>
  <c r="AI1541" i="2"/>
  <c r="AI467" i="2"/>
  <c r="AI1388" i="2"/>
  <c r="AI299" i="2"/>
  <c r="AI851" i="2"/>
  <c r="AI754" i="2"/>
  <c r="AI1629" i="2"/>
  <c r="AI490" i="2"/>
  <c r="AI461" i="2"/>
  <c r="AI507" i="2"/>
  <c r="AI1880" i="2"/>
  <c r="AI1133" i="2"/>
  <c r="AI1140" i="2"/>
  <c r="AI391" i="2"/>
  <c r="AI1663" i="2"/>
  <c r="AI427" i="2"/>
  <c r="AI340" i="2"/>
  <c r="AI1823" i="2"/>
  <c r="AI1642" i="2"/>
  <c r="AI778" i="2"/>
  <c r="AI714" i="2"/>
  <c r="AI1780" i="2"/>
  <c r="AI136" i="2"/>
  <c r="AI1188" i="2"/>
  <c r="AI526" i="2"/>
  <c r="AI1515" i="2"/>
  <c r="AI1113" i="2"/>
  <c r="AI607" i="2"/>
  <c r="AI1639" i="2"/>
  <c r="AI872" i="2"/>
  <c r="AI1293" i="2"/>
  <c r="AI761" i="2"/>
  <c r="AI1341" i="2"/>
  <c r="AI659" i="2"/>
  <c r="AI288" i="2"/>
  <c r="AI972" i="2"/>
  <c r="AI1030" i="2"/>
  <c r="AI28" i="2"/>
  <c r="AI508" i="2"/>
  <c r="AI1227" i="2"/>
  <c r="AI529" i="2"/>
  <c r="AI1068" i="2"/>
  <c r="AI1224" i="2"/>
  <c r="AI795" i="2"/>
  <c r="AI1288" i="2"/>
  <c r="AI1106" i="2"/>
  <c r="AI1760" i="2"/>
  <c r="AI587" i="2"/>
  <c r="AI975" i="2"/>
  <c r="AI1615" i="2"/>
  <c r="AI682" i="2"/>
  <c r="AI1864" i="2"/>
  <c r="AI1939" i="2"/>
  <c r="AI1812" i="2"/>
  <c r="AI1264" i="2"/>
  <c r="AI1427" i="2"/>
  <c r="AI1553" i="2"/>
  <c r="AI1259" i="2"/>
  <c r="AI1932" i="2"/>
  <c r="AI1822" i="2"/>
  <c r="AI15" i="2"/>
  <c r="AI734" i="2"/>
  <c r="AI1933" i="2"/>
  <c r="AI1144" i="2"/>
  <c r="AI1027" i="2"/>
  <c r="AI614" i="2"/>
  <c r="AI1191" i="2"/>
  <c r="AI2" i="2"/>
  <c r="AI13" i="2"/>
  <c r="AI1892" i="2"/>
  <c r="AI1722" i="2"/>
  <c r="AI1110" i="2"/>
  <c r="AI867" i="2"/>
  <c r="AI1445" i="2"/>
  <c r="AI1000" i="2"/>
  <c r="AI1686" i="2"/>
  <c r="AI187" i="2"/>
  <c r="AI1122" i="2"/>
  <c r="AI1997" i="2"/>
  <c r="AI1789" i="2"/>
  <c r="AI518" i="2"/>
  <c r="AI83" i="2"/>
  <c r="AI674" i="2"/>
  <c r="AI349" i="2"/>
  <c r="AI620" i="2"/>
  <c r="AI1472" i="2"/>
  <c r="AI444" i="2"/>
  <c r="AI175" i="2"/>
  <c r="AI1429" i="2"/>
  <c r="AI31" i="2"/>
  <c r="AI58" i="2"/>
  <c r="AI172" i="2"/>
  <c r="AI1041" i="2"/>
  <c r="AI306" i="2"/>
  <c r="AI662" i="2"/>
  <c r="AI360" i="2"/>
  <c r="AI915" i="2"/>
  <c r="AI558" i="2"/>
  <c r="AI440" i="2"/>
  <c r="AI1719" i="2"/>
  <c r="AI1451" i="2"/>
  <c r="AI1799" i="2"/>
  <c r="AI1752" i="2"/>
  <c r="AI1337" i="2"/>
  <c r="AI961" i="2"/>
  <c r="AI1649" i="2"/>
  <c r="AI1645" i="2"/>
  <c r="AI619" i="2"/>
  <c r="AI291" i="2"/>
  <c r="AI971" i="2"/>
  <c r="AI725" i="2"/>
  <c r="AI1924" i="2"/>
  <c r="AI1543" i="2"/>
  <c r="AI1044" i="2"/>
  <c r="AI1594" i="2"/>
  <c r="AI356" i="2"/>
  <c r="AI1143" i="2"/>
  <c r="AI1369" i="2"/>
  <c r="AI1536" i="2"/>
  <c r="AI771" i="2"/>
  <c r="AI1250" i="2"/>
  <c r="AI1974" i="2"/>
  <c r="AI1595" i="2"/>
  <c r="AI777" i="2"/>
  <c r="AI911" i="2"/>
  <c r="AI1530" i="2"/>
  <c r="AI114" i="2"/>
  <c r="AI575" i="2"/>
  <c r="AI1815" i="2"/>
  <c r="AI1231" i="2"/>
  <c r="AI1398" i="2"/>
  <c r="AI1689" i="2"/>
  <c r="AI406" i="2"/>
  <c r="AI1214" i="2"/>
  <c r="AI1060" i="2"/>
  <c r="AI57" i="2"/>
  <c r="AI1212" i="2"/>
  <c r="AI822" i="2"/>
  <c r="AI1821" i="2"/>
  <c r="AI1307" i="2"/>
  <c r="AI29" i="2"/>
  <c r="AI1950" i="2"/>
  <c r="AI350" i="2"/>
  <c r="AI205" i="2"/>
  <c r="AI680" i="2"/>
  <c r="AI559" i="2"/>
  <c r="AI1157" i="2"/>
  <c r="AI711" i="2"/>
  <c r="AI1321" i="2"/>
  <c r="AI1584" i="2"/>
  <c r="AI316" i="2"/>
  <c r="AI667" i="2"/>
  <c r="AI782" i="2"/>
  <c r="AI1846" i="2"/>
  <c r="AI1507" i="2"/>
  <c r="AI1265" i="2"/>
  <c r="AI193" i="2"/>
  <c r="AI893" i="2"/>
  <c r="AI3" i="2"/>
  <c r="AI1052" i="2"/>
  <c r="AI115" i="2"/>
  <c r="AI1380" i="2"/>
  <c r="AI1419" i="2"/>
  <c r="AI1901" i="2"/>
  <c r="AI1851" i="2"/>
  <c r="AI1494" i="2"/>
  <c r="AI210" i="2"/>
  <c r="AI634" i="2"/>
  <c r="AI381" i="2"/>
  <c r="AI1511" i="2"/>
  <c r="AI965" i="2"/>
  <c r="AI1870" i="2"/>
  <c r="AI985" i="2"/>
  <c r="AI1545" i="2"/>
  <c r="AI415" i="2"/>
  <c r="AI1284" i="2"/>
  <c r="AI1257" i="2"/>
  <c r="AI1676" i="2"/>
  <c r="AI319" i="2"/>
  <c r="AI1904" i="2"/>
  <c r="AI1065" i="2"/>
  <c r="AI1921" i="2"/>
  <c r="AI1612" i="2"/>
  <c r="AI400" i="2"/>
  <c r="AI81" i="2"/>
  <c r="AI1827" i="2"/>
  <c r="AI43" i="2"/>
  <c r="AI229" i="2"/>
  <c r="AI22" i="2"/>
  <c r="AI1474" i="2"/>
  <c r="AI131" i="2"/>
  <c r="AI122" i="2"/>
  <c r="AI198" i="2"/>
  <c r="AI1647" i="2"/>
  <c r="AI1562" i="2"/>
  <c r="AI574" i="2"/>
  <c r="AI920" i="2"/>
  <c r="AI1650" i="2"/>
  <c r="AI1709" i="2"/>
  <c r="AI1587" i="2"/>
  <c r="AI1798" i="2"/>
  <c r="AI1295" i="2"/>
  <c r="AI1638" i="2"/>
  <c r="AI811" i="2"/>
  <c r="AI756" i="2"/>
  <c r="AI1207" i="2"/>
  <c r="AI1757" i="2"/>
  <c r="AI638" i="2"/>
  <c r="AI1631" i="2"/>
  <c r="AI1479" i="2"/>
  <c r="AI1488" i="2"/>
  <c r="AI1351" i="2"/>
  <c r="AI810" i="2"/>
  <c r="AI1830" i="2"/>
  <c r="AI1033" i="2"/>
  <c r="AI1223" i="2"/>
  <c r="AI266" i="2"/>
  <c r="AI1234" i="2"/>
  <c r="AI1301" i="2"/>
  <c r="AI412" i="2"/>
  <c r="AI376" i="2"/>
  <c r="AI1336" i="2"/>
  <c r="AI1732" i="2"/>
  <c r="AI594" i="2"/>
  <c r="AI1969" i="2"/>
  <c r="AI1387" i="2"/>
  <c r="AI1247" i="2"/>
  <c r="AI89" i="2"/>
  <c r="AI232" i="2"/>
  <c r="AI488" i="2"/>
  <c r="AI1626" i="2"/>
  <c r="AI157" i="2"/>
  <c r="AI1579" i="2"/>
  <c r="AI1118" i="2"/>
  <c r="AI1006" i="2"/>
  <c r="AI948" i="2"/>
  <c r="AI570" i="2"/>
  <c r="AI1614" i="2"/>
  <c r="AI499" i="2"/>
  <c r="AI1484" i="2"/>
  <c r="AI805" i="2"/>
  <c r="AI793" i="2"/>
  <c r="AI111" i="2"/>
  <c r="AI337" i="2"/>
  <c r="AI565" i="2"/>
  <c r="AI1357" i="2"/>
  <c r="AI1347" i="2"/>
  <c r="AI1572" i="2"/>
  <c r="AI6" i="2"/>
  <c r="AI632" i="2"/>
  <c r="AI1999" i="2"/>
  <c r="AI1972" i="2"/>
  <c r="AI480" i="2"/>
  <c r="AI1385" i="2"/>
  <c r="AI963" i="2"/>
  <c r="AI517" i="2"/>
  <c r="AI1057" i="2"/>
  <c r="AI1249" i="2"/>
  <c r="AI1463" i="2"/>
  <c r="AI1580" i="2"/>
  <c r="AI1436" i="2"/>
  <c r="AI46" i="2"/>
  <c r="AI331" i="2"/>
  <c r="AI489" i="2"/>
  <c r="AI560" i="2"/>
  <c r="AI53" i="2"/>
  <c r="AI305" i="2"/>
  <c r="AI65" i="2"/>
  <c r="AI1726" i="2"/>
  <c r="AI1010" i="2"/>
  <c r="AI313" i="2"/>
  <c r="AI1334" i="2"/>
  <c r="AI913" i="2"/>
  <c r="AI364" i="2"/>
  <c r="AI1843" i="2"/>
  <c r="AI1702" i="2"/>
  <c r="AI369" i="2"/>
  <c r="AI1221" i="2"/>
  <c r="AI328" i="2"/>
  <c r="AI899" i="2"/>
  <c r="AI879" i="2"/>
  <c r="AI1611" i="2"/>
  <c r="AI347" i="2"/>
  <c r="AI1775" i="2"/>
  <c r="AI402" i="2"/>
  <c r="AI1652" i="2"/>
  <c r="AI401" i="2"/>
  <c r="AI846" i="2"/>
  <c r="AI1977" i="2"/>
  <c r="AI60" i="2"/>
  <c r="AI118" i="2"/>
  <c r="AI220" i="2"/>
  <c r="AI1449" i="2"/>
  <c r="AI247" i="2"/>
  <c r="AI484" i="2"/>
  <c r="AI1749" i="2"/>
  <c r="AI647" i="2"/>
  <c r="AI374" i="2"/>
  <c r="AI882" i="2"/>
  <c r="AI106" i="2"/>
  <c r="AI1165" i="2"/>
  <c r="AI321" i="2"/>
  <c r="AI511" i="2"/>
  <c r="AI708" i="2"/>
  <c r="AI1290" i="2"/>
  <c r="AI1690" i="2"/>
  <c r="AI112" i="2"/>
  <c r="AI1200" i="2"/>
  <c r="AI276" i="2"/>
  <c r="AI932" i="2"/>
  <c r="AI523" i="2"/>
  <c r="AI1042" i="2"/>
  <c r="AI292" i="2"/>
  <c r="AI1990" i="2"/>
  <c r="AI1984" i="2"/>
  <c r="AI509" i="2"/>
  <c r="AI380" i="2"/>
  <c r="AI1808" i="2"/>
  <c r="AI196" i="2"/>
  <c r="AI697" i="2"/>
  <c r="AI1630" i="2"/>
  <c r="AI1348" i="2"/>
  <c r="AI706" i="2"/>
  <c r="AI1733" i="2"/>
  <c r="AI1845" i="2"/>
  <c r="AI521" i="2"/>
  <c r="AI1568" i="2"/>
  <c r="AI1461" i="2"/>
  <c r="AI1437" i="2"/>
  <c r="AI1829" i="2"/>
  <c r="AI1657" i="2"/>
  <c r="AI1914" i="2"/>
  <c r="AI63" i="2"/>
  <c r="AI2016" i="2"/>
  <c r="AI746" i="2"/>
  <c r="AI1490" i="2"/>
  <c r="AI576" i="2"/>
  <c r="AI1778" i="2"/>
  <c r="AI255" i="2"/>
  <c r="AI1302" i="2"/>
  <c r="AI200" i="2"/>
  <c r="AI1841" i="2"/>
  <c r="AI968" i="2"/>
  <c r="AI192" i="2"/>
  <c r="AI896" i="2"/>
  <c r="AI1153" i="2"/>
  <c r="AI1675" i="2"/>
  <c r="AI1058" i="2"/>
  <c r="AI497" i="2"/>
  <c r="AI713" i="2"/>
  <c r="AI1696" i="2"/>
  <c r="AI1112" i="2"/>
  <c r="AI1095" i="2"/>
  <c r="AI1509" i="2"/>
  <c r="AI1268" i="2"/>
  <c r="AI1343" i="2"/>
  <c r="AI1909" i="2"/>
  <c r="AI315" i="2"/>
  <c r="AI1125" i="2"/>
  <c r="AI500" i="2"/>
  <c r="AI524" i="2"/>
  <c r="AI1678" i="2"/>
  <c r="AI133" i="2"/>
  <c r="AI670" i="2"/>
  <c r="AI1339" i="2"/>
  <c r="AI1323" i="2"/>
  <c r="AI1742" i="2"/>
  <c r="AI942" i="2"/>
  <c r="AI750" i="2"/>
  <c r="AI937" i="2"/>
  <c r="AI1253" i="2"/>
  <c r="AI1993" i="2"/>
  <c r="AI967" i="2"/>
  <c r="AI1739" i="2"/>
  <c r="AI1229" i="2"/>
  <c r="AI273" i="2"/>
  <c r="AI1858" i="2"/>
  <c r="AI829" i="2"/>
  <c r="AI1465" i="2"/>
  <c r="AI1985" i="2"/>
  <c r="AI857" i="2"/>
  <c r="AI1876" i="2"/>
  <c r="AI64" i="2"/>
  <c r="AI129" i="2"/>
  <c r="AI1045" i="2"/>
  <c r="AI1693" i="2"/>
  <c r="AI887" i="2"/>
  <c r="AI1599" i="2"/>
  <c r="AI1050" i="2"/>
  <c r="AI2003" i="2"/>
  <c r="AI806" i="2"/>
  <c r="AI847" i="2"/>
  <c r="AI1947" i="2"/>
  <c r="AI1534" i="2"/>
  <c r="AI944" i="2"/>
  <c r="AI1121" i="2"/>
  <c r="AI1506" i="2"/>
  <c r="AI1066" i="2"/>
  <c r="AI1168" i="2"/>
  <c r="AI479" i="2"/>
  <c r="AI351" i="2"/>
  <c r="AI691" i="2"/>
  <c r="AI564" i="2"/>
  <c r="AI1569" i="2"/>
  <c r="AI1276" i="2"/>
  <c r="AI1551" i="2"/>
  <c r="AI1958" i="2"/>
  <c r="AI1338" i="2"/>
  <c r="AI1745" i="2"/>
  <c r="AI25" i="2"/>
  <c r="AI1048" i="2"/>
  <c r="AI457" i="2"/>
  <c r="AI1038" i="2"/>
  <c r="AI1001" i="2"/>
  <c r="AI86" i="2"/>
  <c r="AI876" i="2"/>
  <c r="AI170" i="2"/>
  <c r="AI622" i="2"/>
  <c r="AI180" i="2"/>
  <c r="AI1684" i="2"/>
  <c r="AI105" i="2"/>
  <c r="AI1730" i="2"/>
  <c r="AI1228" i="2"/>
  <c r="AI171" i="2"/>
  <c r="AI47" i="2"/>
  <c r="AI1518" i="2"/>
  <c r="AI1667" i="2"/>
  <c r="AI1986" i="2"/>
  <c r="AI1145" i="2"/>
  <c r="AI743" i="2"/>
  <c r="AI322" i="2"/>
  <c r="AI334" i="2"/>
  <c r="AI862" i="2"/>
  <c r="AI1169" i="2"/>
  <c r="AI365" i="2"/>
  <c r="AI799" i="2"/>
  <c r="AI1468" i="2"/>
  <c r="AI1769" i="2"/>
  <c r="AI1589" i="2"/>
  <c r="AI284" i="2"/>
  <c r="AI464" i="2"/>
  <c r="AI593" i="2"/>
  <c r="AI1738" i="2"/>
  <c r="AI791" i="2"/>
  <c r="AI1704" i="2"/>
  <c r="AI815" i="2"/>
  <c r="AI600" i="2"/>
  <c r="AI1420" i="2"/>
  <c r="AI1934" i="2"/>
  <c r="AI1462" i="2"/>
  <c r="AI1837" i="2"/>
  <c r="AI766" i="2"/>
  <c r="AI1943" i="2"/>
  <c r="AI498" i="2"/>
  <c r="AI514" i="2"/>
  <c r="AI269" i="2"/>
  <c r="AI348" i="2"/>
  <c r="AI890" i="2"/>
  <c r="AI631" i="2"/>
  <c r="AI248" i="2"/>
  <c r="AI1664" i="2"/>
  <c r="AI567" i="2"/>
  <c r="AI1372" i="2"/>
  <c r="AI1079" i="2"/>
  <c r="AI1884" i="2"/>
  <c r="AI880" i="2"/>
  <c r="AI1183" i="2"/>
  <c r="AI1327" i="2"/>
  <c r="AI1124" i="2"/>
  <c r="AI692" i="2"/>
  <c r="AI1983" i="2"/>
  <c r="AI1318" i="2"/>
  <c r="AI167" i="2"/>
  <c r="AI912" i="2"/>
  <c r="AI1720" i="2"/>
  <c r="AI237" i="2"/>
  <c r="AI1084" i="2"/>
  <c r="AI1075" i="2"/>
  <c r="AI1644" i="2"/>
  <c r="AI241" i="2"/>
  <c r="AI1425" i="2"/>
  <c r="AI445" i="2"/>
  <c r="AI298" i="2"/>
  <c r="AI176" i="2"/>
  <c r="AI1456" i="2"/>
  <c r="AI88" i="2"/>
  <c r="AI1104" i="2"/>
  <c r="AI1018" i="2"/>
  <c r="AI934" i="2"/>
  <c r="AI1260" i="2"/>
  <c r="AI1811" i="2"/>
  <c r="AI1961" i="2"/>
  <c r="AI2015" i="2"/>
  <c r="AI240" i="2"/>
  <c r="AI796" i="2"/>
  <c r="AI1535" i="2"/>
  <c r="AI1844" i="2"/>
  <c r="AI304" i="2"/>
  <c r="AI338" i="2"/>
  <c r="AI2020" i="2"/>
  <c r="AI512" i="2"/>
  <c r="AI581" i="2"/>
  <c r="AI1241" i="2"/>
  <c r="AI1037" i="2"/>
  <c r="AI1159" i="2"/>
  <c r="AI1979" i="2"/>
  <c r="AI1790" i="2"/>
  <c r="AI1287" i="2"/>
  <c r="AI1094" i="2"/>
  <c r="AI116" i="2"/>
  <c r="AI1199" i="2"/>
  <c r="AI1139" i="2"/>
  <c r="AI586" i="2"/>
  <c r="AI874" i="2"/>
  <c r="AI873" i="2"/>
  <c r="AI1275" i="2"/>
  <c r="AI664" i="2"/>
  <c r="AI595" i="2"/>
  <c r="AI1725" i="2"/>
  <c r="AI1186" i="2"/>
  <c r="AI399" i="2"/>
  <c r="AI1176" i="2"/>
  <c r="AI684" i="2"/>
  <c r="AI11" i="2"/>
  <c r="AI179" i="2"/>
  <c r="AI563" i="2"/>
  <c r="AI903" i="2"/>
  <c r="AI1833" i="2"/>
  <c r="AI1156" i="2"/>
  <c r="AI1450" i="2"/>
  <c r="AI148" i="2"/>
  <c r="AI1008" i="2"/>
  <c r="AI1538" i="2"/>
  <c r="AI1600" i="2"/>
  <c r="AI165" i="2"/>
  <c r="AI279" i="2"/>
  <c r="AI481" i="2"/>
  <c r="AI1181" i="2"/>
  <c r="AI1101" i="2"/>
  <c r="AI342" i="2"/>
  <c r="AI530" i="2"/>
  <c r="AI166" i="2"/>
  <c r="AI310" i="2"/>
  <c r="AI1297" i="2"/>
  <c r="AI222" i="2"/>
  <c r="AI1173" i="2"/>
  <c r="AI1888" i="2"/>
  <c r="AI206" i="2"/>
  <c r="AI1698" i="2"/>
  <c r="AI1670" i="2"/>
  <c r="AI924" i="2"/>
  <c r="AI1809" i="2"/>
  <c r="AI449" i="2"/>
  <c r="AI1819" i="2"/>
  <c r="AI1613" i="2"/>
  <c r="AI48" i="2"/>
  <c r="AI1557" i="2"/>
  <c r="AI603" i="2"/>
  <c r="AI1025" i="2"/>
  <c r="AI243" i="2"/>
  <c r="AI1854" i="2"/>
  <c r="AI1814" i="2"/>
  <c r="AI858" i="2"/>
  <c r="AI1915" i="2"/>
  <c r="AI297" i="2"/>
  <c r="AI1556" i="2"/>
  <c r="AI1374" i="2"/>
  <c r="AI1177" i="2"/>
  <c r="AI621" i="2"/>
  <c r="AI1859" i="2"/>
  <c r="AI533" i="2"/>
  <c r="AI1957" i="2"/>
  <c r="AI1941" i="2"/>
  <c r="AI1317" i="2"/>
  <c r="AI1761" i="2"/>
  <c r="AI1942" i="2"/>
  <c r="AI1716" i="2"/>
  <c r="AI1332" i="2"/>
  <c r="AI1576" i="2"/>
  <c r="AI1171" i="2"/>
  <c r="AI1604" i="2"/>
  <c r="AI677" i="2"/>
  <c r="AI1233" i="2"/>
  <c r="AI1820" i="2"/>
  <c r="AI325" i="2"/>
  <c r="AI71" i="2"/>
  <c r="AI527" i="2"/>
  <c r="AI78" i="2"/>
  <c r="AI894" i="2"/>
  <c r="AI436" i="2"/>
  <c r="AI2001" i="2"/>
  <c r="AI1555" i="2"/>
  <c r="AI259" i="2"/>
  <c r="AI1248" i="2"/>
  <c r="AI465" i="2"/>
  <c r="AI1170" i="2"/>
  <c r="AI958" i="2"/>
  <c r="AI335" i="2"/>
  <c r="AI938" i="2"/>
  <c r="AI1406" i="2"/>
  <c r="AI1242" i="2"/>
  <c r="AI1767" i="2"/>
  <c r="AI740" i="2"/>
  <c r="AI120" i="2"/>
  <c r="AI653" i="2"/>
  <c r="AI346" i="2"/>
  <c r="AI1740" i="2"/>
  <c r="AI1160" i="2"/>
  <c r="AI1606" i="2"/>
  <c r="AI494" i="2"/>
  <c r="AI20" i="2"/>
  <c r="AI1840" i="2"/>
  <c r="AI160" i="2"/>
  <c r="AI551" i="2"/>
  <c r="AI294" i="2"/>
  <c r="AI1995" i="2"/>
  <c r="AI718" i="2"/>
  <c r="AI1005" i="2"/>
  <c r="AI1216" i="2"/>
  <c r="AI1893" i="2"/>
  <c r="AI42" i="2"/>
  <c r="AI1415" i="2"/>
  <c r="AI1865" i="2"/>
  <c r="AI1550" i="2"/>
  <c r="AI262" i="2"/>
  <c r="AI783" i="2"/>
  <c r="AI983" i="2"/>
  <c r="AI1009" i="2"/>
  <c r="AI1987" i="2"/>
  <c r="AI816" i="2"/>
  <c r="AI1526" i="2"/>
  <c r="AI1137" i="2"/>
  <c r="AI1325" i="2"/>
  <c r="AI1665" i="2"/>
  <c r="AI623" i="2"/>
  <c r="AI1566" i="2"/>
  <c r="AI578" i="2"/>
  <c r="AI1744" i="2"/>
  <c r="AI738" i="2"/>
  <c r="AI7" i="2"/>
  <c r="AI1220" i="2"/>
  <c r="AI1794" i="2"/>
  <c r="AI389" i="2"/>
  <c r="AI624" i="2"/>
  <c r="AI1627" i="2"/>
  <c r="AI919" i="2"/>
  <c r="AI566" i="2"/>
  <c r="AI552" i="2"/>
  <c r="AI955" i="2"/>
  <c r="AI1324" i="2"/>
  <c r="AI1802" i="2"/>
  <c r="AI1473" i="2"/>
  <c r="AI703" i="2"/>
  <c r="AI1308" i="2"/>
  <c r="AI1770" i="2"/>
  <c r="AI1925" i="2"/>
  <c r="AI90" i="2"/>
  <c r="AI433" i="2"/>
  <c r="AI501" i="2"/>
  <c r="AI1520" i="2"/>
  <c r="AI648" i="2"/>
  <c r="AI1492" i="2"/>
  <c r="AI123" i="2"/>
  <c r="AI1975" i="2"/>
  <c r="AI1378" i="2"/>
  <c r="AI367" i="2"/>
  <c r="AI573" i="2"/>
  <c r="AI1211" i="2"/>
  <c r="AI1674" i="2"/>
  <c r="AI861" i="2"/>
  <c r="AI580" i="2"/>
  <c r="AI1083" i="2"/>
  <c r="AI532" i="2"/>
  <c r="AI23" i="2"/>
  <c r="AI627" i="2"/>
  <c r="AI759" i="2"/>
  <c r="AI191" i="2"/>
  <c r="AI1628" i="2"/>
  <c r="AI731" i="2"/>
  <c r="AI1559" i="2"/>
  <c r="AI1603" i="2"/>
  <c r="AI589" i="2"/>
  <c r="AI1651" i="2"/>
  <c r="AI1311" i="2"/>
  <c r="AI128" i="2"/>
  <c r="AI652" i="2"/>
  <c r="AI1421" i="2"/>
  <c r="AI798" i="2"/>
  <c r="AI1239" i="2"/>
  <c r="AI1446" i="2"/>
  <c r="AI211" i="2"/>
  <c r="AI897" i="2"/>
  <c r="AI704" i="2"/>
  <c r="AI555" i="2"/>
  <c r="AI804" i="2"/>
  <c r="AI188" i="2"/>
  <c r="AI1430" i="2"/>
  <c r="AI1434" i="2"/>
  <c r="AI145" i="2"/>
  <c r="AI1431" i="2"/>
  <c r="AI1970" i="2"/>
  <c r="AI1185" i="2"/>
  <c r="AI49" i="2"/>
  <c r="AI1500" i="2"/>
  <c r="AI649" i="2"/>
  <c r="AI1226" i="2"/>
  <c r="AI2000" i="2"/>
  <c r="AI1955" i="2"/>
  <c r="AI2013" i="2"/>
  <c r="AI678" i="2"/>
  <c r="AI221" i="2"/>
  <c r="AI458" i="2"/>
  <c r="AI485" i="2"/>
  <c r="AI462" i="2"/>
  <c r="AI1172" i="2"/>
  <c r="AI278" i="2"/>
  <c r="AI1782" i="2"/>
  <c r="AI1314" i="2"/>
  <c r="AI1080" i="2"/>
  <c r="AI1493" i="2"/>
  <c r="AI1003" i="2"/>
  <c r="AI1610" i="2"/>
  <c r="AI995" i="2"/>
  <c r="AI84" i="2"/>
  <c r="AI311" i="2"/>
  <c r="AI411" i="2"/>
  <c r="AI1763" i="2"/>
  <c r="AI1267" i="2"/>
  <c r="AI1371" i="2"/>
  <c r="AI1158" i="2"/>
  <c r="AI1863" i="2"/>
  <c r="AI419" i="2"/>
  <c r="AI865" i="2"/>
  <c r="AI1243" i="2"/>
  <c r="AI885" i="2"/>
  <c r="AI201" i="2"/>
  <c r="AI372" i="2"/>
  <c r="AI1724" i="2"/>
  <c r="AI1648" i="2"/>
  <c r="AI410" i="2"/>
  <c r="AI916" i="2"/>
  <c r="AI163" i="2"/>
  <c r="AI898" i="2"/>
  <c r="AI423" i="2"/>
  <c r="AI1905" i="2"/>
  <c r="AI1353" i="2"/>
  <c r="AI1049" i="2"/>
  <c r="AI1442" i="2"/>
  <c r="AI1141" i="2"/>
  <c r="AI1558" i="2"/>
  <c r="AI744" i="2"/>
  <c r="AI257" i="2"/>
  <c r="AI155" i="2"/>
  <c r="AI1097" i="2"/>
  <c r="AI100" i="2"/>
  <c r="AI12" i="2"/>
  <c r="AI1996" i="2"/>
  <c r="AI710" i="2"/>
  <c r="AI113" i="2"/>
  <c r="AI1361" i="2"/>
  <c r="AI654" i="2"/>
  <c r="AI1533" i="2"/>
  <c r="AI1785" i="2"/>
  <c r="AI1255" i="2"/>
  <c r="AI1673" i="2"/>
  <c r="AI18" i="2"/>
  <c r="AI1570" i="2"/>
  <c r="AI540" i="2"/>
  <c r="AI1666" i="2"/>
  <c r="AI1548" i="2"/>
  <c r="AI1413" i="2"/>
  <c r="AI1746" i="2"/>
  <c r="AI1743" i="2"/>
  <c r="AI998" i="2"/>
  <c r="AI1291" i="2"/>
  <c r="AI1469" i="2"/>
  <c r="AI164" i="2"/>
  <c r="AI1898" i="2"/>
  <c r="AI1849" i="2"/>
  <c r="AI1563" i="2"/>
  <c r="AI1708" i="2"/>
  <c r="AI1577" i="2"/>
  <c r="AI226" i="2"/>
  <c r="AI1681" i="2"/>
  <c r="AI1071" i="2"/>
  <c r="AI901" i="2"/>
  <c r="AI962" i="2"/>
  <c r="AI696" i="2"/>
  <c r="AI1486" i="2"/>
  <c r="AI1416" i="2"/>
  <c r="AI1685" i="2"/>
  <c r="AI970" i="2"/>
  <c r="AI1549" i="2"/>
  <c r="AI1061" i="2"/>
  <c r="AI1700" i="2"/>
  <c r="AI478" i="2"/>
  <c r="AI426" i="2"/>
  <c r="AI256" i="2"/>
  <c r="AI463" i="2"/>
  <c r="AI1364" i="2"/>
  <c r="AI643" i="2"/>
  <c r="AI864" i="2"/>
  <c r="AI1718" i="2"/>
  <c r="AI475" i="2"/>
  <c r="AI1607" i="2"/>
  <c r="AI1885" i="2"/>
  <c r="AI1532" i="2"/>
  <c r="AI1710" i="2"/>
  <c r="AI617" i="2"/>
  <c r="AI610" i="2"/>
  <c r="AI8" i="2"/>
  <c r="AI307" i="2"/>
  <c r="AI5" i="2"/>
  <c r="AI1826" i="2"/>
  <c r="AI1130" i="2"/>
  <c r="AI940" i="2"/>
  <c r="AI2014" i="2"/>
  <c r="AI355" i="2"/>
  <c r="AI452" i="2"/>
  <c r="AI244" i="2"/>
  <c r="AI34" i="2"/>
  <c r="AI1735" i="2"/>
  <c r="AI1026" i="2"/>
  <c r="AI572" i="2"/>
  <c r="AI1605" i="2"/>
  <c r="AI1857" i="2"/>
  <c r="AI227" i="2"/>
  <c r="AI422" i="2"/>
  <c r="AI242" i="2"/>
  <c r="AI1422" i="2"/>
  <c r="AI2010" i="2"/>
  <c r="AI1531" i="2"/>
  <c r="AI689" i="2"/>
  <c r="AI633" i="2"/>
  <c r="AI1910" i="2"/>
  <c r="AI67" i="2"/>
  <c r="AI51" i="2"/>
  <c r="AI929" i="2"/>
  <c r="AI1578" i="2"/>
  <c r="AI1573" i="2"/>
  <c r="AI245" i="2"/>
  <c r="AI117" i="2"/>
  <c r="AP11" i="5"/>
  <c r="P13" i="5" l="1"/>
  <c r="Q13" i="5" s="1"/>
  <c r="I10" i="13"/>
  <c r="H10" i="13"/>
  <c r="A51" i="1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<sst xmlns="http://schemas.openxmlformats.org/spreadsheetml/2006/main" count="2323" uniqueCount="141">
  <si>
    <t>Income</t>
  </si>
  <si>
    <t>Kidhome</t>
  </si>
  <si>
    <t>Teenhome</t>
  </si>
  <si>
    <t>Recency</t>
  </si>
  <si>
    <t>MntWines</t>
  </si>
  <si>
    <t>MntFruits</t>
  </si>
  <si>
    <t>MntMeatProducts</t>
  </si>
  <si>
    <t>MntFishProducts</t>
  </si>
  <si>
    <t>MntSweetProducts</t>
  </si>
  <si>
    <t>MntGoldProds</t>
  </si>
  <si>
    <t>NumDealsPurchases</t>
  </si>
  <si>
    <t>NumWebPurchases</t>
  </si>
  <si>
    <t>NumCatalogPurchases</t>
  </si>
  <si>
    <t>NumStorePurchases</t>
  </si>
  <si>
    <t>NumWebVisitsMonth</t>
  </si>
  <si>
    <t>AcceptedCmp3</t>
  </si>
  <si>
    <t>AcceptedCmp4</t>
  </si>
  <si>
    <t>AcceptedCmp5</t>
  </si>
  <si>
    <t>AcceptedCmp1</t>
  </si>
  <si>
    <t>AcceptedCmp2</t>
  </si>
  <si>
    <t>Complain</t>
  </si>
  <si>
    <t>Z_CostContact</t>
  </si>
  <si>
    <t>Z_Revenue</t>
  </si>
  <si>
    <t>Response</t>
  </si>
  <si>
    <t>Age</t>
  </si>
  <si>
    <t>Customer_Days</t>
  </si>
  <si>
    <t>marital_Divorced</t>
  </si>
  <si>
    <t>marital_Married</t>
  </si>
  <si>
    <t>marital_Single</t>
  </si>
  <si>
    <t>marital_Together</t>
  </si>
  <si>
    <t>marital_Widow</t>
  </si>
  <si>
    <t>education_2n Cycle</t>
  </si>
  <si>
    <t>education_Basic</t>
  </si>
  <si>
    <t>education_Graduation</t>
  </si>
  <si>
    <t>education_Master</t>
  </si>
  <si>
    <t>education_PhD</t>
  </si>
  <si>
    <t>MntTotal</t>
  </si>
  <si>
    <t>MntRegularProds</t>
  </si>
  <si>
    <t>AcceptedCmpOverall</t>
  </si>
  <si>
    <t>Amount Spent on Wines</t>
  </si>
  <si>
    <t>Amount Spent on Fruits</t>
  </si>
  <si>
    <t>Amount Spent on Meat Products</t>
  </si>
  <si>
    <t>Amount Spent on Fish Products</t>
  </si>
  <si>
    <t>Amount Spent on Sweet Products</t>
  </si>
  <si>
    <t>Number of Purchases: Web</t>
  </si>
  <si>
    <t>Number of Purchases: Catalog</t>
  </si>
  <si>
    <t>Number of Purchases: Store</t>
  </si>
  <si>
    <t>Number of Web Visits per Month</t>
  </si>
  <si>
    <t>Household Income</t>
  </si>
  <si>
    <t>Accepted Campaign: 3</t>
  </si>
  <si>
    <t>Accepted Campaign: 4</t>
  </si>
  <si>
    <t>Accepted Campaign: 5</t>
  </si>
  <si>
    <t>Accepted Campaign: 1</t>
  </si>
  <si>
    <t>Accepted Campaign: 2</t>
  </si>
  <si>
    <t>Accepted Campaign: 6</t>
  </si>
  <si>
    <t>Customer_Years(number)</t>
  </si>
  <si>
    <t>Marital Status</t>
  </si>
  <si>
    <t>Divorced</t>
  </si>
  <si>
    <t>Married</t>
  </si>
  <si>
    <t>Single</t>
  </si>
  <si>
    <t>Together</t>
  </si>
  <si>
    <t>Widow</t>
  </si>
  <si>
    <t>Education Status</t>
  </si>
  <si>
    <t>Basic</t>
  </si>
  <si>
    <t>Graduation</t>
  </si>
  <si>
    <t>Master</t>
  </si>
  <si>
    <t>PhD</t>
  </si>
  <si>
    <t>2nd Cycle</t>
  </si>
  <si>
    <t>Age Brackets</t>
  </si>
  <si>
    <t>Grand Total</t>
  </si>
  <si>
    <t>Row Labels</t>
  </si>
  <si>
    <t>70 and Older</t>
  </si>
  <si>
    <t>60-69</t>
  </si>
  <si>
    <t>50-59</t>
  </si>
  <si>
    <t>40-49</t>
  </si>
  <si>
    <t>30-39</t>
  </si>
  <si>
    <t>20-29</t>
  </si>
  <si>
    <t>Wines</t>
  </si>
  <si>
    <t>Fruits</t>
  </si>
  <si>
    <t>Campaign: 1</t>
  </si>
  <si>
    <t>Campaign: 2</t>
  </si>
  <si>
    <t>Campaign: 3</t>
  </si>
  <si>
    <t>Campaign: 4</t>
  </si>
  <si>
    <t>Campaign: 5</t>
  </si>
  <si>
    <t>Campaign: 6</t>
  </si>
  <si>
    <t>Web</t>
  </si>
  <si>
    <t>Catalog</t>
  </si>
  <si>
    <t>Store</t>
  </si>
  <si>
    <t>Last Purchase</t>
  </si>
  <si>
    <t>Column Labels</t>
  </si>
  <si>
    <t>Count of Age Brackets</t>
  </si>
  <si>
    <t>Sum: Amount Spent/Sales from Each Product by Age Group</t>
  </si>
  <si>
    <t>Count: Number of Sales</t>
  </si>
  <si>
    <t>Count of Marital Status</t>
  </si>
  <si>
    <t>Count: Number of Customers Accepted the Campaigns</t>
  </si>
  <si>
    <t>MARKETING CAMPAIGN ANALYSIS</t>
  </si>
  <si>
    <t>Number of Purchases: Discount</t>
  </si>
  <si>
    <t>Discount</t>
  </si>
  <si>
    <t>Amount Spent on Gold Products</t>
  </si>
  <si>
    <t>No</t>
  </si>
  <si>
    <t>Yes</t>
  </si>
  <si>
    <t>Website Visits(per week)</t>
  </si>
  <si>
    <t>Number of Small Kids</t>
  </si>
  <si>
    <t>Number of Teens</t>
  </si>
  <si>
    <t>Customer Loyalty</t>
  </si>
  <si>
    <t>Conversion Rate</t>
  </si>
  <si>
    <t>Count of Education Status</t>
  </si>
  <si>
    <t>2.Mid Income</t>
  </si>
  <si>
    <t>1-2months</t>
  </si>
  <si>
    <t>2months +</t>
  </si>
  <si>
    <t>6-7 years</t>
  </si>
  <si>
    <t>Count of Customer Loyalty</t>
  </si>
  <si>
    <t>Count of Last Purchase</t>
  </si>
  <si>
    <t>Income Brackets</t>
  </si>
  <si>
    <t>Customer Complain</t>
  </si>
  <si>
    <t>1.Low Income</t>
  </si>
  <si>
    <t>3.High Income</t>
  </si>
  <si>
    <t>Count of Income Brackets</t>
  </si>
  <si>
    <t>4-6 years</t>
  </si>
  <si>
    <t>7-8 years</t>
  </si>
  <si>
    <t>A</t>
  </si>
  <si>
    <t>Meat</t>
  </si>
  <si>
    <t>Gold</t>
  </si>
  <si>
    <t>Fish</t>
  </si>
  <si>
    <t>Sweet</t>
  </si>
  <si>
    <t>Campaign:1</t>
  </si>
  <si>
    <t>Campaign:2</t>
  </si>
  <si>
    <t>Campaign:3</t>
  </si>
  <si>
    <t>Campaign:4</t>
  </si>
  <si>
    <t>Campaign:5</t>
  </si>
  <si>
    <t>Campaign:6</t>
  </si>
  <si>
    <t>AVERAGE SALES($/customer)</t>
  </si>
  <si>
    <t>CONVERSION RATE(in %)</t>
  </si>
  <si>
    <t>TOTAL SALES(in $ 1k)</t>
  </si>
  <si>
    <t>AGE BRACKETS</t>
  </si>
  <si>
    <t>NUMBER OF CUSTOMERS</t>
  </si>
  <si>
    <t>TOTAL SALES(IN $K)</t>
  </si>
  <si>
    <t>AVERAGE SALES</t>
  </si>
  <si>
    <t>Campaigns</t>
  </si>
  <si>
    <t>Sum of Number of Small Kids</t>
  </si>
  <si>
    <t>Sum of Number of Teens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</si>
</sst>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5" formatCode="&quot;$&quot;#,##0_);\(&quot;$&quot;#,##0\)"/>
    <numFmt numFmtId="44" formatCode="_(&quot;$&quot;* #,##0.00_);_(&quot;$&quot;* \(#,##0.00\);_(&quot;$&quot;* &quot;-&quot;??_);_(@_)"/>
    <numFmt numFmtId="164" formatCode="0.0"/>
    <numFmt numFmtId="165" formatCode="[&gt;999]&quot;$&quot;#.#,\k;General"/>
    <numFmt numFmtId="166" formatCode="_(&quot;$&quot;* #,##0_);_(&quot;$&quot;* \(#,##0\);_(&quot;$&quot;* &quot;-&quot;??_);_(@_)"/>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48"/>
      <color rgb="FF171C30"/>
      <name val="Calibri"/>
      <family val="2"/>
      <scheme val="minor"/>
    </font>
    <font>
      <sz val="11"/>
      <color rgb="FF171C30"/>
      <name val="Calibri"/>
      <family val="2"/>
      <scheme val="minor"/>
    </font>
    <font>
      <b/>
      <sz val="36"/>
      <name val="Calibri"/>
      <family val="2"/>
      <scheme val="minor"/>
    </font>
    <font>
      <sz val="8"/>
      <name val="Calibri"/>
      <family val="2"/>
      <scheme val="minor"/>
    </font>
    <font>
      <sz val="10"/>
      <color rgb="FF171C30"/>
      <name val="Calibri"/>
      <family val="2"/>
      <scheme val="minor"/>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rgb="FFB5C5E6"/>
        <bgColor indexed="64"/>
      </patternFill>
    </fill>
    <fill>
      <patternFill patternType="solid">
        <fgColor theme="5"/>
        <bgColor indexed="64"/>
      </patternFill>
    </fill>
    <fill>
      <patternFill patternType="solid">
        <fgColor theme="4"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48">
    <xf numFmtId="0" fontId="0" fillId="0" borderId="0" xfId="0"/>
    <xf numFmtId="0" fontId="0" fillId="0" borderId="0" xfId="0" applyAlignment="1">
      <alignment horizontal="center" vertical="center"/>
    </xf>
    <xf numFmtId="0" fontId="0" fillId="33" borderId="0" xfId="0" applyFill="1" applyAlignment="1">
      <alignment horizontal="center" vertical="center"/>
    </xf>
    <xf numFmtId="0" fontId="0" fillId="0" borderId="0" xfId="0" applyAlignment="1">
      <alignment vertical="center"/>
    </xf>
    <xf numFmtId="0" fontId="0" fillId="0" borderId="0" xfId="0" applyAlignment="1">
      <alignment horizontal="center" vertical="center" wrapText="1"/>
    </xf>
    <xf numFmtId="0" fontId="0" fillId="34" borderId="0" xfId="0" applyFill="1" applyAlignment="1">
      <alignment horizontal="center" vertical="center" wrapText="1"/>
    </xf>
    <xf numFmtId="0" fontId="0" fillId="35" borderId="0" xfId="0" applyFill="1" applyAlignment="1">
      <alignment horizontal="center" vertical="center"/>
    </xf>
    <xf numFmtId="0" fontId="0" fillId="36" borderId="0" xfId="0" applyFill="1" applyAlignment="1">
      <alignment horizontal="center" vertical="center" wrapText="1"/>
    </xf>
    <xf numFmtId="0" fontId="0" fillId="37" borderId="0" xfId="0" applyFill="1" applyAlignment="1">
      <alignment horizontal="center" vertical="center"/>
    </xf>
    <xf numFmtId="0" fontId="0" fillId="38" borderId="0" xfId="0" applyFill="1" applyAlignment="1">
      <alignment horizontal="center" vertical="center" wrapText="1"/>
    </xf>
    <xf numFmtId="0" fontId="16" fillId="0" borderId="0" xfId="0" applyFont="1" applyAlignment="1">
      <alignment horizontal="center" vertical="center" wrapText="1"/>
    </xf>
    <xf numFmtId="164" fontId="0" fillId="0" borderId="0" xfId="0" applyNumberFormat="1" applyAlignment="1">
      <alignment horizontal="center" vertical="center"/>
    </xf>
    <xf numFmtId="164" fontId="16" fillId="0" borderId="0" xfId="0" applyNumberFormat="1" applyFont="1" applyAlignment="1">
      <alignment horizontal="center" vertical="center" wrapText="1"/>
    </xf>
    <xf numFmtId="0" fontId="0" fillId="0" borderId="0" xfId="0" applyAlignment="1">
      <alignment horizontal="left"/>
    </xf>
    <xf numFmtId="0" fontId="0" fillId="0" borderId="0" xfId="0" pivotButton="1" applyAlignment="1">
      <alignment horizontal="center" vertical="center" wrapText="1"/>
    </xf>
    <xf numFmtId="0" fontId="0" fillId="0" borderId="0" xfId="0" pivotButton="1"/>
    <xf numFmtId="0" fontId="0" fillId="0" borderId="0" xfId="0" pivotButton="1" applyAlignment="1">
      <alignment horizontal="center" vertical="center"/>
    </xf>
    <xf numFmtId="165" fontId="0" fillId="0" borderId="0" xfId="0" applyNumberFormat="1"/>
    <xf numFmtId="164" fontId="0" fillId="0" borderId="0" xfId="0" applyNumberFormat="1"/>
    <xf numFmtId="0" fontId="0" fillId="0" borderId="0" xfId="0" applyAlignment="1">
      <alignment horizontal="center"/>
    </xf>
    <xf numFmtId="166" fontId="0" fillId="0" borderId="0" xfId="42" applyNumberFormat="1" applyFont="1" applyAlignment="1">
      <alignment horizontal="center" vertical="center"/>
    </xf>
    <xf numFmtId="0" fontId="0" fillId="0" borderId="0" xfId="0" applyAlignment="1">
      <alignment horizontal="left" vertical="center"/>
    </xf>
    <xf numFmtId="0" fontId="0" fillId="40" borderId="0" xfId="0" applyFill="1"/>
    <xf numFmtId="9" fontId="0" fillId="0" borderId="0" xfId="0" applyNumberFormat="1"/>
    <xf numFmtId="9" fontId="0" fillId="0" borderId="0" xfId="43" applyFont="1"/>
    <xf numFmtId="0" fontId="0" fillId="0" borderId="0" xfId="0" pivotButton="1" applyAlignment="1">
      <alignment horizontal="center"/>
    </xf>
    <xf numFmtId="0" fontId="0" fillId="0" borderId="0" xfId="0" applyAlignment="1">
      <alignment horizontal="center" wrapText="1"/>
    </xf>
    <xf numFmtId="164" fontId="0" fillId="0" borderId="0" xfId="0" applyNumberFormat="1" applyAlignment="1">
      <alignment horizontal="left"/>
    </xf>
    <xf numFmtId="10" fontId="0" fillId="0" borderId="0" xfId="0" applyNumberFormat="1"/>
    <xf numFmtId="164" fontId="0" fillId="40" borderId="0" xfId="0" applyNumberFormat="1" applyFill="1"/>
    <xf numFmtId="164" fontId="0" fillId="0" borderId="0" xfId="43" applyNumberFormat="1" applyFont="1"/>
    <xf numFmtId="164" fontId="0" fillId="0" borderId="0" xfId="0" applyNumberFormat="1" applyAlignment="1">
      <alignment wrapText="1"/>
    </xf>
    <xf numFmtId="0" fontId="18" fillId="0" borderId="0" xfId="0" applyFont="1" applyAlignment="1">
      <alignment horizontal="center" vertical="center"/>
    </xf>
    <xf numFmtId="1" fontId="0" fillId="0" borderId="0" xfId="0" applyNumberFormat="1"/>
    <xf numFmtId="166" fontId="0" fillId="0" borderId="0" xfId="0" applyNumberFormat="1"/>
    <xf numFmtId="166" fontId="0" fillId="0" borderId="0" xfId="42" applyNumberFormat="1" applyFont="1"/>
    <xf numFmtId="0" fontId="18" fillId="0" borderId="0" xfId="0" applyFont="1" applyAlignment="1">
      <alignment vertical="center"/>
    </xf>
    <xf numFmtId="0" fontId="20" fillId="0" borderId="0" xfId="0" applyFont="1" applyAlignment="1">
      <alignment vertical="center"/>
    </xf>
    <xf numFmtId="0" fontId="19" fillId="41" borderId="0" xfId="0" applyFont="1" applyFill="1" applyAlignment="1">
      <alignment horizontal="center" vertical="center"/>
    </xf>
    <xf numFmtId="0" fontId="19" fillId="39" borderId="0" xfId="0" applyFont="1" applyFill="1" applyAlignment="1">
      <alignment horizontal="center" vertical="center"/>
    </xf>
    <xf numFmtId="165" fontId="0" fillId="0" borderId="0" xfId="0" applyNumberFormat="1" applyAlignment="1">
      <alignment horizontal="left"/>
    </xf>
    <xf numFmtId="5" fontId="0" fillId="0" borderId="0" xfId="42" applyNumberFormat="1" applyFont="1" applyAlignment="1">
      <alignment horizontal="left"/>
    </xf>
    <xf numFmtId="165" fontId="0" fillId="39" borderId="0" xfId="0" applyNumberFormat="1" applyFill="1" applyAlignment="1">
      <alignment horizontal="center"/>
    </xf>
    <xf numFmtId="0" fontId="0" fillId="0" borderId="0" xfId="0" applyAlignment="1">
      <alignment horizontal="center"/>
    </xf>
    <xf numFmtId="0" fontId="18" fillId="39" borderId="0" xfId="0" applyFont="1" applyFill="1" applyAlignment="1">
      <alignment horizontal="center" vertical="center"/>
    </xf>
    <xf numFmtId="0" fontId="20" fillId="39" borderId="0" xfId="0" applyFont="1" applyFill="1" applyAlignment="1">
      <alignment horizontal="center" vertical="center"/>
    </xf>
    <xf numFmtId="0" fontId="22" fillId="0" borderId="0" xfId="0" applyFont="1" applyAlignment="1">
      <alignment vertical="center"/>
    </xf>
    <xf numFmtId="0"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44">
    <dxf>
      <numFmt numFmtId="166" formatCode="_(&quot;$&quot;* #,##0_);_(&quot;$&quot;* \(#,##0\);_(&quot;$&quot;* &quot;-&quot;??_);_(@_)"/>
    </dxf>
    <dxf>
      <numFmt numFmtId="1" formatCode="0"/>
    </dxf>
    <dxf>
      <alignment vertical="center"/>
    </dxf>
    <dxf>
      <alignment vertical="center"/>
    </dxf>
    <dxf>
      <alignment horizontal="center"/>
    </dxf>
    <dxf>
      <alignment horizontal="center"/>
    </dxf>
    <dxf>
      <alignment wrapText="1"/>
    </dxf>
    <dxf>
      <alignment wrapText="1"/>
    </dxf>
    <dxf>
      <numFmt numFmtId="0" formatCode="General"/>
    </dxf>
    <dxf>
      <numFmt numFmtId="13" formatCode="0%"/>
    </dxf>
    <dxf>
      <alignment vertical="center"/>
    </dxf>
    <dxf>
      <alignment vertical="center"/>
    </dxf>
    <dxf>
      <alignment horizontal="center"/>
    </dxf>
    <dxf>
      <alignment horizontal="center"/>
    </dxf>
    <dxf>
      <numFmt numFmtId="13" formatCode="0%"/>
    </dxf>
    <dxf>
      <alignment vertical="center"/>
    </dxf>
    <dxf>
      <alignment vertical="center"/>
    </dxf>
    <dxf>
      <alignment horizontal="center"/>
    </dxf>
    <dxf>
      <alignment horizontal="center"/>
    </dxf>
    <dxf>
      <numFmt numFmtId="165" formatCode="[&gt;999]&quot;$&quot;#.#,\k;General"/>
    </dxf>
    <dxf>
      <numFmt numFmtId="164" formatCode="0.0"/>
    </dxf>
    <dxf>
      <alignment vertical="center"/>
    </dxf>
    <dxf>
      <alignment vertical="center"/>
    </dxf>
    <dxf>
      <alignment horizontal="center"/>
    </dxf>
    <dxf>
      <alignment horizontal="center"/>
    </dxf>
    <dxf>
      <numFmt numFmtId="167" formatCode="[&gt;99999]&quot;$&quot;.##,,\M;[&gt;999]&quot;$&quot;#.#,\k;General"/>
    </dxf>
    <dxf>
      <alignment wrapText="1"/>
    </dxf>
    <dxf>
      <alignment wrapText="1"/>
    </dxf>
    <dxf>
      <alignment horizontal="center"/>
    </dxf>
    <dxf>
      <alignment horizontal="center"/>
    </dxf>
    <dxf>
      <alignment vertical="center"/>
    </dxf>
    <dxf>
      <alignment horizontal="center"/>
    </dxf>
    <dxf>
      <alignment horizontal="center"/>
    </dxf>
    <dxf>
      <alignment wrapText="1"/>
    </dxf>
    <dxf>
      <alignment wrapText="1"/>
    </dxf>
    <dxf>
      <numFmt numFmtId="14" formatCode="0.00%"/>
    </dxf>
    <dxf>
      <alignment vertical="center"/>
    </dxf>
    <dxf>
      <alignment vertical="center"/>
    </dxf>
    <dxf>
      <alignment vertical="center"/>
    </dxf>
    <dxf>
      <alignment horizontal="center"/>
    </dxf>
    <dxf>
      <alignment horizontal="center"/>
    </dxf>
    <dxf>
      <alignment horizontal="center"/>
    </dxf>
    <dxf>
      <numFmt numFmtId="13" formatCode="0%"/>
    </dxf>
    <dxf>
      <font>
        <color rgb="FF9C0006"/>
      </font>
      <fill>
        <patternFill>
          <bgColor rgb="FFFFC7CE"/>
        </patternFill>
      </fill>
    </dxf>
  </dxfs>
  <tableStyles count="0" defaultTableStyle="TableStyleMedium2" defaultPivotStyle="PivotStyleLight16"/>
  <colors>
    <mruColors>
      <color rgb="FFB5C5E6"/>
      <color rgb="FF171C3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37.xml"/><Relationship Id="rId1" Type="http://schemas.microsoft.com/office/2011/relationships/chartStyle" Target="style3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Marketing Campaign Dashboard.xlsx]Plots!PivotTable73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Plots!$C$2</c:f>
              <c:strCache>
                <c:ptCount val="1"/>
                <c:pt idx="0">
                  <c:v>Wines</c:v>
                </c:pt>
              </c:strCache>
            </c:strRef>
          </c:tx>
          <c:spPr>
            <a:solidFill>
              <a:schemeClr val="accent1"/>
            </a:solidFill>
            <a:ln>
              <a:noFill/>
            </a:ln>
            <a:effectLst/>
          </c:spPr>
          <c:invertIfNegative val="0"/>
          <c:cat>
            <c:strRef>
              <c:f>Plots!$B$3:$B$9</c:f>
              <c:strCache>
                <c:ptCount val="6"/>
                <c:pt idx="0">
                  <c:v>20-29</c:v>
                </c:pt>
                <c:pt idx="1">
                  <c:v>30-39</c:v>
                </c:pt>
                <c:pt idx="2">
                  <c:v>40-49</c:v>
                </c:pt>
                <c:pt idx="3">
                  <c:v>50-59</c:v>
                </c:pt>
                <c:pt idx="4">
                  <c:v>60-69</c:v>
                </c:pt>
                <c:pt idx="5">
                  <c:v>70 and Older</c:v>
                </c:pt>
              </c:strCache>
            </c:strRef>
          </c:cat>
          <c:val>
            <c:numRef>
              <c:f>Plots!$C$3:$C$9</c:f>
              <c:numCache>
                <c:formatCode>[&gt;999]"$"#.#,\k;General</c:formatCode>
                <c:ptCount val="6"/>
                <c:pt idx="0">
                  <c:v>15154</c:v>
                </c:pt>
                <c:pt idx="1">
                  <c:v>67710</c:v>
                </c:pt>
                <c:pt idx="2">
                  <c:v>155329</c:v>
                </c:pt>
                <c:pt idx="3">
                  <c:v>156056</c:v>
                </c:pt>
                <c:pt idx="4">
                  <c:v>169016</c:v>
                </c:pt>
                <c:pt idx="5">
                  <c:v>56156</c:v>
                </c:pt>
              </c:numCache>
            </c:numRef>
          </c:val>
          <c:extLst>
            <c:ext xmlns:c16="http://schemas.microsoft.com/office/drawing/2014/chart" uri="{C3380CC4-5D6E-409C-BE32-E72D297353CC}">
              <c16:uniqueId val="{00000000-E315-47F2-8996-7C0CE9693716}"/>
            </c:ext>
          </c:extLst>
        </c:ser>
        <c:ser>
          <c:idx val="1"/>
          <c:order val="1"/>
          <c:tx>
            <c:strRef>
              <c:f>Plots!$D$2</c:f>
              <c:strCache>
                <c:ptCount val="1"/>
                <c:pt idx="0">
                  <c:v>Meat</c:v>
                </c:pt>
              </c:strCache>
            </c:strRef>
          </c:tx>
          <c:spPr>
            <a:solidFill>
              <a:schemeClr val="accent2"/>
            </a:solidFill>
            <a:ln>
              <a:noFill/>
            </a:ln>
            <a:effectLst/>
          </c:spPr>
          <c:invertIfNegative val="0"/>
          <c:cat>
            <c:strRef>
              <c:f>Plots!$B$3:$B$9</c:f>
              <c:strCache>
                <c:ptCount val="6"/>
                <c:pt idx="0">
                  <c:v>20-29</c:v>
                </c:pt>
                <c:pt idx="1">
                  <c:v>30-39</c:v>
                </c:pt>
                <c:pt idx="2">
                  <c:v>40-49</c:v>
                </c:pt>
                <c:pt idx="3">
                  <c:v>50-59</c:v>
                </c:pt>
                <c:pt idx="4">
                  <c:v>60-69</c:v>
                </c:pt>
                <c:pt idx="5">
                  <c:v>70 and Older</c:v>
                </c:pt>
              </c:strCache>
            </c:strRef>
          </c:cat>
          <c:val>
            <c:numRef>
              <c:f>Plots!$D$3:$D$9</c:f>
              <c:numCache>
                <c:formatCode>[&gt;999]"$"#.#,\k;General</c:formatCode>
                <c:ptCount val="6"/>
                <c:pt idx="0">
                  <c:v>10898</c:v>
                </c:pt>
                <c:pt idx="1">
                  <c:v>43228</c:v>
                </c:pt>
                <c:pt idx="2">
                  <c:v>86675</c:v>
                </c:pt>
                <c:pt idx="3">
                  <c:v>80331</c:v>
                </c:pt>
                <c:pt idx="4">
                  <c:v>88004</c:v>
                </c:pt>
                <c:pt idx="5">
                  <c:v>26471</c:v>
                </c:pt>
              </c:numCache>
            </c:numRef>
          </c:val>
          <c:extLst>
            <c:ext xmlns:c16="http://schemas.microsoft.com/office/drawing/2014/chart" uri="{C3380CC4-5D6E-409C-BE32-E72D297353CC}">
              <c16:uniqueId val="{00000002-E315-47F2-8996-7C0CE9693716}"/>
            </c:ext>
          </c:extLst>
        </c:ser>
        <c:ser>
          <c:idx val="2"/>
          <c:order val="2"/>
          <c:tx>
            <c:strRef>
              <c:f>Plots!$E$2</c:f>
              <c:strCache>
                <c:ptCount val="1"/>
                <c:pt idx="0">
                  <c:v>Gold</c:v>
                </c:pt>
              </c:strCache>
            </c:strRef>
          </c:tx>
          <c:spPr>
            <a:solidFill>
              <a:schemeClr val="accent3"/>
            </a:solidFill>
            <a:ln>
              <a:noFill/>
            </a:ln>
            <a:effectLst/>
          </c:spPr>
          <c:invertIfNegative val="0"/>
          <c:cat>
            <c:strRef>
              <c:f>Plots!$B$3:$B$9</c:f>
              <c:strCache>
                <c:ptCount val="6"/>
                <c:pt idx="0">
                  <c:v>20-29</c:v>
                </c:pt>
                <c:pt idx="1">
                  <c:v>30-39</c:v>
                </c:pt>
                <c:pt idx="2">
                  <c:v>40-49</c:v>
                </c:pt>
                <c:pt idx="3">
                  <c:v>50-59</c:v>
                </c:pt>
                <c:pt idx="4">
                  <c:v>60-69</c:v>
                </c:pt>
                <c:pt idx="5">
                  <c:v>70 and Older</c:v>
                </c:pt>
              </c:strCache>
            </c:strRef>
          </c:cat>
          <c:val>
            <c:numRef>
              <c:f>Plots!$E$3:$E$9</c:f>
              <c:numCache>
                <c:formatCode>[&gt;999]"$"#.#,\k;General</c:formatCode>
                <c:ptCount val="6"/>
                <c:pt idx="0">
                  <c:v>2114</c:v>
                </c:pt>
                <c:pt idx="1">
                  <c:v>12096</c:v>
                </c:pt>
                <c:pt idx="2">
                  <c:v>23594</c:v>
                </c:pt>
                <c:pt idx="3">
                  <c:v>21856</c:v>
                </c:pt>
                <c:pt idx="4">
                  <c:v>22550</c:v>
                </c:pt>
                <c:pt idx="5">
                  <c:v>6556</c:v>
                </c:pt>
              </c:numCache>
            </c:numRef>
          </c:val>
          <c:extLst>
            <c:ext xmlns:c16="http://schemas.microsoft.com/office/drawing/2014/chart" uri="{C3380CC4-5D6E-409C-BE32-E72D297353CC}">
              <c16:uniqueId val="{00000003-E315-47F2-8996-7C0CE9693716}"/>
            </c:ext>
          </c:extLst>
        </c:ser>
        <c:ser>
          <c:idx val="3"/>
          <c:order val="3"/>
          <c:tx>
            <c:strRef>
              <c:f>Plots!$F$2</c:f>
              <c:strCache>
                <c:ptCount val="1"/>
                <c:pt idx="0">
                  <c:v>Fish</c:v>
                </c:pt>
              </c:strCache>
            </c:strRef>
          </c:tx>
          <c:spPr>
            <a:solidFill>
              <a:schemeClr val="accent4"/>
            </a:solidFill>
            <a:ln>
              <a:noFill/>
            </a:ln>
            <a:effectLst/>
          </c:spPr>
          <c:invertIfNegative val="0"/>
          <c:cat>
            <c:strRef>
              <c:f>Plots!$B$3:$B$9</c:f>
              <c:strCache>
                <c:ptCount val="6"/>
                <c:pt idx="0">
                  <c:v>20-29</c:v>
                </c:pt>
                <c:pt idx="1">
                  <c:v>30-39</c:v>
                </c:pt>
                <c:pt idx="2">
                  <c:v>40-49</c:v>
                </c:pt>
                <c:pt idx="3">
                  <c:v>50-59</c:v>
                </c:pt>
                <c:pt idx="4">
                  <c:v>60-69</c:v>
                </c:pt>
                <c:pt idx="5">
                  <c:v>70 and Older</c:v>
                </c:pt>
              </c:strCache>
            </c:strRef>
          </c:cat>
          <c:val>
            <c:numRef>
              <c:f>Plots!$F$3:$F$9</c:f>
              <c:numCache>
                <c:formatCode>[&gt;999]"$"#.#,\k;General</c:formatCode>
                <c:ptCount val="6"/>
                <c:pt idx="0">
                  <c:v>2553</c:v>
                </c:pt>
                <c:pt idx="1">
                  <c:v>11071</c:v>
                </c:pt>
                <c:pt idx="2">
                  <c:v>19764</c:v>
                </c:pt>
                <c:pt idx="3">
                  <c:v>18112</c:v>
                </c:pt>
                <c:pt idx="4">
                  <c:v>18869</c:v>
                </c:pt>
                <c:pt idx="5">
                  <c:v>5628</c:v>
                </c:pt>
              </c:numCache>
            </c:numRef>
          </c:val>
          <c:extLst>
            <c:ext xmlns:c16="http://schemas.microsoft.com/office/drawing/2014/chart" uri="{C3380CC4-5D6E-409C-BE32-E72D297353CC}">
              <c16:uniqueId val="{00000004-E315-47F2-8996-7C0CE9693716}"/>
            </c:ext>
          </c:extLst>
        </c:ser>
        <c:ser>
          <c:idx val="4"/>
          <c:order val="4"/>
          <c:tx>
            <c:strRef>
              <c:f>Plots!$G$2</c:f>
              <c:strCache>
                <c:ptCount val="1"/>
                <c:pt idx="0">
                  <c:v>Sweet</c:v>
                </c:pt>
              </c:strCache>
            </c:strRef>
          </c:tx>
          <c:spPr>
            <a:solidFill>
              <a:schemeClr val="accent5"/>
            </a:solidFill>
            <a:ln>
              <a:noFill/>
            </a:ln>
            <a:effectLst/>
          </c:spPr>
          <c:invertIfNegative val="0"/>
          <c:cat>
            <c:strRef>
              <c:f>Plots!$B$3:$B$9</c:f>
              <c:strCache>
                <c:ptCount val="6"/>
                <c:pt idx="0">
                  <c:v>20-29</c:v>
                </c:pt>
                <c:pt idx="1">
                  <c:v>30-39</c:v>
                </c:pt>
                <c:pt idx="2">
                  <c:v>40-49</c:v>
                </c:pt>
                <c:pt idx="3">
                  <c:v>50-59</c:v>
                </c:pt>
                <c:pt idx="4">
                  <c:v>60-69</c:v>
                </c:pt>
                <c:pt idx="5">
                  <c:v>70 and Older</c:v>
                </c:pt>
              </c:strCache>
            </c:strRef>
          </c:cat>
          <c:val>
            <c:numRef>
              <c:f>Plots!$G$3:$G$9</c:f>
              <c:numCache>
                <c:formatCode>[&gt;999]"$"#.#,\k;General</c:formatCode>
                <c:ptCount val="6"/>
                <c:pt idx="0">
                  <c:v>1915</c:v>
                </c:pt>
                <c:pt idx="1">
                  <c:v>8237</c:v>
                </c:pt>
                <c:pt idx="2">
                  <c:v>14200</c:v>
                </c:pt>
                <c:pt idx="3">
                  <c:v>12292</c:v>
                </c:pt>
                <c:pt idx="4">
                  <c:v>13767</c:v>
                </c:pt>
                <c:pt idx="5">
                  <c:v>4699</c:v>
                </c:pt>
              </c:numCache>
            </c:numRef>
          </c:val>
          <c:extLst>
            <c:ext xmlns:c16="http://schemas.microsoft.com/office/drawing/2014/chart" uri="{C3380CC4-5D6E-409C-BE32-E72D297353CC}">
              <c16:uniqueId val="{00000005-E315-47F2-8996-7C0CE9693716}"/>
            </c:ext>
          </c:extLst>
        </c:ser>
        <c:ser>
          <c:idx val="5"/>
          <c:order val="5"/>
          <c:tx>
            <c:strRef>
              <c:f>Plots!$H$2</c:f>
              <c:strCache>
                <c:ptCount val="1"/>
                <c:pt idx="0">
                  <c:v>Fruits</c:v>
                </c:pt>
              </c:strCache>
            </c:strRef>
          </c:tx>
          <c:spPr>
            <a:solidFill>
              <a:schemeClr val="accent6"/>
            </a:solidFill>
            <a:ln>
              <a:noFill/>
            </a:ln>
            <a:effectLst/>
          </c:spPr>
          <c:invertIfNegative val="0"/>
          <c:cat>
            <c:strRef>
              <c:f>Plots!$B$3:$B$9</c:f>
              <c:strCache>
                <c:ptCount val="6"/>
                <c:pt idx="0">
                  <c:v>20-29</c:v>
                </c:pt>
                <c:pt idx="1">
                  <c:v>30-39</c:v>
                </c:pt>
                <c:pt idx="2">
                  <c:v>40-49</c:v>
                </c:pt>
                <c:pt idx="3">
                  <c:v>50-59</c:v>
                </c:pt>
                <c:pt idx="4">
                  <c:v>60-69</c:v>
                </c:pt>
                <c:pt idx="5">
                  <c:v>70 and Older</c:v>
                </c:pt>
              </c:strCache>
            </c:strRef>
          </c:cat>
          <c:val>
            <c:numRef>
              <c:f>Plots!$H$3:$H$9</c:f>
              <c:numCache>
                <c:formatCode>[&gt;999]"$"#.#,\k;General</c:formatCode>
                <c:ptCount val="6"/>
                <c:pt idx="0">
                  <c:v>1421</c:v>
                </c:pt>
                <c:pt idx="1">
                  <c:v>7464</c:v>
                </c:pt>
                <c:pt idx="2">
                  <c:v>13685</c:v>
                </c:pt>
                <c:pt idx="3">
                  <c:v>12842</c:v>
                </c:pt>
                <c:pt idx="4">
                  <c:v>13898</c:v>
                </c:pt>
                <c:pt idx="5">
                  <c:v>3973</c:v>
                </c:pt>
              </c:numCache>
            </c:numRef>
          </c:val>
          <c:extLst>
            <c:ext xmlns:c16="http://schemas.microsoft.com/office/drawing/2014/chart" uri="{C3380CC4-5D6E-409C-BE32-E72D297353CC}">
              <c16:uniqueId val="{00000006-E315-47F2-8996-7C0CE9693716}"/>
            </c:ext>
          </c:extLst>
        </c:ser>
        <c:ser>
          <c:idx val="6"/>
          <c:order val="6"/>
          <c:tx>
            <c:strRef>
              <c:f>Plots!$I$2</c:f>
              <c:strCache>
                <c:ptCount val="1"/>
                <c:pt idx="0">
                  <c:v>A</c:v>
                </c:pt>
              </c:strCache>
            </c:strRef>
          </c:tx>
          <c:spPr>
            <a:solidFill>
              <a:schemeClr val="accent1">
                <a:lumMod val="60000"/>
              </a:schemeClr>
            </a:solidFill>
            <a:ln>
              <a:noFill/>
            </a:ln>
            <a:effectLst/>
          </c:spPr>
          <c:invertIfNegative val="0"/>
          <c:cat>
            <c:strRef>
              <c:f>Plots!$B$3:$B$9</c:f>
              <c:strCache>
                <c:ptCount val="6"/>
                <c:pt idx="0">
                  <c:v>20-29</c:v>
                </c:pt>
                <c:pt idx="1">
                  <c:v>30-39</c:v>
                </c:pt>
                <c:pt idx="2">
                  <c:v>40-49</c:v>
                </c:pt>
                <c:pt idx="3">
                  <c:v>50-59</c:v>
                </c:pt>
                <c:pt idx="4">
                  <c:v>60-69</c:v>
                </c:pt>
                <c:pt idx="5">
                  <c:v>70 and Older</c:v>
                </c:pt>
              </c:strCache>
            </c:strRef>
          </c:cat>
          <c:val>
            <c:numRef>
              <c:f>Plots!$I$3:$I$9</c:f>
              <c:numCache>
                <c:formatCode>[&gt;999]"$"#.#,\k;General</c:formatCode>
                <c:ptCount val="6"/>
                <c:pt idx="0">
                  <c:v>34055</c:v>
                </c:pt>
                <c:pt idx="1">
                  <c:v>149806</c:v>
                </c:pt>
                <c:pt idx="2">
                  <c:v>313247</c:v>
                </c:pt>
                <c:pt idx="3">
                  <c:v>301489</c:v>
                </c:pt>
                <c:pt idx="4">
                  <c:v>326104</c:v>
                </c:pt>
                <c:pt idx="5">
                  <c:v>103483</c:v>
                </c:pt>
              </c:numCache>
            </c:numRef>
          </c:val>
          <c:extLst>
            <c:ext xmlns:c16="http://schemas.microsoft.com/office/drawing/2014/chart" uri="{C3380CC4-5D6E-409C-BE32-E72D297353CC}">
              <c16:uniqueId val="{00000001-2F7B-40B2-A307-8B9C82B868BA}"/>
            </c:ext>
          </c:extLst>
        </c:ser>
        <c:dLbls>
          <c:showLegendKey val="0"/>
          <c:showVal val="0"/>
          <c:showCatName val="0"/>
          <c:showSerName val="0"/>
          <c:showPercent val="0"/>
          <c:showBubbleSize val="0"/>
        </c:dLbls>
        <c:gapWidth val="219"/>
        <c:overlap val="-27"/>
        <c:axId val="447970784"/>
        <c:axId val="447958784"/>
      </c:barChart>
      <c:catAx>
        <c:axId val="44797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958784"/>
        <c:crosses val="autoZero"/>
        <c:auto val="1"/>
        <c:lblAlgn val="ctr"/>
        <c:lblOffset val="100"/>
        <c:noMultiLvlLbl val="0"/>
      </c:catAx>
      <c:valAx>
        <c:axId val="447958784"/>
        <c:scaling>
          <c:orientation val="minMax"/>
        </c:scaling>
        <c:delete val="0"/>
        <c:axPos val="l"/>
        <c:majorGridlines>
          <c:spPr>
            <a:ln w="9525" cap="flat" cmpd="sng" algn="ctr">
              <a:solidFill>
                <a:schemeClr val="tx1">
                  <a:lumMod val="15000"/>
                  <a:lumOff val="85000"/>
                </a:schemeClr>
              </a:solidFill>
              <a:round/>
            </a:ln>
            <a:effectLst/>
          </c:spPr>
        </c:majorGridlines>
        <c:numFmt formatCode="[&gt;999]&quot;$&quot;#.#,\k;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970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Marketing Campaign Dashboard.xlsx]Plots!PivotTable74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Plots!$L$2</c:f>
              <c:strCache>
                <c:ptCount val="1"/>
                <c:pt idx="0">
                  <c:v>Campaign: 6</c:v>
                </c:pt>
              </c:strCache>
            </c:strRef>
          </c:tx>
          <c:spPr>
            <a:solidFill>
              <a:schemeClr val="accent1"/>
            </a:solidFill>
            <a:ln>
              <a:noFill/>
            </a:ln>
            <a:effectLst/>
          </c:spPr>
          <c:invertIfNegative val="0"/>
          <c:cat>
            <c:strRef>
              <c:f>Plots!$K$3:$K$9</c:f>
              <c:strCache>
                <c:ptCount val="6"/>
                <c:pt idx="0">
                  <c:v>20-29</c:v>
                </c:pt>
                <c:pt idx="1">
                  <c:v>30-39</c:v>
                </c:pt>
                <c:pt idx="2">
                  <c:v>40-49</c:v>
                </c:pt>
                <c:pt idx="3">
                  <c:v>50-59</c:v>
                </c:pt>
                <c:pt idx="4">
                  <c:v>60-69</c:v>
                </c:pt>
                <c:pt idx="5">
                  <c:v>70 and Older</c:v>
                </c:pt>
              </c:strCache>
            </c:strRef>
          </c:cat>
          <c:val>
            <c:numRef>
              <c:f>Plots!$L$3:$L$9</c:f>
              <c:numCache>
                <c:formatCode>General</c:formatCode>
                <c:ptCount val="6"/>
                <c:pt idx="0">
                  <c:v>7</c:v>
                </c:pt>
                <c:pt idx="1">
                  <c:v>43</c:v>
                </c:pt>
                <c:pt idx="2">
                  <c:v>95</c:v>
                </c:pt>
                <c:pt idx="3">
                  <c:v>64</c:v>
                </c:pt>
                <c:pt idx="4">
                  <c:v>79</c:v>
                </c:pt>
                <c:pt idx="5">
                  <c:v>23</c:v>
                </c:pt>
              </c:numCache>
            </c:numRef>
          </c:val>
          <c:extLst>
            <c:ext xmlns:c16="http://schemas.microsoft.com/office/drawing/2014/chart" uri="{C3380CC4-5D6E-409C-BE32-E72D297353CC}">
              <c16:uniqueId val="{00000000-07ED-4F7A-93A3-92CBD6933F43}"/>
            </c:ext>
          </c:extLst>
        </c:ser>
        <c:ser>
          <c:idx val="1"/>
          <c:order val="1"/>
          <c:tx>
            <c:strRef>
              <c:f>Plots!$M$2</c:f>
              <c:strCache>
                <c:ptCount val="1"/>
                <c:pt idx="0">
                  <c:v>Campaign: 4</c:v>
                </c:pt>
              </c:strCache>
            </c:strRef>
          </c:tx>
          <c:spPr>
            <a:solidFill>
              <a:schemeClr val="accent2"/>
            </a:solidFill>
            <a:ln>
              <a:noFill/>
            </a:ln>
            <a:effectLst/>
          </c:spPr>
          <c:invertIfNegative val="0"/>
          <c:cat>
            <c:strRef>
              <c:f>Plots!$K$3:$K$9</c:f>
              <c:strCache>
                <c:ptCount val="6"/>
                <c:pt idx="0">
                  <c:v>20-29</c:v>
                </c:pt>
                <c:pt idx="1">
                  <c:v>30-39</c:v>
                </c:pt>
                <c:pt idx="2">
                  <c:v>40-49</c:v>
                </c:pt>
                <c:pt idx="3">
                  <c:v>50-59</c:v>
                </c:pt>
                <c:pt idx="4">
                  <c:v>60-69</c:v>
                </c:pt>
                <c:pt idx="5">
                  <c:v>70 and Older</c:v>
                </c:pt>
              </c:strCache>
            </c:strRef>
          </c:cat>
          <c:val>
            <c:numRef>
              <c:f>Plots!$M$3:$M$9</c:f>
              <c:numCache>
                <c:formatCode>General</c:formatCode>
                <c:ptCount val="6"/>
                <c:pt idx="0">
                  <c:v>3</c:v>
                </c:pt>
                <c:pt idx="1">
                  <c:v>12</c:v>
                </c:pt>
                <c:pt idx="2">
                  <c:v>43</c:v>
                </c:pt>
                <c:pt idx="3">
                  <c:v>29</c:v>
                </c:pt>
                <c:pt idx="4">
                  <c:v>52</c:v>
                </c:pt>
                <c:pt idx="5">
                  <c:v>16</c:v>
                </c:pt>
              </c:numCache>
            </c:numRef>
          </c:val>
          <c:extLst>
            <c:ext xmlns:c16="http://schemas.microsoft.com/office/drawing/2014/chart" uri="{C3380CC4-5D6E-409C-BE32-E72D297353CC}">
              <c16:uniqueId val="{00000002-07ED-4F7A-93A3-92CBD6933F43}"/>
            </c:ext>
          </c:extLst>
        </c:ser>
        <c:ser>
          <c:idx val="2"/>
          <c:order val="2"/>
          <c:tx>
            <c:strRef>
              <c:f>Plots!$N$2</c:f>
              <c:strCache>
                <c:ptCount val="1"/>
                <c:pt idx="0">
                  <c:v>Campaign: 3</c:v>
                </c:pt>
              </c:strCache>
            </c:strRef>
          </c:tx>
          <c:spPr>
            <a:solidFill>
              <a:schemeClr val="accent3"/>
            </a:solidFill>
            <a:ln>
              <a:noFill/>
            </a:ln>
            <a:effectLst/>
          </c:spPr>
          <c:invertIfNegative val="0"/>
          <c:cat>
            <c:strRef>
              <c:f>Plots!$K$3:$K$9</c:f>
              <c:strCache>
                <c:ptCount val="6"/>
                <c:pt idx="0">
                  <c:v>20-29</c:v>
                </c:pt>
                <c:pt idx="1">
                  <c:v>30-39</c:v>
                </c:pt>
                <c:pt idx="2">
                  <c:v>40-49</c:v>
                </c:pt>
                <c:pt idx="3">
                  <c:v>50-59</c:v>
                </c:pt>
                <c:pt idx="4">
                  <c:v>60-69</c:v>
                </c:pt>
                <c:pt idx="5">
                  <c:v>70 and Older</c:v>
                </c:pt>
              </c:strCache>
            </c:strRef>
          </c:cat>
          <c:val>
            <c:numRef>
              <c:f>Plots!$N$3:$N$9</c:f>
              <c:numCache>
                <c:formatCode>General</c:formatCode>
                <c:ptCount val="6"/>
                <c:pt idx="0">
                  <c:v>4</c:v>
                </c:pt>
                <c:pt idx="1">
                  <c:v>25</c:v>
                </c:pt>
                <c:pt idx="2">
                  <c:v>38</c:v>
                </c:pt>
                <c:pt idx="3">
                  <c:v>40</c:v>
                </c:pt>
                <c:pt idx="4">
                  <c:v>39</c:v>
                </c:pt>
                <c:pt idx="5">
                  <c:v>5</c:v>
                </c:pt>
              </c:numCache>
            </c:numRef>
          </c:val>
          <c:extLst>
            <c:ext xmlns:c16="http://schemas.microsoft.com/office/drawing/2014/chart" uri="{C3380CC4-5D6E-409C-BE32-E72D297353CC}">
              <c16:uniqueId val="{00000003-07ED-4F7A-93A3-92CBD6933F43}"/>
            </c:ext>
          </c:extLst>
        </c:ser>
        <c:ser>
          <c:idx val="3"/>
          <c:order val="3"/>
          <c:tx>
            <c:strRef>
              <c:f>Plots!$O$2</c:f>
              <c:strCache>
                <c:ptCount val="1"/>
                <c:pt idx="0">
                  <c:v>Campaign: 5</c:v>
                </c:pt>
              </c:strCache>
            </c:strRef>
          </c:tx>
          <c:spPr>
            <a:solidFill>
              <a:schemeClr val="accent4"/>
            </a:solidFill>
            <a:ln>
              <a:noFill/>
            </a:ln>
            <a:effectLst/>
          </c:spPr>
          <c:invertIfNegative val="0"/>
          <c:cat>
            <c:strRef>
              <c:f>Plots!$K$3:$K$9</c:f>
              <c:strCache>
                <c:ptCount val="6"/>
                <c:pt idx="0">
                  <c:v>20-29</c:v>
                </c:pt>
                <c:pt idx="1">
                  <c:v>30-39</c:v>
                </c:pt>
                <c:pt idx="2">
                  <c:v>40-49</c:v>
                </c:pt>
                <c:pt idx="3">
                  <c:v>50-59</c:v>
                </c:pt>
                <c:pt idx="4">
                  <c:v>60-69</c:v>
                </c:pt>
                <c:pt idx="5">
                  <c:v>70 and Older</c:v>
                </c:pt>
              </c:strCache>
            </c:strRef>
          </c:cat>
          <c:val>
            <c:numRef>
              <c:f>Plots!$O$3:$O$9</c:f>
              <c:numCache>
                <c:formatCode>General</c:formatCode>
                <c:ptCount val="6"/>
                <c:pt idx="0">
                  <c:v>6</c:v>
                </c:pt>
                <c:pt idx="1">
                  <c:v>20</c:v>
                </c:pt>
                <c:pt idx="2">
                  <c:v>30</c:v>
                </c:pt>
                <c:pt idx="3">
                  <c:v>30</c:v>
                </c:pt>
                <c:pt idx="4">
                  <c:v>42</c:v>
                </c:pt>
                <c:pt idx="5">
                  <c:v>18</c:v>
                </c:pt>
              </c:numCache>
            </c:numRef>
          </c:val>
          <c:extLst>
            <c:ext xmlns:c16="http://schemas.microsoft.com/office/drawing/2014/chart" uri="{C3380CC4-5D6E-409C-BE32-E72D297353CC}">
              <c16:uniqueId val="{00000004-07ED-4F7A-93A3-92CBD6933F43}"/>
            </c:ext>
          </c:extLst>
        </c:ser>
        <c:ser>
          <c:idx val="4"/>
          <c:order val="4"/>
          <c:tx>
            <c:strRef>
              <c:f>Plots!$P$2</c:f>
              <c:strCache>
                <c:ptCount val="1"/>
                <c:pt idx="0">
                  <c:v>Campaign: 1</c:v>
                </c:pt>
              </c:strCache>
            </c:strRef>
          </c:tx>
          <c:spPr>
            <a:solidFill>
              <a:schemeClr val="accent5"/>
            </a:solidFill>
            <a:ln>
              <a:noFill/>
            </a:ln>
            <a:effectLst/>
          </c:spPr>
          <c:invertIfNegative val="0"/>
          <c:cat>
            <c:strRef>
              <c:f>Plots!$K$3:$K$9</c:f>
              <c:strCache>
                <c:ptCount val="6"/>
                <c:pt idx="0">
                  <c:v>20-29</c:v>
                </c:pt>
                <c:pt idx="1">
                  <c:v>30-39</c:v>
                </c:pt>
                <c:pt idx="2">
                  <c:v>40-49</c:v>
                </c:pt>
                <c:pt idx="3">
                  <c:v>50-59</c:v>
                </c:pt>
                <c:pt idx="4">
                  <c:v>60-69</c:v>
                </c:pt>
                <c:pt idx="5">
                  <c:v>70 and Older</c:v>
                </c:pt>
              </c:strCache>
            </c:strRef>
          </c:cat>
          <c:val>
            <c:numRef>
              <c:f>Plots!$P$3:$P$9</c:f>
              <c:numCache>
                <c:formatCode>General</c:formatCode>
                <c:ptCount val="6"/>
                <c:pt idx="0">
                  <c:v>6</c:v>
                </c:pt>
                <c:pt idx="1">
                  <c:v>15</c:v>
                </c:pt>
                <c:pt idx="2">
                  <c:v>43</c:v>
                </c:pt>
                <c:pt idx="3">
                  <c:v>30</c:v>
                </c:pt>
                <c:pt idx="4">
                  <c:v>32</c:v>
                </c:pt>
                <c:pt idx="5">
                  <c:v>7</c:v>
                </c:pt>
              </c:numCache>
            </c:numRef>
          </c:val>
          <c:extLst>
            <c:ext xmlns:c16="http://schemas.microsoft.com/office/drawing/2014/chart" uri="{C3380CC4-5D6E-409C-BE32-E72D297353CC}">
              <c16:uniqueId val="{00000005-07ED-4F7A-93A3-92CBD6933F43}"/>
            </c:ext>
          </c:extLst>
        </c:ser>
        <c:ser>
          <c:idx val="5"/>
          <c:order val="5"/>
          <c:tx>
            <c:strRef>
              <c:f>Plots!$Q$2</c:f>
              <c:strCache>
                <c:ptCount val="1"/>
                <c:pt idx="0">
                  <c:v>Campaign: 2</c:v>
                </c:pt>
              </c:strCache>
            </c:strRef>
          </c:tx>
          <c:spPr>
            <a:solidFill>
              <a:schemeClr val="accent6"/>
            </a:solidFill>
            <a:ln>
              <a:noFill/>
            </a:ln>
            <a:effectLst/>
          </c:spPr>
          <c:invertIfNegative val="0"/>
          <c:cat>
            <c:strRef>
              <c:f>Plots!$K$3:$K$9</c:f>
              <c:strCache>
                <c:ptCount val="6"/>
                <c:pt idx="0">
                  <c:v>20-29</c:v>
                </c:pt>
                <c:pt idx="1">
                  <c:v>30-39</c:v>
                </c:pt>
                <c:pt idx="2">
                  <c:v>40-49</c:v>
                </c:pt>
                <c:pt idx="3">
                  <c:v>50-59</c:v>
                </c:pt>
                <c:pt idx="4">
                  <c:v>60-69</c:v>
                </c:pt>
                <c:pt idx="5">
                  <c:v>70 and Older</c:v>
                </c:pt>
              </c:strCache>
            </c:strRef>
          </c:cat>
          <c:val>
            <c:numRef>
              <c:f>Plots!$Q$3:$Q$9</c:f>
              <c:numCache>
                <c:formatCode>General</c:formatCode>
                <c:ptCount val="6"/>
                <c:pt idx="0">
                  <c:v>1</c:v>
                </c:pt>
                <c:pt idx="1">
                  <c:v>0</c:v>
                </c:pt>
                <c:pt idx="2">
                  <c:v>10</c:v>
                </c:pt>
                <c:pt idx="3">
                  <c:v>5</c:v>
                </c:pt>
                <c:pt idx="4">
                  <c:v>8</c:v>
                </c:pt>
                <c:pt idx="5">
                  <c:v>2</c:v>
                </c:pt>
              </c:numCache>
            </c:numRef>
          </c:val>
          <c:extLst>
            <c:ext xmlns:c16="http://schemas.microsoft.com/office/drawing/2014/chart" uri="{C3380CC4-5D6E-409C-BE32-E72D297353CC}">
              <c16:uniqueId val="{00000006-07ED-4F7A-93A3-92CBD6933F43}"/>
            </c:ext>
          </c:extLst>
        </c:ser>
        <c:dLbls>
          <c:showLegendKey val="0"/>
          <c:showVal val="0"/>
          <c:showCatName val="0"/>
          <c:showSerName val="0"/>
          <c:showPercent val="0"/>
          <c:showBubbleSize val="0"/>
        </c:dLbls>
        <c:gapWidth val="219"/>
        <c:overlap val="-27"/>
        <c:axId val="447956864"/>
        <c:axId val="447966464"/>
      </c:barChart>
      <c:catAx>
        <c:axId val="447956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966464"/>
        <c:crosses val="autoZero"/>
        <c:auto val="1"/>
        <c:lblAlgn val="ctr"/>
        <c:lblOffset val="100"/>
        <c:noMultiLvlLbl val="0"/>
      </c:catAx>
      <c:valAx>
        <c:axId val="447966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956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Marketing Campaign Dashboard.xlsx]Plots!PivotTable75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Plots!$T$2</c:f>
              <c:strCache>
                <c:ptCount val="1"/>
                <c:pt idx="0">
                  <c:v>Store</c:v>
                </c:pt>
              </c:strCache>
            </c:strRef>
          </c:tx>
          <c:spPr>
            <a:solidFill>
              <a:schemeClr val="accent1"/>
            </a:solidFill>
            <a:ln>
              <a:noFill/>
            </a:ln>
            <a:effectLst/>
          </c:spPr>
          <c:invertIfNegative val="0"/>
          <c:cat>
            <c:strRef>
              <c:f>Plots!$S$3:$S$9</c:f>
              <c:strCache>
                <c:ptCount val="6"/>
                <c:pt idx="0">
                  <c:v>20-29</c:v>
                </c:pt>
                <c:pt idx="1">
                  <c:v>30-39</c:v>
                </c:pt>
                <c:pt idx="2">
                  <c:v>40-49</c:v>
                </c:pt>
                <c:pt idx="3">
                  <c:v>50-59</c:v>
                </c:pt>
                <c:pt idx="4">
                  <c:v>60-69</c:v>
                </c:pt>
                <c:pt idx="5">
                  <c:v>70 and Older</c:v>
                </c:pt>
              </c:strCache>
            </c:strRef>
          </c:cat>
          <c:val>
            <c:numRef>
              <c:f>Plots!$T$3:$T$9</c:f>
              <c:numCache>
                <c:formatCode>General</c:formatCode>
                <c:ptCount val="6"/>
                <c:pt idx="0">
                  <c:v>256</c:v>
                </c:pt>
                <c:pt idx="1">
                  <c:v>1430</c:v>
                </c:pt>
                <c:pt idx="2">
                  <c:v>3300</c:v>
                </c:pt>
                <c:pt idx="3">
                  <c:v>3051</c:v>
                </c:pt>
                <c:pt idx="4">
                  <c:v>2847</c:v>
                </c:pt>
                <c:pt idx="5">
                  <c:v>853</c:v>
                </c:pt>
              </c:numCache>
            </c:numRef>
          </c:val>
          <c:extLst>
            <c:ext xmlns:c16="http://schemas.microsoft.com/office/drawing/2014/chart" uri="{C3380CC4-5D6E-409C-BE32-E72D297353CC}">
              <c16:uniqueId val="{00000000-DA69-404A-B0C9-D1024C625B96}"/>
            </c:ext>
          </c:extLst>
        </c:ser>
        <c:ser>
          <c:idx val="1"/>
          <c:order val="1"/>
          <c:tx>
            <c:strRef>
              <c:f>Plots!$U$2</c:f>
              <c:strCache>
                <c:ptCount val="1"/>
                <c:pt idx="0">
                  <c:v>Web</c:v>
                </c:pt>
              </c:strCache>
            </c:strRef>
          </c:tx>
          <c:spPr>
            <a:solidFill>
              <a:schemeClr val="accent2"/>
            </a:solidFill>
            <a:ln>
              <a:noFill/>
            </a:ln>
            <a:effectLst/>
          </c:spPr>
          <c:invertIfNegative val="0"/>
          <c:cat>
            <c:strRef>
              <c:f>Plots!$S$3:$S$9</c:f>
              <c:strCache>
                <c:ptCount val="6"/>
                <c:pt idx="0">
                  <c:v>20-29</c:v>
                </c:pt>
                <c:pt idx="1">
                  <c:v>30-39</c:v>
                </c:pt>
                <c:pt idx="2">
                  <c:v>40-49</c:v>
                </c:pt>
                <c:pt idx="3">
                  <c:v>50-59</c:v>
                </c:pt>
                <c:pt idx="4">
                  <c:v>60-69</c:v>
                </c:pt>
                <c:pt idx="5">
                  <c:v>70 and Older</c:v>
                </c:pt>
              </c:strCache>
            </c:strRef>
          </c:cat>
          <c:val>
            <c:numRef>
              <c:f>Plots!$U$3:$U$9</c:f>
              <c:numCache>
                <c:formatCode>General</c:formatCode>
                <c:ptCount val="6"/>
                <c:pt idx="0">
                  <c:v>169</c:v>
                </c:pt>
                <c:pt idx="1">
                  <c:v>1015</c:v>
                </c:pt>
                <c:pt idx="2">
                  <c:v>2360</c:v>
                </c:pt>
                <c:pt idx="3">
                  <c:v>2153</c:v>
                </c:pt>
                <c:pt idx="4">
                  <c:v>1978</c:v>
                </c:pt>
                <c:pt idx="5">
                  <c:v>642</c:v>
                </c:pt>
              </c:numCache>
            </c:numRef>
          </c:val>
          <c:extLst>
            <c:ext xmlns:c16="http://schemas.microsoft.com/office/drawing/2014/chart" uri="{C3380CC4-5D6E-409C-BE32-E72D297353CC}">
              <c16:uniqueId val="{00000002-DA69-404A-B0C9-D1024C625B96}"/>
            </c:ext>
          </c:extLst>
        </c:ser>
        <c:ser>
          <c:idx val="2"/>
          <c:order val="2"/>
          <c:tx>
            <c:strRef>
              <c:f>Plots!$V$2</c:f>
              <c:strCache>
                <c:ptCount val="1"/>
                <c:pt idx="0">
                  <c:v>Catalog</c:v>
                </c:pt>
              </c:strCache>
            </c:strRef>
          </c:tx>
          <c:spPr>
            <a:solidFill>
              <a:schemeClr val="accent3"/>
            </a:solidFill>
            <a:ln>
              <a:noFill/>
            </a:ln>
            <a:effectLst/>
          </c:spPr>
          <c:invertIfNegative val="0"/>
          <c:cat>
            <c:strRef>
              <c:f>Plots!$S$3:$S$9</c:f>
              <c:strCache>
                <c:ptCount val="6"/>
                <c:pt idx="0">
                  <c:v>20-29</c:v>
                </c:pt>
                <c:pt idx="1">
                  <c:v>30-39</c:v>
                </c:pt>
                <c:pt idx="2">
                  <c:v>40-49</c:v>
                </c:pt>
                <c:pt idx="3">
                  <c:v>50-59</c:v>
                </c:pt>
                <c:pt idx="4">
                  <c:v>60-69</c:v>
                </c:pt>
                <c:pt idx="5">
                  <c:v>70 and Older</c:v>
                </c:pt>
              </c:strCache>
            </c:strRef>
          </c:cat>
          <c:val>
            <c:numRef>
              <c:f>Plots!$V$3:$V$9</c:f>
              <c:numCache>
                <c:formatCode>General</c:formatCode>
                <c:ptCount val="6"/>
                <c:pt idx="0">
                  <c:v>144</c:v>
                </c:pt>
                <c:pt idx="1">
                  <c:v>646</c:v>
                </c:pt>
                <c:pt idx="2">
                  <c:v>1423</c:v>
                </c:pt>
                <c:pt idx="3">
                  <c:v>1352</c:v>
                </c:pt>
                <c:pt idx="4">
                  <c:v>1393</c:v>
                </c:pt>
                <c:pt idx="5">
                  <c:v>387</c:v>
                </c:pt>
              </c:numCache>
            </c:numRef>
          </c:val>
          <c:extLst>
            <c:ext xmlns:c16="http://schemas.microsoft.com/office/drawing/2014/chart" uri="{C3380CC4-5D6E-409C-BE32-E72D297353CC}">
              <c16:uniqueId val="{00000003-DA69-404A-B0C9-D1024C625B96}"/>
            </c:ext>
          </c:extLst>
        </c:ser>
        <c:ser>
          <c:idx val="3"/>
          <c:order val="3"/>
          <c:tx>
            <c:strRef>
              <c:f>Plots!$W$2</c:f>
              <c:strCache>
                <c:ptCount val="1"/>
                <c:pt idx="0">
                  <c:v>Discount</c:v>
                </c:pt>
              </c:strCache>
            </c:strRef>
          </c:tx>
          <c:spPr>
            <a:solidFill>
              <a:schemeClr val="accent4"/>
            </a:solidFill>
            <a:ln>
              <a:noFill/>
            </a:ln>
            <a:effectLst/>
          </c:spPr>
          <c:invertIfNegative val="0"/>
          <c:cat>
            <c:strRef>
              <c:f>Plots!$S$3:$S$9</c:f>
              <c:strCache>
                <c:ptCount val="6"/>
                <c:pt idx="0">
                  <c:v>20-29</c:v>
                </c:pt>
                <c:pt idx="1">
                  <c:v>30-39</c:v>
                </c:pt>
                <c:pt idx="2">
                  <c:v>40-49</c:v>
                </c:pt>
                <c:pt idx="3">
                  <c:v>50-59</c:v>
                </c:pt>
                <c:pt idx="4">
                  <c:v>60-69</c:v>
                </c:pt>
                <c:pt idx="5">
                  <c:v>70 and Older</c:v>
                </c:pt>
              </c:strCache>
            </c:strRef>
          </c:cat>
          <c:val>
            <c:numRef>
              <c:f>Plots!$W$3:$W$9</c:f>
              <c:numCache>
                <c:formatCode>General</c:formatCode>
                <c:ptCount val="6"/>
                <c:pt idx="0">
                  <c:v>53</c:v>
                </c:pt>
                <c:pt idx="1">
                  <c:v>617</c:v>
                </c:pt>
                <c:pt idx="2">
                  <c:v>1455</c:v>
                </c:pt>
                <c:pt idx="3">
                  <c:v>1188</c:v>
                </c:pt>
                <c:pt idx="4">
                  <c:v>1098</c:v>
                </c:pt>
                <c:pt idx="5">
                  <c:v>298</c:v>
                </c:pt>
              </c:numCache>
            </c:numRef>
          </c:val>
          <c:extLst>
            <c:ext xmlns:c16="http://schemas.microsoft.com/office/drawing/2014/chart" uri="{C3380CC4-5D6E-409C-BE32-E72D297353CC}">
              <c16:uniqueId val="{00000001-4B25-4BB2-9D2A-335B17653CFE}"/>
            </c:ext>
          </c:extLst>
        </c:ser>
        <c:dLbls>
          <c:showLegendKey val="0"/>
          <c:showVal val="0"/>
          <c:showCatName val="0"/>
          <c:showSerName val="0"/>
          <c:showPercent val="0"/>
          <c:showBubbleSize val="0"/>
        </c:dLbls>
        <c:gapWidth val="219"/>
        <c:overlap val="-27"/>
        <c:axId val="447961664"/>
        <c:axId val="447957344"/>
      </c:barChart>
      <c:catAx>
        <c:axId val="44796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957344"/>
        <c:crosses val="autoZero"/>
        <c:auto val="1"/>
        <c:lblAlgn val="ctr"/>
        <c:lblOffset val="100"/>
        <c:noMultiLvlLbl val="0"/>
      </c:catAx>
      <c:valAx>
        <c:axId val="447957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961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Marketing Campaign Dashboard.xlsx]Plots!PivotTable1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dLbls>
          <c:showLegendKey val="0"/>
          <c:showVal val="0"/>
          <c:showCatName val="0"/>
          <c:showSerName val="0"/>
          <c:showPercent val="0"/>
          <c:showBubbleSize val="0"/>
        </c:dLbls>
        <c:gapWidth val="219"/>
        <c:overlap val="-27"/>
        <c:axId val="1447455775"/>
        <c:axId val="1447456735"/>
      </c:barChart>
      <c:catAx>
        <c:axId val="1447455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456735"/>
        <c:crosses val="autoZero"/>
        <c:auto val="1"/>
        <c:lblAlgn val="ctr"/>
        <c:lblOffset val="100"/>
        <c:noMultiLvlLbl val="0"/>
      </c:catAx>
      <c:valAx>
        <c:axId val="1447456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455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Marketing Campaign Dashboard.xlsx]Plots!PivotTable2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Plots!$AH$2:$AH$3</c:f>
              <c:strCache>
                <c:ptCount val="1"/>
                <c:pt idx="0">
                  <c:v>Divorced</c:v>
                </c:pt>
              </c:strCache>
            </c:strRef>
          </c:tx>
          <c:spPr>
            <a:solidFill>
              <a:schemeClr val="accent1"/>
            </a:solidFill>
            <a:ln>
              <a:noFill/>
            </a:ln>
            <a:effectLst/>
          </c:spPr>
          <c:invertIfNegative val="0"/>
          <c:cat>
            <c:strRef>
              <c:f>Plots!$AG$4:$AG$10</c:f>
              <c:strCache>
                <c:ptCount val="6"/>
                <c:pt idx="0">
                  <c:v>20-29</c:v>
                </c:pt>
                <c:pt idx="1">
                  <c:v>30-39</c:v>
                </c:pt>
                <c:pt idx="2">
                  <c:v>40-49</c:v>
                </c:pt>
                <c:pt idx="3">
                  <c:v>50-59</c:v>
                </c:pt>
                <c:pt idx="4">
                  <c:v>60-69</c:v>
                </c:pt>
                <c:pt idx="5">
                  <c:v>70 and Older</c:v>
                </c:pt>
              </c:strCache>
            </c:strRef>
          </c:cat>
          <c:val>
            <c:numRef>
              <c:f>Plots!$AH$4:$AH$10</c:f>
              <c:numCache>
                <c:formatCode>0.00%</c:formatCode>
                <c:ptCount val="6"/>
                <c:pt idx="0">
                  <c:v>0</c:v>
                </c:pt>
                <c:pt idx="1">
                  <c:v>4.4532409698169219E-3</c:v>
                </c:pt>
                <c:pt idx="2">
                  <c:v>3.2657100445324098E-2</c:v>
                </c:pt>
                <c:pt idx="3">
                  <c:v>3.6615536862939141E-2</c:v>
                </c:pt>
                <c:pt idx="4">
                  <c:v>2.6719445818901535E-2</c:v>
                </c:pt>
                <c:pt idx="5">
                  <c:v>5.4428500742206825E-3</c:v>
                </c:pt>
              </c:numCache>
            </c:numRef>
          </c:val>
          <c:extLst>
            <c:ext xmlns:c16="http://schemas.microsoft.com/office/drawing/2014/chart" uri="{C3380CC4-5D6E-409C-BE32-E72D297353CC}">
              <c16:uniqueId val="{00000000-7ABC-41B3-B9E0-502D5FAAC0E3}"/>
            </c:ext>
          </c:extLst>
        </c:ser>
        <c:ser>
          <c:idx val="1"/>
          <c:order val="1"/>
          <c:tx>
            <c:strRef>
              <c:f>Plots!$AI$2:$AI$3</c:f>
              <c:strCache>
                <c:ptCount val="1"/>
                <c:pt idx="0">
                  <c:v>Married</c:v>
                </c:pt>
              </c:strCache>
            </c:strRef>
          </c:tx>
          <c:spPr>
            <a:solidFill>
              <a:schemeClr val="accent2"/>
            </a:solidFill>
            <a:ln>
              <a:noFill/>
            </a:ln>
            <a:effectLst/>
          </c:spPr>
          <c:invertIfNegative val="0"/>
          <c:cat>
            <c:strRef>
              <c:f>Plots!$AG$4:$AG$10</c:f>
              <c:strCache>
                <c:ptCount val="6"/>
                <c:pt idx="0">
                  <c:v>20-29</c:v>
                </c:pt>
                <c:pt idx="1">
                  <c:v>30-39</c:v>
                </c:pt>
                <c:pt idx="2">
                  <c:v>40-49</c:v>
                </c:pt>
                <c:pt idx="3">
                  <c:v>50-59</c:v>
                </c:pt>
                <c:pt idx="4">
                  <c:v>60-69</c:v>
                </c:pt>
                <c:pt idx="5">
                  <c:v>70 and Older</c:v>
                </c:pt>
              </c:strCache>
            </c:strRef>
          </c:cat>
          <c:val>
            <c:numRef>
              <c:f>Plots!$AI$4:$AI$10</c:f>
              <c:numCache>
                <c:formatCode>0.00%</c:formatCode>
                <c:ptCount val="6"/>
                <c:pt idx="0">
                  <c:v>2.4740227610094011E-3</c:v>
                </c:pt>
                <c:pt idx="1">
                  <c:v>5.6902523503216229E-2</c:v>
                </c:pt>
                <c:pt idx="2">
                  <c:v>0.13607125185551708</c:v>
                </c:pt>
                <c:pt idx="3">
                  <c:v>8.8075210291934686E-2</c:v>
                </c:pt>
                <c:pt idx="4">
                  <c:v>7.9168728352300835E-2</c:v>
                </c:pt>
                <c:pt idx="5">
                  <c:v>2.2266204849084613E-2</c:v>
                </c:pt>
              </c:numCache>
            </c:numRef>
          </c:val>
          <c:extLst>
            <c:ext xmlns:c16="http://schemas.microsoft.com/office/drawing/2014/chart" uri="{C3380CC4-5D6E-409C-BE32-E72D297353CC}">
              <c16:uniqueId val="{0000002B-7ABC-41B3-B9E0-502D5FAAC0E3}"/>
            </c:ext>
          </c:extLst>
        </c:ser>
        <c:ser>
          <c:idx val="2"/>
          <c:order val="2"/>
          <c:tx>
            <c:strRef>
              <c:f>Plots!$AJ$2:$AJ$3</c:f>
              <c:strCache>
                <c:ptCount val="1"/>
                <c:pt idx="0">
                  <c:v>Single</c:v>
                </c:pt>
              </c:strCache>
            </c:strRef>
          </c:tx>
          <c:spPr>
            <a:solidFill>
              <a:schemeClr val="accent3"/>
            </a:solidFill>
            <a:ln>
              <a:noFill/>
            </a:ln>
            <a:effectLst/>
          </c:spPr>
          <c:invertIfNegative val="0"/>
          <c:cat>
            <c:strRef>
              <c:f>Plots!$AG$4:$AG$10</c:f>
              <c:strCache>
                <c:ptCount val="6"/>
                <c:pt idx="0">
                  <c:v>20-29</c:v>
                </c:pt>
                <c:pt idx="1">
                  <c:v>30-39</c:v>
                </c:pt>
                <c:pt idx="2">
                  <c:v>40-49</c:v>
                </c:pt>
                <c:pt idx="3">
                  <c:v>50-59</c:v>
                </c:pt>
                <c:pt idx="4">
                  <c:v>60-69</c:v>
                </c:pt>
                <c:pt idx="5">
                  <c:v>70 and Older</c:v>
                </c:pt>
              </c:strCache>
            </c:strRef>
          </c:cat>
          <c:val>
            <c:numRef>
              <c:f>Plots!$AJ$4:$AJ$10</c:f>
              <c:numCache>
                <c:formatCode>0.00%</c:formatCode>
                <c:ptCount val="6"/>
                <c:pt idx="0">
                  <c:v>1.0885700148441365E-2</c:v>
                </c:pt>
                <c:pt idx="1">
                  <c:v>4.2553191489361701E-2</c:v>
                </c:pt>
                <c:pt idx="2">
                  <c:v>6.1355764473033154E-2</c:v>
                </c:pt>
                <c:pt idx="3">
                  <c:v>5.2449282533399311E-2</c:v>
                </c:pt>
                <c:pt idx="4">
                  <c:v>3.9584364176150418E-2</c:v>
                </c:pt>
                <c:pt idx="5">
                  <c:v>6.9272637308263234E-3</c:v>
                </c:pt>
              </c:numCache>
            </c:numRef>
          </c:val>
          <c:extLst>
            <c:ext xmlns:c16="http://schemas.microsoft.com/office/drawing/2014/chart" uri="{C3380CC4-5D6E-409C-BE32-E72D297353CC}">
              <c16:uniqueId val="{00000000-D9B3-4948-8D61-C76A89A030C4}"/>
            </c:ext>
          </c:extLst>
        </c:ser>
        <c:ser>
          <c:idx val="3"/>
          <c:order val="3"/>
          <c:tx>
            <c:strRef>
              <c:f>Plots!$AK$2:$AK$3</c:f>
              <c:strCache>
                <c:ptCount val="1"/>
                <c:pt idx="0">
                  <c:v>Together</c:v>
                </c:pt>
              </c:strCache>
            </c:strRef>
          </c:tx>
          <c:spPr>
            <a:solidFill>
              <a:schemeClr val="accent4"/>
            </a:solidFill>
            <a:ln>
              <a:noFill/>
            </a:ln>
            <a:effectLst/>
          </c:spPr>
          <c:invertIfNegative val="0"/>
          <c:cat>
            <c:strRef>
              <c:f>Plots!$AG$4:$AG$10</c:f>
              <c:strCache>
                <c:ptCount val="6"/>
                <c:pt idx="0">
                  <c:v>20-29</c:v>
                </c:pt>
                <c:pt idx="1">
                  <c:v>30-39</c:v>
                </c:pt>
                <c:pt idx="2">
                  <c:v>40-49</c:v>
                </c:pt>
                <c:pt idx="3">
                  <c:v>50-59</c:v>
                </c:pt>
                <c:pt idx="4">
                  <c:v>60-69</c:v>
                </c:pt>
                <c:pt idx="5">
                  <c:v>70 and Older</c:v>
                </c:pt>
              </c:strCache>
            </c:strRef>
          </c:cat>
          <c:val>
            <c:numRef>
              <c:f>Plots!$AK$4:$AK$10</c:f>
              <c:numCache>
                <c:formatCode>0.00%</c:formatCode>
                <c:ptCount val="6"/>
                <c:pt idx="0">
                  <c:v>3.9584364176150424E-3</c:v>
                </c:pt>
                <c:pt idx="1">
                  <c:v>3.2657100445324098E-2</c:v>
                </c:pt>
                <c:pt idx="2">
                  <c:v>7.52102919346858E-2</c:v>
                </c:pt>
                <c:pt idx="3">
                  <c:v>6.0366155368629389E-2</c:v>
                </c:pt>
                <c:pt idx="4">
                  <c:v>6.580900544285008E-2</c:v>
                </c:pt>
                <c:pt idx="5">
                  <c:v>2.0286986640277092E-2</c:v>
                </c:pt>
              </c:numCache>
            </c:numRef>
          </c:val>
          <c:extLst>
            <c:ext xmlns:c16="http://schemas.microsoft.com/office/drawing/2014/chart" uri="{C3380CC4-5D6E-409C-BE32-E72D297353CC}">
              <c16:uniqueId val="{00000008-71A5-4C2A-AAAB-67FC7500CC07}"/>
            </c:ext>
          </c:extLst>
        </c:ser>
        <c:ser>
          <c:idx val="4"/>
          <c:order val="4"/>
          <c:tx>
            <c:strRef>
              <c:f>Plots!$AL$2:$AL$3</c:f>
              <c:strCache>
                <c:ptCount val="1"/>
                <c:pt idx="0">
                  <c:v>Widow</c:v>
                </c:pt>
              </c:strCache>
            </c:strRef>
          </c:tx>
          <c:spPr>
            <a:solidFill>
              <a:schemeClr val="accent5"/>
            </a:solidFill>
            <a:ln>
              <a:noFill/>
            </a:ln>
            <a:effectLst/>
          </c:spPr>
          <c:invertIfNegative val="0"/>
          <c:cat>
            <c:strRef>
              <c:f>Plots!$AG$4:$AG$10</c:f>
              <c:strCache>
                <c:ptCount val="6"/>
                <c:pt idx="0">
                  <c:v>20-29</c:v>
                </c:pt>
                <c:pt idx="1">
                  <c:v>30-39</c:v>
                </c:pt>
                <c:pt idx="2">
                  <c:v>40-49</c:v>
                </c:pt>
                <c:pt idx="3">
                  <c:v>50-59</c:v>
                </c:pt>
                <c:pt idx="4">
                  <c:v>60-69</c:v>
                </c:pt>
                <c:pt idx="5">
                  <c:v>70 and Older</c:v>
                </c:pt>
              </c:strCache>
            </c:strRef>
          </c:cat>
          <c:val>
            <c:numRef>
              <c:f>Plots!$AL$4:$AL$10</c:f>
              <c:numCache>
                <c:formatCode>0.00%</c:formatCode>
                <c:ptCount val="6"/>
                <c:pt idx="0">
                  <c:v>0</c:v>
                </c:pt>
                <c:pt idx="1">
                  <c:v>0</c:v>
                </c:pt>
                <c:pt idx="2">
                  <c:v>5.4428500742206825E-3</c:v>
                </c:pt>
                <c:pt idx="3">
                  <c:v>9.4012864918357249E-3</c:v>
                </c:pt>
                <c:pt idx="4">
                  <c:v>1.2370113805047007E-2</c:v>
                </c:pt>
                <c:pt idx="5">
                  <c:v>9.8960910440376044E-3</c:v>
                </c:pt>
              </c:numCache>
            </c:numRef>
          </c:val>
          <c:extLst>
            <c:ext xmlns:c16="http://schemas.microsoft.com/office/drawing/2014/chart" uri="{C3380CC4-5D6E-409C-BE32-E72D297353CC}">
              <c16:uniqueId val="{00000000-A68C-429C-B98E-475499612C44}"/>
            </c:ext>
          </c:extLst>
        </c:ser>
        <c:dLbls>
          <c:showLegendKey val="0"/>
          <c:showVal val="0"/>
          <c:showCatName val="0"/>
          <c:showSerName val="0"/>
          <c:showPercent val="0"/>
          <c:showBubbleSize val="0"/>
        </c:dLbls>
        <c:gapWidth val="219"/>
        <c:overlap val="-27"/>
        <c:axId val="1127633599"/>
        <c:axId val="1127628319"/>
      </c:barChart>
      <c:catAx>
        <c:axId val="1127633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628319"/>
        <c:crosses val="autoZero"/>
        <c:auto val="1"/>
        <c:lblAlgn val="ctr"/>
        <c:lblOffset val="100"/>
        <c:noMultiLvlLbl val="0"/>
      </c:catAx>
      <c:valAx>
        <c:axId val="11276283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633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Marketing Campaign Dashboard.xlsx]Plots!PivotTable2</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Plots!$AH$2:$AH$3</c:f>
              <c:strCache>
                <c:ptCount val="1"/>
                <c:pt idx="0">
                  <c:v>Divorced</c:v>
                </c:pt>
              </c:strCache>
            </c:strRef>
          </c:tx>
          <c:spPr>
            <a:ln w="28575" cap="rnd">
              <a:solidFill>
                <a:schemeClr val="accent1"/>
              </a:solidFill>
              <a:round/>
            </a:ln>
            <a:effectLst/>
          </c:spPr>
          <c:marker>
            <c:symbol val="none"/>
          </c:marker>
          <c:cat>
            <c:strRef>
              <c:f>Plots!$AG$4:$AG$10</c:f>
              <c:strCache>
                <c:ptCount val="6"/>
                <c:pt idx="0">
                  <c:v>20-29</c:v>
                </c:pt>
                <c:pt idx="1">
                  <c:v>30-39</c:v>
                </c:pt>
                <c:pt idx="2">
                  <c:v>40-49</c:v>
                </c:pt>
                <c:pt idx="3">
                  <c:v>50-59</c:v>
                </c:pt>
                <c:pt idx="4">
                  <c:v>60-69</c:v>
                </c:pt>
                <c:pt idx="5">
                  <c:v>70 and Older</c:v>
                </c:pt>
              </c:strCache>
            </c:strRef>
          </c:cat>
          <c:val>
            <c:numRef>
              <c:f>Plots!$AH$4:$AH$10</c:f>
              <c:numCache>
                <c:formatCode>0.00%</c:formatCode>
                <c:ptCount val="6"/>
                <c:pt idx="0">
                  <c:v>0</c:v>
                </c:pt>
                <c:pt idx="1">
                  <c:v>4.4532409698169219E-3</c:v>
                </c:pt>
                <c:pt idx="2">
                  <c:v>3.2657100445324098E-2</c:v>
                </c:pt>
                <c:pt idx="3">
                  <c:v>3.6615536862939141E-2</c:v>
                </c:pt>
                <c:pt idx="4">
                  <c:v>2.6719445818901535E-2</c:v>
                </c:pt>
                <c:pt idx="5">
                  <c:v>5.4428500742206825E-3</c:v>
                </c:pt>
              </c:numCache>
            </c:numRef>
          </c:val>
          <c:extLst>
            <c:ext xmlns:c16="http://schemas.microsoft.com/office/drawing/2014/chart" uri="{C3380CC4-5D6E-409C-BE32-E72D297353CC}">
              <c16:uniqueId val="{00000000-EC80-4523-9A0E-F62521892D13}"/>
            </c:ext>
          </c:extLst>
        </c:ser>
        <c:ser>
          <c:idx val="1"/>
          <c:order val="1"/>
          <c:tx>
            <c:strRef>
              <c:f>Plots!$AI$2:$AI$3</c:f>
              <c:strCache>
                <c:ptCount val="1"/>
                <c:pt idx="0">
                  <c:v>Married</c:v>
                </c:pt>
              </c:strCache>
            </c:strRef>
          </c:tx>
          <c:spPr>
            <a:ln w="28575" cap="rnd">
              <a:solidFill>
                <a:schemeClr val="accent2"/>
              </a:solidFill>
              <a:round/>
            </a:ln>
            <a:effectLst/>
          </c:spPr>
          <c:marker>
            <c:symbol val="none"/>
          </c:marker>
          <c:cat>
            <c:strRef>
              <c:f>Plots!$AG$4:$AG$10</c:f>
              <c:strCache>
                <c:ptCount val="6"/>
                <c:pt idx="0">
                  <c:v>20-29</c:v>
                </c:pt>
                <c:pt idx="1">
                  <c:v>30-39</c:v>
                </c:pt>
                <c:pt idx="2">
                  <c:v>40-49</c:v>
                </c:pt>
                <c:pt idx="3">
                  <c:v>50-59</c:v>
                </c:pt>
                <c:pt idx="4">
                  <c:v>60-69</c:v>
                </c:pt>
                <c:pt idx="5">
                  <c:v>70 and Older</c:v>
                </c:pt>
              </c:strCache>
            </c:strRef>
          </c:cat>
          <c:val>
            <c:numRef>
              <c:f>Plots!$AI$4:$AI$10</c:f>
              <c:numCache>
                <c:formatCode>0.00%</c:formatCode>
                <c:ptCount val="6"/>
                <c:pt idx="0">
                  <c:v>2.4740227610094011E-3</c:v>
                </c:pt>
                <c:pt idx="1">
                  <c:v>5.6902523503216229E-2</c:v>
                </c:pt>
                <c:pt idx="2">
                  <c:v>0.13607125185551708</c:v>
                </c:pt>
                <c:pt idx="3">
                  <c:v>8.8075210291934686E-2</c:v>
                </c:pt>
                <c:pt idx="4">
                  <c:v>7.9168728352300835E-2</c:v>
                </c:pt>
                <c:pt idx="5">
                  <c:v>2.2266204849084613E-2</c:v>
                </c:pt>
              </c:numCache>
            </c:numRef>
          </c:val>
          <c:extLst>
            <c:ext xmlns:c16="http://schemas.microsoft.com/office/drawing/2014/chart" uri="{C3380CC4-5D6E-409C-BE32-E72D297353CC}">
              <c16:uniqueId val="{0000002B-EC80-4523-9A0E-F62521892D13}"/>
            </c:ext>
          </c:extLst>
        </c:ser>
        <c:ser>
          <c:idx val="2"/>
          <c:order val="2"/>
          <c:tx>
            <c:strRef>
              <c:f>Plots!$AJ$2:$AJ$3</c:f>
              <c:strCache>
                <c:ptCount val="1"/>
                <c:pt idx="0">
                  <c:v>Single</c:v>
                </c:pt>
              </c:strCache>
            </c:strRef>
          </c:tx>
          <c:spPr>
            <a:ln w="28575" cap="rnd">
              <a:solidFill>
                <a:schemeClr val="accent3"/>
              </a:solidFill>
              <a:round/>
            </a:ln>
            <a:effectLst/>
          </c:spPr>
          <c:marker>
            <c:symbol val="none"/>
          </c:marker>
          <c:cat>
            <c:strRef>
              <c:f>Plots!$AG$4:$AG$10</c:f>
              <c:strCache>
                <c:ptCount val="6"/>
                <c:pt idx="0">
                  <c:v>20-29</c:v>
                </c:pt>
                <c:pt idx="1">
                  <c:v>30-39</c:v>
                </c:pt>
                <c:pt idx="2">
                  <c:v>40-49</c:v>
                </c:pt>
                <c:pt idx="3">
                  <c:v>50-59</c:v>
                </c:pt>
                <c:pt idx="4">
                  <c:v>60-69</c:v>
                </c:pt>
                <c:pt idx="5">
                  <c:v>70 and Older</c:v>
                </c:pt>
              </c:strCache>
            </c:strRef>
          </c:cat>
          <c:val>
            <c:numRef>
              <c:f>Plots!$AJ$4:$AJ$10</c:f>
              <c:numCache>
                <c:formatCode>0.00%</c:formatCode>
                <c:ptCount val="6"/>
                <c:pt idx="0">
                  <c:v>1.0885700148441365E-2</c:v>
                </c:pt>
                <c:pt idx="1">
                  <c:v>4.2553191489361701E-2</c:v>
                </c:pt>
                <c:pt idx="2">
                  <c:v>6.1355764473033154E-2</c:v>
                </c:pt>
                <c:pt idx="3">
                  <c:v>5.2449282533399311E-2</c:v>
                </c:pt>
                <c:pt idx="4">
                  <c:v>3.9584364176150418E-2</c:v>
                </c:pt>
                <c:pt idx="5">
                  <c:v>6.9272637308263234E-3</c:v>
                </c:pt>
              </c:numCache>
            </c:numRef>
          </c:val>
          <c:extLst>
            <c:ext xmlns:c16="http://schemas.microsoft.com/office/drawing/2014/chart" uri="{C3380CC4-5D6E-409C-BE32-E72D297353CC}">
              <c16:uniqueId val="{00000000-022F-44E5-84D5-09BAAD117A19}"/>
            </c:ext>
          </c:extLst>
        </c:ser>
        <c:ser>
          <c:idx val="3"/>
          <c:order val="3"/>
          <c:tx>
            <c:strRef>
              <c:f>Plots!$AK$2:$AK$3</c:f>
              <c:strCache>
                <c:ptCount val="1"/>
                <c:pt idx="0">
                  <c:v>Together</c:v>
                </c:pt>
              </c:strCache>
            </c:strRef>
          </c:tx>
          <c:spPr>
            <a:ln w="28575" cap="rnd">
              <a:solidFill>
                <a:schemeClr val="accent4"/>
              </a:solidFill>
              <a:round/>
            </a:ln>
            <a:effectLst/>
          </c:spPr>
          <c:marker>
            <c:symbol val="none"/>
          </c:marker>
          <c:cat>
            <c:strRef>
              <c:f>Plots!$AG$4:$AG$10</c:f>
              <c:strCache>
                <c:ptCount val="6"/>
                <c:pt idx="0">
                  <c:v>20-29</c:v>
                </c:pt>
                <c:pt idx="1">
                  <c:v>30-39</c:v>
                </c:pt>
                <c:pt idx="2">
                  <c:v>40-49</c:v>
                </c:pt>
                <c:pt idx="3">
                  <c:v>50-59</c:v>
                </c:pt>
                <c:pt idx="4">
                  <c:v>60-69</c:v>
                </c:pt>
                <c:pt idx="5">
                  <c:v>70 and Older</c:v>
                </c:pt>
              </c:strCache>
            </c:strRef>
          </c:cat>
          <c:val>
            <c:numRef>
              <c:f>Plots!$AK$4:$AK$10</c:f>
              <c:numCache>
                <c:formatCode>0.00%</c:formatCode>
                <c:ptCount val="6"/>
                <c:pt idx="0">
                  <c:v>3.9584364176150424E-3</c:v>
                </c:pt>
                <c:pt idx="1">
                  <c:v>3.2657100445324098E-2</c:v>
                </c:pt>
                <c:pt idx="2">
                  <c:v>7.52102919346858E-2</c:v>
                </c:pt>
                <c:pt idx="3">
                  <c:v>6.0366155368629389E-2</c:v>
                </c:pt>
                <c:pt idx="4">
                  <c:v>6.580900544285008E-2</c:v>
                </c:pt>
                <c:pt idx="5">
                  <c:v>2.0286986640277092E-2</c:v>
                </c:pt>
              </c:numCache>
            </c:numRef>
          </c:val>
          <c:extLst>
            <c:ext xmlns:c16="http://schemas.microsoft.com/office/drawing/2014/chart" uri="{C3380CC4-5D6E-409C-BE32-E72D297353CC}">
              <c16:uniqueId val="{00000008-9F27-49A1-87CC-7AB8E57AEF53}"/>
            </c:ext>
          </c:extLst>
        </c:ser>
        <c:ser>
          <c:idx val="4"/>
          <c:order val="4"/>
          <c:tx>
            <c:strRef>
              <c:f>Plots!$AL$2:$AL$3</c:f>
              <c:strCache>
                <c:ptCount val="1"/>
                <c:pt idx="0">
                  <c:v>Widow</c:v>
                </c:pt>
              </c:strCache>
            </c:strRef>
          </c:tx>
          <c:spPr>
            <a:ln w="28575" cap="rnd">
              <a:solidFill>
                <a:schemeClr val="accent5"/>
              </a:solidFill>
              <a:round/>
            </a:ln>
            <a:effectLst/>
          </c:spPr>
          <c:marker>
            <c:symbol val="none"/>
          </c:marker>
          <c:cat>
            <c:strRef>
              <c:f>Plots!$AG$4:$AG$10</c:f>
              <c:strCache>
                <c:ptCount val="6"/>
                <c:pt idx="0">
                  <c:v>20-29</c:v>
                </c:pt>
                <c:pt idx="1">
                  <c:v>30-39</c:v>
                </c:pt>
                <c:pt idx="2">
                  <c:v>40-49</c:v>
                </c:pt>
                <c:pt idx="3">
                  <c:v>50-59</c:v>
                </c:pt>
                <c:pt idx="4">
                  <c:v>60-69</c:v>
                </c:pt>
                <c:pt idx="5">
                  <c:v>70 and Older</c:v>
                </c:pt>
              </c:strCache>
            </c:strRef>
          </c:cat>
          <c:val>
            <c:numRef>
              <c:f>Plots!$AL$4:$AL$10</c:f>
              <c:numCache>
                <c:formatCode>0.00%</c:formatCode>
                <c:ptCount val="6"/>
                <c:pt idx="0">
                  <c:v>0</c:v>
                </c:pt>
                <c:pt idx="1">
                  <c:v>0</c:v>
                </c:pt>
                <c:pt idx="2">
                  <c:v>5.4428500742206825E-3</c:v>
                </c:pt>
                <c:pt idx="3">
                  <c:v>9.4012864918357249E-3</c:v>
                </c:pt>
                <c:pt idx="4">
                  <c:v>1.2370113805047007E-2</c:v>
                </c:pt>
                <c:pt idx="5">
                  <c:v>9.8960910440376044E-3</c:v>
                </c:pt>
              </c:numCache>
            </c:numRef>
          </c:val>
          <c:extLst>
            <c:ext xmlns:c16="http://schemas.microsoft.com/office/drawing/2014/chart" uri="{C3380CC4-5D6E-409C-BE32-E72D297353CC}">
              <c16:uniqueId val="{00000000-CE38-44AA-8B44-01DEED353020}"/>
            </c:ext>
          </c:extLst>
        </c:ser>
        <c:dLbls>
          <c:showLegendKey val="0"/>
          <c:showVal val="0"/>
          <c:showCatName val="0"/>
          <c:showSerName val="0"/>
          <c:showPercent val="0"/>
          <c:showBubbleSize val="0"/>
        </c:dLbls>
        <c:axId val="1127632159"/>
        <c:axId val="1127626399"/>
      </c:radarChart>
      <c:catAx>
        <c:axId val="1127632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626399"/>
        <c:crosses val="autoZero"/>
        <c:auto val="1"/>
        <c:lblAlgn val="ctr"/>
        <c:lblOffset val="100"/>
        <c:noMultiLvlLbl val="0"/>
      </c:catAx>
      <c:valAx>
        <c:axId val="11276263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632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Marketing Campaign Dashboard.xlsx]Plots!PivotTable2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Plots!$AH$2:$AH$3</c:f>
              <c:strCache>
                <c:ptCount val="1"/>
                <c:pt idx="0">
                  <c:v>Divorced</c:v>
                </c:pt>
              </c:strCache>
            </c:strRef>
          </c:tx>
          <c:spPr>
            <a:solidFill>
              <a:schemeClr val="accent1"/>
            </a:solidFill>
            <a:ln>
              <a:noFill/>
            </a:ln>
            <a:effectLst/>
          </c:spPr>
          <c:invertIfNegative val="0"/>
          <c:cat>
            <c:strRef>
              <c:f>Plots!$AG$4:$AG$10</c:f>
              <c:strCache>
                <c:ptCount val="6"/>
                <c:pt idx="0">
                  <c:v>20-29</c:v>
                </c:pt>
                <c:pt idx="1">
                  <c:v>30-39</c:v>
                </c:pt>
                <c:pt idx="2">
                  <c:v>40-49</c:v>
                </c:pt>
                <c:pt idx="3">
                  <c:v>50-59</c:v>
                </c:pt>
                <c:pt idx="4">
                  <c:v>60-69</c:v>
                </c:pt>
                <c:pt idx="5">
                  <c:v>70 and Older</c:v>
                </c:pt>
              </c:strCache>
            </c:strRef>
          </c:cat>
          <c:val>
            <c:numRef>
              <c:f>Plots!$AH$4:$AH$10</c:f>
              <c:numCache>
                <c:formatCode>0.00%</c:formatCode>
                <c:ptCount val="6"/>
                <c:pt idx="0">
                  <c:v>0</c:v>
                </c:pt>
                <c:pt idx="1">
                  <c:v>4.4532409698169219E-3</c:v>
                </c:pt>
                <c:pt idx="2">
                  <c:v>3.2657100445324098E-2</c:v>
                </c:pt>
                <c:pt idx="3">
                  <c:v>3.6615536862939141E-2</c:v>
                </c:pt>
                <c:pt idx="4">
                  <c:v>2.6719445818901535E-2</c:v>
                </c:pt>
                <c:pt idx="5">
                  <c:v>5.4428500742206825E-3</c:v>
                </c:pt>
              </c:numCache>
            </c:numRef>
          </c:val>
          <c:extLst>
            <c:ext xmlns:c16="http://schemas.microsoft.com/office/drawing/2014/chart" uri="{C3380CC4-5D6E-409C-BE32-E72D297353CC}">
              <c16:uniqueId val="{00000000-45D2-4B21-B27C-D3C25A692771}"/>
            </c:ext>
          </c:extLst>
        </c:ser>
        <c:ser>
          <c:idx val="1"/>
          <c:order val="1"/>
          <c:tx>
            <c:strRef>
              <c:f>Plots!$AI$2:$AI$3</c:f>
              <c:strCache>
                <c:ptCount val="1"/>
                <c:pt idx="0">
                  <c:v>Married</c:v>
                </c:pt>
              </c:strCache>
            </c:strRef>
          </c:tx>
          <c:spPr>
            <a:solidFill>
              <a:schemeClr val="accent2"/>
            </a:solidFill>
            <a:ln>
              <a:noFill/>
            </a:ln>
            <a:effectLst/>
          </c:spPr>
          <c:invertIfNegative val="0"/>
          <c:cat>
            <c:strRef>
              <c:f>Plots!$AG$4:$AG$10</c:f>
              <c:strCache>
                <c:ptCount val="6"/>
                <c:pt idx="0">
                  <c:v>20-29</c:v>
                </c:pt>
                <c:pt idx="1">
                  <c:v>30-39</c:v>
                </c:pt>
                <c:pt idx="2">
                  <c:v>40-49</c:v>
                </c:pt>
                <c:pt idx="3">
                  <c:v>50-59</c:v>
                </c:pt>
                <c:pt idx="4">
                  <c:v>60-69</c:v>
                </c:pt>
                <c:pt idx="5">
                  <c:v>70 and Older</c:v>
                </c:pt>
              </c:strCache>
            </c:strRef>
          </c:cat>
          <c:val>
            <c:numRef>
              <c:f>Plots!$AI$4:$AI$10</c:f>
              <c:numCache>
                <c:formatCode>0.00%</c:formatCode>
                <c:ptCount val="6"/>
                <c:pt idx="0">
                  <c:v>2.4740227610094011E-3</c:v>
                </c:pt>
                <c:pt idx="1">
                  <c:v>5.6902523503216229E-2</c:v>
                </c:pt>
                <c:pt idx="2">
                  <c:v>0.13607125185551708</c:v>
                </c:pt>
                <c:pt idx="3">
                  <c:v>8.8075210291934686E-2</c:v>
                </c:pt>
                <c:pt idx="4">
                  <c:v>7.9168728352300835E-2</c:v>
                </c:pt>
                <c:pt idx="5">
                  <c:v>2.2266204849084613E-2</c:v>
                </c:pt>
              </c:numCache>
            </c:numRef>
          </c:val>
          <c:extLst>
            <c:ext xmlns:c16="http://schemas.microsoft.com/office/drawing/2014/chart" uri="{C3380CC4-5D6E-409C-BE32-E72D297353CC}">
              <c16:uniqueId val="{00000027-45D2-4B21-B27C-D3C25A692771}"/>
            </c:ext>
          </c:extLst>
        </c:ser>
        <c:ser>
          <c:idx val="2"/>
          <c:order val="2"/>
          <c:tx>
            <c:strRef>
              <c:f>Plots!$AJ$2:$AJ$3</c:f>
              <c:strCache>
                <c:ptCount val="1"/>
                <c:pt idx="0">
                  <c:v>Single</c:v>
                </c:pt>
              </c:strCache>
            </c:strRef>
          </c:tx>
          <c:spPr>
            <a:solidFill>
              <a:schemeClr val="accent3"/>
            </a:solidFill>
            <a:ln>
              <a:noFill/>
            </a:ln>
            <a:effectLst/>
          </c:spPr>
          <c:invertIfNegative val="0"/>
          <c:cat>
            <c:strRef>
              <c:f>Plots!$AG$4:$AG$10</c:f>
              <c:strCache>
                <c:ptCount val="6"/>
                <c:pt idx="0">
                  <c:v>20-29</c:v>
                </c:pt>
                <c:pt idx="1">
                  <c:v>30-39</c:v>
                </c:pt>
                <c:pt idx="2">
                  <c:v>40-49</c:v>
                </c:pt>
                <c:pt idx="3">
                  <c:v>50-59</c:v>
                </c:pt>
                <c:pt idx="4">
                  <c:v>60-69</c:v>
                </c:pt>
                <c:pt idx="5">
                  <c:v>70 and Older</c:v>
                </c:pt>
              </c:strCache>
            </c:strRef>
          </c:cat>
          <c:val>
            <c:numRef>
              <c:f>Plots!$AJ$4:$AJ$10</c:f>
              <c:numCache>
                <c:formatCode>0.00%</c:formatCode>
                <c:ptCount val="6"/>
                <c:pt idx="0">
                  <c:v>1.0885700148441365E-2</c:v>
                </c:pt>
                <c:pt idx="1">
                  <c:v>4.2553191489361701E-2</c:v>
                </c:pt>
                <c:pt idx="2">
                  <c:v>6.1355764473033154E-2</c:v>
                </c:pt>
                <c:pt idx="3">
                  <c:v>5.2449282533399311E-2</c:v>
                </c:pt>
                <c:pt idx="4">
                  <c:v>3.9584364176150418E-2</c:v>
                </c:pt>
                <c:pt idx="5">
                  <c:v>6.9272637308263234E-3</c:v>
                </c:pt>
              </c:numCache>
            </c:numRef>
          </c:val>
          <c:extLst>
            <c:ext xmlns:c16="http://schemas.microsoft.com/office/drawing/2014/chart" uri="{C3380CC4-5D6E-409C-BE32-E72D297353CC}">
              <c16:uniqueId val="{00000000-0D93-4E32-B74B-351F59C1050A}"/>
            </c:ext>
          </c:extLst>
        </c:ser>
        <c:ser>
          <c:idx val="3"/>
          <c:order val="3"/>
          <c:tx>
            <c:strRef>
              <c:f>Plots!$AK$2:$AK$3</c:f>
              <c:strCache>
                <c:ptCount val="1"/>
                <c:pt idx="0">
                  <c:v>Together</c:v>
                </c:pt>
              </c:strCache>
            </c:strRef>
          </c:tx>
          <c:spPr>
            <a:solidFill>
              <a:schemeClr val="accent4"/>
            </a:solidFill>
            <a:ln>
              <a:noFill/>
            </a:ln>
            <a:effectLst/>
          </c:spPr>
          <c:invertIfNegative val="0"/>
          <c:cat>
            <c:strRef>
              <c:f>Plots!$AG$4:$AG$10</c:f>
              <c:strCache>
                <c:ptCount val="6"/>
                <c:pt idx="0">
                  <c:v>20-29</c:v>
                </c:pt>
                <c:pt idx="1">
                  <c:v>30-39</c:v>
                </c:pt>
                <c:pt idx="2">
                  <c:v>40-49</c:v>
                </c:pt>
                <c:pt idx="3">
                  <c:v>50-59</c:v>
                </c:pt>
                <c:pt idx="4">
                  <c:v>60-69</c:v>
                </c:pt>
                <c:pt idx="5">
                  <c:v>70 and Older</c:v>
                </c:pt>
              </c:strCache>
            </c:strRef>
          </c:cat>
          <c:val>
            <c:numRef>
              <c:f>Plots!$AK$4:$AK$10</c:f>
              <c:numCache>
                <c:formatCode>0.00%</c:formatCode>
                <c:ptCount val="6"/>
                <c:pt idx="0">
                  <c:v>3.9584364176150424E-3</c:v>
                </c:pt>
                <c:pt idx="1">
                  <c:v>3.2657100445324098E-2</c:v>
                </c:pt>
                <c:pt idx="2">
                  <c:v>7.52102919346858E-2</c:v>
                </c:pt>
                <c:pt idx="3">
                  <c:v>6.0366155368629389E-2</c:v>
                </c:pt>
                <c:pt idx="4">
                  <c:v>6.580900544285008E-2</c:v>
                </c:pt>
                <c:pt idx="5">
                  <c:v>2.0286986640277092E-2</c:v>
                </c:pt>
              </c:numCache>
            </c:numRef>
          </c:val>
          <c:extLst>
            <c:ext xmlns:c16="http://schemas.microsoft.com/office/drawing/2014/chart" uri="{C3380CC4-5D6E-409C-BE32-E72D297353CC}">
              <c16:uniqueId val="{00000008-3B58-4C45-B277-40DE91B69AA0}"/>
            </c:ext>
          </c:extLst>
        </c:ser>
        <c:ser>
          <c:idx val="4"/>
          <c:order val="4"/>
          <c:tx>
            <c:strRef>
              <c:f>Plots!$AL$2:$AL$3</c:f>
              <c:strCache>
                <c:ptCount val="1"/>
                <c:pt idx="0">
                  <c:v>Widow</c:v>
                </c:pt>
              </c:strCache>
            </c:strRef>
          </c:tx>
          <c:spPr>
            <a:solidFill>
              <a:schemeClr val="accent5"/>
            </a:solidFill>
            <a:ln>
              <a:noFill/>
            </a:ln>
            <a:effectLst/>
          </c:spPr>
          <c:invertIfNegative val="0"/>
          <c:cat>
            <c:strRef>
              <c:f>Plots!$AG$4:$AG$10</c:f>
              <c:strCache>
                <c:ptCount val="6"/>
                <c:pt idx="0">
                  <c:v>20-29</c:v>
                </c:pt>
                <c:pt idx="1">
                  <c:v>30-39</c:v>
                </c:pt>
                <c:pt idx="2">
                  <c:v>40-49</c:v>
                </c:pt>
                <c:pt idx="3">
                  <c:v>50-59</c:v>
                </c:pt>
                <c:pt idx="4">
                  <c:v>60-69</c:v>
                </c:pt>
                <c:pt idx="5">
                  <c:v>70 and Older</c:v>
                </c:pt>
              </c:strCache>
            </c:strRef>
          </c:cat>
          <c:val>
            <c:numRef>
              <c:f>Plots!$AL$4:$AL$10</c:f>
              <c:numCache>
                <c:formatCode>0.00%</c:formatCode>
                <c:ptCount val="6"/>
                <c:pt idx="0">
                  <c:v>0</c:v>
                </c:pt>
                <c:pt idx="1">
                  <c:v>0</c:v>
                </c:pt>
                <c:pt idx="2">
                  <c:v>5.4428500742206825E-3</c:v>
                </c:pt>
                <c:pt idx="3">
                  <c:v>9.4012864918357249E-3</c:v>
                </c:pt>
                <c:pt idx="4">
                  <c:v>1.2370113805047007E-2</c:v>
                </c:pt>
                <c:pt idx="5">
                  <c:v>9.8960910440376044E-3</c:v>
                </c:pt>
              </c:numCache>
            </c:numRef>
          </c:val>
          <c:extLst>
            <c:ext xmlns:c16="http://schemas.microsoft.com/office/drawing/2014/chart" uri="{C3380CC4-5D6E-409C-BE32-E72D297353CC}">
              <c16:uniqueId val="{00000000-1A21-4818-A44E-27B45C750608}"/>
            </c:ext>
          </c:extLst>
        </c:ser>
        <c:dLbls>
          <c:showLegendKey val="0"/>
          <c:showVal val="0"/>
          <c:showCatName val="0"/>
          <c:showSerName val="0"/>
          <c:showPercent val="0"/>
          <c:showBubbleSize val="0"/>
        </c:dLbls>
        <c:gapWidth val="150"/>
        <c:overlap val="100"/>
        <c:axId val="1060497583"/>
        <c:axId val="1060491823"/>
      </c:barChart>
      <c:catAx>
        <c:axId val="1060497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0491823"/>
        <c:crosses val="autoZero"/>
        <c:auto val="1"/>
        <c:lblAlgn val="ctr"/>
        <c:lblOffset val="100"/>
        <c:noMultiLvlLbl val="0"/>
      </c:catAx>
      <c:valAx>
        <c:axId val="10604918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0497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Marketing Campaign Dashboard.xlsx]Plots!PivotTable73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Plots!$C$2</c:f>
              <c:strCache>
                <c:ptCount val="1"/>
                <c:pt idx="0">
                  <c:v>Wines</c:v>
                </c:pt>
              </c:strCache>
            </c:strRef>
          </c:tx>
          <c:spPr>
            <a:solidFill>
              <a:schemeClr val="accent1"/>
            </a:solidFill>
            <a:ln>
              <a:noFill/>
            </a:ln>
            <a:effectLst/>
          </c:spPr>
          <c:invertIfNegative val="0"/>
          <c:cat>
            <c:strRef>
              <c:f>Plots!$B$3:$B$9</c:f>
              <c:strCache>
                <c:ptCount val="6"/>
                <c:pt idx="0">
                  <c:v>20-29</c:v>
                </c:pt>
                <c:pt idx="1">
                  <c:v>30-39</c:v>
                </c:pt>
                <c:pt idx="2">
                  <c:v>40-49</c:v>
                </c:pt>
                <c:pt idx="3">
                  <c:v>50-59</c:v>
                </c:pt>
                <c:pt idx="4">
                  <c:v>60-69</c:v>
                </c:pt>
                <c:pt idx="5">
                  <c:v>70 and Older</c:v>
                </c:pt>
              </c:strCache>
            </c:strRef>
          </c:cat>
          <c:val>
            <c:numRef>
              <c:f>Plots!$C$3:$C$9</c:f>
              <c:numCache>
                <c:formatCode>[&gt;999]"$"#.#,\k;General</c:formatCode>
                <c:ptCount val="6"/>
                <c:pt idx="0">
                  <c:v>15154</c:v>
                </c:pt>
                <c:pt idx="1">
                  <c:v>67710</c:v>
                </c:pt>
                <c:pt idx="2">
                  <c:v>155329</c:v>
                </c:pt>
                <c:pt idx="3">
                  <c:v>156056</c:v>
                </c:pt>
                <c:pt idx="4">
                  <c:v>169016</c:v>
                </c:pt>
                <c:pt idx="5">
                  <c:v>56156</c:v>
                </c:pt>
              </c:numCache>
            </c:numRef>
          </c:val>
          <c:extLst>
            <c:ext xmlns:c16="http://schemas.microsoft.com/office/drawing/2014/chart" uri="{C3380CC4-5D6E-409C-BE32-E72D297353CC}">
              <c16:uniqueId val="{00000000-2BD1-4F89-A444-EC7177673A0F}"/>
            </c:ext>
          </c:extLst>
        </c:ser>
        <c:ser>
          <c:idx val="1"/>
          <c:order val="1"/>
          <c:tx>
            <c:strRef>
              <c:f>Plots!$D$2</c:f>
              <c:strCache>
                <c:ptCount val="1"/>
                <c:pt idx="0">
                  <c:v>Meat</c:v>
                </c:pt>
              </c:strCache>
            </c:strRef>
          </c:tx>
          <c:spPr>
            <a:solidFill>
              <a:schemeClr val="accent2"/>
            </a:solidFill>
            <a:ln>
              <a:noFill/>
            </a:ln>
            <a:effectLst/>
          </c:spPr>
          <c:invertIfNegative val="0"/>
          <c:cat>
            <c:strRef>
              <c:f>Plots!$B$3:$B$9</c:f>
              <c:strCache>
                <c:ptCount val="6"/>
                <c:pt idx="0">
                  <c:v>20-29</c:v>
                </c:pt>
                <c:pt idx="1">
                  <c:v>30-39</c:v>
                </c:pt>
                <c:pt idx="2">
                  <c:v>40-49</c:v>
                </c:pt>
                <c:pt idx="3">
                  <c:v>50-59</c:v>
                </c:pt>
                <c:pt idx="4">
                  <c:v>60-69</c:v>
                </c:pt>
                <c:pt idx="5">
                  <c:v>70 and Older</c:v>
                </c:pt>
              </c:strCache>
            </c:strRef>
          </c:cat>
          <c:val>
            <c:numRef>
              <c:f>Plots!$D$3:$D$9</c:f>
              <c:numCache>
                <c:formatCode>[&gt;999]"$"#.#,\k;General</c:formatCode>
                <c:ptCount val="6"/>
                <c:pt idx="0">
                  <c:v>10898</c:v>
                </c:pt>
                <c:pt idx="1">
                  <c:v>43228</c:v>
                </c:pt>
                <c:pt idx="2">
                  <c:v>86675</c:v>
                </c:pt>
                <c:pt idx="3">
                  <c:v>80331</c:v>
                </c:pt>
                <c:pt idx="4">
                  <c:v>88004</c:v>
                </c:pt>
                <c:pt idx="5">
                  <c:v>26471</c:v>
                </c:pt>
              </c:numCache>
            </c:numRef>
          </c:val>
          <c:extLst>
            <c:ext xmlns:c16="http://schemas.microsoft.com/office/drawing/2014/chart" uri="{C3380CC4-5D6E-409C-BE32-E72D297353CC}">
              <c16:uniqueId val="{00000001-2BD1-4F89-A444-EC7177673A0F}"/>
            </c:ext>
          </c:extLst>
        </c:ser>
        <c:ser>
          <c:idx val="2"/>
          <c:order val="2"/>
          <c:tx>
            <c:strRef>
              <c:f>Plots!$E$2</c:f>
              <c:strCache>
                <c:ptCount val="1"/>
                <c:pt idx="0">
                  <c:v>Gold</c:v>
                </c:pt>
              </c:strCache>
            </c:strRef>
          </c:tx>
          <c:spPr>
            <a:solidFill>
              <a:schemeClr val="accent3"/>
            </a:solidFill>
            <a:ln>
              <a:noFill/>
            </a:ln>
            <a:effectLst/>
          </c:spPr>
          <c:invertIfNegative val="0"/>
          <c:cat>
            <c:strRef>
              <c:f>Plots!$B$3:$B$9</c:f>
              <c:strCache>
                <c:ptCount val="6"/>
                <c:pt idx="0">
                  <c:v>20-29</c:v>
                </c:pt>
                <c:pt idx="1">
                  <c:v>30-39</c:v>
                </c:pt>
                <c:pt idx="2">
                  <c:v>40-49</c:v>
                </c:pt>
                <c:pt idx="3">
                  <c:v>50-59</c:v>
                </c:pt>
                <c:pt idx="4">
                  <c:v>60-69</c:v>
                </c:pt>
                <c:pt idx="5">
                  <c:v>70 and Older</c:v>
                </c:pt>
              </c:strCache>
            </c:strRef>
          </c:cat>
          <c:val>
            <c:numRef>
              <c:f>Plots!$E$3:$E$9</c:f>
              <c:numCache>
                <c:formatCode>[&gt;999]"$"#.#,\k;General</c:formatCode>
                <c:ptCount val="6"/>
                <c:pt idx="0">
                  <c:v>2114</c:v>
                </c:pt>
                <c:pt idx="1">
                  <c:v>12096</c:v>
                </c:pt>
                <c:pt idx="2">
                  <c:v>23594</c:v>
                </c:pt>
                <c:pt idx="3">
                  <c:v>21856</c:v>
                </c:pt>
                <c:pt idx="4">
                  <c:v>22550</c:v>
                </c:pt>
                <c:pt idx="5">
                  <c:v>6556</c:v>
                </c:pt>
              </c:numCache>
            </c:numRef>
          </c:val>
          <c:extLst>
            <c:ext xmlns:c16="http://schemas.microsoft.com/office/drawing/2014/chart" uri="{C3380CC4-5D6E-409C-BE32-E72D297353CC}">
              <c16:uniqueId val="{00000002-2BD1-4F89-A444-EC7177673A0F}"/>
            </c:ext>
          </c:extLst>
        </c:ser>
        <c:ser>
          <c:idx val="3"/>
          <c:order val="3"/>
          <c:tx>
            <c:strRef>
              <c:f>Plots!$F$2</c:f>
              <c:strCache>
                <c:ptCount val="1"/>
                <c:pt idx="0">
                  <c:v>Fish</c:v>
                </c:pt>
              </c:strCache>
            </c:strRef>
          </c:tx>
          <c:spPr>
            <a:solidFill>
              <a:schemeClr val="accent4"/>
            </a:solidFill>
            <a:ln>
              <a:noFill/>
            </a:ln>
            <a:effectLst/>
          </c:spPr>
          <c:invertIfNegative val="0"/>
          <c:cat>
            <c:strRef>
              <c:f>Plots!$B$3:$B$9</c:f>
              <c:strCache>
                <c:ptCount val="6"/>
                <c:pt idx="0">
                  <c:v>20-29</c:v>
                </c:pt>
                <c:pt idx="1">
                  <c:v>30-39</c:v>
                </c:pt>
                <c:pt idx="2">
                  <c:v>40-49</c:v>
                </c:pt>
                <c:pt idx="3">
                  <c:v>50-59</c:v>
                </c:pt>
                <c:pt idx="4">
                  <c:v>60-69</c:v>
                </c:pt>
                <c:pt idx="5">
                  <c:v>70 and Older</c:v>
                </c:pt>
              </c:strCache>
            </c:strRef>
          </c:cat>
          <c:val>
            <c:numRef>
              <c:f>Plots!$F$3:$F$9</c:f>
              <c:numCache>
                <c:formatCode>[&gt;999]"$"#.#,\k;General</c:formatCode>
                <c:ptCount val="6"/>
                <c:pt idx="0">
                  <c:v>2553</c:v>
                </c:pt>
                <c:pt idx="1">
                  <c:v>11071</c:v>
                </c:pt>
                <c:pt idx="2">
                  <c:v>19764</c:v>
                </c:pt>
                <c:pt idx="3">
                  <c:v>18112</c:v>
                </c:pt>
                <c:pt idx="4">
                  <c:v>18869</c:v>
                </c:pt>
                <c:pt idx="5">
                  <c:v>5628</c:v>
                </c:pt>
              </c:numCache>
            </c:numRef>
          </c:val>
          <c:extLst>
            <c:ext xmlns:c16="http://schemas.microsoft.com/office/drawing/2014/chart" uri="{C3380CC4-5D6E-409C-BE32-E72D297353CC}">
              <c16:uniqueId val="{00000003-2BD1-4F89-A444-EC7177673A0F}"/>
            </c:ext>
          </c:extLst>
        </c:ser>
        <c:ser>
          <c:idx val="4"/>
          <c:order val="4"/>
          <c:tx>
            <c:strRef>
              <c:f>Plots!$G$2</c:f>
              <c:strCache>
                <c:ptCount val="1"/>
                <c:pt idx="0">
                  <c:v>Sweet</c:v>
                </c:pt>
              </c:strCache>
            </c:strRef>
          </c:tx>
          <c:spPr>
            <a:solidFill>
              <a:schemeClr val="accent5"/>
            </a:solidFill>
            <a:ln>
              <a:noFill/>
            </a:ln>
            <a:effectLst/>
          </c:spPr>
          <c:invertIfNegative val="0"/>
          <c:cat>
            <c:strRef>
              <c:f>Plots!$B$3:$B$9</c:f>
              <c:strCache>
                <c:ptCount val="6"/>
                <c:pt idx="0">
                  <c:v>20-29</c:v>
                </c:pt>
                <c:pt idx="1">
                  <c:v>30-39</c:v>
                </c:pt>
                <c:pt idx="2">
                  <c:v>40-49</c:v>
                </c:pt>
                <c:pt idx="3">
                  <c:v>50-59</c:v>
                </c:pt>
                <c:pt idx="4">
                  <c:v>60-69</c:v>
                </c:pt>
                <c:pt idx="5">
                  <c:v>70 and Older</c:v>
                </c:pt>
              </c:strCache>
            </c:strRef>
          </c:cat>
          <c:val>
            <c:numRef>
              <c:f>Plots!$G$3:$G$9</c:f>
              <c:numCache>
                <c:formatCode>[&gt;999]"$"#.#,\k;General</c:formatCode>
                <c:ptCount val="6"/>
                <c:pt idx="0">
                  <c:v>1915</c:v>
                </c:pt>
                <c:pt idx="1">
                  <c:v>8237</c:v>
                </c:pt>
                <c:pt idx="2">
                  <c:v>14200</c:v>
                </c:pt>
                <c:pt idx="3">
                  <c:v>12292</c:v>
                </c:pt>
                <c:pt idx="4">
                  <c:v>13767</c:v>
                </c:pt>
                <c:pt idx="5">
                  <c:v>4699</c:v>
                </c:pt>
              </c:numCache>
            </c:numRef>
          </c:val>
          <c:extLst>
            <c:ext xmlns:c16="http://schemas.microsoft.com/office/drawing/2014/chart" uri="{C3380CC4-5D6E-409C-BE32-E72D297353CC}">
              <c16:uniqueId val="{00000004-2BD1-4F89-A444-EC7177673A0F}"/>
            </c:ext>
          </c:extLst>
        </c:ser>
        <c:ser>
          <c:idx val="5"/>
          <c:order val="5"/>
          <c:tx>
            <c:strRef>
              <c:f>Plots!$H$2</c:f>
              <c:strCache>
                <c:ptCount val="1"/>
                <c:pt idx="0">
                  <c:v>Fruits</c:v>
                </c:pt>
              </c:strCache>
            </c:strRef>
          </c:tx>
          <c:spPr>
            <a:solidFill>
              <a:schemeClr val="accent6"/>
            </a:solidFill>
            <a:ln>
              <a:noFill/>
            </a:ln>
            <a:effectLst/>
          </c:spPr>
          <c:invertIfNegative val="0"/>
          <c:cat>
            <c:strRef>
              <c:f>Plots!$B$3:$B$9</c:f>
              <c:strCache>
                <c:ptCount val="6"/>
                <c:pt idx="0">
                  <c:v>20-29</c:v>
                </c:pt>
                <c:pt idx="1">
                  <c:v>30-39</c:v>
                </c:pt>
                <c:pt idx="2">
                  <c:v>40-49</c:v>
                </c:pt>
                <c:pt idx="3">
                  <c:v>50-59</c:v>
                </c:pt>
                <c:pt idx="4">
                  <c:v>60-69</c:v>
                </c:pt>
                <c:pt idx="5">
                  <c:v>70 and Older</c:v>
                </c:pt>
              </c:strCache>
            </c:strRef>
          </c:cat>
          <c:val>
            <c:numRef>
              <c:f>Plots!$H$3:$H$9</c:f>
              <c:numCache>
                <c:formatCode>[&gt;999]"$"#.#,\k;General</c:formatCode>
                <c:ptCount val="6"/>
                <c:pt idx="0">
                  <c:v>1421</c:v>
                </c:pt>
                <c:pt idx="1">
                  <c:v>7464</c:v>
                </c:pt>
                <c:pt idx="2">
                  <c:v>13685</c:v>
                </c:pt>
                <c:pt idx="3">
                  <c:v>12842</c:v>
                </c:pt>
                <c:pt idx="4">
                  <c:v>13898</c:v>
                </c:pt>
                <c:pt idx="5">
                  <c:v>3973</c:v>
                </c:pt>
              </c:numCache>
            </c:numRef>
          </c:val>
          <c:extLst>
            <c:ext xmlns:c16="http://schemas.microsoft.com/office/drawing/2014/chart" uri="{C3380CC4-5D6E-409C-BE32-E72D297353CC}">
              <c16:uniqueId val="{00000005-2BD1-4F89-A444-EC7177673A0F}"/>
            </c:ext>
          </c:extLst>
        </c:ser>
        <c:ser>
          <c:idx val="6"/>
          <c:order val="6"/>
          <c:tx>
            <c:strRef>
              <c:f>Plots!$I$2</c:f>
              <c:strCache>
                <c:ptCount val="1"/>
                <c:pt idx="0">
                  <c:v>A</c:v>
                </c:pt>
              </c:strCache>
            </c:strRef>
          </c:tx>
          <c:spPr>
            <a:solidFill>
              <a:schemeClr val="accent1">
                <a:lumMod val="60000"/>
              </a:schemeClr>
            </a:solidFill>
            <a:ln>
              <a:noFill/>
            </a:ln>
            <a:effectLst/>
          </c:spPr>
          <c:invertIfNegative val="0"/>
          <c:cat>
            <c:strRef>
              <c:f>Plots!$B$3:$B$9</c:f>
              <c:strCache>
                <c:ptCount val="6"/>
                <c:pt idx="0">
                  <c:v>20-29</c:v>
                </c:pt>
                <c:pt idx="1">
                  <c:v>30-39</c:v>
                </c:pt>
                <c:pt idx="2">
                  <c:v>40-49</c:v>
                </c:pt>
                <c:pt idx="3">
                  <c:v>50-59</c:v>
                </c:pt>
                <c:pt idx="4">
                  <c:v>60-69</c:v>
                </c:pt>
                <c:pt idx="5">
                  <c:v>70 and Older</c:v>
                </c:pt>
              </c:strCache>
            </c:strRef>
          </c:cat>
          <c:val>
            <c:numRef>
              <c:f>Plots!$I$3:$I$9</c:f>
              <c:numCache>
                <c:formatCode>[&gt;999]"$"#.#,\k;General</c:formatCode>
                <c:ptCount val="6"/>
                <c:pt idx="0">
                  <c:v>34055</c:v>
                </c:pt>
                <c:pt idx="1">
                  <c:v>149806</c:v>
                </c:pt>
                <c:pt idx="2">
                  <c:v>313247</c:v>
                </c:pt>
                <c:pt idx="3">
                  <c:v>301489</c:v>
                </c:pt>
                <c:pt idx="4">
                  <c:v>326104</c:v>
                </c:pt>
                <c:pt idx="5">
                  <c:v>103483</c:v>
                </c:pt>
              </c:numCache>
            </c:numRef>
          </c:val>
          <c:extLst>
            <c:ext xmlns:c16="http://schemas.microsoft.com/office/drawing/2014/chart" uri="{C3380CC4-5D6E-409C-BE32-E72D297353CC}">
              <c16:uniqueId val="{00000001-F4B4-437E-B93E-FCFDECCD2213}"/>
            </c:ext>
          </c:extLst>
        </c:ser>
        <c:dLbls>
          <c:showLegendKey val="0"/>
          <c:showVal val="0"/>
          <c:showCatName val="0"/>
          <c:showSerName val="0"/>
          <c:showPercent val="0"/>
          <c:showBubbleSize val="0"/>
        </c:dLbls>
        <c:gapWidth val="150"/>
        <c:overlap val="100"/>
        <c:axId val="1013324911"/>
        <c:axId val="1013325391"/>
      </c:barChart>
      <c:catAx>
        <c:axId val="1013324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325391"/>
        <c:crosses val="autoZero"/>
        <c:auto val="1"/>
        <c:lblAlgn val="ctr"/>
        <c:lblOffset val="100"/>
        <c:noMultiLvlLbl val="0"/>
      </c:catAx>
      <c:valAx>
        <c:axId val="1013325391"/>
        <c:scaling>
          <c:orientation val="minMax"/>
        </c:scaling>
        <c:delete val="0"/>
        <c:axPos val="l"/>
        <c:majorGridlines>
          <c:spPr>
            <a:ln w="9525" cap="flat" cmpd="sng" algn="ctr">
              <a:solidFill>
                <a:schemeClr val="tx1">
                  <a:lumMod val="15000"/>
                  <a:lumOff val="85000"/>
                </a:schemeClr>
              </a:solidFill>
              <a:round/>
            </a:ln>
            <a:effectLst/>
          </c:spPr>
        </c:majorGridlines>
        <c:numFmt formatCode="[&gt;999]&quot;$&quot;#.#,\k;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324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Marketing Campaign Dashboard.xlsx]Plots!PivotTable74</c:name>
    <c:fmtId val="7"/>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Plots!$L$2</c:f>
              <c:strCache>
                <c:ptCount val="1"/>
                <c:pt idx="0">
                  <c:v>Campaign: 6</c:v>
                </c:pt>
              </c:strCache>
            </c:strRef>
          </c:tx>
          <c:spPr>
            <a:ln w="28575" cap="rnd">
              <a:solidFill>
                <a:schemeClr val="accent1"/>
              </a:solidFill>
              <a:round/>
            </a:ln>
            <a:effectLst/>
          </c:spPr>
          <c:marker>
            <c:symbol val="none"/>
          </c:marker>
          <c:cat>
            <c:strRef>
              <c:f>Plots!$K$3:$K$9</c:f>
              <c:strCache>
                <c:ptCount val="6"/>
                <c:pt idx="0">
                  <c:v>20-29</c:v>
                </c:pt>
                <c:pt idx="1">
                  <c:v>30-39</c:v>
                </c:pt>
                <c:pt idx="2">
                  <c:v>40-49</c:v>
                </c:pt>
                <c:pt idx="3">
                  <c:v>50-59</c:v>
                </c:pt>
                <c:pt idx="4">
                  <c:v>60-69</c:v>
                </c:pt>
                <c:pt idx="5">
                  <c:v>70 and Older</c:v>
                </c:pt>
              </c:strCache>
            </c:strRef>
          </c:cat>
          <c:val>
            <c:numRef>
              <c:f>Plots!$L$3:$L$9</c:f>
              <c:numCache>
                <c:formatCode>General</c:formatCode>
                <c:ptCount val="6"/>
                <c:pt idx="0">
                  <c:v>7</c:v>
                </c:pt>
                <c:pt idx="1">
                  <c:v>43</c:v>
                </c:pt>
                <c:pt idx="2">
                  <c:v>95</c:v>
                </c:pt>
                <c:pt idx="3">
                  <c:v>64</c:v>
                </c:pt>
                <c:pt idx="4">
                  <c:v>79</c:v>
                </c:pt>
                <c:pt idx="5">
                  <c:v>23</c:v>
                </c:pt>
              </c:numCache>
            </c:numRef>
          </c:val>
          <c:extLst>
            <c:ext xmlns:c16="http://schemas.microsoft.com/office/drawing/2014/chart" uri="{C3380CC4-5D6E-409C-BE32-E72D297353CC}">
              <c16:uniqueId val="{00000000-82F2-497B-ADB0-4EDC56BCF94F}"/>
            </c:ext>
          </c:extLst>
        </c:ser>
        <c:ser>
          <c:idx val="1"/>
          <c:order val="1"/>
          <c:tx>
            <c:strRef>
              <c:f>Plots!$M$2</c:f>
              <c:strCache>
                <c:ptCount val="1"/>
                <c:pt idx="0">
                  <c:v>Campaign: 4</c:v>
                </c:pt>
              </c:strCache>
            </c:strRef>
          </c:tx>
          <c:spPr>
            <a:ln w="28575" cap="rnd">
              <a:solidFill>
                <a:schemeClr val="accent2"/>
              </a:solidFill>
              <a:round/>
            </a:ln>
            <a:effectLst/>
          </c:spPr>
          <c:marker>
            <c:symbol val="none"/>
          </c:marker>
          <c:cat>
            <c:strRef>
              <c:f>Plots!$K$3:$K$9</c:f>
              <c:strCache>
                <c:ptCount val="6"/>
                <c:pt idx="0">
                  <c:v>20-29</c:v>
                </c:pt>
                <c:pt idx="1">
                  <c:v>30-39</c:v>
                </c:pt>
                <c:pt idx="2">
                  <c:v>40-49</c:v>
                </c:pt>
                <c:pt idx="3">
                  <c:v>50-59</c:v>
                </c:pt>
                <c:pt idx="4">
                  <c:v>60-69</c:v>
                </c:pt>
                <c:pt idx="5">
                  <c:v>70 and Older</c:v>
                </c:pt>
              </c:strCache>
            </c:strRef>
          </c:cat>
          <c:val>
            <c:numRef>
              <c:f>Plots!$M$3:$M$9</c:f>
              <c:numCache>
                <c:formatCode>General</c:formatCode>
                <c:ptCount val="6"/>
                <c:pt idx="0">
                  <c:v>3</c:v>
                </c:pt>
                <c:pt idx="1">
                  <c:v>12</c:v>
                </c:pt>
                <c:pt idx="2">
                  <c:v>43</c:v>
                </c:pt>
                <c:pt idx="3">
                  <c:v>29</c:v>
                </c:pt>
                <c:pt idx="4">
                  <c:v>52</c:v>
                </c:pt>
                <c:pt idx="5">
                  <c:v>16</c:v>
                </c:pt>
              </c:numCache>
            </c:numRef>
          </c:val>
          <c:extLst>
            <c:ext xmlns:c16="http://schemas.microsoft.com/office/drawing/2014/chart" uri="{C3380CC4-5D6E-409C-BE32-E72D297353CC}">
              <c16:uniqueId val="{00000001-82F2-497B-ADB0-4EDC56BCF94F}"/>
            </c:ext>
          </c:extLst>
        </c:ser>
        <c:ser>
          <c:idx val="2"/>
          <c:order val="2"/>
          <c:tx>
            <c:strRef>
              <c:f>Plots!$N$2</c:f>
              <c:strCache>
                <c:ptCount val="1"/>
                <c:pt idx="0">
                  <c:v>Campaign: 3</c:v>
                </c:pt>
              </c:strCache>
            </c:strRef>
          </c:tx>
          <c:spPr>
            <a:ln w="28575" cap="rnd">
              <a:solidFill>
                <a:schemeClr val="accent3"/>
              </a:solidFill>
              <a:round/>
            </a:ln>
            <a:effectLst/>
          </c:spPr>
          <c:marker>
            <c:symbol val="none"/>
          </c:marker>
          <c:cat>
            <c:strRef>
              <c:f>Plots!$K$3:$K$9</c:f>
              <c:strCache>
                <c:ptCount val="6"/>
                <c:pt idx="0">
                  <c:v>20-29</c:v>
                </c:pt>
                <c:pt idx="1">
                  <c:v>30-39</c:v>
                </c:pt>
                <c:pt idx="2">
                  <c:v>40-49</c:v>
                </c:pt>
                <c:pt idx="3">
                  <c:v>50-59</c:v>
                </c:pt>
                <c:pt idx="4">
                  <c:v>60-69</c:v>
                </c:pt>
                <c:pt idx="5">
                  <c:v>70 and Older</c:v>
                </c:pt>
              </c:strCache>
            </c:strRef>
          </c:cat>
          <c:val>
            <c:numRef>
              <c:f>Plots!$N$3:$N$9</c:f>
              <c:numCache>
                <c:formatCode>General</c:formatCode>
                <c:ptCount val="6"/>
                <c:pt idx="0">
                  <c:v>4</c:v>
                </c:pt>
                <c:pt idx="1">
                  <c:v>25</c:v>
                </c:pt>
                <c:pt idx="2">
                  <c:v>38</c:v>
                </c:pt>
                <c:pt idx="3">
                  <c:v>40</c:v>
                </c:pt>
                <c:pt idx="4">
                  <c:v>39</c:v>
                </c:pt>
                <c:pt idx="5">
                  <c:v>5</c:v>
                </c:pt>
              </c:numCache>
            </c:numRef>
          </c:val>
          <c:extLst>
            <c:ext xmlns:c16="http://schemas.microsoft.com/office/drawing/2014/chart" uri="{C3380CC4-5D6E-409C-BE32-E72D297353CC}">
              <c16:uniqueId val="{00000002-82F2-497B-ADB0-4EDC56BCF94F}"/>
            </c:ext>
          </c:extLst>
        </c:ser>
        <c:ser>
          <c:idx val="3"/>
          <c:order val="3"/>
          <c:tx>
            <c:strRef>
              <c:f>Plots!$O$2</c:f>
              <c:strCache>
                <c:ptCount val="1"/>
                <c:pt idx="0">
                  <c:v>Campaign: 5</c:v>
                </c:pt>
              </c:strCache>
            </c:strRef>
          </c:tx>
          <c:spPr>
            <a:ln w="28575" cap="rnd">
              <a:solidFill>
                <a:schemeClr val="accent4"/>
              </a:solidFill>
              <a:round/>
            </a:ln>
            <a:effectLst/>
          </c:spPr>
          <c:marker>
            <c:symbol val="none"/>
          </c:marker>
          <c:cat>
            <c:strRef>
              <c:f>Plots!$K$3:$K$9</c:f>
              <c:strCache>
                <c:ptCount val="6"/>
                <c:pt idx="0">
                  <c:v>20-29</c:v>
                </c:pt>
                <c:pt idx="1">
                  <c:v>30-39</c:v>
                </c:pt>
                <c:pt idx="2">
                  <c:v>40-49</c:v>
                </c:pt>
                <c:pt idx="3">
                  <c:v>50-59</c:v>
                </c:pt>
                <c:pt idx="4">
                  <c:v>60-69</c:v>
                </c:pt>
                <c:pt idx="5">
                  <c:v>70 and Older</c:v>
                </c:pt>
              </c:strCache>
            </c:strRef>
          </c:cat>
          <c:val>
            <c:numRef>
              <c:f>Plots!$O$3:$O$9</c:f>
              <c:numCache>
                <c:formatCode>General</c:formatCode>
                <c:ptCount val="6"/>
                <c:pt idx="0">
                  <c:v>6</c:v>
                </c:pt>
                <c:pt idx="1">
                  <c:v>20</c:v>
                </c:pt>
                <c:pt idx="2">
                  <c:v>30</c:v>
                </c:pt>
                <c:pt idx="3">
                  <c:v>30</c:v>
                </c:pt>
                <c:pt idx="4">
                  <c:v>42</c:v>
                </c:pt>
                <c:pt idx="5">
                  <c:v>18</c:v>
                </c:pt>
              </c:numCache>
            </c:numRef>
          </c:val>
          <c:extLst>
            <c:ext xmlns:c16="http://schemas.microsoft.com/office/drawing/2014/chart" uri="{C3380CC4-5D6E-409C-BE32-E72D297353CC}">
              <c16:uniqueId val="{00000003-82F2-497B-ADB0-4EDC56BCF94F}"/>
            </c:ext>
          </c:extLst>
        </c:ser>
        <c:ser>
          <c:idx val="4"/>
          <c:order val="4"/>
          <c:tx>
            <c:strRef>
              <c:f>Plots!$P$2</c:f>
              <c:strCache>
                <c:ptCount val="1"/>
                <c:pt idx="0">
                  <c:v>Campaign: 1</c:v>
                </c:pt>
              </c:strCache>
            </c:strRef>
          </c:tx>
          <c:spPr>
            <a:ln w="28575" cap="rnd">
              <a:solidFill>
                <a:schemeClr val="accent5"/>
              </a:solidFill>
              <a:round/>
            </a:ln>
            <a:effectLst/>
          </c:spPr>
          <c:marker>
            <c:symbol val="none"/>
          </c:marker>
          <c:cat>
            <c:strRef>
              <c:f>Plots!$K$3:$K$9</c:f>
              <c:strCache>
                <c:ptCount val="6"/>
                <c:pt idx="0">
                  <c:v>20-29</c:v>
                </c:pt>
                <c:pt idx="1">
                  <c:v>30-39</c:v>
                </c:pt>
                <c:pt idx="2">
                  <c:v>40-49</c:v>
                </c:pt>
                <c:pt idx="3">
                  <c:v>50-59</c:v>
                </c:pt>
                <c:pt idx="4">
                  <c:v>60-69</c:v>
                </c:pt>
                <c:pt idx="5">
                  <c:v>70 and Older</c:v>
                </c:pt>
              </c:strCache>
            </c:strRef>
          </c:cat>
          <c:val>
            <c:numRef>
              <c:f>Plots!$P$3:$P$9</c:f>
              <c:numCache>
                <c:formatCode>General</c:formatCode>
                <c:ptCount val="6"/>
                <c:pt idx="0">
                  <c:v>6</c:v>
                </c:pt>
                <c:pt idx="1">
                  <c:v>15</c:v>
                </c:pt>
                <c:pt idx="2">
                  <c:v>43</c:v>
                </c:pt>
                <c:pt idx="3">
                  <c:v>30</c:v>
                </c:pt>
                <c:pt idx="4">
                  <c:v>32</c:v>
                </c:pt>
                <c:pt idx="5">
                  <c:v>7</c:v>
                </c:pt>
              </c:numCache>
            </c:numRef>
          </c:val>
          <c:extLst>
            <c:ext xmlns:c16="http://schemas.microsoft.com/office/drawing/2014/chart" uri="{C3380CC4-5D6E-409C-BE32-E72D297353CC}">
              <c16:uniqueId val="{00000004-82F2-497B-ADB0-4EDC56BCF94F}"/>
            </c:ext>
          </c:extLst>
        </c:ser>
        <c:ser>
          <c:idx val="5"/>
          <c:order val="5"/>
          <c:tx>
            <c:strRef>
              <c:f>Plots!$Q$2</c:f>
              <c:strCache>
                <c:ptCount val="1"/>
                <c:pt idx="0">
                  <c:v>Campaign: 2</c:v>
                </c:pt>
              </c:strCache>
            </c:strRef>
          </c:tx>
          <c:spPr>
            <a:ln w="28575" cap="rnd">
              <a:solidFill>
                <a:schemeClr val="accent6"/>
              </a:solidFill>
              <a:round/>
            </a:ln>
            <a:effectLst/>
          </c:spPr>
          <c:marker>
            <c:symbol val="none"/>
          </c:marker>
          <c:cat>
            <c:strRef>
              <c:f>Plots!$K$3:$K$9</c:f>
              <c:strCache>
                <c:ptCount val="6"/>
                <c:pt idx="0">
                  <c:v>20-29</c:v>
                </c:pt>
                <c:pt idx="1">
                  <c:v>30-39</c:v>
                </c:pt>
                <c:pt idx="2">
                  <c:v>40-49</c:v>
                </c:pt>
                <c:pt idx="3">
                  <c:v>50-59</c:v>
                </c:pt>
                <c:pt idx="4">
                  <c:v>60-69</c:v>
                </c:pt>
                <c:pt idx="5">
                  <c:v>70 and Older</c:v>
                </c:pt>
              </c:strCache>
            </c:strRef>
          </c:cat>
          <c:val>
            <c:numRef>
              <c:f>Plots!$Q$3:$Q$9</c:f>
              <c:numCache>
                <c:formatCode>General</c:formatCode>
                <c:ptCount val="6"/>
                <c:pt idx="0">
                  <c:v>1</c:v>
                </c:pt>
                <c:pt idx="1">
                  <c:v>0</c:v>
                </c:pt>
                <c:pt idx="2">
                  <c:v>10</c:v>
                </c:pt>
                <c:pt idx="3">
                  <c:v>5</c:v>
                </c:pt>
                <c:pt idx="4">
                  <c:v>8</c:v>
                </c:pt>
                <c:pt idx="5">
                  <c:v>2</c:v>
                </c:pt>
              </c:numCache>
            </c:numRef>
          </c:val>
          <c:extLst>
            <c:ext xmlns:c16="http://schemas.microsoft.com/office/drawing/2014/chart" uri="{C3380CC4-5D6E-409C-BE32-E72D297353CC}">
              <c16:uniqueId val="{00000005-82F2-497B-ADB0-4EDC56BCF94F}"/>
            </c:ext>
          </c:extLst>
        </c:ser>
        <c:dLbls>
          <c:showLegendKey val="0"/>
          <c:showVal val="0"/>
          <c:showCatName val="0"/>
          <c:showSerName val="0"/>
          <c:showPercent val="0"/>
          <c:showBubbleSize val="0"/>
        </c:dLbls>
        <c:axId val="1447450495"/>
        <c:axId val="1447453375"/>
      </c:radarChart>
      <c:catAx>
        <c:axId val="1447450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453375"/>
        <c:crosses val="autoZero"/>
        <c:auto val="1"/>
        <c:lblAlgn val="ctr"/>
        <c:lblOffset val="100"/>
        <c:noMultiLvlLbl val="0"/>
      </c:catAx>
      <c:valAx>
        <c:axId val="1447453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450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Marketing Campaign Dashboard.xlsx]Plots!PivotTable8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Plots!$AP$2</c:f>
              <c:strCache>
                <c:ptCount val="1"/>
                <c:pt idx="0">
                  <c:v>Total</c:v>
                </c:pt>
              </c:strCache>
            </c:strRef>
          </c:tx>
          <c:spPr>
            <a:solidFill>
              <a:schemeClr val="accent1"/>
            </a:solidFill>
            <a:ln>
              <a:noFill/>
            </a:ln>
            <a:effectLst/>
          </c:spPr>
          <c:invertIfNegative val="0"/>
          <c:cat>
            <c:strRef>
              <c:f>Plots!$AO$3:$AO$9</c:f>
              <c:strCache>
                <c:ptCount val="6"/>
                <c:pt idx="0">
                  <c:v>20-29</c:v>
                </c:pt>
                <c:pt idx="1">
                  <c:v>30-39</c:v>
                </c:pt>
                <c:pt idx="2">
                  <c:v>40-49</c:v>
                </c:pt>
                <c:pt idx="3">
                  <c:v>50-59</c:v>
                </c:pt>
                <c:pt idx="4">
                  <c:v>60-69</c:v>
                </c:pt>
                <c:pt idx="5">
                  <c:v>70 and Older</c:v>
                </c:pt>
              </c:strCache>
            </c:strRef>
          </c:cat>
          <c:val>
            <c:numRef>
              <c:f>Plots!$AP$3:$AP$9</c:f>
              <c:numCache>
                <c:formatCode>General</c:formatCode>
                <c:ptCount val="6"/>
                <c:pt idx="0">
                  <c:v>35</c:v>
                </c:pt>
                <c:pt idx="1">
                  <c:v>276</c:v>
                </c:pt>
                <c:pt idx="2">
                  <c:v>628</c:v>
                </c:pt>
                <c:pt idx="3">
                  <c:v>499</c:v>
                </c:pt>
                <c:pt idx="4">
                  <c:v>452</c:v>
                </c:pt>
                <c:pt idx="5">
                  <c:v>131</c:v>
                </c:pt>
              </c:numCache>
            </c:numRef>
          </c:val>
          <c:extLst>
            <c:ext xmlns:c16="http://schemas.microsoft.com/office/drawing/2014/chart" uri="{C3380CC4-5D6E-409C-BE32-E72D297353CC}">
              <c16:uniqueId val="{00000000-48F5-4FC0-A91B-79CED520464E}"/>
            </c:ext>
          </c:extLst>
        </c:ser>
        <c:dLbls>
          <c:showLegendKey val="0"/>
          <c:showVal val="0"/>
          <c:showCatName val="0"/>
          <c:showSerName val="0"/>
          <c:showPercent val="0"/>
          <c:showBubbleSize val="0"/>
        </c:dLbls>
        <c:gapWidth val="219"/>
        <c:overlap val="-27"/>
        <c:axId val="1883173183"/>
        <c:axId val="1883186143"/>
      </c:barChart>
      <c:catAx>
        <c:axId val="1883173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3186143"/>
        <c:crosses val="autoZero"/>
        <c:auto val="1"/>
        <c:lblAlgn val="ctr"/>
        <c:lblOffset val="100"/>
        <c:noMultiLvlLbl val="0"/>
      </c:catAx>
      <c:valAx>
        <c:axId val="1883186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3173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Marketing Campaign Dashboard.xlsx]Plots!PivotTable8</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Plots!$AP$2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DB4-4FAC-AAF1-8494C534011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DB4-4FAC-AAF1-8494C534011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DB4-4FAC-AAF1-8494C534011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DB4-4FAC-AAF1-8494C534011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DB4-4FAC-AAF1-8494C534011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DB4-4FAC-AAF1-8494C534011A}"/>
              </c:ext>
            </c:extLst>
          </c:dPt>
          <c:cat>
            <c:strRef>
              <c:f>Plots!$AO$3:$AO$9</c:f>
              <c:strCache>
                <c:ptCount val="6"/>
                <c:pt idx="0">
                  <c:v>20-29</c:v>
                </c:pt>
                <c:pt idx="1">
                  <c:v>30-39</c:v>
                </c:pt>
                <c:pt idx="2">
                  <c:v>40-49</c:v>
                </c:pt>
                <c:pt idx="3">
                  <c:v>50-59</c:v>
                </c:pt>
                <c:pt idx="4">
                  <c:v>60-69</c:v>
                </c:pt>
                <c:pt idx="5">
                  <c:v>70 and Older</c:v>
                </c:pt>
              </c:strCache>
            </c:strRef>
          </c:cat>
          <c:val>
            <c:numRef>
              <c:f>Plots!$AP$3:$AP$9</c:f>
              <c:numCache>
                <c:formatCode>General</c:formatCode>
                <c:ptCount val="6"/>
                <c:pt idx="0">
                  <c:v>35</c:v>
                </c:pt>
                <c:pt idx="1">
                  <c:v>276</c:v>
                </c:pt>
                <c:pt idx="2">
                  <c:v>628</c:v>
                </c:pt>
                <c:pt idx="3">
                  <c:v>499</c:v>
                </c:pt>
                <c:pt idx="4">
                  <c:v>452</c:v>
                </c:pt>
                <c:pt idx="5">
                  <c:v>131</c:v>
                </c:pt>
              </c:numCache>
            </c:numRef>
          </c:val>
          <c:extLst>
            <c:ext xmlns:c16="http://schemas.microsoft.com/office/drawing/2014/chart" uri="{C3380CC4-5D6E-409C-BE32-E72D297353CC}">
              <c16:uniqueId val="{00000000-A15A-49F2-91E7-AD0C559B0E5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Marketing Campaign Dashboard.xlsx]Plots!PivotTable9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Plots!$AT$2</c:f>
              <c:strCache>
                <c:ptCount val="1"/>
                <c:pt idx="0">
                  <c:v>Total</c:v>
                </c:pt>
              </c:strCache>
            </c:strRef>
          </c:tx>
          <c:spPr>
            <a:solidFill>
              <a:schemeClr val="accent1"/>
            </a:solidFill>
            <a:ln>
              <a:noFill/>
            </a:ln>
            <a:effectLst/>
          </c:spPr>
          <c:invertIfNegative val="0"/>
          <c:cat>
            <c:strRef>
              <c:f>Plots!$AS$3:$AS$8</c:f>
              <c:strCache>
                <c:ptCount val="5"/>
                <c:pt idx="0">
                  <c:v>Divorced</c:v>
                </c:pt>
                <c:pt idx="1">
                  <c:v>Married</c:v>
                </c:pt>
                <c:pt idx="2">
                  <c:v>Single</c:v>
                </c:pt>
                <c:pt idx="3">
                  <c:v>Together</c:v>
                </c:pt>
                <c:pt idx="4">
                  <c:v>Widow</c:v>
                </c:pt>
              </c:strCache>
            </c:strRef>
          </c:cat>
          <c:val>
            <c:numRef>
              <c:f>Plots!$AT$3:$AT$8</c:f>
              <c:numCache>
                <c:formatCode>0%</c:formatCode>
                <c:ptCount val="5"/>
                <c:pt idx="0">
                  <c:v>0.10588817417120237</c:v>
                </c:pt>
                <c:pt idx="1">
                  <c:v>0.38495794161306285</c:v>
                </c:pt>
                <c:pt idx="2">
                  <c:v>0.21375556655121228</c:v>
                </c:pt>
                <c:pt idx="3">
                  <c:v>0.25828797624938149</c:v>
                </c:pt>
                <c:pt idx="4">
                  <c:v>3.7110341415141017E-2</c:v>
                </c:pt>
              </c:numCache>
            </c:numRef>
          </c:val>
          <c:extLst>
            <c:ext xmlns:c16="http://schemas.microsoft.com/office/drawing/2014/chart" uri="{C3380CC4-5D6E-409C-BE32-E72D297353CC}">
              <c16:uniqueId val="{00000000-5B12-407C-81FA-C69B9DEE6D1D}"/>
            </c:ext>
          </c:extLst>
        </c:ser>
        <c:dLbls>
          <c:showLegendKey val="0"/>
          <c:showVal val="0"/>
          <c:showCatName val="0"/>
          <c:showSerName val="0"/>
          <c:showPercent val="0"/>
          <c:showBubbleSize val="0"/>
        </c:dLbls>
        <c:gapWidth val="219"/>
        <c:overlap val="-27"/>
        <c:axId val="1506303775"/>
        <c:axId val="1506300895"/>
      </c:barChart>
      <c:catAx>
        <c:axId val="1506303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300895"/>
        <c:crosses val="autoZero"/>
        <c:auto val="1"/>
        <c:lblAlgn val="ctr"/>
        <c:lblOffset val="100"/>
        <c:noMultiLvlLbl val="0"/>
      </c:catAx>
      <c:valAx>
        <c:axId val="15063008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303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Marketing Campaign Dashboard.xlsx]Plots!PivotTable9</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s>
    <c:plotArea>
      <c:layout/>
      <c:doughnutChart>
        <c:varyColors val="1"/>
        <c:ser>
          <c:idx val="0"/>
          <c:order val="0"/>
          <c:tx>
            <c:strRef>
              <c:f>Plots!$AT$2</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7027-4C61-8505-2BEA72BA73C3}"/>
              </c:ext>
            </c:extLst>
          </c:dPt>
          <c:dPt>
            <c:idx val="1"/>
            <c:bubble3D val="0"/>
            <c:spPr>
              <a:solidFill>
                <a:schemeClr val="accent2"/>
              </a:solidFill>
              <a:ln>
                <a:noFill/>
              </a:ln>
              <a:effectLst/>
            </c:spPr>
            <c:extLst>
              <c:ext xmlns:c16="http://schemas.microsoft.com/office/drawing/2014/chart" uri="{C3380CC4-5D6E-409C-BE32-E72D297353CC}">
                <c16:uniqueId val="{00000003-7027-4C61-8505-2BEA72BA73C3}"/>
              </c:ext>
            </c:extLst>
          </c:dPt>
          <c:dPt>
            <c:idx val="2"/>
            <c:bubble3D val="0"/>
            <c:spPr>
              <a:solidFill>
                <a:schemeClr val="accent3"/>
              </a:solidFill>
              <a:ln>
                <a:noFill/>
              </a:ln>
              <a:effectLst/>
            </c:spPr>
            <c:extLst>
              <c:ext xmlns:c16="http://schemas.microsoft.com/office/drawing/2014/chart" uri="{C3380CC4-5D6E-409C-BE32-E72D297353CC}">
                <c16:uniqueId val="{00000005-7027-4C61-8505-2BEA72BA73C3}"/>
              </c:ext>
            </c:extLst>
          </c:dPt>
          <c:dPt>
            <c:idx val="3"/>
            <c:bubble3D val="0"/>
            <c:spPr>
              <a:solidFill>
                <a:schemeClr val="accent4"/>
              </a:solidFill>
              <a:ln>
                <a:noFill/>
              </a:ln>
              <a:effectLst/>
            </c:spPr>
            <c:extLst>
              <c:ext xmlns:c16="http://schemas.microsoft.com/office/drawing/2014/chart" uri="{C3380CC4-5D6E-409C-BE32-E72D297353CC}">
                <c16:uniqueId val="{00000007-7027-4C61-8505-2BEA72BA73C3}"/>
              </c:ext>
            </c:extLst>
          </c:dPt>
          <c:dPt>
            <c:idx val="4"/>
            <c:bubble3D val="0"/>
            <c:spPr>
              <a:solidFill>
                <a:schemeClr val="accent5"/>
              </a:solidFill>
              <a:ln>
                <a:noFill/>
              </a:ln>
              <a:effectLst/>
            </c:spPr>
            <c:extLst>
              <c:ext xmlns:c16="http://schemas.microsoft.com/office/drawing/2014/chart" uri="{C3380CC4-5D6E-409C-BE32-E72D297353CC}">
                <c16:uniqueId val="{00000009-7027-4C61-8505-2BEA72BA73C3}"/>
              </c:ext>
            </c:extLst>
          </c:dPt>
          <c:cat>
            <c:strRef>
              <c:f>Plots!$AS$3:$AS$8</c:f>
              <c:strCache>
                <c:ptCount val="5"/>
                <c:pt idx="0">
                  <c:v>Divorced</c:v>
                </c:pt>
                <c:pt idx="1">
                  <c:v>Married</c:v>
                </c:pt>
                <c:pt idx="2">
                  <c:v>Single</c:v>
                </c:pt>
                <c:pt idx="3">
                  <c:v>Together</c:v>
                </c:pt>
                <c:pt idx="4">
                  <c:v>Widow</c:v>
                </c:pt>
              </c:strCache>
            </c:strRef>
          </c:cat>
          <c:val>
            <c:numRef>
              <c:f>Plots!$AT$3:$AT$8</c:f>
              <c:numCache>
                <c:formatCode>0%</c:formatCode>
                <c:ptCount val="5"/>
                <c:pt idx="0">
                  <c:v>0.10588817417120237</c:v>
                </c:pt>
                <c:pt idx="1">
                  <c:v>0.38495794161306285</c:v>
                </c:pt>
                <c:pt idx="2">
                  <c:v>0.21375556655121228</c:v>
                </c:pt>
                <c:pt idx="3">
                  <c:v>0.25828797624938149</c:v>
                </c:pt>
                <c:pt idx="4">
                  <c:v>3.7110341415141017E-2</c:v>
                </c:pt>
              </c:numCache>
            </c:numRef>
          </c:val>
          <c:extLst>
            <c:ext xmlns:c16="http://schemas.microsoft.com/office/drawing/2014/chart" uri="{C3380CC4-5D6E-409C-BE32-E72D297353CC}">
              <c16:uniqueId val="{00000000-5AA3-4B1D-9E5A-6D8161392CB1}"/>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Marketing Campaign Dashboard.xlsx]Plots!PivotTable21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Plots!$BB$2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Plots!$BA$3:$BA$6</c:f>
              <c:strCache>
                <c:ptCount val="3"/>
                <c:pt idx="0">
                  <c:v>1.Low Income</c:v>
                </c:pt>
                <c:pt idx="1">
                  <c:v>2.Mid Income</c:v>
                </c:pt>
                <c:pt idx="2">
                  <c:v>3.High Income</c:v>
                </c:pt>
              </c:strCache>
            </c:strRef>
          </c:cat>
          <c:val>
            <c:numRef>
              <c:f>Plots!$BB$3:$BB$6</c:f>
              <c:numCache>
                <c:formatCode>General</c:formatCode>
                <c:ptCount val="3"/>
                <c:pt idx="0">
                  <c:v>675</c:v>
                </c:pt>
                <c:pt idx="1">
                  <c:v>673</c:v>
                </c:pt>
                <c:pt idx="2">
                  <c:v>673</c:v>
                </c:pt>
              </c:numCache>
            </c:numRef>
          </c:val>
          <c:extLst>
            <c:ext xmlns:c16="http://schemas.microsoft.com/office/drawing/2014/chart" uri="{C3380CC4-5D6E-409C-BE32-E72D297353CC}">
              <c16:uniqueId val="{00000000-1CC8-4A3E-B8C3-9B72AA186C8F}"/>
            </c:ext>
          </c:extLst>
        </c:ser>
        <c:dLbls>
          <c:showLegendKey val="0"/>
          <c:showVal val="0"/>
          <c:showCatName val="0"/>
          <c:showSerName val="0"/>
          <c:showPercent val="0"/>
          <c:showBubbleSize val="0"/>
        </c:dLbls>
        <c:axId val="1441925791"/>
        <c:axId val="1441917151"/>
      </c:radarChart>
      <c:catAx>
        <c:axId val="14419257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917151"/>
        <c:crosses val="autoZero"/>
        <c:auto val="1"/>
        <c:lblAlgn val="ctr"/>
        <c:lblOffset val="100"/>
        <c:noMultiLvlLbl val="0"/>
      </c:catAx>
      <c:valAx>
        <c:axId val="1441917151"/>
        <c:scaling>
          <c:orientation val="minMax"/>
          <c:min val="0"/>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441925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40" b="0" i="0" u="none" strike="noStrike" kern="1200" spc="0" baseline="0">
              <a:solidFill>
                <a:srgbClr val="171C30"/>
              </a:solidFill>
              <a:latin typeface="+mn-lt"/>
              <a:ea typeface="+mn-ea"/>
              <a:cs typeface="+mn-cs"/>
            </a:defRPr>
          </a:pPr>
          <a:endParaRPr lang="en-US"/>
        </a:p>
      </c:txPr>
    </c:title>
    <c:autoTitleDeleted val="0"/>
    <c:plotArea>
      <c:layout/>
      <c:bubbleChart>
        <c:varyColors val="0"/>
        <c:ser>
          <c:idx val="0"/>
          <c:order val="0"/>
          <c:tx>
            <c:strRef>
              <c:f>Plots!$L$45</c:f>
              <c:strCache>
                <c:ptCount val="1"/>
                <c:pt idx="0">
                  <c:v>Campaign: 6</c:v>
                </c:pt>
              </c:strCache>
            </c:strRef>
          </c:tx>
          <c:spPr>
            <a:solidFill>
              <a:schemeClr val="accent2">
                <a:alpha val="75000"/>
              </a:schemeClr>
            </a:solidFill>
            <a:ln>
              <a:noFill/>
            </a:ln>
            <a:effectLst/>
          </c:spPr>
          <c:invertIfNegative val="0"/>
          <c:xVal>
            <c:strRef>
              <c:f>Plots!$K$46:$K$51</c:f>
              <c:strCache>
                <c:ptCount val="6"/>
                <c:pt idx="0">
                  <c:v>20-29</c:v>
                </c:pt>
                <c:pt idx="1">
                  <c:v>30-39</c:v>
                </c:pt>
                <c:pt idx="2">
                  <c:v>40-49</c:v>
                </c:pt>
                <c:pt idx="3">
                  <c:v>50-59</c:v>
                </c:pt>
                <c:pt idx="4">
                  <c:v>60-69</c:v>
                </c:pt>
                <c:pt idx="5">
                  <c:v>70 and Older</c:v>
                </c:pt>
              </c:strCache>
            </c:strRef>
          </c:xVal>
          <c:yVal>
            <c:numRef>
              <c:f>Plots!$L$46:$L$51</c:f>
              <c:numCache>
                <c:formatCode>General</c:formatCode>
                <c:ptCount val="6"/>
                <c:pt idx="0">
                  <c:v>7</c:v>
                </c:pt>
                <c:pt idx="1">
                  <c:v>43</c:v>
                </c:pt>
                <c:pt idx="2">
                  <c:v>95</c:v>
                </c:pt>
                <c:pt idx="3">
                  <c:v>64</c:v>
                </c:pt>
                <c:pt idx="4">
                  <c:v>79</c:v>
                </c:pt>
                <c:pt idx="5">
                  <c:v>23</c:v>
                </c:pt>
              </c:numCache>
            </c:numRef>
          </c:yVal>
          <c:bubbleSize>
            <c:numRef>
              <c:f>Plots!$L$46:$L$51</c:f>
              <c:numCache>
                <c:formatCode>General</c:formatCode>
                <c:ptCount val="6"/>
                <c:pt idx="0">
                  <c:v>7</c:v>
                </c:pt>
                <c:pt idx="1">
                  <c:v>43</c:v>
                </c:pt>
                <c:pt idx="2">
                  <c:v>95</c:v>
                </c:pt>
                <c:pt idx="3">
                  <c:v>64</c:v>
                </c:pt>
                <c:pt idx="4">
                  <c:v>79</c:v>
                </c:pt>
                <c:pt idx="5">
                  <c:v>23</c:v>
                </c:pt>
              </c:numCache>
            </c:numRef>
          </c:bubbleSize>
          <c:bubble3D val="0"/>
          <c:extLst>
            <c:ext xmlns:c16="http://schemas.microsoft.com/office/drawing/2014/chart" uri="{C3380CC4-5D6E-409C-BE32-E72D297353CC}">
              <c16:uniqueId val="{00000000-E983-418C-BFDF-B76011D0432C}"/>
            </c:ext>
          </c:extLst>
        </c:ser>
        <c:ser>
          <c:idx val="3"/>
          <c:order val="1"/>
          <c:tx>
            <c:strRef>
              <c:f>Plots!$M$45</c:f>
              <c:strCache>
                <c:ptCount val="1"/>
                <c:pt idx="0">
                  <c:v>Campaign: 4</c:v>
                </c:pt>
              </c:strCache>
            </c:strRef>
          </c:tx>
          <c:spPr>
            <a:solidFill>
              <a:schemeClr val="accent2">
                <a:lumMod val="60000"/>
                <a:alpha val="75000"/>
              </a:schemeClr>
            </a:solidFill>
            <a:ln>
              <a:noFill/>
            </a:ln>
            <a:effectLst/>
          </c:spPr>
          <c:invertIfNegative val="0"/>
          <c:xVal>
            <c:strRef>
              <c:f>Plots!$K$46:$K$51</c:f>
              <c:strCache>
                <c:ptCount val="6"/>
                <c:pt idx="0">
                  <c:v>20-29</c:v>
                </c:pt>
                <c:pt idx="1">
                  <c:v>30-39</c:v>
                </c:pt>
                <c:pt idx="2">
                  <c:v>40-49</c:v>
                </c:pt>
                <c:pt idx="3">
                  <c:v>50-59</c:v>
                </c:pt>
                <c:pt idx="4">
                  <c:v>60-69</c:v>
                </c:pt>
                <c:pt idx="5">
                  <c:v>70 and Older</c:v>
                </c:pt>
              </c:strCache>
            </c:strRef>
          </c:xVal>
          <c:yVal>
            <c:numRef>
              <c:f>Plots!$M$46:$M$51</c:f>
              <c:numCache>
                <c:formatCode>General</c:formatCode>
                <c:ptCount val="6"/>
                <c:pt idx="0">
                  <c:v>3</c:v>
                </c:pt>
                <c:pt idx="1">
                  <c:v>12</c:v>
                </c:pt>
                <c:pt idx="2">
                  <c:v>43</c:v>
                </c:pt>
                <c:pt idx="3">
                  <c:v>29</c:v>
                </c:pt>
                <c:pt idx="4">
                  <c:v>52</c:v>
                </c:pt>
                <c:pt idx="5">
                  <c:v>16</c:v>
                </c:pt>
              </c:numCache>
            </c:numRef>
          </c:yVal>
          <c:bubbleSize>
            <c:numRef>
              <c:f>Plots!$M$46:$M$51</c:f>
              <c:numCache>
                <c:formatCode>General</c:formatCode>
                <c:ptCount val="6"/>
                <c:pt idx="0">
                  <c:v>3</c:v>
                </c:pt>
                <c:pt idx="1">
                  <c:v>12</c:v>
                </c:pt>
                <c:pt idx="2">
                  <c:v>43</c:v>
                </c:pt>
                <c:pt idx="3">
                  <c:v>29</c:v>
                </c:pt>
                <c:pt idx="4">
                  <c:v>52</c:v>
                </c:pt>
                <c:pt idx="5">
                  <c:v>16</c:v>
                </c:pt>
              </c:numCache>
            </c:numRef>
          </c:bubbleSize>
          <c:bubble3D val="0"/>
          <c:extLst>
            <c:ext xmlns:c16="http://schemas.microsoft.com/office/drawing/2014/chart" uri="{C3380CC4-5D6E-409C-BE32-E72D297353CC}">
              <c16:uniqueId val="{00000004-E983-418C-BFDF-B76011D0432C}"/>
            </c:ext>
          </c:extLst>
        </c:ser>
        <c:ser>
          <c:idx val="1"/>
          <c:order val="2"/>
          <c:tx>
            <c:strRef>
              <c:f>Plots!$N$45</c:f>
              <c:strCache>
                <c:ptCount val="1"/>
                <c:pt idx="0">
                  <c:v>Campaign: 3</c:v>
                </c:pt>
              </c:strCache>
            </c:strRef>
          </c:tx>
          <c:spPr>
            <a:solidFill>
              <a:schemeClr val="accent4">
                <a:alpha val="75000"/>
              </a:schemeClr>
            </a:solidFill>
            <a:ln>
              <a:noFill/>
            </a:ln>
            <a:effectLst/>
          </c:spPr>
          <c:invertIfNegative val="0"/>
          <c:xVal>
            <c:strRef>
              <c:f>Plots!$K$46:$K$51</c:f>
              <c:strCache>
                <c:ptCount val="6"/>
                <c:pt idx="0">
                  <c:v>20-29</c:v>
                </c:pt>
                <c:pt idx="1">
                  <c:v>30-39</c:v>
                </c:pt>
                <c:pt idx="2">
                  <c:v>40-49</c:v>
                </c:pt>
                <c:pt idx="3">
                  <c:v>50-59</c:v>
                </c:pt>
                <c:pt idx="4">
                  <c:v>60-69</c:v>
                </c:pt>
                <c:pt idx="5">
                  <c:v>70 and Older</c:v>
                </c:pt>
              </c:strCache>
            </c:strRef>
          </c:xVal>
          <c:yVal>
            <c:numRef>
              <c:f>Plots!$N$46:$N$51</c:f>
              <c:numCache>
                <c:formatCode>General</c:formatCode>
                <c:ptCount val="6"/>
                <c:pt idx="0">
                  <c:v>4</c:v>
                </c:pt>
                <c:pt idx="1">
                  <c:v>25</c:v>
                </c:pt>
                <c:pt idx="2">
                  <c:v>38</c:v>
                </c:pt>
                <c:pt idx="3">
                  <c:v>40</c:v>
                </c:pt>
                <c:pt idx="4">
                  <c:v>39</c:v>
                </c:pt>
                <c:pt idx="5">
                  <c:v>5</c:v>
                </c:pt>
              </c:numCache>
            </c:numRef>
          </c:yVal>
          <c:bubbleSize>
            <c:numRef>
              <c:f>Plots!$N$46:$N$51</c:f>
              <c:numCache>
                <c:formatCode>General</c:formatCode>
                <c:ptCount val="6"/>
                <c:pt idx="0">
                  <c:v>4</c:v>
                </c:pt>
                <c:pt idx="1">
                  <c:v>25</c:v>
                </c:pt>
                <c:pt idx="2">
                  <c:v>38</c:v>
                </c:pt>
                <c:pt idx="3">
                  <c:v>40</c:v>
                </c:pt>
                <c:pt idx="4">
                  <c:v>39</c:v>
                </c:pt>
                <c:pt idx="5">
                  <c:v>5</c:v>
                </c:pt>
              </c:numCache>
            </c:numRef>
          </c:bubbleSize>
          <c:bubble3D val="0"/>
          <c:extLst>
            <c:ext xmlns:c16="http://schemas.microsoft.com/office/drawing/2014/chart" uri="{C3380CC4-5D6E-409C-BE32-E72D297353CC}">
              <c16:uniqueId val="{00000001-E983-418C-BFDF-B76011D0432C}"/>
            </c:ext>
          </c:extLst>
        </c:ser>
        <c:ser>
          <c:idx val="4"/>
          <c:order val="3"/>
          <c:tx>
            <c:strRef>
              <c:f>Plots!$O$45</c:f>
              <c:strCache>
                <c:ptCount val="1"/>
                <c:pt idx="0">
                  <c:v>Campaign: 5</c:v>
                </c:pt>
              </c:strCache>
            </c:strRef>
          </c:tx>
          <c:spPr>
            <a:solidFill>
              <a:schemeClr val="accent4">
                <a:lumMod val="60000"/>
                <a:alpha val="75000"/>
              </a:schemeClr>
            </a:solidFill>
            <a:ln>
              <a:noFill/>
            </a:ln>
            <a:effectLst/>
          </c:spPr>
          <c:invertIfNegative val="0"/>
          <c:xVal>
            <c:strRef>
              <c:f>Plots!$K$46:$K$51</c:f>
              <c:strCache>
                <c:ptCount val="6"/>
                <c:pt idx="0">
                  <c:v>20-29</c:v>
                </c:pt>
                <c:pt idx="1">
                  <c:v>30-39</c:v>
                </c:pt>
                <c:pt idx="2">
                  <c:v>40-49</c:v>
                </c:pt>
                <c:pt idx="3">
                  <c:v>50-59</c:v>
                </c:pt>
                <c:pt idx="4">
                  <c:v>60-69</c:v>
                </c:pt>
                <c:pt idx="5">
                  <c:v>70 and Older</c:v>
                </c:pt>
              </c:strCache>
            </c:strRef>
          </c:xVal>
          <c:yVal>
            <c:numRef>
              <c:f>Plots!$O$46:$O$51</c:f>
              <c:numCache>
                <c:formatCode>General</c:formatCode>
                <c:ptCount val="6"/>
                <c:pt idx="0">
                  <c:v>6</c:v>
                </c:pt>
                <c:pt idx="1">
                  <c:v>20</c:v>
                </c:pt>
                <c:pt idx="2">
                  <c:v>30</c:v>
                </c:pt>
                <c:pt idx="3">
                  <c:v>30</c:v>
                </c:pt>
                <c:pt idx="4">
                  <c:v>42</c:v>
                </c:pt>
                <c:pt idx="5">
                  <c:v>18</c:v>
                </c:pt>
              </c:numCache>
            </c:numRef>
          </c:yVal>
          <c:bubbleSize>
            <c:numRef>
              <c:f>Plots!$O$46:$O$51</c:f>
              <c:numCache>
                <c:formatCode>General</c:formatCode>
                <c:ptCount val="6"/>
                <c:pt idx="0">
                  <c:v>6</c:v>
                </c:pt>
                <c:pt idx="1">
                  <c:v>20</c:v>
                </c:pt>
                <c:pt idx="2">
                  <c:v>30</c:v>
                </c:pt>
                <c:pt idx="3">
                  <c:v>30</c:v>
                </c:pt>
                <c:pt idx="4">
                  <c:v>42</c:v>
                </c:pt>
                <c:pt idx="5">
                  <c:v>18</c:v>
                </c:pt>
              </c:numCache>
            </c:numRef>
          </c:bubbleSize>
          <c:bubble3D val="0"/>
          <c:extLst>
            <c:ext xmlns:c16="http://schemas.microsoft.com/office/drawing/2014/chart" uri="{C3380CC4-5D6E-409C-BE32-E72D297353CC}">
              <c16:uniqueId val="{00000005-E983-418C-BFDF-B76011D0432C}"/>
            </c:ext>
          </c:extLst>
        </c:ser>
        <c:ser>
          <c:idx val="2"/>
          <c:order val="4"/>
          <c:tx>
            <c:strRef>
              <c:f>Plots!$P$45</c:f>
              <c:strCache>
                <c:ptCount val="1"/>
                <c:pt idx="0">
                  <c:v>Campaign: 1</c:v>
                </c:pt>
              </c:strCache>
            </c:strRef>
          </c:tx>
          <c:spPr>
            <a:solidFill>
              <a:schemeClr val="accent6">
                <a:alpha val="75000"/>
              </a:schemeClr>
            </a:solidFill>
            <a:ln>
              <a:noFill/>
            </a:ln>
            <a:effectLst/>
          </c:spPr>
          <c:invertIfNegative val="0"/>
          <c:xVal>
            <c:strRef>
              <c:f>Plots!$K$46:$K$51</c:f>
              <c:strCache>
                <c:ptCount val="6"/>
                <c:pt idx="0">
                  <c:v>20-29</c:v>
                </c:pt>
                <c:pt idx="1">
                  <c:v>30-39</c:v>
                </c:pt>
                <c:pt idx="2">
                  <c:v>40-49</c:v>
                </c:pt>
                <c:pt idx="3">
                  <c:v>50-59</c:v>
                </c:pt>
                <c:pt idx="4">
                  <c:v>60-69</c:v>
                </c:pt>
                <c:pt idx="5">
                  <c:v>70 and Older</c:v>
                </c:pt>
              </c:strCache>
            </c:strRef>
          </c:xVal>
          <c:yVal>
            <c:numRef>
              <c:f>Plots!$P$46:$P$51</c:f>
              <c:numCache>
                <c:formatCode>General</c:formatCode>
                <c:ptCount val="6"/>
                <c:pt idx="0">
                  <c:v>6</c:v>
                </c:pt>
                <c:pt idx="1">
                  <c:v>15</c:v>
                </c:pt>
                <c:pt idx="2">
                  <c:v>43</c:v>
                </c:pt>
                <c:pt idx="3">
                  <c:v>30</c:v>
                </c:pt>
                <c:pt idx="4">
                  <c:v>32</c:v>
                </c:pt>
                <c:pt idx="5">
                  <c:v>7</c:v>
                </c:pt>
              </c:numCache>
            </c:numRef>
          </c:yVal>
          <c:bubbleSize>
            <c:numRef>
              <c:f>Plots!$P$46:$P$51</c:f>
              <c:numCache>
                <c:formatCode>General</c:formatCode>
                <c:ptCount val="6"/>
                <c:pt idx="0">
                  <c:v>6</c:v>
                </c:pt>
                <c:pt idx="1">
                  <c:v>15</c:v>
                </c:pt>
                <c:pt idx="2">
                  <c:v>43</c:v>
                </c:pt>
                <c:pt idx="3">
                  <c:v>30</c:v>
                </c:pt>
                <c:pt idx="4">
                  <c:v>32</c:v>
                </c:pt>
                <c:pt idx="5">
                  <c:v>7</c:v>
                </c:pt>
              </c:numCache>
            </c:numRef>
          </c:bubbleSize>
          <c:bubble3D val="0"/>
          <c:extLst>
            <c:ext xmlns:c16="http://schemas.microsoft.com/office/drawing/2014/chart" uri="{C3380CC4-5D6E-409C-BE32-E72D297353CC}">
              <c16:uniqueId val="{00000002-E983-418C-BFDF-B76011D0432C}"/>
            </c:ext>
          </c:extLst>
        </c:ser>
        <c:ser>
          <c:idx val="5"/>
          <c:order val="5"/>
          <c:tx>
            <c:strRef>
              <c:f>Plots!$Q$45</c:f>
              <c:strCache>
                <c:ptCount val="1"/>
                <c:pt idx="0">
                  <c:v>Campaign: 2</c:v>
                </c:pt>
              </c:strCache>
            </c:strRef>
          </c:tx>
          <c:spPr>
            <a:solidFill>
              <a:schemeClr val="accent6">
                <a:lumMod val="60000"/>
                <a:alpha val="75000"/>
              </a:schemeClr>
            </a:solidFill>
            <a:ln>
              <a:noFill/>
            </a:ln>
            <a:effectLst/>
          </c:spPr>
          <c:invertIfNegative val="0"/>
          <c:xVal>
            <c:strRef>
              <c:f>Plots!$K$46:$K$51</c:f>
              <c:strCache>
                <c:ptCount val="6"/>
                <c:pt idx="0">
                  <c:v>20-29</c:v>
                </c:pt>
                <c:pt idx="1">
                  <c:v>30-39</c:v>
                </c:pt>
                <c:pt idx="2">
                  <c:v>40-49</c:v>
                </c:pt>
                <c:pt idx="3">
                  <c:v>50-59</c:v>
                </c:pt>
                <c:pt idx="4">
                  <c:v>60-69</c:v>
                </c:pt>
                <c:pt idx="5">
                  <c:v>70 and Older</c:v>
                </c:pt>
              </c:strCache>
            </c:strRef>
          </c:xVal>
          <c:yVal>
            <c:numRef>
              <c:f>Plots!$Q$46:$Q$51</c:f>
              <c:numCache>
                <c:formatCode>General</c:formatCode>
                <c:ptCount val="6"/>
                <c:pt idx="0">
                  <c:v>1</c:v>
                </c:pt>
                <c:pt idx="1">
                  <c:v>0</c:v>
                </c:pt>
                <c:pt idx="2">
                  <c:v>10</c:v>
                </c:pt>
                <c:pt idx="3">
                  <c:v>5</c:v>
                </c:pt>
                <c:pt idx="4">
                  <c:v>8</c:v>
                </c:pt>
                <c:pt idx="5">
                  <c:v>2</c:v>
                </c:pt>
              </c:numCache>
            </c:numRef>
          </c:yVal>
          <c:bubbleSize>
            <c:numRef>
              <c:f>Plots!$Q$46:$Q$51</c:f>
              <c:numCache>
                <c:formatCode>General</c:formatCode>
                <c:ptCount val="6"/>
                <c:pt idx="0">
                  <c:v>1</c:v>
                </c:pt>
                <c:pt idx="1">
                  <c:v>0</c:v>
                </c:pt>
                <c:pt idx="2">
                  <c:v>10</c:v>
                </c:pt>
                <c:pt idx="3">
                  <c:v>5</c:v>
                </c:pt>
                <c:pt idx="4">
                  <c:v>8</c:v>
                </c:pt>
                <c:pt idx="5">
                  <c:v>2</c:v>
                </c:pt>
              </c:numCache>
            </c:numRef>
          </c:bubbleSize>
          <c:bubble3D val="0"/>
          <c:extLst>
            <c:ext xmlns:c16="http://schemas.microsoft.com/office/drawing/2014/chart" uri="{C3380CC4-5D6E-409C-BE32-E72D297353CC}">
              <c16:uniqueId val="{00000006-E983-418C-BFDF-B76011D0432C}"/>
            </c:ext>
          </c:extLst>
        </c:ser>
        <c:dLbls>
          <c:showLegendKey val="0"/>
          <c:showVal val="0"/>
          <c:showCatName val="0"/>
          <c:showSerName val="0"/>
          <c:showPercent val="0"/>
          <c:showBubbleSize val="0"/>
        </c:dLbls>
        <c:bubbleScale val="100"/>
        <c:showNegBubbles val="0"/>
        <c:axId val="70612480"/>
        <c:axId val="70613440"/>
      </c:bubbleChart>
      <c:valAx>
        <c:axId val="70612480"/>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crossAx val="70613440"/>
        <c:crosses val="autoZero"/>
        <c:crossBetween val="midCat"/>
      </c:valAx>
      <c:valAx>
        <c:axId val="70613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crossAx val="706124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solidFill>
            <a:srgbClr val="171C30"/>
          </a:solidFill>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Marketing Campaign Dashboard.xlsx]Plots!PivotTable6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s>
    <c:plotArea>
      <c:layout/>
      <c:pieChart>
        <c:varyColors val="1"/>
        <c:ser>
          <c:idx val="0"/>
          <c:order val="0"/>
          <c:tx>
            <c:strRef>
              <c:f>Plots!$BJ$2</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7688-4580-A48D-FB7C654B8F35}"/>
              </c:ext>
            </c:extLst>
          </c:dPt>
          <c:dPt>
            <c:idx val="1"/>
            <c:bubble3D val="0"/>
            <c:spPr>
              <a:solidFill>
                <a:schemeClr val="accent2"/>
              </a:solidFill>
              <a:ln>
                <a:noFill/>
              </a:ln>
              <a:effectLst/>
            </c:spPr>
            <c:extLst>
              <c:ext xmlns:c16="http://schemas.microsoft.com/office/drawing/2014/chart" uri="{C3380CC4-5D6E-409C-BE32-E72D297353CC}">
                <c16:uniqueId val="{00000003-7688-4580-A48D-FB7C654B8F35}"/>
              </c:ext>
            </c:extLst>
          </c:dPt>
          <c:dPt>
            <c:idx val="2"/>
            <c:bubble3D val="0"/>
            <c:spPr>
              <a:solidFill>
                <a:schemeClr val="accent3"/>
              </a:solidFill>
              <a:ln>
                <a:noFill/>
              </a:ln>
              <a:effectLst/>
            </c:spPr>
            <c:extLst>
              <c:ext xmlns:c16="http://schemas.microsoft.com/office/drawing/2014/chart" uri="{C3380CC4-5D6E-409C-BE32-E72D297353CC}">
                <c16:uniqueId val="{00000005-7688-4580-A48D-FB7C654B8F35}"/>
              </c:ext>
            </c:extLst>
          </c:dPt>
          <c:dPt>
            <c:idx val="3"/>
            <c:bubble3D val="0"/>
            <c:spPr>
              <a:solidFill>
                <a:schemeClr val="accent4"/>
              </a:solidFill>
              <a:ln>
                <a:noFill/>
              </a:ln>
              <a:effectLst/>
            </c:spPr>
            <c:extLst>
              <c:ext xmlns:c16="http://schemas.microsoft.com/office/drawing/2014/chart" uri="{C3380CC4-5D6E-409C-BE32-E72D297353CC}">
                <c16:uniqueId val="{00000007-7688-4580-A48D-FB7C654B8F35}"/>
              </c:ext>
            </c:extLst>
          </c:dPt>
          <c:dPt>
            <c:idx val="4"/>
            <c:bubble3D val="0"/>
            <c:spPr>
              <a:solidFill>
                <a:schemeClr val="accent5"/>
              </a:solidFill>
              <a:ln>
                <a:noFill/>
              </a:ln>
              <a:effectLst/>
            </c:spPr>
            <c:extLst>
              <c:ext xmlns:c16="http://schemas.microsoft.com/office/drawing/2014/chart" uri="{C3380CC4-5D6E-409C-BE32-E72D297353CC}">
                <c16:uniqueId val="{00000009-7688-4580-A48D-FB7C654B8F35}"/>
              </c:ext>
            </c:extLst>
          </c:dPt>
          <c:cat>
            <c:strRef>
              <c:f>Plots!$BI$3:$BI$8</c:f>
              <c:strCache>
                <c:ptCount val="5"/>
                <c:pt idx="0">
                  <c:v>2nd Cycle</c:v>
                </c:pt>
                <c:pt idx="1">
                  <c:v>Basic</c:v>
                </c:pt>
                <c:pt idx="2">
                  <c:v>Graduation</c:v>
                </c:pt>
                <c:pt idx="3">
                  <c:v>Master</c:v>
                </c:pt>
                <c:pt idx="4">
                  <c:v>PhD</c:v>
                </c:pt>
              </c:strCache>
            </c:strRef>
          </c:cat>
          <c:val>
            <c:numRef>
              <c:f>Plots!$BJ$3:$BJ$8</c:f>
              <c:numCache>
                <c:formatCode>0%</c:formatCode>
                <c:ptCount val="5"/>
                <c:pt idx="0">
                  <c:v>8.5106382978723402E-2</c:v>
                </c:pt>
                <c:pt idx="1">
                  <c:v>1.0885700148441365E-2</c:v>
                </c:pt>
                <c:pt idx="2">
                  <c:v>0.50371103414151408</c:v>
                </c:pt>
                <c:pt idx="3">
                  <c:v>0.17070757050964869</c:v>
                </c:pt>
                <c:pt idx="4">
                  <c:v>0.22958931222167245</c:v>
                </c:pt>
              </c:numCache>
            </c:numRef>
          </c:val>
          <c:extLst>
            <c:ext xmlns:c16="http://schemas.microsoft.com/office/drawing/2014/chart" uri="{C3380CC4-5D6E-409C-BE32-E72D297353CC}">
              <c16:uniqueId val="{00000000-3E15-4023-85CC-EA042BC7C6D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Marketing Campaign Dashboard.xlsx]Plots!PivotTable10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Plots!$BN$2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Plots!$BM$3:$BM$6</c:f>
              <c:strCache>
                <c:ptCount val="3"/>
                <c:pt idx="0">
                  <c:v>4-6 years</c:v>
                </c:pt>
                <c:pt idx="1">
                  <c:v>6-7 years</c:v>
                </c:pt>
                <c:pt idx="2">
                  <c:v>7-8 years</c:v>
                </c:pt>
              </c:strCache>
            </c:strRef>
          </c:cat>
          <c:val>
            <c:numRef>
              <c:f>Plots!$BN$3:$BN$6</c:f>
              <c:numCache>
                <c:formatCode>General</c:formatCode>
                <c:ptCount val="3"/>
                <c:pt idx="0">
                  <c:v>77</c:v>
                </c:pt>
                <c:pt idx="1">
                  <c:v>1058</c:v>
                </c:pt>
                <c:pt idx="2">
                  <c:v>886</c:v>
                </c:pt>
              </c:numCache>
            </c:numRef>
          </c:val>
          <c:extLst>
            <c:ext xmlns:c16="http://schemas.microsoft.com/office/drawing/2014/chart" uri="{C3380CC4-5D6E-409C-BE32-E72D297353CC}">
              <c16:uniqueId val="{00000002-0EC6-4721-A477-FFDEF74109F0}"/>
            </c:ext>
          </c:extLst>
        </c:ser>
        <c:dLbls>
          <c:dLblPos val="outEnd"/>
          <c:showLegendKey val="0"/>
          <c:showVal val="1"/>
          <c:showCatName val="0"/>
          <c:showSerName val="0"/>
          <c:showPercent val="0"/>
          <c:showBubbleSize val="0"/>
        </c:dLbls>
        <c:gapWidth val="219"/>
        <c:overlap val="-27"/>
        <c:axId val="1668234576"/>
        <c:axId val="1668246576"/>
      </c:barChart>
      <c:catAx>
        <c:axId val="1668234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246576"/>
        <c:crosses val="autoZero"/>
        <c:auto val="1"/>
        <c:lblAlgn val="ctr"/>
        <c:lblOffset val="100"/>
        <c:noMultiLvlLbl val="0"/>
      </c:catAx>
      <c:valAx>
        <c:axId val="1668246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234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Marketing Campaign Dashboard.xlsx]Plots!PivotTable11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Plots!$BQ$2</c:f>
              <c:strCache>
                <c:ptCount val="1"/>
                <c:pt idx="0">
                  <c:v>Total</c:v>
                </c:pt>
              </c:strCache>
            </c:strRef>
          </c:tx>
          <c:spPr>
            <a:solidFill>
              <a:schemeClr val="accent1"/>
            </a:solidFill>
            <a:ln>
              <a:noFill/>
            </a:ln>
            <a:effectLst/>
          </c:spPr>
          <c:invertIfNegative val="0"/>
          <c:cat>
            <c:strRef>
              <c:f>Plots!$BP$3:$BP$5</c:f>
              <c:strCache>
                <c:ptCount val="2"/>
                <c:pt idx="0">
                  <c:v>1-2months</c:v>
                </c:pt>
                <c:pt idx="1">
                  <c:v>2months +</c:v>
                </c:pt>
              </c:strCache>
            </c:strRef>
          </c:cat>
          <c:val>
            <c:numRef>
              <c:f>Plots!$BQ$3:$BQ$5</c:f>
              <c:numCache>
                <c:formatCode>General</c:formatCode>
                <c:ptCount val="2"/>
                <c:pt idx="0">
                  <c:v>593</c:v>
                </c:pt>
                <c:pt idx="1">
                  <c:v>773</c:v>
                </c:pt>
              </c:numCache>
            </c:numRef>
          </c:val>
          <c:extLst>
            <c:ext xmlns:c16="http://schemas.microsoft.com/office/drawing/2014/chart" uri="{C3380CC4-5D6E-409C-BE32-E72D297353CC}">
              <c16:uniqueId val="{00000009-0E51-4108-B45B-4285BDCDCA5D}"/>
            </c:ext>
          </c:extLst>
        </c:ser>
        <c:dLbls>
          <c:showLegendKey val="0"/>
          <c:showVal val="0"/>
          <c:showCatName val="0"/>
          <c:showSerName val="0"/>
          <c:showPercent val="0"/>
          <c:showBubbleSize val="0"/>
        </c:dLbls>
        <c:gapWidth val="219"/>
        <c:overlap val="-27"/>
        <c:axId val="1660038992"/>
        <c:axId val="1660039472"/>
      </c:barChart>
      <c:catAx>
        <c:axId val="1660038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039472"/>
        <c:crosses val="autoZero"/>
        <c:auto val="1"/>
        <c:lblAlgn val="ctr"/>
        <c:lblOffset val="100"/>
        <c:noMultiLvlLbl val="0"/>
      </c:catAx>
      <c:valAx>
        <c:axId val="1660039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038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Marketing Campaign Dashboard.xlsx]Plots!PivotTable3</c:name>
    <c:fmtId val="34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Plots!$BN$29:$BN$30</c:f>
              <c:strCache>
                <c:ptCount val="1"/>
                <c:pt idx="0">
                  <c:v>4-6 years</c:v>
                </c:pt>
              </c:strCache>
            </c:strRef>
          </c:tx>
          <c:spPr>
            <a:solidFill>
              <a:schemeClr val="accent1"/>
            </a:solidFill>
            <a:ln>
              <a:noFill/>
            </a:ln>
            <a:effectLst/>
          </c:spPr>
          <c:invertIfNegative val="0"/>
          <c:cat>
            <c:strRef>
              <c:f>Plots!$BM$31:$BM$37</c:f>
              <c:strCache>
                <c:ptCount val="6"/>
                <c:pt idx="0">
                  <c:v>20-29</c:v>
                </c:pt>
                <c:pt idx="1">
                  <c:v>30-39</c:v>
                </c:pt>
                <c:pt idx="2">
                  <c:v>40-49</c:v>
                </c:pt>
                <c:pt idx="3">
                  <c:v>50-59</c:v>
                </c:pt>
                <c:pt idx="4">
                  <c:v>60-69</c:v>
                </c:pt>
                <c:pt idx="5">
                  <c:v>70 and Older</c:v>
                </c:pt>
              </c:strCache>
            </c:strRef>
          </c:cat>
          <c:val>
            <c:numRef>
              <c:f>Plots!$BN$31:$BN$37</c:f>
              <c:numCache>
                <c:formatCode>General</c:formatCode>
                <c:ptCount val="6"/>
                <c:pt idx="1">
                  <c:v>6</c:v>
                </c:pt>
                <c:pt idx="2">
                  <c:v>20</c:v>
                </c:pt>
                <c:pt idx="3">
                  <c:v>31</c:v>
                </c:pt>
                <c:pt idx="4">
                  <c:v>17</c:v>
                </c:pt>
                <c:pt idx="5">
                  <c:v>3</c:v>
                </c:pt>
              </c:numCache>
            </c:numRef>
          </c:val>
          <c:extLst>
            <c:ext xmlns:c16="http://schemas.microsoft.com/office/drawing/2014/chart" uri="{C3380CC4-5D6E-409C-BE32-E72D297353CC}">
              <c16:uniqueId val="{00000000-6F38-4DA6-A25D-5A0A04A564C1}"/>
            </c:ext>
          </c:extLst>
        </c:ser>
        <c:ser>
          <c:idx val="1"/>
          <c:order val="1"/>
          <c:tx>
            <c:strRef>
              <c:f>Plots!$BO$29:$BO$30</c:f>
              <c:strCache>
                <c:ptCount val="1"/>
                <c:pt idx="0">
                  <c:v>6-7 years</c:v>
                </c:pt>
              </c:strCache>
            </c:strRef>
          </c:tx>
          <c:spPr>
            <a:solidFill>
              <a:schemeClr val="accent2"/>
            </a:solidFill>
            <a:ln>
              <a:noFill/>
            </a:ln>
            <a:effectLst/>
          </c:spPr>
          <c:invertIfNegative val="0"/>
          <c:cat>
            <c:strRef>
              <c:f>Plots!$BM$31:$BM$37</c:f>
              <c:strCache>
                <c:ptCount val="6"/>
                <c:pt idx="0">
                  <c:v>20-29</c:v>
                </c:pt>
                <c:pt idx="1">
                  <c:v>30-39</c:v>
                </c:pt>
                <c:pt idx="2">
                  <c:v>40-49</c:v>
                </c:pt>
                <c:pt idx="3">
                  <c:v>50-59</c:v>
                </c:pt>
                <c:pt idx="4">
                  <c:v>60-69</c:v>
                </c:pt>
                <c:pt idx="5">
                  <c:v>70 and Older</c:v>
                </c:pt>
              </c:strCache>
            </c:strRef>
          </c:cat>
          <c:val>
            <c:numRef>
              <c:f>Plots!$BO$31:$BO$37</c:f>
              <c:numCache>
                <c:formatCode>General</c:formatCode>
                <c:ptCount val="6"/>
                <c:pt idx="0">
                  <c:v>19</c:v>
                </c:pt>
                <c:pt idx="1">
                  <c:v>147</c:v>
                </c:pt>
                <c:pt idx="2">
                  <c:v>346</c:v>
                </c:pt>
                <c:pt idx="3">
                  <c:v>240</c:v>
                </c:pt>
                <c:pt idx="4">
                  <c:v>227</c:v>
                </c:pt>
                <c:pt idx="5">
                  <c:v>79</c:v>
                </c:pt>
              </c:numCache>
            </c:numRef>
          </c:val>
          <c:extLst>
            <c:ext xmlns:c16="http://schemas.microsoft.com/office/drawing/2014/chart" uri="{C3380CC4-5D6E-409C-BE32-E72D297353CC}">
              <c16:uniqueId val="{00000001-6F38-4DA6-A25D-5A0A04A564C1}"/>
            </c:ext>
          </c:extLst>
        </c:ser>
        <c:ser>
          <c:idx val="2"/>
          <c:order val="2"/>
          <c:tx>
            <c:strRef>
              <c:f>Plots!$BP$29:$BP$30</c:f>
              <c:strCache>
                <c:ptCount val="1"/>
                <c:pt idx="0">
                  <c:v>7-8 years</c:v>
                </c:pt>
              </c:strCache>
            </c:strRef>
          </c:tx>
          <c:spPr>
            <a:solidFill>
              <a:schemeClr val="accent3"/>
            </a:solidFill>
            <a:ln>
              <a:noFill/>
            </a:ln>
            <a:effectLst/>
          </c:spPr>
          <c:invertIfNegative val="0"/>
          <c:cat>
            <c:strRef>
              <c:f>Plots!$BM$31:$BM$37</c:f>
              <c:strCache>
                <c:ptCount val="6"/>
                <c:pt idx="0">
                  <c:v>20-29</c:v>
                </c:pt>
                <c:pt idx="1">
                  <c:v>30-39</c:v>
                </c:pt>
                <c:pt idx="2">
                  <c:v>40-49</c:v>
                </c:pt>
                <c:pt idx="3">
                  <c:v>50-59</c:v>
                </c:pt>
                <c:pt idx="4">
                  <c:v>60-69</c:v>
                </c:pt>
                <c:pt idx="5">
                  <c:v>70 and Older</c:v>
                </c:pt>
              </c:strCache>
            </c:strRef>
          </c:cat>
          <c:val>
            <c:numRef>
              <c:f>Plots!$BP$31:$BP$37</c:f>
              <c:numCache>
                <c:formatCode>General</c:formatCode>
                <c:ptCount val="6"/>
                <c:pt idx="0">
                  <c:v>16</c:v>
                </c:pt>
                <c:pt idx="1">
                  <c:v>123</c:v>
                </c:pt>
                <c:pt idx="2">
                  <c:v>262</c:v>
                </c:pt>
                <c:pt idx="3">
                  <c:v>228</c:v>
                </c:pt>
                <c:pt idx="4">
                  <c:v>208</c:v>
                </c:pt>
                <c:pt idx="5">
                  <c:v>49</c:v>
                </c:pt>
              </c:numCache>
            </c:numRef>
          </c:val>
          <c:extLst>
            <c:ext xmlns:c16="http://schemas.microsoft.com/office/drawing/2014/chart" uri="{C3380CC4-5D6E-409C-BE32-E72D297353CC}">
              <c16:uniqueId val="{00000002-6F38-4DA6-A25D-5A0A04A564C1}"/>
            </c:ext>
          </c:extLst>
        </c:ser>
        <c:dLbls>
          <c:showLegendKey val="0"/>
          <c:showVal val="0"/>
          <c:showCatName val="0"/>
          <c:showSerName val="0"/>
          <c:showPercent val="0"/>
          <c:showBubbleSize val="0"/>
        </c:dLbls>
        <c:gapWidth val="150"/>
        <c:overlap val="100"/>
        <c:axId val="1268270784"/>
        <c:axId val="1191383728"/>
      </c:barChart>
      <c:catAx>
        <c:axId val="126827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383728"/>
        <c:crosses val="autoZero"/>
        <c:auto val="1"/>
        <c:lblAlgn val="ctr"/>
        <c:lblOffset val="100"/>
        <c:noMultiLvlLbl val="0"/>
      </c:catAx>
      <c:valAx>
        <c:axId val="1191383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270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Marketing Campaign Dashboard.xlsx]Plots _2!PivotTable12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'Plots _2'!$B$2</c:f>
              <c:strCache>
                <c:ptCount val="1"/>
                <c:pt idx="0">
                  <c:v>Wines</c:v>
                </c:pt>
              </c:strCache>
            </c:strRef>
          </c:tx>
          <c:spPr>
            <a:solidFill>
              <a:schemeClr val="accent1"/>
            </a:solidFill>
            <a:ln>
              <a:noFill/>
            </a:ln>
            <a:effectLst/>
          </c:spPr>
          <c:invertIfNegative val="0"/>
          <c:cat>
            <c:strRef>
              <c:f>'Plots _2'!$A$3:$A$9</c:f>
              <c:strCache>
                <c:ptCount val="6"/>
                <c:pt idx="0">
                  <c:v>20-29</c:v>
                </c:pt>
                <c:pt idx="1">
                  <c:v>30-39</c:v>
                </c:pt>
                <c:pt idx="2">
                  <c:v>40-49</c:v>
                </c:pt>
                <c:pt idx="3">
                  <c:v>50-59</c:v>
                </c:pt>
                <c:pt idx="4">
                  <c:v>60-69</c:v>
                </c:pt>
                <c:pt idx="5">
                  <c:v>70 and Older</c:v>
                </c:pt>
              </c:strCache>
            </c:strRef>
          </c:cat>
          <c:val>
            <c:numRef>
              <c:f>'Plots _2'!$B$3:$B$9</c:f>
              <c:numCache>
                <c:formatCode>_("$"* #,##0_);_("$"* \(#,##0\);_("$"* "-"??_);_(@_)</c:formatCode>
                <c:ptCount val="6"/>
                <c:pt idx="0">
                  <c:v>432.97142857142859</c:v>
                </c:pt>
                <c:pt idx="1">
                  <c:v>245.32608695652175</c:v>
                </c:pt>
                <c:pt idx="2">
                  <c:v>247.33917197452229</c:v>
                </c:pt>
                <c:pt idx="3">
                  <c:v>312.73747494989982</c:v>
                </c:pt>
                <c:pt idx="4">
                  <c:v>373.92920353982299</c:v>
                </c:pt>
                <c:pt idx="5">
                  <c:v>428.67175572519085</c:v>
                </c:pt>
              </c:numCache>
            </c:numRef>
          </c:val>
          <c:extLst>
            <c:ext xmlns:c16="http://schemas.microsoft.com/office/drawing/2014/chart" uri="{C3380CC4-5D6E-409C-BE32-E72D297353CC}">
              <c16:uniqueId val="{00000000-3313-439E-9289-47027DC094AE}"/>
            </c:ext>
          </c:extLst>
        </c:ser>
        <c:ser>
          <c:idx val="1"/>
          <c:order val="1"/>
          <c:tx>
            <c:strRef>
              <c:f>'Plots _2'!$C$2</c:f>
              <c:strCache>
                <c:ptCount val="1"/>
                <c:pt idx="0">
                  <c:v>Meat</c:v>
                </c:pt>
              </c:strCache>
            </c:strRef>
          </c:tx>
          <c:spPr>
            <a:solidFill>
              <a:schemeClr val="accent2"/>
            </a:solidFill>
            <a:ln>
              <a:noFill/>
            </a:ln>
            <a:effectLst/>
          </c:spPr>
          <c:invertIfNegative val="0"/>
          <c:cat>
            <c:strRef>
              <c:f>'Plots _2'!$A$3:$A$9</c:f>
              <c:strCache>
                <c:ptCount val="6"/>
                <c:pt idx="0">
                  <c:v>20-29</c:v>
                </c:pt>
                <c:pt idx="1">
                  <c:v>30-39</c:v>
                </c:pt>
                <c:pt idx="2">
                  <c:v>40-49</c:v>
                </c:pt>
                <c:pt idx="3">
                  <c:v>50-59</c:v>
                </c:pt>
                <c:pt idx="4">
                  <c:v>60-69</c:v>
                </c:pt>
                <c:pt idx="5">
                  <c:v>70 and Older</c:v>
                </c:pt>
              </c:strCache>
            </c:strRef>
          </c:cat>
          <c:val>
            <c:numRef>
              <c:f>'Plots _2'!$C$3:$C$9</c:f>
              <c:numCache>
                <c:formatCode>_("$"* #,##0_);_("$"* \(#,##0\);_("$"* "-"??_);_(@_)</c:formatCode>
                <c:ptCount val="6"/>
                <c:pt idx="0">
                  <c:v>311.37142857142857</c:v>
                </c:pt>
                <c:pt idx="1">
                  <c:v>156.62318840579709</c:v>
                </c:pt>
                <c:pt idx="2">
                  <c:v>138.01751592356689</c:v>
                </c:pt>
                <c:pt idx="3">
                  <c:v>160.98396793587173</c:v>
                </c:pt>
                <c:pt idx="4">
                  <c:v>194.69911504424778</c:v>
                </c:pt>
                <c:pt idx="5">
                  <c:v>202.06870229007635</c:v>
                </c:pt>
              </c:numCache>
            </c:numRef>
          </c:val>
          <c:extLst>
            <c:ext xmlns:c16="http://schemas.microsoft.com/office/drawing/2014/chart" uri="{C3380CC4-5D6E-409C-BE32-E72D297353CC}">
              <c16:uniqueId val="{00000002-3313-439E-9289-47027DC094AE}"/>
            </c:ext>
          </c:extLst>
        </c:ser>
        <c:ser>
          <c:idx val="2"/>
          <c:order val="2"/>
          <c:tx>
            <c:strRef>
              <c:f>'Plots _2'!$D$2</c:f>
              <c:strCache>
                <c:ptCount val="1"/>
                <c:pt idx="0">
                  <c:v>Gold</c:v>
                </c:pt>
              </c:strCache>
            </c:strRef>
          </c:tx>
          <c:spPr>
            <a:solidFill>
              <a:schemeClr val="accent3"/>
            </a:solidFill>
            <a:ln>
              <a:noFill/>
            </a:ln>
            <a:effectLst/>
          </c:spPr>
          <c:invertIfNegative val="0"/>
          <c:cat>
            <c:strRef>
              <c:f>'Plots _2'!$A$3:$A$9</c:f>
              <c:strCache>
                <c:ptCount val="6"/>
                <c:pt idx="0">
                  <c:v>20-29</c:v>
                </c:pt>
                <c:pt idx="1">
                  <c:v>30-39</c:v>
                </c:pt>
                <c:pt idx="2">
                  <c:v>40-49</c:v>
                </c:pt>
                <c:pt idx="3">
                  <c:v>50-59</c:v>
                </c:pt>
                <c:pt idx="4">
                  <c:v>60-69</c:v>
                </c:pt>
                <c:pt idx="5">
                  <c:v>70 and Older</c:v>
                </c:pt>
              </c:strCache>
            </c:strRef>
          </c:cat>
          <c:val>
            <c:numRef>
              <c:f>'Plots _2'!$D$3:$D$9</c:f>
              <c:numCache>
                <c:formatCode>_("$"* #,##0_);_("$"* \(#,##0\);_("$"* "-"??_);_(@_)</c:formatCode>
                <c:ptCount val="6"/>
                <c:pt idx="0">
                  <c:v>60.4</c:v>
                </c:pt>
                <c:pt idx="1">
                  <c:v>43.826086956521742</c:v>
                </c:pt>
                <c:pt idx="2">
                  <c:v>37.570063694267517</c:v>
                </c:pt>
                <c:pt idx="3">
                  <c:v>43.799599198396791</c:v>
                </c:pt>
                <c:pt idx="4">
                  <c:v>49.889380530973455</c:v>
                </c:pt>
                <c:pt idx="5">
                  <c:v>50.045801526717554</c:v>
                </c:pt>
              </c:numCache>
            </c:numRef>
          </c:val>
          <c:extLst>
            <c:ext xmlns:c16="http://schemas.microsoft.com/office/drawing/2014/chart" uri="{C3380CC4-5D6E-409C-BE32-E72D297353CC}">
              <c16:uniqueId val="{00000003-3313-439E-9289-47027DC094AE}"/>
            </c:ext>
          </c:extLst>
        </c:ser>
        <c:ser>
          <c:idx val="3"/>
          <c:order val="3"/>
          <c:tx>
            <c:strRef>
              <c:f>'Plots _2'!$E$2</c:f>
              <c:strCache>
                <c:ptCount val="1"/>
                <c:pt idx="0">
                  <c:v>Fish</c:v>
                </c:pt>
              </c:strCache>
            </c:strRef>
          </c:tx>
          <c:spPr>
            <a:solidFill>
              <a:schemeClr val="accent4"/>
            </a:solidFill>
            <a:ln>
              <a:noFill/>
            </a:ln>
            <a:effectLst/>
          </c:spPr>
          <c:invertIfNegative val="0"/>
          <c:cat>
            <c:strRef>
              <c:f>'Plots _2'!$A$3:$A$9</c:f>
              <c:strCache>
                <c:ptCount val="6"/>
                <c:pt idx="0">
                  <c:v>20-29</c:v>
                </c:pt>
                <c:pt idx="1">
                  <c:v>30-39</c:v>
                </c:pt>
                <c:pt idx="2">
                  <c:v>40-49</c:v>
                </c:pt>
                <c:pt idx="3">
                  <c:v>50-59</c:v>
                </c:pt>
                <c:pt idx="4">
                  <c:v>60-69</c:v>
                </c:pt>
                <c:pt idx="5">
                  <c:v>70 and Older</c:v>
                </c:pt>
              </c:strCache>
            </c:strRef>
          </c:cat>
          <c:val>
            <c:numRef>
              <c:f>'Plots _2'!$E$3:$E$9</c:f>
              <c:numCache>
                <c:formatCode>_("$"* #,##0_);_("$"* \(#,##0\);_("$"* "-"??_);_(@_)</c:formatCode>
                <c:ptCount val="6"/>
                <c:pt idx="0">
                  <c:v>72.942857142857136</c:v>
                </c:pt>
                <c:pt idx="1">
                  <c:v>40.112318840579711</c:v>
                </c:pt>
                <c:pt idx="2">
                  <c:v>31.471337579617835</c:v>
                </c:pt>
                <c:pt idx="3">
                  <c:v>36.296593186372746</c:v>
                </c:pt>
                <c:pt idx="4">
                  <c:v>41.745575221238937</c:v>
                </c:pt>
                <c:pt idx="5">
                  <c:v>42.961832061068705</c:v>
                </c:pt>
              </c:numCache>
            </c:numRef>
          </c:val>
          <c:extLst>
            <c:ext xmlns:c16="http://schemas.microsoft.com/office/drawing/2014/chart" uri="{C3380CC4-5D6E-409C-BE32-E72D297353CC}">
              <c16:uniqueId val="{00000004-3313-439E-9289-47027DC094AE}"/>
            </c:ext>
          </c:extLst>
        </c:ser>
        <c:ser>
          <c:idx val="4"/>
          <c:order val="4"/>
          <c:tx>
            <c:strRef>
              <c:f>'Plots _2'!$F$2</c:f>
              <c:strCache>
                <c:ptCount val="1"/>
                <c:pt idx="0">
                  <c:v>Sweet</c:v>
                </c:pt>
              </c:strCache>
            </c:strRef>
          </c:tx>
          <c:spPr>
            <a:solidFill>
              <a:schemeClr val="accent5"/>
            </a:solidFill>
            <a:ln>
              <a:noFill/>
            </a:ln>
            <a:effectLst/>
          </c:spPr>
          <c:invertIfNegative val="0"/>
          <c:cat>
            <c:strRef>
              <c:f>'Plots _2'!$A$3:$A$9</c:f>
              <c:strCache>
                <c:ptCount val="6"/>
                <c:pt idx="0">
                  <c:v>20-29</c:v>
                </c:pt>
                <c:pt idx="1">
                  <c:v>30-39</c:v>
                </c:pt>
                <c:pt idx="2">
                  <c:v>40-49</c:v>
                </c:pt>
                <c:pt idx="3">
                  <c:v>50-59</c:v>
                </c:pt>
                <c:pt idx="4">
                  <c:v>60-69</c:v>
                </c:pt>
                <c:pt idx="5">
                  <c:v>70 and Older</c:v>
                </c:pt>
              </c:strCache>
            </c:strRef>
          </c:cat>
          <c:val>
            <c:numRef>
              <c:f>'Plots _2'!$F$3:$F$9</c:f>
              <c:numCache>
                <c:formatCode>_("$"* #,##0_);_("$"* \(#,##0\);_("$"* "-"??_);_(@_)</c:formatCode>
                <c:ptCount val="6"/>
                <c:pt idx="0">
                  <c:v>54.714285714285715</c:v>
                </c:pt>
                <c:pt idx="1">
                  <c:v>29.844202898550726</c:v>
                </c:pt>
                <c:pt idx="2">
                  <c:v>22.611464968152866</c:v>
                </c:pt>
                <c:pt idx="3">
                  <c:v>24.633266533066131</c:v>
                </c:pt>
                <c:pt idx="4">
                  <c:v>30.457964601769913</c:v>
                </c:pt>
                <c:pt idx="5">
                  <c:v>35.87022900763359</c:v>
                </c:pt>
              </c:numCache>
            </c:numRef>
          </c:val>
          <c:extLst>
            <c:ext xmlns:c16="http://schemas.microsoft.com/office/drawing/2014/chart" uri="{C3380CC4-5D6E-409C-BE32-E72D297353CC}">
              <c16:uniqueId val="{00000005-3313-439E-9289-47027DC094AE}"/>
            </c:ext>
          </c:extLst>
        </c:ser>
        <c:ser>
          <c:idx val="5"/>
          <c:order val="5"/>
          <c:tx>
            <c:strRef>
              <c:f>'Plots _2'!$G$2</c:f>
              <c:strCache>
                <c:ptCount val="1"/>
                <c:pt idx="0">
                  <c:v>Fruits</c:v>
                </c:pt>
              </c:strCache>
            </c:strRef>
          </c:tx>
          <c:spPr>
            <a:solidFill>
              <a:schemeClr val="accent6"/>
            </a:solidFill>
            <a:ln>
              <a:noFill/>
            </a:ln>
            <a:effectLst/>
          </c:spPr>
          <c:invertIfNegative val="0"/>
          <c:cat>
            <c:strRef>
              <c:f>'Plots _2'!$A$3:$A$9</c:f>
              <c:strCache>
                <c:ptCount val="6"/>
                <c:pt idx="0">
                  <c:v>20-29</c:v>
                </c:pt>
                <c:pt idx="1">
                  <c:v>30-39</c:v>
                </c:pt>
                <c:pt idx="2">
                  <c:v>40-49</c:v>
                </c:pt>
                <c:pt idx="3">
                  <c:v>50-59</c:v>
                </c:pt>
                <c:pt idx="4">
                  <c:v>60-69</c:v>
                </c:pt>
                <c:pt idx="5">
                  <c:v>70 and Older</c:v>
                </c:pt>
              </c:strCache>
            </c:strRef>
          </c:cat>
          <c:val>
            <c:numRef>
              <c:f>'Plots _2'!$G$3:$G$9</c:f>
              <c:numCache>
                <c:formatCode>_("$"* #,##0_);_("$"* \(#,##0\);_("$"* "-"??_);_(@_)</c:formatCode>
                <c:ptCount val="6"/>
                <c:pt idx="0">
                  <c:v>40.6</c:v>
                </c:pt>
                <c:pt idx="1">
                  <c:v>27.043478260869566</c:v>
                </c:pt>
                <c:pt idx="2">
                  <c:v>21.791401273885349</c:v>
                </c:pt>
                <c:pt idx="3">
                  <c:v>25.735470941883769</c:v>
                </c:pt>
                <c:pt idx="4">
                  <c:v>30.747787610619469</c:v>
                </c:pt>
                <c:pt idx="5">
                  <c:v>30.328244274809162</c:v>
                </c:pt>
              </c:numCache>
            </c:numRef>
          </c:val>
          <c:extLst>
            <c:ext xmlns:c16="http://schemas.microsoft.com/office/drawing/2014/chart" uri="{C3380CC4-5D6E-409C-BE32-E72D297353CC}">
              <c16:uniqueId val="{00000006-3313-439E-9289-47027DC094AE}"/>
            </c:ext>
          </c:extLst>
        </c:ser>
        <c:dLbls>
          <c:showLegendKey val="0"/>
          <c:showVal val="0"/>
          <c:showCatName val="0"/>
          <c:showSerName val="0"/>
          <c:showPercent val="0"/>
          <c:showBubbleSize val="0"/>
        </c:dLbls>
        <c:gapWidth val="219"/>
        <c:overlap val="-27"/>
        <c:axId val="1668217776"/>
        <c:axId val="1668215856"/>
      </c:barChart>
      <c:catAx>
        <c:axId val="166821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215856"/>
        <c:crosses val="autoZero"/>
        <c:auto val="1"/>
        <c:lblAlgn val="ctr"/>
        <c:lblOffset val="100"/>
        <c:noMultiLvlLbl val="0"/>
      </c:catAx>
      <c:valAx>
        <c:axId val="166821585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217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Marketing Campaign Dashboard.xlsx]Plots _2!PivotTable13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'Plots _2'!$K$2</c:f>
              <c:strCache>
                <c:ptCount val="1"/>
                <c:pt idx="0">
                  <c:v>Store</c:v>
                </c:pt>
              </c:strCache>
            </c:strRef>
          </c:tx>
          <c:spPr>
            <a:solidFill>
              <a:schemeClr val="accent1"/>
            </a:solidFill>
            <a:ln>
              <a:noFill/>
            </a:ln>
            <a:effectLst/>
          </c:spPr>
          <c:invertIfNegative val="0"/>
          <c:cat>
            <c:strRef>
              <c:f>'Plots _2'!$J$3:$J$9</c:f>
              <c:strCache>
                <c:ptCount val="6"/>
                <c:pt idx="0">
                  <c:v>20-29</c:v>
                </c:pt>
                <c:pt idx="1">
                  <c:v>30-39</c:v>
                </c:pt>
                <c:pt idx="2">
                  <c:v>40-49</c:v>
                </c:pt>
                <c:pt idx="3">
                  <c:v>50-59</c:v>
                </c:pt>
                <c:pt idx="4">
                  <c:v>60-69</c:v>
                </c:pt>
                <c:pt idx="5">
                  <c:v>70 and Older</c:v>
                </c:pt>
              </c:strCache>
            </c:strRef>
          </c:cat>
          <c:val>
            <c:numRef>
              <c:f>'Plots _2'!$K$3:$K$9</c:f>
              <c:numCache>
                <c:formatCode>0</c:formatCode>
                <c:ptCount val="6"/>
                <c:pt idx="0">
                  <c:v>7.3142857142857141</c:v>
                </c:pt>
                <c:pt idx="1">
                  <c:v>5.1811594202898554</c:v>
                </c:pt>
                <c:pt idx="2">
                  <c:v>5.2547770700636942</c:v>
                </c:pt>
                <c:pt idx="3">
                  <c:v>6.1142284569138274</c:v>
                </c:pt>
                <c:pt idx="4">
                  <c:v>6.2986725663716818</c:v>
                </c:pt>
                <c:pt idx="5">
                  <c:v>6.5114503816793894</c:v>
                </c:pt>
              </c:numCache>
            </c:numRef>
          </c:val>
          <c:extLst>
            <c:ext xmlns:c16="http://schemas.microsoft.com/office/drawing/2014/chart" uri="{C3380CC4-5D6E-409C-BE32-E72D297353CC}">
              <c16:uniqueId val="{00000000-D039-4C8E-9AE6-D0FB47B02821}"/>
            </c:ext>
          </c:extLst>
        </c:ser>
        <c:ser>
          <c:idx val="1"/>
          <c:order val="1"/>
          <c:tx>
            <c:strRef>
              <c:f>'Plots _2'!$L$2</c:f>
              <c:strCache>
                <c:ptCount val="1"/>
                <c:pt idx="0">
                  <c:v>Web</c:v>
                </c:pt>
              </c:strCache>
            </c:strRef>
          </c:tx>
          <c:spPr>
            <a:solidFill>
              <a:schemeClr val="accent2"/>
            </a:solidFill>
            <a:ln>
              <a:noFill/>
            </a:ln>
            <a:effectLst/>
          </c:spPr>
          <c:invertIfNegative val="0"/>
          <c:cat>
            <c:strRef>
              <c:f>'Plots _2'!$J$3:$J$9</c:f>
              <c:strCache>
                <c:ptCount val="6"/>
                <c:pt idx="0">
                  <c:v>20-29</c:v>
                </c:pt>
                <c:pt idx="1">
                  <c:v>30-39</c:v>
                </c:pt>
                <c:pt idx="2">
                  <c:v>40-49</c:v>
                </c:pt>
                <c:pt idx="3">
                  <c:v>50-59</c:v>
                </c:pt>
                <c:pt idx="4">
                  <c:v>60-69</c:v>
                </c:pt>
                <c:pt idx="5">
                  <c:v>70 and Older</c:v>
                </c:pt>
              </c:strCache>
            </c:strRef>
          </c:cat>
          <c:val>
            <c:numRef>
              <c:f>'Plots _2'!$L$3:$L$9</c:f>
              <c:numCache>
                <c:formatCode>0</c:formatCode>
                <c:ptCount val="6"/>
                <c:pt idx="0">
                  <c:v>4.8285714285714283</c:v>
                </c:pt>
                <c:pt idx="1">
                  <c:v>3.6775362318840581</c:v>
                </c:pt>
                <c:pt idx="2">
                  <c:v>3.7579617834394905</c:v>
                </c:pt>
                <c:pt idx="3">
                  <c:v>4.3146292585170345</c:v>
                </c:pt>
                <c:pt idx="4">
                  <c:v>4.3761061946902657</c:v>
                </c:pt>
                <c:pt idx="5">
                  <c:v>4.9007633587786259</c:v>
                </c:pt>
              </c:numCache>
            </c:numRef>
          </c:val>
          <c:extLst>
            <c:ext xmlns:c16="http://schemas.microsoft.com/office/drawing/2014/chart" uri="{C3380CC4-5D6E-409C-BE32-E72D297353CC}">
              <c16:uniqueId val="{00000002-D039-4C8E-9AE6-D0FB47B02821}"/>
            </c:ext>
          </c:extLst>
        </c:ser>
        <c:ser>
          <c:idx val="2"/>
          <c:order val="2"/>
          <c:tx>
            <c:strRef>
              <c:f>'Plots _2'!$M$2</c:f>
              <c:strCache>
                <c:ptCount val="1"/>
                <c:pt idx="0">
                  <c:v>Catalog</c:v>
                </c:pt>
              </c:strCache>
            </c:strRef>
          </c:tx>
          <c:spPr>
            <a:solidFill>
              <a:schemeClr val="accent3"/>
            </a:solidFill>
            <a:ln>
              <a:noFill/>
            </a:ln>
            <a:effectLst/>
          </c:spPr>
          <c:invertIfNegative val="0"/>
          <c:cat>
            <c:strRef>
              <c:f>'Plots _2'!$J$3:$J$9</c:f>
              <c:strCache>
                <c:ptCount val="6"/>
                <c:pt idx="0">
                  <c:v>20-29</c:v>
                </c:pt>
                <c:pt idx="1">
                  <c:v>30-39</c:v>
                </c:pt>
                <c:pt idx="2">
                  <c:v>40-49</c:v>
                </c:pt>
                <c:pt idx="3">
                  <c:v>50-59</c:v>
                </c:pt>
                <c:pt idx="4">
                  <c:v>60-69</c:v>
                </c:pt>
                <c:pt idx="5">
                  <c:v>70 and Older</c:v>
                </c:pt>
              </c:strCache>
            </c:strRef>
          </c:cat>
          <c:val>
            <c:numRef>
              <c:f>'Plots _2'!$M$3:$M$9</c:f>
              <c:numCache>
                <c:formatCode>0</c:formatCode>
                <c:ptCount val="6"/>
                <c:pt idx="0">
                  <c:v>4.1142857142857139</c:v>
                </c:pt>
                <c:pt idx="1">
                  <c:v>2.3405797101449277</c:v>
                </c:pt>
                <c:pt idx="2">
                  <c:v>2.265923566878981</c:v>
                </c:pt>
                <c:pt idx="3">
                  <c:v>2.7094188376753507</c:v>
                </c:pt>
                <c:pt idx="4">
                  <c:v>3.081858407079646</c:v>
                </c:pt>
                <c:pt idx="5">
                  <c:v>2.9541984732824429</c:v>
                </c:pt>
              </c:numCache>
            </c:numRef>
          </c:val>
          <c:extLst>
            <c:ext xmlns:c16="http://schemas.microsoft.com/office/drawing/2014/chart" uri="{C3380CC4-5D6E-409C-BE32-E72D297353CC}">
              <c16:uniqueId val="{00000003-D039-4C8E-9AE6-D0FB47B02821}"/>
            </c:ext>
          </c:extLst>
        </c:ser>
        <c:ser>
          <c:idx val="3"/>
          <c:order val="3"/>
          <c:tx>
            <c:strRef>
              <c:f>'Plots _2'!$N$2</c:f>
              <c:strCache>
                <c:ptCount val="1"/>
                <c:pt idx="0">
                  <c:v>Discount</c:v>
                </c:pt>
              </c:strCache>
            </c:strRef>
          </c:tx>
          <c:spPr>
            <a:solidFill>
              <a:schemeClr val="accent4"/>
            </a:solidFill>
            <a:ln>
              <a:noFill/>
            </a:ln>
            <a:effectLst/>
          </c:spPr>
          <c:invertIfNegative val="0"/>
          <c:cat>
            <c:strRef>
              <c:f>'Plots _2'!$J$3:$J$9</c:f>
              <c:strCache>
                <c:ptCount val="6"/>
                <c:pt idx="0">
                  <c:v>20-29</c:v>
                </c:pt>
                <c:pt idx="1">
                  <c:v>30-39</c:v>
                </c:pt>
                <c:pt idx="2">
                  <c:v>40-49</c:v>
                </c:pt>
                <c:pt idx="3">
                  <c:v>50-59</c:v>
                </c:pt>
                <c:pt idx="4">
                  <c:v>60-69</c:v>
                </c:pt>
                <c:pt idx="5">
                  <c:v>70 and Older</c:v>
                </c:pt>
              </c:strCache>
            </c:strRef>
          </c:cat>
          <c:val>
            <c:numRef>
              <c:f>'Plots _2'!$N$3:$N$9</c:f>
              <c:numCache>
                <c:formatCode>0</c:formatCode>
                <c:ptCount val="6"/>
                <c:pt idx="0">
                  <c:v>1.5142857142857142</c:v>
                </c:pt>
                <c:pt idx="1">
                  <c:v>2.2355072463768115</c:v>
                </c:pt>
                <c:pt idx="2">
                  <c:v>2.3168789808917198</c:v>
                </c:pt>
                <c:pt idx="3">
                  <c:v>2.3807615230460923</c:v>
                </c:pt>
                <c:pt idx="4">
                  <c:v>2.4292035398230087</c:v>
                </c:pt>
                <c:pt idx="5">
                  <c:v>2.2748091603053435</c:v>
                </c:pt>
              </c:numCache>
            </c:numRef>
          </c:val>
          <c:extLst>
            <c:ext xmlns:c16="http://schemas.microsoft.com/office/drawing/2014/chart" uri="{C3380CC4-5D6E-409C-BE32-E72D297353CC}">
              <c16:uniqueId val="{00000004-D039-4C8E-9AE6-D0FB47B02821}"/>
            </c:ext>
          </c:extLst>
        </c:ser>
        <c:dLbls>
          <c:showLegendKey val="0"/>
          <c:showVal val="0"/>
          <c:showCatName val="0"/>
          <c:showSerName val="0"/>
          <c:showPercent val="0"/>
          <c:showBubbleSize val="0"/>
        </c:dLbls>
        <c:gapWidth val="219"/>
        <c:overlap val="-27"/>
        <c:axId val="1588682448"/>
        <c:axId val="1588694448"/>
      </c:barChart>
      <c:catAx>
        <c:axId val="1588682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694448"/>
        <c:crosses val="autoZero"/>
        <c:auto val="1"/>
        <c:lblAlgn val="ctr"/>
        <c:lblOffset val="100"/>
        <c:noMultiLvlLbl val="0"/>
      </c:catAx>
      <c:valAx>
        <c:axId val="15886944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682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Marketing Campaign Dashboard.xlsx]Plots _2!PivotTable12</c:name>
    <c:fmtId val="6"/>
  </c:pivotSource>
  <c:chart>
    <c:title>
      <c:tx>
        <c:rich>
          <a:bodyPr rot="0" spcFirstLastPara="1" vertOverflow="ellipsis" vert="horz" wrap="square" anchor="ctr" anchorCtr="1"/>
          <a:lstStyle/>
          <a:p>
            <a:pPr>
              <a:defRPr sz="1600" b="0" i="0" u="none" strike="noStrike" kern="1200" spc="0" baseline="0">
                <a:solidFill>
                  <a:srgbClr val="171C30"/>
                </a:solidFill>
                <a:latin typeface="+mn-lt"/>
                <a:ea typeface="+mn-ea"/>
                <a:cs typeface="+mn-cs"/>
              </a:defRPr>
            </a:pPr>
            <a:r>
              <a:rPr lang="en-US" sz="1600" b="1" baseline="0"/>
              <a:t>AVERAGE SALES</a:t>
            </a:r>
            <a:endParaRPr lang="en-US" sz="1600" b="1"/>
          </a:p>
        </c:rich>
      </c:tx>
      <c:overlay val="0"/>
      <c:spPr>
        <a:noFill/>
        <a:ln>
          <a:noFill/>
        </a:ln>
        <a:effectLst/>
      </c:spPr>
      <c:txPr>
        <a:bodyPr rot="0" spcFirstLastPara="1" vertOverflow="ellipsis" vert="horz" wrap="square" anchor="ctr" anchorCtr="1"/>
        <a:lstStyle/>
        <a:p>
          <a:pPr>
            <a:defRPr sz="1600" b="0" i="0" u="none" strike="noStrike" kern="1200" spc="0" baseline="0">
              <a:solidFill>
                <a:srgbClr val="171C3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w="28575" cap="rnd">
            <a:solidFill>
              <a:schemeClr val="tx1"/>
            </a:solidFill>
            <a:round/>
          </a:ln>
          <a:effectLst/>
        </c:spPr>
        <c:marker>
          <c:spPr>
            <a:solidFill>
              <a:schemeClr val="tx1"/>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w="28575" cap="rnd">
            <a:solidFill>
              <a:schemeClr val="tx1">
                <a:lumMod val="50000"/>
                <a:lumOff val="50000"/>
              </a:schemeClr>
            </a:solidFill>
            <a:round/>
          </a:ln>
          <a:effectLst/>
        </c:spPr>
        <c:marker>
          <c:spPr>
            <a:solidFill>
              <a:schemeClr val="tx1"/>
            </a:solidFill>
            <a:ln w="9525">
              <a:solidFill>
                <a:schemeClr val="tx1">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dLbl>
          <c:idx val="0"/>
          <c:layout>
            <c:manualLayout>
              <c:x val="-8.6064052599485671E-2"/>
              <c:y val="-5.0625390973710986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2"/>
        <c:dLbl>
          <c:idx val="0"/>
          <c:layout>
            <c:manualLayout>
              <c:x val="-7.7354919014553117E-2"/>
              <c:y val="-7.7263945018380797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3"/>
        <c:dLbl>
          <c:idx val="0"/>
          <c:layout>
            <c:manualLayout>
              <c:x val="-2.1758429297239049E-2"/>
              <c:y val="-7.3803067917669343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'Plots _2'!$B$2</c:f>
              <c:strCache>
                <c:ptCount val="1"/>
                <c:pt idx="0">
                  <c:v>Wines</c:v>
                </c:pt>
              </c:strCache>
            </c:strRef>
          </c:tx>
          <c:spPr>
            <a:solidFill>
              <a:schemeClr val="accent2"/>
            </a:solidFill>
            <a:ln>
              <a:noFill/>
            </a:ln>
            <a:effectLst/>
          </c:spPr>
          <c:invertIfNegative val="0"/>
          <c:cat>
            <c:strRef>
              <c:f>'Plots _2'!$A$3:$A$9</c:f>
              <c:strCache>
                <c:ptCount val="6"/>
                <c:pt idx="0">
                  <c:v>20-29</c:v>
                </c:pt>
                <c:pt idx="1">
                  <c:v>30-39</c:v>
                </c:pt>
                <c:pt idx="2">
                  <c:v>40-49</c:v>
                </c:pt>
                <c:pt idx="3">
                  <c:v>50-59</c:v>
                </c:pt>
                <c:pt idx="4">
                  <c:v>60-69</c:v>
                </c:pt>
                <c:pt idx="5">
                  <c:v>70 and Older</c:v>
                </c:pt>
              </c:strCache>
            </c:strRef>
          </c:cat>
          <c:val>
            <c:numRef>
              <c:f>'Plots _2'!$B$3:$B$9</c:f>
              <c:numCache>
                <c:formatCode>_("$"* #,##0_);_("$"* \(#,##0\);_("$"* "-"??_);_(@_)</c:formatCode>
                <c:ptCount val="6"/>
                <c:pt idx="0">
                  <c:v>432.97142857142859</c:v>
                </c:pt>
                <c:pt idx="1">
                  <c:v>245.32608695652175</c:v>
                </c:pt>
                <c:pt idx="2">
                  <c:v>247.33917197452229</c:v>
                </c:pt>
                <c:pt idx="3">
                  <c:v>312.73747494989982</c:v>
                </c:pt>
                <c:pt idx="4">
                  <c:v>373.92920353982299</c:v>
                </c:pt>
                <c:pt idx="5">
                  <c:v>428.67175572519085</c:v>
                </c:pt>
              </c:numCache>
            </c:numRef>
          </c:val>
          <c:extLst>
            <c:ext xmlns:c16="http://schemas.microsoft.com/office/drawing/2014/chart" uri="{C3380CC4-5D6E-409C-BE32-E72D297353CC}">
              <c16:uniqueId val="{00000000-2A1A-493A-ADCB-4BD478CC1543}"/>
            </c:ext>
          </c:extLst>
        </c:ser>
        <c:ser>
          <c:idx val="1"/>
          <c:order val="1"/>
          <c:tx>
            <c:strRef>
              <c:f>'Plots _2'!$C$2</c:f>
              <c:strCache>
                <c:ptCount val="1"/>
                <c:pt idx="0">
                  <c:v>Meat</c:v>
                </c:pt>
              </c:strCache>
            </c:strRef>
          </c:tx>
          <c:spPr>
            <a:solidFill>
              <a:schemeClr val="accent4"/>
            </a:solidFill>
            <a:ln>
              <a:noFill/>
            </a:ln>
            <a:effectLst/>
          </c:spPr>
          <c:invertIfNegative val="0"/>
          <c:cat>
            <c:strRef>
              <c:f>'Plots _2'!$A$3:$A$9</c:f>
              <c:strCache>
                <c:ptCount val="6"/>
                <c:pt idx="0">
                  <c:v>20-29</c:v>
                </c:pt>
                <c:pt idx="1">
                  <c:v>30-39</c:v>
                </c:pt>
                <c:pt idx="2">
                  <c:v>40-49</c:v>
                </c:pt>
                <c:pt idx="3">
                  <c:v>50-59</c:v>
                </c:pt>
                <c:pt idx="4">
                  <c:v>60-69</c:v>
                </c:pt>
                <c:pt idx="5">
                  <c:v>70 and Older</c:v>
                </c:pt>
              </c:strCache>
            </c:strRef>
          </c:cat>
          <c:val>
            <c:numRef>
              <c:f>'Plots _2'!$C$3:$C$9</c:f>
              <c:numCache>
                <c:formatCode>_("$"* #,##0_);_("$"* \(#,##0\);_("$"* "-"??_);_(@_)</c:formatCode>
                <c:ptCount val="6"/>
                <c:pt idx="0">
                  <c:v>311.37142857142857</c:v>
                </c:pt>
                <c:pt idx="1">
                  <c:v>156.62318840579709</c:v>
                </c:pt>
                <c:pt idx="2">
                  <c:v>138.01751592356689</c:v>
                </c:pt>
                <c:pt idx="3">
                  <c:v>160.98396793587173</c:v>
                </c:pt>
                <c:pt idx="4">
                  <c:v>194.69911504424778</c:v>
                </c:pt>
                <c:pt idx="5">
                  <c:v>202.06870229007635</c:v>
                </c:pt>
              </c:numCache>
            </c:numRef>
          </c:val>
          <c:extLst>
            <c:ext xmlns:c16="http://schemas.microsoft.com/office/drawing/2014/chart" uri="{C3380CC4-5D6E-409C-BE32-E72D297353CC}">
              <c16:uniqueId val="{00000001-2A1A-493A-ADCB-4BD478CC1543}"/>
            </c:ext>
          </c:extLst>
        </c:ser>
        <c:ser>
          <c:idx val="2"/>
          <c:order val="2"/>
          <c:tx>
            <c:strRef>
              <c:f>'Plots _2'!$D$2</c:f>
              <c:strCache>
                <c:ptCount val="1"/>
                <c:pt idx="0">
                  <c:v>Gold</c:v>
                </c:pt>
              </c:strCache>
            </c:strRef>
          </c:tx>
          <c:spPr>
            <a:solidFill>
              <a:schemeClr val="accent6"/>
            </a:solidFill>
            <a:ln>
              <a:noFill/>
            </a:ln>
            <a:effectLst/>
          </c:spPr>
          <c:invertIfNegative val="0"/>
          <c:cat>
            <c:strRef>
              <c:f>'Plots _2'!$A$3:$A$9</c:f>
              <c:strCache>
                <c:ptCount val="6"/>
                <c:pt idx="0">
                  <c:v>20-29</c:v>
                </c:pt>
                <c:pt idx="1">
                  <c:v>30-39</c:v>
                </c:pt>
                <c:pt idx="2">
                  <c:v>40-49</c:v>
                </c:pt>
                <c:pt idx="3">
                  <c:v>50-59</c:v>
                </c:pt>
                <c:pt idx="4">
                  <c:v>60-69</c:v>
                </c:pt>
                <c:pt idx="5">
                  <c:v>70 and Older</c:v>
                </c:pt>
              </c:strCache>
            </c:strRef>
          </c:cat>
          <c:val>
            <c:numRef>
              <c:f>'Plots _2'!$D$3:$D$9</c:f>
              <c:numCache>
                <c:formatCode>_("$"* #,##0_);_("$"* \(#,##0\);_("$"* "-"??_);_(@_)</c:formatCode>
                <c:ptCount val="6"/>
                <c:pt idx="0">
                  <c:v>60.4</c:v>
                </c:pt>
                <c:pt idx="1">
                  <c:v>43.826086956521742</c:v>
                </c:pt>
                <c:pt idx="2">
                  <c:v>37.570063694267517</c:v>
                </c:pt>
                <c:pt idx="3">
                  <c:v>43.799599198396791</c:v>
                </c:pt>
                <c:pt idx="4">
                  <c:v>49.889380530973455</c:v>
                </c:pt>
                <c:pt idx="5">
                  <c:v>50.045801526717554</c:v>
                </c:pt>
              </c:numCache>
            </c:numRef>
          </c:val>
          <c:extLst>
            <c:ext xmlns:c16="http://schemas.microsoft.com/office/drawing/2014/chart" uri="{C3380CC4-5D6E-409C-BE32-E72D297353CC}">
              <c16:uniqueId val="{00000002-2A1A-493A-ADCB-4BD478CC1543}"/>
            </c:ext>
          </c:extLst>
        </c:ser>
        <c:ser>
          <c:idx val="3"/>
          <c:order val="3"/>
          <c:tx>
            <c:strRef>
              <c:f>'Plots _2'!$E$2</c:f>
              <c:strCache>
                <c:ptCount val="1"/>
                <c:pt idx="0">
                  <c:v>Fish</c:v>
                </c:pt>
              </c:strCache>
            </c:strRef>
          </c:tx>
          <c:spPr>
            <a:solidFill>
              <a:schemeClr val="accent2">
                <a:lumMod val="60000"/>
              </a:schemeClr>
            </a:solidFill>
            <a:ln>
              <a:noFill/>
            </a:ln>
            <a:effectLst/>
          </c:spPr>
          <c:invertIfNegative val="0"/>
          <c:cat>
            <c:strRef>
              <c:f>'Plots _2'!$A$3:$A$9</c:f>
              <c:strCache>
                <c:ptCount val="6"/>
                <c:pt idx="0">
                  <c:v>20-29</c:v>
                </c:pt>
                <c:pt idx="1">
                  <c:v>30-39</c:v>
                </c:pt>
                <c:pt idx="2">
                  <c:v>40-49</c:v>
                </c:pt>
                <c:pt idx="3">
                  <c:v>50-59</c:v>
                </c:pt>
                <c:pt idx="4">
                  <c:v>60-69</c:v>
                </c:pt>
                <c:pt idx="5">
                  <c:v>70 and Older</c:v>
                </c:pt>
              </c:strCache>
            </c:strRef>
          </c:cat>
          <c:val>
            <c:numRef>
              <c:f>'Plots _2'!$E$3:$E$9</c:f>
              <c:numCache>
                <c:formatCode>_("$"* #,##0_);_("$"* \(#,##0\);_("$"* "-"??_);_(@_)</c:formatCode>
                <c:ptCount val="6"/>
                <c:pt idx="0">
                  <c:v>72.942857142857136</c:v>
                </c:pt>
                <c:pt idx="1">
                  <c:v>40.112318840579711</c:v>
                </c:pt>
                <c:pt idx="2">
                  <c:v>31.471337579617835</c:v>
                </c:pt>
                <c:pt idx="3">
                  <c:v>36.296593186372746</c:v>
                </c:pt>
                <c:pt idx="4">
                  <c:v>41.745575221238937</c:v>
                </c:pt>
                <c:pt idx="5">
                  <c:v>42.961832061068705</c:v>
                </c:pt>
              </c:numCache>
            </c:numRef>
          </c:val>
          <c:extLst>
            <c:ext xmlns:c16="http://schemas.microsoft.com/office/drawing/2014/chart" uri="{C3380CC4-5D6E-409C-BE32-E72D297353CC}">
              <c16:uniqueId val="{00000003-2A1A-493A-ADCB-4BD478CC1543}"/>
            </c:ext>
          </c:extLst>
        </c:ser>
        <c:ser>
          <c:idx val="4"/>
          <c:order val="4"/>
          <c:tx>
            <c:strRef>
              <c:f>'Plots _2'!$F$2</c:f>
              <c:strCache>
                <c:ptCount val="1"/>
                <c:pt idx="0">
                  <c:v>Sweet</c:v>
                </c:pt>
              </c:strCache>
            </c:strRef>
          </c:tx>
          <c:spPr>
            <a:solidFill>
              <a:schemeClr val="accent4">
                <a:lumMod val="60000"/>
              </a:schemeClr>
            </a:solidFill>
            <a:ln>
              <a:noFill/>
            </a:ln>
            <a:effectLst/>
          </c:spPr>
          <c:invertIfNegative val="0"/>
          <c:cat>
            <c:strRef>
              <c:f>'Plots _2'!$A$3:$A$9</c:f>
              <c:strCache>
                <c:ptCount val="6"/>
                <c:pt idx="0">
                  <c:v>20-29</c:v>
                </c:pt>
                <c:pt idx="1">
                  <c:v>30-39</c:v>
                </c:pt>
                <c:pt idx="2">
                  <c:v>40-49</c:v>
                </c:pt>
                <c:pt idx="3">
                  <c:v>50-59</c:v>
                </c:pt>
                <c:pt idx="4">
                  <c:v>60-69</c:v>
                </c:pt>
                <c:pt idx="5">
                  <c:v>70 and Older</c:v>
                </c:pt>
              </c:strCache>
            </c:strRef>
          </c:cat>
          <c:val>
            <c:numRef>
              <c:f>'Plots _2'!$F$3:$F$9</c:f>
              <c:numCache>
                <c:formatCode>_("$"* #,##0_);_("$"* \(#,##0\);_("$"* "-"??_);_(@_)</c:formatCode>
                <c:ptCount val="6"/>
                <c:pt idx="0">
                  <c:v>54.714285714285715</c:v>
                </c:pt>
                <c:pt idx="1">
                  <c:v>29.844202898550726</c:v>
                </c:pt>
                <c:pt idx="2">
                  <c:v>22.611464968152866</c:v>
                </c:pt>
                <c:pt idx="3">
                  <c:v>24.633266533066131</c:v>
                </c:pt>
                <c:pt idx="4">
                  <c:v>30.457964601769913</c:v>
                </c:pt>
                <c:pt idx="5">
                  <c:v>35.87022900763359</c:v>
                </c:pt>
              </c:numCache>
            </c:numRef>
          </c:val>
          <c:extLst>
            <c:ext xmlns:c16="http://schemas.microsoft.com/office/drawing/2014/chart" uri="{C3380CC4-5D6E-409C-BE32-E72D297353CC}">
              <c16:uniqueId val="{00000004-2A1A-493A-ADCB-4BD478CC1543}"/>
            </c:ext>
          </c:extLst>
        </c:ser>
        <c:ser>
          <c:idx val="5"/>
          <c:order val="5"/>
          <c:tx>
            <c:strRef>
              <c:f>'Plots _2'!$G$2</c:f>
              <c:strCache>
                <c:ptCount val="1"/>
                <c:pt idx="0">
                  <c:v>Fruits</c:v>
                </c:pt>
              </c:strCache>
            </c:strRef>
          </c:tx>
          <c:spPr>
            <a:solidFill>
              <a:schemeClr val="accent6">
                <a:lumMod val="60000"/>
              </a:schemeClr>
            </a:solidFill>
            <a:ln>
              <a:noFill/>
            </a:ln>
            <a:effectLst/>
          </c:spPr>
          <c:invertIfNegative val="0"/>
          <c:cat>
            <c:strRef>
              <c:f>'Plots _2'!$A$3:$A$9</c:f>
              <c:strCache>
                <c:ptCount val="6"/>
                <c:pt idx="0">
                  <c:v>20-29</c:v>
                </c:pt>
                <c:pt idx="1">
                  <c:v>30-39</c:v>
                </c:pt>
                <c:pt idx="2">
                  <c:v>40-49</c:v>
                </c:pt>
                <c:pt idx="3">
                  <c:v>50-59</c:v>
                </c:pt>
                <c:pt idx="4">
                  <c:v>60-69</c:v>
                </c:pt>
                <c:pt idx="5">
                  <c:v>70 and Older</c:v>
                </c:pt>
              </c:strCache>
            </c:strRef>
          </c:cat>
          <c:val>
            <c:numRef>
              <c:f>'Plots _2'!$G$3:$G$9</c:f>
              <c:numCache>
                <c:formatCode>_("$"* #,##0_);_("$"* \(#,##0\);_("$"* "-"??_);_(@_)</c:formatCode>
                <c:ptCount val="6"/>
                <c:pt idx="0">
                  <c:v>40.6</c:v>
                </c:pt>
                <c:pt idx="1">
                  <c:v>27.043478260869566</c:v>
                </c:pt>
                <c:pt idx="2">
                  <c:v>21.791401273885349</c:v>
                </c:pt>
                <c:pt idx="3">
                  <c:v>25.735470941883769</c:v>
                </c:pt>
                <c:pt idx="4">
                  <c:v>30.747787610619469</c:v>
                </c:pt>
                <c:pt idx="5">
                  <c:v>30.328244274809162</c:v>
                </c:pt>
              </c:numCache>
            </c:numRef>
          </c:val>
          <c:extLst>
            <c:ext xmlns:c16="http://schemas.microsoft.com/office/drawing/2014/chart" uri="{C3380CC4-5D6E-409C-BE32-E72D297353CC}">
              <c16:uniqueId val="{00000005-2A1A-493A-ADCB-4BD478CC1543}"/>
            </c:ext>
          </c:extLst>
        </c:ser>
        <c:dLbls>
          <c:showLegendKey val="0"/>
          <c:showVal val="0"/>
          <c:showCatName val="0"/>
          <c:showSerName val="0"/>
          <c:showPercent val="0"/>
          <c:showBubbleSize val="0"/>
        </c:dLbls>
        <c:gapWidth val="219"/>
        <c:overlap val="100"/>
        <c:axId val="1668217776"/>
        <c:axId val="1668215856"/>
      </c:barChart>
      <c:catAx>
        <c:axId val="1668217776"/>
        <c:scaling>
          <c:orientation val="minMax"/>
        </c:scaling>
        <c:delete val="0"/>
        <c:axPos val="b"/>
        <c:title>
          <c:tx>
            <c:rich>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r>
                  <a:rPr lang="en-US"/>
                  <a:t>AGE GROUP </a:t>
                </a:r>
              </a:p>
            </c:rich>
          </c:tx>
          <c:overlay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title>
        <c:numFmt formatCode="General" sourceLinked="1"/>
        <c:majorTickMark val="none"/>
        <c:minorTickMark val="none"/>
        <c:tickLblPos val="nextTo"/>
        <c:spPr>
          <a:noFill/>
          <a:ln w="3175" cap="flat" cmpd="sng" algn="ctr">
            <a:solidFill>
              <a:schemeClr val="bg1">
                <a:lumMod val="65000"/>
              </a:schemeClr>
            </a:solidFill>
            <a:round/>
          </a:ln>
          <a:effectLst/>
        </c:spPr>
        <c:txPr>
          <a:bodyPr rot="-6000000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crossAx val="1668215856"/>
        <c:crosses val="autoZero"/>
        <c:auto val="1"/>
        <c:lblAlgn val="ctr"/>
        <c:lblOffset val="100"/>
        <c:noMultiLvlLbl val="0"/>
      </c:catAx>
      <c:valAx>
        <c:axId val="1668215856"/>
        <c:scaling>
          <c:orientation val="minMax"/>
        </c:scaling>
        <c:delete val="0"/>
        <c:axPos val="l"/>
        <c:majorGridlines>
          <c:spPr>
            <a:ln w="3175" cap="flat" cmpd="sng" algn="ctr">
              <a:solidFill>
                <a:schemeClr val="bg1">
                  <a:lumMod val="65000"/>
                </a:schemeClr>
              </a:solidFill>
              <a:prstDash val="dash"/>
              <a:round/>
            </a:ln>
            <a:effectLst/>
          </c:spPr>
        </c:majorGridlines>
        <c:title>
          <c:tx>
            <c:rich>
              <a:bodyPr rot="-5400000" spcFirstLastPara="1" vertOverflow="ellipsis" vert="horz" wrap="square" anchor="ctr" anchorCtr="1"/>
              <a:lstStyle/>
              <a:p>
                <a:pPr>
                  <a:defRPr sz="1200" b="0" i="0" u="none" strike="noStrike" kern="1200" baseline="0">
                    <a:solidFill>
                      <a:srgbClr val="171C30"/>
                    </a:solidFill>
                    <a:latin typeface="+mn-lt"/>
                    <a:ea typeface="+mn-ea"/>
                    <a:cs typeface="+mn-cs"/>
                  </a:defRPr>
                </a:pPr>
                <a:r>
                  <a:rPr lang="en-US"/>
                  <a:t>AVERAGE SALES(in $ per customer)</a:t>
                </a:r>
              </a:p>
            </c:rich>
          </c:tx>
          <c:overlay val="0"/>
          <c:spPr>
            <a:noFill/>
            <a:ln>
              <a:noFill/>
            </a:ln>
            <a:effectLst/>
          </c:spPr>
          <c:txPr>
            <a:bodyPr rot="-540000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crossAx val="16682177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B5C5E6"/>
    </a:solidFill>
    <a:ln w="9525" cap="flat" cmpd="sng" algn="ctr">
      <a:solidFill>
        <a:schemeClr val="tx1">
          <a:lumMod val="15000"/>
          <a:lumOff val="85000"/>
        </a:schemeClr>
      </a:solidFill>
      <a:round/>
    </a:ln>
    <a:effectLst/>
  </c:spPr>
  <c:txPr>
    <a:bodyPr/>
    <a:lstStyle/>
    <a:p>
      <a:pPr>
        <a:defRPr sz="1200">
          <a:solidFill>
            <a:srgbClr val="171C3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Marketing Campaign Dashboard.xlsx]Plots _2!PivotTable13</c:name>
    <c:fmtId val="6"/>
  </c:pivotSource>
  <c:chart>
    <c:title>
      <c:tx>
        <c:rich>
          <a:bodyPr rot="0" spcFirstLastPara="1" vertOverflow="ellipsis" vert="horz" wrap="square" anchor="ctr" anchorCtr="1"/>
          <a:lstStyle/>
          <a:p>
            <a:pPr>
              <a:defRPr sz="1600" b="1" i="0" u="none" strike="noStrike" kern="1200" baseline="0">
                <a:solidFill>
                  <a:srgbClr val="171C30"/>
                </a:solidFill>
                <a:latin typeface="+mn-lt"/>
                <a:ea typeface="+mn-ea"/>
                <a:cs typeface="+mn-cs"/>
              </a:defRPr>
            </a:pPr>
            <a:r>
              <a:rPr lang="en-US" sz="1600"/>
              <a:t>AVERAGE SALES SOURCE</a:t>
            </a:r>
          </a:p>
        </c:rich>
      </c:tx>
      <c:overlay val="0"/>
      <c:spPr>
        <a:noFill/>
        <a:ln>
          <a:noFill/>
        </a:ln>
        <a:effectLst/>
      </c:spPr>
      <c:txPr>
        <a:bodyPr rot="0" spcFirstLastPara="1" vertOverflow="ellipsis" vert="horz" wrap="square" anchor="ctr" anchorCtr="1"/>
        <a:lstStyle/>
        <a:p>
          <a:pPr>
            <a:defRPr sz="1600" b="1" i="0" u="none" strike="noStrike" kern="1200" baseline="0">
              <a:solidFill>
                <a:srgbClr val="171C3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1750" cap="rnd">
            <a:solidFill>
              <a:schemeClr val="accent2"/>
            </a:solidFill>
            <a:round/>
          </a:ln>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71C3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'Plots _2'!$K$2</c:f>
              <c:strCache>
                <c:ptCount val="1"/>
                <c:pt idx="0">
                  <c:v>Store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'Plots _2'!$J$3:$J$9</c:f>
              <c:strCache>
                <c:ptCount val="6"/>
                <c:pt idx="0">
                  <c:v>20-29</c:v>
                </c:pt>
                <c:pt idx="1">
                  <c:v>30-39</c:v>
                </c:pt>
                <c:pt idx="2">
                  <c:v>40-49</c:v>
                </c:pt>
                <c:pt idx="3">
                  <c:v>50-59</c:v>
                </c:pt>
                <c:pt idx="4">
                  <c:v>60-69</c:v>
                </c:pt>
                <c:pt idx="5">
                  <c:v>70 and Older</c:v>
                </c:pt>
              </c:strCache>
            </c:strRef>
          </c:cat>
          <c:val>
            <c:numRef>
              <c:f>'Plots _2'!$K$3:$K$9</c:f>
              <c:numCache>
                <c:formatCode>0</c:formatCode>
                <c:ptCount val="6"/>
                <c:pt idx="0">
                  <c:v>7.3142857142857141</c:v>
                </c:pt>
                <c:pt idx="1">
                  <c:v>5.1811594202898554</c:v>
                </c:pt>
                <c:pt idx="2">
                  <c:v>5.2547770700636942</c:v>
                </c:pt>
                <c:pt idx="3">
                  <c:v>6.1142284569138274</c:v>
                </c:pt>
                <c:pt idx="4">
                  <c:v>6.2986725663716818</c:v>
                </c:pt>
                <c:pt idx="5">
                  <c:v>6.5114503816793894</c:v>
                </c:pt>
              </c:numCache>
            </c:numRef>
          </c:val>
          <c:extLst>
            <c:ext xmlns:c16="http://schemas.microsoft.com/office/drawing/2014/chart" uri="{C3380CC4-5D6E-409C-BE32-E72D297353CC}">
              <c16:uniqueId val="{00000000-BF16-4CE0-A880-A0176BA303D4}"/>
            </c:ext>
          </c:extLst>
        </c:ser>
        <c:ser>
          <c:idx val="1"/>
          <c:order val="1"/>
          <c:tx>
            <c:strRef>
              <c:f>'Plots _2'!$L$2</c:f>
              <c:strCache>
                <c:ptCount val="1"/>
                <c:pt idx="0">
                  <c:v>Web</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'Plots _2'!$J$3:$J$9</c:f>
              <c:strCache>
                <c:ptCount val="6"/>
                <c:pt idx="0">
                  <c:v>20-29</c:v>
                </c:pt>
                <c:pt idx="1">
                  <c:v>30-39</c:v>
                </c:pt>
                <c:pt idx="2">
                  <c:v>40-49</c:v>
                </c:pt>
                <c:pt idx="3">
                  <c:v>50-59</c:v>
                </c:pt>
                <c:pt idx="4">
                  <c:v>60-69</c:v>
                </c:pt>
                <c:pt idx="5">
                  <c:v>70 and Older</c:v>
                </c:pt>
              </c:strCache>
            </c:strRef>
          </c:cat>
          <c:val>
            <c:numRef>
              <c:f>'Plots _2'!$L$3:$L$9</c:f>
              <c:numCache>
                <c:formatCode>0</c:formatCode>
                <c:ptCount val="6"/>
                <c:pt idx="0">
                  <c:v>4.8285714285714283</c:v>
                </c:pt>
                <c:pt idx="1">
                  <c:v>3.6775362318840581</c:v>
                </c:pt>
                <c:pt idx="2">
                  <c:v>3.7579617834394905</c:v>
                </c:pt>
                <c:pt idx="3">
                  <c:v>4.3146292585170345</c:v>
                </c:pt>
                <c:pt idx="4">
                  <c:v>4.3761061946902657</c:v>
                </c:pt>
                <c:pt idx="5">
                  <c:v>4.9007633587786259</c:v>
                </c:pt>
              </c:numCache>
            </c:numRef>
          </c:val>
          <c:extLst>
            <c:ext xmlns:c16="http://schemas.microsoft.com/office/drawing/2014/chart" uri="{C3380CC4-5D6E-409C-BE32-E72D297353CC}">
              <c16:uniqueId val="{00000001-BF16-4CE0-A880-A0176BA303D4}"/>
            </c:ext>
          </c:extLst>
        </c:ser>
        <c:ser>
          <c:idx val="2"/>
          <c:order val="2"/>
          <c:tx>
            <c:strRef>
              <c:f>'Plots _2'!$M$2</c:f>
              <c:strCache>
                <c:ptCount val="1"/>
                <c:pt idx="0">
                  <c:v>Catalog</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'Plots _2'!$J$3:$J$9</c:f>
              <c:strCache>
                <c:ptCount val="6"/>
                <c:pt idx="0">
                  <c:v>20-29</c:v>
                </c:pt>
                <c:pt idx="1">
                  <c:v>30-39</c:v>
                </c:pt>
                <c:pt idx="2">
                  <c:v>40-49</c:v>
                </c:pt>
                <c:pt idx="3">
                  <c:v>50-59</c:v>
                </c:pt>
                <c:pt idx="4">
                  <c:v>60-69</c:v>
                </c:pt>
                <c:pt idx="5">
                  <c:v>70 and Older</c:v>
                </c:pt>
              </c:strCache>
            </c:strRef>
          </c:cat>
          <c:val>
            <c:numRef>
              <c:f>'Plots _2'!$M$3:$M$9</c:f>
              <c:numCache>
                <c:formatCode>0</c:formatCode>
                <c:ptCount val="6"/>
                <c:pt idx="0">
                  <c:v>4.1142857142857139</c:v>
                </c:pt>
                <c:pt idx="1">
                  <c:v>2.3405797101449277</c:v>
                </c:pt>
                <c:pt idx="2">
                  <c:v>2.265923566878981</c:v>
                </c:pt>
                <c:pt idx="3">
                  <c:v>2.7094188376753507</c:v>
                </c:pt>
                <c:pt idx="4">
                  <c:v>3.081858407079646</c:v>
                </c:pt>
                <c:pt idx="5">
                  <c:v>2.9541984732824429</c:v>
                </c:pt>
              </c:numCache>
            </c:numRef>
          </c:val>
          <c:extLst>
            <c:ext xmlns:c16="http://schemas.microsoft.com/office/drawing/2014/chart" uri="{C3380CC4-5D6E-409C-BE32-E72D297353CC}">
              <c16:uniqueId val="{00000002-BF16-4CE0-A880-A0176BA303D4}"/>
            </c:ext>
          </c:extLst>
        </c:ser>
        <c:ser>
          <c:idx val="3"/>
          <c:order val="3"/>
          <c:tx>
            <c:strRef>
              <c:f>'Plots _2'!$N$2</c:f>
              <c:strCache>
                <c:ptCount val="1"/>
                <c:pt idx="0">
                  <c:v>Discount</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'Plots _2'!$J$3:$J$9</c:f>
              <c:strCache>
                <c:ptCount val="6"/>
                <c:pt idx="0">
                  <c:v>20-29</c:v>
                </c:pt>
                <c:pt idx="1">
                  <c:v>30-39</c:v>
                </c:pt>
                <c:pt idx="2">
                  <c:v>40-49</c:v>
                </c:pt>
                <c:pt idx="3">
                  <c:v>50-59</c:v>
                </c:pt>
                <c:pt idx="4">
                  <c:v>60-69</c:v>
                </c:pt>
                <c:pt idx="5">
                  <c:v>70 and Older</c:v>
                </c:pt>
              </c:strCache>
            </c:strRef>
          </c:cat>
          <c:val>
            <c:numRef>
              <c:f>'Plots _2'!$N$3:$N$9</c:f>
              <c:numCache>
                <c:formatCode>0</c:formatCode>
                <c:ptCount val="6"/>
                <c:pt idx="0">
                  <c:v>1.5142857142857142</c:v>
                </c:pt>
                <c:pt idx="1">
                  <c:v>2.2355072463768115</c:v>
                </c:pt>
                <c:pt idx="2">
                  <c:v>2.3168789808917198</c:v>
                </c:pt>
                <c:pt idx="3">
                  <c:v>2.3807615230460923</c:v>
                </c:pt>
                <c:pt idx="4">
                  <c:v>2.4292035398230087</c:v>
                </c:pt>
                <c:pt idx="5">
                  <c:v>2.2748091603053435</c:v>
                </c:pt>
              </c:numCache>
            </c:numRef>
          </c:val>
          <c:extLst>
            <c:ext xmlns:c16="http://schemas.microsoft.com/office/drawing/2014/chart" uri="{C3380CC4-5D6E-409C-BE32-E72D297353CC}">
              <c16:uniqueId val="{00000003-BF16-4CE0-A880-A0176BA303D4}"/>
            </c:ext>
          </c:extLst>
        </c:ser>
        <c:dLbls>
          <c:dLblPos val="outEnd"/>
          <c:showLegendKey val="0"/>
          <c:showVal val="1"/>
          <c:showCatName val="0"/>
          <c:showSerName val="0"/>
          <c:showPercent val="0"/>
          <c:showBubbleSize val="0"/>
        </c:dLbls>
        <c:gapWidth val="100"/>
        <c:axId val="1588682448"/>
        <c:axId val="1588694448"/>
      </c:barChart>
      <c:catAx>
        <c:axId val="1588682448"/>
        <c:scaling>
          <c:orientation val="minMax"/>
        </c:scaling>
        <c:delete val="0"/>
        <c:axPos val="b"/>
        <c:title>
          <c:tx>
            <c:rich>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r>
                  <a:rPr lang="en-US" b="0"/>
                  <a:t>AGE GROUP</a:t>
                </a:r>
              </a:p>
            </c:rich>
          </c:tx>
          <c:overlay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title>
        <c:numFmt formatCode="General" sourceLinked="1"/>
        <c:majorTickMark val="none"/>
        <c:minorTickMark val="none"/>
        <c:tickLblPos val="nextTo"/>
        <c:spPr>
          <a:noFill/>
          <a:ln w="3175" cap="flat" cmpd="sng" algn="ctr">
            <a:solidFill>
              <a:schemeClr val="bg1">
                <a:lumMod val="65000"/>
              </a:schemeClr>
            </a:solidFill>
            <a:round/>
          </a:ln>
          <a:effectLst/>
        </c:spPr>
        <c:txPr>
          <a:bodyPr rot="-6000000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crossAx val="1588694448"/>
        <c:crosses val="autoZero"/>
        <c:auto val="1"/>
        <c:lblAlgn val="ctr"/>
        <c:lblOffset val="100"/>
        <c:noMultiLvlLbl val="0"/>
      </c:catAx>
      <c:valAx>
        <c:axId val="1588694448"/>
        <c:scaling>
          <c:orientation val="minMax"/>
        </c:scaling>
        <c:delete val="0"/>
        <c:axPos val="l"/>
        <c:majorGridlines>
          <c:spPr>
            <a:ln w="3175" cap="flat" cmpd="sng" algn="ctr">
              <a:solidFill>
                <a:schemeClr val="bg1">
                  <a:lumMod val="65000"/>
                </a:schemeClr>
              </a:solidFill>
              <a:prstDash val="dash"/>
              <a:round/>
            </a:ln>
            <a:effectLst/>
          </c:spPr>
        </c:majorGridlines>
        <c:title>
          <c:tx>
            <c:rich>
              <a:bodyPr rot="-5400000" spcFirstLastPara="1" vertOverflow="ellipsis" vert="horz" wrap="square" anchor="ctr" anchorCtr="1"/>
              <a:lstStyle/>
              <a:p>
                <a:pPr>
                  <a:defRPr sz="1200" b="1" i="0" u="none" strike="noStrike" kern="1200" baseline="0">
                    <a:solidFill>
                      <a:srgbClr val="171C30"/>
                    </a:solidFill>
                    <a:latin typeface="+mn-lt"/>
                    <a:ea typeface="+mn-ea"/>
                    <a:cs typeface="+mn-cs"/>
                  </a:defRPr>
                </a:pPr>
                <a:r>
                  <a:rPr lang="en-US" b="0"/>
                  <a:t>COUNT (per Customer)</a:t>
                </a:r>
              </a:p>
            </c:rich>
          </c:tx>
          <c:overlay val="0"/>
          <c:spPr>
            <a:noFill/>
            <a:ln>
              <a:noFill/>
            </a:ln>
            <a:effectLst/>
          </c:spPr>
          <c:txPr>
            <a:bodyPr rot="-5400000" spcFirstLastPara="1" vertOverflow="ellipsis" vert="horz" wrap="square" anchor="ctr" anchorCtr="1"/>
            <a:lstStyle/>
            <a:p>
              <a:pPr>
                <a:defRPr sz="1200" b="1" i="0" u="none" strike="noStrike" kern="1200" baseline="0">
                  <a:solidFill>
                    <a:srgbClr val="171C3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crossAx val="1588682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B5C5E6"/>
    </a:solidFill>
    <a:ln w="9525" cap="flat" cmpd="sng" algn="ctr">
      <a:solidFill>
        <a:schemeClr val="tx2">
          <a:lumMod val="15000"/>
          <a:lumOff val="85000"/>
        </a:schemeClr>
      </a:solidFill>
      <a:round/>
    </a:ln>
    <a:effectLst/>
  </c:spPr>
  <c:txPr>
    <a:bodyPr/>
    <a:lstStyle/>
    <a:p>
      <a:pPr>
        <a:defRPr sz="1200">
          <a:solidFill>
            <a:srgbClr val="171C3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lang="en-US" sz="1440" b="0" i="0" u="none" strike="noStrike" kern="1200" spc="0" baseline="0">
                <a:solidFill>
                  <a:srgbClr val="171C30"/>
                </a:solidFill>
                <a:latin typeface="+mn-lt"/>
                <a:ea typeface="+mn-ea"/>
                <a:cs typeface="+mn-cs"/>
              </a:defRPr>
            </a:pPr>
            <a:r>
              <a:rPr lang="en-US" sz="1600" b="1"/>
              <a:t>TOTAL SALES (in $)</a:t>
            </a:r>
          </a:p>
        </c:rich>
      </c:tx>
      <c:overlay val="0"/>
      <c:spPr>
        <a:noFill/>
        <a:ln>
          <a:noFill/>
        </a:ln>
        <a:effectLst/>
      </c:spPr>
      <c:txPr>
        <a:bodyPr rot="0" spcFirstLastPara="1" vertOverflow="ellipsis" vert="horz" wrap="square" anchor="ctr" anchorCtr="1"/>
        <a:lstStyle/>
        <a:p>
          <a:pPr>
            <a:defRPr lang="en-US" sz="1440" b="0" i="0" u="none" strike="noStrike" kern="1200" spc="0" baseline="0">
              <a:solidFill>
                <a:srgbClr val="171C30"/>
              </a:solidFill>
              <a:latin typeface="+mn-lt"/>
              <a:ea typeface="+mn-ea"/>
              <a:cs typeface="+mn-cs"/>
            </a:defRPr>
          </a:pPr>
          <a:endParaRPr lang="en-US"/>
        </a:p>
      </c:txPr>
    </c:title>
    <c:autoTitleDeleted val="0"/>
    <c:plotArea>
      <c:layout/>
      <c:bubbleChart>
        <c:varyColors val="0"/>
        <c:ser>
          <c:idx val="0"/>
          <c:order val="0"/>
          <c:tx>
            <c:strRef>
              <c:f>'Plots _2'!$AC$25</c:f>
              <c:strCache>
                <c:ptCount val="1"/>
                <c:pt idx="0">
                  <c:v>TOTAL SALES(in $ 1k)</c:v>
                </c:pt>
              </c:strCache>
            </c:strRef>
          </c:tx>
          <c:spPr>
            <a:solidFill>
              <a:schemeClr val="accent3">
                <a:alpha val="75000"/>
              </a:schemeClr>
            </a:solidFill>
            <a:ln>
              <a:noFill/>
            </a:ln>
            <a:effectLst/>
          </c:spPr>
          <c:invertIfNegative val="0"/>
          <c:dPt>
            <c:idx val="5"/>
            <c:invertIfNegative val="0"/>
            <c:bubble3D val="0"/>
            <c:spPr>
              <a:solidFill>
                <a:srgbClr val="92D050"/>
              </a:solidFill>
              <a:ln>
                <a:solidFill>
                  <a:srgbClr val="92D050"/>
                </a:solidFill>
              </a:ln>
              <a:effectLst/>
            </c:spPr>
            <c:extLst>
              <c:ext xmlns:c16="http://schemas.microsoft.com/office/drawing/2014/chart" uri="{C3380CC4-5D6E-409C-BE32-E72D297353CC}">
                <c16:uniqueId val="{00000004-178C-463D-B118-7AF740D93826}"/>
              </c:ext>
            </c:extLst>
          </c:dPt>
          <c:dLbls>
            <c:dLbl>
              <c:idx val="0"/>
              <c:layout>
                <c:manualLayout>
                  <c:x val="-0.13174130535576573"/>
                  <c:y val="-0.1331789331462028"/>
                </c:manualLayout>
              </c:layout>
              <c:dLblPos val="r"/>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6-178C-463D-B118-7AF740D93826}"/>
                </c:ext>
              </c:extLst>
            </c:dLbl>
            <c:dLbl>
              <c:idx val="1"/>
              <c:dLblPos val="l"/>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178C-463D-B118-7AF740D93826}"/>
                </c:ext>
              </c:extLst>
            </c:dLbl>
            <c:dLbl>
              <c:idx val="2"/>
              <c:dLblPos val="b"/>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9-178C-463D-B118-7AF740D93826}"/>
                </c:ext>
              </c:extLst>
            </c:dLbl>
            <c:dLbl>
              <c:idx val="3"/>
              <c:dLblPos val="b"/>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8-178C-463D-B118-7AF740D93826}"/>
                </c:ext>
              </c:extLst>
            </c:dLbl>
            <c:dLbl>
              <c:idx val="4"/>
              <c:layout>
                <c:manualLayout>
                  <c:x val="-0.13636085257423519"/>
                  <c:y val="-0.14709799218659991"/>
                </c:manualLayout>
              </c:layout>
              <c:dLblPos val="r"/>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7-178C-463D-B118-7AF740D93826}"/>
                </c:ext>
              </c:extLst>
            </c:dLbl>
            <c:dLbl>
              <c:idx val="5"/>
              <c:layout>
                <c:manualLayout>
                  <c:x val="-7.9007604495662687E-2"/>
                  <c:y val="-0.15596845313531008"/>
                </c:manualLayout>
              </c:layout>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tx1"/>
                      </a:solidFill>
                      <a:latin typeface="+mn-lt"/>
                      <a:ea typeface="+mn-ea"/>
                      <a:cs typeface="+mn-cs"/>
                    </a:defRPr>
                  </a:pPr>
                  <a:endParaRPr lang="en-US"/>
                </a:p>
              </c:txPr>
              <c:dLblPos val="r"/>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178C-463D-B118-7AF740D93826}"/>
                </c:ext>
              </c:extLst>
            </c:dLbl>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bg2">
                        <a:lumMod val="50000"/>
                      </a:schemeClr>
                    </a:solidFill>
                    <a:latin typeface="+mn-lt"/>
                    <a:ea typeface="+mn-ea"/>
                    <a:cs typeface="+mn-cs"/>
                  </a:defRPr>
                </a:pPr>
                <a:endParaRPr lang="en-US"/>
              </a:p>
            </c:txPr>
            <c:dLblPos val="t"/>
            <c:showLegendKey val="0"/>
            <c:showVal val="1"/>
            <c:showCatName val="1"/>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noFill/>
                      <a:round/>
                    </a:ln>
                    <a:effectLst/>
                  </c:spPr>
                </c15:leaderLines>
              </c:ext>
            </c:extLst>
          </c:dLbls>
          <c:xVal>
            <c:strRef>
              <c:f>'Plots _2'!$AB$26:$AB$31</c:f>
              <c:strCache>
                <c:ptCount val="6"/>
                <c:pt idx="0">
                  <c:v>Campaign:1</c:v>
                </c:pt>
                <c:pt idx="1">
                  <c:v>Campaign:2</c:v>
                </c:pt>
                <c:pt idx="2">
                  <c:v>Campaign:3</c:v>
                </c:pt>
                <c:pt idx="3">
                  <c:v>Campaign:4</c:v>
                </c:pt>
                <c:pt idx="4">
                  <c:v>Campaign:5</c:v>
                </c:pt>
                <c:pt idx="5">
                  <c:v>Campaign:6</c:v>
                </c:pt>
              </c:strCache>
            </c:strRef>
          </c:xVal>
          <c:yVal>
            <c:numRef>
              <c:f>'Plots _2'!$AC$26:$AC$31</c:f>
              <c:numCache>
                <c:formatCode>[&gt;999]"$"#.#,\k;General</c:formatCode>
                <c:ptCount val="6"/>
                <c:pt idx="0">
                  <c:v>198200</c:v>
                </c:pt>
                <c:pt idx="1">
                  <c:v>34400</c:v>
                </c:pt>
                <c:pt idx="2">
                  <c:v>108800</c:v>
                </c:pt>
                <c:pt idx="3">
                  <c:v>171100</c:v>
                </c:pt>
                <c:pt idx="4">
                  <c:v>235300</c:v>
                </c:pt>
                <c:pt idx="5">
                  <c:v>304700</c:v>
                </c:pt>
              </c:numCache>
            </c:numRef>
          </c:yVal>
          <c:bubbleSize>
            <c:numRef>
              <c:f>'Plots _2'!$AC$26:$AC$31</c:f>
              <c:numCache>
                <c:formatCode>[&gt;999]"$"#.#,\k;General</c:formatCode>
                <c:ptCount val="6"/>
                <c:pt idx="0">
                  <c:v>198200</c:v>
                </c:pt>
                <c:pt idx="1">
                  <c:v>34400</c:v>
                </c:pt>
                <c:pt idx="2">
                  <c:v>108800</c:v>
                </c:pt>
                <c:pt idx="3">
                  <c:v>171100</c:v>
                </c:pt>
                <c:pt idx="4">
                  <c:v>235300</c:v>
                </c:pt>
                <c:pt idx="5">
                  <c:v>304700</c:v>
                </c:pt>
              </c:numCache>
            </c:numRef>
          </c:bubbleSize>
          <c:bubble3D val="0"/>
          <c:extLst>
            <c:ext xmlns:c16="http://schemas.microsoft.com/office/drawing/2014/chart" uri="{C3380CC4-5D6E-409C-BE32-E72D297353CC}">
              <c16:uniqueId val="{00000000-178C-463D-B118-7AF740D93826}"/>
            </c:ext>
          </c:extLst>
        </c:ser>
        <c:dLbls>
          <c:showLegendKey val="0"/>
          <c:showVal val="0"/>
          <c:showCatName val="0"/>
          <c:showSerName val="0"/>
          <c:showPercent val="0"/>
          <c:showBubbleSize val="0"/>
        </c:dLbls>
        <c:bubbleScale val="100"/>
        <c:showNegBubbles val="0"/>
        <c:axId val="1784177855"/>
        <c:axId val="1926167983"/>
      </c:bubbleChart>
      <c:valAx>
        <c:axId val="1784177855"/>
        <c:scaling>
          <c:orientation val="minMax"/>
          <c:max val="7"/>
          <c:min val="0"/>
        </c:scaling>
        <c:delete val="1"/>
        <c:axPos val="b"/>
        <c:numFmt formatCode="#,##0" sourceLinked="0"/>
        <c:majorTickMark val="none"/>
        <c:minorTickMark val="none"/>
        <c:tickLblPos val="nextTo"/>
        <c:crossAx val="1926167983"/>
        <c:crosses val="autoZero"/>
        <c:crossBetween val="midCat"/>
      </c:valAx>
      <c:valAx>
        <c:axId val="1926167983"/>
        <c:scaling>
          <c:orientation val="minMax"/>
          <c:min val="0"/>
        </c:scaling>
        <c:delete val="0"/>
        <c:axPos val="l"/>
        <c:numFmt formatCode="[&gt;999]&quot;$&quot;#.#,\k;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lang="en-US" sz="1200" b="0" i="0" u="none" strike="noStrike" kern="1200" baseline="0">
                <a:solidFill>
                  <a:srgbClr val="171C30"/>
                </a:solidFill>
                <a:latin typeface="+mn-lt"/>
                <a:ea typeface="+mn-ea"/>
                <a:cs typeface="+mn-cs"/>
              </a:defRPr>
            </a:pPr>
            <a:endParaRPr lang="en-US"/>
          </a:p>
        </c:txPr>
        <c:crossAx val="17841778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sz="1200" b="0" i="0" u="none" strike="noStrike" kern="1200" baseline="0">
          <a:solidFill>
            <a:srgbClr val="171C30"/>
          </a:solidFill>
          <a:latin typeface="+mn-lt"/>
          <a:ea typeface="+mn-ea"/>
          <a:cs typeface="+mn-cs"/>
        </a:defRPr>
      </a:pPr>
      <a:endParaRPr lang="en-US"/>
    </a:p>
  </c:txPr>
  <c:printSettings>
    <c:headerFooter/>
    <c:pageMargins b="0.75" l="0.7" r="0.7" t="0.75" header="0.3" footer="0.3"/>
    <c:pageSetup/>
  </c:printSettings>
  <c:userShapes r:id="rId3"/>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US" sz="1600" b="1"/>
              <a:t>AVERAGE SALES (in $/CUSTOMER)</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lotArea>
      <c:layout/>
      <c:barChart>
        <c:barDir val="bar"/>
        <c:grouping val="clustered"/>
        <c:varyColors val="0"/>
        <c:ser>
          <c:idx val="1"/>
          <c:order val="0"/>
          <c:tx>
            <c:strRef>
              <c:f>'Plots _2'!$AJ$24</c:f>
              <c:strCache>
                <c:ptCount val="1"/>
                <c:pt idx="0">
                  <c:v>AVERAGE SALES</c:v>
                </c:pt>
              </c:strCache>
            </c:strRef>
          </c:tx>
          <c:spPr>
            <a:solidFill>
              <a:schemeClr val="accent3">
                <a:tint val="77000"/>
              </a:schemeClr>
            </a:solidFill>
            <a:ln>
              <a:noFill/>
            </a:ln>
            <a:effectLst/>
          </c:spPr>
          <c:invertIfNegative val="0"/>
          <c:dPt>
            <c:idx val="0"/>
            <c:invertIfNegative val="0"/>
            <c:bubble3D val="0"/>
            <c:spPr>
              <a:solidFill>
                <a:srgbClr val="92D050"/>
              </a:solidFill>
              <a:ln>
                <a:solidFill>
                  <a:srgbClr val="92D050"/>
                </a:solidFill>
              </a:ln>
              <a:effectLst/>
            </c:spPr>
            <c:extLst>
              <c:ext xmlns:c16="http://schemas.microsoft.com/office/drawing/2014/chart" uri="{C3380CC4-5D6E-409C-BE32-E72D297353CC}">
                <c16:uniqueId val="{0000000A-4BC3-4EAD-B6D0-2F81ED28258C}"/>
              </c:ext>
            </c:extLst>
          </c:dPt>
          <c:dLbls>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A-4BC3-4EAD-B6D0-2F81ED28258C}"/>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'Plots _2'!$AG$25:$AG$30</c:f>
              <c:strCache>
                <c:ptCount val="6"/>
                <c:pt idx="0">
                  <c:v>20-29</c:v>
                </c:pt>
                <c:pt idx="1">
                  <c:v>30-39</c:v>
                </c:pt>
                <c:pt idx="2">
                  <c:v>40-49</c:v>
                </c:pt>
                <c:pt idx="3">
                  <c:v>50-59</c:v>
                </c:pt>
                <c:pt idx="4">
                  <c:v>60-69</c:v>
                </c:pt>
                <c:pt idx="5">
                  <c:v>70 and Older</c:v>
                </c:pt>
              </c:strCache>
            </c:strRef>
          </c:cat>
          <c:val>
            <c:numRef>
              <c:f>'Plots _2'!$AJ$25:$AJ$30</c:f>
              <c:numCache>
                <c:formatCode>"$"#,##0_);\("$"#,##0\)</c:formatCode>
                <c:ptCount val="6"/>
                <c:pt idx="0">
                  <c:v>973</c:v>
                </c:pt>
                <c:pt idx="1">
                  <c:v>542.77536231884062</c:v>
                </c:pt>
                <c:pt idx="2">
                  <c:v>498.80095541401272</c:v>
                </c:pt>
                <c:pt idx="3">
                  <c:v>604.18637274549098</c:v>
                </c:pt>
                <c:pt idx="4">
                  <c:v>721.46902654867256</c:v>
                </c:pt>
                <c:pt idx="5">
                  <c:v>789.94656488549617</c:v>
                </c:pt>
              </c:numCache>
            </c:numRef>
          </c:val>
          <c:extLst>
            <c:ext xmlns:c16="http://schemas.microsoft.com/office/drawing/2014/chart" uri="{C3380CC4-5D6E-409C-BE32-E72D297353CC}">
              <c16:uniqueId val="{00000001-4BC3-4EAD-B6D0-2F81ED28258C}"/>
            </c:ext>
          </c:extLst>
        </c:ser>
        <c:dLbls>
          <c:showLegendKey val="0"/>
          <c:showVal val="0"/>
          <c:showCatName val="0"/>
          <c:showSerName val="0"/>
          <c:showPercent val="0"/>
          <c:showBubbleSize val="0"/>
        </c:dLbls>
        <c:gapWidth val="182"/>
        <c:axId val="1974137999"/>
        <c:axId val="1963652767"/>
      </c:barChart>
      <c:catAx>
        <c:axId val="1974137999"/>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1963652767"/>
        <c:crosses val="autoZero"/>
        <c:auto val="1"/>
        <c:lblAlgn val="ctr"/>
        <c:lblOffset val="100"/>
        <c:noMultiLvlLbl val="0"/>
      </c:catAx>
      <c:valAx>
        <c:axId val="1963652767"/>
        <c:scaling>
          <c:orientation val="minMax"/>
        </c:scaling>
        <c:delete val="1"/>
        <c:axPos val="b"/>
        <c:numFmt formatCode="&quot;$&quot;#,##0_);\(&quot;$&quot;#,##0\)" sourceLinked="1"/>
        <c:majorTickMark val="none"/>
        <c:minorTickMark val="none"/>
        <c:tickLblPos val="nextTo"/>
        <c:crossAx val="1974137999"/>
        <c:crosses val="autoZero"/>
        <c:crossBetween val="between"/>
      </c:valAx>
      <c:spPr>
        <a:noFill/>
        <a:ln>
          <a:noFill/>
        </a:ln>
        <a:effectLst/>
      </c:spPr>
    </c:plotArea>
    <c:plotVisOnly val="1"/>
    <c:dispBlanksAs val="gap"/>
    <c:showDLblsOverMax val="0"/>
  </c:chart>
  <c:spPr>
    <a:solidFill>
      <a:sysClr val="window" lastClr="FFFFFF"/>
    </a:solid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600" b="1"/>
              <a:t>NUMBER OF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'Plots _2'!$AH$24</c:f>
              <c:strCache>
                <c:ptCount val="1"/>
                <c:pt idx="0">
                  <c:v>NUMBER OF CUSTOMERS</c:v>
                </c:pt>
              </c:strCache>
            </c:strRef>
          </c:tx>
          <c:spPr>
            <a:solidFill>
              <a:schemeClr val="accent3"/>
            </a:solidFill>
            <a:ln>
              <a:noFill/>
            </a:ln>
            <a:effectLst/>
          </c:spPr>
          <c:invertIfNegative val="0"/>
          <c:dPt>
            <c:idx val="0"/>
            <c:invertIfNegative val="0"/>
            <c:bubble3D val="0"/>
            <c:spPr>
              <a:solidFill>
                <a:schemeClr val="accent2"/>
              </a:solidFill>
              <a:ln>
                <a:solidFill>
                  <a:schemeClr val="accent2"/>
                </a:solidFill>
              </a:ln>
              <a:effectLst/>
            </c:spPr>
            <c:extLst>
              <c:ext xmlns:c16="http://schemas.microsoft.com/office/drawing/2014/chart" uri="{C3380CC4-5D6E-409C-BE32-E72D297353CC}">
                <c16:uniqueId val="{00000001-9BF5-402C-84F4-921C9D8C79C6}"/>
              </c:ext>
            </c:extLst>
          </c:dPt>
          <c:dLbls>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1-9BF5-402C-84F4-921C9D8C79C6}"/>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2">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'Plots _2'!$AG$25:$AG$30</c:f>
              <c:strCache>
                <c:ptCount val="6"/>
                <c:pt idx="0">
                  <c:v>20-29</c:v>
                </c:pt>
                <c:pt idx="1">
                  <c:v>30-39</c:v>
                </c:pt>
                <c:pt idx="2">
                  <c:v>40-49</c:v>
                </c:pt>
                <c:pt idx="3">
                  <c:v>50-59</c:v>
                </c:pt>
                <c:pt idx="4">
                  <c:v>60-69</c:v>
                </c:pt>
                <c:pt idx="5">
                  <c:v>70 and Older</c:v>
                </c:pt>
              </c:strCache>
            </c:strRef>
          </c:cat>
          <c:val>
            <c:numRef>
              <c:f>'Plots _2'!$AH$25:$AH$30</c:f>
              <c:numCache>
                <c:formatCode>General</c:formatCode>
                <c:ptCount val="6"/>
                <c:pt idx="0">
                  <c:v>35</c:v>
                </c:pt>
                <c:pt idx="1">
                  <c:v>276</c:v>
                </c:pt>
                <c:pt idx="2">
                  <c:v>628</c:v>
                </c:pt>
                <c:pt idx="3">
                  <c:v>499</c:v>
                </c:pt>
                <c:pt idx="4">
                  <c:v>452</c:v>
                </c:pt>
                <c:pt idx="5">
                  <c:v>131</c:v>
                </c:pt>
              </c:numCache>
            </c:numRef>
          </c:val>
          <c:extLst>
            <c:ext xmlns:c16="http://schemas.microsoft.com/office/drawing/2014/chart" uri="{C3380CC4-5D6E-409C-BE32-E72D297353CC}">
              <c16:uniqueId val="{00000000-9BF5-402C-84F4-921C9D8C79C6}"/>
            </c:ext>
          </c:extLst>
        </c:ser>
        <c:dLbls>
          <c:showLegendKey val="0"/>
          <c:showVal val="0"/>
          <c:showCatName val="0"/>
          <c:showSerName val="0"/>
          <c:showPercent val="0"/>
          <c:showBubbleSize val="0"/>
        </c:dLbls>
        <c:gapWidth val="219"/>
        <c:overlap val="-27"/>
        <c:axId val="1707930591"/>
        <c:axId val="1794056287"/>
      </c:barChart>
      <c:catAx>
        <c:axId val="1707930591"/>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crossAx val="1794056287"/>
        <c:crosses val="autoZero"/>
        <c:auto val="1"/>
        <c:lblAlgn val="ctr"/>
        <c:lblOffset val="100"/>
        <c:noMultiLvlLbl val="0"/>
      </c:catAx>
      <c:valAx>
        <c:axId val="1794056287"/>
        <c:scaling>
          <c:orientation val="minMax"/>
        </c:scaling>
        <c:delete val="1"/>
        <c:axPos val="l"/>
        <c:numFmt formatCode="General" sourceLinked="1"/>
        <c:majorTickMark val="none"/>
        <c:minorTickMark val="none"/>
        <c:tickLblPos val="nextTo"/>
        <c:crossAx val="1707930591"/>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Marketing Campaign Dashboard.xlsx]Plots _2!PivotTable20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'Plots _2'!$AM$2:$AM$3</c:f>
              <c:strCache>
                <c:ptCount val="1"/>
                <c:pt idx="0">
                  <c:v>4-6 years</c:v>
                </c:pt>
              </c:strCache>
            </c:strRef>
          </c:tx>
          <c:spPr>
            <a:solidFill>
              <a:schemeClr val="accent1"/>
            </a:solidFill>
            <a:ln>
              <a:noFill/>
            </a:ln>
            <a:effectLst/>
          </c:spPr>
          <c:invertIfNegative val="0"/>
          <c:cat>
            <c:strRef>
              <c:f>'Plots _2'!$AL$4:$AL$10</c:f>
              <c:strCache>
                <c:ptCount val="6"/>
                <c:pt idx="0">
                  <c:v>20-29</c:v>
                </c:pt>
                <c:pt idx="1">
                  <c:v>30-39</c:v>
                </c:pt>
                <c:pt idx="2">
                  <c:v>40-49</c:v>
                </c:pt>
                <c:pt idx="3">
                  <c:v>50-59</c:v>
                </c:pt>
                <c:pt idx="4">
                  <c:v>60-69</c:v>
                </c:pt>
                <c:pt idx="5">
                  <c:v>70 and Older</c:v>
                </c:pt>
              </c:strCache>
            </c:strRef>
          </c:cat>
          <c:val>
            <c:numRef>
              <c:f>'Plots _2'!$AM$4:$AM$10</c:f>
              <c:numCache>
                <c:formatCode>General</c:formatCode>
                <c:ptCount val="6"/>
                <c:pt idx="1">
                  <c:v>6</c:v>
                </c:pt>
                <c:pt idx="2">
                  <c:v>20</c:v>
                </c:pt>
                <c:pt idx="3">
                  <c:v>31</c:v>
                </c:pt>
                <c:pt idx="4">
                  <c:v>17</c:v>
                </c:pt>
                <c:pt idx="5">
                  <c:v>3</c:v>
                </c:pt>
              </c:numCache>
            </c:numRef>
          </c:val>
          <c:extLst>
            <c:ext xmlns:c16="http://schemas.microsoft.com/office/drawing/2014/chart" uri="{C3380CC4-5D6E-409C-BE32-E72D297353CC}">
              <c16:uniqueId val="{0000000C-B57C-4AE1-862D-CB5077FB2EC4}"/>
            </c:ext>
          </c:extLst>
        </c:ser>
        <c:ser>
          <c:idx val="1"/>
          <c:order val="1"/>
          <c:tx>
            <c:strRef>
              <c:f>'Plots _2'!$AN$2:$AN$3</c:f>
              <c:strCache>
                <c:ptCount val="1"/>
                <c:pt idx="0">
                  <c:v>6-7 years</c:v>
                </c:pt>
              </c:strCache>
            </c:strRef>
          </c:tx>
          <c:spPr>
            <a:solidFill>
              <a:schemeClr val="accent2"/>
            </a:solidFill>
            <a:ln>
              <a:noFill/>
            </a:ln>
            <a:effectLst/>
          </c:spPr>
          <c:invertIfNegative val="0"/>
          <c:cat>
            <c:strRef>
              <c:f>'Plots _2'!$AL$4:$AL$10</c:f>
              <c:strCache>
                <c:ptCount val="6"/>
                <c:pt idx="0">
                  <c:v>20-29</c:v>
                </c:pt>
                <c:pt idx="1">
                  <c:v>30-39</c:v>
                </c:pt>
                <c:pt idx="2">
                  <c:v>40-49</c:v>
                </c:pt>
                <c:pt idx="3">
                  <c:v>50-59</c:v>
                </c:pt>
                <c:pt idx="4">
                  <c:v>60-69</c:v>
                </c:pt>
                <c:pt idx="5">
                  <c:v>70 and Older</c:v>
                </c:pt>
              </c:strCache>
            </c:strRef>
          </c:cat>
          <c:val>
            <c:numRef>
              <c:f>'Plots _2'!$AN$4:$AN$10</c:f>
              <c:numCache>
                <c:formatCode>General</c:formatCode>
                <c:ptCount val="6"/>
                <c:pt idx="0">
                  <c:v>19</c:v>
                </c:pt>
                <c:pt idx="1">
                  <c:v>147</c:v>
                </c:pt>
                <c:pt idx="2">
                  <c:v>346</c:v>
                </c:pt>
                <c:pt idx="3">
                  <c:v>240</c:v>
                </c:pt>
                <c:pt idx="4">
                  <c:v>227</c:v>
                </c:pt>
                <c:pt idx="5">
                  <c:v>79</c:v>
                </c:pt>
              </c:numCache>
            </c:numRef>
          </c:val>
          <c:extLst>
            <c:ext xmlns:c16="http://schemas.microsoft.com/office/drawing/2014/chart" uri="{C3380CC4-5D6E-409C-BE32-E72D297353CC}">
              <c16:uniqueId val="{0000000D-B57C-4AE1-862D-CB5077FB2EC4}"/>
            </c:ext>
          </c:extLst>
        </c:ser>
        <c:ser>
          <c:idx val="2"/>
          <c:order val="2"/>
          <c:tx>
            <c:strRef>
              <c:f>'Plots _2'!$AO$2:$AO$3</c:f>
              <c:strCache>
                <c:ptCount val="1"/>
                <c:pt idx="0">
                  <c:v>7-8 years</c:v>
                </c:pt>
              </c:strCache>
            </c:strRef>
          </c:tx>
          <c:spPr>
            <a:solidFill>
              <a:schemeClr val="accent3"/>
            </a:solidFill>
            <a:ln>
              <a:noFill/>
            </a:ln>
            <a:effectLst/>
          </c:spPr>
          <c:invertIfNegative val="0"/>
          <c:cat>
            <c:strRef>
              <c:f>'Plots _2'!$AL$4:$AL$10</c:f>
              <c:strCache>
                <c:ptCount val="6"/>
                <c:pt idx="0">
                  <c:v>20-29</c:v>
                </c:pt>
                <c:pt idx="1">
                  <c:v>30-39</c:v>
                </c:pt>
                <c:pt idx="2">
                  <c:v>40-49</c:v>
                </c:pt>
                <c:pt idx="3">
                  <c:v>50-59</c:v>
                </c:pt>
                <c:pt idx="4">
                  <c:v>60-69</c:v>
                </c:pt>
                <c:pt idx="5">
                  <c:v>70 and Older</c:v>
                </c:pt>
              </c:strCache>
            </c:strRef>
          </c:cat>
          <c:val>
            <c:numRef>
              <c:f>'Plots _2'!$AO$4:$AO$10</c:f>
              <c:numCache>
                <c:formatCode>General</c:formatCode>
                <c:ptCount val="6"/>
                <c:pt idx="0">
                  <c:v>16</c:v>
                </c:pt>
                <c:pt idx="1">
                  <c:v>123</c:v>
                </c:pt>
                <c:pt idx="2">
                  <c:v>262</c:v>
                </c:pt>
                <c:pt idx="3">
                  <c:v>228</c:v>
                </c:pt>
                <c:pt idx="4">
                  <c:v>208</c:v>
                </c:pt>
                <c:pt idx="5">
                  <c:v>49</c:v>
                </c:pt>
              </c:numCache>
            </c:numRef>
          </c:val>
          <c:extLst>
            <c:ext xmlns:c16="http://schemas.microsoft.com/office/drawing/2014/chart" uri="{C3380CC4-5D6E-409C-BE32-E72D297353CC}">
              <c16:uniqueId val="{0000000E-B57C-4AE1-862D-CB5077FB2EC4}"/>
            </c:ext>
          </c:extLst>
        </c:ser>
        <c:dLbls>
          <c:showLegendKey val="0"/>
          <c:showVal val="0"/>
          <c:showCatName val="0"/>
          <c:showSerName val="0"/>
          <c:showPercent val="0"/>
          <c:showBubbleSize val="0"/>
        </c:dLbls>
        <c:gapWidth val="219"/>
        <c:overlap val="-27"/>
        <c:axId val="1975489775"/>
        <c:axId val="1953770351"/>
      </c:barChart>
      <c:catAx>
        <c:axId val="1975489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770351"/>
        <c:crosses val="autoZero"/>
        <c:auto val="1"/>
        <c:lblAlgn val="ctr"/>
        <c:lblOffset val="100"/>
        <c:noMultiLvlLbl val="0"/>
      </c:catAx>
      <c:valAx>
        <c:axId val="1953770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5489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Marketing Campaign Dashboard.xlsx]Plots _2!PivotTable1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'Plots _2'!$AS$2</c:f>
              <c:strCache>
                <c:ptCount val="1"/>
                <c:pt idx="0">
                  <c:v>Sum of Number of Small Kids</c:v>
                </c:pt>
              </c:strCache>
            </c:strRef>
          </c:tx>
          <c:spPr>
            <a:solidFill>
              <a:schemeClr val="accent1"/>
            </a:solidFill>
            <a:ln>
              <a:noFill/>
            </a:ln>
            <a:effectLst/>
          </c:spPr>
          <c:invertIfNegative val="0"/>
          <c:cat>
            <c:strRef>
              <c:f>'Plots _2'!$AR$3:$AR$9</c:f>
              <c:strCache>
                <c:ptCount val="6"/>
                <c:pt idx="0">
                  <c:v>20-29</c:v>
                </c:pt>
                <c:pt idx="1">
                  <c:v>30-39</c:v>
                </c:pt>
                <c:pt idx="2">
                  <c:v>40-49</c:v>
                </c:pt>
                <c:pt idx="3">
                  <c:v>50-59</c:v>
                </c:pt>
                <c:pt idx="4">
                  <c:v>60-69</c:v>
                </c:pt>
                <c:pt idx="5">
                  <c:v>70 and Older</c:v>
                </c:pt>
              </c:strCache>
            </c:strRef>
          </c:cat>
          <c:val>
            <c:numRef>
              <c:f>'Plots _2'!$AS$3:$AS$9</c:f>
              <c:numCache>
                <c:formatCode>General</c:formatCode>
                <c:ptCount val="6"/>
                <c:pt idx="0">
                  <c:v>5</c:v>
                </c:pt>
                <c:pt idx="1">
                  <c:v>148</c:v>
                </c:pt>
                <c:pt idx="2">
                  <c:v>314</c:v>
                </c:pt>
                <c:pt idx="3">
                  <c:v>215</c:v>
                </c:pt>
                <c:pt idx="4">
                  <c:v>169</c:v>
                </c:pt>
                <c:pt idx="5">
                  <c:v>45</c:v>
                </c:pt>
              </c:numCache>
            </c:numRef>
          </c:val>
          <c:extLst>
            <c:ext xmlns:c16="http://schemas.microsoft.com/office/drawing/2014/chart" uri="{C3380CC4-5D6E-409C-BE32-E72D297353CC}">
              <c16:uniqueId val="{00000000-7EBA-430D-A786-6ADC76BE867F}"/>
            </c:ext>
          </c:extLst>
        </c:ser>
        <c:ser>
          <c:idx val="1"/>
          <c:order val="1"/>
          <c:tx>
            <c:strRef>
              <c:f>'Plots _2'!$AT$2</c:f>
              <c:strCache>
                <c:ptCount val="1"/>
                <c:pt idx="0">
                  <c:v>Sum of Number of Teens</c:v>
                </c:pt>
              </c:strCache>
            </c:strRef>
          </c:tx>
          <c:spPr>
            <a:solidFill>
              <a:schemeClr val="accent2"/>
            </a:solidFill>
            <a:ln>
              <a:noFill/>
            </a:ln>
            <a:effectLst/>
          </c:spPr>
          <c:invertIfNegative val="0"/>
          <c:cat>
            <c:strRef>
              <c:f>'Plots _2'!$AR$3:$AR$9</c:f>
              <c:strCache>
                <c:ptCount val="6"/>
                <c:pt idx="0">
                  <c:v>20-29</c:v>
                </c:pt>
                <c:pt idx="1">
                  <c:v>30-39</c:v>
                </c:pt>
                <c:pt idx="2">
                  <c:v>40-49</c:v>
                </c:pt>
                <c:pt idx="3">
                  <c:v>50-59</c:v>
                </c:pt>
                <c:pt idx="4">
                  <c:v>60-69</c:v>
                </c:pt>
                <c:pt idx="5">
                  <c:v>70 and Older</c:v>
                </c:pt>
              </c:strCache>
            </c:strRef>
          </c:cat>
          <c:val>
            <c:numRef>
              <c:f>'Plots _2'!$AT$3:$AT$9</c:f>
              <c:numCache>
                <c:formatCode>General</c:formatCode>
                <c:ptCount val="6"/>
                <c:pt idx="0">
                  <c:v>8</c:v>
                </c:pt>
                <c:pt idx="1">
                  <c:v>110</c:v>
                </c:pt>
                <c:pt idx="2">
                  <c:v>290</c:v>
                </c:pt>
                <c:pt idx="3">
                  <c:v>281</c:v>
                </c:pt>
                <c:pt idx="4">
                  <c:v>264</c:v>
                </c:pt>
                <c:pt idx="5">
                  <c:v>77</c:v>
                </c:pt>
              </c:numCache>
            </c:numRef>
          </c:val>
          <c:extLst>
            <c:ext xmlns:c16="http://schemas.microsoft.com/office/drawing/2014/chart" uri="{C3380CC4-5D6E-409C-BE32-E72D297353CC}">
              <c16:uniqueId val="{00000002-7EBA-430D-A786-6ADC76BE867F}"/>
            </c:ext>
          </c:extLst>
        </c:ser>
        <c:dLbls>
          <c:showLegendKey val="0"/>
          <c:showVal val="0"/>
          <c:showCatName val="0"/>
          <c:showSerName val="0"/>
          <c:showPercent val="0"/>
          <c:showBubbleSize val="0"/>
        </c:dLbls>
        <c:gapWidth val="219"/>
        <c:overlap val="-27"/>
        <c:axId val="1228207424"/>
        <c:axId val="1191390928"/>
      </c:barChart>
      <c:catAx>
        <c:axId val="1228207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390928"/>
        <c:crosses val="autoZero"/>
        <c:auto val="1"/>
        <c:lblAlgn val="ctr"/>
        <c:lblOffset val="100"/>
        <c:noMultiLvlLbl val="0"/>
      </c:catAx>
      <c:valAx>
        <c:axId val="1191390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82074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Marketing Campaign Dashboard.xlsx]Plots!PivotTable75</c:name>
    <c:fmtId val="7"/>
  </c:pivotSource>
  <c:chart>
    <c:title>
      <c:tx>
        <c:rich>
          <a:bodyPr rot="0" spcFirstLastPara="1" vertOverflow="ellipsis" vert="horz" wrap="square" anchor="ctr" anchorCtr="1"/>
          <a:lstStyle/>
          <a:p>
            <a:pPr>
              <a:defRPr lang="en-US" sz="1600" b="1" i="0" u="none" strike="noStrike" kern="1200" baseline="0">
                <a:solidFill>
                  <a:srgbClr val="171C30"/>
                </a:solidFill>
                <a:latin typeface="+mn-lt"/>
                <a:ea typeface="+mn-ea"/>
                <a:cs typeface="+mn-cs"/>
              </a:defRPr>
            </a:pPr>
            <a:r>
              <a:rPr lang="en-US" sz="1600" b="1"/>
              <a:t>SALES SOURCE</a:t>
            </a:r>
          </a:p>
        </c:rich>
      </c:tx>
      <c:overlay val="0"/>
      <c:spPr>
        <a:noFill/>
        <a:ln>
          <a:noFill/>
        </a:ln>
        <a:effectLst/>
      </c:spPr>
      <c:txPr>
        <a:bodyPr rot="0" spcFirstLastPara="1" vertOverflow="ellipsis" vert="horz" wrap="square" anchor="ctr" anchorCtr="1"/>
        <a:lstStyle/>
        <a:p>
          <a:pPr>
            <a:defRPr lang="en-US" sz="1600" b="1" i="0" u="none" strike="noStrike" kern="1200" baseline="0">
              <a:solidFill>
                <a:srgbClr val="171C3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4"/>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lumMod val="5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Plots!$T$2</c:f>
              <c:strCache>
                <c:ptCount val="1"/>
                <c:pt idx="0">
                  <c:v>Store</c:v>
                </c:pt>
              </c:strCache>
            </c:strRef>
          </c:tx>
          <c:spPr>
            <a:solidFill>
              <a:schemeClr val="accent2"/>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Plots!$S$3:$S$9</c:f>
              <c:strCache>
                <c:ptCount val="6"/>
                <c:pt idx="0">
                  <c:v>20-29</c:v>
                </c:pt>
                <c:pt idx="1">
                  <c:v>30-39</c:v>
                </c:pt>
                <c:pt idx="2">
                  <c:v>40-49</c:v>
                </c:pt>
                <c:pt idx="3">
                  <c:v>50-59</c:v>
                </c:pt>
                <c:pt idx="4">
                  <c:v>60-69</c:v>
                </c:pt>
                <c:pt idx="5">
                  <c:v>70 and Older</c:v>
                </c:pt>
              </c:strCache>
            </c:strRef>
          </c:cat>
          <c:val>
            <c:numRef>
              <c:f>Plots!$T$3:$T$9</c:f>
              <c:numCache>
                <c:formatCode>General</c:formatCode>
                <c:ptCount val="6"/>
                <c:pt idx="0">
                  <c:v>256</c:v>
                </c:pt>
                <c:pt idx="1">
                  <c:v>1430</c:v>
                </c:pt>
                <c:pt idx="2">
                  <c:v>3300</c:v>
                </c:pt>
                <c:pt idx="3">
                  <c:v>3051</c:v>
                </c:pt>
                <c:pt idx="4">
                  <c:v>2847</c:v>
                </c:pt>
                <c:pt idx="5">
                  <c:v>853</c:v>
                </c:pt>
              </c:numCache>
            </c:numRef>
          </c:val>
          <c:extLst>
            <c:ext xmlns:c16="http://schemas.microsoft.com/office/drawing/2014/chart" uri="{C3380CC4-5D6E-409C-BE32-E72D297353CC}">
              <c16:uniqueId val="{00000000-75ED-4D18-A1EC-24FD778EA56B}"/>
            </c:ext>
          </c:extLst>
        </c:ser>
        <c:ser>
          <c:idx val="1"/>
          <c:order val="1"/>
          <c:tx>
            <c:strRef>
              <c:f>Plots!$U$2</c:f>
              <c:strCache>
                <c:ptCount val="1"/>
                <c:pt idx="0">
                  <c:v>Web</c:v>
                </c:pt>
              </c:strCache>
            </c:strRef>
          </c:tx>
          <c:spPr>
            <a:solidFill>
              <a:schemeClr val="accent4"/>
            </a:solidFill>
            <a:ln>
              <a:noFill/>
            </a:ln>
            <a:effectLst>
              <a:outerShdw blurRad="57150" dist="19050" dir="5400000" algn="ctr" rotWithShape="0">
                <a:srgbClr val="000000">
                  <a:alpha val="63000"/>
                </a:srgbClr>
              </a:outerShdw>
            </a:effectLst>
          </c:spPr>
          <c:invertIfNegative val="0"/>
          <c:cat>
            <c:strRef>
              <c:f>Plots!$S$3:$S$9</c:f>
              <c:strCache>
                <c:ptCount val="6"/>
                <c:pt idx="0">
                  <c:v>20-29</c:v>
                </c:pt>
                <c:pt idx="1">
                  <c:v>30-39</c:v>
                </c:pt>
                <c:pt idx="2">
                  <c:v>40-49</c:v>
                </c:pt>
                <c:pt idx="3">
                  <c:v>50-59</c:v>
                </c:pt>
                <c:pt idx="4">
                  <c:v>60-69</c:v>
                </c:pt>
                <c:pt idx="5">
                  <c:v>70 and Older</c:v>
                </c:pt>
              </c:strCache>
            </c:strRef>
          </c:cat>
          <c:val>
            <c:numRef>
              <c:f>Plots!$U$3:$U$9</c:f>
              <c:numCache>
                <c:formatCode>General</c:formatCode>
                <c:ptCount val="6"/>
                <c:pt idx="0">
                  <c:v>169</c:v>
                </c:pt>
                <c:pt idx="1">
                  <c:v>1015</c:v>
                </c:pt>
                <c:pt idx="2">
                  <c:v>2360</c:v>
                </c:pt>
                <c:pt idx="3">
                  <c:v>2153</c:v>
                </c:pt>
                <c:pt idx="4">
                  <c:v>1978</c:v>
                </c:pt>
                <c:pt idx="5">
                  <c:v>642</c:v>
                </c:pt>
              </c:numCache>
            </c:numRef>
          </c:val>
          <c:extLst>
            <c:ext xmlns:c16="http://schemas.microsoft.com/office/drawing/2014/chart" uri="{C3380CC4-5D6E-409C-BE32-E72D297353CC}">
              <c16:uniqueId val="{00000001-75ED-4D18-A1EC-24FD778EA56B}"/>
            </c:ext>
          </c:extLst>
        </c:ser>
        <c:ser>
          <c:idx val="2"/>
          <c:order val="2"/>
          <c:tx>
            <c:strRef>
              <c:f>Plots!$V$2</c:f>
              <c:strCache>
                <c:ptCount val="1"/>
                <c:pt idx="0">
                  <c:v>Catalog</c:v>
                </c:pt>
              </c:strCache>
            </c:strRef>
          </c:tx>
          <c:spPr>
            <a:solidFill>
              <a:schemeClr val="accent6"/>
            </a:solidFill>
            <a:ln>
              <a:noFill/>
            </a:ln>
            <a:effectLst>
              <a:outerShdw blurRad="57150" dist="19050" dir="5400000" algn="ctr" rotWithShape="0">
                <a:srgbClr val="000000">
                  <a:alpha val="63000"/>
                </a:srgbClr>
              </a:outerShdw>
            </a:effectLst>
          </c:spPr>
          <c:invertIfNegative val="0"/>
          <c:cat>
            <c:strRef>
              <c:f>Plots!$S$3:$S$9</c:f>
              <c:strCache>
                <c:ptCount val="6"/>
                <c:pt idx="0">
                  <c:v>20-29</c:v>
                </c:pt>
                <c:pt idx="1">
                  <c:v>30-39</c:v>
                </c:pt>
                <c:pt idx="2">
                  <c:v>40-49</c:v>
                </c:pt>
                <c:pt idx="3">
                  <c:v>50-59</c:v>
                </c:pt>
                <c:pt idx="4">
                  <c:v>60-69</c:v>
                </c:pt>
                <c:pt idx="5">
                  <c:v>70 and Older</c:v>
                </c:pt>
              </c:strCache>
            </c:strRef>
          </c:cat>
          <c:val>
            <c:numRef>
              <c:f>Plots!$V$3:$V$9</c:f>
              <c:numCache>
                <c:formatCode>General</c:formatCode>
                <c:ptCount val="6"/>
                <c:pt idx="0">
                  <c:v>144</c:v>
                </c:pt>
                <c:pt idx="1">
                  <c:v>646</c:v>
                </c:pt>
                <c:pt idx="2">
                  <c:v>1423</c:v>
                </c:pt>
                <c:pt idx="3">
                  <c:v>1352</c:v>
                </c:pt>
                <c:pt idx="4">
                  <c:v>1393</c:v>
                </c:pt>
                <c:pt idx="5">
                  <c:v>387</c:v>
                </c:pt>
              </c:numCache>
            </c:numRef>
          </c:val>
          <c:extLst>
            <c:ext xmlns:c16="http://schemas.microsoft.com/office/drawing/2014/chart" uri="{C3380CC4-5D6E-409C-BE32-E72D297353CC}">
              <c16:uniqueId val="{00000002-75ED-4D18-A1EC-24FD778EA56B}"/>
            </c:ext>
          </c:extLst>
        </c:ser>
        <c:ser>
          <c:idx val="3"/>
          <c:order val="3"/>
          <c:tx>
            <c:strRef>
              <c:f>Plots!$W$2</c:f>
              <c:strCache>
                <c:ptCount val="1"/>
                <c:pt idx="0">
                  <c:v>Discount</c:v>
                </c:pt>
              </c:strCache>
            </c:strRef>
          </c:tx>
          <c:spPr>
            <a:solidFill>
              <a:schemeClr val="accent2">
                <a:lumMod val="50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Plots!$S$3:$S$9</c:f>
              <c:strCache>
                <c:ptCount val="6"/>
                <c:pt idx="0">
                  <c:v>20-29</c:v>
                </c:pt>
                <c:pt idx="1">
                  <c:v>30-39</c:v>
                </c:pt>
                <c:pt idx="2">
                  <c:v>40-49</c:v>
                </c:pt>
                <c:pt idx="3">
                  <c:v>50-59</c:v>
                </c:pt>
                <c:pt idx="4">
                  <c:v>60-69</c:v>
                </c:pt>
                <c:pt idx="5">
                  <c:v>70 and Older</c:v>
                </c:pt>
              </c:strCache>
            </c:strRef>
          </c:cat>
          <c:val>
            <c:numRef>
              <c:f>Plots!$W$3:$W$9</c:f>
              <c:numCache>
                <c:formatCode>General</c:formatCode>
                <c:ptCount val="6"/>
                <c:pt idx="0">
                  <c:v>53</c:v>
                </c:pt>
                <c:pt idx="1">
                  <c:v>617</c:v>
                </c:pt>
                <c:pt idx="2">
                  <c:v>1455</c:v>
                </c:pt>
                <c:pt idx="3">
                  <c:v>1188</c:v>
                </c:pt>
                <c:pt idx="4">
                  <c:v>1098</c:v>
                </c:pt>
                <c:pt idx="5">
                  <c:v>298</c:v>
                </c:pt>
              </c:numCache>
            </c:numRef>
          </c:val>
          <c:extLst>
            <c:ext xmlns:c16="http://schemas.microsoft.com/office/drawing/2014/chart" uri="{C3380CC4-5D6E-409C-BE32-E72D297353CC}">
              <c16:uniqueId val="{00000003-75ED-4D18-A1EC-24FD778EA56B}"/>
            </c:ext>
          </c:extLst>
        </c:ser>
        <c:dLbls>
          <c:showLegendKey val="0"/>
          <c:showVal val="0"/>
          <c:showCatName val="0"/>
          <c:showSerName val="0"/>
          <c:showPercent val="0"/>
          <c:showBubbleSize val="0"/>
        </c:dLbls>
        <c:gapWidth val="100"/>
        <c:overlap val="-24"/>
        <c:axId val="447961664"/>
        <c:axId val="447957344"/>
      </c:barChart>
      <c:catAx>
        <c:axId val="447961664"/>
        <c:scaling>
          <c:orientation val="minMax"/>
        </c:scaling>
        <c:delete val="0"/>
        <c:axPos val="b"/>
        <c:title>
          <c:tx>
            <c:rich>
              <a:bodyPr rot="0" spcFirstLastPara="1" vertOverflow="ellipsis" vert="horz" wrap="square" anchor="ctr" anchorCtr="1"/>
              <a:lstStyle/>
              <a:p>
                <a:pPr>
                  <a:defRPr lang="en-US" sz="1200" b="0" i="0" u="none" strike="noStrike" kern="1200" baseline="0">
                    <a:solidFill>
                      <a:srgbClr val="171C30"/>
                    </a:solidFill>
                    <a:latin typeface="+mn-lt"/>
                    <a:ea typeface="+mn-ea"/>
                    <a:cs typeface="+mn-cs"/>
                  </a:defRPr>
                </a:pPr>
                <a:r>
                  <a:rPr lang="en-US"/>
                  <a:t>AGE GROUP</a:t>
                </a:r>
              </a:p>
            </c:rich>
          </c:tx>
          <c:overlay val="0"/>
          <c:spPr>
            <a:noFill/>
            <a:ln>
              <a:noFill/>
            </a:ln>
            <a:effectLst/>
          </c:spPr>
          <c:txPr>
            <a:bodyPr rot="0" spcFirstLastPara="1" vertOverflow="ellipsis" vert="horz" wrap="square" anchor="ctr" anchorCtr="1"/>
            <a:lstStyle/>
            <a:p>
              <a:pPr>
                <a:defRPr lang="en-US" sz="1200" b="0" i="0" u="none" strike="noStrike" kern="1200" baseline="0">
                  <a:solidFill>
                    <a:srgbClr val="171C30"/>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bg1">
                <a:lumMod val="65000"/>
              </a:schemeClr>
            </a:solidFill>
            <a:round/>
          </a:ln>
          <a:effectLst/>
        </c:spPr>
        <c:txPr>
          <a:bodyPr rot="-60000000" spcFirstLastPara="1" vertOverflow="ellipsis" vert="horz" wrap="square" anchor="ctr" anchorCtr="1"/>
          <a:lstStyle/>
          <a:p>
            <a:pPr>
              <a:defRPr lang="en-US" sz="1200" b="0" i="0" u="none" strike="noStrike" kern="1200" baseline="0">
                <a:solidFill>
                  <a:srgbClr val="171C30"/>
                </a:solidFill>
                <a:latin typeface="+mn-lt"/>
                <a:ea typeface="+mn-ea"/>
                <a:cs typeface="+mn-cs"/>
              </a:defRPr>
            </a:pPr>
            <a:endParaRPr lang="en-US"/>
          </a:p>
        </c:txPr>
        <c:crossAx val="447957344"/>
        <c:crosses val="autoZero"/>
        <c:auto val="1"/>
        <c:lblAlgn val="ctr"/>
        <c:lblOffset val="100"/>
        <c:noMultiLvlLbl val="0"/>
      </c:catAx>
      <c:valAx>
        <c:axId val="447957344"/>
        <c:scaling>
          <c:orientation val="minMax"/>
        </c:scaling>
        <c:delete val="0"/>
        <c:axPos val="l"/>
        <c:majorGridlines>
          <c:spPr>
            <a:ln w="3175" cap="flat" cmpd="sng" algn="ctr">
              <a:solidFill>
                <a:schemeClr val="bg1">
                  <a:lumMod val="65000"/>
                </a:schemeClr>
              </a:solidFill>
              <a:prstDash val="dash"/>
              <a:round/>
            </a:ln>
            <a:effectLst/>
          </c:spPr>
        </c:majorGridlines>
        <c:title>
          <c:tx>
            <c:rich>
              <a:bodyPr rot="-5400000" spcFirstLastPara="1" vertOverflow="ellipsis" vert="horz" wrap="square" anchor="ctr" anchorCtr="1"/>
              <a:lstStyle/>
              <a:p>
                <a:pPr>
                  <a:defRPr lang="en-US" sz="1200" b="0" i="0" u="none" strike="noStrike" kern="1200" baseline="0">
                    <a:solidFill>
                      <a:srgbClr val="171C30"/>
                    </a:solidFill>
                    <a:latin typeface="+mn-lt"/>
                    <a:ea typeface="+mn-ea"/>
                    <a:cs typeface="+mn-cs"/>
                  </a:defRPr>
                </a:pPr>
                <a:r>
                  <a:rPr lang="en-US"/>
                  <a:t>COUNT</a:t>
                </a:r>
              </a:p>
            </c:rich>
          </c:tx>
          <c:overlay val="0"/>
          <c:spPr>
            <a:noFill/>
            <a:ln>
              <a:noFill/>
            </a:ln>
            <a:effectLst/>
          </c:spPr>
          <c:txPr>
            <a:bodyPr rot="-5400000" spcFirstLastPara="1" vertOverflow="ellipsis" vert="horz" wrap="square" anchor="ctr" anchorCtr="1"/>
            <a:lstStyle/>
            <a:p>
              <a:pPr>
                <a:defRPr lang="en-US" sz="1200" b="0" i="0" u="none" strike="noStrike" kern="1200" baseline="0">
                  <a:solidFill>
                    <a:srgbClr val="171C3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200" b="0" i="0" u="none" strike="noStrike" kern="1200" baseline="0">
                <a:solidFill>
                  <a:srgbClr val="171C30"/>
                </a:solidFill>
                <a:latin typeface="+mn-lt"/>
                <a:ea typeface="+mn-ea"/>
                <a:cs typeface="+mn-cs"/>
              </a:defRPr>
            </a:pPr>
            <a:endParaRPr lang="en-US"/>
          </a:p>
        </c:txPr>
        <c:crossAx val="4479616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200" b="0" i="0" u="none" strike="noStrike" kern="1200" baseline="0">
              <a:solidFill>
                <a:srgbClr val="171C3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B5C5E6"/>
    </a:solidFill>
    <a:ln w="9525" cap="flat" cmpd="sng" algn="ctr">
      <a:solidFill>
        <a:schemeClr val="tx1">
          <a:lumMod val="15000"/>
          <a:lumOff val="85000"/>
        </a:schemeClr>
      </a:solidFill>
      <a:round/>
    </a:ln>
    <a:effectLst/>
  </c:spPr>
  <c:txPr>
    <a:bodyPr/>
    <a:lstStyle/>
    <a:p>
      <a:pPr>
        <a:defRPr lang="en-US" sz="1200" b="0" i="0" u="none" strike="noStrike" kern="1200" baseline="0">
          <a:solidFill>
            <a:srgbClr val="171C30"/>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Marketing Campaign Dashboard.xlsx]Plots!PivotTable73</c:name>
    <c:fmtId val="27"/>
  </c:pivotSource>
  <c:chart>
    <c:title>
      <c:tx>
        <c:rich>
          <a:bodyPr rot="0" spcFirstLastPara="1" vertOverflow="ellipsis" vert="horz" wrap="square" anchor="ctr" anchorCtr="1"/>
          <a:lstStyle/>
          <a:p>
            <a:pPr>
              <a:defRPr sz="1440" b="1" i="0" u="none" strike="noStrike" kern="1200" spc="0" baseline="0">
                <a:solidFill>
                  <a:srgbClr val="171C30"/>
                </a:solidFill>
                <a:latin typeface="+mn-lt"/>
                <a:ea typeface="+mn-ea"/>
                <a:cs typeface="+mn-cs"/>
              </a:defRPr>
            </a:pPr>
            <a:r>
              <a:rPr lang="en-US" sz="1600" b="1"/>
              <a:t>TOTAL SALES AMOUNT </a:t>
            </a:r>
          </a:p>
        </c:rich>
      </c:tx>
      <c:overlay val="0"/>
      <c:spPr>
        <a:noFill/>
        <a:ln>
          <a:noFill/>
        </a:ln>
        <a:effectLst/>
      </c:spPr>
      <c:txPr>
        <a:bodyPr rot="0" spcFirstLastPara="1" vertOverflow="ellipsis" vert="horz" wrap="square" anchor="ctr" anchorCtr="1"/>
        <a:lstStyle/>
        <a:p>
          <a:pPr>
            <a:defRPr sz="1440" b="1" i="0" u="none" strike="noStrike" kern="1200" spc="0" baseline="0">
              <a:solidFill>
                <a:srgbClr val="171C3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w="28575" cap="rnd">
            <a:noFill/>
            <a:round/>
          </a:ln>
          <a:effectLst/>
        </c:spPr>
        <c:marker>
          <c:symbol val="circle"/>
          <c:size val="5"/>
          <c:spPr>
            <a:noFill/>
            <a:ln w="9525">
              <a:noFill/>
            </a:ln>
            <a:effectLst/>
          </c:spPr>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2"/>
          </a:solidFill>
          <a:ln w="28575" cap="rnd">
            <a:noFill/>
            <a:round/>
          </a:ln>
          <a:effectLst/>
        </c:spPr>
        <c:marker>
          <c:symbol val="circle"/>
          <c:size val="5"/>
          <c:spPr>
            <a:noFill/>
            <a:ln w="9525">
              <a:noFill/>
            </a:ln>
            <a:effectLst/>
          </c:spPr>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2"/>
          </a:solidFill>
          <a:ln w="28575" cap="rnd">
            <a:noFill/>
            <a:round/>
          </a:ln>
          <a:effectLst/>
        </c:spPr>
        <c:marker>
          <c:symbol val="circle"/>
          <c:size val="5"/>
          <c:spPr>
            <a:noFill/>
            <a:ln w="9525">
              <a:noFill/>
            </a:ln>
            <a:effectLst/>
          </c:spPr>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8"/>
        <c:spPr>
          <a:ln w="28575" cap="rnd">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Plots!$C$2</c:f>
              <c:strCache>
                <c:ptCount val="1"/>
                <c:pt idx="0">
                  <c:v>Wines</c:v>
                </c:pt>
              </c:strCache>
            </c:strRef>
          </c:tx>
          <c:spPr>
            <a:solidFill>
              <a:schemeClr val="accent2"/>
            </a:solidFill>
            <a:ln>
              <a:noFill/>
            </a:ln>
            <a:effectLst/>
          </c:spPr>
          <c:invertIfNegative val="0"/>
          <c:cat>
            <c:strRef>
              <c:f>Plots!$B$3:$B$9</c:f>
              <c:strCache>
                <c:ptCount val="6"/>
                <c:pt idx="0">
                  <c:v>20-29</c:v>
                </c:pt>
                <c:pt idx="1">
                  <c:v>30-39</c:v>
                </c:pt>
                <c:pt idx="2">
                  <c:v>40-49</c:v>
                </c:pt>
                <c:pt idx="3">
                  <c:v>50-59</c:v>
                </c:pt>
                <c:pt idx="4">
                  <c:v>60-69</c:v>
                </c:pt>
                <c:pt idx="5">
                  <c:v>70 and Older</c:v>
                </c:pt>
              </c:strCache>
            </c:strRef>
          </c:cat>
          <c:val>
            <c:numRef>
              <c:f>Plots!$C$3:$C$9</c:f>
              <c:numCache>
                <c:formatCode>[&gt;999]"$"#.#,\k;General</c:formatCode>
                <c:ptCount val="6"/>
                <c:pt idx="0">
                  <c:v>15154</c:v>
                </c:pt>
                <c:pt idx="1">
                  <c:v>67710</c:v>
                </c:pt>
                <c:pt idx="2">
                  <c:v>155329</c:v>
                </c:pt>
                <c:pt idx="3">
                  <c:v>156056</c:v>
                </c:pt>
                <c:pt idx="4">
                  <c:v>169016</c:v>
                </c:pt>
                <c:pt idx="5">
                  <c:v>56156</c:v>
                </c:pt>
              </c:numCache>
            </c:numRef>
          </c:val>
          <c:extLst>
            <c:ext xmlns:c16="http://schemas.microsoft.com/office/drawing/2014/chart" uri="{C3380CC4-5D6E-409C-BE32-E72D297353CC}">
              <c16:uniqueId val="{00000000-DDB2-4478-8E12-B699E69F0978}"/>
            </c:ext>
          </c:extLst>
        </c:ser>
        <c:ser>
          <c:idx val="1"/>
          <c:order val="1"/>
          <c:tx>
            <c:strRef>
              <c:f>Plots!$D$2</c:f>
              <c:strCache>
                <c:ptCount val="1"/>
                <c:pt idx="0">
                  <c:v>Meat</c:v>
                </c:pt>
              </c:strCache>
            </c:strRef>
          </c:tx>
          <c:spPr>
            <a:solidFill>
              <a:schemeClr val="accent4"/>
            </a:solidFill>
            <a:ln>
              <a:noFill/>
            </a:ln>
            <a:effectLst/>
          </c:spPr>
          <c:invertIfNegative val="0"/>
          <c:cat>
            <c:strRef>
              <c:f>Plots!$B$3:$B$9</c:f>
              <c:strCache>
                <c:ptCount val="6"/>
                <c:pt idx="0">
                  <c:v>20-29</c:v>
                </c:pt>
                <c:pt idx="1">
                  <c:v>30-39</c:v>
                </c:pt>
                <c:pt idx="2">
                  <c:v>40-49</c:v>
                </c:pt>
                <c:pt idx="3">
                  <c:v>50-59</c:v>
                </c:pt>
                <c:pt idx="4">
                  <c:v>60-69</c:v>
                </c:pt>
                <c:pt idx="5">
                  <c:v>70 and Older</c:v>
                </c:pt>
              </c:strCache>
            </c:strRef>
          </c:cat>
          <c:val>
            <c:numRef>
              <c:f>Plots!$D$3:$D$9</c:f>
              <c:numCache>
                <c:formatCode>[&gt;999]"$"#.#,\k;General</c:formatCode>
                <c:ptCount val="6"/>
                <c:pt idx="0">
                  <c:v>10898</c:v>
                </c:pt>
                <c:pt idx="1">
                  <c:v>43228</c:v>
                </c:pt>
                <c:pt idx="2">
                  <c:v>86675</c:v>
                </c:pt>
                <c:pt idx="3">
                  <c:v>80331</c:v>
                </c:pt>
                <c:pt idx="4">
                  <c:v>88004</c:v>
                </c:pt>
                <c:pt idx="5">
                  <c:v>26471</c:v>
                </c:pt>
              </c:numCache>
            </c:numRef>
          </c:val>
          <c:extLst>
            <c:ext xmlns:c16="http://schemas.microsoft.com/office/drawing/2014/chart" uri="{C3380CC4-5D6E-409C-BE32-E72D297353CC}">
              <c16:uniqueId val="{00000001-DDB2-4478-8E12-B699E69F0978}"/>
            </c:ext>
          </c:extLst>
        </c:ser>
        <c:ser>
          <c:idx val="2"/>
          <c:order val="2"/>
          <c:tx>
            <c:strRef>
              <c:f>Plots!$E$2</c:f>
              <c:strCache>
                <c:ptCount val="1"/>
                <c:pt idx="0">
                  <c:v>Gold</c:v>
                </c:pt>
              </c:strCache>
            </c:strRef>
          </c:tx>
          <c:spPr>
            <a:solidFill>
              <a:schemeClr val="accent6"/>
            </a:solidFill>
            <a:ln>
              <a:noFill/>
            </a:ln>
            <a:effectLst/>
          </c:spPr>
          <c:invertIfNegative val="0"/>
          <c:cat>
            <c:strRef>
              <c:f>Plots!$B$3:$B$9</c:f>
              <c:strCache>
                <c:ptCount val="6"/>
                <c:pt idx="0">
                  <c:v>20-29</c:v>
                </c:pt>
                <c:pt idx="1">
                  <c:v>30-39</c:v>
                </c:pt>
                <c:pt idx="2">
                  <c:v>40-49</c:v>
                </c:pt>
                <c:pt idx="3">
                  <c:v>50-59</c:v>
                </c:pt>
                <c:pt idx="4">
                  <c:v>60-69</c:v>
                </c:pt>
                <c:pt idx="5">
                  <c:v>70 and Older</c:v>
                </c:pt>
              </c:strCache>
            </c:strRef>
          </c:cat>
          <c:val>
            <c:numRef>
              <c:f>Plots!$E$3:$E$9</c:f>
              <c:numCache>
                <c:formatCode>[&gt;999]"$"#.#,\k;General</c:formatCode>
                <c:ptCount val="6"/>
                <c:pt idx="0">
                  <c:v>2114</c:v>
                </c:pt>
                <c:pt idx="1">
                  <c:v>12096</c:v>
                </c:pt>
                <c:pt idx="2">
                  <c:v>23594</c:v>
                </c:pt>
                <c:pt idx="3">
                  <c:v>21856</c:v>
                </c:pt>
                <c:pt idx="4">
                  <c:v>22550</c:v>
                </c:pt>
                <c:pt idx="5">
                  <c:v>6556</c:v>
                </c:pt>
              </c:numCache>
            </c:numRef>
          </c:val>
          <c:extLst>
            <c:ext xmlns:c16="http://schemas.microsoft.com/office/drawing/2014/chart" uri="{C3380CC4-5D6E-409C-BE32-E72D297353CC}">
              <c16:uniqueId val="{00000002-DDB2-4478-8E12-B699E69F0978}"/>
            </c:ext>
          </c:extLst>
        </c:ser>
        <c:ser>
          <c:idx val="3"/>
          <c:order val="3"/>
          <c:tx>
            <c:strRef>
              <c:f>Plots!$F$2</c:f>
              <c:strCache>
                <c:ptCount val="1"/>
                <c:pt idx="0">
                  <c:v>Fish</c:v>
                </c:pt>
              </c:strCache>
            </c:strRef>
          </c:tx>
          <c:spPr>
            <a:solidFill>
              <a:schemeClr val="accent2">
                <a:lumMod val="50000"/>
              </a:schemeClr>
            </a:solidFill>
            <a:ln>
              <a:noFill/>
            </a:ln>
            <a:effectLst/>
          </c:spPr>
          <c:invertIfNegative val="0"/>
          <c:cat>
            <c:strRef>
              <c:f>Plots!$B$3:$B$9</c:f>
              <c:strCache>
                <c:ptCount val="6"/>
                <c:pt idx="0">
                  <c:v>20-29</c:v>
                </c:pt>
                <c:pt idx="1">
                  <c:v>30-39</c:v>
                </c:pt>
                <c:pt idx="2">
                  <c:v>40-49</c:v>
                </c:pt>
                <c:pt idx="3">
                  <c:v>50-59</c:v>
                </c:pt>
                <c:pt idx="4">
                  <c:v>60-69</c:v>
                </c:pt>
                <c:pt idx="5">
                  <c:v>70 and Older</c:v>
                </c:pt>
              </c:strCache>
            </c:strRef>
          </c:cat>
          <c:val>
            <c:numRef>
              <c:f>Plots!$F$3:$F$9</c:f>
              <c:numCache>
                <c:formatCode>[&gt;999]"$"#.#,\k;General</c:formatCode>
                <c:ptCount val="6"/>
                <c:pt idx="0">
                  <c:v>2553</c:v>
                </c:pt>
                <c:pt idx="1">
                  <c:v>11071</c:v>
                </c:pt>
                <c:pt idx="2">
                  <c:v>19764</c:v>
                </c:pt>
                <c:pt idx="3">
                  <c:v>18112</c:v>
                </c:pt>
                <c:pt idx="4">
                  <c:v>18869</c:v>
                </c:pt>
                <c:pt idx="5">
                  <c:v>5628</c:v>
                </c:pt>
              </c:numCache>
            </c:numRef>
          </c:val>
          <c:extLst>
            <c:ext xmlns:c16="http://schemas.microsoft.com/office/drawing/2014/chart" uri="{C3380CC4-5D6E-409C-BE32-E72D297353CC}">
              <c16:uniqueId val="{00000003-DDB2-4478-8E12-B699E69F0978}"/>
            </c:ext>
          </c:extLst>
        </c:ser>
        <c:ser>
          <c:idx val="4"/>
          <c:order val="4"/>
          <c:tx>
            <c:strRef>
              <c:f>Plots!$G$2</c:f>
              <c:strCache>
                <c:ptCount val="1"/>
                <c:pt idx="0">
                  <c:v>Sweet</c:v>
                </c:pt>
              </c:strCache>
            </c:strRef>
          </c:tx>
          <c:spPr>
            <a:solidFill>
              <a:schemeClr val="accent4">
                <a:lumMod val="50000"/>
              </a:schemeClr>
            </a:solidFill>
            <a:ln>
              <a:noFill/>
            </a:ln>
            <a:effectLst/>
          </c:spPr>
          <c:invertIfNegative val="0"/>
          <c:cat>
            <c:strRef>
              <c:f>Plots!$B$3:$B$9</c:f>
              <c:strCache>
                <c:ptCount val="6"/>
                <c:pt idx="0">
                  <c:v>20-29</c:v>
                </c:pt>
                <c:pt idx="1">
                  <c:v>30-39</c:v>
                </c:pt>
                <c:pt idx="2">
                  <c:v>40-49</c:v>
                </c:pt>
                <c:pt idx="3">
                  <c:v>50-59</c:v>
                </c:pt>
                <c:pt idx="4">
                  <c:v>60-69</c:v>
                </c:pt>
                <c:pt idx="5">
                  <c:v>70 and Older</c:v>
                </c:pt>
              </c:strCache>
            </c:strRef>
          </c:cat>
          <c:val>
            <c:numRef>
              <c:f>Plots!$G$3:$G$9</c:f>
              <c:numCache>
                <c:formatCode>[&gt;999]"$"#.#,\k;General</c:formatCode>
                <c:ptCount val="6"/>
                <c:pt idx="0">
                  <c:v>1915</c:v>
                </c:pt>
                <c:pt idx="1">
                  <c:v>8237</c:v>
                </c:pt>
                <c:pt idx="2">
                  <c:v>14200</c:v>
                </c:pt>
                <c:pt idx="3">
                  <c:v>12292</c:v>
                </c:pt>
                <c:pt idx="4">
                  <c:v>13767</c:v>
                </c:pt>
                <c:pt idx="5">
                  <c:v>4699</c:v>
                </c:pt>
              </c:numCache>
            </c:numRef>
          </c:val>
          <c:extLst>
            <c:ext xmlns:c16="http://schemas.microsoft.com/office/drawing/2014/chart" uri="{C3380CC4-5D6E-409C-BE32-E72D297353CC}">
              <c16:uniqueId val="{00000004-DDB2-4478-8E12-B699E69F0978}"/>
            </c:ext>
          </c:extLst>
        </c:ser>
        <c:ser>
          <c:idx val="5"/>
          <c:order val="5"/>
          <c:tx>
            <c:strRef>
              <c:f>Plots!$H$2</c:f>
              <c:strCache>
                <c:ptCount val="1"/>
                <c:pt idx="0">
                  <c:v>Fruits</c:v>
                </c:pt>
              </c:strCache>
            </c:strRef>
          </c:tx>
          <c:spPr>
            <a:solidFill>
              <a:schemeClr val="accent6">
                <a:lumMod val="50000"/>
              </a:schemeClr>
            </a:solidFill>
            <a:ln>
              <a:noFill/>
            </a:ln>
            <a:effectLst/>
          </c:spPr>
          <c:invertIfNegative val="0"/>
          <c:cat>
            <c:strRef>
              <c:f>Plots!$B$3:$B$9</c:f>
              <c:strCache>
                <c:ptCount val="6"/>
                <c:pt idx="0">
                  <c:v>20-29</c:v>
                </c:pt>
                <c:pt idx="1">
                  <c:v>30-39</c:v>
                </c:pt>
                <c:pt idx="2">
                  <c:v>40-49</c:v>
                </c:pt>
                <c:pt idx="3">
                  <c:v>50-59</c:v>
                </c:pt>
                <c:pt idx="4">
                  <c:v>60-69</c:v>
                </c:pt>
                <c:pt idx="5">
                  <c:v>70 and Older</c:v>
                </c:pt>
              </c:strCache>
            </c:strRef>
          </c:cat>
          <c:val>
            <c:numRef>
              <c:f>Plots!$H$3:$H$9</c:f>
              <c:numCache>
                <c:formatCode>[&gt;999]"$"#.#,\k;General</c:formatCode>
                <c:ptCount val="6"/>
                <c:pt idx="0">
                  <c:v>1421</c:v>
                </c:pt>
                <c:pt idx="1">
                  <c:v>7464</c:v>
                </c:pt>
                <c:pt idx="2">
                  <c:v>13685</c:v>
                </c:pt>
                <c:pt idx="3">
                  <c:v>12842</c:v>
                </c:pt>
                <c:pt idx="4">
                  <c:v>13898</c:v>
                </c:pt>
                <c:pt idx="5">
                  <c:v>3973</c:v>
                </c:pt>
              </c:numCache>
            </c:numRef>
          </c:val>
          <c:extLst>
            <c:ext xmlns:c16="http://schemas.microsoft.com/office/drawing/2014/chart" uri="{C3380CC4-5D6E-409C-BE32-E72D297353CC}">
              <c16:uniqueId val="{00000005-DDB2-4478-8E12-B699E69F0978}"/>
            </c:ext>
          </c:extLst>
        </c:ser>
        <c:dLbls>
          <c:showLegendKey val="0"/>
          <c:showVal val="0"/>
          <c:showCatName val="0"/>
          <c:showSerName val="0"/>
          <c:showPercent val="0"/>
          <c:showBubbleSize val="0"/>
        </c:dLbls>
        <c:gapWidth val="150"/>
        <c:overlap val="100"/>
        <c:axId val="1013324911"/>
        <c:axId val="1013325391"/>
      </c:barChart>
      <c:lineChart>
        <c:grouping val="standard"/>
        <c:varyColors val="0"/>
        <c:ser>
          <c:idx val="6"/>
          <c:order val="6"/>
          <c:tx>
            <c:strRef>
              <c:f>Plots!$I$2</c:f>
              <c:strCache>
                <c:ptCount val="1"/>
                <c:pt idx="0">
                  <c:v>A</c:v>
                </c:pt>
              </c:strCache>
            </c:strRef>
          </c:tx>
          <c:spPr>
            <a:ln w="28575"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Plots!$B$3:$B$9</c:f>
              <c:strCache>
                <c:ptCount val="6"/>
                <c:pt idx="0">
                  <c:v>20-29</c:v>
                </c:pt>
                <c:pt idx="1">
                  <c:v>30-39</c:v>
                </c:pt>
                <c:pt idx="2">
                  <c:v>40-49</c:v>
                </c:pt>
                <c:pt idx="3">
                  <c:v>50-59</c:v>
                </c:pt>
                <c:pt idx="4">
                  <c:v>60-69</c:v>
                </c:pt>
                <c:pt idx="5">
                  <c:v>70 and Older</c:v>
                </c:pt>
              </c:strCache>
            </c:strRef>
          </c:cat>
          <c:val>
            <c:numRef>
              <c:f>Plots!$I$3:$I$9</c:f>
              <c:numCache>
                <c:formatCode>[&gt;999]"$"#.#,\k;General</c:formatCode>
                <c:ptCount val="6"/>
                <c:pt idx="0">
                  <c:v>34055</c:v>
                </c:pt>
                <c:pt idx="1">
                  <c:v>149806</c:v>
                </c:pt>
                <c:pt idx="2">
                  <c:v>313247</c:v>
                </c:pt>
                <c:pt idx="3">
                  <c:v>301489</c:v>
                </c:pt>
                <c:pt idx="4">
                  <c:v>326104</c:v>
                </c:pt>
                <c:pt idx="5">
                  <c:v>103483</c:v>
                </c:pt>
              </c:numCache>
            </c:numRef>
          </c:val>
          <c:smooth val="0"/>
          <c:extLst>
            <c:ext xmlns:c16="http://schemas.microsoft.com/office/drawing/2014/chart" uri="{C3380CC4-5D6E-409C-BE32-E72D297353CC}">
              <c16:uniqueId val="{00000000-6FE6-4FE4-82EA-0B694788E755}"/>
            </c:ext>
          </c:extLst>
        </c:ser>
        <c:dLbls>
          <c:showLegendKey val="0"/>
          <c:showVal val="0"/>
          <c:showCatName val="0"/>
          <c:showSerName val="0"/>
          <c:showPercent val="0"/>
          <c:showBubbleSize val="0"/>
        </c:dLbls>
        <c:marker val="1"/>
        <c:smooth val="0"/>
        <c:axId val="1013324911"/>
        <c:axId val="1013325391"/>
      </c:lineChart>
      <c:catAx>
        <c:axId val="1013324911"/>
        <c:scaling>
          <c:orientation val="minMax"/>
        </c:scaling>
        <c:delete val="0"/>
        <c:axPos val="b"/>
        <c:title>
          <c:tx>
            <c:rich>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r>
                  <a:rPr lang="en-US"/>
                  <a:t>AGE GROUP</a:t>
                </a:r>
              </a:p>
            </c:rich>
          </c:tx>
          <c:overlay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bg1">
                <a:lumMod val="65000"/>
              </a:schemeClr>
            </a:solidFill>
            <a:round/>
          </a:ln>
          <a:effectLst/>
        </c:spPr>
        <c:txPr>
          <a:bodyPr rot="-6000000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crossAx val="1013325391"/>
        <c:crosses val="autoZero"/>
        <c:auto val="1"/>
        <c:lblAlgn val="ctr"/>
        <c:lblOffset val="100"/>
        <c:noMultiLvlLbl val="0"/>
      </c:catAx>
      <c:valAx>
        <c:axId val="1013325391"/>
        <c:scaling>
          <c:orientation val="minMax"/>
        </c:scaling>
        <c:delete val="1"/>
        <c:axPos val="l"/>
        <c:majorGridlines>
          <c:spPr>
            <a:ln w="3175" cap="flat" cmpd="sng" algn="ctr">
              <a:solidFill>
                <a:schemeClr val="bg1">
                  <a:lumMod val="65000"/>
                </a:schemeClr>
              </a:solidFill>
              <a:prstDash val="dash"/>
              <a:round/>
            </a:ln>
            <a:effectLst/>
          </c:spPr>
        </c:majorGridlines>
        <c:title>
          <c:tx>
            <c:rich>
              <a:bodyPr rot="-5400000" spcFirstLastPara="1" vertOverflow="ellipsis" vert="horz" wrap="square" anchor="ctr" anchorCtr="1"/>
              <a:lstStyle/>
              <a:p>
                <a:pPr>
                  <a:defRPr sz="1200" b="0" i="0" u="none" strike="noStrike" kern="1200" baseline="0">
                    <a:solidFill>
                      <a:srgbClr val="171C30"/>
                    </a:solidFill>
                    <a:latin typeface="+mn-lt"/>
                    <a:ea typeface="+mn-ea"/>
                    <a:cs typeface="+mn-cs"/>
                  </a:defRPr>
                </a:pPr>
                <a:r>
                  <a:rPr lang="en-US"/>
                  <a:t>TOTAL SALES(in $)</a:t>
                </a:r>
              </a:p>
            </c:rich>
          </c:tx>
          <c:overlay val="0"/>
          <c:spPr>
            <a:noFill/>
            <a:ln>
              <a:noFill/>
            </a:ln>
            <a:effectLst/>
          </c:spPr>
          <c:txPr>
            <a:bodyPr rot="-540000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title>
        <c:numFmt formatCode="[&gt;999]&quot;$&quot;#.#,\k;General" sourceLinked="1"/>
        <c:majorTickMark val="out"/>
        <c:minorTickMark val="none"/>
        <c:tickLblPos val="nextTo"/>
        <c:crossAx val="1013324911"/>
        <c:crosses val="autoZero"/>
        <c:crossBetween val="between"/>
      </c:valAx>
      <c:spPr>
        <a:noFill/>
        <a:ln>
          <a:noFill/>
        </a:ln>
        <a:effectLst/>
      </c:spPr>
    </c:plotArea>
    <c:legend>
      <c:legendPos val="t"/>
      <c:legendEntry>
        <c:idx val="5"/>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legendEntry>
      <c:legendEntry>
        <c:idx val="6"/>
        <c:txPr>
          <a:bodyPr rot="0" spcFirstLastPara="1" vertOverflow="ellipsis" vert="horz" wrap="square" anchor="ctr" anchorCtr="1"/>
          <a:lstStyle/>
          <a:p>
            <a:pPr>
              <a:defRPr sz="1200" b="0" i="0" u="none" strike="noStrike" kern="1200" baseline="0">
                <a:solidFill>
                  <a:srgbClr val="B5C5E6"/>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B5C5E6"/>
    </a:solidFill>
    <a:ln w="9525" cap="flat" cmpd="sng" algn="ctr">
      <a:solidFill>
        <a:schemeClr val="tx1">
          <a:lumMod val="15000"/>
          <a:lumOff val="85000"/>
        </a:schemeClr>
      </a:solidFill>
      <a:round/>
    </a:ln>
    <a:effectLst/>
  </c:spPr>
  <c:txPr>
    <a:bodyPr/>
    <a:lstStyle/>
    <a:p>
      <a:pPr>
        <a:defRPr sz="1200">
          <a:solidFill>
            <a:srgbClr val="171C30"/>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Marketing Campaign Dashboard.xlsx]Plots!PivotTable8</c:name>
    <c:fmtId val="7"/>
  </c:pivotSource>
  <c:chart>
    <c:title>
      <c:tx>
        <c:rich>
          <a:bodyPr rot="0" spcFirstLastPara="1" vertOverflow="ellipsis" vert="horz" wrap="square" anchor="ctr" anchorCtr="1"/>
          <a:lstStyle/>
          <a:p>
            <a:pPr>
              <a:defRPr sz="1600" b="1" i="0" u="none" strike="noStrike" kern="1200" spc="0" baseline="0">
                <a:solidFill>
                  <a:srgbClr val="171C30"/>
                </a:solidFill>
                <a:latin typeface="+mn-lt"/>
                <a:ea typeface="+mn-ea"/>
                <a:cs typeface="+mn-cs"/>
              </a:defRPr>
            </a:pPr>
            <a:r>
              <a:rPr lang="en-US" sz="1600" b="1"/>
              <a:t>NUMBER OF CUSTOMERS</a:t>
            </a:r>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171C3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pivotFmt>
      <c:pivotFmt>
        <c:idx val="4"/>
        <c:spPr>
          <a:solidFill>
            <a:schemeClr val="accent2"/>
          </a:solidFill>
          <a:ln>
            <a:noFill/>
          </a:ln>
          <a:effectLst/>
        </c:spPr>
      </c:pivotFmt>
      <c:pivotFmt>
        <c:idx val="5"/>
        <c:spPr>
          <a:solidFill>
            <a:schemeClr val="accent2"/>
          </a:solidFill>
          <a:ln>
            <a:noFill/>
          </a:ln>
          <a:effectLst/>
        </c:spPr>
      </c:pivotFmt>
      <c:pivotFmt>
        <c:idx val="6"/>
        <c:spPr>
          <a:solidFill>
            <a:schemeClr val="accent2"/>
          </a:solidFill>
          <a:ln>
            <a:noFill/>
          </a:ln>
          <a:effectLst/>
        </c:spPr>
      </c:pivotFmt>
      <c:pivotFmt>
        <c:idx val="7"/>
        <c:spPr>
          <a:solidFill>
            <a:schemeClr val="accent2"/>
          </a:solidFill>
          <a:ln>
            <a:noFill/>
          </a:ln>
          <a:effectLst/>
        </c:spPr>
      </c:pivotFmt>
      <c:pivotFmt>
        <c:idx val="8"/>
        <c:spPr>
          <a:solidFill>
            <a:schemeClr val="accent2"/>
          </a:solidFill>
          <a:ln>
            <a:noFill/>
          </a:ln>
          <a:effectLst/>
        </c:spPr>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pivotFmt>
      <c:pivotFmt>
        <c:idx val="11"/>
        <c:spPr>
          <a:solidFill>
            <a:schemeClr val="accent2"/>
          </a:solidFill>
          <a:ln>
            <a:noFill/>
          </a:ln>
          <a:effectLst/>
        </c:spPr>
      </c:pivotFmt>
      <c:pivotFmt>
        <c:idx val="12"/>
        <c:spPr>
          <a:solidFill>
            <a:schemeClr val="accent2"/>
          </a:solidFill>
          <a:ln>
            <a:noFill/>
          </a:ln>
          <a:effectLst/>
        </c:spPr>
      </c:pivotFmt>
      <c:pivotFmt>
        <c:idx val="13"/>
        <c:spPr>
          <a:solidFill>
            <a:schemeClr val="accent2"/>
          </a:solidFill>
          <a:ln>
            <a:noFill/>
          </a:ln>
          <a:effectLst/>
        </c:spPr>
      </c:pivotFmt>
      <c:pivotFmt>
        <c:idx val="14"/>
        <c:spPr>
          <a:solidFill>
            <a:schemeClr val="accent2"/>
          </a:solidFill>
          <a:ln>
            <a:noFill/>
          </a:ln>
          <a:effectLst/>
        </c:spPr>
      </c:pivotFmt>
      <c:pivotFmt>
        <c:idx val="15"/>
        <c:spPr>
          <a:solidFill>
            <a:schemeClr val="accent2"/>
          </a:solidFill>
          <a:ln>
            <a:noFill/>
          </a:ln>
          <a:effectLst/>
        </c:spPr>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pivotFmt>
      <c:pivotFmt>
        <c:idx val="18"/>
        <c:spPr>
          <a:solidFill>
            <a:schemeClr val="accent2"/>
          </a:solidFill>
          <a:ln>
            <a:noFill/>
          </a:ln>
          <a:effectLst/>
        </c:spPr>
      </c:pivotFmt>
      <c:pivotFmt>
        <c:idx val="19"/>
        <c:spPr>
          <a:solidFill>
            <a:schemeClr val="accent2"/>
          </a:solidFill>
          <a:ln>
            <a:noFill/>
          </a:ln>
          <a:effectLst/>
        </c:spPr>
      </c:pivotFmt>
      <c:pivotFmt>
        <c:idx val="20"/>
        <c:spPr>
          <a:solidFill>
            <a:schemeClr val="accent2">
              <a:lumMod val="50000"/>
            </a:schemeClr>
          </a:solidFill>
          <a:ln>
            <a:noFill/>
          </a:ln>
          <a:effectLst/>
        </c:spPr>
      </c:pivotFmt>
      <c:pivotFmt>
        <c:idx val="21"/>
        <c:spPr>
          <a:solidFill>
            <a:schemeClr val="accent4">
              <a:lumMod val="50000"/>
            </a:schemeClr>
          </a:solidFill>
          <a:ln>
            <a:noFill/>
          </a:ln>
          <a:effectLst/>
        </c:spPr>
      </c:pivotFmt>
      <c:pivotFmt>
        <c:idx val="22"/>
        <c:spPr>
          <a:solidFill>
            <a:schemeClr val="accent6">
              <a:lumMod val="50000"/>
            </a:schemeClr>
          </a:solidFill>
          <a:ln>
            <a:noFill/>
          </a:ln>
          <a:effectLst/>
        </c:spPr>
      </c:pivotFmt>
    </c:pivotFmts>
    <c:plotArea>
      <c:layout/>
      <c:pieChart>
        <c:varyColors val="1"/>
        <c:ser>
          <c:idx val="0"/>
          <c:order val="0"/>
          <c:tx>
            <c:strRef>
              <c:f>Plots!$AP$2</c:f>
              <c:strCache>
                <c:ptCount val="1"/>
                <c:pt idx="0">
                  <c:v>Total</c:v>
                </c:pt>
              </c:strCache>
            </c:strRef>
          </c:tx>
          <c:dPt>
            <c:idx val="0"/>
            <c:bubble3D val="0"/>
            <c:spPr>
              <a:solidFill>
                <a:schemeClr val="accent2"/>
              </a:solidFill>
              <a:ln>
                <a:noFill/>
              </a:ln>
              <a:effectLst/>
            </c:spPr>
            <c:extLst>
              <c:ext xmlns:c16="http://schemas.microsoft.com/office/drawing/2014/chart" uri="{C3380CC4-5D6E-409C-BE32-E72D297353CC}">
                <c16:uniqueId val="{00000001-EA55-4FA8-B157-EAC6EBB2FECE}"/>
              </c:ext>
            </c:extLst>
          </c:dPt>
          <c:dPt>
            <c:idx val="1"/>
            <c:bubble3D val="0"/>
            <c:spPr>
              <a:solidFill>
                <a:schemeClr val="accent4"/>
              </a:solidFill>
              <a:ln>
                <a:noFill/>
              </a:ln>
              <a:effectLst/>
            </c:spPr>
            <c:extLst>
              <c:ext xmlns:c16="http://schemas.microsoft.com/office/drawing/2014/chart" uri="{C3380CC4-5D6E-409C-BE32-E72D297353CC}">
                <c16:uniqueId val="{00000003-EA55-4FA8-B157-EAC6EBB2FECE}"/>
              </c:ext>
            </c:extLst>
          </c:dPt>
          <c:dPt>
            <c:idx val="2"/>
            <c:bubble3D val="0"/>
            <c:spPr>
              <a:solidFill>
                <a:schemeClr val="accent6"/>
              </a:solidFill>
              <a:ln>
                <a:noFill/>
              </a:ln>
              <a:effectLst/>
            </c:spPr>
            <c:extLst>
              <c:ext xmlns:c16="http://schemas.microsoft.com/office/drawing/2014/chart" uri="{C3380CC4-5D6E-409C-BE32-E72D297353CC}">
                <c16:uniqueId val="{00000005-EA55-4FA8-B157-EAC6EBB2FECE}"/>
              </c:ext>
            </c:extLst>
          </c:dPt>
          <c:dPt>
            <c:idx val="3"/>
            <c:bubble3D val="0"/>
            <c:spPr>
              <a:solidFill>
                <a:schemeClr val="accent2">
                  <a:lumMod val="50000"/>
                </a:schemeClr>
              </a:solidFill>
              <a:ln>
                <a:noFill/>
              </a:ln>
              <a:effectLst/>
            </c:spPr>
            <c:extLst>
              <c:ext xmlns:c16="http://schemas.microsoft.com/office/drawing/2014/chart" uri="{C3380CC4-5D6E-409C-BE32-E72D297353CC}">
                <c16:uniqueId val="{00000007-EA55-4FA8-B157-EAC6EBB2FECE}"/>
              </c:ext>
            </c:extLst>
          </c:dPt>
          <c:dPt>
            <c:idx val="4"/>
            <c:bubble3D val="0"/>
            <c:spPr>
              <a:solidFill>
                <a:schemeClr val="accent4">
                  <a:lumMod val="50000"/>
                </a:schemeClr>
              </a:solidFill>
              <a:ln>
                <a:noFill/>
              </a:ln>
              <a:effectLst/>
            </c:spPr>
            <c:extLst>
              <c:ext xmlns:c16="http://schemas.microsoft.com/office/drawing/2014/chart" uri="{C3380CC4-5D6E-409C-BE32-E72D297353CC}">
                <c16:uniqueId val="{00000009-EA55-4FA8-B157-EAC6EBB2FECE}"/>
              </c:ext>
            </c:extLst>
          </c:dPt>
          <c:dPt>
            <c:idx val="5"/>
            <c:bubble3D val="0"/>
            <c:spPr>
              <a:solidFill>
                <a:schemeClr val="accent6">
                  <a:lumMod val="50000"/>
                </a:schemeClr>
              </a:solidFill>
              <a:ln>
                <a:noFill/>
              </a:ln>
              <a:effectLst/>
            </c:spPr>
            <c:extLst>
              <c:ext xmlns:c16="http://schemas.microsoft.com/office/drawing/2014/chart" uri="{C3380CC4-5D6E-409C-BE32-E72D297353CC}">
                <c16:uniqueId val="{0000000B-EA55-4FA8-B157-EAC6EBB2FECE}"/>
              </c:ext>
            </c:extLst>
          </c:dPt>
          <c:dLbls>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Plots!$AO$3:$AO$9</c:f>
              <c:strCache>
                <c:ptCount val="6"/>
                <c:pt idx="0">
                  <c:v>20-29</c:v>
                </c:pt>
                <c:pt idx="1">
                  <c:v>30-39</c:v>
                </c:pt>
                <c:pt idx="2">
                  <c:v>40-49</c:v>
                </c:pt>
                <c:pt idx="3">
                  <c:v>50-59</c:v>
                </c:pt>
                <c:pt idx="4">
                  <c:v>60-69</c:v>
                </c:pt>
                <c:pt idx="5">
                  <c:v>70 and Older</c:v>
                </c:pt>
              </c:strCache>
            </c:strRef>
          </c:cat>
          <c:val>
            <c:numRef>
              <c:f>Plots!$AP$3:$AP$9</c:f>
              <c:numCache>
                <c:formatCode>General</c:formatCode>
                <c:ptCount val="6"/>
                <c:pt idx="0">
                  <c:v>35</c:v>
                </c:pt>
                <c:pt idx="1">
                  <c:v>276</c:v>
                </c:pt>
                <c:pt idx="2">
                  <c:v>628</c:v>
                </c:pt>
                <c:pt idx="3">
                  <c:v>499</c:v>
                </c:pt>
                <c:pt idx="4">
                  <c:v>452</c:v>
                </c:pt>
                <c:pt idx="5">
                  <c:v>131</c:v>
                </c:pt>
              </c:numCache>
            </c:numRef>
          </c:val>
          <c:extLst>
            <c:ext xmlns:c16="http://schemas.microsoft.com/office/drawing/2014/chart" uri="{C3380CC4-5D6E-409C-BE32-E72D297353CC}">
              <c16:uniqueId val="{0000000C-EA55-4FA8-B157-EAC6EBB2FEC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B5C5E6"/>
    </a:solidFill>
    <a:ln w="9525" cap="flat" cmpd="sng" algn="ctr">
      <a:noFill/>
      <a:round/>
    </a:ln>
    <a:effectLst/>
  </c:spPr>
  <c:txPr>
    <a:bodyPr/>
    <a:lstStyle/>
    <a:p>
      <a:pPr>
        <a:defRPr sz="1200">
          <a:solidFill>
            <a:srgbClr val="171C30"/>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Marketing Campaign Dashboard.xlsx]Plots!PivotTable9</c:name>
    <c:fmtId val="10"/>
  </c:pivotSource>
  <c:chart>
    <c:title>
      <c:tx>
        <c:rich>
          <a:bodyPr rot="0" spcFirstLastPara="1" vertOverflow="ellipsis" vert="horz" wrap="square" anchor="ctr" anchorCtr="1"/>
          <a:lstStyle/>
          <a:p>
            <a:pPr>
              <a:defRPr lang="en-US" sz="1600" b="1" i="0" u="none" strike="noStrike" kern="1200" spc="0" baseline="0">
                <a:solidFill>
                  <a:srgbClr val="171C30"/>
                </a:solidFill>
                <a:latin typeface="+mn-lt"/>
                <a:ea typeface="+mn-ea"/>
                <a:cs typeface="+mn-cs"/>
              </a:defRPr>
            </a:pPr>
            <a:r>
              <a:rPr lang="en-US" sz="1600" b="1"/>
              <a:t>MARITAL STATUS</a:t>
            </a:r>
          </a:p>
        </c:rich>
      </c:tx>
      <c:overlay val="0"/>
      <c:spPr>
        <a:noFill/>
        <a:ln>
          <a:noFill/>
        </a:ln>
        <a:effectLst/>
      </c:spPr>
      <c:txPr>
        <a:bodyPr rot="0" spcFirstLastPara="1" vertOverflow="ellipsis" vert="horz" wrap="square" anchor="ctr" anchorCtr="1"/>
        <a:lstStyle/>
        <a:p>
          <a:pPr>
            <a:defRPr lang="en-US" sz="1600" b="1" i="0" u="none" strike="noStrike" kern="1200" spc="0" baseline="0">
              <a:solidFill>
                <a:srgbClr val="171C3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pivotFmt>
      <c:pivotFmt>
        <c:idx val="10"/>
        <c:spPr>
          <a:solidFill>
            <a:schemeClr val="accent2"/>
          </a:solidFill>
          <a:ln>
            <a:noFill/>
          </a:ln>
          <a:effectLst/>
        </c:spPr>
      </c:pivotFmt>
      <c:pivotFmt>
        <c:idx val="11"/>
        <c:spPr>
          <a:solidFill>
            <a:schemeClr val="accent2"/>
          </a:solidFill>
          <a:ln>
            <a:noFill/>
          </a:ln>
          <a:effectLst/>
        </c:spPr>
      </c:pivotFmt>
      <c:pivotFmt>
        <c:idx val="12"/>
        <c:spPr>
          <a:solidFill>
            <a:schemeClr val="accent2"/>
          </a:solidFill>
          <a:ln>
            <a:noFill/>
          </a:ln>
          <a:effectLst/>
        </c:spPr>
      </c:pivotFmt>
      <c:pivotFmt>
        <c:idx val="13"/>
        <c:spPr>
          <a:solidFill>
            <a:schemeClr val="accent2"/>
          </a:solidFill>
          <a:ln>
            <a:noFill/>
          </a:ln>
          <a:effectLst/>
        </c:spPr>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lang="en-US" sz="1200" b="0" i="0" u="none" strike="noStrike" kern="1200" baseline="0">
                  <a:solidFill>
                    <a:srgbClr val="171C3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pivotFmt>
      <c:pivotFmt>
        <c:idx val="16"/>
        <c:spPr>
          <a:solidFill>
            <a:schemeClr val="accent2"/>
          </a:solidFill>
          <a:ln>
            <a:noFill/>
          </a:ln>
          <a:effectLst/>
        </c:spPr>
      </c:pivotFmt>
      <c:pivotFmt>
        <c:idx val="17"/>
        <c:spPr>
          <a:solidFill>
            <a:schemeClr val="accent2"/>
          </a:solidFill>
          <a:ln>
            <a:noFill/>
          </a:ln>
          <a:effectLst/>
        </c:spPr>
      </c:pivotFmt>
      <c:pivotFmt>
        <c:idx val="18"/>
        <c:spPr>
          <a:solidFill>
            <a:schemeClr val="accent2"/>
          </a:solidFill>
          <a:ln>
            <a:noFill/>
          </a:ln>
          <a:effectLst/>
        </c:spPr>
      </c:pivotFmt>
      <c:pivotFmt>
        <c:idx val="19"/>
        <c:spPr>
          <a:solidFill>
            <a:schemeClr val="accent2"/>
          </a:solidFill>
          <a:ln>
            <a:noFill/>
          </a:ln>
          <a:effectLst/>
        </c:spPr>
      </c:pivotFmt>
      <c:pivotFmt>
        <c:idx val="20"/>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lang="en-US" sz="1200" b="0" i="0" u="none" strike="noStrike" kern="1200" baseline="0">
                  <a:solidFill>
                    <a:srgbClr val="171C3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pivotFmt>
      <c:pivotFmt>
        <c:idx val="22"/>
        <c:spPr>
          <a:solidFill>
            <a:schemeClr val="accent2"/>
          </a:solidFill>
          <a:ln>
            <a:noFill/>
          </a:ln>
          <a:effectLst/>
        </c:spPr>
      </c:pivotFmt>
      <c:pivotFmt>
        <c:idx val="23"/>
        <c:spPr>
          <a:solidFill>
            <a:schemeClr val="accent2"/>
          </a:solidFill>
          <a:ln>
            <a:noFill/>
          </a:ln>
          <a:effectLst/>
        </c:spPr>
      </c:pivotFmt>
      <c:pivotFmt>
        <c:idx val="24"/>
        <c:spPr>
          <a:solidFill>
            <a:schemeClr val="accent2"/>
          </a:solidFill>
          <a:ln>
            <a:noFill/>
          </a:ln>
          <a:effectLst/>
        </c:spPr>
      </c:pivotFmt>
      <c:pivotFmt>
        <c:idx val="25"/>
        <c:spPr>
          <a:solidFill>
            <a:schemeClr val="accent2"/>
          </a:solidFill>
          <a:ln>
            <a:noFill/>
          </a:ln>
          <a:effectLst/>
        </c:spPr>
      </c:pivotFmt>
      <c:pivotFmt>
        <c:idx val="26"/>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lang="en-US" sz="1200" b="0" i="0" u="none" strike="noStrike" kern="1200" baseline="0">
                  <a:solidFill>
                    <a:srgbClr val="171C3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pivotFmt>
      <c:pivotFmt>
        <c:idx val="28"/>
        <c:spPr>
          <a:solidFill>
            <a:schemeClr val="accent2"/>
          </a:solidFill>
          <a:ln>
            <a:noFill/>
          </a:ln>
          <a:effectLst/>
        </c:spPr>
      </c:pivotFmt>
      <c:pivotFmt>
        <c:idx val="29"/>
        <c:spPr>
          <a:solidFill>
            <a:schemeClr val="accent2"/>
          </a:solidFill>
          <a:ln>
            <a:noFill/>
          </a:ln>
          <a:effectLst/>
        </c:spPr>
      </c:pivotFmt>
      <c:pivotFmt>
        <c:idx val="30"/>
        <c:spPr>
          <a:solidFill>
            <a:schemeClr val="accent2">
              <a:lumMod val="50000"/>
            </a:schemeClr>
          </a:solidFill>
          <a:ln>
            <a:noFill/>
          </a:ln>
          <a:effectLst/>
        </c:spPr>
      </c:pivotFmt>
      <c:pivotFmt>
        <c:idx val="31"/>
        <c:spPr>
          <a:solidFill>
            <a:schemeClr val="accent4">
              <a:lumMod val="50000"/>
            </a:schemeClr>
          </a:solidFill>
          <a:ln>
            <a:noFill/>
          </a:ln>
          <a:effectLst/>
        </c:spPr>
      </c:pivotFmt>
    </c:pivotFmts>
    <c:plotArea>
      <c:layout/>
      <c:doughnutChart>
        <c:varyColors val="1"/>
        <c:ser>
          <c:idx val="0"/>
          <c:order val="0"/>
          <c:tx>
            <c:strRef>
              <c:f>Plots!$AT$2</c:f>
              <c:strCache>
                <c:ptCount val="1"/>
                <c:pt idx="0">
                  <c:v>Total</c:v>
                </c:pt>
              </c:strCache>
            </c:strRef>
          </c:tx>
          <c:dPt>
            <c:idx val="0"/>
            <c:bubble3D val="0"/>
            <c:spPr>
              <a:solidFill>
                <a:schemeClr val="accent2"/>
              </a:solidFill>
              <a:ln>
                <a:noFill/>
              </a:ln>
              <a:effectLst/>
            </c:spPr>
            <c:extLst>
              <c:ext xmlns:c16="http://schemas.microsoft.com/office/drawing/2014/chart" uri="{C3380CC4-5D6E-409C-BE32-E72D297353CC}">
                <c16:uniqueId val="{00000001-73C1-4954-A772-C27F59C24864}"/>
              </c:ext>
            </c:extLst>
          </c:dPt>
          <c:dPt>
            <c:idx val="1"/>
            <c:bubble3D val="0"/>
            <c:spPr>
              <a:solidFill>
                <a:schemeClr val="accent4"/>
              </a:solidFill>
              <a:ln>
                <a:noFill/>
              </a:ln>
              <a:effectLst/>
            </c:spPr>
            <c:extLst>
              <c:ext xmlns:c16="http://schemas.microsoft.com/office/drawing/2014/chart" uri="{C3380CC4-5D6E-409C-BE32-E72D297353CC}">
                <c16:uniqueId val="{00000003-73C1-4954-A772-C27F59C24864}"/>
              </c:ext>
            </c:extLst>
          </c:dPt>
          <c:dPt>
            <c:idx val="2"/>
            <c:bubble3D val="0"/>
            <c:spPr>
              <a:solidFill>
                <a:schemeClr val="accent6"/>
              </a:solidFill>
              <a:ln>
                <a:noFill/>
              </a:ln>
              <a:effectLst/>
            </c:spPr>
            <c:extLst>
              <c:ext xmlns:c16="http://schemas.microsoft.com/office/drawing/2014/chart" uri="{C3380CC4-5D6E-409C-BE32-E72D297353CC}">
                <c16:uniqueId val="{00000005-73C1-4954-A772-C27F59C24864}"/>
              </c:ext>
            </c:extLst>
          </c:dPt>
          <c:dPt>
            <c:idx val="3"/>
            <c:bubble3D val="0"/>
            <c:spPr>
              <a:solidFill>
                <a:schemeClr val="accent2">
                  <a:lumMod val="50000"/>
                </a:schemeClr>
              </a:solidFill>
              <a:ln>
                <a:noFill/>
              </a:ln>
              <a:effectLst/>
            </c:spPr>
            <c:extLst>
              <c:ext xmlns:c16="http://schemas.microsoft.com/office/drawing/2014/chart" uri="{C3380CC4-5D6E-409C-BE32-E72D297353CC}">
                <c16:uniqueId val="{00000007-73C1-4954-A772-C27F59C24864}"/>
              </c:ext>
            </c:extLst>
          </c:dPt>
          <c:dPt>
            <c:idx val="4"/>
            <c:bubble3D val="0"/>
            <c:spPr>
              <a:solidFill>
                <a:schemeClr val="accent4">
                  <a:lumMod val="50000"/>
                </a:schemeClr>
              </a:solidFill>
              <a:ln>
                <a:noFill/>
              </a:ln>
              <a:effectLst/>
            </c:spPr>
            <c:extLst>
              <c:ext xmlns:c16="http://schemas.microsoft.com/office/drawing/2014/chart" uri="{C3380CC4-5D6E-409C-BE32-E72D297353CC}">
                <c16:uniqueId val="{00000009-73C1-4954-A772-C27F59C24864}"/>
              </c:ext>
            </c:extLst>
          </c:dPt>
          <c:dLbls>
            <c:spPr>
              <a:noFill/>
              <a:ln>
                <a:noFill/>
              </a:ln>
              <a:effectLst/>
            </c:spPr>
            <c:txPr>
              <a:bodyPr rot="0" spcFirstLastPara="1" vertOverflow="ellipsis" vert="horz" wrap="square" anchor="ctr" anchorCtr="1"/>
              <a:lstStyle/>
              <a:p>
                <a:pPr>
                  <a:defRPr lang="en-US" sz="1200" b="0" i="0" u="none" strike="noStrike" kern="1200" baseline="0">
                    <a:solidFill>
                      <a:srgbClr val="171C3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Plots!$AS$3:$AS$8</c:f>
              <c:strCache>
                <c:ptCount val="5"/>
                <c:pt idx="0">
                  <c:v>Divorced</c:v>
                </c:pt>
                <c:pt idx="1">
                  <c:v>Married</c:v>
                </c:pt>
                <c:pt idx="2">
                  <c:v>Single</c:v>
                </c:pt>
                <c:pt idx="3">
                  <c:v>Together</c:v>
                </c:pt>
                <c:pt idx="4">
                  <c:v>Widow</c:v>
                </c:pt>
              </c:strCache>
            </c:strRef>
          </c:cat>
          <c:val>
            <c:numRef>
              <c:f>Plots!$AT$3:$AT$8</c:f>
              <c:numCache>
                <c:formatCode>0%</c:formatCode>
                <c:ptCount val="5"/>
                <c:pt idx="0">
                  <c:v>0.10588817417120237</c:v>
                </c:pt>
                <c:pt idx="1">
                  <c:v>0.38495794161306285</c:v>
                </c:pt>
                <c:pt idx="2">
                  <c:v>0.21375556655121228</c:v>
                </c:pt>
                <c:pt idx="3">
                  <c:v>0.25828797624938149</c:v>
                </c:pt>
                <c:pt idx="4">
                  <c:v>3.7110341415141017E-2</c:v>
                </c:pt>
              </c:numCache>
            </c:numRef>
          </c:val>
          <c:extLst>
            <c:ext xmlns:c16="http://schemas.microsoft.com/office/drawing/2014/chart" uri="{C3380CC4-5D6E-409C-BE32-E72D297353CC}">
              <c16:uniqueId val="{0000000A-73C1-4954-A772-C27F59C24864}"/>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200" b="0" i="0" u="none" strike="noStrike" kern="1200" baseline="0">
              <a:solidFill>
                <a:srgbClr val="171C3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B5C5E6"/>
    </a:solidFill>
    <a:ln w="9525" cap="flat" cmpd="sng" algn="ctr">
      <a:noFill/>
      <a:round/>
    </a:ln>
    <a:effectLst/>
  </c:spPr>
  <c:txPr>
    <a:bodyPr/>
    <a:lstStyle/>
    <a:p>
      <a:pPr>
        <a:defRPr lang="en-US" sz="1200" b="0" i="0" u="none" strike="noStrike" kern="1200" baseline="0">
          <a:solidFill>
            <a:srgbClr val="171C30"/>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Marketing Campaign Dashboard.xlsx]Plots!PivotTable21</c:name>
    <c:fmtId val="3"/>
  </c:pivotSource>
  <c:chart>
    <c:title>
      <c:tx>
        <c:rich>
          <a:bodyPr rot="0" spcFirstLastPara="1" vertOverflow="ellipsis" vert="horz" wrap="square" anchor="ctr" anchorCtr="1"/>
          <a:lstStyle/>
          <a:p>
            <a:pPr>
              <a:defRPr sz="1440" b="0" i="0" u="none" strike="noStrike" kern="1200" spc="0" baseline="0">
                <a:solidFill>
                  <a:srgbClr val="171C30"/>
                </a:solidFill>
                <a:latin typeface="+mn-lt"/>
                <a:ea typeface="+mn-ea"/>
                <a:cs typeface="+mn-cs"/>
              </a:defRPr>
            </a:pPr>
            <a:r>
              <a:rPr lang="en-US" sz="1600" b="1"/>
              <a:t>INCOME BRACKET</a:t>
            </a:r>
          </a:p>
        </c:rich>
      </c:tx>
      <c:overlay val="0"/>
      <c:spPr>
        <a:noFill/>
        <a:ln>
          <a:noFill/>
        </a:ln>
        <a:effectLst/>
      </c:spPr>
      <c:txPr>
        <a:bodyPr rot="0" spcFirstLastPara="1" vertOverflow="ellipsis" vert="horz" wrap="square" anchor="ctr" anchorCtr="1"/>
        <a:lstStyle/>
        <a:p>
          <a:pPr>
            <a:defRPr sz="1440" b="0" i="0" u="none" strike="noStrike" kern="1200" spc="0" baseline="0">
              <a:solidFill>
                <a:srgbClr val="171C30"/>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w="3175">
          <a:solidFill>
            <a:schemeClr val="bg1">
              <a:lumMod val="65000"/>
            </a:schemeClr>
          </a:solidFill>
        </a:ln>
        <a:effectLst/>
        <a:sp3d contourW="3175">
          <a:contourClr>
            <a:schemeClr val="bg1">
              <a:lumMod val="65000"/>
            </a:schemeClr>
          </a:contourClr>
        </a:sp3d>
      </c:spPr>
    </c:sideWall>
    <c:backWall>
      <c:thickness val="0"/>
      <c:spPr>
        <a:noFill/>
        <a:ln w="3175">
          <a:solidFill>
            <a:schemeClr val="bg1">
              <a:lumMod val="65000"/>
            </a:schemeClr>
          </a:solidFill>
        </a:ln>
        <a:effectLst/>
        <a:sp3d contourW="3175">
          <a:contourClr>
            <a:schemeClr val="bg1">
              <a:lumMod val="65000"/>
            </a:schemeClr>
          </a:contourClr>
        </a:sp3d>
      </c:spPr>
    </c:backWall>
    <c:plotArea>
      <c:layout/>
      <c:bar3DChart>
        <c:barDir val="col"/>
        <c:grouping val="clustered"/>
        <c:varyColors val="0"/>
        <c:ser>
          <c:idx val="0"/>
          <c:order val="0"/>
          <c:tx>
            <c:strRef>
              <c:f>Plots!$BB$2</c:f>
              <c:strCache>
                <c:ptCount val="1"/>
                <c:pt idx="0">
                  <c:v>Total</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Plots!$BA$3:$BA$6</c:f>
              <c:strCache>
                <c:ptCount val="3"/>
                <c:pt idx="0">
                  <c:v>1.Low Income</c:v>
                </c:pt>
                <c:pt idx="1">
                  <c:v>2.Mid Income</c:v>
                </c:pt>
                <c:pt idx="2">
                  <c:v>3.High Income</c:v>
                </c:pt>
              </c:strCache>
            </c:strRef>
          </c:cat>
          <c:val>
            <c:numRef>
              <c:f>Plots!$BB$3:$BB$6</c:f>
              <c:numCache>
                <c:formatCode>General</c:formatCode>
                <c:ptCount val="3"/>
                <c:pt idx="0">
                  <c:v>675</c:v>
                </c:pt>
                <c:pt idx="1">
                  <c:v>673</c:v>
                </c:pt>
                <c:pt idx="2">
                  <c:v>673</c:v>
                </c:pt>
              </c:numCache>
            </c:numRef>
          </c:val>
          <c:extLst>
            <c:ext xmlns:c16="http://schemas.microsoft.com/office/drawing/2014/chart" uri="{C3380CC4-5D6E-409C-BE32-E72D297353CC}">
              <c16:uniqueId val="{00000000-1EB9-4670-93E4-04C7E2F5A107}"/>
            </c:ext>
          </c:extLst>
        </c:ser>
        <c:dLbls>
          <c:showLegendKey val="0"/>
          <c:showVal val="1"/>
          <c:showCatName val="0"/>
          <c:showSerName val="0"/>
          <c:showPercent val="0"/>
          <c:showBubbleSize val="0"/>
        </c:dLbls>
        <c:gapWidth val="150"/>
        <c:shape val="box"/>
        <c:axId val="1441925791"/>
        <c:axId val="1441917151"/>
        <c:axId val="0"/>
      </c:bar3DChart>
      <c:catAx>
        <c:axId val="14419257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crossAx val="1441917151"/>
        <c:crosses val="autoZero"/>
        <c:auto val="1"/>
        <c:lblAlgn val="ctr"/>
        <c:lblOffset val="100"/>
        <c:noMultiLvlLbl val="0"/>
      </c:catAx>
      <c:valAx>
        <c:axId val="1441917151"/>
        <c:scaling>
          <c:orientation val="minMax"/>
          <c:min val="0"/>
        </c:scaling>
        <c:delete val="1"/>
        <c:axPos val="l"/>
        <c:majorGridlines>
          <c:spPr>
            <a:ln w="3175" cap="flat" cmpd="sng" algn="ctr">
              <a:solidFill>
                <a:schemeClr val="bg1">
                  <a:lumMod val="65000"/>
                </a:schemeClr>
              </a:solidFill>
              <a:round/>
            </a:ln>
            <a:effectLst/>
          </c:spPr>
        </c:majorGridlines>
        <c:numFmt formatCode="General" sourceLinked="1"/>
        <c:majorTickMark val="none"/>
        <c:minorTickMark val="none"/>
        <c:tickLblPos val="nextTo"/>
        <c:crossAx val="1441925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B5C5E6"/>
    </a:solidFill>
    <a:ln w="9525" cap="flat" cmpd="sng" algn="ctr">
      <a:noFill/>
      <a:round/>
    </a:ln>
    <a:effectLst/>
  </c:spPr>
  <c:txPr>
    <a:bodyPr/>
    <a:lstStyle/>
    <a:p>
      <a:pPr>
        <a:defRPr sz="1200">
          <a:solidFill>
            <a:srgbClr val="171C3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Marketing Campaign Dashboard.xlsx]Plots!PivotTable6</c:name>
    <c:fmtId val="3"/>
  </c:pivotSource>
  <c:chart>
    <c:title>
      <c:tx>
        <c:rich>
          <a:bodyPr rot="0" spcFirstLastPara="1" vertOverflow="ellipsis" vert="horz" wrap="square" anchor="ctr" anchorCtr="1"/>
          <a:lstStyle/>
          <a:p>
            <a:pPr>
              <a:defRPr sz="1440" b="0" i="0" u="none" strike="noStrike" kern="1200" spc="0" baseline="0">
                <a:solidFill>
                  <a:srgbClr val="171C30"/>
                </a:solidFill>
                <a:latin typeface="+mn-lt"/>
                <a:ea typeface="+mn-ea"/>
                <a:cs typeface="+mn-cs"/>
              </a:defRPr>
            </a:pPr>
            <a:r>
              <a:rPr lang="en-US" sz="1600" b="1"/>
              <a:t>EDUCATION STATUS</a:t>
            </a:r>
          </a:p>
        </c:rich>
      </c:tx>
      <c:overlay val="0"/>
      <c:spPr>
        <a:noFill/>
        <a:ln>
          <a:noFill/>
        </a:ln>
        <a:effectLst/>
      </c:spPr>
      <c:txPr>
        <a:bodyPr rot="0" spcFirstLastPara="1" vertOverflow="ellipsis" vert="horz" wrap="square" anchor="ctr" anchorCtr="1"/>
        <a:lstStyle/>
        <a:p>
          <a:pPr>
            <a:defRPr sz="1440" b="0" i="0" u="none" strike="noStrike" kern="1200" spc="0" baseline="0">
              <a:solidFill>
                <a:srgbClr val="171C3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pivotFmt>
      <c:pivotFmt>
        <c:idx val="3"/>
        <c:spPr>
          <a:solidFill>
            <a:schemeClr val="accent2"/>
          </a:solidFill>
          <a:ln>
            <a:noFill/>
          </a:ln>
          <a:effectLst/>
        </c:spPr>
      </c:pivotFmt>
      <c:pivotFmt>
        <c:idx val="4"/>
        <c:spPr>
          <a:solidFill>
            <a:schemeClr val="accent2"/>
          </a:solidFill>
          <a:ln>
            <a:noFill/>
          </a:ln>
          <a:effectLst/>
        </c:spPr>
      </c:pivotFmt>
      <c:pivotFmt>
        <c:idx val="5"/>
        <c:spPr>
          <a:solidFill>
            <a:schemeClr val="accent2"/>
          </a:solidFill>
          <a:ln>
            <a:noFill/>
          </a:ln>
          <a:effectLst/>
        </c:spPr>
      </c:pivotFmt>
      <c:pivotFmt>
        <c:idx val="6"/>
        <c:spPr>
          <a:solidFill>
            <a:schemeClr val="accent2"/>
          </a:solidFill>
          <a:ln>
            <a:noFill/>
          </a:ln>
          <a:effectLst/>
        </c:spPr>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pivotFmt>
      <c:pivotFmt>
        <c:idx val="9"/>
        <c:spPr>
          <a:solidFill>
            <a:schemeClr val="accent2"/>
          </a:solidFill>
          <a:ln>
            <a:solidFill>
              <a:schemeClr val="accent4"/>
            </a:solidFill>
          </a:ln>
          <a:effectLst/>
        </c:spPr>
      </c:pivotFmt>
      <c:pivotFmt>
        <c:idx val="10"/>
        <c:spPr>
          <a:solidFill>
            <a:schemeClr val="accent2"/>
          </a:solidFill>
          <a:ln>
            <a:noFill/>
          </a:ln>
          <a:effectLst/>
        </c:spPr>
      </c:pivotFmt>
      <c:pivotFmt>
        <c:idx val="11"/>
        <c:spPr>
          <a:solidFill>
            <a:schemeClr val="accent2">
              <a:lumMod val="50000"/>
            </a:schemeClr>
          </a:solidFill>
          <a:ln>
            <a:noFill/>
          </a:ln>
          <a:effectLst/>
        </c:spPr>
      </c:pivotFmt>
      <c:pivotFmt>
        <c:idx val="12"/>
        <c:spPr>
          <a:solidFill>
            <a:schemeClr val="accent4">
              <a:lumMod val="50000"/>
            </a:schemeClr>
          </a:solidFill>
          <a:ln>
            <a:noFill/>
          </a:ln>
          <a:effectLst/>
        </c:spPr>
      </c:pivotFmt>
    </c:pivotFmts>
    <c:plotArea>
      <c:layout/>
      <c:pieChart>
        <c:varyColors val="1"/>
        <c:ser>
          <c:idx val="0"/>
          <c:order val="0"/>
          <c:tx>
            <c:strRef>
              <c:f>Plots!$BJ$2</c:f>
              <c:strCache>
                <c:ptCount val="1"/>
                <c:pt idx="0">
                  <c:v>Total</c:v>
                </c:pt>
              </c:strCache>
            </c:strRef>
          </c:tx>
          <c:dPt>
            <c:idx val="0"/>
            <c:bubble3D val="0"/>
            <c:spPr>
              <a:solidFill>
                <a:schemeClr val="accent2"/>
              </a:solidFill>
              <a:ln>
                <a:noFill/>
              </a:ln>
              <a:effectLst/>
            </c:spPr>
            <c:extLst>
              <c:ext xmlns:c16="http://schemas.microsoft.com/office/drawing/2014/chart" uri="{C3380CC4-5D6E-409C-BE32-E72D297353CC}">
                <c16:uniqueId val="{00000001-BDB0-4650-8E2B-430D7BE65AAD}"/>
              </c:ext>
            </c:extLst>
          </c:dPt>
          <c:dPt>
            <c:idx val="1"/>
            <c:bubble3D val="0"/>
            <c:spPr>
              <a:solidFill>
                <a:schemeClr val="accent4"/>
              </a:solidFill>
              <a:ln>
                <a:solidFill>
                  <a:schemeClr val="accent4"/>
                </a:solidFill>
              </a:ln>
              <a:effectLst/>
            </c:spPr>
            <c:extLst>
              <c:ext xmlns:c16="http://schemas.microsoft.com/office/drawing/2014/chart" uri="{C3380CC4-5D6E-409C-BE32-E72D297353CC}">
                <c16:uniqueId val="{00000003-BDB0-4650-8E2B-430D7BE65AAD}"/>
              </c:ext>
            </c:extLst>
          </c:dPt>
          <c:dPt>
            <c:idx val="2"/>
            <c:bubble3D val="0"/>
            <c:spPr>
              <a:solidFill>
                <a:schemeClr val="accent6"/>
              </a:solidFill>
              <a:ln>
                <a:noFill/>
              </a:ln>
              <a:effectLst/>
            </c:spPr>
            <c:extLst>
              <c:ext xmlns:c16="http://schemas.microsoft.com/office/drawing/2014/chart" uri="{C3380CC4-5D6E-409C-BE32-E72D297353CC}">
                <c16:uniqueId val="{00000005-BDB0-4650-8E2B-430D7BE65AAD}"/>
              </c:ext>
            </c:extLst>
          </c:dPt>
          <c:dPt>
            <c:idx val="3"/>
            <c:bubble3D val="0"/>
            <c:spPr>
              <a:solidFill>
                <a:schemeClr val="accent2">
                  <a:lumMod val="50000"/>
                </a:schemeClr>
              </a:solidFill>
              <a:ln>
                <a:noFill/>
              </a:ln>
              <a:effectLst/>
            </c:spPr>
            <c:extLst>
              <c:ext xmlns:c16="http://schemas.microsoft.com/office/drawing/2014/chart" uri="{C3380CC4-5D6E-409C-BE32-E72D297353CC}">
                <c16:uniqueId val="{00000007-BDB0-4650-8E2B-430D7BE65AAD}"/>
              </c:ext>
            </c:extLst>
          </c:dPt>
          <c:dPt>
            <c:idx val="4"/>
            <c:bubble3D val="0"/>
            <c:spPr>
              <a:solidFill>
                <a:schemeClr val="accent4">
                  <a:lumMod val="50000"/>
                </a:schemeClr>
              </a:solidFill>
              <a:ln>
                <a:noFill/>
              </a:ln>
              <a:effectLst/>
            </c:spPr>
            <c:extLst>
              <c:ext xmlns:c16="http://schemas.microsoft.com/office/drawing/2014/chart" uri="{C3380CC4-5D6E-409C-BE32-E72D297353CC}">
                <c16:uniqueId val="{00000009-BDB0-4650-8E2B-430D7BE65AAD}"/>
              </c:ext>
            </c:extLst>
          </c:dPt>
          <c:dLbls>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Plots!$BI$3:$BI$8</c:f>
              <c:strCache>
                <c:ptCount val="5"/>
                <c:pt idx="0">
                  <c:v>2nd Cycle</c:v>
                </c:pt>
                <c:pt idx="1">
                  <c:v>Basic</c:v>
                </c:pt>
                <c:pt idx="2">
                  <c:v>Graduation</c:v>
                </c:pt>
                <c:pt idx="3">
                  <c:v>Master</c:v>
                </c:pt>
                <c:pt idx="4">
                  <c:v>PhD</c:v>
                </c:pt>
              </c:strCache>
            </c:strRef>
          </c:cat>
          <c:val>
            <c:numRef>
              <c:f>Plots!$BJ$3:$BJ$8</c:f>
              <c:numCache>
                <c:formatCode>0%</c:formatCode>
                <c:ptCount val="5"/>
                <c:pt idx="0">
                  <c:v>8.5106382978723402E-2</c:v>
                </c:pt>
                <c:pt idx="1">
                  <c:v>1.0885700148441365E-2</c:v>
                </c:pt>
                <c:pt idx="2">
                  <c:v>0.50371103414151408</c:v>
                </c:pt>
                <c:pt idx="3">
                  <c:v>0.17070757050964869</c:v>
                </c:pt>
                <c:pt idx="4">
                  <c:v>0.22958931222167245</c:v>
                </c:pt>
              </c:numCache>
            </c:numRef>
          </c:val>
          <c:extLst>
            <c:ext xmlns:c16="http://schemas.microsoft.com/office/drawing/2014/chart" uri="{C3380CC4-5D6E-409C-BE32-E72D297353CC}">
              <c16:uniqueId val="{0000000A-BDB0-4650-8E2B-430D7BE65AAD}"/>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B5C5E6"/>
    </a:solidFill>
    <a:ln w="9525" cap="flat" cmpd="sng" algn="ctr">
      <a:noFill/>
      <a:round/>
    </a:ln>
    <a:effectLst/>
  </c:spPr>
  <c:txPr>
    <a:bodyPr/>
    <a:lstStyle/>
    <a:p>
      <a:pPr>
        <a:defRPr sz="1200">
          <a:solidFill>
            <a:srgbClr val="171C3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Marketing Campaign Dashboard.xlsx]Plots!PivotTable10</c:name>
    <c:fmtId val="3"/>
  </c:pivotSource>
  <c:chart>
    <c:title>
      <c:tx>
        <c:rich>
          <a:bodyPr rot="0" spcFirstLastPara="1" vertOverflow="ellipsis" vert="horz" wrap="square" anchor="ctr" anchorCtr="1"/>
          <a:lstStyle/>
          <a:p>
            <a:pPr>
              <a:defRPr sz="1600" b="1" i="0" u="none" strike="noStrike" kern="1200" spc="0" baseline="0">
                <a:solidFill>
                  <a:srgbClr val="171C30"/>
                </a:solidFill>
                <a:latin typeface="+mn-lt"/>
                <a:ea typeface="+mn-ea"/>
                <a:cs typeface="+mn-cs"/>
              </a:defRPr>
            </a:pPr>
            <a:r>
              <a:rPr lang="en-US" sz="1600" b="1"/>
              <a:t>CUSTOMER LOYALTY</a:t>
            </a:r>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171C3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Plots!$BN$2</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Plots!$BM$3:$BM$6</c:f>
              <c:strCache>
                <c:ptCount val="3"/>
                <c:pt idx="0">
                  <c:v>4-6 years</c:v>
                </c:pt>
                <c:pt idx="1">
                  <c:v>6-7 years</c:v>
                </c:pt>
                <c:pt idx="2">
                  <c:v>7-8 years</c:v>
                </c:pt>
              </c:strCache>
            </c:strRef>
          </c:cat>
          <c:val>
            <c:numRef>
              <c:f>Plots!$BN$3:$BN$6</c:f>
              <c:numCache>
                <c:formatCode>General</c:formatCode>
                <c:ptCount val="3"/>
                <c:pt idx="0">
                  <c:v>77</c:v>
                </c:pt>
                <c:pt idx="1">
                  <c:v>1058</c:v>
                </c:pt>
                <c:pt idx="2">
                  <c:v>886</c:v>
                </c:pt>
              </c:numCache>
            </c:numRef>
          </c:val>
          <c:extLst>
            <c:ext xmlns:c16="http://schemas.microsoft.com/office/drawing/2014/chart" uri="{C3380CC4-5D6E-409C-BE32-E72D297353CC}">
              <c16:uniqueId val="{00000000-ECD0-44BB-BD86-1877380EC2C4}"/>
            </c:ext>
          </c:extLst>
        </c:ser>
        <c:dLbls>
          <c:dLblPos val="outEnd"/>
          <c:showLegendKey val="0"/>
          <c:showVal val="1"/>
          <c:showCatName val="0"/>
          <c:showSerName val="0"/>
          <c:showPercent val="0"/>
          <c:showBubbleSize val="0"/>
        </c:dLbls>
        <c:gapWidth val="219"/>
        <c:axId val="1668234576"/>
        <c:axId val="1668246576"/>
      </c:barChart>
      <c:catAx>
        <c:axId val="1668234576"/>
        <c:scaling>
          <c:orientation val="minMax"/>
        </c:scaling>
        <c:delete val="0"/>
        <c:axPos val="l"/>
        <c:numFmt formatCode="General" sourceLinked="1"/>
        <c:majorTickMark val="none"/>
        <c:minorTickMark val="none"/>
        <c:tickLblPos val="nextTo"/>
        <c:spPr>
          <a:noFill/>
          <a:ln w="3175" cap="flat" cmpd="sng" algn="ctr">
            <a:solidFill>
              <a:schemeClr val="bg1">
                <a:lumMod val="65000"/>
              </a:schemeClr>
            </a:solidFill>
            <a:round/>
          </a:ln>
          <a:effectLst/>
        </c:spPr>
        <c:txPr>
          <a:bodyPr rot="-6000000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crossAx val="1668246576"/>
        <c:crosses val="autoZero"/>
        <c:auto val="1"/>
        <c:lblAlgn val="ctr"/>
        <c:lblOffset val="100"/>
        <c:noMultiLvlLbl val="0"/>
      </c:catAx>
      <c:valAx>
        <c:axId val="1668246576"/>
        <c:scaling>
          <c:orientation val="minMax"/>
        </c:scaling>
        <c:delete val="0"/>
        <c:axPos val="b"/>
        <c:majorGridlines>
          <c:spPr>
            <a:ln w="3175" cap="flat" cmpd="sng" algn="ctr">
              <a:solidFill>
                <a:schemeClr val="bg1">
                  <a:lumMod val="65000"/>
                </a:schemeClr>
              </a:solidFill>
              <a:prstDash val="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crossAx val="1668234576"/>
        <c:crosses val="autoZero"/>
        <c:crossBetween val="between"/>
      </c:valAx>
      <c:spPr>
        <a:noFill/>
        <a:ln w="3175">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B5C5E6"/>
    </a:solidFill>
    <a:ln w="9525" cap="flat" cmpd="sng" algn="ctr">
      <a:noFill/>
      <a:round/>
    </a:ln>
    <a:effectLst/>
  </c:spPr>
  <c:txPr>
    <a:bodyPr/>
    <a:lstStyle/>
    <a:p>
      <a:pPr>
        <a:defRPr sz="1200">
          <a:solidFill>
            <a:srgbClr val="171C3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Marketing Campaign Dashboard.xlsx]Plots!PivotTable11</c:name>
    <c:fmtId val="3"/>
  </c:pivotSource>
  <c:chart>
    <c:title>
      <c:tx>
        <c:rich>
          <a:bodyPr rot="0" spcFirstLastPara="1" vertOverflow="ellipsis" vert="horz" wrap="square" anchor="ctr" anchorCtr="1"/>
          <a:lstStyle/>
          <a:p>
            <a:pPr>
              <a:defRPr sz="1600" b="1" i="0" u="none" strike="noStrike" kern="1200" spc="0" baseline="0">
                <a:solidFill>
                  <a:srgbClr val="171C30"/>
                </a:solidFill>
                <a:latin typeface="+mn-lt"/>
                <a:ea typeface="+mn-ea"/>
                <a:cs typeface="+mn-cs"/>
              </a:defRPr>
            </a:pPr>
            <a:r>
              <a:rPr lang="en-US" sz="1600" b="1"/>
              <a:t>LAST</a:t>
            </a:r>
            <a:r>
              <a:rPr lang="en-US" sz="1600" b="1" baseline="0"/>
              <a:t> PURCHASE</a:t>
            </a:r>
            <a:endParaRPr lang="en-US"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171C3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Plots!$BQ$2</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Plots!$BP$3:$BP$5</c:f>
              <c:strCache>
                <c:ptCount val="2"/>
                <c:pt idx="0">
                  <c:v>1-2months</c:v>
                </c:pt>
                <c:pt idx="1">
                  <c:v>2months +</c:v>
                </c:pt>
              </c:strCache>
            </c:strRef>
          </c:cat>
          <c:val>
            <c:numRef>
              <c:f>Plots!$BQ$3:$BQ$5</c:f>
              <c:numCache>
                <c:formatCode>General</c:formatCode>
                <c:ptCount val="2"/>
                <c:pt idx="0">
                  <c:v>593</c:v>
                </c:pt>
                <c:pt idx="1">
                  <c:v>773</c:v>
                </c:pt>
              </c:numCache>
            </c:numRef>
          </c:val>
          <c:extLst>
            <c:ext xmlns:c16="http://schemas.microsoft.com/office/drawing/2014/chart" uri="{C3380CC4-5D6E-409C-BE32-E72D297353CC}">
              <c16:uniqueId val="{00000001-C898-46C4-A3DE-D84132F98BE1}"/>
            </c:ext>
          </c:extLst>
        </c:ser>
        <c:dLbls>
          <c:dLblPos val="outEnd"/>
          <c:showLegendKey val="0"/>
          <c:showVal val="1"/>
          <c:showCatName val="0"/>
          <c:showSerName val="0"/>
          <c:showPercent val="0"/>
          <c:showBubbleSize val="0"/>
        </c:dLbls>
        <c:gapWidth val="219"/>
        <c:axId val="1660038992"/>
        <c:axId val="1660039472"/>
      </c:barChart>
      <c:catAx>
        <c:axId val="1660038992"/>
        <c:scaling>
          <c:orientation val="minMax"/>
        </c:scaling>
        <c:delete val="0"/>
        <c:axPos val="l"/>
        <c:numFmt formatCode="General" sourceLinked="1"/>
        <c:majorTickMark val="none"/>
        <c:minorTickMark val="none"/>
        <c:tickLblPos val="nextTo"/>
        <c:spPr>
          <a:noFill/>
          <a:ln w="3175" cap="flat" cmpd="sng" algn="ctr">
            <a:solidFill>
              <a:schemeClr val="bg1">
                <a:lumMod val="65000"/>
              </a:schemeClr>
            </a:solidFill>
            <a:round/>
          </a:ln>
          <a:effectLst/>
        </c:spPr>
        <c:txPr>
          <a:bodyPr rot="-6000000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crossAx val="1660039472"/>
        <c:crosses val="autoZero"/>
        <c:auto val="1"/>
        <c:lblAlgn val="ctr"/>
        <c:lblOffset val="100"/>
        <c:noMultiLvlLbl val="0"/>
      </c:catAx>
      <c:valAx>
        <c:axId val="1660039472"/>
        <c:scaling>
          <c:orientation val="minMax"/>
        </c:scaling>
        <c:delete val="0"/>
        <c:axPos val="b"/>
        <c:majorGridlines>
          <c:spPr>
            <a:ln w="3175" cap="flat" cmpd="sng" algn="ctr">
              <a:solidFill>
                <a:schemeClr val="bg1">
                  <a:lumMod val="65000"/>
                </a:schemeClr>
              </a:solidFill>
              <a:prstDash val="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crossAx val="1660038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B5C5E6"/>
    </a:solidFill>
    <a:ln w="9525" cap="flat" cmpd="sng" algn="ctr">
      <a:noFill/>
      <a:round/>
    </a:ln>
    <a:effectLst/>
  </c:spPr>
  <c:txPr>
    <a:bodyPr/>
    <a:lstStyle/>
    <a:p>
      <a:pPr>
        <a:defRPr sz="1200">
          <a:solidFill>
            <a:srgbClr val="171C3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Marketing Campaign Dashboard.xlsx]Plots _2!PivotTable12</c:name>
    <c:fmtId val="9"/>
  </c:pivotSource>
  <c:chart>
    <c:title>
      <c:tx>
        <c:rich>
          <a:bodyPr rot="0" spcFirstLastPara="1" vertOverflow="ellipsis" vert="horz" wrap="square" anchor="ctr" anchorCtr="1"/>
          <a:lstStyle/>
          <a:p>
            <a:pPr>
              <a:defRPr sz="1600" b="0" i="0" u="none" strike="noStrike" kern="1200" spc="0" baseline="0">
                <a:solidFill>
                  <a:srgbClr val="171C30"/>
                </a:solidFill>
                <a:latin typeface="+mn-lt"/>
                <a:ea typeface="+mn-ea"/>
                <a:cs typeface="+mn-cs"/>
              </a:defRPr>
            </a:pPr>
            <a:r>
              <a:rPr lang="en-US" sz="1600" b="1" baseline="0"/>
              <a:t>AVERAGE SALES</a:t>
            </a:r>
            <a:endParaRPr lang="en-US" sz="1600" b="1"/>
          </a:p>
        </c:rich>
      </c:tx>
      <c:overlay val="0"/>
      <c:spPr>
        <a:noFill/>
        <a:ln>
          <a:noFill/>
        </a:ln>
        <a:effectLst/>
      </c:spPr>
      <c:txPr>
        <a:bodyPr rot="0" spcFirstLastPara="1" vertOverflow="ellipsis" vert="horz" wrap="square" anchor="ctr" anchorCtr="1"/>
        <a:lstStyle/>
        <a:p>
          <a:pPr>
            <a:defRPr sz="1600" b="0" i="0" u="none" strike="noStrike" kern="1200" spc="0" baseline="0">
              <a:solidFill>
                <a:srgbClr val="171C30"/>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w="28575" cap="rnd">
            <a:solidFill>
              <a:schemeClr val="tx1"/>
            </a:solidFill>
            <a:round/>
          </a:ln>
          <a:effectLst/>
        </c:spPr>
        <c:marker>
          <c:spPr>
            <a:solidFill>
              <a:schemeClr val="tx1"/>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w="28575" cap="rnd">
            <a:solidFill>
              <a:schemeClr val="tx1">
                <a:lumMod val="50000"/>
                <a:lumOff val="50000"/>
              </a:schemeClr>
            </a:solidFill>
            <a:round/>
          </a:ln>
          <a:effectLst/>
        </c:spPr>
        <c:marker>
          <c:spPr>
            <a:solidFill>
              <a:schemeClr val="tx1"/>
            </a:solidFill>
            <a:ln w="9525">
              <a:solidFill>
                <a:schemeClr val="tx1">
                  <a:lumMod val="50000"/>
                  <a:lumOff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dLbl>
          <c:idx val="0"/>
          <c:layout>
            <c:manualLayout>
              <c:x val="-8.6064052599485671E-2"/>
              <c:y val="-5.0625390973710986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2"/>
        <c:dLbl>
          <c:idx val="0"/>
          <c:layout>
            <c:manualLayout>
              <c:x val="-7.7354919014553117E-2"/>
              <c:y val="-7.7263945018380797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3"/>
        <c:dLbl>
          <c:idx val="0"/>
          <c:layout>
            <c:manualLayout>
              <c:x val="-2.1758429297239049E-2"/>
              <c:y val="-7.3803067917669343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rgbClr val="171C3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'Plots _2'!$B$2</c:f>
              <c:strCache>
                <c:ptCount val="1"/>
                <c:pt idx="0">
                  <c:v>Wines</c:v>
                </c:pt>
              </c:strCache>
            </c:strRef>
          </c:tx>
          <c:spPr>
            <a:solidFill>
              <a:schemeClr val="accent2"/>
            </a:solidFill>
            <a:ln>
              <a:noFill/>
            </a:ln>
            <a:effectLst/>
          </c:spPr>
          <c:invertIfNegative val="0"/>
          <c:cat>
            <c:strRef>
              <c:f>'Plots _2'!$A$3:$A$9</c:f>
              <c:strCache>
                <c:ptCount val="6"/>
                <c:pt idx="0">
                  <c:v>20-29</c:v>
                </c:pt>
                <c:pt idx="1">
                  <c:v>30-39</c:v>
                </c:pt>
                <c:pt idx="2">
                  <c:v>40-49</c:v>
                </c:pt>
                <c:pt idx="3">
                  <c:v>50-59</c:v>
                </c:pt>
                <c:pt idx="4">
                  <c:v>60-69</c:v>
                </c:pt>
                <c:pt idx="5">
                  <c:v>70 and Older</c:v>
                </c:pt>
              </c:strCache>
            </c:strRef>
          </c:cat>
          <c:val>
            <c:numRef>
              <c:f>'Plots _2'!$B$3:$B$9</c:f>
              <c:numCache>
                <c:formatCode>_("$"* #,##0_);_("$"* \(#,##0\);_("$"* "-"??_);_(@_)</c:formatCode>
                <c:ptCount val="6"/>
                <c:pt idx="0">
                  <c:v>432.97142857142859</c:v>
                </c:pt>
                <c:pt idx="1">
                  <c:v>245.32608695652175</c:v>
                </c:pt>
                <c:pt idx="2">
                  <c:v>247.33917197452229</c:v>
                </c:pt>
                <c:pt idx="3">
                  <c:v>312.73747494989982</c:v>
                </c:pt>
                <c:pt idx="4">
                  <c:v>373.92920353982299</c:v>
                </c:pt>
                <c:pt idx="5">
                  <c:v>428.67175572519085</c:v>
                </c:pt>
              </c:numCache>
            </c:numRef>
          </c:val>
          <c:extLst>
            <c:ext xmlns:c16="http://schemas.microsoft.com/office/drawing/2014/chart" uri="{C3380CC4-5D6E-409C-BE32-E72D297353CC}">
              <c16:uniqueId val="{00000000-4A60-4921-A75E-B5A19519458D}"/>
            </c:ext>
          </c:extLst>
        </c:ser>
        <c:ser>
          <c:idx val="1"/>
          <c:order val="1"/>
          <c:tx>
            <c:strRef>
              <c:f>'Plots _2'!$C$2</c:f>
              <c:strCache>
                <c:ptCount val="1"/>
                <c:pt idx="0">
                  <c:v>Meat</c:v>
                </c:pt>
              </c:strCache>
            </c:strRef>
          </c:tx>
          <c:spPr>
            <a:solidFill>
              <a:schemeClr val="accent4"/>
            </a:solidFill>
            <a:ln>
              <a:noFill/>
            </a:ln>
            <a:effectLst/>
          </c:spPr>
          <c:invertIfNegative val="0"/>
          <c:cat>
            <c:strRef>
              <c:f>'Plots _2'!$A$3:$A$9</c:f>
              <c:strCache>
                <c:ptCount val="6"/>
                <c:pt idx="0">
                  <c:v>20-29</c:v>
                </c:pt>
                <c:pt idx="1">
                  <c:v>30-39</c:v>
                </c:pt>
                <c:pt idx="2">
                  <c:v>40-49</c:v>
                </c:pt>
                <c:pt idx="3">
                  <c:v>50-59</c:v>
                </c:pt>
                <c:pt idx="4">
                  <c:v>60-69</c:v>
                </c:pt>
                <c:pt idx="5">
                  <c:v>70 and Older</c:v>
                </c:pt>
              </c:strCache>
            </c:strRef>
          </c:cat>
          <c:val>
            <c:numRef>
              <c:f>'Plots _2'!$C$3:$C$9</c:f>
              <c:numCache>
                <c:formatCode>_("$"* #,##0_);_("$"* \(#,##0\);_("$"* "-"??_);_(@_)</c:formatCode>
                <c:ptCount val="6"/>
                <c:pt idx="0">
                  <c:v>311.37142857142857</c:v>
                </c:pt>
                <c:pt idx="1">
                  <c:v>156.62318840579709</c:v>
                </c:pt>
                <c:pt idx="2">
                  <c:v>138.01751592356689</c:v>
                </c:pt>
                <c:pt idx="3">
                  <c:v>160.98396793587173</c:v>
                </c:pt>
                <c:pt idx="4">
                  <c:v>194.69911504424778</c:v>
                </c:pt>
                <c:pt idx="5">
                  <c:v>202.06870229007635</c:v>
                </c:pt>
              </c:numCache>
            </c:numRef>
          </c:val>
          <c:extLst>
            <c:ext xmlns:c16="http://schemas.microsoft.com/office/drawing/2014/chart" uri="{C3380CC4-5D6E-409C-BE32-E72D297353CC}">
              <c16:uniqueId val="{00000001-4A60-4921-A75E-B5A19519458D}"/>
            </c:ext>
          </c:extLst>
        </c:ser>
        <c:ser>
          <c:idx val="2"/>
          <c:order val="2"/>
          <c:tx>
            <c:strRef>
              <c:f>'Plots _2'!$D$2</c:f>
              <c:strCache>
                <c:ptCount val="1"/>
                <c:pt idx="0">
                  <c:v>Gold</c:v>
                </c:pt>
              </c:strCache>
            </c:strRef>
          </c:tx>
          <c:spPr>
            <a:solidFill>
              <a:schemeClr val="accent6"/>
            </a:solidFill>
            <a:ln>
              <a:noFill/>
            </a:ln>
            <a:effectLst/>
          </c:spPr>
          <c:invertIfNegative val="0"/>
          <c:cat>
            <c:strRef>
              <c:f>'Plots _2'!$A$3:$A$9</c:f>
              <c:strCache>
                <c:ptCount val="6"/>
                <c:pt idx="0">
                  <c:v>20-29</c:v>
                </c:pt>
                <c:pt idx="1">
                  <c:v>30-39</c:v>
                </c:pt>
                <c:pt idx="2">
                  <c:v>40-49</c:v>
                </c:pt>
                <c:pt idx="3">
                  <c:v>50-59</c:v>
                </c:pt>
                <c:pt idx="4">
                  <c:v>60-69</c:v>
                </c:pt>
                <c:pt idx="5">
                  <c:v>70 and Older</c:v>
                </c:pt>
              </c:strCache>
            </c:strRef>
          </c:cat>
          <c:val>
            <c:numRef>
              <c:f>'Plots _2'!$D$3:$D$9</c:f>
              <c:numCache>
                <c:formatCode>_("$"* #,##0_);_("$"* \(#,##0\);_("$"* "-"??_);_(@_)</c:formatCode>
                <c:ptCount val="6"/>
                <c:pt idx="0">
                  <c:v>60.4</c:v>
                </c:pt>
                <c:pt idx="1">
                  <c:v>43.826086956521742</c:v>
                </c:pt>
                <c:pt idx="2">
                  <c:v>37.570063694267517</c:v>
                </c:pt>
                <c:pt idx="3">
                  <c:v>43.799599198396791</c:v>
                </c:pt>
                <c:pt idx="4">
                  <c:v>49.889380530973455</c:v>
                </c:pt>
                <c:pt idx="5">
                  <c:v>50.045801526717554</c:v>
                </c:pt>
              </c:numCache>
            </c:numRef>
          </c:val>
          <c:extLst>
            <c:ext xmlns:c16="http://schemas.microsoft.com/office/drawing/2014/chart" uri="{C3380CC4-5D6E-409C-BE32-E72D297353CC}">
              <c16:uniqueId val="{00000002-4A60-4921-A75E-B5A19519458D}"/>
            </c:ext>
          </c:extLst>
        </c:ser>
        <c:ser>
          <c:idx val="3"/>
          <c:order val="3"/>
          <c:tx>
            <c:strRef>
              <c:f>'Plots _2'!$E$2</c:f>
              <c:strCache>
                <c:ptCount val="1"/>
                <c:pt idx="0">
                  <c:v>Fish</c:v>
                </c:pt>
              </c:strCache>
            </c:strRef>
          </c:tx>
          <c:spPr>
            <a:solidFill>
              <a:schemeClr val="accent2">
                <a:lumMod val="50000"/>
              </a:schemeClr>
            </a:solidFill>
            <a:ln>
              <a:noFill/>
            </a:ln>
            <a:effectLst/>
          </c:spPr>
          <c:invertIfNegative val="0"/>
          <c:cat>
            <c:strRef>
              <c:f>'Plots _2'!$A$3:$A$9</c:f>
              <c:strCache>
                <c:ptCount val="6"/>
                <c:pt idx="0">
                  <c:v>20-29</c:v>
                </c:pt>
                <c:pt idx="1">
                  <c:v>30-39</c:v>
                </c:pt>
                <c:pt idx="2">
                  <c:v>40-49</c:v>
                </c:pt>
                <c:pt idx="3">
                  <c:v>50-59</c:v>
                </c:pt>
                <c:pt idx="4">
                  <c:v>60-69</c:v>
                </c:pt>
                <c:pt idx="5">
                  <c:v>70 and Older</c:v>
                </c:pt>
              </c:strCache>
            </c:strRef>
          </c:cat>
          <c:val>
            <c:numRef>
              <c:f>'Plots _2'!$E$3:$E$9</c:f>
              <c:numCache>
                <c:formatCode>_("$"* #,##0_);_("$"* \(#,##0\);_("$"* "-"??_);_(@_)</c:formatCode>
                <c:ptCount val="6"/>
                <c:pt idx="0">
                  <c:v>72.942857142857136</c:v>
                </c:pt>
                <c:pt idx="1">
                  <c:v>40.112318840579711</c:v>
                </c:pt>
                <c:pt idx="2">
                  <c:v>31.471337579617835</c:v>
                </c:pt>
                <c:pt idx="3">
                  <c:v>36.296593186372746</c:v>
                </c:pt>
                <c:pt idx="4">
                  <c:v>41.745575221238937</c:v>
                </c:pt>
                <c:pt idx="5">
                  <c:v>42.961832061068705</c:v>
                </c:pt>
              </c:numCache>
            </c:numRef>
          </c:val>
          <c:extLst>
            <c:ext xmlns:c16="http://schemas.microsoft.com/office/drawing/2014/chart" uri="{C3380CC4-5D6E-409C-BE32-E72D297353CC}">
              <c16:uniqueId val="{00000003-4A60-4921-A75E-B5A19519458D}"/>
            </c:ext>
          </c:extLst>
        </c:ser>
        <c:ser>
          <c:idx val="4"/>
          <c:order val="4"/>
          <c:tx>
            <c:strRef>
              <c:f>'Plots _2'!$F$2</c:f>
              <c:strCache>
                <c:ptCount val="1"/>
                <c:pt idx="0">
                  <c:v>Sweet</c:v>
                </c:pt>
              </c:strCache>
            </c:strRef>
          </c:tx>
          <c:spPr>
            <a:solidFill>
              <a:schemeClr val="accent4">
                <a:lumMod val="50000"/>
              </a:schemeClr>
            </a:solidFill>
            <a:ln>
              <a:noFill/>
            </a:ln>
            <a:effectLst/>
          </c:spPr>
          <c:invertIfNegative val="0"/>
          <c:cat>
            <c:strRef>
              <c:f>'Plots _2'!$A$3:$A$9</c:f>
              <c:strCache>
                <c:ptCount val="6"/>
                <c:pt idx="0">
                  <c:v>20-29</c:v>
                </c:pt>
                <c:pt idx="1">
                  <c:v>30-39</c:v>
                </c:pt>
                <c:pt idx="2">
                  <c:v>40-49</c:v>
                </c:pt>
                <c:pt idx="3">
                  <c:v>50-59</c:v>
                </c:pt>
                <c:pt idx="4">
                  <c:v>60-69</c:v>
                </c:pt>
                <c:pt idx="5">
                  <c:v>70 and Older</c:v>
                </c:pt>
              </c:strCache>
            </c:strRef>
          </c:cat>
          <c:val>
            <c:numRef>
              <c:f>'Plots _2'!$F$3:$F$9</c:f>
              <c:numCache>
                <c:formatCode>_("$"* #,##0_);_("$"* \(#,##0\);_("$"* "-"??_);_(@_)</c:formatCode>
                <c:ptCount val="6"/>
                <c:pt idx="0">
                  <c:v>54.714285714285715</c:v>
                </c:pt>
                <c:pt idx="1">
                  <c:v>29.844202898550726</c:v>
                </c:pt>
                <c:pt idx="2">
                  <c:v>22.611464968152866</c:v>
                </c:pt>
                <c:pt idx="3">
                  <c:v>24.633266533066131</c:v>
                </c:pt>
                <c:pt idx="4">
                  <c:v>30.457964601769913</c:v>
                </c:pt>
                <c:pt idx="5">
                  <c:v>35.87022900763359</c:v>
                </c:pt>
              </c:numCache>
            </c:numRef>
          </c:val>
          <c:extLst>
            <c:ext xmlns:c16="http://schemas.microsoft.com/office/drawing/2014/chart" uri="{C3380CC4-5D6E-409C-BE32-E72D297353CC}">
              <c16:uniqueId val="{00000004-4A60-4921-A75E-B5A19519458D}"/>
            </c:ext>
          </c:extLst>
        </c:ser>
        <c:ser>
          <c:idx val="5"/>
          <c:order val="5"/>
          <c:tx>
            <c:strRef>
              <c:f>'Plots _2'!$G$2</c:f>
              <c:strCache>
                <c:ptCount val="1"/>
                <c:pt idx="0">
                  <c:v>Fruits</c:v>
                </c:pt>
              </c:strCache>
            </c:strRef>
          </c:tx>
          <c:spPr>
            <a:solidFill>
              <a:schemeClr val="accent6">
                <a:lumMod val="50000"/>
              </a:schemeClr>
            </a:solidFill>
            <a:ln>
              <a:noFill/>
            </a:ln>
            <a:effectLst/>
          </c:spPr>
          <c:invertIfNegative val="0"/>
          <c:cat>
            <c:strRef>
              <c:f>'Plots _2'!$A$3:$A$9</c:f>
              <c:strCache>
                <c:ptCount val="6"/>
                <c:pt idx="0">
                  <c:v>20-29</c:v>
                </c:pt>
                <c:pt idx="1">
                  <c:v>30-39</c:v>
                </c:pt>
                <c:pt idx="2">
                  <c:v>40-49</c:v>
                </c:pt>
                <c:pt idx="3">
                  <c:v>50-59</c:v>
                </c:pt>
                <c:pt idx="4">
                  <c:v>60-69</c:v>
                </c:pt>
                <c:pt idx="5">
                  <c:v>70 and Older</c:v>
                </c:pt>
              </c:strCache>
            </c:strRef>
          </c:cat>
          <c:val>
            <c:numRef>
              <c:f>'Plots _2'!$G$3:$G$9</c:f>
              <c:numCache>
                <c:formatCode>_("$"* #,##0_);_("$"* \(#,##0\);_("$"* "-"??_);_(@_)</c:formatCode>
                <c:ptCount val="6"/>
                <c:pt idx="0">
                  <c:v>40.6</c:v>
                </c:pt>
                <c:pt idx="1">
                  <c:v>27.043478260869566</c:v>
                </c:pt>
                <c:pt idx="2">
                  <c:v>21.791401273885349</c:v>
                </c:pt>
                <c:pt idx="3">
                  <c:v>25.735470941883769</c:v>
                </c:pt>
                <c:pt idx="4">
                  <c:v>30.747787610619469</c:v>
                </c:pt>
                <c:pt idx="5">
                  <c:v>30.328244274809162</c:v>
                </c:pt>
              </c:numCache>
            </c:numRef>
          </c:val>
          <c:extLst>
            <c:ext xmlns:c16="http://schemas.microsoft.com/office/drawing/2014/chart" uri="{C3380CC4-5D6E-409C-BE32-E72D297353CC}">
              <c16:uniqueId val="{00000005-4A60-4921-A75E-B5A19519458D}"/>
            </c:ext>
          </c:extLst>
        </c:ser>
        <c:dLbls>
          <c:showLegendKey val="0"/>
          <c:showVal val="0"/>
          <c:showCatName val="0"/>
          <c:showSerName val="0"/>
          <c:showPercent val="0"/>
          <c:showBubbleSize val="0"/>
        </c:dLbls>
        <c:gapWidth val="219"/>
        <c:overlap val="100"/>
        <c:axId val="1668217776"/>
        <c:axId val="1668215856"/>
      </c:barChart>
      <c:catAx>
        <c:axId val="1668217776"/>
        <c:scaling>
          <c:orientation val="minMax"/>
        </c:scaling>
        <c:delete val="0"/>
        <c:axPos val="b"/>
        <c:title>
          <c:tx>
            <c:rich>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r>
                  <a:rPr lang="en-US"/>
                  <a:t>AGE GROUP </a:t>
                </a:r>
              </a:p>
            </c:rich>
          </c:tx>
          <c:overlay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title>
        <c:numFmt formatCode="General" sourceLinked="1"/>
        <c:majorTickMark val="none"/>
        <c:minorTickMark val="none"/>
        <c:tickLblPos val="nextTo"/>
        <c:spPr>
          <a:noFill/>
          <a:ln w="3175" cap="flat" cmpd="sng" algn="ctr">
            <a:solidFill>
              <a:schemeClr val="bg1">
                <a:lumMod val="65000"/>
              </a:schemeClr>
            </a:solidFill>
            <a:round/>
          </a:ln>
          <a:effectLst/>
        </c:spPr>
        <c:txPr>
          <a:bodyPr rot="-6000000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crossAx val="1668215856"/>
        <c:crosses val="autoZero"/>
        <c:auto val="1"/>
        <c:lblAlgn val="ctr"/>
        <c:lblOffset val="100"/>
        <c:noMultiLvlLbl val="0"/>
      </c:catAx>
      <c:valAx>
        <c:axId val="1668215856"/>
        <c:scaling>
          <c:orientation val="minMax"/>
        </c:scaling>
        <c:delete val="0"/>
        <c:axPos val="l"/>
        <c:majorGridlines>
          <c:spPr>
            <a:ln w="3175" cap="flat" cmpd="sng" algn="ctr">
              <a:solidFill>
                <a:schemeClr val="bg1">
                  <a:lumMod val="65000"/>
                </a:schemeClr>
              </a:solidFill>
              <a:prstDash val="dash"/>
              <a:round/>
            </a:ln>
            <a:effectLst/>
          </c:spPr>
        </c:majorGridlines>
        <c:title>
          <c:tx>
            <c:rich>
              <a:bodyPr rot="-5400000" spcFirstLastPara="1" vertOverflow="ellipsis" vert="horz" wrap="square" anchor="ctr" anchorCtr="1"/>
              <a:lstStyle/>
              <a:p>
                <a:pPr>
                  <a:defRPr sz="1200" b="0" i="0" u="none" strike="noStrike" kern="1200" baseline="0">
                    <a:solidFill>
                      <a:srgbClr val="171C30"/>
                    </a:solidFill>
                    <a:latin typeface="+mn-lt"/>
                    <a:ea typeface="+mn-ea"/>
                    <a:cs typeface="+mn-cs"/>
                  </a:defRPr>
                </a:pPr>
                <a:r>
                  <a:rPr lang="en-US"/>
                  <a:t>AVERAGE SALES(in $ per customer)</a:t>
                </a:r>
              </a:p>
            </c:rich>
          </c:tx>
          <c:overlay val="0"/>
          <c:spPr>
            <a:noFill/>
            <a:ln>
              <a:noFill/>
            </a:ln>
            <a:effectLst/>
          </c:spPr>
          <c:txPr>
            <a:bodyPr rot="-540000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crossAx val="16682177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rgbClr val="171C3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B5C5E6"/>
    </a:solidFill>
    <a:ln w="9525" cap="flat" cmpd="sng" algn="ctr">
      <a:solidFill>
        <a:schemeClr val="tx1">
          <a:lumMod val="15000"/>
          <a:lumOff val="85000"/>
        </a:schemeClr>
      </a:solidFill>
      <a:round/>
    </a:ln>
    <a:effectLst/>
  </c:spPr>
  <c:txPr>
    <a:bodyPr/>
    <a:lstStyle/>
    <a:p>
      <a:pPr>
        <a:defRPr sz="1200">
          <a:solidFill>
            <a:srgbClr val="171C30"/>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withinLinear" id="16">
  <a:schemeClr val="accent3"/>
</cs:colorStyle>
</file>

<file path=xl/charts/colors25.xml><?xml version="1.0" encoding="utf-8"?>
<cs:colorStyle xmlns:cs="http://schemas.microsoft.com/office/drawing/2012/chartStyle" xmlns:a="http://schemas.openxmlformats.org/drawingml/2006/main" meth="withinLinear" id="16">
  <a:schemeClr val="accent3"/>
</cs:colorStyle>
</file>

<file path=xl/charts/colors26.xml><?xml version="1.0" encoding="utf-8"?>
<cs:colorStyle xmlns:cs="http://schemas.microsoft.com/office/drawing/2012/chartStyle" xmlns:a="http://schemas.openxmlformats.org/drawingml/2006/main" meth="withinLinear" id="16">
  <a:schemeClr val="accent3"/>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4.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 Id="rId9" Type="http://schemas.openxmlformats.org/officeDocument/2006/relationships/chart" Target="../charts/chart28.xml"/></Relationships>
</file>

<file path=xl/drawings/_rels/drawing4.xml.rels><?xml version="1.0" encoding="UTF-8" standalone="yes"?>
<Relationships xmlns="http://schemas.openxmlformats.org/package/2006/relationships"><Relationship Id="rId8" Type="http://schemas.openxmlformats.org/officeDocument/2006/relationships/chart" Target="../charts/chart36.xml"/><Relationship Id="rId3" Type="http://schemas.openxmlformats.org/officeDocument/2006/relationships/chart" Target="../charts/chart31.xml"/><Relationship Id="rId7" Type="http://schemas.openxmlformats.org/officeDocument/2006/relationships/chart" Target="../charts/chart35.xml"/><Relationship Id="rId2" Type="http://schemas.openxmlformats.org/officeDocument/2006/relationships/chart" Target="../charts/chart30.xml"/><Relationship Id="rId1" Type="http://schemas.openxmlformats.org/officeDocument/2006/relationships/chart" Target="../charts/chart29.xml"/><Relationship Id="rId6" Type="http://schemas.openxmlformats.org/officeDocument/2006/relationships/chart" Target="../charts/chart34.xml"/><Relationship Id="rId5" Type="http://schemas.openxmlformats.org/officeDocument/2006/relationships/chart" Target="../charts/chart33.xml"/><Relationship Id="rId4" Type="http://schemas.openxmlformats.org/officeDocument/2006/relationships/chart" Target="../charts/chart32.xml"/><Relationship Id="rId9" Type="http://schemas.openxmlformats.org/officeDocument/2006/relationships/chart" Target="../charts/chart37.xml"/></Relationships>
</file>

<file path=xl/drawings/drawing1.xml><?xml version="1.0" encoding="utf-8"?>
<xdr:wsDr xmlns:xdr="http://schemas.openxmlformats.org/drawingml/2006/spreadsheetDrawing" xmlns:a="http://schemas.openxmlformats.org/drawingml/2006/main">
  <xdr:twoCellAnchor>
    <xdr:from>
      <xdr:col>1</xdr:col>
      <xdr:colOff>132668</xdr:colOff>
      <xdr:row>10</xdr:row>
      <xdr:rowOff>70756</xdr:rowOff>
    </xdr:from>
    <xdr:to>
      <xdr:col>7</xdr:col>
      <xdr:colOff>1047749</xdr:colOff>
      <xdr:row>28</xdr:row>
      <xdr:rowOff>6804</xdr:rowOff>
    </xdr:to>
    <xdr:graphicFrame macro="">
      <xdr:nvGraphicFramePr>
        <xdr:cNvPr id="12" name="Chart 11">
          <a:extLst>
            <a:ext uri="{FF2B5EF4-FFF2-40B4-BE49-F238E27FC236}">
              <a16:creationId xmlns:a16="http://schemas.microsoft.com/office/drawing/2014/main" id="{AF2B1D11-1418-85AA-4356-10A3AAC1FA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4762</xdr:colOff>
      <xdr:row>10</xdr:row>
      <xdr:rowOff>179613</xdr:rowOff>
    </xdr:from>
    <xdr:to>
      <xdr:col>17</xdr:col>
      <xdr:colOff>27215</xdr:colOff>
      <xdr:row>28</xdr:row>
      <xdr:rowOff>34017</xdr:rowOff>
    </xdr:to>
    <xdr:graphicFrame macro="">
      <xdr:nvGraphicFramePr>
        <xdr:cNvPr id="13" name="Chart 12">
          <a:extLst>
            <a:ext uri="{FF2B5EF4-FFF2-40B4-BE49-F238E27FC236}">
              <a16:creationId xmlns:a16="http://schemas.microsoft.com/office/drawing/2014/main" id="{40B260E5-0E06-B4D0-79AE-8C4C2539DD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51024</xdr:colOff>
      <xdr:row>11</xdr:row>
      <xdr:rowOff>43541</xdr:rowOff>
    </xdr:from>
    <xdr:to>
      <xdr:col>24</xdr:col>
      <xdr:colOff>1952624</xdr:colOff>
      <xdr:row>28</xdr:row>
      <xdr:rowOff>13607</xdr:rowOff>
    </xdr:to>
    <xdr:graphicFrame macro="">
      <xdr:nvGraphicFramePr>
        <xdr:cNvPr id="14" name="Chart 13">
          <a:extLst>
            <a:ext uri="{FF2B5EF4-FFF2-40B4-BE49-F238E27FC236}">
              <a16:creationId xmlns:a16="http://schemas.microsoft.com/office/drawing/2014/main" id="{E71825F4-93FA-E9CB-CE6D-24158561FF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30614</xdr:colOff>
      <xdr:row>11</xdr:row>
      <xdr:rowOff>23132</xdr:rowOff>
    </xdr:from>
    <xdr:to>
      <xdr:col>30</xdr:col>
      <xdr:colOff>146276</xdr:colOff>
      <xdr:row>26</xdr:row>
      <xdr:rowOff>10886</xdr:rowOff>
    </xdr:to>
    <xdr:graphicFrame macro="">
      <xdr:nvGraphicFramePr>
        <xdr:cNvPr id="2" name="Chart 1">
          <a:extLst>
            <a:ext uri="{FF2B5EF4-FFF2-40B4-BE49-F238E27FC236}">
              <a16:creationId xmlns:a16="http://schemas.microsoft.com/office/drawing/2014/main" id="{F49801E2-CB0A-94F4-01B5-A352F7A626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289152</xdr:colOff>
      <xdr:row>11</xdr:row>
      <xdr:rowOff>16328</xdr:rowOff>
    </xdr:from>
    <xdr:to>
      <xdr:col>38</xdr:col>
      <xdr:colOff>30616</xdr:colOff>
      <xdr:row>26</xdr:row>
      <xdr:rowOff>4082</xdr:rowOff>
    </xdr:to>
    <xdr:graphicFrame macro="">
      <xdr:nvGraphicFramePr>
        <xdr:cNvPr id="3" name="Chart 2">
          <a:extLst>
            <a:ext uri="{FF2B5EF4-FFF2-40B4-BE49-F238E27FC236}">
              <a16:creationId xmlns:a16="http://schemas.microsoft.com/office/drawing/2014/main" id="{3F8D4007-A5F1-FC80-5907-DADA874E63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23813</xdr:colOff>
      <xdr:row>26</xdr:row>
      <xdr:rowOff>70757</xdr:rowOff>
    </xdr:from>
    <xdr:to>
      <xdr:col>38</xdr:col>
      <xdr:colOff>57830</xdr:colOff>
      <xdr:row>41</xdr:row>
      <xdr:rowOff>58510</xdr:rowOff>
    </xdr:to>
    <xdr:graphicFrame macro="">
      <xdr:nvGraphicFramePr>
        <xdr:cNvPr id="4" name="Chart 3">
          <a:extLst>
            <a:ext uri="{FF2B5EF4-FFF2-40B4-BE49-F238E27FC236}">
              <a16:creationId xmlns:a16="http://schemas.microsoft.com/office/drawing/2014/main" id="{0EBD8D9A-D44B-0B32-2ABB-9EB3C72756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32</xdr:col>
      <xdr:colOff>37420</xdr:colOff>
      <xdr:row>42</xdr:row>
      <xdr:rowOff>2721</xdr:rowOff>
    </xdr:from>
    <xdr:to>
      <xdr:col>38</xdr:col>
      <xdr:colOff>71437</xdr:colOff>
      <xdr:row>56</xdr:row>
      <xdr:rowOff>174171</xdr:rowOff>
    </xdr:to>
    <xdr:graphicFrame macro="">
      <xdr:nvGraphicFramePr>
        <xdr:cNvPr id="5" name="Chart 4">
          <a:extLst>
            <a:ext uri="{FF2B5EF4-FFF2-40B4-BE49-F238E27FC236}">
              <a16:creationId xmlns:a16="http://schemas.microsoft.com/office/drawing/2014/main" id="{F725CDDA-4EE1-1BA6-D262-9F9627228C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180294</xdr:colOff>
      <xdr:row>28</xdr:row>
      <xdr:rowOff>104773</xdr:rowOff>
    </xdr:from>
    <xdr:to>
      <xdr:col>6</xdr:col>
      <xdr:colOff>894669</xdr:colOff>
      <xdr:row>43</xdr:row>
      <xdr:rowOff>92526</xdr:rowOff>
    </xdr:to>
    <xdr:graphicFrame macro="">
      <xdr:nvGraphicFramePr>
        <xdr:cNvPr id="6" name="Chart 5">
          <a:extLst>
            <a:ext uri="{FF2B5EF4-FFF2-40B4-BE49-F238E27FC236}">
              <a16:creationId xmlns:a16="http://schemas.microsoft.com/office/drawing/2014/main" id="{7D3FD9F3-60A5-CB08-1464-15B2A0BD65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1105580</xdr:colOff>
      <xdr:row>28</xdr:row>
      <xdr:rowOff>29935</xdr:rowOff>
    </xdr:from>
    <xdr:to>
      <xdr:col>15</xdr:col>
      <xdr:colOff>227918</xdr:colOff>
      <xdr:row>43</xdr:row>
      <xdr:rowOff>17688</xdr:rowOff>
    </xdr:to>
    <xdr:graphicFrame macro="">
      <xdr:nvGraphicFramePr>
        <xdr:cNvPr id="16" name="Chart 15">
          <a:extLst>
            <a:ext uri="{FF2B5EF4-FFF2-40B4-BE49-F238E27FC236}">
              <a16:creationId xmlns:a16="http://schemas.microsoft.com/office/drawing/2014/main" id="{38773F36-4F80-FED8-736F-BC95B44D90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40</xdr:col>
      <xdr:colOff>3400</xdr:colOff>
      <xdr:row>11</xdr:row>
      <xdr:rowOff>23132</xdr:rowOff>
    </xdr:from>
    <xdr:to>
      <xdr:col>43</xdr:col>
      <xdr:colOff>153079</xdr:colOff>
      <xdr:row>26</xdr:row>
      <xdr:rowOff>10886</xdr:rowOff>
    </xdr:to>
    <xdr:graphicFrame macro="">
      <xdr:nvGraphicFramePr>
        <xdr:cNvPr id="17" name="Chart 16">
          <a:extLst>
            <a:ext uri="{FF2B5EF4-FFF2-40B4-BE49-F238E27FC236}">
              <a16:creationId xmlns:a16="http://schemas.microsoft.com/office/drawing/2014/main" id="{50AA3A5F-422A-1E22-EE12-04900B78F9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17007</xdr:colOff>
      <xdr:row>27</xdr:row>
      <xdr:rowOff>16328</xdr:rowOff>
    </xdr:from>
    <xdr:to>
      <xdr:col>43</xdr:col>
      <xdr:colOff>166686</xdr:colOff>
      <xdr:row>42</xdr:row>
      <xdr:rowOff>4082</xdr:rowOff>
    </xdr:to>
    <xdr:graphicFrame macro="">
      <xdr:nvGraphicFramePr>
        <xdr:cNvPr id="18" name="Chart 17">
          <a:extLst>
            <a:ext uri="{FF2B5EF4-FFF2-40B4-BE49-F238E27FC236}">
              <a16:creationId xmlns:a16="http://schemas.microsoft.com/office/drawing/2014/main" id="{6E6E3650-F29C-873A-8429-08732F4989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44</xdr:col>
      <xdr:colOff>3401</xdr:colOff>
      <xdr:row>10</xdr:row>
      <xdr:rowOff>179614</xdr:rowOff>
    </xdr:from>
    <xdr:to>
      <xdr:col>50</xdr:col>
      <xdr:colOff>214311</xdr:colOff>
      <xdr:row>25</xdr:row>
      <xdr:rowOff>167367</xdr:rowOff>
    </xdr:to>
    <xdr:graphicFrame macro="">
      <xdr:nvGraphicFramePr>
        <xdr:cNvPr id="19" name="Chart 18">
          <a:extLst>
            <a:ext uri="{FF2B5EF4-FFF2-40B4-BE49-F238E27FC236}">
              <a16:creationId xmlns:a16="http://schemas.microsoft.com/office/drawing/2014/main" id="{017A2081-F86C-B631-58AC-1A59DC1720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44</xdr:col>
      <xdr:colOff>0</xdr:colOff>
      <xdr:row>27</xdr:row>
      <xdr:rowOff>0</xdr:rowOff>
    </xdr:from>
    <xdr:to>
      <xdr:col>50</xdr:col>
      <xdr:colOff>210910</xdr:colOff>
      <xdr:row>41</xdr:row>
      <xdr:rowOff>171450</xdr:rowOff>
    </xdr:to>
    <xdr:graphicFrame macro="">
      <xdr:nvGraphicFramePr>
        <xdr:cNvPr id="20" name="Chart 19">
          <a:extLst>
            <a:ext uri="{FF2B5EF4-FFF2-40B4-BE49-F238E27FC236}">
              <a16:creationId xmlns:a16="http://schemas.microsoft.com/office/drawing/2014/main" id="{BE7AF683-8C55-4AFF-9B3B-FACAA89692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52</xdr:col>
      <xdr:colOff>30615</xdr:colOff>
      <xdr:row>11</xdr:row>
      <xdr:rowOff>29935</xdr:rowOff>
    </xdr:from>
    <xdr:to>
      <xdr:col>58</xdr:col>
      <xdr:colOff>44222</xdr:colOff>
      <xdr:row>26</xdr:row>
      <xdr:rowOff>17689</xdr:rowOff>
    </xdr:to>
    <xdr:graphicFrame macro="">
      <xdr:nvGraphicFramePr>
        <xdr:cNvPr id="7" name="Chart 6">
          <a:extLst>
            <a:ext uri="{FF2B5EF4-FFF2-40B4-BE49-F238E27FC236}">
              <a16:creationId xmlns:a16="http://schemas.microsoft.com/office/drawing/2014/main" id="{9CB74E1D-2D03-9810-21F1-8FD67F0965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10</xdr:col>
      <xdr:colOff>663346</xdr:colOff>
      <xdr:row>53</xdr:row>
      <xdr:rowOff>138790</xdr:rowOff>
    </xdr:from>
    <xdr:to>
      <xdr:col>16</xdr:col>
      <xdr:colOff>112258</xdr:colOff>
      <xdr:row>68</xdr:row>
      <xdr:rowOff>126544</xdr:rowOff>
    </xdr:to>
    <xdr:graphicFrame macro="">
      <xdr:nvGraphicFramePr>
        <xdr:cNvPr id="9" name="Chart 8">
          <a:extLst>
            <a:ext uri="{FF2B5EF4-FFF2-40B4-BE49-F238E27FC236}">
              <a16:creationId xmlns:a16="http://schemas.microsoft.com/office/drawing/2014/main" id="{AA622D0C-1197-AAB2-7731-A459595BCA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60</xdr:col>
      <xdr:colOff>17008</xdr:colOff>
      <xdr:row>9</xdr:row>
      <xdr:rowOff>152399</xdr:rowOff>
    </xdr:from>
    <xdr:to>
      <xdr:col>63</xdr:col>
      <xdr:colOff>1466170</xdr:colOff>
      <xdr:row>24</xdr:row>
      <xdr:rowOff>140154</xdr:rowOff>
    </xdr:to>
    <xdr:graphicFrame macro="">
      <xdr:nvGraphicFramePr>
        <xdr:cNvPr id="15" name="Chart 14">
          <a:extLst>
            <a:ext uri="{FF2B5EF4-FFF2-40B4-BE49-F238E27FC236}">
              <a16:creationId xmlns:a16="http://schemas.microsoft.com/office/drawing/2014/main" id="{B9F1C552-78BE-FA46-D8A9-E5115A81C7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63</xdr:col>
      <xdr:colOff>1915204</xdr:colOff>
      <xdr:row>8</xdr:row>
      <xdr:rowOff>166007</xdr:rowOff>
    </xdr:from>
    <xdr:to>
      <xdr:col>66</xdr:col>
      <xdr:colOff>1486580</xdr:colOff>
      <xdr:row>23</xdr:row>
      <xdr:rowOff>153759</xdr:rowOff>
    </xdr:to>
    <xdr:graphicFrame macro="">
      <xdr:nvGraphicFramePr>
        <xdr:cNvPr id="22" name="Chart 21">
          <a:extLst>
            <a:ext uri="{FF2B5EF4-FFF2-40B4-BE49-F238E27FC236}">
              <a16:creationId xmlns:a16="http://schemas.microsoft.com/office/drawing/2014/main" id="{F420426E-68C0-950A-2917-12967A1E34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67</xdr:col>
      <xdr:colOff>125864</xdr:colOff>
      <xdr:row>8</xdr:row>
      <xdr:rowOff>118381</xdr:rowOff>
    </xdr:from>
    <xdr:to>
      <xdr:col>70</xdr:col>
      <xdr:colOff>782411</xdr:colOff>
      <xdr:row>24</xdr:row>
      <xdr:rowOff>27215</xdr:rowOff>
    </xdr:to>
    <xdr:graphicFrame macro="">
      <xdr:nvGraphicFramePr>
        <xdr:cNvPr id="23" name="Chart 22">
          <a:extLst>
            <a:ext uri="{FF2B5EF4-FFF2-40B4-BE49-F238E27FC236}">
              <a16:creationId xmlns:a16="http://schemas.microsoft.com/office/drawing/2014/main" id="{65A1259E-06A4-3533-7919-0F4BF9DCFF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64</xdr:col>
      <xdr:colOff>47625</xdr:colOff>
      <xdr:row>38</xdr:row>
      <xdr:rowOff>2722</xdr:rowOff>
    </xdr:from>
    <xdr:to>
      <xdr:col>67</xdr:col>
      <xdr:colOff>183696</xdr:colOff>
      <xdr:row>52</xdr:row>
      <xdr:rowOff>78922</xdr:rowOff>
    </xdr:to>
    <xdr:graphicFrame macro="">
      <xdr:nvGraphicFramePr>
        <xdr:cNvPr id="8" name="Chart 7">
          <a:extLst>
            <a:ext uri="{FF2B5EF4-FFF2-40B4-BE49-F238E27FC236}">
              <a16:creationId xmlns:a16="http://schemas.microsoft.com/office/drawing/2014/main" id="{A7D028BC-9EEE-AC2A-3A1D-EB5EF70E02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316704</xdr:colOff>
      <xdr:row>10</xdr:row>
      <xdr:rowOff>4762</xdr:rowOff>
    </xdr:from>
    <xdr:to>
      <xdr:col>8</xdr:col>
      <xdr:colOff>33336</xdr:colOff>
      <xdr:row>25</xdr:row>
      <xdr:rowOff>19050</xdr:rowOff>
    </xdr:to>
    <xdr:graphicFrame macro="">
      <xdr:nvGraphicFramePr>
        <xdr:cNvPr id="2" name="Chart 1">
          <a:extLst>
            <a:ext uri="{FF2B5EF4-FFF2-40B4-BE49-F238E27FC236}">
              <a16:creationId xmlns:a16="http://schemas.microsoft.com/office/drawing/2014/main" id="{338E20CB-FD40-9C7C-FB58-6D4F28064C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640555</xdr:colOff>
      <xdr:row>10</xdr:row>
      <xdr:rowOff>123825</xdr:rowOff>
    </xdr:from>
    <xdr:to>
      <xdr:col>13</xdr:col>
      <xdr:colOff>783430</xdr:colOff>
      <xdr:row>25</xdr:row>
      <xdr:rowOff>152400</xdr:rowOff>
    </xdr:to>
    <xdr:graphicFrame macro="">
      <xdr:nvGraphicFramePr>
        <xdr:cNvPr id="3" name="Chart 2">
          <a:extLst>
            <a:ext uri="{FF2B5EF4-FFF2-40B4-BE49-F238E27FC236}">
              <a16:creationId xmlns:a16="http://schemas.microsoft.com/office/drawing/2014/main" id="{89C4D640-091E-EA8E-C32C-2D52650C74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26</xdr:row>
      <xdr:rowOff>0</xdr:rowOff>
    </xdr:from>
    <xdr:to>
      <xdr:col>11</xdr:col>
      <xdr:colOff>307554</xdr:colOff>
      <xdr:row>45</xdr:row>
      <xdr:rowOff>165990</xdr:rowOff>
    </xdr:to>
    <xdr:graphicFrame macro="">
      <xdr:nvGraphicFramePr>
        <xdr:cNvPr id="4" name="Chart 3">
          <a:extLst>
            <a:ext uri="{FF2B5EF4-FFF2-40B4-BE49-F238E27FC236}">
              <a16:creationId xmlns:a16="http://schemas.microsoft.com/office/drawing/2014/main" id="{BBFB1ADD-63ED-4C35-9848-191122A530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26</xdr:row>
      <xdr:rowOff>0</xdr:rowOff>
    </xdr:from>
    <xdr:to>
      <xdr:col>22</xdr:col>
      <xdr:colOff>90575</xdr:colOff>
      <xdr:row>46</xdr:row>
      <xdr:rowOff>49023</xdr:rowOff>
    </xdr:to>
    <xdr:graphicFrame macro="">
      <xdr:nvGraphicFramePr>
        <xdr:cNvPr id="5" name="Chart 4">
          <a:extLst>
            <a:ext uri="{FF2B5EF4-FFF2-40B4-BE49-F238E27FC236}">
              <a16:creationId xmlns:a16="http://schemas.microsoft.com/office/drawing/2014/main" id="{67A21BB8-51EE-4A38-B3A0-240E8C4714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503129</xdr:colOff>
      <xdr:row>35</xdr:row>
      <xdr:rowOff>75731</xdr:rowOff>
    </xdr:from>
    <xdr:to>
      <xdr:col>31</xdr:col>
      <xdr:colOff>42881</xdr:colOff>
      <xdr:row>55</xdr:row>
      <xdr:rowOff>124499</xdr:rowOff>
    </xdr:to>
    <xdr:graphicFrame macro="">
      <xdr:nvGraphicFramePr>
        <xdr:cNvPr id="8" name="Chart 7">
          <a:extLst>
            <a:ext uri="{FF2B5EF4-FFF2-40B4-BE49-F238E27FC236}">
              <a16:creationId xmlns:a16="http://schemas.microsoft.com/office/drawing/2014/main" id="{71C59390-3623-CA1D-F3D1-0037B72AEF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0</xdr:colOff>
      <xdr:row>35</xdr:row>
      <xdr:rowOff>13855</xdr:rowOff>
    </xdr:from>
    <xdr:to>
      <xdr:col>35</xdr:col>
      <xdr:colOff>1254252</xdr:colOff>
      <xdr:row>55</xdr:row>
      <xdr:rowOff>62623</xdr:rowOff>
    </xdr:to>
    <xdr:graphicFrame macro="">
      <xdr:nvGraphicFramePr>
        <xdr:cNvPr id="10" name="Chart 9">
          <a:extLst>
            <a:ext uri="{FF2B5EF4-FFF2-40B4-BE49-F238E27FC236}">
              <a16:creationId xmlns:a16="http://schemas.microsoft.com/office/drawing/2014/main" id="{67602CAC-C198-F663-A324-C2221AE1E3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35</xdr:col>
      <xdr:colOff>1827067</xdr:colOff>
      <xdr:row>35</xdr:row>
      <xdr:rowOff>13855</xdr:rowOff>
    </xdr:from>
    <xdr:to>
      <xdr:col>37</xdr:col>
      <xdr:colOff>1141682</xdr:colOff>
      <xdr:row>55</xdr:row>
      <xdr:rowOff>62623</xdr:rowOff>
    </xdr:to>
    <xdr:graphicFrame macro="">
      <xdr:nvGraphicFramePr>
        <xdr:cNvPr id="12" name="Chart 11">
          <a:extLst>
            <a:ext uri="{FF2B5EF4-FFF2-40B4-BE49-F238E27FC236}">
              <a16:creationId xmlns:a16="http://schemas.microsoft.com/office/drawing/2014/main" id="{09C85488-BF87-A01F-177F-351647B50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85327</xdr:colOff>
      <xdr:row>10</xdr:row>
      <xdr:rowOff>176213</xdr:rowOff>
    </xdr:from>
    <xdr:to>
      <xdr:col>41</xdr:col>
      <xdr:colOff>728265</xdr:colOff>
      <xdr:row>25</xdr:row>
      <xdr:rowOff>91678</xdr:rowOff>
    </xdr:to>
    <xdr:graphicFrame macro="">
      <xdr:nvGraphicFramePr>
        <xdr:cNvPr id="14" name="Chart 13">
          <a:extLst>
            <a:ext uri="{FF2B5EF4-FFF2-40B4-BE49-F238E27FC236}">
              <a16:creationId xmlns:a16="http://schemas.microsoft.com/office/drawing/2014/main" id="{9EF119FE-4577-9877-6817-D3408A5EEE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43</xdr:col>
      <xdr:colOff>17319</xdr:colOff>
      <xdr:row>9</xdr:row>
      <xdr:rowOff>187036</xdr:rowOff>
    </xdr:from>
    <xdr:to>
      <xdr:col>46</xdr:col>
      <xdr:colOff>34636</xdr:colOff>
      <xdr:row>26</xdr:row>
      <xdr:rowOff>190499</xdr:rowOff>
    </xdr:to>
    <xdr:graphicFrame macro="">
      <xdr:nvGraphicFramePr>
        <xdr:cNvPr id="6" name="Chart 5">
          <a:extLst>
            <a:ext uri="{FF2B5EF4-FFF2-40B4-BE49-F238E27FC236}">
              <a16:creationId xmlns:a16="http://schemas.microsoft.com/office/drawing/2014/main" id="{7876E2D7-FC90-D35D-FF34-06A1B970B7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0.10504</cdr:x>
      <cdr:y>0.59329</cdr:y>
    </cdr:from>
    <cdr:to>
      <cdr:x>0.95158</cdr:x>
      <cdr:y>0.59589</cdr:y>
    </cdr:to>
    <cdr:cxnSp macro="">
      <cdr:nvCxnSpPr>
        <cdr:cNvPr id="3" name="Straight Connector 2">
          <a:extLst xmlns:a="http://schemas.openxmlformats.org/drawingml/2006/main">
            <a:ext uri="{FF2B5EF4-FFF2-40B4-BE49-F238E27FC236}">
              <a16:creationId xmlns:a16="http://schemas.microsoft.com/office/drawing/2014/main" id="{76C7A5C1-07BA-078D-DA70-906D44078B28}"/>
            </a:ext>
          </a:extLst>
        </cdr:cNvPr>
        <cdr:cNvCxnSpPr/>
      </cdr:nvCxnSpPr>
      <cdr:spPr>
        <a:xfrm xmlns:a="http://schemas.openxmlformats.org/drawingml/2006/main" flipV="1">
          <a:off x="631157" y="2265831"/>
          <a:ext cx="5086729" cy="9922"/>
        </a:xfrm>
        <a:prstGeom xmlns:a="http://schemas.openxmlformats.org/drawingml/2006/main" prst="line">
          <a:avLst/>
        </a:prstGeom>
        <a:ln xmlns:a="http://schemas.openxmlformats.org/drawingml/2006/main" w="19050">
          <a:solidFill>
            <a:schemeClr val="bg2">
              <a:lumMod val="50000"/>
            </a:schemeClr>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0.79637</cdr:x>
      <cdr:y>0.62707</cdr:y>
    </cdr:from>
    <cdr:to>
      <cdr:x>0.94855</cdr:x>
      <cdr:y>0.8665</cdr:y>
    </cdr:to>
    <cdr:sp macro="" textlink="">
      <cdr:nvSpPr>
        <cdr:cNvPr id="5" name="TextBox 4">
          <a:extLst xmlns:a="http://schemas.openxmlformats.org/drawingml/2006/main">
            <a:ext uri="{FF2B5EF4-FFF2-40B4-BE49-F238E27FC236}">
              <a16:creationId xmlns:a16="http://schemas.microsoft.com/office/drawing/2014/main" id="{C14A10B4-4C64-7627-C51E-33ED81877059}"/>
            </a:ext>
          </a:extLst>
        </cdr:cNvPr>
        <cdr:cNvSpPr txBox="1"/>
      </cdr:nvSpPr>
      <cdr:spPr>
        <a:xfrm xmlns:a="http://schemas.openxmlformats.org/drawingml/2006/main">
          <a:off x="4785231" y="2394816"/>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0.80793</cdr:x>
      <cdr:y>0.5855</cdr:y>
    </cdr:from>
    <cdr:to>
      <cdr:x>0.9601</cdr:x>
      <cdr:y>0.73618</cdr:y>
    </cdr:to>
    <cdr:sp macro="" textlink="">
      <cdr:nvSpPr>
        <cdr:cNvPr id="7" name="TextBox 6">
          <a:extLst xmlns:a="http://schemas.openxmlformats.org/drawingml/2006/main">
            <a:ext uri="{FF2B5EF4-FFF2-40B4-BE49-F238E27FC236}">
              <a16:creationId xmlns:a16="http://schemas.microsoft.com/office/drawing/2014/main" id="{EB202C7D-5AE7-0F9E-3046-C5F2F0BA5A19}"/>
            </a:ext>
          </a:extLst>
        </cdr:cNvPr>
        <cdr:cNvSpPr txBox="1"/>
      </cdr:nvSpPr>
      <cdr:spPr>
        <a:xfrm xmlns:a="http://schemas.openxmlformats.org/drawingml/2006/main">
          <a:off x="4854685" y="2236067"/>
          <a:ext cx="914400" cy="57546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chemeClr val="bg2">
                  <a:lumMod val="50000"/>
                </a:schemeClr>
              </a:solidFill>
            </a:rPr>
            <a:t>$175.7k</a:t>
          </a:r>
          <a:br>
            <a:rPr lang="en-US" sz="1200" b="1">
              <a:solidFill>
                <a:schemeClr val="bg2">
                  <a:lumMod val="50000"/>
                </a:schemeClr>
              </a:solidFill>
            </a:rPr>
          </a:br>
          <a:r>
            <a:rPr lang="en-US" sz="1200" b="1">
              <a:solidFill>
                <a:schemeClr val="bg2">
                  <a:lumMod val="50000"/>
                </a:schemeClr>
              </a:solidFill>
            </a:rPr>
            <a:t>w/o Campaign</a:t>
          </a:r>
        </a:p>
      </cdr:txBody>
    </cdr:sp>
  </cdr:relSizeAnchor>
</c:userShapes>
</file>

<file path=xl/drawings/drawing4.xml><?xml version="1.0" encoding="utf-8"?>
<xdr:wsDr xmlns:xdr="http://schemas.openxmlformats.org/drawingml/2006/spreadsheetDrawing" xmlns:a="http://schemas.openxmlformats.org/drawingml/2006/main">
  <xdr:twoCellAnchor>
    <xdr:from>
      <xdr:col>11</xdr:col>
      <xdr:colOff>20202</xdr:colOff>
      <xdr:row>8</xdr:row>
      <xdr:rowOff>89946</xdr:rowOff>
    </xdr:from>
    <xdr:to>
      <xdr:col>20</xdr:col>
      <xdr:colOff>576117</xdr:colOff>
      <xdr:row>28</xdr:row>
      <xdr:rowOff>110728</xdr:rowOff>
    </xdr:to>
    <xdr:graphicFrame macro="">
      <xdr:nvGraphicFramePr>
        <xdr:cNvPr id="2" name="Chart 1">
          <a:extLst>
            <a:ext uri="{FF2B5EF4-FFF2-40B4-BE49-F238E27FC236}">
              <a16:creationId xmlns:a16="http://schemas.microsoft.com/office/drawing/2014/main" id="{75E409A5-75EA-4915-AB04-CBB4500E51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644212</xdr:colOff>
      <xdr:row>8</xdr:row>
      <xdr:rowOff>89946</xdr:rowOff>
    </xdr:from>
    <xdr:to>
      <xdr:col>10</xdr:col>
      <xdr:colOff>549252</xdr:colOff>
      <xdr:row>28</xdr:row>
      <xdr:rowOff>110728</xdr:rowOff>
    </xdr:to>
    <xdr:graphicFrame macro="">
      <xdr:nvGraphicFramePr>
        <xdr:cNvPr id="7" name="Chart 6">
          <a:extLst>
            <a:ext uri="{FF2B5EF4-FFF2-40B4-BE49-F238E27FC236}">
              <a16:creationId xmlns:a16="http://schemas.microsoft.com/office/drawing/2014/main" id="{74E0BE4A-AB14-47E9-98C3-3B39B1E88B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1274</xdr:colOff>
      <xdr:row>29</xdr:row>
      <xdr:rowOff>25976</xdr:rowOff>
    </xdr:from>
    <xdr:to>
      <xdr:col>10</xdr:col>
      <xdr:colOff>542036</xdr:colOff>
      <xdr:row>49</xdr:row>
      <xdr:rowOff>111701</xdr:rowOff>
    </xdr:to>
    <xdr:grpSp>
      <xdr:nvGrpSpPr>
        <xdr:cNvPr id="27" name="Group 26">
          <a:extLst>
            <a:ext uri="{FF2B5EF4-FFF2-40B4-BE49-F238E27FC236}">
              <a16:creationId xmlns:a16="http://schemas.microsoft.com/office/drawing/2014/main" id="{B6668C2E-DD50-FF97-A2A4-CDD5AF63F4B2}"/>
            </a:ext>
          </a:extLst>
        </xdr:cNvPr>
        <xdr:cNvGrpSpPr/>
      </xdr:nvGrpSpPr>
      <xdr:grpSpPr>
        <a:xfrm>
          <a:off x="613595" y="5387190"/>
          <a:ext cx="6051655" cy="3895725"/>
          <a:chOff x="8655464" y="5383789"/>
          <a:chExt cx="6327198" cy="3657600"/>
        </a:xfrm>
      </xdr:grpSpPr>
      <xdr:graphicFrame macro="">
        <xdr:nvGraphicFramePr>
          <xdr:cNvPr id="10" name="Chart 9">
            <a:extLst>
              <a:ext uri="{FF2B5EF4-FFF2-40B4-BE49-F238E27FC236}">
                <a16:creationId xmlns:a16="http://schemas.microsoft.com/office/drawing/2014/main" id="{9BD5A298-F970-C784-3D20-CC69E2493603}"/>
              </a:ext>
            </a:extLst>
          </xdr:cNvPr>
          <xdr:cNvGraphicFramePr>
            <a:graphicFrameLocks/>
          </xdr:cNvGraphicFramePr>
        </xdr:nvGraphicFramePr>
        <xdr:xfrm>
          <a:off x="8655464" y="5383789"/>
          <a:ext cx="3170635" cy="365760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1" name="Chart 10">
            <a:extLst>
              <a:ext uri="{FF2B5EF4-FFF2-40B4-BE49-F238E27FC236}">
                <a16:creationId xmlns:a16="http://schemas.microsoft.com/office/drawing/2014/main" id="{88F1C3B5-6952-08D1-A485-489EE6B5BF9C}"/>
              </a:ext>
            </a:extLst>
          </xdr:cNvPr>
          <xdr:cNvGraphicFramePr>
            <a:graphicFrameLocks/>
          </xdr:cNvGraphicFramePr>
        </xdr:nvGraphicFramePr>
        <xdr:xfrm>
          <a:off x="11726002" y="5383789"/>
          <a:ext cx="3256660" cy="3657600"/>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6</xdr:col>
      <xdr:colOff>539447</xdr:colOff>
      <xdr:row>4</xdr:row>
      <xdr:rowOff>105301</xdr:rowOff>
    </xdr:from>
    <xdr:to>
      <xdr:col>26</xdr:col>
      <xdr:colOff>471351</xdr:colOff>
      <xdr:row>8</xdr:row>
      <xdr:rowOff>31006</xdr:rowOff>
    </xdr:to>
    <xdr:grpSp>
      <xdr:nvGrpSpPr>
        <xdr:cNvPr id="22" name="Group 21" descr="SELECT ONLY ONE CAMPAIGN AT A TIME">
          <a:extLst>
            <a:ext uri="{FF2B5EF4-FFF2-40B4-BE49-F238E27FC236}">
              <a16:creationId xmlns:a16="http://schemas.microsoft.com/office/drawing/2014/main" id="{9F8B37D6-373A-5E2D-344C-D3DF67982913}"/>
            </a:ext>
          </a:extLst>
        </xdr:cNvPr>
        <xdr:cNvGrpSpPr/>
      </xdr:nvGrpSpPr>
      <xdr:grpSpPr>
        <a:xfrm>
          <a:off x="4213376" y="812872"/>
          <a:ext cx="12178332" cy="633277"/>
          <a:chOff x="2192008" y="758824"/>
          <a:chExt cx="12790654" cy="640081"/>
        </a:xfrm>
      </xdr:grpSpPr>
      <mc:AlternateContent xmlns:mc="http://schemas.openxmlformats.org/markup-compatibility/2006" xmlns:a14="http://schemas.microsoft.com/office/drawing/2010/main">
        <mc:Choice Requires="a14">
          <xdr:graphicFrame macro="">
            <xdr:nvGraphicFramePr>
              <xdr:cNvPr id="16" name="Accepted Campaign: 1">
                <a:extLst>
                  <a:ext uri="{FF2B5EF4-FFF2-40B4-BE49-F238E27FC236}">
                    <a16:creationId xmlns:a16="http://schemas.microsoft.com/office/drawing/2014/main" id="{415B3DD0-1A23-5A72-1ABF-FB246F964B16}"/>
                  </a:ext>
                </a:extLst>
              </xdr:cNvPr>
              <xdr:cNvGraphicFramePr/>
            </xdr:nvGraphicFramePr>
            <xdr:xfrm>
              <a:off x="2192008" y="758824"/>
              <a:ext cx="2033587" cy="640081"/>
            </xdr:xfrm>
            <a:graphic>
              <a:graphicData uri="http://schemas.microsoft.com/office/drawing/2010/slicer">
                <sle:slicer xmlns:sle="http://schemas.microsoft.com/office/drawing/2010/slicer" name="Accepted Campaign: 1"/>
              </a:graphicData>
            </a:graphic>
          </xdr:graphicFrame>
        </mc:Choice>
        <mc:Fallback xmlns="">
          <xdr:sp macro="" textlink="">
            <xdr:nvSpPr>
              <xdr:cNvPr id="0" name=""/>
              <xdr:cNvSpPr>
                <a:spLocks noTextEdit="1"/>
              </xdr:cNvSpPr>
            </xdr:nvSpPr>
            <xdr:spPr>
              <a:xfrm>
                <a:off x="4213376" y="812872"/>
                <a:ext cx="1936234" cy="6332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7" name="Accepted Campaign: 2">
                <a:extLst>
                  <a:ext uri="{FF2B5EF4-FFF2-40B4-BE49-F238E27FC236}">
                    <a16:creationId xmlns:a16="http://schemas.microsoft.com/office/drawing/2014/main" id="{9C09D404-82D7-2AB4-F1D5-7C864EBDB941}"/>
                  </a:ext>
                </a:extLst>
              </xdr:cNvPr>
              <xdr:cNvGraphicFramePr/>
            </xdr:nvGraphicFramePr>
            <xdr:xfrm>
              <a:off x="4337050" y="758824"/>
              <a:ext cx="2033588" cy="640081"/>
            </xdr:xfrm>
            <a:graphic>
              <a:graphicData uri="http://schemas.microsoft.com/office/drawing/2010/slicer">
                <sle:slicer xmlns:sle="http://schemas.microsoft.com/office/drawing/2010/slicer" name="Accepted Campaign: 2"/>
              </a:graphicData>
            </a:graphic>
          </xdr:graphicFrame>
        </mc:Choice>
        <mc:Fallback xmlns="">
          <xdr:sp macro="" textlink="">
            <xdr:nvSpPr>
              <xdr:cNvPr id="0" name=""/>
              <xdr:cNvSpPr>
                <a:spLocks noTextEdit="1"/>
              </xdr:cNvSpPr>
            </xdr:nvSpPr>
            <xdr:spPr>
              <a:xfrm>
                <a:off x="6255729" y="812872"/>
                <a:ext cx="1936235" cy="6332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8" name="Accepted Campaign: 3">
                <a:extLst>
                  <a:ext uri="{FF2B5EF4-FFF2-40B4-BE49-F238E27FC236}">
                    <a16:creationId xmlns:a16="http://schemas.microsoft.com/office/drawing/2014/main" id="{F3759391-2C0D-1BAE-2FDF-5BDE65C611C2}"/>
                  </a:ext>
                </a:extLst>
              </xdr:cNvPr>
              <xdr:cNvGraphicFramePr/>
            </xdr:nvGraphicFramePr>
            <xdr:xfrm>
              <a:off x="6492834" y="758824"/>
              <a:ext cx="2033588" cy="640081"/>
            </xdr:xfrm>
            <a:graphic>
              <a:graphicData uri="http://schemas.microsoft.com/office/drawing/2010/slicer">
                <sle:slicer xmlns:sle="http://schemas.microsoft.com/office/drawing/2010/slicer" name="Accepted Campaign: 3"/>
              </a:graphicData>
            </a:graphic>
          </xdr:graphicFrame>
        </mc:Choice>
        <mc:Fallback xmlns="">
          <xdr:sp macro="" textlink="">
            <xdr:nvSpPr>
              <xdr:cNvPr id="0" name=""/>
              <xdr:cNvSpPr>
                <a:spLocks noTextEdit="1"/>
              </xdr:cNvSpPr>
            </xdr:nvSpPr>
            <xdr:spPr>
              <a:xfrm>
                <a:off x="8308310" y="812872"/>
                <a:ext cx="1936235" cy="6332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9" name="Accepted Campaign: 4">
                <a:extLst>
                  <a:ext uri="{FF2B5EF4-FFF2-40B4-BE49-F238E27FC236}">
                    <a16:creationId xmlns:a16="http://schemas.microsoft.com/office/drawing/2014/main" id="{377EDDAC-F5D0-CBB7-03AB-31297721FB2A}"/>
                  </a:ext>
                </a:extLst>
              </xdr:cNvPr>
              <xdr:cNvGraphicFramePr/>
            </xdr:nvGraphicFramePr>
            <xdr:xfrm>
              <a:off x="8646805" y="758824"/>
              <a:ext cx="2033587" cy="640081"/>
            </xdr:xfrm>
            <a:graphic>
              <a:graphicData uri="http://schemas.microsoft.com/office/drawing/2010/slicer">
                <sle:slicer xmlns:sle="http://schemas.microsoft.com/office/drawing/2010/slicer" name="Accepted Campaign: 4"/>
              </a:graphicData>
            </a:graphic>
          </xdr:graphicFrame>
        </mc:Choice>
        <mc:Fallback xmlns="">
          <xdr:sp macro="" textlink="">
            <xdr:nvSpPr>
              <xdr:cNvPr id="0" name=""/>
              <xdr:cNvSpPr>
                <a:spLocks noTextEdit="1"/>
              </xdr:cNvSpPr>
            </xdr:nvSpPr>
            <xdr:spPr>
              <a:xfrm>
                <a:off x="10359165" y="812872"/>
                <a:ext cx="1936234" cy="6332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0" name="Accepted Campaign: 5">
                <a:extLst>
                  <a:ext uri="{FF2B5EF4-FFF2-40B4-BE49-F238E27FC236}">
                    <a16:creationId xmlns:a16="http://schemas.microsoft.com/office/drawing/2014/main" id="{77EBF5EB-40AB-5BE0-6E44-7443056B3824}"/>
                  </a:ext>
                </a:extLst>
              </xdr:cNvPr>
              <xdr:cNvGraphicFramePr/>
            </xdr:nvGraphicFramePr>
            <xdr:xfrm>
              <a:off x="10814050" y="758824"/>
              <a:ext cx="2033588" cy="640081"/>
            </xdr:xfrm>
            <a:graphic>
              <a:graphicData uri="http://schemas.microsoft.com/office/drawing/2010/slicer">
                <sle:slicer xmlns:sle="http://schemas.microsoft.com/office/drawing/2010/slicer" name="Accepted Campaign: 5"/>
              </a:graphicData>
            </a:graphic>
          </xdr:graphicFrame>
        </mc:Choice>
        <mc:Fallback xmlns="">
          <xdr:sp macro="" textlink="">
            <xdr:nvSpPr>
              <xdr:cNvPr id="0" name=""/>
              <xdr:cNvSpPr>
                <a:spLocks noTextEdit="1"/>
              </xdr:cNvSpPr>
            </xdr:nvSpPr>
            <xdr:spPr>
              <a:xfrm>
                <a:off x="12422658" y="812872"/>
                <a:ext cx="1936235" cy="6332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1" name="Accepted Campaign: 6">
                <a:extLst>
                  <a:ext uri="{FF2B5EF4-FFF2-40B4-BE49-F238E27FC236}">
                    <a16:creationId xmlns:a16="http://schemas.microsoft.com/office/drawing/2014/main" id="{2869E7E3-C47C-9D9B-AF6F-A9425B8DA125}"/>
                  </a:ext>
                </a:extLst>
              </xdr:cNvPr>
              <xdr:cNvGraphicFramePr/>
            </xdr:nvGraphicFramePr>
            <xdr:xfrm>
              <a:off x="12949074" y="758824"/>
              <a:ext cx="2033588" cy="640081"/>
            </xdr:xfrm>
            <a:graphic>
              <a:graphicData uri="http://schemas.microsoft.com/office/drawing/2010/slicer">
                <sle:slicer xmlns:sle="http://schemas.microsoft.com/office/drawing/2010/slicer" name="Accepted Campaign: 6"/>
              </a:graphicData>
            </a:graphic>
          </xdr:graphicFrame>
        </mc:Choice>
        <mc:Fallback xmlns="">
          <xdr:sp macro="" textlink="">
            <xdr:nvSpPr>
              <xdr:cNvPr id="0" name=""/>
              <xdr:cNvSpPr>
                <a:spLocks noTextEdit="1"/>
              </xdr:cNvSpPr>
            </xdr:nvSpPr>
            <xdr:spPr>
              <a:xfrm>
                <a:off x="14455473" y="812872"/>
                <a:ext cx="1936235" cy="6332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11</xdr:col>
      <xdr:colOff>21645</xdr:colOff>
      <xdr:row>29</xdr:row>
      <xdr:rowOff>25976</xdr:rowOff>
    </xdr:from>
    <xdr:to>
      <xdr:col>20</xdr:col>
      <xdr:colOff>576118</xdr:colOff>
      <xdr:row>49</xdr:row>
      <xdr:rowOff>111701</xdr:rowOff>
    </xdr:to>
    <xdr:grpSp>
      <xdr:nvGrpSpPr>
        <xdr:cNvPr id="26" name="Group 25">
          <a:extLst>
            <a:ext uri="{FF2B5EF4-FFF2-40B4-BE49-F238E27FC236}">
              <a16:creationId xmlns:a16="http://schemas.microsoft.com/office/drawing/2014/main" id="{CFC9538F-80DA-93ED-3DAA-858B9C11D9ED}"/>
            </a:ext>
          </a:extLst>
        </xdr:cNvPr>
        <xdr:cNvGrpSpPr/>
      </xdr:nvGrpSpPr>
      <xdr:grpSpPr>
        <a:xfrm>
          <a:off x="6757181" y="5387190"/>
          <a:ext cx="6065366" cy="3895725"/>
          <a:chOff x="2192008" y="5383789"/>
          <a:chExt cx="6334415" cy="3657600"/>
        </a:xfrm>
      </xdr:grpSpPr>
      <xdr:graphicFrame macro="">
        <xdr:nvGraphicFramePr>
          <xdr:cNvPr id="23" name="Chart 22">
            <a:extLst>
              <a:ext uri="{FF2B5EF4-FFF2-40B4-BE49-F238E27FC236}">
                <a16:creationId xmlns:a16="http://schemas.microsoft.com/office/drawing/2014/main" id="{B1BCDC20-6819-4F96-83EB-250F0D99B3D7}"/>
              </a:ext>
            </a:extLst>
          </xdr:cNvPr>
          <xdr:cNvGraphicFramePr>
            <a:graphicFrameLocks/>
          </xdr:cNvGraphicFramePr>
        </xdr:nvGraphicFramePr>
        <xdr:xfrm>
          <a:off x="2192008" y="5383789"/>
          <a:ext cx="3170635" cy="365760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24" name="Chart 23">
            <a:extLst>
              <a:ext uri="{FF2B5EF4-FFF2-40B4-BE49-F238E27FC236}">
                <a16:creationId xmlns:a16="http://schemas.microsoft.com/office/drawing/2014/main" id="{8F995F71-470D-48C8-A426-1F5578A78C0A}"/>
              </a:ext>
            </a:extLst>
          </xdr:cNvPr>
          <xdr:cNvGraphicFramePr>
            <a:graphicFrameLocks/>
          </xdr:cNvGraphicFramePr>
        </xdr:nvGraphicFramePr>
        <xdr:xfrm>
          <a:off x="5262839" y="5383791"/>
          <a:ext cx="3263584" cy="3657598"/>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oneCellAnchor>
    <xdr:from>
      <xdr:col>26</xdr:col>
      <xdr:colOff>451599</xdr:colOff>
      <xdr:row>6</xdr:row>
      <xdr:rowOff>37042</xdr:rowOff>
    </xdr:from>
    <xdr:ext cx="1678781" cy="436786"/>
    <xdr:sp macro="" textlink="">
      <xdr:nvSpPr>
        <xdr:cNvPr id="28" name="TextBox 27">
          <a:extLst>
            <a:ext uri="{FF2B5EF4-FFF2-40B4-BE49-F238E27FC236}">
              <a16:creationId xmlns:a16="http://schemas.microsoft.com/office/drawing/2014/main" id="{7583158D-4C67-B94A-9E98-81AD83FAACCC}"/>
            </a:ext>
          </a:extLst>
        </xdr:cNvPr>
        <xdr:cNvSpPr txBox="1"/>
      </xdr:nvSpPr>
      <xdr:spPr>
        <a:xfrm>
          <a:off x="16371956" y="1098399"/>
          <a:ext cx="1678781"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050">
              <a:solidFill>
                <a:schemeClr val="tx1"/>
              </a:solidFill>
            </a:rPr>
            <a:t>*SELECT ONLY ONE</a:t>
          </a:r>
          <a:r>
            <a:rPr lang="en-US" sz="1050" baseline="0">
              <a:solidFill>
                <a:schemeClr val="tx1"/>
              </a:solidFill>
            </a:rPr>
            <a:t> CAMPAIGN AT A TIME</a:t>
          </a:r>
          <a:endParaRPr lang="en-US" sz="1050">
            <a:solidFill>
              <a:schemeClr val="tx1"/>
            </a:solidFill>
          </a:endParaRPr>
        </a:p>
      </xdr:txBody>
    </xdr:sp>
    <xdr:clientData/>
  </xdr:oneCellAnchor>
  <xdr:twoCellAnchor>
    <xdr:from>
      <xdr:col>26</xdr:col>
      <xdr:colOff>35717</xdr:colOff>
      <xdr:row>29</xdr:row>
      <xdr:rowOff>25975</xdr:rowOff>
    </xdr:from>
    <xdr:to>
      <xdr:col>31</xdr:col>
      <xdr:colOff>176893</xdr:colOff>
      <xdr:row>49</xdr:row>
      <xdr:rowOff>111319</xdr:rowOff>
    </xdr:to>
    <xdr:graphicFrame macro="">
      <xdr:nvGraphicFramePr>
        <xdr:cNvPr id="29" name="Chart 28">
          <a:extLst>
            <a:ext uri="{FF2B5EF4-FFF2-40B4-BE49-F238E27FC236}">
              <a16:creationId xmlns:a16="http://schemas.microsoft.com/office/drawing/2014/main" id="{70E546F3-E346-4217-A29B-64BDF3D18A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66092</xdr:colOff>
      <xdr:row>29</xdr:row>
      <xdr:rowOff>25976</xdr:rowOff>
    </xdr:from>
    <xdr:to>
      <xdr:col>26</xdr:col>
      <xdr:colOff>81642</xdr:colOff>
      <xdr:row>49</xdr:row>
      <xdr:rowOff>108857</xdr:rowOff>
    </xdr:to>
    <xdr:graphicFrame macro="">
      <xdr:nvGraphicFramePr>
        <xdr:cNvPr id="30" name="Chart 29">
          <a:extLst>
            <a:ext uri="{FF2B5EF4-FFF2-40B4-BE49-F238E27FC236}">
              <a16:creationId xmlns:a16="http://schemas.microsoft.com/office/drawing/2014/main" id="{B32E911D-1A25-4D8F-805B-2D09B4BD91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66092</xdr:colOff>
      <xdr:row>8</xdr:row>
      <xdr:rowOff>89946</xdr:rowOff>
    </xdr:from>
    <xdr:to>
      <xdr:col>31</xdr:col>
      <xdr:colOff>128957</xdr:colOff>
      <xdr:row>28</xdr:row>
      <xdr:rowOff>91414</xdr:rowOff>
    </xdr:to>
    <xdr:graphicFrame macro="">
      <xdr:nvGraphicFramePr>
        <xdr:cNvPr id="3" name="Chart 2">
          <a:extLst>
            <a:ext uri="{FF2B5EF4-FFF2-40B4-BE49-F238E27FC236}">
              <a16:creationId xmlns:a16="http://schemas.microsoft.com/office/drawing/2014/main" id="{C867A884-8458-423B-9C62-5DB3F2E116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0.69898</cdr:x>
      <cdr:y>0.02512</cdr:y>
    </cdr:from>
    <cdr:to>
      <cdr:x>0.92896</cdr:x>
      <cdr:y>0.09615</cdr:y>
    </cdr:to>
    <cdr:sp macro="" textlink="">
      <cdr:nvSpPr>
        <cdr:cNvPr id="2" name="TextBox 1">
          <a:extLst xmlns:a="http://schemas.openxmlformats.org/drawingml/2006/main">
            <a:ext uri="{FF2B5EF4-FFF2-40B4-BE49-F238E27FC236}">
              <a16:creationId xmlns:a16="http://schemas.microsoft.com/office/drawing/2014/main" id="{7B8ED866-38AC-7F4A-A021-5BD2C1BC0A20}"/>
            </a:ext>
          </a:extLst>
        </cdr:cNvPr>
        <cdr:cNvSpPr txBox="1"/>
      </cdr:nvSpPr>
      <cdr:spPr>
        <a:xfrm xmlns:a="http://schemas.openxmlformats.org/drawingml/2006/main">
          <a:off x="4474060" y="91894"/>
          <a:ext cx="1472046" cy="259773"/>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0.76933</cdr:x>
      <cdr:y>0.07957</cdr:y>
    </cdr:from>
    <cdr:to>
      <cdr:x>0.91219</cdr:x>
      <cdr:y>0.32957</cdr:y>
    </cdr:to>
    <cdr:sp macro="" textlink="">
      <cdr:nvSpPr>
        <cdr:cNvPr id="3" name="TextBox 2">
          <a:extLst xmlns:a="http://schemas.openxmlformats.org/drawingml/2006/main">
            <a:ext uri="{FF2B5EF4-FFF2-40B4-BE49-F238E27FC236}">
              <a16:creationId xmlns:a16="http://schemas.microsoft.com/office/drawing/2014/main" id="{D575140E-FF3F-B73E-5D88-E90DD6EBBAFB}"/>
            </a:ext>
          </a:extLst>
        </cdr:cNvPr>
        <cdr:cNvSpPr txBox="1"/>
      </cdr:nvSpPr>
      <cdr:spPr>
        <a:xfrm xmlns:a="http://schemas.openxmlformats.org/drawingml/2006/main">
          <a:off x="4924333" y="29105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0.16327</cdr:x>
      <cdr:y>0.063</cdr:y>
    </cdr:from>
    <cdr:to>
      <cdr:x>0.63405</cdr:x>
      <cdr:y>0.56016</cdr:y>
    </cdr:to>
    <cdr:sp macro="" textlink="">
      <cdr:nvSpPr>
        <cdr:cNvPr id="4" name="TextBox 3">
          <a:extLst xmlns:a="http://schemas.openxmlformats.org/drawingml/2006/main">
            <a:ext uri="{FF2B5EF4-FFF2-40B4-BE49-F238E27FC236}">
              <a16:creationId xmlns:a16="http://schemas.microsoft.com/office/drawing/2014/main" id="{27212369-409B-EA3B-954C-E65D2650831A}"/>
            </a:ext>
          </a:extLst>
        </cdr:cNvPr>
        <cdr:cNvSpPr txBox="1"/>
      </cdr:nvSpPr>
      <cdr:spPr>
        <a:xfrm xmlns:a="http://schemas.openxmlformats.org/drawingml/2006/main">
          <a:off x="1045060" y="230439"/>
          <a:ext cx="3013364" cy="181840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0.11998</cdr:x>
      <cdr:y>0.06774</cdr:y>
    </cdr:from>
    <cdr:to>
      <cdr:x>0.26284</cdr:x>
      <cdr:y>0.31774</cdr:y>
    </cdr:to>
    <cdr:sp macro="" textlink="">
      <cdr:nvSpPr>
        <cdr:cNvPr id="5" name="TextBox 4">
          <a:extLst xmlns:a="http://schemas.openxmlformats.org/drawingml/2006/main">
            <a:ext uri="{FF2B5EF4-FFF2-40B4-BE49-F238E27FC236}">
              <a16:creationId xmlns:a16="http://schemas.microsoft.com/office/drawing/2014/main" id="{1148AD9B-1B72-D111-1099-20219CB92E1D}"/>
            </a:ext>
          </a:extLst>
        </cdr:cNvPr>
        <cdr:cNvSpPr txBox="1"/>
      </cdr:nvSpPr>
      <cdr:spPr>
        <a:xfrm xmlns:a="http://schemas.openxmlformats.org/drawingml/2006/main">
          <a:off x="767969" y="247758"/>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0.65094</cdr:x>
      <cdr:y>0</cdr:y>
    </cdr:from>
    <cdr:to>
      <cdr:x>0.82546</cdr:x>
      <cdr:y>0.09233</cdr:y>
    </cdr:to>
    <cdr:sp macro="" textlink="Plots!$I$11">
      <cdr:nvSpPr>
        <cdr:cNvPr id="6" name="TextBox 5">
          <a:extLst xmlns:a="http://schemas.openxmlformats.org/drawingml/2006/main">
            <a:ext uri="{FF2B5EF4-FFF2-40B4-BE49-F238E27FC236}">
              <a16:creationId xmlns:a16="http://schemas.microsoft.com/office/drawing/2014/main" id="{F0C60865-7419-7F5E-6B32-E15BD428E5E2}"/>
            </a:ext>
          </a:extLst>
        </cdr:cNvPr>
        <cdr:cNvSpPr txBox="1"/>
      </cdr:nvSpPr>
      <cdr:spPr>
        <a:xfrm xmlns:a="http://schemas.openxmlformats.org/drawingml/2006/main">
          <a:off x="4175022" y="0"/>
          <a:ext cx="1119289" cy="33903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fld id="{6B05C072-7C15-4CF9-99AA-5F0FD6EB83AE}" type="TxLink">
            <a:rPr lang="en-US" sz="2400" b="1" i="0" u="none" strike="noStrike">
              <a:solidFill>
                <a:srgbClr val="C00000"/>
              </a:solidFill>
              <a:latin typeface="Calibri"/>
              <a:cs typeface="Calibri"/>
            </a:rPr>
            <a:pPr/>
            <a:t>$1228.2k</a:t>
          </a:fld>
          <a:endParaRPr lang="en-US" sz="2400" b="1">
            <a:solidFill>
              <a:srgbClr val="C00000"/>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0.407</cdr:x>
      <cdr:y>0.13343</cdr:y>
    </cdr:from>
    <cdr:to>
      <cdr:x>0.68519</cdr:x>
      <cdr:y>0.38245</cdr:y>
    </cdr:to>
    <cdr:sp macro="" textlink="">
      <cdr:nvSpPr>
        <cdr:cNvPr id="2" name="TextBox 1">
          <a:extLst xmlns:a="http://schemas.openxmlformats.org/drawingml/2006/main">
            <a:ext uri="{FF2B5EF4-FFF2-40B4-BE49-F238E27FC236}">
              <a16:creationId xmlns:a16="http://schemas.microsoft.com/office/drawing/2014/main" id="{72E180CE-18FE-DBF0-F5C2-8F6D0AFCC423}"/>
            </a:ext>
          </a:extLst>
        </cdr:cNvPr>
        <cdr:cNvSpPr txBox="1"/>
      </cdr:nvSpPr>
      <cdr:spPr>
        <a:xfrm xmlns:a="http://schemas.openxmlformats.org/drawingml/2006/main">
          <a:off x="1337849" y="489961"/>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0.31041</cdr:x>
      <cdr:y>0.17883</cdr:y>
    </cdr:from>
    <cdr:to>
      <cdr:x>0.58859</cdr:x>
      <cdr:y>0.42785</cdr:y>
    </cdr:to>
    <cdr:sp macro="" textlink="">
      <cdr:nvSpPr>
        <cdr:cNvPr id="3" name="TextBox 2">
          <a:extLst xmlns:a="http://schemas.openxmlformats.org/drawingml/2006/main">
            <a:ext uri="{FF2B5EF4-FFF2-40B4-BE49-F238E27FC236}">
              <a16:creationId xmlns:a16="http://schemas.microsoft.com/office/drawing/2014/main" id="{00A85D5E-29FC-C711-53B8-47DA0CB6C7F4}"/>
            </a:ext>
          </a:extLst>
        </cdr:cNvPr>
        <cdr:cNvSpPr txBox="1"/>
      </cdr:nvSpPr>
      <cdr:spPr>
        <a:xfrm xmlns:a="http://schemas.openxmlformats.org/drawingml/2006/main">
          <a:off x="1020349" y="656649"/>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0.38795</cdr:x>
      <cdr:y>0.0858</cdr:y>
    </cdr:from>
    <cdr:to>
      <cdr:x>0.58838</cdr:x>
      <cdr:y>0.18956</cdr:y>
    </cdr:to>
    <cdr:sp macro="" textlink="Plots!$AP$11">
      <cdr:nvSpPr>
        <cdr:cNvPr id="4" name="TextBox 3">
          <a:extLst xmlns:a="http://schemas.openxmlformats.org/drawingml/2006/main">
            <a:ext uri="{FF2B5EF4-FFF2-40B4-BE49-F238E27FC236}">
              <a16:creationId xmlns:a16="http://schemas.microsoft.com/office/drawing/2014/main" id="{A49F9A23-0C47-FB43-EA6F-23BC2D981AEA}"/>
            </a:ext>
          </a:extLst>
        </cdr:cNvPr>
        <cdr:cNvSpPr txBox="1"/>
      </cdr:nvSpPr>
      <cdr:spPr>
        <a:xfrm xmlns:a="http://schemas.openxmlformats.org/drawingml/2006/main">
          <a:off x="1230048" y="313817"/>
          <a:ext cx="635491" cy="379513"/>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fld id="{AE834063-99DC-4F14-B07B-433689FAFD6A}" type="TxLink">
            <a:rPr lang="en-US" sz="2400" b="1" i="0" u="none" strike="noStrike">
              <a:solidFill>
                <a:srgbClr val="C00000"/>
              </a:solidFill>
              <a:latin typeface="Calibri"/>
              <a:cs typeface="Calibri"/>
            </a:rPr>
            <a:pPr/>
            <a:t>2021</a:t>
          </a:fld>
          <a:endParaRPr lang="en-US" sz="2400" b="1">
            <a:solidFill>
              <a:srgbClr val="C00000"/>
            </a:solidFill>
          </a:endParaRPr>
        </a:p>
      </cdr:txBody>
    </cdr:sp>
  </cdr:relSizeAnchor>
</c:userShapes>
</file>

<file path=xl/drawings/drawing7.xml><?xml version="1.0" encoding="utf-8"?>
<c:userShapes xmlns:c="http://schemas.openxmlformats.org/drawingml/2006/chart">
  <cdr:relSizeAnchor xmlns:cdr="http://schemas.openxmlformats.org/drawingml/2006/chartDrawing">
    <cdr:from>
      <cdr:x>0.61181</cdr:x>
      <cdr:y>0</cdr:y>
    </cdr:from>
    <cdr:to>
      <cdr:x>0.78582</cdr:x>
      <cdr:y>0.09283</cdr:y>
    </cdr:to>
    <cdr:sp macro="" textlink="'Plots _2'!$H$10">
      <cdr:nvSpPr>
        <cdr:cNvPr id="2" name="TextBox 1">
          <a:extLst xmlns:a="http://schemas.openxmlformats.org/drawingml/2006/main">
            <a:ext uri="{FF2B5EF4-FFF2-40B4-BE49-F238E27FC236}">
              <a16:creationId xmlns:a16="http://schemas.microsoft.com/office/drawing/2014/main" id="{0790CEE9-6873-5E37-7D4E-06A5E46469BE}"/>
            </a:ext>
          </a:extLst>
        </cdr:cNvPr>
        <cdr:cNvSpPr txBox="1"/>
      </cdr:nvSpPr>
      <cdr:spPr>
        <a:xfrm xmlns:a="http://schemas.openxmlformats.org/drawingml/2006/main">
          <a:off x="3903133" y="0"/>
          <a:ext cx="1110099" cy="33415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fld id="{B2D2C0A1-F37F-469B-89E9-6D77FD866C5B}" type="TxLink">
            <a:rPr lang="en-US" sz="2400" b="1" i="0" u="none" strike="noStrike">
              <a:solidFill>
                <a:srgbClr val="C00000"/>
              </a:solidFill>
              <a:latin typeface="Calibri"/>
              <a:cs typeface="Calibri"/>
            </a:rPr>
            <a:pPr/>
            <a:t>$608</a:t>
          </a:fld>
          <a:endParaRPr lang="en-US" sz="4800" b="1">
            <a:solidFill>
              <a:srgbClr val="C00000"/>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l Raju" refreshedDate="45125.337423958335" createdVersion="8" refreshedVersion="8" minRefreshableVersion="3" recordCount="2021" xr:uid="{00000000-000A-0000-FFFF-FFFFEF000000}">
  <cacheSource type="worksheet">
    <worksheetSource ref="A1:Z2022" sheet="Worksheet"/>
  </cacheSource>
  <cacheFields count="28">
    <cacheField name="Age Brackets" numFmtId="0">
      <sharedItems count="6">
        <s v="50-59"/>
        <s v="70 and Older"/>
        <s v="60-69"/>
        <s v="40-49"/>
        <s v="30-39"/>
        <s v="20-29"/>
      </sharedItems>
    </cacheField>
    <cacheField name="Education Status" numFmtId="0">
      <sharedItems count="5">
        <s v="PhD"/>
        <s v="2nd Cycle"/>
        <s v="Master"/>
        <s v="Graduation"/>
        <s v="Basic"/>
      </sharedItems>
    </cacheField>
    <cacheField name="Marital Status" numFmtId="0">
      <sharedItems count="5">
        <s v="Married"/>
        <s v="Together"/>
        <s v="Divorced"/>
        <s v="Widow"/>
        <s v="Single"/>
      </sharedItems>
    </cacheField>
    <cacheField name="Number of Small Kids" numFmtId="0">
      <sharedItems containsSemiMixedTypes="0" containsString="0" containsNumber="1" containsInteger="1" minValue="0" maxValue="2"/>
    </cacheField>
    <cacheField name="Number of Teens" numFmtId="0">
      <sharedItems containsSemiMixedTypes="0" containsString="0" containsNumber="1" containsInteger="1" minValue="0" maxValue="2"/>
    </cacheField>
    <cacheField name="Income Brackets" numFmtId="0">
      <sharedItems count="3">
        <s v="3.High Income"/>
        <s v="2.Mid Income"/>
        <s v="1.Low Income"/>
      </sharedItems>
    </cacheField>
    <cacheField name="Last Purchase" numFmtId="0">
      <sharedItems count="3">
        <s v="1-2months"/>
        <s v="2months +"/>
        <s v="&lt;1 month"/>
      </sharedItems>
    </cacheField>
    <cacheField name="Website Visits(per week)" numFmtId="0">
      <sharedItems/>
    </cacheField>
    <cacheField name="Customer Complain" numFmtId="0">
      <sharedItems/>
    </cacheField>
    <cacheField name="Customer Loyalty" numFmtId="0">
      <sharedItems count="6">
        <s v="7-8 years"/>
        <s v="6-7 years"/>
        <s v="4-6 years"/>
        <s v="7 years +" u="1"/>
        <s v="7 year +" u="1"/>
        <s v="4-6 year" u="1"/>
      </sharedItems>
    </cacheField>
    <cacheField name="Amount Spent on Wines" numFmtId="0">
      <sharedItems containsSemiMixedTypes="0" containsString="0" containsNumber="1" containsInteger="1" minValue="0" maxValue="1493" count="775">
        <n v="185"/>
        <n v="386"/>
        <n v="1023"/>
        <n v="960"/>
        <n v="133"/>
        <n v="7"/>
        <n v="18"/>
        <n v="243"/>
        <n v="31"/>
        <n v="888"/>
        <n v="284"/>
        <n v="269"/>
        <n v="267"/>
        <n v="8"/>
        <n v="28"/>
        <n v="45"/>
        <n v="19"/>
        <n v="459"/>
        <n v="22"/>
        <n v="747"/>
        <n v="913"/>
        <n v="482"/>
        <n v="504"/>
        <n v="33"/>
        <n v="5"/>
        <n v="141"/>
        <n v="208"/>
        <n v="138"/>
        <n v="620"/>
        <n v="315"/>
        <n v="10"/>
        <n v="473"/>
        <n v="752"/>
        <n v="565"/>
        <n v="172"/>
        <n v="135"/>
        <n v="346"/>
        <n v="313"/>
        <n v="465"/>
        <n v="80"/>
        <n v="738"/>
        <n v="57"/>
        <n v="297"/>
        <n v="639"/>
        <n v="50"/>
        <n v="795"/>
        <n v="298"/>
        <n v="32"/>
        <n v="128"/>
        <n v="1"/>
        <n v="2"/>
        <n v="1259"/>
        <n v="56"/>
        <n v="159"/>
        <n v="252"/>
        <n v="392"/>
        <n v="9"/>
        <n v="51"/>
        <n v="183"/>
        <n v="163"/>
        <n v="27"/>
        <n v="20"/>
        <n v="112"/>
        <n v="483"/>
        <n v="558"/>
        <n v="625"/>
        <n v="24"/>
        <n v="79"/>
        <n v="896"/>
        <n v="478"/>
        <n v="376"/>
        <n v="255"/>
        <n v="430"/>
        <n v="229"/>
        <n v="619"/>
        <n v="23"/>
        <n v="29"/>
        <n v="871"/>
        <n v="11"/>
        <n v="16"/>
        <n v="189"/>
        <n v="13"/>
        <n v="972"/>
        <n v="742"/>
        <n v="505"/>
        <n v="164"/>
        <n v="104"/>
        <n v="14"/>
        <n v="329"/>
        <n v="44"/>
        <n v="562"/>
        <n v="0"/>
        <n v="576"/>
        <n v="122"/>
        <n v="522"/>
        <n v="15"/>
        <n v="879"/>
        <n v="899"/>
        <n v="508"/>
        <n v="784"/>
        <n v="42"/>
        <n v="279"/>
        <n v="12"/>
        <n v="67"/>
        <n v="66"/>
        <n v="1074"/>
        <n v="110"/>
        <n v="3"/>
        <n v="777"/>
        <n v="92"/>
        <n v="109"/>
        <n v="26"/>
        <n v="4"/>
        <n v="73"/>
        <n v="656"/>
        <n v="425"/>
        <n v="362"/>
        <n v="811"/>
        <n v="532"/>
        <n v="446"/>
        <n v="464"/>
        <n v="792"/>
        <n v="890"/>
        <n v="53"/>
        <n v="100"/>
        <n v="572"/>
        <n v="380"/>
        <n v="1166"/>
        <n v="154"/>
        <n v="454"/>
        <n v="324"/>
        <n v="615"/>
        <n v="510"/>
        <n v="285"/>
        <n v="120"/>
        <n v="201"/>
        <n v="587"/>
        <n v="398"/>
        <n v="38"/>
        <n v="90"/>
        <n v="308"/>
        <n v="40"/>
        <n v="1001"/>
        <n v="410"/>
        <n v="794"/>
        <n v="756"/>
        <n v="1076"/>
        <n v="743"/>
        <n v="412"/>
        <n v="320"/>
        <n v="517"/>
        <n v="151"/>
        <n v="215"/>
        <n v="68"/>
        <n v="336"/>
        <n v="709"/>
        <n v="800"/>
        <n v="524"/>
        <n v="778"/>
        <n v="52"/>
        <n v="216"/>
        <n v="1090"/>
        <n v="600"/>
        <n v="1121"/>
        <n v="25"/>
        <n v="260"/>
        <n v="399"/>
        <n v="563"/>
        <n v="707"/>
        <n v="350"/>
        <n v="299"/>
        <n v="1206"/>
        <n v="691"/>
        <n v="519"/>
        <n v="571"/>
        <n v="130"/>
        <n v="171"/>
        <n v="6"/>
        <n v="270"/>
        <n v="123"/>
        <n v="395"/>
        <n v="570"/>
        <n v="441"/>
        <n v="231"/>
        <n v="212"/>
        <n v="200"/>
        <n v="848"/>
        <n v="74"/>
        <n v="46"/>
        <n v="105"/>
        <n v="219"/>
        <n v="693"/>
        <n v="822"/>
        <n v="492"/>
        <n v="192"/>
        <n v="580"/>
        <n v="623"/>
        <n v="1245"/>
        <n v="81"/>
        <n v="724"/>
        <n v="283"/>
        <n v="35"/>
        <n v="98"/>
        <n v="17"/>
        <n v="516"/>
        <n v="173"/>
        <n v="121"/>
        <n v="275"/>
        <n v="438"/>
        <n v="94"/>
        <n v="769"/>
        <n v="332"/>
        <n v="536"/>
        <n v="162"/>
        <n v="34"/>
        <n v="381"/>
        <n v="763"/>
        <n v="356"/>
        <n v="378"/>
        <n v="41"/>
        <n v="789"/>
        <n v="176"/>
        <n v="448"/>
        <n v="382"/>
        <n v="102"/>
        <n v="1486"/>
        <n v="983"/>
        <n v="134"/>
        <n v="1462"/>
        <n v="443"/>
        <n v="957"/>
        <n v="239"/>
        <n v="815"/>
        <n v="144"/>
        <n v="557"/>
        <n v="372"/>
        <n v="642"/>
        <n v="523"/>
        <n v="997"/>
        <n v="1016"/>
        <n v="280"/>
        <n v="1099"/>
        <n v="431"/>
        <n v="965"/>
        <n v="204"/>
        <n v="235"/>
        <n v="63"/>
        <n v="980"/>
        <n v="247"/>
        <n v="77"/>
        <n v="853"/>
        <n v="521"/>
        <n v="97"/>
        <n v="1063"/>
        <n v="295"/>
        <n v="367"/>
        <n v="984"/>
        <n v="631"/>
        <n v="856"/>
        <n v="641"/>
        <n v="165"/>
        <n v="610"/>
        <n v="1170"/>
        <n v="941"/>
        <n v="166"/>
        <n v="301"/>
        <n v="1285"/>
        <n v="664"/>
        <n v="37"/>
        <n v="1050"/>
        <n v="797"/>
        <n v="230"/>
        <n v="277"/>
        <n v="1276"/>
        <n v="145"/>
        <n v="179"/>
        <n v="227"/>
        <n v="968"/>
        <n v="490"/>
        <n v="302"/>
        <n v="434"/>
        <n v="158"/>
        <n v="1017"/>
        <n v="689"/>
        <n v="714"/>
        <n v="233"/>
        <n v="1013"/>
        <n v="266"/>
        <n v="349"/>
        <n v="901"/>
        <n v="451"/>
        <n v="1004"/>
        <n v="391"/>
        <n v="445"/>
        <n v="335"/>
        <n v="407"/>
        <n v="36"/>
        <n v="129"/>
        <n v="293"/>
        <n v="39"/>
        <n v="604"/>
        <n v="311"/>
        <n v="340"/>
        <n v="88"/>
        <n v="675"/>
        <n v="371"/>
        <n v="728"/>
        <n v="225"/>
        <n v="606"/>
        <n v="344"/>
        <n v="823"/>
        <n v="359"/>
        <n v="387"/>
        <n v="526"/>
        <n v="488"/>
        <n v="180"/>
        <n v="618"/>
        <n v="48"/>
        <n v="416"/>
        <n v="1009"/>
        <n v="515"/>
        <n v="397"/>
        <n v="261"/>
        <n v="833"/>
        <n v="400"/>
        <n v="191"/>
        <n v="586"/>
        <n v="1132"/>
        <n v="95"/>
        <n v="863"/>
        <n v="59"/>
        <n v="457"/>
        <n v="43"/>
        <n v="273"/>
        <n v="499"/>
        <n v="288"/>
        <n v="99"/>
        <n v="411"/>
        <n v="292"/>
        <n v="217"/>
        <n v="140"/>
        <n v="861"/>
        <n v="369"/>
        <n v="238"/>
        <n v="87"/>
        <n v="753"/>
        <n v="198"/>
        <n v="358"/>
        <n v="1067"/>
        <n v="495"/>
        <n v="958"/>
        <n v="65"/>
        <n v="47"/>
        <n v="1230"/>
        <n v="199"/>
        <n v="1298"/>
        <n v="70"/>
        <n v="512"/>
        <n v="21"/>
        <n v="690"/>
        <n v="418"/>
        <n v="389"/>
        <n v="864"/>
        <n v="595"/>
        <n v="774"/>
        <n v="1012"/>
        <n v="721"/>
        <n v="1449"/>
        <n v="1168"/>
        <n v="1224"/>
        <n v="1493"/>
        <n v="450"/>
        <n v="377"/>
        <n v="835"/>
        <n v="496"/>
        <n v="1302"/>
        <n v="1279"/>
        <n v="202"/>
        <n v="1142"/>
        <n v="982"/>
        <n v="30"/>
        <n v="440"/>
        <n v="712"/>
        <n v="953"/>
        <n v="722"/>
        <n v="206"/>
        <n v="529"/>
        <n v="796"/>
        <n v="194"/>
        <n v="318"/>
        <n v="826"/>
        <n v="62"/>
        <n v="538"/>
        <n v="306"/>
        <n v="799"/>
        <n v="338"/>
        <n v="226"/>
        <n v="240"/>
        <n v="153"/>
        <n v="1020"/>
        <n v="680"/>
        <n v="69"/>
        <n v="209"/>
        <n v="248"/>
        <n v="187"/>
        <n v="918"/>
        <n v="779"/>
        <n v="819"/>
        <n v="322"/>
        <n v="458"/>
        <n v="507"/>
        <n v="801"/>
        <n v="995"/>
        <n v="480"/>
        <n v="168"/>
        <n v="228"/>
        <n v="91"/>
        <n v="546"/>
        <n v="272"/>
        <n v="543"/>
        <n v="174"/>
        <n v="155"/>
        <n v="213"/>
        <n v="224"/>
        <n v="551"/>
        <n v="594"/>
        <n v="671"/>
        <n v="1047"/>
        <n v="940"/>
        <n v="345"/>
        <n v="1060"/>
        <n v="373"/>
        <n v="613"/>
        <n v="330"/>
        <n v="167"/>
        <n v="1000"/>
        <n v="493"/>
        <n v="734"/>
        <n v="139"/>
        <n v="83"/>
        <n v="61"/>
        <n v="71"/>
        <n v="612"/>
        <n v="944"/>
        <n v="751"/>
        <n v="817"/>
        <n v="390"/>
        <n v="614"/>
        <n v="462"/>
        <n v="170"/>
        <n v="630"/>
        <n v="717"/>
        <n v="882"/>
        <n v="375"/>
        <n v="93"/>
        <n v="554"/>
        <n v="736"/>
        <n v="787"/>
        <n v="342"/>
        <n v="433"/>
        <n v="384"/>
        <n v="54"/>
        <n v="75"/>
        <n v="124"/>
        <n v="654"/>
        <n v="986"/>
        <n v="686"/>
        <n v="588"/>
        <n v="471"/>
        <n v="768"/>
        <n v="545"/>
        <n v="117"/>
        <n v="203"/>
        <n v="1156"/>
        <n v="1218"/>
        <n v="1048"/>
        <n v="157"/>
        <n v="760"/>
        <n v="408"/>
        <n v="89"/>
        <n v="370"/>
        <n v="205"/>
        <n v="1115"/>
        <n v="234"/>
        <n v="627"/>
        <n v="635"/>
        <n v="673"/>
        <n v="584"/>
        <n v="236"/>
        <n v="354"/>
        <n v="931"/>
        <n v="938"/>
        <n v="64"/>
        <n v="327"/>
        <n v="347"/>
        <n v="509"/>
        <n v="244"/>
        <n v="125"/>
        <n v="561"/>
        <n v="556"/>
        <n v="652"/>
        <n v="256"/>
        <n v="72"/>
        <n v="402"/>
        <n v="1288"/>
        <n v="637"/>
        <n v="263"/>
        <n v="254"/>
        <n v="85"/>
        <n v="268"/>
        <n v="824"/>
        <n v="825"/>
        <n v="708"/>
        <n v="1379"/>
        <n v="420"/>
        <n v="1193"/>
        <n v="1092"/>
        <n v="364"/>
        <n v="919"/>
        <n v="688"/>
        <n v="909"/>
        <n v="952"/>
        <n v="925"/>
        <n v="771"/>
        <n v="513"/>
        <n v="711"/>
        <n v="106"/>
        <n v="111"/>
        <n v="152"/>
        <n v="177"/>
        <n v="388"/>
        <n v="1315"/>
        <n v="674"/>
        <n v="666"/>
        <n v="1181"/>
        <n v="76"/>
        <n v="527"/>
        <n v="539"/>
        <n v="182"/>
        <n v="178"/>
        <n v="889"/>
        <n v="910"/>
        <n v="544"/>
        <n v="908"/>
        <n v="520"/>
        <n v="101"/>
        <n v="479"/>
        <n v="962"/>
        <n v="60"/>
        <n v="866"/>
        <n v="404"/>
        <n v="1184"/>
        <n v="146"/>
        <n v="1394"/>
        <n v="460"/>
        <n v="653"/>
        <n v="494"/>
        <n v="303"/>
        <n v="1045"/>
        <n v="368"/>
        <n v="393"/>
        <n v="758"/>
        <n v="291"/>
        <n v="967"/>
        <n v="115"/>
        <n v="96"/>
        <n v="281"/>
        <n v="456"/>
        <n v="574"/>
        <n v="502"/>
        <n v="317"/>
        <n v="143"/>
        <n v="741"/>
        <n v="383"/>
        <n v="274"/>
        <n v="737"/>
        <n v="553"/>
        <n v="262"/>
        <n v="537"/>
        <n v="577"/>
        <n v="726"/>
        <n v="241"/>
        <n v="116"/>
        <n v="1311"/>
        <n v="702"/>
        <n v="365"/>
        <n v="713"/>
        <n v="403"/>
        <n v="530"/>
        <n v="161"/>
        <n v="897"/>
        <n v="86"/>
        <n v="331"/>
        <n v="160"/>
        <n v="466"/>
        <n v="422"/>
        <n v="812"/>
        <n v="169"/>
        <n v="84"/>
        <n v="582"/>
        <n v="1215"/>
        <n v="196"/>
        <n v="264"/>
        <n v="621"/>
        <n v="131"/>
        <n v="1324"/>
        <n v="1200"/>
        <n v="1043"/>
        <n v="305"/>
        <n v="127"/>
        <n v="729"/>
        <n v="181"/>
        <n v="934"/>
        <n v="560"/>
        <n v="816"/>
        <n v="548"/>
        <n v="750"/>
        <n v="534"/>
        <n v="184"/>
        <n v="503"/>
        <n v="366"/>
        <n v="82"/>
        <n v="746"/>
        <n v="830"/>
        <n v="806"/>
        <n v="426"/>
        <n v="1239"/>
        <n v="296"/>
        <n v="452"/>
        <n v="357"/>
        <n v="611"/>
        <n v="514"/>
        <n v="58"/>
        <n v="783"/>
        <n v="463"/>
        <n v="211"/>
        <n v="316"/>
        <n v="258"/>
        <n v="251"/>
        <n v="113"/>
        <n v="647"/>
        <n v="1083"/>
        <n v="328"/>
        <n v="739"/>
        <n v="245"/>
        <n v="964"/>
        <n v="1039"/>
        <n v="992"/>
        <n v="1126"/>
        <n v="583"/>
        <n v="136"/>
        <n v="1149"/>
        <n v="966"/>
        <n v="351"/>
        <n v="221"/>
        <n v="867"/>
        <n v="355"/>
        <n v="1103"/>
        <n v="210"/>
        <n v="220"/>
        <n v="626"/>
        <n v="650"/>
        <n v="325"/>
        <n v="575"/>
        <n v="860"/>
        <n v="421"/>
        <n v="1296"/>
        <n v="108"/>
        <n v="757"/>
        <n v="559"/>
        <n v="710"/>
        <n v="423"/>
        <n v="1205"/>
        <n v="846"/>
        <n v="605"/>
        <n v="977"/>
        <n v="1459"/>
        <n v="847"/>
        <n v="1006"/>
        <n v="265"/>
        <n v="531"/>
        <n v="555"/>
        <n v="290"/>
        <n v="379"/>
        <n v="1073"/>
        <n v="1032"/>
        <n v="374"/>
        <n v="223"/>
        <n v="491"/>
        <n v="881"/>
        <n v="525"/>
        <n v="415"/>
        <n v="597"/>
        <n v="406"/>
        <n v="790"/>
        <n v="489"/>
        <n v="749"/>
        <n v="731"/>
        <n v="1308"/>
        <n v="249"/>
        <n v="593"/>
        <n v="197"/>
        <n v="1349"/>
        <n v="447"/>
        <n v="353"/>
        <n v="547"/>
        <n v="1492"/>
        <n v="629"/>
        <n v="186"/>
        <n v="948"/>
        <n v="735"/>
        <n v="175"/>
        <n v="314"/>
        <n v="1111"/>
        <n v="1252"/>
        <n v="312"/>
        <n v="667"/>
        <n v="684"/>
        <n v="928"/>
        <n v="156"/>
        <n v="979"/>
        <n v="920"/>
        <n v="1241"/>
        <n v="55"/>
        <n v="895"/>
        <n v="453"/>
        <n v="1171"/>
        <n v="704"/>
        <n v="598"/>
        <n v="1148"/>
        <n v="476"/>
        <n v="294"/>
        <n v="670"/>
        <n v="132"/>
        <n v="754"/>
        <n v="424"/>
        <n v="676"/>
        <n v="437"/>
        <n v="658"/>
        <n v="1035"/>
        <n v="836"/>
        <n v="1396"/>
        <n v="603"/>
        <n v="852"/>
        <n v="820"/>
        <n v="78"/>
        <n v="703"/>
        <n v="829"/>
        <n v="770"/>
        <n v="304"/>
        <n v="733"/>
        <n v="581"/>
        <n v="1332"/>
        <n v="309"/>
        <n v="107"/>
        <n v="207"/>
        <n v="218"/>
        <n v="1003"/>
        <n v="341"/>
        <n v="307"/>
        <n v="840"/>
        <n v="622"/>
        <n v="1253"/>
        <n v="352"/>
        <n v="1478"/>
        <n v="518"/>
        <n v="1248"/>
        <n v="912"/>
        <n v="533"/>
        <n v="444"/>
        <n v="333"/>
        <n v="188"/>
        <n v="428"/>
        <n v="321"/>
        <n v="432"/>
      </sharedItems>
    </cacheField>
    <cacheField name="Amount Spent on Fruits" numFmtId="0">
      <sharedItems containsSemiMixedTypes="0" containsString="0" containsNumber="1" containsInteger="1" minValue="0" maxValue="199"/>
    </cacheField>
    <cacheField name="Amount Spent on Meat Products" numFmtId="0">
      <sharedItems containsSemiMixedTypes="0" containsString="0" containsNumber="1" containsInteger="1" minValue="0" maxValue="1725"/>
    </cacheField>
    <cacheField name="Amount Spent on Fish Products" numFmtId="0">
      <sharedItems containsSemiMixedTypes="0" containsString="0" containsNumber="1" containsInteger="1" minValue="0" maxValue="259"/>
    </cacheField>
    <cacheField name="Amount Spent on Sweet Products" numFmtId="0">
      <sharedItems containsSemiMixedTypes="0" containsString="0" containsNumber="1" containsInteger="1" minValue="0" maxValue="262"/>
    </cacheField>
    <cacheField name="Amount Spent on Gold Products" numFmtId="0">
      <sharedItems containsSemiMixedTypes="0" containsString="0" containsNumber="1" containsInteger="1" minValue="0" maxValue="321"/>
    </cacheField>
    <cacheField name="Accepted Campaign: 1" numFmtId="0">
      <sharedItems containsSemiMixedTypes="0" containsString="0" containsNumber="1" containsInteger="1" minValue="0" maxValue="1" count="2">
        <n v="0"/>
        <n v="1"/>
      </sharedItems>
    </cacheField>
    <cacheField name="Accepted Campaign: 2" numFmtId="0">
      <sharedItems containsSemiMixedTypes="0" containsString="0" containsNumber="1" containsInteger="1" minValue="0" maxValue="1" count="2">
        <n v="0"/>
        <n v="1"/>
      </sharedItems>
    </cacheField>
    <cacheField name="Accepted Campaign: 3" numFmtId="0">
      <sharedItems containsSemiMixedTypes="0" containsString="0" containsNumber="1" containsInteger="1" minValue="0" maxValue="1" count="2">
        <n v="0"/>
        <n v="1"/>
      </sharedItems>
    </cacheField>
    <cacheField name="Accepted Campaign: 4" numFmtId="0">
      <sharedItems containsSemiMixedTypes="0" containsString="0" containsNumber="1" containsInteger="1" minValue="0" maxValue="1" count="2">
        <n v="0"/>
        <n v="1"/>
      </sharedItems>
    </cacheField>
    <cacheField name="Accepted Campaign: 5" numFmtId="0">
      <sharedItems containsSemiMixedTypes="0" containsString="0" containsNumber="1" containsInteger="1" minValue="0" maxValue="1" count="2">
        <n v="0"/>
        <n v="1"/>
      </sharedItems>
    </cacheField>
    <cacheField name="Accepted Campaign: 6" numFmtId="0">
      <sharedItems containsSemiMixedTypes="0" containsString="0" containsNumber="1" containsInteger="1" minValue="0" maxValue="1" count="2">
        <n v="0"/>
        <n v="1"/>
      </sharedItems>
    </cacheField>
    <cacheField name="Number of Purchases: Discount" numFmtId="0">
      <sharedItems containsSemiMixedTypes="0" containsString="0" containsNumber="1" containsInteger="1" minValue="0" maxValue="15"/>
    </cacheField>
    <cacheField name="Number of Purchases: Web" numFmtId="0">
      <sharedItems containsSemiMixedTypes="0" containsString="0" containsNumber="1" containsInteger="1" minValue="0" maxValue="27"/>
    </cacheField>
    <cacheField name="Number of Purchases: Catalog" numFmtId="0">
      <sharedItems containsSemiMixedTypes="0" containsString="0" containsNumber="1" containsInteger="1" minValue="0" maxValue="28"/>
    </cacheField>
    <cacheField name="Number of Purchases: Store" numFmtId="0">
      <sharedItems containsSemiMixedTypes="0" containsString="0" containsNumber="1" containsInteger="1" minValue="0" maxValue="13"/>
    </cacheField>
    <cacheField name="Total Sales" numFmtId="0" formula="SUM('Amount Spent on Wines','Amount Spent on Fruits','Amount Spent on Meat Products','Amount Spent on Fish Products','Amount Spent on Sweet Products','Amount Spent on Gold Products')" databaseField="0"/>
    <cacheField name="Sales Source" numFmtId="0" formula="SUM('Number of Purchases: Discount','Number of Purchases: Web','Number of Purchases: Catalog','Number of Purchases: Store')" databaseField="0"/>
  </cacheFields>
  <extLst>
    <ext xmlns:x14="http://schemas.microsoft.com/office/spreadsheetml/2009/9/main" uri="{725AE2AE-9491-48be-B2B4-4EB974FC3084}">
      <x14:pivotCacheDefinition pivotCacheId="18196915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21">
  <r>
    <x v="0"/>
    <x v="0"/>
    <x v="0"/>
    <n v="1"/>
    <n v="0"/>
    <x v="0"/>
    <x v="0"/>
    <s v="&lt;5times"/>
    <s v="No"/>
    <x v="0"/>
    <x v="0"/>
    <n v="8"/>
    <n v="133"/>
    <n v="56"/>
    <n v="56"/>
    <n v="12"/>
    <x v="0"/>
    <x v="0"/>
    <x v="0"/>
    <x v="0"/>
    <x v="0"/>
    <x v="0"/>
    <n v="2"/>
    <n v="7"/>
    <n v="1"/>
    <n v="7"/>
  </r>
  <r>
    <x v="1"/>
    <x v="1"/>
    <x v="1"/>
    <n v="0"/>
    <n v="1"/>
    <x v="0"/>
    <x v="0"/>
    <s v="&lt;5times"/>
    <s v="No"/>
    <x v="0"/>
    <x v="1"/>
    <n v="23"/>
    <n v="95"/>
    <n v="54"/>
    <n v="41"/>
    <n v="196"/>
    <x v="0"/>
    <x v="0"/>
    <x v="0"/>
    <x v="0"/>
    <x v="0"/>
    <x v="0"/>
    <n v="4"/>
    <n v="2"/>
    <n v="11"/>
    <n v="5"/>
  </r>
  <r>
    <x v="2"/>
    <x v="2"/>
    <x v="1"/>
    <n v="0"/>
    <n v="0"/>
    <x v="0"/>
    <x v="0"/>
    <s v="&lt;5times"/>
    <s v="No"/>
    <x v="0"/>
    <x v="2"/>
    <n v="93"/>
    <n v="651"/>
    <n v="49"/>
    <n v="55"/>
    <n v="37"/>
    <x v="0"/>
    <x v="0"/>
    <x v="0"/>
    <x v="0"/>
    <x v="0"/>
    <x v="0"/>
    <n v="1"/>
    <n v="5"/>
    <n v="6"/>
    <n v="7"/>
  </r>
  <r>
    <x v="2"/>
    <x v="3"/>
    <x v="0"/>
    <n v="0"/>
    <n v="0"/>
    <x v="0"/>
    <x v="1"/>
    <s v="&lt;5times"/>
    <s v="No"/>
    <x v="0"/>
    <x v="3"/>
    <n v="0"/>
    <n v="883"/>
    <n v="50"/>
    <n v="38"/>
    <n v="0"/>
    <x v="1"/>
    <x v="0"/>
    <x v="0"/>
    <x v="0"/>
    <x v="0"/>
    <x v="1"/>
    <n v="1"/>
    <n v="5"/>
    <n v="6"/>
    <n v="8"/>
  </r>
  <r>
    <x v="3"/>
    <x v="1"/>
    <x v="1"/>
    <n v="0"/>
    <n v="1"/>
    <x v="0"/>
    <x v="1"/>
    <s v="&lt;5times"/>
    <s v="No"/>
    <x v="0"/>
    <x v="4"/>
    <n v="27"/>
    <n v="421"/>
    <n v="13"/>
    <n v="195"/>
    <n v="71"/>
    <x v="0"/>
    <x v="0"/>
    <x v="0"/>
    <x v="0"/>
    <x v="0"/>
    <x v="0"/>
    <n v="2"/>
    <n v="7"/>
    <n v="3"/>
    <n v="5"/>
  </r>
  <r>
    <x v="0"/>
    <x v="1"/>
    <x v="0"/>
    <n v="1"/>
    <n v="0"/>
    <x v="1"/>
    <x v="0"/>
    <s v="&lt;5times"/>
    <s v="No"/>
    <x v="0"/>
    <x v="5"/>
    <n v="4"/>
    <n v="23"/>
    <n v="7"/>
    <n v="0"/>
    <n v="11"/>
    <x v="0"/>
    <x v="0"/>
    <x v="0"/>
    <x v="0"/>
    <x v="0"/>
    <x v="0"/>
    <n v="1"/>
    <n v="1"/>
    <n v="0"/>
    <n v="3"/>
  </r>
  <r>
    <x v="1"/>
    <x v="3"/>
    <x v="0"/>
    <n v="1"/>
    <n v="0"/>
    <x v="1"/>
    <x v="1"/>
    <s v="05-10times"/>
    <s v="No"/>
    <x v="0"/>
    <x v="6"/>
    <n v="3"/>
    <n v="17"/>
    <n v="3"/>
    <n v="0"/>
    <n v="4"/>
    <x v="0"/>
    <x v="0"/>
    <x v="0"/>
    <x v="0"/>
    <x v="0"/>
    <x v="0"/>
    <n v="1"/>
    <n v="2"/>
    <n v="0"/>
    <n v="3"/>
  </r>
  <r>
    <x v="0"/>
    <x v="1"/>
    <x v="2"/>
    <n v="0"/>
    <n v="1"/>
    <x v="0"/>
    <x v="1"/>
    <s v="&lt;5times"/>
    <s v="No"/>
    <x v="0"/>
    <x v="7"/>
    <n v="131"/>
    <n v="217"/>
    <n v="85"/>
    <n v="6"/>
    <n v="26"/>
    <x v="0"/>
    <x v="0"/>
    <x v="0"/>
    <x v="0"/>
    <x v="0"/>
    <x v="0"/>
    <n v="2"/>
    <n v="3"/>
    <n v="3"/>
    <n v="13"/>
  </r>
  <r>
    <x v="2"/>
    <x v="3"/>
    <x v="2"/>
    <n v="1"/>
    <n v="0"/>
    <x v="0"/>
    <x v="2"/>
    <s v="&lt;5times"/>
    <s v="No"/>
    <x v="0"/>
    <x v="8"/>
    <n v="9"/>
    <n v="27"/>
    <n v="16"/>
    <n v="9"/>
    <n v="33"/>
    <x v="0"/>
    <x v="0"/>
    <x v="0"/>
    <x v="0"/>
    <x v="0"/>
    <x v="0"/>
    <n v="1"/>
    <n v="1"/>
    <n v="1"/>
    <n v="4"/>
  </r>
  <r>
    <x v="2"/>
    <x v="1"/>
    <x v="0"/>
    <n v="0"/>
    <n v="1"/>
    <x v="0"/>
    <x v="0"/>
    <s v="&lt;5times"/>
    <s v="No"/>
    <x v="0"/>
    <x v="9"/>
    <n v="0"/>
    <n v="57"/>
    <n v="0"/>
    <n v="0"/>
    <n v="76"/>
    <x v="0"/>
    <x v="0"/>
    <x v="0"/>
    <x v="0"/>
    <x v="0"/>
    <x v="0"/>
    <n v="2"/>
    <n v="8"/>
    <n v="5"/>
    <n v="11"/>
  </r>
  <r>
    <x v="2"/>
    <x v="1"/>
    <x v="0"/>
    <n v="0"/>
    <n v="1"/>
    <x v="0"/>
    <x v="0"/>
    <s v="&lt;5times"/>
    <s v="No"/>
    <x v="0"/>
    <x v="10"/>
    <n v="16"/>
    <n v="160"/>
    <n v="84"/>
    <n v="16"/>
    <n v="134"/>
    <x v="0"/>
    <x v="0"/>
    <x v="0"/>
    <x v="0"/>
    <x v="0"/>
    <x v="0"/>
    <n v="6"/>
    <n v="7"/>
    <n v="4"/>
    <n v="6"/>
  </r>
  <r>
    <x v="2"/>
    <x v="1"/>
    <x v="0"/>
    <n v="0"/>
    <n v="1"/>
    <x v="0"/>
    <x v="0"/>
    <s v="&lt;5times"/>
    <s v="No"/>
    <x v="0"/>
    <x v="11"/>
    <n v="129"/>
    <n v="495"/>
    <n v="182"/>
    <n v="43"/>
    <n v="29"/>
    <x v="0"/>
    <x v="0"/>
    <x v="0"/>
    <x v="0"/>
    <x v="0"/>
    <x v="0"/>
    <n v="4"/>
    <n v="9"/>
    <n v="3"/>
    <n v="4"/>
  </r>
  <r>
    <x v="4"/>
    <x v="0"/>
    <x v="1"/>
    <n v="0"/>
    <n v="1"/>
    <x v="0"/>
    <x v="2"/>
    <s v="&lt;5times"/>
    <s v="No"/>
    <x v="0"/>
    <x v="12"/>
    <n v="3"/>
    <n v="30"/>
    <n v="4"/>
    <n v="0"/>
    <n v="57"/>
    <x v="0"/>
    <x v="0"/>
    <x v="0"/>
    <x v="0"/>
    <x v="0"/>
    <x v="0"/>
    <n v="4"/>
    <n v="5"/>
    <n v="2"/>
    <n v="5"/>
  </r>
  <r>
    <x v="3"/>
    <x v="0"/>
    <x v="1"/>
    <n v="1"/>
    <n v="0"/>
    <x v="0"/>
    <x v="0"/>
    <s v="&lt;5times"/>
    <s v="No"/>
    <x v="0"/>
    <x v="13"/>
    <n v="3"/>
    <n v="19"/>
    <n v="3"/>
    <n v="3"/>
    <n v="8"/>
    <x v="0"/>
    <x v="0"/>
    <x v="0"/>
    <x v="0"/>
    <x v="0"/>
    <x v="0"/>
    <n v="3"/>
    <n v="3"/>
    <n v="0"/>
    <n v="3"/>
  </r>
  <r>
    <x v="0"/>
    <x v="0"/>
    <x v="0"/>
    <n v="1"/>
    <n v="1"/>
    <x v="0"/>
    <x v="2"/>
    <s v="&lt;5times"/>
    <s v="No"/>
    <x v="0"/>
    <x v="14"/>
    <n v="0"/>
    <n v="13"/>
    <n v="4"/>
    <n v="2"/>
    <n v="8"/>
    <x v="0"/>
    <x v="0"/>
    <x v="0"/>
    <x v="0"/>
    <x v="0"/>
    <x v="0"/>
    <n v="3"/>
    <n v="2"/>
    <n v="1"/>
    <n v="3"/>
  </r>
  <r>
    <x v="0"/>
    <x v="3"/>
    <x v="3"/>
    <n v="1"/>
    <n v="1"/>
    <x v="0"/>
    <x v="2"/>
    <s v="&lt;5times"/>
    <s v="No"/>
    <x v="0"/>
    <x v="15"/>
    <n v="12"/>
    <n v="52"/>
    <n v="25"/>
    <n v="22"/>
    <n v="13"/>
    <x v="0"/>
    <x v="0"/>
    <x v="0"/>
    <x v="0"/>
    <x v="0"/>
    <x v="1"/>
    <n v="4"/>
    <n v="3"/>
    <n v="1"/>
    <n v="4"/>
  </r>
  <r>
    <x v="0"/>
    <x v="2"/>
    <x v="2"/>
    <n v="1"/>
    <n v="0"/>
    <x v="1"/>
    <x v="2"/>
    <s v="&lt;5times"/>
    <s v="No"/>
    <x v="0"/>
    <x v="16"/>
    <n v="3"/>
    <n v="19"/>
    <n v="4"/>
    <n v="5"/>
    <n v="26"/>
    <x v="0"/>
    <x v="0"/>
    <x v="0"/>
    <x v="0"/>
    <x v="0"/>
    <x v="0"/>
    <n v="3"/>
    <n v="3"/>
    <n v="0"/>
    <n v="3"/>
  </r>
  <r>
    <x v="1"/>
    <x v="3"/>
    <x v="1"/>
    <n v="0"/>
    <n v="0"/>
    <x v="1"/>
    <x v="0"/>
    <s v="&lt;5times"/>
    <s v="No"/>
    <x v="0"/>
    <x v="6"/>
    <n v="42"/>
    <n v="24"/>
    <n v="15"/>
    <n v="20"/>
    <n v="18"/>
    <x v="0"/>
    <x v="0"/>
    <x v="0"/>
    <x v="0"/>
    <x v="0"/>
    <x v="0"/>
    <n v="1"/>
    <n v="2"/>
    <n v="1"/>
    <n v="4"/>
  </r>
  <r>
    <x v="3"/>
    <x v="3"/>
    <x v="4"/>
    <n v="0"/>
    <n v="0"/>
    <x v="0"/>
    <x v="2"/>
    <s v="&lt;5times"/>
    <s v="No"/>
    <x v="0"/>
    <x v="13"/>
    <n v="4"/>
    <n v="10"/>
    <n v="2"/>
    <n v="2"/>
    <n v="4"/>
    <x v="0"/>
    <x v="0"/>
    <x v="0"/>
    <x v="0"/>
    <x v="0"/>
    <x v="0"/>
    <n v="2"/>
    <n v="3"/>
    <n v="0"/>
    <n v="3"/>
  </r>
  <r>
    <x v="2"/>
    <x v="0"/>
    <x v="1"/>
    <n v="0"/>
    <n v="1"/>
    <x v="0"/>
    <x v="1"/>
    <s v="&lt;5times"/>
    <s v="No"/>
    <x v="0"/>
    <x v="17"/>
    <n v="0"/>
    <n v="24"/>
    <n v="6"/>
    <n v="0"/>
    <n v="4"/>
    <x v="0"/>
    <x v="0"/>
    <x v="0"/>
    <x v="1"/>
    <x v="0"/>
    <x v="0"/>
    <n v="6"/>
    <n v="4"/>
    <n v="5"/>
    <n v="7"/>
  </r>
  <r>
    <x v="0"/>
    <x v="0"/>
    <x v="0"/>
    <n v="1"/>
    <n v="0"/>
    <x v="0"/>
    <x v="1"/>
    <s v="&lt;5times"/>
    <s v="No"/>
    <x v="0"/>
    <x v="18"/>
    <n v="2"/>
    <n v="31"/>
    <n v="7"/>
    <n v="4"/>
    <n v="5"/>
    <x v="0"/>
    <x v="0"/>
    <x v="0"/>
    <x v="0"/>
    <x v="0"/>
    <x v="0"/>
    <n v="1"/>
    <n v="2"/>
    <n v="0"/>
    <n v="3"/>
  </r>
  <r>
    <x v="2"/>
    <x v="3"/>
    <x v="4"/>
    <n v="0"/>
    <n v="1"/>
    <x v="1"/>
    <x v="1"/>
    <s v="05-10times"/>
    <s v="No"/>
    <x v="0"/>
    <x v="19"/>
    <n v="10"/>
    <n v="161"/>
    <n v="65"/>
    <n v="40"/>
    <n v="42"/>
    <x v="0"/>
    <x v="0"/>
    <x v="0"/>
    <x v="0"/>
    <x v="0"/>
    <x v="0"/>
    <n v="4"/>
    <n v="4"/>
    <n v="2"/>
    <n v="9"/>
  </r>
  <r>
    <x v="0"/>
    <x v="3"/>
    <x v="4"/>
    <n v="0"/>
    <n v="0"/>
    <x v="0"/>
    <x v="1"/>
    <s v="&lt;5times"/>
    <s v="No"/>
    <x v="0"/>
    <x v="20"/>
    <n v="26"/>
    <n v="376"/>
    <n v="17"/>
    <n v="26"/>
    <n v="13"/>
    <x v="0"/>
    <x v="0"/>
    <x v="0"/>
    <x v="1"/>
    <x v="1"/>
    <x v="0"/>
    <n v="1"/>
    <n v="3"/>
    <n v="6"/>
    <n v="11"/>
  </r>
  <r>
    <x v="3"/>
    <x v="2"/>
    <x v="2"/>
    <n v="0"/>
    <n v="0"/>
    <x v="0"/>
    <x v="1"/>
    <s v="&lt;5times"/>
    <s v="No"/>
    <x v="0"/>
    <x v="21"/>
    <n v="35"/>
    <n v="553"/>
    <n v="72"/>
    <n v="160"/>
    <n v="17"/>
    <x v="0"/>
    <x v="0"/>
    <x v="0"/>
    <x v="0"/>
    <x v="0"/>
    <x v="0"/>
    <n v="1"/>
    <n v="4"/>
    <n v="4"/>
    <n v="9"/>
  </r>
  <r>
    <x v="3"/>
    <x v="0"/>
    <x v="0"/>
    <n v="0"/>
    <n v="0"/>
    <x v="0"/>
    <x v="1"/>
    <s v="&lt;5times"/>
    <s v="No"/>
    <x v="0"/>
    <x v="22"/>
    <n v="23"/>
    <n v="117"/>
    <n v="179"/>
    <n v="28"/>
    <n v="44"/>
    <x v="1"/>
    <x v="0"/>
    <x v="0"/>
    <x v="0"/>
    <x v="0"/>
    <x v="1"/>
    <n v="1"/>
    <n v="6"/>
    <n v="5"/>
    <n v="4"/>
  </r>
  <r>
    <x v="4"/>
    <x v="3"/>
    <x v="0"/>
    <n v="1"/>
    <n v="1"/>
    <x v="0"/>
    <x v="1"/>
    <s v="&lt;5times"/>
    <s v="No"/>
    <x v="0"/>
    <x v="23"/>
    <n v="6"/>
    <n v="40"/>
    <n v="3"/>
    <n v="7"/>
    <n v="10"/>
    <x v="0"/>
    <x v="0"/>
    <x v="0"/>
    <x v="0"/>
    <x v="0"/>
    <x v="0"/>
    <n v="3"/>
    <n v="2"/>
    <n v="0"/>
    <n v="4"/>
  </r>
  <r>
    <x v="0"/>
    <x v="0"/>
    <x v="1"/>
    <n v="1"/>
    <n v="0"/>
    <x v="1"/>
    <x v="0"/>
    <s v="05-10times"/>
    <s v="No"/>
    <x v="0"/>
    <x v="24"/>
    <n v="4"/>
    <n v="13"/>
    <n v="8"/>
    <n v="0"/>
    <n v="4"/>
    <x v="0"/>
    <x v="0"/>
    <x v="0"/>
    <x v="0"/>
    <x v="0"/>
    <x v="0"/>
    <n v="1"/>
    <n v="1"/>
    <n v="0"/>
    <n v="3"/>
  </r>
  <r>
    <x v="4"/>
    <x v="3"/>
    <x v="4"/>
    <n v="1"/>
    <n v="0"/>
    <x v="1"/>
    <x v="1"/>
    <s v="05-10times"/>
    <s v="No"/>
    <x v="0"/>
    <x v="25"/>
    <n v="8"/>
    <n v="129"/>
    <n v="3"/>
    <n v="11"/>
    <n v="47"/>
    <x v="0"/>
    <x v="0"/>
    <x v="1"/>
    <x v="0"/>
    <x v="0"/>
    <x v="0"/>
    <n v="3"/>
    <n v="7"/>
    <n v="1"/>
    <n v="4"/>
  </r>
  <r>
    <x v="0"/>
    <x v="3"/>
    <x v="1"/>
    <n v="0"/>
    <n v="1"/>
    <x v="0"/>
    <x v="0"/>
    <s v="&lt;5times"/>
    <s v="No"/>
    <x v="0"/>
    <x v="26"/>
    <n v="17"/>
    <n v="76"/>
    <n v="36"/>
    <n v="17"/>
    <n v="38"/>
    <x v="0"/>
    <x v="0"/>
    <x v="0"/>
    <x v="0"/>
    <x v="0"/>
    <x v="0"/>
    <n v="2"/>
    <n v="3"/>
    <n v="3"/>
    <n v="7"/>
  </r>
  <r>
    <x v="4"/>
    <x v="3"/>
    <x v="1"/>
    <n v="1"/>
    <n v="0"/>
    <x v="0"/>
    <x v="1"/>
    <s v="&lt;5times"/>
    <s v="No"/>
    <x v="0"/>
    <x v="27"/>
    <n v="120"/>
    <n v="204"/>
    <n v="16"/>
    <n v="126"/>
    <n v="60"/>
    <x v="0"/>
    <x v="0"/>
    <x v="0"/>
    <x v="0"/>
    <x v="0"/>
    <x v="0"/>
    <n v="3"/>
    <n v="7"/>
    <n v="4"/>
    <n v="7"/>
  </r>
  <r>
    <x v="4"/>
    <x v="3"/>
    <x v="4"/>
    <n v="0"/>
    <n v="0"/>
    <x v="0"/>
    <x v="0"/>
    <s v="&lt;5times"/>
    <s v="No"/>
    <x v="0"/>
    <x v="28"/>
    <n v="26"/>
    <n v="195"/>
    <n v="34"/>
    <n v="17"/>
    <n v="141"/>
    <x v="0"/>
    <x v="0"/>
    <x v="0"/>
    <x v="0"/>
    <x v="0"/>
    <x v="0"/>
    <n v="1"/>
    <n v="6"/>
    <n v="4"/>
    <n v="13"/>
  </r>
  <r>
    <x v="4"/>
    <x v="3"/>
    <x v="4"/>
    <n v="0"/>
    <n v="1"/>
    <x v="0"/>
    <x v="0"/>
    <s v="&lt;5times"/>
    <s v="No"/>
    <x v="0"/>
    <x v="29"/>
    <n v="4"/>
    <n v="62"/>
    <n v="41"/>
    <n v="31"/>
    <n v="146"/>
    <x v="0"/>
    <x v="0"/>
    <x v="0"/>
    <x v="0"/>
    <x v="0"/>
    <x v="0"/>
    <n v="2"/>
    <n v="7"/>
    <n v="1"/>
    <n v="7"/>
  </r>
  <r>
    <x v="3"/>
    <x v="3"/>
    <x v="0"/>
    <n v="0"/>
    <n v="1"/>
    <x v="0"/>
    <x v="0"/>
    <s v="&lt;5times"/>
    <s v="No"/>
    <x v="0"/>
    <x v="30"/>
    <n v="0"/>
    <n v="11"/>
    <n v="17"/>
    <n v="29"/>
    <n v="29"/>
    <x v="0"/>
    <x v="0"/>
    <x v="0"/>
    <x v="0"/>
    <x v="0"/>
    <x v="0"/>
    <n v="1"/>
    <n v="1"/>
    <n v="2"/>
    <n v="2"/>
  </r>
  <r>
    <x v="3"/>
    <x v="0"/>
    <x v="1"/>
    <n v="0"/>
    <n v="1"/>
    <x v="0"/>
    <x v="1"/>
    <s v="&lt;5times"/>
    <s v="No"/>
    <x v="0"/>
    <x v="31"/>
    <n v="21"/>
    <n v="176"/>
    <n v="19"/>
    <n v="21"/>
    <n v="56"/>
    <x v="0"/>
    <x v="0"/>
    <x v="0"/>
    <x v="0"/>
    <x v="0"/>
    <x v="0"/>
    <n v="3"/>
    <n v="9"/>
    <n v="2"/>
    <n v="9"/>
  </r>
  <r>
    <x v="0"/>
    <x v="2"/>
    <x v="0"/>
    <n v="0"/>
    <n v="1"/>
    <x v="1"/>
    <x v="0"/>
    <s v="05-10times"/>
    <s v="No"/>
    <x v="0"/>
    <x v="32"/>
    <n v="122"/>
    <n v="476"/>
    <n v="39"/>
    <n v="153"/>
    <n v="34"/>
    <x v="0"/>
    <x v="0"/>
    <x v="0"/>
    <x v="0"/>
    <x v="0"/>
    <x v="0"/>
    <n v="1"/>
    <n v="10"/>
    <n v="2"/>
    <n v="11"/>
  </r>
  <r>
    <x v="3"/>
    <x v="3"/>
    <x v="0"/>
    <n v="0"/>
    <n v="0"/>
    <x v="0"/>
    <x v="0"/>
    <s v="&lt;5times"/>
    <s v="No"/>
    <x v="0"/>
    <x v="33"/>
    <n v="32"/>
    <n v="435"/>
    <n v="28"/>
    <n v="32"/>
    <n v="54"/>
    <x v="0"/>
    <x v="0"/>
    <x v="0"/>
    <x v="0"/>
    <x v="0"/>
    <x v="0"/>
    <n v="1"/>
    <n v="2"/>
    <n v="8"/>
    <n v="6"/>
  </r>
  <r>
    <x v="3"/>
    <x v="3"/>
    <x v="0"/>
    <n v="0"/>
    <n v="1"/>
    <x v="0"/>
    <x v="1"/>
    <s v="&lt;5times"/>
    <s v="Yes"/>
    <x v="0"/>
    <x v="34"/>
    <n v="73"/>
    <n v="93"/>
    <n v="95"/>
    <n v="78"/>
    <n v="34"/>
    <x v="0"/>
    <x v="0"/>
    <x v="0"/>
    <x v="0"/>
    <x v="0"/>
    <x v="0"/>
    <n v="2"/>
    <n v="2"/>
    <n v="4"/>
    <n v="10"/>
  </r>
  <r>
    <x v="0"/>
    <x v="3"/>
    <x v="4"/>
    <n v="1"/>
    <n v="1"/>
    <x v="0"/>
    <x v="1"/>
    <s v="&lt;5times"/>
    <s v="No"/>
    <x v="0"/>
    <x v="35"/>
    <n v="0"/>
    <n v="10"/>
    <n v="0"/>
    <n v="4"/>
    <n v="36"/>
    <x v="0"/>
    <x v="0"/>
    <x v="0"/>
    <x v="0"/>
    <x v="0"/>
    <x v="0"/>
    <n v="2"/>
    <n v="3"/>
    <n v="1"/>
    <n v="4"/>
  </r>
  <r>
    <x v="3"/>
    <x v="3"/>
    <x v="0"/>
    <n v="0"/>
    <n v="1"/>
    <x v="0"/>
    <x v="1"/>
    <s v="&lt;5times"/>
    <s v="No"/>
    <x v="0"/>
    <x v="36"/>
    <n v="17"/>
    <n v="48"/>
    <n v="23"/>
    <n v="13"/>
    <n v="13"/>
    <x v="0"/>
    <x v="0"/>
    <x v="0"/>
    <x v="1"/>
    <x v="0"/>
    <x v="0"/>
    <n v="4"/>
    <n v="8"/>
    <n v="1"/>
    <n v="6"/>
  </r>
  <r>
    <x v="2"/>
    <x v="0"/>
    <x v="4"/>
    <n v="0"/>
    <n v="1"/>
    <x v="0"/>
    <x v="2"/>
    <s v="&lt;5times"/>
    <s v="No"/>
    <x v="0"/>
    <x v="37"/>
    <n v="15"/>
    <n v="47"/>
    <n v="20"/>
    <n v="0"/>
    <n v="192"/>
    <x v="0"/>
    <x v="0"/>
    <x v="0"/>
    <x v="0"/>
    <x v="0"/>
    <x v="0"/>
    <n v="2"/>
    <n v="7"/>
    <n v="4"/>
    <n v="3"/>
  </r>
  <r>
    <x v="3"/>
    <x v="0"/>
    <x v="1"/>
    <n v="0"/>
    <n v="1"/>
    <x v="0"/>
    <x v="0"/>
    <s v="&lt;5times"/>
    <s v="No"/>
    <x v="0"/>
    <x v="38"/>
    <n v="25"/>
    <n v="132"/>
    <n v="136"/>
    <n v="0"/>
    <n v="37"/>
    <x v="0"/>
    <x v="0"/>
    <x v="0"/>
    <x v="0"/>
    <x v="0"/>
    <x v="0"/>
    <n v="2"/>
    <n v="8"/>
    <n v="3"/>
    <n v="13"/>
  </r>
  <r>
    <x v="2"/>
    <x v="3"/>
    <x v="4"/>
    <n v="0"/>
    <n v="1"/>
    <x v="0"/>
    <x v="0"/>
    <s v="&lt;5times"/>
    <s v="No"/>
    <x v="0"/>
    <x v="39"/>
    <n v="1"/>
    <n v="37"/>
    <n v="0"/>
    <n v="1"/>
    <n v="3"/>
    <x v="0"/>
    <x v="0"/>
    <x v="0"/>
    <x v="0"/>
    <x v="0"/>
    <x v="0"/>
    <n v="3"/>
    <n v="2"/>
    <n v="1"/>
    <n v="4"/>
  </r>
  <r>
    <x v="4"/>
    <x v="3"/>
    <x v="4"/>
    <n v="0"/>
    <n v="1"/>
    <x v="0"/>
    <x v="2"/>
    <s v="&lt;5times"/>
    <s v="No"/>
    <x v="0"/>
    <x v="40"/>
    <n v="0"/>
    <n v="232"/>
    <n v="13"/>
    <n v="20"/>
    <n v="50"/>
    <x v="0"/>
    <x v="0"/>
    <x v="0"/>
    <x v="0"/>
    <x v="0"/>
    <x v="0"/>
    <n v="2"/>
    <n v="3"/>
    <n v="5"/>
    <n v="7"/>
  </r>
  <r>
    <x v="3"/>
    <x v="0"/>
    <x v="1"/>
    <n v="1"/>
    <n v="1"/>
    <x v="1"/>
    <x v="2"/>
    <s v="05-10times"/>
    <s v="No"/>
    <x v="0"/>
    <x v="41"/>
    <n v="0"/>
    <n v="27"/>
    <n v="0"/>
    <n v="0"/>
    <n v="36"/>
    <x v="0"/>
    <x v="0"/>
    <x v="0"/>
    <x v="0"/>
    <x v="0"/>
    <x v="0"/>
    <n v="4"/>
    <n v="3"/>
    <n v="2"/>
    <n v="2"/>
  </r>
  <r>
    <x v="0"/>
    <x v="0"/>
    <x v="1"/>
    <n v="1"/>
    <n v="1"/>
    <x v="0"/>
    <x v="0"/>
    <s v="&lt;5times"/>
    <s v="No"/>
    <x v="0"/>
    <x v="42"/>
    <n v="0"/>
    <n v="38"/>
    <n v="13"/>
    <n v="0"/>
    <n v="152"/>
    <x v="0"/>
    <x v="0"/>
    <x v="1"/>
    <x v="0"/>
    <x v="0"/>
    <x v="1"/>
    <n v="7"/>
    <n v="5"/>
    <n v="4"/>
    <n v="4"/>
  </r>
  <r>
    <x v="0"/>
    <x v="3"/>
    <x v="1"/>
    <n v="1"/>
    <n v="0"/>
    <x v="0"/>
    <x v="2"/>
    <s v="&lt;5times"/>
    <s v="No"/>
    <x v="0"/>
    <x v="43"/>
    <n v="8"/>
    <n v="166"/>
    <n v="11"/>
    <n v="8"/>
    <n v="58"/>
    <x v="0"/>
    <x v="0"/>
    <x v="0"/>
    <x v="0"/>
    <x v="0"/>
    <x v="0"/>
    <n v="3"/>
    <n v="7"/>
    <n v="3"/>
    <n v="12"/>
  </r>
  <r>
    <x v="2"/>
    <x v="2"/>
    <x v="3"/>
    <n v="1"/>
    <n v="0"/>
    <x v="1"/>
    <x v="1"/>
    <s v="05-10times"/>
    <s v="No"/>
    <x v="0"/>
    <x v="44"/>
    <n v="15"/>
    <n v="110"/>
    <n v="39"/>
    <n v="15"/>
    <n v="15"/>
    <x v="0"/>
    <x v="0"/>
    <x v="0"/>
    <x v="0"/>
    <x v="0"/>
    <x v="0"/>
    <n v="4"/>
    <n v="5"/>
    <n v="1"/>
    <n v="4"/>
  </r>
  <r>
    <x v="0"/>
    <x v="3"/>
    <x v="4"/>
    <n v="0"/>
    <n v="0"/>
    <x v="0"/>
    <x v="1"/>
    <s v="&lt;5times"/>
    <s v="No"/>
    <x v="0"/>
    <x v="45"/>
    <n v="0"/>
    <n v="545"/>
    <n v="95"/>
    <n v="58"/>
    <n v="0"/>
    <x v="1"/>
    <x v="0"/>
    <x v="0"/>
    <x v="0"/>
    <x v="0"/>
    <x v="0"/>
    <n v="1"/>
    <n v="8"/>
    <n v="4"/>
    <n v="10"/>
  </r>
  <r>
    <x v="2"/>
    <x v="3"/>
    <x v="0"/>
    <n v="0"/>
    <n v="1"/>
    <x v="0"/>
    <x v="2"/>
    <s v="&lt;5times"/>
    <s v="No"/>
    <x v="0"/>
    <x v="46"/>
    <n v="7"/>
    <n v="68"/>
    <n v="4"/>
    <n v="0"/>
    <n v="19"/>
    <x v="0"/>
    <x v="0"/>
    <x v="0"/>
    <x v="0"/>
    <x v="0"/>
    <x v="0"/>
    <n v="2"/>
    <n v="6"/>
    <n v="2"/>
    <n v="6"/>
  </r>
  <r>
    <x v="4"/>
    <x v="3"/>
    <x v="4"/>
    <n v="0"/>
    <n v="0"/>
    <x v="0"/>
    <x v="2"/>
    <s v="&lt;5times"/>
    <s v="No"/>
    <x v="0"/>
    <x v="47"/>
    <n v="0"/>
    <n v="8"/>
    <n v="23"/>
    <n v="4"/>
    <n v="18"/>
    <x v="0"/>
    <x v="0"/>
    <x v="0"/>
    <x v="0"/>
    <x v="0"/>
    <x v="0"/>
    <n v="1"/>
    <n v="1"/>
    <n v="0"/>
    <n v="4"/>
  </r>
  <r>
    <x v="2"/>
    <x v="3"/>
    <x v="4"/>
    <n v="0"/>
    <n v="1"/>
    <x v="0"/>
    <x v="1"/>
    <s v="&lt;5times"/>
    <s v="No"/>
    <x v="0"/>
    <x v="48"/>
    <n v="0"/>
    <n v="16"/>
    <n v="0"/>
    <n v="1"/>
    <n v="4"/>
    <x v="0"/>
    <x v="0"/>
    <x v="0"/>
    <x v="0"/>
    <x v="0"/>
    <x v="0"/>
    <n v="2"/>
    <n v="4"/>
    <n v="0"/>
    <n v="4"/>
  </r>
  <r>
    <x v="3"/>
    <x v="3"/>
    <x v="0"/>
    <n v="1"/>
    <n v="1"/>
    <x v="0"/>
    <x v="1"/>
    <s v="&lt;5times"/>
    <s v="No"/>
    <x v="0"/>
    <x v="47"/>
    <n v="0"/>
    <n v="5"/>
    <n v="0"/>
    <n v="0"/>
    <n v="1"/>
    <x v="0"/>
    <x v="0"/>
    <x v="0"/>
    <x v="0"/>
    <x v="0"/>
    <x v="0"/>
    <n v="2"/>
    <n v="1"/>
    <n v="0"/>
    <n v="3"/>
  </r>
  <r>
    <x v="3"/>
    <x v="3"/>
    <x v="0"/>
    <n v="1"/>
    <n v="1"/>
    <x v="0"/>
    <x v="0"/>
    <s v="&lt;5times"/>
    <s v="No"/>
    <x v="0"/>
    <x v="18"/>
    <n v="1"/>
    <n v="13"/>
    <n v="4"/>
    <n v="0"/>
    <n v="4"/>
    <x v="0"/>
    <x v="0"/>
    <x v="0"/>
    <x v="0"/>
    <x v="0"/>
    <x v="0"/>
    <n v="2"/>
    <n v="1"/>
    <n v="0"/>
    <n v="3"/>
  </r>
  <r>
    <x v="4"/>
    <x v="3"/>
    <x v="1"/>
    <n v="1"/>
    <n v="0"/>
    <x v="1"/>
    <x v="2"/>
    <s v="05-10times"/>
    <s v="No"/>
    <x v="0"/>
    <x v="49"/>
    <n v="4"/>
    <n v="3"/>
    <n v="8"/>
    <n v="9"/>
    <n v="7"/>
    <x v="0"/>
    <x v="0"/>
    <x v="0"/>
    <x v="0"/>
    <x v="0"/>
    <x v="0"/>
    <n v="1"/>
    <n v="1"/>
    <n v="0"/>
    <n v="3"/>
  </r>
  <r>
    <x v="2"/>
    <x v="2"/>
    <x v="0"/>
    <n v="1"/>
    <n v="0"/>
    <x v="1"/>
    <x v="2"/>
    <s v="05-10times"/>
    <s v="No"/>
    <x v="0"/>
    <x v="50"/>
    <n v="4"/>
    <n v="2"/>
    <n v="0"/>
    <n v="11"/>
    <n v="5"/>
    <x v="0"/>
    <x v="0"/>
    <x v="0"/>
    <x v="0"/>
    <x v="0"/>
    <x v="0"/>
    <n v="1"/>
    <n v="1"/>
    <n v="0"/>
    <n v="2"/>
  </r>
  <r>
    <x v="3"/>
    <x v="2"/>
    <x v="0"/>
    <n v="0"/>
    <n v="0"/>
    <x v="0"/>
    <x v="0"/>
    <s v="&lt;5times"/>
    <s v="No"/>
    <x v="0"/>
    <x v="51"/>
    <n v="172"/>
    <n v="815"/>
    <n v="97"/>
    <n v="148"/>
    <n v="33"/>
    <x v="1"/>
    <x v="0"/>
    <x v="1"/>
    <x v="0"/>
    <x v="1"/>
    <x v="1"/>
    <n v="1"/>
    <n v="7"/>
    <n v="11"/>
    <n v="10"/>
  </r>
  <r>
    <x v="3"/>
    <x v="1"/>
    <x v="2"/>
    <n v="1"/>
    <n v="0"/>
    <x v="0"/>
    <x v="2"/>
    <s v="&lt;5times"/>
    <s v="No"/>
    <x v="0"/>
    <x v="52"/>
    <n v="10"/>
    <n v="92"/>
    <n v="19"/>
    <n v="7"/>
    <n v="25"/>
    <x v="0"/>
    <x v="0"/>
    <x v="0"/>
    <x v="0"/>
    <x v="0"/>
    <x v="0"/>
    <n v="3"/>
    <n v="3"/>
    <n v="2"/>
    <n v="4"/>
  </r>
  <r>
    <x v="3"/>
    <x v="2"/>
    <x v="4"/>
    <n v="1"/>
    <n v="0"/>
    <x v="0"/>
    <x v="1"/>
    <s v="&lt;5times"/>
    <s v="No"/>
    <x v="0"/>
    <x v="53"/>
    <n v="2"/>
    <n v="51"/>
    <n v="6"/>
    <n v="2"/>
    <n v="24"/>
    <x v="0"/>
    <x v="0"/>
    <x v="0"/>
    <x v="0"/>
    <x v="0"/>
    <x v="0"/>
    <n v="3"/>
    <n v="4"/>
    <n v="1"/>
    <n v="5"/>
  </r>
  <r>
    <x v="3"/>
    <x v="2"/>
    <x v="4"/>
    <n v="1"/>
    <n v="0"/>
    <x v="0"/>
    <x v="2"/>
    <s v="&lt;5times"/>
    <s v="No"/>
    <x v="0"/>
    <x v="54"/>
    <n v="3"/>
    <n v="42"/>
    <n v="4"/>
    <n v="3"/>
    <n v="102"/>
    <x v="0"/>
    <x v="0"/>
    <x v="0"/>
    <x v="0"/>
    <x v="0"/>
    <x v="0"/>
    <n v="2"/>
    <n v="4"/>
    <n v="5"/>
    <n v="3"/>
  </r>
  <r>
    <x v="3"/>
    <x v="2"/>
    <x v="4"/>
    <n v="1"/>
    <n v="1"/>
    <x v="1"/>
    <x v="1"/>
    <s v="05-10times"/>
    <s v="No"/>
    <x v="0"/>
    <x v="55"/>
    <n v="5"/>
    <n v="91"/>
    <n v="28"/>
    <n v="26"/>
    <n v="112"/>
    <x v="0"/>
    <x v="0"/>
    <x v="0"/>
    <x v="0"/>
    <x v="0"/>
    <x v="1"/>
    <n v="8"/>
    <n v="7"/>
    <n v="3"/>
    <n v="7"/>
  </r>
  <r>
    <x v="3"/>
    <x v="3"/>
    <x v="4"/>
    <n v="1"/>
    <n v="1"/>
    <x v="1"/>
    <x v="1"/>
    <s v="&lt;5times"/>
    <s v="No"/>
    <x v="0"/>
    <x v="56"/>
    <n v="1"/>
    <n v="7"/>
    <n v="0"/>
    <n v="3"/>
    <n v="2"/>
    <x v="0"/>
    <x v="0"/>
    <x v="0"/>
    <x v="0"/>
    <x v="0"/>
    <x v="0"/>
    <n v="2"/>
    <n v="1"/>
    <n v="0"/>
    <n v="3"/>
  </r>
  <r>
    <x v="2"/>
    <x v="2"/>
    <x v="1"/>
    <n v="1"/>
    <n v="1"/>
    <x v="1"/>
    <x v="1"/>
    <s v="05-10times"/>
    <s v="No"/>
    <x v="0"/>
    <x v="57"/>
    <n v="0"/>
    <n v="16"/>
    <n v="0"/>
    <n v="0"/>
    <n v="4"/>
    <x v="0"/>
    <x v="0"/>
    <x v="0"/>
    <x v="0"/>
    <x v="0"/>
    <x v="0"/>
    <n v="2"/>
    <n v="3"/>
    <n v="0"/>
    <n v="3"/>
  </r>
  <r>
    <x v="0"/>
    <x v="3"/>
    <x v="4"/>
    <n v="0"/>
    <n v="0"/>
    <x v="0"/>
    <x v="0"/>
    <s v="&lt;5times"/>
    <s v="No"/>
    <x v="0"/>
    <x v="58"/>
    <n v="33"/>
    <n v="493"/>
    <n v="59"/>
    <n v="103"/>
    <n v="57"/>
    <x v="0"/>
    <x v="0"/>
    <x v="0"/>
    <x v="0"/>
    <x v="0"/>
    <x v="0"/>
    <n v="1"/>
    <n v="4"/>
    <n v="3"/>
    <n v="10"/>
  </r>
  <r>
    <x v="2"/>
    <x v="0"/>
    <x v="4"/>
    <n v="1"/>
    <n v="1"/>
    <x v="0"/>
    <x v="1"/>
    <s v="&lt;5times"/>
    <s v="No"/>
    <x v="0"/>
    <x v="59"/>
    <n v="2"/>
    <n v="40"/>
    <n v="8"/>
    <n v="11"/>
    <n v="11"/>
    <x v="0"/>
    <x v="0"/>
    <x v="0"/>
    <x v="0"/>
    <x v="0"/>
    <x v="0"/>
    <n v="7"/>
    <n v="3"/>
    <n v="1"/>
    <n v="6"/>
  </r>
  <r>
    <x v="3"/>
    <x v="3"/>
    <x v="0"/>
    <n v="0"/>
    <n v="1"/>
    <x v="1"/>
    <x v="1"/>
    <s v="05-10times"/>
    <s v="No"/>
    <x v="0"/>
    <x v="60"/>
    <n v="1"/>
    <n v="14"/>
    <n v="4"/>
    <n v="1"/>
    <n v="21"/>
    <x v="0"/>
    <x v="0"/>
    <x v="0"/>
    <x v="0"/>
    <x v="0"/>
    <x v="0"/>
    <n v="2"/>
    <n v="2"/>
    <n v="0"/>
    <n v="3"/>
  </r>
  <r>
    <x v="0"/>
    <x v="2"/>
    <x v="4"/>
    <n v="1"/>
    <n v="1"/>
    <x v="0"/>
    <x v="2"/>
    <s v="&lt;5times"/>
    <s v="No"/>
    <x v="0"/>
    <x v="61"/>
    <n v="3"/>
    <n v="4"/>
    <n v="2"/>
    <n v="0"/>
    <n v="2"/>
    <x v="0"/>
    <x v="0"/>
    <x v="0"/>
    <x v="0"/>
    <x v="0"/>
    <x v="0"/>
    <n v="2"/>
    <n v="1"/>
    <n v="0"/>
    <n v="3"/>
  </r>
  <r>
    <x v="0"/>
    <x v="3"/>
    <x v="4"/>
    <n v="0"/>
    <n v="1"/>
    <x v="0"/>
    <x v="1"/>
    <s v="&lt;5times"/>
    <s v="No"/>
    <x v="0"/>
    <x v="62"/>
    <n v="10"/>
    <n v="107"/>
    <n v="30"/>
    <n v="0"/>
    <n v="20"/>
    <x v="0"/>
    <x v="0"/>
    <x v="0"/>
    <x v="0"/>
    <x v="0"/>
    <x v="0"/>
    <n v="2"/>
    <n v="5"/>
    <n v="2"/>
    <n v="4"/>
  </r>
  <r>
    <x v="5"/>
    <x v="3"/>
    <x v="1"/>
    <n v="0"/>
    <n v="0"/>
    <x v="0"/>
    <x v="2"/>
    <s v="&lt;5times"/>
    <s v="No"/>
    <x v="0"/>
    <x v="63"/>
    <n v="84"/>
    <n v="398"/>
    <n v="205"/>
    <n v="84"/>
    <n v="241"/>
    <x v="0"/>
    <x v="0"/>
    <x v="1"/>
    <x v="0"/>
    <x v="0"/>
    <x v="0"/>
    <n v="1"/>
    <n v="3"/>
    <n v="7"/>
    <n v="8"/>
  </r>
  <r>
    <x v="2"/>
    <x v="3"/>
    <x v="0"/>
    <n v="0"/>
    <n v="0"/>
    <x v="0"/>
    <x v="1"/>
    <s v="&lt;5times"/>
    <s v="No"/>
    <x v="0"/>
    <x v="64"/>
    <n v="79"/>
    <n v="622"/>
    <n v="207"/>
    <n v="175"/>
    <n v="95"/>
    <x v="0"/>
    <x v="0"/>
    <x v="0"/>
    <x v="0"/>
    <x v="1"/>
    <x v="1"/>
    <n v="1"/>
    <n v="4"/>
    <n v="6"/>
    <n v="4"/>
  </r>
  <r>
    <x v="0"/>
    <x v="3"/>
    <x v="0"/>
    <n v="0"/>
    <n v="1"/>
    <x v="0"/>
    <x v="2"/>
    <s v="&lt;5times"/>
    <s v="No"/>
    <x v="0"/>
    <x v="65"/>
    <n v="38"/>
    <n v="242"/>
    <n v="50"/>
    <n v="34"/>
    <n v="76"/>
    <x v="0"/>
    <x v="0"/>
    <x v="1"/>
    <x v="0"/>
    <x v="0"/>
    <x v="0"/>
    <n v="2"/>
    <n v="7"/>
    <n v="11"/>
    <n v="11"/>
  </r>
  <r>
    <x v="0"/>
    <x v="3"/>
    <x v="1"/>
    <n v="1"/>
    <n v="1"/>
    <x v="0"/>
    <x v="2"/>
    <s v="&lt;5times"/>
    <s v="No"/>
    <x v="0"/>
    <x v="66"/>
    <n v="0"/>
    <n v="2"/>
    <n v="0"/>
    <n v="0"/>
    <n v="9"/>
    <x v="0"/>
    <x v="0"/>
    <x v="1"/>
    <x v="0"/>
    <x v="0"/>
    <x v="0"/>
    <n v="2"/>
    <n v="1"/>
    <n v="1"/>
    <n v="2"/>
  </r>
  <r>
    <x v="4"/>
    <x v="3"/>
    <x v="4"/>
    <n v="1"/>
    <n v="1"/>
    <x v="0"/>
    <x v="2"/>
    <s v="&lt;5times"/>
    <s v="No"/>
    <x v="0"/>
    <x v="67"/>
    <n v="7"/>
    <n v="58"/>
    <n v="6"/>
    <n v="3"/>
    <n v="18"/>
    <x v="0"/>
    <x v="0"/>
    <x v="0"/>
    <x v="0"/>
    <x v="0"/>
    <x v="1"/>
    <n v="4"/>
    <n v="3"/>
    <n v="1"/>
    <n v="4"/>
  </r>
  <r>
    <x v="3"/>
    <x v="1"/>
    <x v="0"/>
    <n v="1"/>
    <n v="1"/>
    <x v="1"/>
    <x v="1"/>
    <s v="05-10times"/>
    <s v="No"/>
    <x v="0"/>
    <x v="30"/>
    <n v="0"/>
    <n v="10"/>
    <n v="3"/>
    <n v="1"/>
    <n v="7"/>
    <x v="0"/>
    <x v="0"/>
    <x v="0"/>
    <x v="0"/>
    <x v="0"/>
    <x v="0"/>
    <n v="2"/>
    <n v="1"/>
    <n v="1"/>
    <n v="2"/>
  </r>
  <r>
    <x v="3"/>
    <x v="1"/>
    <x v="0"/>
    <n v="1"/>
    <n v="1"/>
    <x v="1"/>
    <x v="2"/>
    <s v="05-10times"/>
    <s v="No"/>
    <x v="0"/>
    <x v="30"/>
    <n v="0"/>
    <n v="10"/>
    <n v="3"/>
    <n v="1"/>
    <n v="7"/>
    <x v="0"/>
    <x v="0"/>
    <x v="0"/>
    <x v="0"/>
    <x v="0"/>
    <x v="1"/>
    <n v="2"/>
    <n v="1"/>
    <n v="1"/>
    <n v="2"/>
  </r>
  <r>
    <x v="2"/>
    <x v="2"/>
    <x v="1"/>
    <n v="0"/>
    <n v="1"/>
    <x v="1"/>
    <x v="1"/>
    <s v="05-10times"/>
    <s v="No"/>
    <x v="0"/>
    <x v="68"/>
    <n v="10"/>
    <n v="101"/>
    <n v="13"/>
    <n v="10"/>
    <n v="34"/>
    <x v="0"/>
    <x v="0"/>
    <x v="1"/>
    <x v="0"/>
    <x v="0"/>
    <x v="1"/>
    <n v="6"/>
    <n v="4"/>
    <n v="2"/>
    <n v="9"/>
  </r>
  <r>
    <x v="4"/>
    <x v="0"/>
    <x v="0"/>
    <n v="0"/>
    <n v="1"/>
    <x v="0"/>
    <x v="2"/>
    <s v="&lt;5times"/>
    <s v="No"/>
    <x v="0"/>
    <x v="69"/>
    <n v="0"/>
    <n v="193"/>
    <n v="110"/>
    <n v="75"/>
    <n v="117"/>
    <x v="0"/>
    <x v="0"/>
    <x v="0"/>
    <x v="0"/>
    <x v="0"/>
    <x v="0"/>
    <n v="4"/>
    <n v="8"/>
    <n v="3"/>
    <n v="11"/>
  </r>
  <r>
    <x v="0"/>
    <x v="3"/>
    <x v="4"/>
    <n v="0"/>
    <n v="1"/>
    <x v="0"/>
    <x v="1"/>
    <s v="&lt;5times"/>
    <s v="No"/>
    <x v="0"/>
    <x v="70"/>
    <n v="4"/>
    <n v="94"/>
    <n v="12"/>
    <n v="9"/>
    <n v="24"/>
    <x v="0"/>
    <x v="0"/>
    <x v="0"/>
    <x v="0"/>
    <x v="0"/>
    <x v="0"/>
    <n v="3"/>
    <n v="6"/>
    <n v="2"/>
    <n v="8"/>
  </r>
  <r>
    <x v="3"/>
    <x v="3"/>
    <x v="1"/>
    <n v="0"/>
    <n v="0"/>
    <x v="0"/>
    <x v="2"/>
    <s v="&lt;5times"/>
    <s v="No"/>
    <x v="0"/>
    <x v="71"/>
    <n v="31"/>
    <n v="446"/>
    <n v="40"/>
    <n v="56"/>
    <n v="175"/>
    <x v="0"/>
    <x v="0"/>
    <x v="0"/>
    <x v="0"/>
    <x v="0"/>
    <x v="0"/>
    <n v="1"/>
    <n v="3"/>
    <n v="10"/>
    <n v="11"/>
  </r>
  <r>
    <x v="0"/>
    <x v="3"/>
    <x v="0"/>
    <n v="0"/>
    <n v="1"/>
    <x v="0"/>
    <x v="1"/>
    <s v="&lt;5times"/>
    <s v="No"/>
    <x v="0"/>
    <x v="72"/>
    <n v="16"/>
    <n v="322"/>
    <n v="43"/>
    <n v="24"/>
    <n v="33"/>
    <x v="0"/>
    <x v="0"/>
    <x v="0"/>
    <x v="0"/>
    <x v="0"/>
    <x v="0"/>
    <n v="5"/>
    <n v="4"/>
    <n v="7"/>
    <n v="11"/>
  </r>
  <r>
    <x v="0"/>
    <x v="3"/>
    <x v="0"/>
    <n v="0"/>
    <n v="1"/>
    <x v="0"/>
    <x v="2"/>
    <s v="&lt;5times"/>
    <s v="No"/>
    <x v="0"/>
    <x v="73"/>
    <n v="7"/>
    <n v="137"/>
    <n v="4"/>
    <n v="0"/>
    <n v="91"/>
    <x v="0"/>
    <x v="0"/>
    <x v="0"/>
    <x v="0"/>
    <x v="0"/>
    <x v="0"/>
    <n v="5"/>
    <n v="4"/>
    <n v="2"/>
    <n v="8"/>
  </r>
  <r>
    <x v="4"/>
    <x v="0"/>
    <x v="0"/>
    <n v="0"/>
    <n v="1"/>
    <x v="0"/>
    <x v="0"/>
    <s v="&lt;5times"/>
    <s v="No"/>
    <x v="0"/>
    <x v="74"/>
    <n v="54"/>
    <n v="260"/>
    <n v="127"/>
    <n v="54"/>
    <n v="54"/>
    <x v="0"/>
    <x v="0"/>
    <x v="0"/>
    <x v="0"/>
    <x v="0"/>
    <x v="0"/>
    <n v="1"/>
    <n v="4"/>
    <n v="7"/>
    <n v="5"/>
  </r>
  <r>
    <x v="3"/>
    <x v="3"/>
    <x v="4"/>
    <n v="1"/>
    <n v="0"/>
    <x v="0"/>
    <x v="2"/>
    <s v="&lt;5times"/>
    <s v="No"/>
    <x v="0"/>
    <x v="75"/>
    <n v="0"/>
    <n v="8"/>
    <n v="6"/>
    <n v="2"/>
    <n v="18"/>
    <x v="0"/>
    <x v="0"/>
    <x v="0"/>
    <x v="0"/>
    <x v="0"/>
    <x v="0"/>
    <n v="1"/>
    <n v="1"/>
    <n v="1"/>
    <n v="3"/>
  </r>
  <r>
    <x v="3"/>
    <x v="3"/>
    <x v="0"/>
    <n v="1"/>
    <n v="0"/>
    <x v="0"/>
    <x v="2"/>
    <s v="&lt;5times"/>
    <s v="No"/>
    <x v="0"/>
    <x v="76"/>
    <n v="0"/>
    <n v="25"/>
    <n v="2"/>
    <n v="2"/>
    <n v="3"/>
    <x v="0"/>
    <x v="0"/>
    <x v="0"/>
    <x v="0"/>
    <x v="0"/>
    <x v="0"/>
    <n v="4"/>
    <n v="2"/>
    <n v="1"/>
    <n v="4"/>
  </r>
  <r>
    <x v="3"/>
    <x v="2"/>
    <x v="0"/>
    <n v="0"/>
    <n v="0"/>
    <x v="0"/>
    <x v="2"/>
    <s v="&lt;5times"/>
    <s v="No"/>
    <x v="0"/>
    <x v="77"/>
    <n v="111"/>
    <n v="704"/>
    <n v="145"/>
    <n v="55"/>
    <n v="166"/>
    <x v="0"/>
    <x v="0"/>
    <x v="0"/>
    <x v="1"/>
    <x v="0"/>
    <x v="0"/>
    <n v="1"/>
    <n v="4"/>
    <n v="4"/>
    <n v="10"/>
  </r>
  <r>
    <x v="4"/>
    <x v="1"/>
    <x v="4"/>
    <n v="1"/>
    <n v="0"/>
    <x v="1"/>
    <x v="2"/>
    <s v="05-10times"/>
    <s v="No"/>
    <x v="0"/>
    <x v="78"/>
    <n v="0"/>
    <n v="5"/>
    <n v="2"/>
    <n v="1"/>
    <n v="1"/>
    <x v="0"/>
    <x v="0"/>
    <x v="0"/>
    <x v="0"/>
    <x v="0"/>
    <x v="0"/>
    <n v="1"/>
    <n v="1"/>
    <n v="0"/>
    <n v="3"/>
  </r>
  <r>
    <x v="4"/>
    <x v="3"/>
    <x v="1"/>
    <n v="1"/>
    <n v="0"/>
    <x v="1"/>
    <x v="0"/>
    <s v="05-10times"/>
    <s v="No"/>
    <x v="0"/>
    <x v="79"/>
    <n v="14"/>
    <n v="36"/>
    <n v="37"/>
    <n v="22"/>
    <n v="48"/>
    <x v="0"/>
    <x v="0"/>
    <x v="0"/>
    <x v="0"/>
    <x v="0"/>
    <x v="1"/>
    <n v="3"/>
    <n v="4"/>
    <n v="1"/>
    <n v="2"/>
  </r>
  <r>
    <x v="3"/>
    <x v="1"/>
    <x v="1"/>
    <n v="1"/>
    <n v="1"/>
    <x v="0"/>
    <x v="1"/>
    <s v="&lt;5times"/>
    <s v="No"/>
    <x v="0"/>
    <x v="80"/>
    <n v="10"/>
    <n v="253"/>
    <n v="56"/>
    <n v="43"/>
    <n v="64"/>
    <x v="0"/>
    <x v="0"/>
    <x v="0"/>
    <x v="0"/>
    <x v="0"/>
    <x v="0"/>
    <n v="6"/>
    <n v="8"/>
    <n v="2"/>
    <n v="7"/>
  </r>
  <r>
    <x v="0"/>
    <x v="0"/>
    <x v="1"/>
    <n v="1"/>
    <n v="1"/>
    <x v="1"/>
    <x v="2"/>
    <s v="05-10times"/>
    <s v="No"/>
    <x v="0"/>
    <x v="81"/>
    <n v="2"/>
    <n v="21"/>
    <n v="4"/>
    <n v="0"/>
    <n v="24"/>
    <x v="0"/>
    <x v="0"/>
    <x v="0"/>
    <x v="0"/>
    <x v="0"/>
    <x v="0"/>
    <n v="2"/>
    <n v="1"/>
    <n v="1"/>
    <n v="2"/>
  </r>
  <r>
    <x v="3"/>
    <x v="3"/>
    <x v="0"/>
    <n v="0"/>
    <n v="0"/>
    <x v="0"/>
    <x v="1"/>
    <s v="&lt;5times"/>
    <s v="No"/>
    <x v="0"/>
    <x v="82"/>
    <n v="19"/>
    <n v="595"/>
    <n v="180"/>
    <n v="26"/>
    <n v="138"/>
    <x v="1"/>
    <x v="0"/>
    <x v="0"/>
    <x v="0"/>
    <x v="0"/>
    <x v="1"/>
    <n v="3"/>
    <n v="3"/>
    <n v="7"/>
    <n v="10"/>
  </r>
  <r>
    <x v="0"/>
    <x v="3"/>
    <x v="1"/>
    <n v="0"/>
    <n v="1"/>
    <x v="0"/>
    <x v="2"/>
    <s v="&lt;5times"/>
    <s v="No"/>
    <x v="0"/>
    <x v="83"/>
    <n v="28"/>
    <n v="152"/>
    <n v="25"/>
    <n v="9"/>
    <n v="57"/>
    <x v="0"/>
    <x v="0"/>
    <x v="0"/>
    <x v="0"/>
    <x v="0"/>
    <x v="0"/>
    <n v="2"/>
    <n v="6"/>
    <n v="8"/>
    <n v="10"/>
  </r>
  <r>
    <x v="0"/>
    <x v="3"/>
    <x v="1"/>
    <n v="1"/>
    <n v="1"/>
    <x v="0"/>
    <x v="1"/>
    <s v="&lt;5times"/>
    <s v="No"/>
    <x v="0"/>
    <x v="84"/>
    <n v="72"/>
    <n v="270"/>
    <n v="36"/>
    <n v="27"/>
    <n v="54"/>
    <x v="0"/>
    <x v="0"/>
    <x v="0"/>
    <x v="0"/>
    <x v="0"/>
    <x v="0"/>
    <n v="4"/>
    <n v="9"/>
    <n v="2"/>
    <n v="12"/>
  </r>
  <r>
    <x v="3"/>
    <x v="3"/>
    <x v="0"/>
    <n v="1"/>
    <n v="2"/>
    <x v="1"/>
    <x v="2"/>
    <s v="05-10times"/>
    <s v="No"/>
    <x v="0"/>
    <x v="85"/>
    <n v="24"/>
    <n v="103"/>
    <n v="12"/>
    <n v="3"/>
    <n v="42"/>
    <x v="0"/>
    <x v="0"/>
    <x v="0"/>
    <x v="0"/>
    <x v="0"/>
    <x v="0"/>
    <n v="7"/>
    <n v="5"/>
    <n v="1"/>
    <n v="6"/>
  </r>
  <r>
    <x v="4"/>
    <x v="3"/>
    <x v="4"/>
    <n v="1"/>
    <n v="0"/>
    <x v="1"/>
    <x v="1"/>
    <s v="05-10times"/>
    <s v="No"/>
    <x v="0"/>
    <x v="24"/>
    <n v="36"/>
    <n v="7"/>
    <n v="0"/>
    <n v="10"/>
    <n v="45"/>
    <x v="0"/>
    <x v="0"/>
    <x v="0"/>
    <x v="0"/>
    <x v="0"/>
    <x v="0"/>
    <n v="2"/>
    <n v="3"/>
    <n v="0"/>
    <n v="3"/>
  </r>
  <r>
    <x v="4"/>
    <x v="3"/>
    <x v="4"/>
    <n v="1"/>
    <n v="0"/>
    <x v="1"/>
    <x v="2"/>
    <s v="05-10times"/>
    <s v="No"/>
    <x v="0"/>
    <x v="86"/>
    <n v="20"/>
    <n v="101"/>
    <n v="24"/>
    <n v="15"/>
    <n v="5"/>
    <x v="0"/>
    <x v="0"/>
    <x v="0"/>
    <x v="0"/>
    <x v="0"/>
    <x v="0"/>
    <n v="6"/>
    <n v="5"/>
    <n v="1"/>
    <n v="5"/>
  </r>
  <r>
    <x v="3"/>
    <x v="3"/>
    <x v="4"/>
    <n v="1"/>
    <n v="0"/>
    <x v="1"/>
    <x v="1"/>
    <s v="05-10times"/>
    <s v="No"/>
    <x v="0"/>
    <x v="87"/>
    <n v="0"/>
    <n v="23"/>
    <n v="4"/>
    <n v="5"/>
    <n v="19"/>
    <x v="0"/>
    <x v="0"/>
    <x v="0"/>
    <x v="0"/>
    <x v="0"/>
    <x v="1"/>
    <n v="3"/>
    <n v="3"/>
    <n v="0"/>
    <n v="3"/>
  </r>
  <r>
    <x v="0"/>
    <x v="3"/>
    <x v="2"/>
    <n v="0"/>
    <n v="1"/>
    <x v="0"/>
    <x v="0"/>
    <s v="&lt;5times"/>
    <s v="No"/>
    <x v="0"/>
    <x v="88"/>
    <n v="35"/>
    <n v="222"/>
    <n v="130"/>
    <n v="35"/>
    <n v="43"/>
    <x v="0"/>
    <x v="0"/>
    <x v="0"/>
    <x v="0"/>
    <x v="0"/>
    <x v="0"/>
    <n v="2"/>
    <n v="7"/>
    <n v="5"/>
    <n v="8"/>
  </r>
  <r>
    <x v="3"/>
    <x v="0"/>
    <x v="4"/>
    <n v="0"/>
    <n v="0"/>
    <x v="0"/>
    <x v="1"/>
    <s v="&lt;5times"/>
    <s v="No"/>
    <x v="0"/>
    <x v="13"/>
    <n v="8"/>
    <n v="22"/>
    <n v="24"/>
    <n v="11"/>
    <n v="9"/>
    <x v="0"/>
    <x v="0"/>
    <x v="0"/>
    <x v="0"/>
    <x v="0"/>
    <x v="0"/>
    <n v="1"/>
    <n v="1"/>
    <n v="1"/>
    <n v="4"/>
  </r>
  <r>
    <x v="1"/>
    <x v="3"/>
    <x v="1"/>
    <n v="1"/>
    <n v="0"/>
    <x v="0"/>
    <x v="2"/>
    <s v="&lt;5times"/>
    <s v="No"/>
    <x v="0"/>
    <x v="30"/>
    <n v="4"/>
    <n v="7"/>
    <n v="0"/>
    <n v="6"/>
    <n v="3"/>
    <x v="0"/>
    <x v="0"/>
    <x v="0"/>
    <x v="0"/>
    <x v="0"/>
    <x v="0"/>
    <n v="1"/>
    <n v="1"/>
    <n v="0"/>
    <n v="3"/>
  </r>
  <r>
    <x v="3"/>
    <x v="3"/>
    <x v="0"/>
    <n v="1"/>
    <n v="1"/>
    <x v="0"/>
    <x v="2"/>
    <s v="&lt;5times"/>
    <s v="No"/>
    <x v="0"/>
    <x v="89"/>
    <n v="4"/>
    <n v="21"/>
    <n v="6"/>
    <n v="0"/>
    <n v="27"/>
    <x v="0"/>
    <x v="0"/>
    <x v="0"/>
    <x v="0"/>
    <x v="0"/>
    <x v="0"/>
    <n v="2"/>
    <n v="3"/>
    <n v="0"/>
    <n v="3"/>
  </r>
  <r>
    <x v="4"/>
    <x v="0"/>
    <x v="0"/>
    <n v="0"/>
    <n v="1"/>
    <x v="0"/>
    <x v="1"/>
    <s v="&lt;5times"/>
    <s v="No"/>
    <x v="0"/>
    <x v="70"/>
    <n v="9"/>
    <n v="83"/>
    <n v="19"/>
    <n v="4"/>
    <n v="4"/>
    <x v="0"/>
    <x v="0"/>
    <x v="0"/>
    <x v="0"/>
    <x v="0"/>
    <x v="0"/>
    <n v="2"/>
    <n v="5"/>
    <n v="4"/>
    <n v="7"/>
  </r>
  <r>
    <x v="4"/>
    <x v="0"/>
    <x v="0"/>
    <n v="0"/>
    <n v="0"/>
    <x v="0"/>
    <x v="1"/>
    <s v="&lt;5times"/>
    <s v="No"/>
    <x v="0"/>
    <x v="90"/>
    <n v="81"/>
    <n v="276"/>
    <n v="80"/>
    <n v="40"/>
    <n v="81"/>
    <x v="0"/>
    <x v="0"/>
    <x v="0"/>
    <x v="0"/>
    <x v="0"/>
    <x v="0"/>
    <n v="1"/>
    <n v="6"/>
    <n v="3"/>
    <n v="6"/>
  </r>
  <r>
    <x v="2"/>
    <x v="3"/>
    <x v="1"/>
    <n v="1"/>
    <n v="1"/>
    <x v="0"/>
    <x v="2"/>
    <s v="&lt;5times"/>
    <s v="No"/>
    <x v="0"/>
    <x v="12"/>
    <n v="42"/>
    <n v="309"/>
    <n v="55"/>
    <n v="42"/>
    <n v="21"/>
    <x v="0"/>
    <x v="0"/>
    <x v="0"/>
    <x v="0"/>
    <x v="0"/>
    <x v="1"/>
    <n v="10"/>
    <n v="7"/>
    <n v="4"/>
    <n v="9"/>
  </r>
  <r>
    <x v="3"/>
    <x v="2"/>
    <x v="1"/>
    <n v="0"/>
    <n v="0"/>
    <x v="0"/>
    <x v="2"/>
    <s v="&lt;5times"/>
    <s v="No"/>
    <x v="0"/>
    <x v="91"/>
    <n v="0"/>
    <n v="2"/>
    <n v="3"/>
    <n v="3"/>
    <n v="8"/>
    <x v="0"/>
    <x v="0"/>
    <x v="1"/>
    <x v="0"/>
    <x v="0"/>
    <x v="0"/>
    <n v="1"/>
    <n v="1"/>
    <n v="0"/>
    <n v="2"/>
  </r>
  <r>
    <x v="3"/>
    <x v="3"/>
    <x v="0"/>
    <n v="0"/>
    <n v="1"/>
    <x v="0"/>
    <x v="2"/>
    <s v="&lt;5times"/>
    <s v="No"/>
    <x v="0"/>
    <x v="92"/>
    <n v="7"/>
    <n v="115"/>
    <n v="19"/>
    <n v="7"/>
    <n v="7"/>
    <x v="0"/>
    <x v="0"/>
    <x v="0"/>
    <x v="1"/>
    <x v="0"/>
    <x v="0"/>
    <n v="2"/>
    <n v="7"/>
    <n v="4"/>
    <n v="9"/>
  </r>
  <r>
    <x v="0"/>
    <x v="3"/>
    <x v="2"/>
    <n v="0"/>
    <n v="1"/>
    <x v="0"/>
    <x v="1"/>
    <s v="&lt;5times"/>
    <s v="No"/>
    <x v="0"/>
    <x v="93"/>
    <n v="21"/>
    <n v="43"/>
    <n v="25"/>
    <n v="10"/>
    <n v="15"/>
    <x v="0"/>
    <x v="0"/>
    <x v="0"/>
    <x v="0"/>
    <x v="0"/>
    <x v="0"/>
    <n v="2"/>
    <n v="3"/>
    <n v="1"/>
    <n v="6"/>
  </r>
  <r>
    <x v="2"/>
    <x v="3"/>
    <x v="1"/>
    <n v="0"/>
    <n v="1"/>
    <x v="0"/>
    <x v="0"/>
    <s v="&lt;5times"/>
    <s v="No"/>
    <x v="0"/>
    <x v="94"/>
    <n v="0"/>
    <n v="257"/>
    <n v="32"/>
    <n v="16"/>
    <n v="66"/>
    <x v="1"/>
    <x v="0"/>
    <x v="0"/>
    <x v="0"/>
    <x v="0"/>
    <x v="1"/>
    <n v="4"/>
    <n v="2"/>
    <n v="2"/>
    <n v="8"/>
  </r>
  <r>
    <x v="4"/>
    <x v="2"/>
    <x v="1"/>
    <n v="1"/>
    <n v="1"/>
    <x v="0"/>
    <x v="1"/>
    <s v="&lt;5times"/>
    <s v="No"/>
    <x v="0"/>
    <x v="52"/>
    <n v="0"/>
    <n v="14"/>
    <n v="0"/>
    <n v="0"/>
    <n v="2"/>
    <x v="0"/>
    <x v="0"/>
    <x v="0"/>
    <x v="0"/>
    <x v="0"/>
    <x v="0"/>
    <n v="3"/>
    <n v="3"/>
    <n v="0"/>
    <n v="3"/>
  </r>
  <r>
    <x v="1"/>
    <x v="3"/>
    <x v="1"/>
    <n v="1"/>
    <n v="1"/>
    <x v="0"/>
    <x v="1"/>
    <s v="&lt;5times"/>
    <s v="No"/>
    <x v="0"/>
    <x v="95"/>
    <n v="0"/>
    <n v="4"/>
    <n v="0"/>
    <n v="0"/>
    <n v="2"/>
    <x v="0"/>
    <x v="0"/>
    <x v="0"/>
    <x v="0"/>
    <x v="0"/>
    <x v="0"/>
    <n v="1"/>
    <n v="1"/>
    <n v="0"/>
    <n v="2"/>
  </r>
  <r>
    <x v="1"/>
    <x v="3"/>
    <x v="1"/>
    <n v="1"/>
    <n v="1"/>
    <x v="1"/>
    <x v="2"/>
    <s v="05-10times"/>
    <s v="No"/>
    <x v="0"/>
    <x v="44"/>
    <n v="4"/>
    <n v="28"/>
    <n v="6"/>
    <n v="3"/>
    <n v="26"/>
    <x v="0"/>
    <x v="0"/>
    <x v="0"/>
    <x v="0"/>
    <x v="0"/>
    <x v="1"/>
    <n v="3"/>
    <n v="3"/>
    <n v="1"/>
    <n v="2"/>
  </r>
  <r>
    <x v="0"/>
    <x v="0"/>
    <x v="0"/>
    <n v="0"/>
    <n v="0"/>
    <x v="0"/>
    <x v="1"/>
    <s v="&lt;5times"/>
    <s v="No"/>
    <x v="0"/>
    <x v="96"/>
    <n v="143"/>
    <n v="797"/>
    <n v="106"/>
    <n v="143"/>
    <n v="143"/>
    <x v="1"/>
    <x v="0"/>
    <x v="0"/>
    <x v="0"/>
    <x v="1"/>
    <x v="0"/>
    <n v="0"/>
    <n v="5"/>
    <n v="7"/>
    <n v="9"/>
  </r>
  <r>
    <x v="2"/>
    <x v="3"/>
    <x v="0"/>
    <n v="0"/>
    <n v="1"/>
    <x v="0"/>
    <x v="0"/>
    <s v="&lt;5times"/>
    <s v="No"/>
    <x v="0"/>
    <x v="97"/>
    <n v="0"/>
    <n v="101"/>
    <n v="0"/>
    <n v="0"/>
    <n v="20"/>
    <x v="1"/>
    <x v="0"/>
    <x v="0"/>
    <x v="0"/>
    <x v="0"/>
    <x v="0"/>
    <n v="1"/>
    <n v="6"/>
    <n v="6"/>
    <n v="13"/>
  </r>
  <r>
    <x v="0"/>
    <x v="0"/>
    <x v="1"/>
    <n v="0"/>
    <n v="0"/>
    <x v="0"/>
    <x v="0"/>
    <s v="&lt;5times"/>
    <s v="No"/>
    <x v="0"/>
    <x v="98"/>
    <n v="124"/>
    <n v="249"/>
    <n v="50"/>
    <n v="38"/>
    <n v="134"/>
    <x v="0"/>
    <x v="0"/>
    <x v="0"/>
    <x v="0"/>
    <x v="0"/>
    <x v="0"/>
    <n v="1"/>
    <n v="6"/>
    <n v="5"/>
    <n v="13"/>
  </r>
  <r>
    <x v="3"/>
    <x v="3"/>
    <x v="4"/>
    <n v="0"/>
    <n v="1"/>
    <x v="0"/>
    <x v="1"/>
    <s v="&lt;5times"/>
    <s v="No"/>
    <x v="0"/>
    <x v="13"/>
    <n v="2"/>
    <n v="4"/>
    <n v="0"/>
    <n v="0"/>
    <n v="1"/>
    <x v="0"/>
    <x v="0"/>
    <x v="0"/>
    <x v="0"/>
    <x v="0"/>
    <x v="0"/>
    <n v="1"/>
    <n v="0"/>
    <n v="0"/>
    <n v="3"/>
  </r>
  <r>
    <x v="2"/>
    <x v="2"/>
    <x v="4"/>
    <n v="0"/>
    <n v="0"/>
    <x v="0"/>
    <x v="2"/>
    <s v="&lt;5times"/>
    <s v="No"/>
    <x v="0"/>
    <x v="99"/>
    <n v="48"/>
    <n v="560"/>
    <n v="42"/>
    <n v="176"/>
    <n v="48"/>
    <x v="1"/>
    <x v="0"/>
    <x v="0"/>
    <x v="0"/>
    <x v="1"/>
    <x v="1"/>
    <n v="1"/>
    <n v="4"/>
    <n v="6"/>
    <n v="4"/>
  </r>
  <r>
    <x v="3"/>
    <x v="1"/>
    <x v="1"/>
    <n v="0"/>
    <n v="0"/>
    <x v="0"/>
    <x v="2"/>
    <s v="&lt;5times"/>
    <s v="No"/>
    <x v="0"/>
    <x v="100"/>
    <n v="16"/>
    <n v="29"/>
    <n v="12"/>
    <n v="20"/>
    <n v="8"/>
    <x v="0"/>
    <x v="0"/>
    <x v="0"/>
    <x v="0"/>
    <x v="0"/>
    <x v="0"/>
    <n v="1"/>
    <n v="2"/>
    <n v="1"/>
    <n v="4"/>
  </r>
  <r>
    <x v="2"/>
    <x v="3"/>
    <x v="4"/>
    <n v="0"/>
    <n v="0"/>
    <x v="0"/>
    <x v="1"/>
    <s v="&lt;5times"/>
    <s v="No"/>
    <x v="0"/>
    <x v="22"/>
    <n v="13"/>
    <n v="131"/>
    <n v="8"/>
    <n v="0"/>
    <n v="26"/>
    <x v="0"/>
    <x v="0"/>
    <x v="0"/>
    <x v="1"/>
    <x v="0"/>
    <x v="0"/>
    <n v="1"/>
    <n v="9"/>
    <n v="4"/>
    <n v="6"/>
  </r>
  <r>
    <x v="4"/>
    <x v="1"/>
    <x v="0"/>
    <n v="0"/>
    <n v="1"/>
    <x v="1"/>
    <x v="0"/>
    <s v="05-10times"/>
    <s v="No"/>
    <x v="0"/>
    <x v="24"/>
    <n v="2"/>
    <n v="3"/>
    <n v="3"/>
    <n v="0"/>
    <n v="5"/>
    <x v="0"/>
    <x v="0"/>
    <x v="0"/>
    <x v="0"/>
    <x v="0"/>
    <x v="0"/>
    <n v="1"/>
    <n v="1"/>
    <n v="0"/>
    <n v="2"/>
  </r>
  <r>
    <x v="4"/>
    <x v="3"/>
    <x v="1"/>
    <n v="0"/>
    <n v="0"/>
    <x v="0"/>
    <x v="2"/>
    <s v="&lt;5times"/>
    <s v="No"/>
    <x v="0"/>
    <x v="101"/>
    <n v="172"/>
    <n v="74"/>
    <n v="38"/>
    <n v="8"/>
    <n v="246"/>
    <x v="0"/>
    <x v="0"/>
    <x v="0"/>
    <x v="0"/>
    <x v="0"/>
    <x v="0"/>
    <n v="1"/>
    <n v="2"/>
    <n v="10"/>
    <n v="10"/>
  </r>
  <r>
    <x v="3"/>
    <x v="1"/>
    <x v="1"/>
    <n v="1"/>
    <n v="1"/>
    <x v="0"/>
    <x v="2"/>
    <s v="&lt;5times"/>
    <s v="No"/>
    <x v="0"/>
    <x v="102"/>
    <n v="5"/>
    <n v="25"/>
    <n v="0"/>
    <n v="9"/>
    <n v="30"/>
    <x v="0"/>
    <x v="0"/>
    <x v="0"/>
    <x v="0"/>
    <x v="0"/>
    <x v="0"/>
    <n v="2"/>
    <n v="1"/>
    <n v="1"/>
    <n v="3"/>
  </r>
  <r>
    <x v="3"/>
    <x v="0"/>
    <x v="2"/>
    <n v="1"/>
    <n v="0"/>
    <x v="0"/>
    <x v="2"/>
    <s v="&lt;5times"/>
    <s v="No"/>
    <x v="0"/>
    <x v="24"/>
    <n v="3"/>
    <n v="11"/>
    <n v="12"/>
    <n v="5"/>
    <n v="9"/>
    <x v="0"/>
    <x v="0"/>
    <x v="0"/>
    <x v="0"/>
    <x v="0"/>
    <x v="0"/>
    <n v="1"/>
    <n v="2"/>
    <n v="0"/>
    <n v="3"/>
  </r>
  <r>
    <x v="2"/>
    <x v="0"/>
    <x v="2"/>
    <n v="1"/>
    <n v="0"/>
    <x v="0"/>
    <x v="0"/>
    <s v="&lt;5times"/>
    <s v="No"/>
    <x v="0"/>
    <x v="15"/>
    <n v="0"/>
    <n v="16"/>
    <n v="2"/>
    <n v="1"/>
    <n v="6"/>
    <x v="0"/>
    <x v="0"/>
    <x v="0"/>
    <x v="0"/>
    <x v="0"/>
    <x v="0"/>
    <n v="1"/>
    <n v="3"/>
    <n v="0"/>
    <n v="3"/>
  </r>
  <r>
    <x v="0"/>
    <x v="3"/>
    <x v="0"/>
    <n v="0"/>
    <n v="0"/>
    <x v="1"/>
    <x v="2"/>
    <s v="05-10times"/>
    <s v="No"/>
    <x v="0"/>
    <x v="103"/>
    <n v="11"/>
    <n v="26"/>
    <n v="4"/>
    <n v="3"/>
    <n v="262"/>
    <x v="0"/>
    <x v="0"/>
    <x v="0"/>
    <x v="0"/>
    <x v="0"/>
    <x v="0"/>
    <n v="0"/>
    <n v="1"/>
    <n v="0"/>
    <n v="1"/>
  </r>
  <r>
    <x v="3"/>
    <x v="3"/>
    <x v="0"/>
    <n v="1"/>
    <n v="1"/>
    <x v="0"/>
    <x v="0"/>
    <s v="&lt;5times"/>
    <s v="No"/>
    <x v="0"/>
    <x v="104"/>
    <n v="0"/>
    <n v="16"/>
    <n v="0"/>
    <n v="6"/>
    <n v="20"/>
    <x v="0"/>
    <x v="0"/>
    <x v="0"/>
    <x v="0"/>
    <x v="0"/>
    <x v="0"/>
    <n v="2"/>
    <n v="1"/>
    <n v="1"/>
    <n v="4"/>
  </r>
  <r>
    <x v="3"/>
    <x v="3"/>
    <x v="1"/>
    <n v="0"/>
    <n v="0"/>
    <x v="0"/>
    <x v="2"/>
    <s v="&lt;5times"/>
    <s v="No"/>
    <x v="0"/>
    <x v="105"/>
    <n v="0"/>
    <n v="69"/>
    <n v="0"/>
    <n v="0"/>
    <n v="46"/>
    <x v="1"/>
    <x v="1"/>
    <x v="1"/>
    <x v="0"/>
    <x v="1"/>
    <x v="1"/>
    <n v="1"/>
    <n v="10"/>
    <n v="4"/>
    <n v="13"/>
  </r>
  <r>
    <x v="1"/>
    <x v="2"/>
    <x v="1"/>
    <n v="0"/>
    <n v="1"/>
    <x v="0"/>
    <x v="0"/>
    <s v="&lt;5times"/>
    <s v="No"/>
    <x v="0"/>
    <x v="106"/>
    <n v="5"/>
    <n v="137"/>
    <n v="26"/>
    <n v="23"/>
    <n v="29"/>
    <x v="0"/>
    <x v="0"/>
    <x v="0"/>
    <x v="0"/>
    <x v="0"/>
    <x v="0"/>
    <n v="2"/>
    <n v="6"/>
    <n v="1"/>
    <n v="5"/>
  </r>
  <r>
    <x v="3"/>
    <x v="4"/>
    <x v="0"/>
    <n v="0"/>
    <n v="0"/>
    <x v="1"/>
    <x v="0"/>
    <s v="05-10times"/>
    <s v="No"/>
    <x v="0"/>
    <x v="107"/>
    <n v="14"/>
    <n v="17"/>
    <n v="6"/>
    <n v="1"/>
    <n v="5"/>
    <x v="0"/>
    <x v="0"/>
    <x v="0"/>
    <x v="0"/>
    <x v="0"/>
    <x v="0"/>
    <n v="1"/>
    <n v="1"/>
    <n v="0"/>
    <n v="3"/>
  </r>
  <r>
    <x v="1"/>
    <x v="2"/>
    <x v="1"/>
    <n v="0"/>
    <n v="1"/>
    <x v="1"/>
    <x v="1"/>
    <s v="05-10times"/>
    <s v="No"/>
    <x v="0"/>
    <x v="108"/>
    <n v="30"/>
    <n v="163"/>
    <n v="0"/>
    <n v="51"/>
    <n v="122"/>
    <x v="0"/>
    <x v="0"/>
    <x v="0"/>
    <x v="0"/>
    <x v="0"/>
    <x v="0"/>
    <n v="6"/>
    <n v="4"/>
    <n v="4"/>
    <n v="7"/>
  </r>
  <r>
    <x v="0"/>
    <x v="3"/>
    <x v="3"/>
    <n v="1"/>
    <n v="0"/>
    <x v="1"/>
    <x v="1"/>
    <s v="05-10times"/>
    <s v="No"/>
    <x v="0"/>
    <x v="5"/>
    <n v="6"/>
    <n v="13"/>
    <n v="7"/>
    <n v="6"/>
    <n v="14"/>
    <x v="0"/>
    <x v="0"/>
    <x v="1"/>
    <x v="0"/>
    <x v="0"/>
    <x v="0"/>
    <n v="1"/>
    <n v="1"/>
    <n v="0"/>
    <n v="3"/>
  </r>
  <r>
    <x v="0"/>
    <x v="3"/>
    <x v="2"/>
    <n v="0"/>
    <n v="2"/>
    <x v="0"/>
    <x v="1"/>
    <s v="&lt;5times"/>
    <s v="No"/>
    <x v="0"/>
    <x v="109"/>
    <n v="4"/>
    <n v="18"/>
    <n v="3"/>
    <n v="3"/>
    <n v="6"/>
    <x v="0"/>
    <x v="0"/>
    <x v="0"/>
    <x v="0"/>
    <x v="0"/>
    <x v="0"/>
    <n v="1"/>
    <n v="2"/>
    <n v="1"/>
    <n v="4"/>
  </r>
  <r>
    <x v="1"/>
    <x v="3"/>
    <x v="0"/>
    <n v="1"/>
    <n v="1"/>
    <x v="0"/>
    <x v="1"/>
    <s v="&lt;5times"/>
    <s v="No"/>
    <x v="0"/>
    <x v="110"/>
    <n v="18"/>
    <n v="16"/>
    <n v="24"/>
    <n v="26"/>
    <n v="18"/>
    <x v="0"/>
    <x v="0"/>
    <x v="0"/>
    <x v="0"/>
    <x v="0"/>
    <x v="0"/>
    <n v="4"/>
    <n v="3"/>
    <n v="1"/>
    <n v="5"/>
  </r>
  <r>
    <x v="3"/>
    <x v="3"/>
    <x v="2"/>
    <n v="1"/>
    <n v="0"/>
    <x v="0"/>
    <x v="0"/>
    <s v="&lt;5times"/>
    <s v="No"/>
    <x v="0"/>
    <x v="61"/>
    <n v="2"/>
    <n v="9"/>
    <n v="4"/>
    <n v="6"/>
    <n v="20"/>
    <x v="0"/>
    <x v="0"/>
    <x v="0"/>
    <x v="0"/>
    <x v="0"/>
    <x v="0"/>
    <n v="1"/>
    <n v="1"/>
    <n v="1"/>
    <n v="2"/>
  </r>
  <r>
    <x v="3"/>
    <x v="0"/>
    <x v="3"/>
    <n v="1"/>
    <n v="1"/>
    <x v="0"/>
    <x v="1"/>
    <s v="&lt;5times"/>
    <s v="No"/>
    <x v="0"/>
    <x v="111"/>
    <n v="0"/>
    <n v="8"/>
    <n v="0"/>
    <n v="0"/>
    <n v="3"/>
    <x v="0"/>
    <x v="0"/>
    <x v="0"/>
    <x v="0"/>
    <x v="0"/>
    <x v="0"/>
    <n v="2"/>
    <n v="2"/>
    <n v="0"/>
    <n v="3"/>
  </r>
  <r>
    <x v="4"/>
    <x v="3"/>
    <x v="0"/>
    <n v="0"/>
    <n v="0"/>
    <x v="1"/>
    <x v="0"/>
    <s v="&lt;5times"/>
    <s v="No"/>
    <x v="0"/>
    <x v="112"/>
    <n v="8"/>
    <n v="11"/>
    <n v="12"/>
    <n v="2"/>
    <n v="13"/>
    <x v="0"/>
    <x v="0"/>
    <x v="1"/>
    <x v="0"/>
    <x v="0"/>
    <x v="0"/>
    <n v="1"/>
    <n v="2"/>
    <n v="0"/>
    <n v="3"/>
  </r>
  <r>
    <x v="0"/>
    <x v="2"/>
    <x v="3"/>
    <n v="1"/>
    <n v="1"/>
    <x v="1"/>
    <x v="2"/>
    <s v="05-10times"/>
    <s v="No"/>
    <x v="0"/>
    <x v="113"/>
    <n v="57"/>
    <n v="100"/>
    <n v="71"/>
    <n v="15"/>
    <n v="0"/>
    <x v="0"/>
    <x v="0"/>
    <x v="0"/>
    <x v="0"/>
    <x v="0"/>
    <x v="1"/>
    <n v="5"/>
    <n v="6"/>
    <n v="1"/>
    <n v="5"/>
  </r>
  <r>
    <x v="0"/>
    <x v="1"/>
    <x v="3"/>
    <n v="0"/>
    <n v="1"/>
    <x v="0"/>
    <x v="0"/>
    <s v="&lt;5times"/>
    <s v="No"/>
    <x v="0"/>
    <x v="114"/>
    <n v="38"/>
    <n v="161"/>
    <n v="62"/>
    <n v="47"/>
    <n v="37"/>
    <x v="0"/>
    <x v="0"/>
    <x v="0"/>
    <x v="0"/>
    <x v="0"/>
    <x v="0"/>
    <n v="3"/>
    <n v="8"/>
    <n v="9"/>
    <n v="7"/>
  </r>
  <r>
    <x v="3"/>
    <x v="4"/>
    <x v="1"/>
    <n v="1"/>
    <n v="0"/>
    <x v="1"/>
    <x v="1"/>
    <s v="05-10times"/>
    <s v="No"/>
    <x v="0"/>
    <x v="49"/>
    <n v="2"/>
    <n v="8"/>
    <n v="4"/>
    <n v="3"/>
    <n v="13"/>
    <x v="0"/>
    <x v="0"/>
    <x v="1"/>
    <x v="0"/>
    <x v="0"/>
    <x v="1"/>
    <n v="2"/>
    <n v="1"/>
    <n v="1"/>
    <n v="2"/>
  </r>
  <r>
    <x v="3"/>
    <x v="4"/>
    <x v="1"/>
    <n v="1"/>
    <n v="0"/>
    <x v="1"/>
    <x v="1"/>
    <s v="05-10times"/>
    <s v="No"/>
    <x v="0"/>
    <x v="49"/>
    <n v="3"/>
    <n v="3"/>
    <n v="8"/>
    <n v="1"/>
    <n v="13"/>
    <x v="0"/>
    <x v="0"/>
    <x v="0"/>
    <x v="0"/>
    <x v="0"/>
    <x v="0"/>
    <n v="2"/>
    <n v="1"/>
    <n v="0"/>
    <n v="3"/>
  </r>
  <r>
    <x v="2"/>
    <x v="0"/>
    <x v="3"/>
    <n v="0"/>
    <n v="1"/>
    <x v="0"/>
    <x v="2"/>
    <s v="&lt;5times"/>
    <s v="No"/>
    <x v="0"/>
    <x v="115"/>
    <n v="115"/>
    <n v="292"/>
    <n v="23"/>
    <n v="35"/>
    <n v="79"/>
    <x v="0"/>
    <x v="0"/>
    <x v="0"/>
    <x v="0"/>
    <x v="0"/>
    <x v="0"/>
    <n v="1"/>
    <n v="6"/>
    <n v="6"/>
    <n v="11"/>
  </r>
  <r>
    <x v="2"/>
    <x v="3"/>
    <x v="2"/>
    <n v="0"/>
    <n v="1"/>
    <x v="0"/>
    <x v="0"/>
    <s v="&lt;5times"/>
    <s v="No"/>
    <x v="0"/>
    <x v="116"/>
    <n v="17"/>
    <n v="398"/>
    <n v="80"/>
    <n v="35"/>
    <n v="61"/>
    <x v="1"/>
    <x v="0"/>
    <x v="0"/>
    <x v="0"/>
    <x v="0"/>
    <x v="0"/>
    <n v="3"/>
    <n v="5"/>
    <n v="3"/>
    <n v="5"/>
  </r>
  <r>
    <x v="5"/>
    <x v="3"/>
    <x v="4"/>
    <n v="0"/>
    <n v="1"/>
    <x v="0"/>
    <x v="0"/>
    <s v="&lt;5times"/>
    <s v="No"/>
    <x v="0"/>
    <x v="101"/>
    <n v="0"/>
    <n v="18"/>
    <n v="0"/>
    <n v="0"/>
    <n v="9"/>
    <x v="0"/>
    <x v="0"/>
    <x v="0"/>
    <x v="1"/>
    <x v="0"/>
    <x v="0"/>
    <n v="2"/>
    <n v="3"/>
    <n v="1"/>
    <n v="8"/>
  </r>
  <r>
    <x v="0"/>
    <x v="2"/>
    <x v="1"/>
    <n v="1"/>
    <n v="1"/>
    <x v="0"/>
    <x v="1"/>
    <s v="&lt;5times"/>
    <s v="No"/>
    <x v="0"/>
    <x v="81"/>
    <n v="2"/>
    <n v="14"/>
    <n v="8"/>
    <n v="7"/>
    <n v="4"/>
    <x v="0"/>
    <x v="0"/>
    <x v="0"/>
    <x v="0"/>
    <x v="0"/>
    <x v="0"/>
    <n v="4"/>
    <n v="2"/>
    <n v="0"/>
    <n v="4"/>
  </r>
  <r>
    <x v="2"/>
    <x v="2"/>
    <x v="0"/>
    <n v="0"/>
    <n v="1"/>
    <x v="0"/>
    <x v="0"/>
    <s v="&lt;5times"/>
    <s v="No"/>
    <x v="0"/>
    <x v="10"/>
    <n v="3"/>
    <n v="84"/>
    <n v="4"/>
    <n v="7"/>
    <n v="23"/>
    <x v="0"/>
    <x v="0"/>
    <x v="0"/>
    <x v="0"/>
    <x v="0"/>
    <x v="0"/>
    <n v="2"/>
    <n v="4"/>
    <n v="2"/>
    <n v="8"/>
  </r>
  <r>
    <x v="3"/>
    <x v="3"/>
    <x v="0"/>
    <n v="0"/>
    <n v="1"/>
    <x v="0"/>
    <x v="2"/>
    <s v="&lt;5times"/>
    <s v="No"/>
    <x v="0"/>
    <x v="117"/>
    <n v="76"/>
    <n v="428"/>
    <n v="99"/>
    <n v="137"/>
    <n v="107"/>
    <x v="0"/>
    <x v="0"/>
    <x v="0"/>
    <x v="0"/>
    <x v="0"/>
    <x v="0"/>
    <n v="3"/>
    <n v="10"/>
    <n v="4"/>
    <n v="9"/>
  </r>
  <r>
    <x v="3"/>
    <x v="3"/>
    <x v="0"/>
    <n v="1"/>
    <n v="0"/>
    <x v="0"/>
    <x v="1"/>
    <s v="&lt;5times"/>
    <s v="No"/>
    <x v="0"/>
    <x v="18"/>
    <n v="3"/>
    <n v="18"/>
    <n v="0"/>
    <n v="0"/>
    <n v="11"/>
    <x v="0"/>
    <x v="0"/>
    <x v="0"/>
    <x v="0"/>
    <x v="0"/>
    <x v="0"/>
    <n v="1"/>
    <n v="2"/>
    <n v="0"/>
    <n v="3"/>
  </r>
  <r>
    <x v="3"/>
    <x v="0"/>
    <x v="4"/>
    <n v="0"/>
    <n v="0"/>
    <x v="0"/>
    <x v="0"/>
    <s v="&lt;5times"/>
    <s v="No"/>
    <x v="0"/>
    <x v="118"/>
    <n v="21"/>
    <n v="127"/>
    <n v="26"/>
    <n v="20"/>
    <n v="20"/>
    <x v="0"/>
    <x v="0"/>
    <x v="0"/>
    <x v="0"/>
    <x v="1"/>
    <x v="0"/>
    <n v="0"/>
    <n v="4"/>
    <n v="2"/>
    <n v="5"/>
  </r>
  <r>
    <x v="3"/>
    <x v="0"/>
    <x v="4"/>
    <n v="0"/>
    <n v="0"/>
    <x v="0"/>
    <x v="1"/>
    <s v="&lt;5times"/>
    <s v="No"/>
    <x v="0"/>
    <x v="119"/>
    <n v="107"/>
    <n v="768"/>
    <n v="33"/>
    <n v="196"/>
    <n v="53"/>
    <x v="0"/>
    <x v="0"/>
    <x v="0"/>
    <x v="0"/>
    <x v="0"/>
    <x v="0"/>
    <n v="1"/>
    <n v="5"/>
    <n v="6"/>
    <n v="6"/>
  </r>
  <r>
    <x v="3"/>
    <x v="0"/>
    <x v="0"/>
    <n v="0"/>
    <n v="0"/>
    <x v="0"/>
    <x v="0"/>
    <s v="&lt;5times"/>
    <s v="No"/>
    <x v="0"/>
    <x v="120"/>
    <n v="28"/>
    <n v="873"/>
    <n v="29"/>
    <n v="18"/>
    <n v="37"/>
    <x v="1"/>
    <x v="0"/>
    <x v="0"/>
    <x v="0"/>
    <x v="0"/>
    <x v="1"/>
    <n v="0"/>
    <n v="7"/>
    <n v="4"/>
    <n v="7"/>
  </r>
  <r>
    <x v="3"/>
    <x v="0"/>
    <x v="0"/>
    <n v="0"/>
    <n v="0"/>
    <x v="0"/>
    <x v="2"/>
    <s v="&lt;5times"/>
    <s v="No"/>
    <x v="0"/>
    <x v="121"/>
    <n v="86"/>
    <n v="740"/>
    <n v="67"/>
    <n v="51"/>
    <n v="17"/>
    <x v="0"/>
    <x v="0"/>
    <x v="0"/>
    <x v="0"/>
    <x v="0"/>
    <x v="0"/>
    <n v="1"/>
    <n v="3"/>
    <n v="5"/>
    <n v="8"/>
  </r>
  <r>
    <x v="2"/>
    <x v="3"/>
    <x v="2"/>
    <n v="0"/>
    <n v="1"/>
    <x v="0"/>
    <x v="1"/>
    <s v="&lt;5times"/>
    <s v="No"/>
    <x v="0"/>
    <x v="113"/>
    <n v="0"/>
    <n v="13"/>
    <n v="0"/>
    <n v="1"/>
    <n v="0"/>
    <x v="0"/>
    <x v="0"/>
    <x v="0"/>
    <x v="0"/>
    <x v="0"/>
    <x v="0"/>
    <n v="1"/>
    <n v="2"/>
    <n v="1"/>
    <n v="3"/>
  </r>
  <r>
    <x v="0"/>
    <x v="3"/>
    <x v="3"/>
    <n v="0"/>
    <n v="0"/>
    <x v="0"/>
    <x v="1"/>
    <s v="&lt;5times"/>
    <s v="No"/>
    <x v="0"/>
    <x v="122"/>
    <n v="63"/>
    <n v="292"/>
    <n v="0"/>
    <n v="25"/>
    <n v="12"/>
    <x v="0"/>
    <x v="0"/>
    <x v="0"/>
    <x v="0"/>
    <x v="0"/>
    <x v="1"/>
    <n v="4"/>
    <n v="8"/>
    <n v="4"/>
    <n v="7"/>
  </r>
  <r>
    <x v="2"/>
    <x v="3"/>
    <x v="1"/>
    <n v="1"/>
    <n v="0"/>
    <x v="0"/>
    <x v="0"/>
    <s v="&lt;5times"/>
    <s v="No"/>
    <x v="0"/>
    <x v="50"/>
    <n v="1"/>
    <n v="6"/>
    <n v="2"/>
    <n v="1"/>
    <n v="1"/>
    <x v="0"/>
    <x v="0"/>
    <x v="0"/>
    <x v="0"/>
    <x v="0"/>
    <x v="0"/>
    <n v="1"/>
    <n v="1"/>
    <n v="0"/>
    <n v="2"/>
  </r>
  <r>
    <x v="3"/>
    <x v="3"/>
    <x v="0"/>
    <n v="1"/>
    <n v="0"/>
    <x v="0"/>
    <x v="2"/>
    <s v="&lt;5times"/>
    <s v="No"/>
    <x v="0"/>
    <x v="47"/>
    <n v="34"/>
    <n v="41"/>
    <n v="73"/>
    <n v="16"/>
    <n v="116"/>
    <x v="0"/>
    <x v="0"/>
    <x v="0"/>
    <x v="0"/>
    <x v="0"/>
    <x v="0"/>
    <n v="3"/>
    <n v="4"/>
    <n v="2"/>
    <n v="3"/>
  </r>
  <r>
    <x v="3"/>
    <x v="3"/>
    <x v="0"/>
    <n v="1"/>
    <n v="1"/>
    <x v="1"/>
    <x v="0"/>
    <s v="05-10times"/>
    <s v="No"/>
    <x v="0"/>
    <x v="123"/>
    <n v="5"/>
    <n v="19"/>
    <n v="2"/>
    <n v="13"/>
    <n v="4"/>
    <x v="0"/>
    <x v="0"/>
    <x v="0"/>
    <x v="0"/>
    <x v="0"/>
    <x v="0"/>
    <n v="3"/>
    <n v="3"/>
    <n v="0"/>
    <n v="3"/>
  </r>
  <r>
    <x v="3"/>
    <x v="2"/>
    <x v="1"/>
    <n v="1"/>
    <n v="0"/>
    <x v="1"/>
    <x v="0"/>
    <s v="05-10times"/>
    <s v="No"/>
    <x v="0"/>
    <x v="124"/>
    <n v="2"/>
    <n v="128"/>
    <n v="23"/>
    <n v="7"/>
    <n v="10"/>
    <x v="0"/>
    <x v="0"/>
    <x v="0"/>
    <x v="0"/>
    <x v="0"/>
    <x v="0"/>
    <n v="4"/>
    <n v="5"/>
    <n v="1"/>
    <n v="5"/>
  </r>
  <r>
    <x v="0"/>
    <x v="0"/>
    <x v="2"/>
    <n v="0"/>
    <n v="0"/>
    <x v="0"/>
    <x v="0"/>
    <s v="&lt;5times"/>
    <s v="No"/>
    <x v="0"/>
    <x v="125"/>
    <n v="8"/>
    <n v="259"/>
    <n v="34"/>
    <n v="35"/>
    <n v="80"/>
    <x v="0"/>
    <x v="0"/>
    <x v="0"/>
    <x v="0"/>
    <x v="0"/>
    <x v="0"/>
    <n v="1"/>
    <n v="3"/>
    <n v="5"/>
    <n v="5"/>
  </r>
  <r>
    <x v="3"/>
    <x v="0"/>
    <x v="0"/>
    <n v="1"/>
    <n v="0"/>
    <x v="0"/>
    <x v="0"/>
    <s v="&lt;5times"/>
    <s v="No"/>
    <x v="0"/>
    <x v="107"/>
    <n v="2"/>
    <n v="10"/>
    <n v="3"/>
    <n v="0"/>
    <n v="2"/>
    <x v="0"/>
    <x v="0"/>
    <x v="0"/>
    <x v="0"/>
    <x v="0"/>
    <x v="0"/>
    <n v="1"/>
    <n v="1"/>
    <n v="0"/>
    <n v="3"/>
  </r>
  <r>
    <x v="2"/>
    <x v="3"/>
    <x v="1"/>
    <n v="0"/>
    <n v="1"/>
    <x v="1"/>
    <x v="0"/>
    <s v="05-10times"/>
    <s v="No"/>
    <x v="0"/>
    <x v="126"/>
    <n v="0"/>
    <n v="47"/>
    <n v="6"/>
    <n v="0"/>
    <n v="34"/>
    <x v="0"/>
    <x v="0"/>
    <x v="0"/>
    <x v="1"/>
    <x v="0"/>
    <x v="1"/>
    <n v="4"/>
    <n v="7"/>
    <n v="1"/>
    <n v="7"/>
  </r>
  <r>
    <x v="2"/>
    <x v="3"/>
    <x v="1"/>
    <n v="0"/>
    <n v="0"/>
    <x v="1"/>
    <x v="0"/>
    <s v="05-10times"/>
    <s v="No"/>
    <x v="0"/>
    <x v="127"/>
    <n v="0"/>
    <n v="48"/>
    <n v="0"/>
    <n v="0"/>
    <n v="36"/>
    <x v="0"/>
    <x v="0"/>
    <x v="0"/>
    <x v="1"/>
    <x v="1"/>
    <x v="0"/>
    <n v="1"/>
    <n v="4"/>
    <n v="4"/>
    <n v="10"/>
  </r>
  <r>
    <x v="3"/>
    <x v="2"/>
    <x v="0"/>
    <n v="1"/>
    <n v="0"/>
    <x v="1"/>
    <x v="0"/>
    <s v="05-10times"/>
    <s v="No"/>
    <x v="0"/>
    <x v="128"/>
    <n v="20"/>
    <n v="66"/>
    <n v="0"/>
    <n v="12"/>
    <n v="27"/>
    <x v="0"/>
    <x v="0"/>
    <x v="0"/>
    <x v="0"/>
    <x v="0"/>
    <x v="0"/>
    <n v="7"/>
    <n v="6"/>
    <n v="1"/>
    <n v="4"/>
  </r>
  <r>
    <x v="0"/>
    <x v="1"/>
    <x v="4"/>
    <n v="0"/>
    <n v="0"/>
    <x v="0"/>
    <x v="2"/>
    <s v="&lt;5times"/>
    <s v="No"/>
    <x v="0"/>
    <x v="129"/>
    <n v="194"/>
    <n v="106"/>
    <n v="31"/>
    <n v="22"/>
    <n v="43"/>
    <x v="0"/>
    <x v="0"/>
    <x v="0"/>
    <x v="0"/>
    <x v="0"/>
    <x v="0"/>
    <n v="1"/>
    <n v="5"/>
    <n v="4"/>
    <n v="4"/>
  </r>
  <r>
    <x v="3"/>
    <x v="3"/>
    <x v="0"/>
    <n v="1"/>
    <n v="1"/>
    <x v="0"/>
    <x v="2"/>
    <s v="&lt;5times"/>
    <s v="No"/>
    <x v="0"/>
    <x v="18"/>
    <n v="0"/>
    <n v="13"/>
    <n v="0"/>
    <n v="0"/>
    <n v="3"/>
    <x v="0"/>
    <x v="0"/>
    <x v="0"/>
    <x v="0"/>
    <x v="0"/>
    <x v="0"/>
    <n v="2"/>
    <n v="1"/>
    <n v="0"/>
    <n v="3"/>
  </r>
  <r>
    <x v="0"/>
    <x v="3"/>
    <x v="4"/>
    <n v="0"/>
    <n v="0"/>
    <x v="0"/>
    <x v="2"/>
    <s v="&lt;5times"/>
    <s v="No"/>
    <x v="0"/>
    <x v="130"/>
    <n v="132"/>
    <n v="693"/>
    <n v="27"/>
    <n v="118"/>
    <n v="88"/>
    <x v="0"/>
    <x v="0"/>
    <x v="0"/>
    <x v="0"/>
    <x v="0"/>
    <x v="0"/>
    <n v="1"/>
    <n v="4"/>
    <n v="11"/>
    <n v="7"/>
  </r>
  <r>
    <x v="3"/>
    <x v="3"/>
    <x v="0"/>
    <n v="0"/>
    <n v="2"/>
    <x v="0"/>
    <x v="1"/>
    <s v="&lt;5times"/>
    <s v="No"/>
    <x v="0"/>
    <x v="131"/>
    <n v="28"/>
    <n v="259"/>
    <n v="12"/>
    <n v="48"/>
    <n v="30"/>
    <x v="0"/>
    <x v="0"/>
    <x v="0"/>
    <x v="1"/>
    <x v="0"/>
    <x v="0"/>
    <n v="4"/>
    <n v="6"/>
    <n v="5"/>
    <n v="13"/>
  </r>
  <r>
    <x v="5"/>
    <x v="1"/>
    <x v="4"/>
    <n v="0"/>
    <n v="0"/>
    <x v="0"/>
    <x v="2"/>
    <s v="&lt;5times"/>
    <s v="No"/>
    <x v="0"/>
    <x v="132"/>
    <n v="120"/>
    <n v="550"/>
    <n v="156"/>
    <n v="40"/>
    <n v="241"/>
    <x v="1"/>
    <x v="0"/>
    <x v="1"/>
    <x v="0"/>
    <x v="0"/>
    <x v="1"/>
    <n v="1"/>
    <n v="4"/>
    <n v="9"/>
    <n v="7"/>
  </r>
  <r>
    <x v="4"/>
    <x v="3"/>
    <x v="1"/>
    <n v="1"/>
    <n v="1"/>
    <x v="0"/>
    <x v="2"/>
    <s v="&lt;5times"/>
    <s v="No"/>
    <x v="0"/>
    <x v="133"/>
    <n v="28"/>
    <n v="242"/>
    <n v="55"/>
    <n v="114"/>
    <n v="135"/>
    <x v="0"/>
    <x v="0"/>
    <x v="0"/>
    <x v="0"/>
    <x v="0"/>
    <x v="0"/>
    <n v="13"/>
    <n v="6"/>
    <n v="2"/>
    <n v="12"/>
  </r>
  <r>
    <x v="3"/>
    <x v="0"/>
    <x v="2"/>
    <n v="1"/>
    <n v="0"/>
    <x v="0"/>
    <x v="2"/>
    <s v="&lt;5times"/>
    <s v="No"/>
    <x v="0"/>
    <x v="24"/>
    <n v="7"/>
    <n v="31"/>
    <n v="15"/>
    <n v="4"/>
    <n v="7"/>
    <x v="0"/>
    <x v="0"/>
    <x v="0"/>
    <x v="0"/>
    <x v="0"/>
    <x v="1"/>
    <n v="3"/>
    <n v="2"/>
    <n v="1"/>
    <n v="3"/>
  </r>
  <r>
    <x v="0"/>
    <x v="3"/>
    <x v="3"/>
    <n v="2"/>
    <n v="0"/>
    <x v="1"/>
    <x v="2"/>
    <s v="&lt;5times"/>
    <s v="No"/>
    <x v="0"/>
    <x v="56"/>
    <n v="0"/>
    <n v="7"/>
    <n v="3"/>
    <n v="4"/>
    <n v="7"/>
    <x v="0"/>
    <x v="0"/>
    <x v="0"/>
    <x v="0"/>
    <x v="0"/>
    <x v="0"/>
    <n v="2"/>
    <n v="1"/>
    <n v="0"/>
    <n v="3"/>
  </r>
  <r>
    <x v="3"/>
    <x v="0"/>
    <x v="2"/>
    <n v="2"/>
    <n v="0"/>
    <x v="1"/>
    <x v="1"/>
    <s v="05-10times"/>
    <s v="No"/>
    <x v="0"/>
    <x v="13"/>
    <n v="3"/>
    <n v="22"/>
    <n v="21"/>
    <n v="1"/>
    <n v="13"/>
    <x v="0"/>
    <x v="0"/>
    <x v="0"/>
    <x v="0"/>
    <x v="0"/>
    <x v="0"/>
    <n v="3"/>
    <n v="3"/>
    <n v="0"/>
    <n v="3"/>
  </r>
  <r>
    <x v="3"/>
    <x v="1"/>
    <x v="1"/>
    <n v="1"/>
    <n v="0"/>
    <x v="1"/>
    <x v="2"/>
    <s v="05-10times"/>
    <s v="No"/>
    <x v="0"/>
    <x v="134"/>
    <n v="19"/>
    <n v="206"/>
    <n v="25"/>
    <n v="19"/>
    <n v="54"/>
    <x v="0"/>
    <x v="0"/>
    <x v="0"/>
    <x v="0"/>
    <x v="0"/>
    <x v="0"/>
    <n v="6"/>
    <n v="7"/>
    <n v="2"/>
    <n v="5"/>
  </r>
  <r>
    <x v="2"/>
    <x v="2"/>
    <x v="1"/>
    <n v="0"/>
    <n v="1"/>
    <x v="0"/>
    <x v="2"/>
    <s v="&lt;5times"/>
    <s v="No"/>
    <x v="0"/>
    <x v="135"/>
    <n v="53"/>
    <n v="172"/>
    <n v="116"/>
    <n v="77"/>
    <n v="83"/>
    <x v="0"/>
    <x v="0"/>
    <x v="0"/>
    <x v="0"/>
    <x v="0"/>
    <x v="0"/>
    <n v="3"/>
    <n v="5"/>
    <n v="4"/>
    <n v="9"/>
  </r>
  <r>
    <x v="2"/>
    <x v="0"/>
    <x v="0"/>
    <n v="1"/>
    <n v="0"/>
    <x v="0"/>
    <x v="2"/>
    <s v="&lt;5times"/>
    <s v="No"/>
    <x v="0"/>
    <x v="79"/>
    <n v="2"/>
    <n v="18"/>
    <n v="2"/>
    <n v="1"/>
    <n v="5"/>
    <x v="0"/>
    <x v="0"/>
    <x v="0"/>
    <x v="0"/>
    <x v="0"/>
    <x v="0"/>
    <n v="1"/>
    <n v="1"/>
    <n v="0"/>
    <n v="3"/>
  </r>
  <r>
    <x v="2"/>
    <x v="3"/>
    <x v="1"/>
    <n v="0"/>
    <n v="0"/>
    <x v="0"/>
    <x v="1"/>
    <s v="&lt;5times"/>
    <s v="No"/>
    <x v="0"/>
    <x v="136"/>
    <n v="54"/>
    <n v="348"/>
    <n v="71"/>
    <n v="54"/>
    <n v="130"/>
    <x v="0"/>
    <x v="0"/>
    <x v="0"/>
    <x v="0"/>
    <x v="0"/>
    <x v="0"/>
    <n v="1"/>
    <n v="4"/>
    <n v="4"/>
    <n v="8"/>
  </r>
  <r>
    <x v="0"/>
    <x v="3"/>
    <x v="2"/>
    <n v="0"/>
    <n v="0"/>
    <x v="0"/>
    <x v="2"/>
    <s v="&lt;5times"/>
    <s v="No"/>
    <x v="0"/>
    <x v="114"/>
    <n v="16"/>
    <n v="106"/>
    <n v="32"/>
    <n v="16"/>
    <n v="8"/>
    <x v="0"/>
    <x v="0"/>
    <x v="0"/>
    <x v="0"/>
    <x v="0"/>
    <x v="0"/>
    <n v="1"/>
    <n v="7"/>
    <n v="3"/>
    <n v="12"/>
  </r>
  <r>
    <x v="3"/>
    <x v="3"/>
    <x v="2"/>
    <n v="0"/>
    <n v="0"/>
    <x v="0"/>
    <x v="0"/>
    <s v="&lt;5times"/>
    <s v="No"/>
    <x v="0"/>
    <x v="137"/>
    <n v="40"/>
    <n v="367"/>
    <n v="119"/>
    <n v="122"/>
    <n v="30"/>
    <x v="0"/>
    <x v="0"/>
    <x v="0"/>
    <x v="0"/>
    <x v="0"/>
    <x v="0"/>
    <n v="1"/>
    <n v="7"/>
    <n v="4"/>
    <n v="4"/>
  </r>
  <r>
    <x v="3"/>
    <x v="3"/>
    <x v="0"/>
    <n v="1"/>
    <n v="1"/>
    <x v="0"/>
    <x v="1"/>
    <s v="&lt;5times"/>
    <s v="No"/>
    <x v="0"/>
    <x v="138"/>
    <n v="0"/>
    <n v="2"/>
    <n v="0"/>
    <n v="0"/>
    <n v="6"/>
    <x v="0"/>
    <x v="1"/>
    <x v="1"/>
    <x v="0"/>
    <x v="0"/>
    <x v="0"/>
    <n v="1"/>
    <n v="1"/>
    <n v="0"/>
    <n v="3"/>
  </r>
  <r>
    <x v="3"/>
    <x v="3"/>
    <x v="1"/>
    <n v="0"/>
    <n v="0"/>
    <x v="0"/>
    <x v="2"/>
    <s v="&lt;5times"/>
    <s v="No"/>
    <x v="0"/>
    <x v="116"/>
    <n v="50"/>
    <n v="431"/>
    <n v="134"/>
    <n v="35"/>
    <n v="54"/>
    <x v="0"/>
    <x v="0"/>
    <x v="0"/>
    <x v="0"/>
    <x v="0"/>
    <x v="0"/>
    <n v="1"/>
    <n v="3"/>
    <n v="6"/>
    <n v="7"/>
  </r>
  <r>
    <x v="2"/>
    <x v="3"/>
    <x v="4"/>
    <n v="0"/>
    <n v="1"/>
    <x v="0"/>
    <x v="2"/>
    <s v="&lt;5times"/>
    <s v="No"/>
    <x v="0"/>
    <x v="139"/>
    <n v="38"/>
    <n v="67"/>
    <n v="33"/>
    <n v="36"/>
    <n v="67"/>
    <x v="0"/>
    <x v="0"/>
    <x v="0"/>
    <x v="0"/>
    <x v="0"/>
    <x v="0"/>
    <n v="1"/>
    <n v="4"/>
    <n v="1"/>
    <n v="6"/>
  </r>
  <r>
    <x v="2"/>
    <x v="0"/>
    <x v="2"/>
    <n v="1"/>
    <n v="0"/>
    <x v="0"/>
    <x v="0"/>
    <s v="&lt;5times"/>
    <s v="No"/>
    <x v="0"/>
    <x v="140"/>
    <n v="85"/>
    <n v="137"/>
    <n v="102"/>
    <n v="45"/>
    <n v="118"/>
    <x v="0"/>
    <x v="0"/>
    <x v="0"/>
    <x v="0"/>
    <x v="0"/>
    <x v="0"/>
    <n v="2"/>
    <n v="6"/>
    <n v="2"/>
    <n v="11"/>
  </r>
  <r>
    <x v="2"/>
    <x v="0"/>
    <x v="2"/>
    <n v="1"/>
    <n v="0"/>
    <x v="1"/>
    <x v="2"/>
    <s v="05-10times"/>
    <s v="No"/>
    <x v="0"/>
    <x v="141"/>
    <n v="1"/>
    <n v="40"/>
    <n v="4"/>
    <n v="3"/>
    <n v="18"/>
    <x v="0"/>
    <x v="0"/>
    <x v="0"/>
    <x v="0"/>
    <x v="0"/>
    <x v="0"/>
    <n v="1"/>
    <n v="3"/>
    <n v="0"/>
    <n v="3"/>
  </r>
  <r>
    <x v="2"/>
    <x v="1"/>
    <x v="1"/>
    <n v="1"/>
    <n v="0"/>
    <x v="1"/>
    <x v="1"/>
    <s v="05-10times"/>
    <s v="No"/>
    <x v="0"/>
    <x v="50"/>
    <n v="2"/>
    <n v="2"/>
    <n v="2"/>
    <n v="1"/>
    <n v="1"/>
    <x v="0"/>
    <x v="0"/>
    <x v="0"/>
    <x v="0"/>
    <x v="0"/>
    <x v="0"/>
    <n v="1"/>
    <n v="1"/>
    <n v="0"/>
    <n v="2"/>
  </r>
  <r>
    <x v="2"/>
    <x v="1"/>
    <x v="1"/>
    <n v="1"/>
    <n v="0"/>
    <x v="1"/>
    <x v="0"/>
    <s v="05-10times"/>
    <s v="No"/>
    <x v="0"/>
    <x v="5"/>
    <n v="10"/>
    <n v="13"/>
    <n v="16"/>
    <n v="0"/>
    <n v="4"/>
    <x v="0"/>
    <x v="0"/>
    <x v="0"/>
    <x v="0"/>
    <x v="0"/>
    <x v="0"/>
    <n v="2"/>
    <n v="3"/>
    <n v="0"/>
    <n v="3"/>
  </r>
  <r>
    <x v="2"/>
    <x v="1"/>
    <x v="2"/>
    <n v="0"/>
    <n v="0"/>
    <x v="0"/>
    <x v="2"/>
    <s v="&lt;5times"/>
    <s v="No"/>
    <x v="0"/>
    <x v="142"/>
    <n v="44"/>
    <n v="107"/>
    <n v="58"/>
    <n v="44"/>
    <n v="44"/>
    <x v="0"/>
    <x v="0"/>
    <x v="1"/>
    <x v="0"/>
    <x v="1"/>
    <x v="0"/>
    <n v="1"/>
    <n v="6"/>
    <n v="7"/>
    <n v="11"/>
  </r>
  <r>
    <x v="3"/>
    <x v="3"/>
    <x v="2"/>
    <n v="0"/>
    <n v="0"/>
    <x v="0"/>
    <x v="1"/>
    <s v="&lt;5times"/>
    <s v="No"/>
    <x v="0"/>
    <x v="143"/>
    <n v="0"/>
    <n v="592"/>
    <n v="147"/>
    <n v="22"/>
    <n v="22"/>
    <x v="1"/>
    <x v="0"/>
    <x v="0"/>
    <x v="0"/>
    <x v="0"/>
    <x v="0"/>
    <n v="1"/>
    <n v="6"/>
    <n v="4"/>
    <n v="7"/>
  </r>
  <r>
    <x v="2"/>
    <x v="3"/>
    <x v="3"/>
    <n v="0"/>
    <n v="0"/>
    <x v="0"/>
    <x v="0"/>
    <s v="&lt;5times"/>
    <s v="No"/>
    <x v="0"/>
    <x v="144"/>
    <n v="115"/>
    <n v="243"/>
    <n v="150"/>
    <n v="0"/>
    <n v="205"/>
    <x v="0"/>
    <x v="0"/>
    <x v="0"/>
    <x v="0"/>
    <x v="0"/>
    <x v="0"/>
    <n v="1"/>
    <n v="8"/>
    <n v="5"/>
    <n v="6"/>
  </r>
  <r>
    <x v="2"/>
    <x v="0"/>
    <x v="1"/>
    <n v="0"/>
    <n v="1"/>
    <x v="0"/>
    <x v="1"/>
    <s v="&lt;5times"/>
    <s v="No"/>
    <x v="0"/>
    <x v="145"/>
    <n v="138"/>
    <n v="354"/>
    <n v="160"/>
    <n v="169"/>
    <n v="61"/>
    <x v="0"/>
    <x v="0"/>
    <x v="0"/>
    <x v="0"/>
    <x v="0"/>
    <x v="0"/>
    <n v="2"/>
    <n v="10"/>
    <n v="6"/>
    <n v="7"/>
  </r>
  <r>
    <x v="0"/>
    <x v="0"/>
    <x v="0"/>
    <n v="0"/>
    <n v="1"/>
    <x v="0"/>
    <x v="0"/>
    <s v="&lt;5times"/>
    <s v="No"/>
    <x v="0"/>
    <x v="62"/>
    <n v="0"/>
    <n v="6"/>
    <n v="2"/>
    <n v="1"/>
    <n v="14"/>
    <x v="0"/>
    <x v="0"/>
    <x v="0"/>
    <x v="0"/>
    <x v="0"/>
    <x v="0"/>
    <n v="2"/>
    <n v="3"/>
    <n v="1"/>
    <n v="3"/>
  </r>
  <r>
    <x v="0"/>
    <x v="3"/>
    <x v="4"/>
    <n v="0"/>
    <n v="0"/>
    <x v="0"/>
    <x v="2"/>
    <s v="&lt;5times"/>
    <s v="No"/>
    <x v="0"/>
    <x v="146"/>
    <n v="68"/>
    <n v="103"/>
    <n v="29"/>
    <n v="91"/>
    <n v="68"/>
    <x v="0"/>
    <x v="0"/>
    <x v="0"/>
    <x v="1"/>
    <x v="1"/>
    <x v="1"/>
    <n v="1"/>
    <n v="3"/>
    <n v="4"/>
    <n v="8"/>
  </r>
  <r>
    <x v="4"/>
    <x v="1"/>
    <x v="1"/>
    <n v="0"/>
    <n v="2"/>
    <x v="0"/>
    <x v="1"/>
    <s v="&lt;5times"/>
    <s v="No"/>
    <x v="0"/>
    <x v="147"/>
    <n v="19"/>
    <n v="181"/>
    <n v="12"/>
    <n v="0"/>
    <n v="200"/>
    <x v="0"/>
    <x v="0"/>
    <x v="1"/>
    <x v="0"/>
    <x v="0"/>
    <x v="0"/>
    <n v="2"/>
    <n v="7"/>
    <n v="6"/>
    <n v="11"/>
  </r>
  <r>
    <x v="4"/>
    <x v="1"/>
    <x v="1"/>
    <n v="0"/>
    <n v="1"/>
    <x v="0"/>
    <x v="0"/>
    <s v="&lt;5times"/>
    <s v="No"/>
    <x v="0"/>
    <x v="3"/>
    <n v="28"/>
    <n v="183"/>
    <n v="220"/>
    <n v="70"/>
    <n v="70"/>
    <x v="0"/>
    <x v="0"/>
    <x v="0"/>
    <x v="0"/>
    <x v="0"/>
    <x v="0"/>
    <n v="4"/>
    <n v="9"/>
    <n v="6"/>
    <n v="6"/>
  </r>
  <r>
    <x v="3"/>
    <x v="3"/>
    <x v="1"/>
    <n v="1"/>
    <n v="0"/>
    <x v="1"/>
    <x v="0"/>
    <s v="05-10times"/>
    <s v="No"/>
    <x v="0"/>
    <x v="24"/>
    <n v="23"/>
    <n v="15"/>
    <n v="0"/>
    <n v="18"/>
    <n v="14"/>
    <x v="0"/>
    <x v="0"/>
    <x v="0"/>
    <x v="0"/>
    <x v="0"/>
    <x v="0"/>
    <n v="2"/>
    <n v="2"/>
    <n v="0"/>
    <n v="3"/>
  </r>
  <r>
    <x v="2"/>
    <x v="2"/>
    <x v="0"/>
    <n v="0"/>
    <n v="0"/>
    <x v="0"/>
    <x v="1"/>
    <s v="&lt;5times"/>
    <s v="No"/>
    <x v="0"/>
    <x v="148"/>
    <n v="22"/>
    <n v="132"/>
    <n v="59"/>
    <n v="28"/>
    <n v="183"/>
    <x v="0"/>
    <x v="0"/>
    <x v="0"/>
    <x v="0"/>
    <x v="1"/>
    <x v="0"/>
    <n v="1"/>
    <n v="11"/>
    <n v="6"/>
    <n v="8"/>
  </r>
  <r>
    <x v="0"/>
    <x v="3"/>
    <x v="1"/>
    <n v="0"/>
    <n v="1"/>
    <x v="0"/>
    <x v="1"/>
    <s v="&lt;5times"/>
    <s v="No"/>
    <x v="0"/>
    <x v="149"/>
    <n v="48"/>
    <n v="133"/>
    <n v="39"/>
    <n v="72"/>
    <n v="48"/>
    <x v="0"/>
    <x v="0"/>
    <x v="0"/>
    <x v="0"/>
    <x v="0"/>
    <x v="0"/>
    <n v="4"/>
    <n v="6"/>
    <n v="2"/>
    <n v="10"/>
  </r>
  <r>
    <x v="0"/>
    <x v="3"/>
    <x v="1"/>
    <n v="0"/>
    <n v="1"/>
    <x v="0"/>
    <x v="0"/>
    <s v="&lt;5times"/>
    <s v="No"/>
    <x v="0"/>
    <x v="150"/>
    <n v="12"/>
    <n v="54"/>
    <n v="16"/>
    <n v="6"/>
    <n v="120"/>
    <x v="0"/>
    <x v="0"/>
    <x v="0"/>
    <x v="0"/>
    <x v="0"/>
    <x v="0"/>
    <n v="2"/>
    <n v="7"/>
    <n v="4"/>
    <n v="7"/>
  </r>
  <r>
    <x v="0"/>
    <x v="3"/>
    <x v="1"/>
    <n v="0"/>
    <n v="1"/>
    <x v="0"/>
    <x v="0"/>
    <s v="&lt;5times"/>
    <s v="No"/>
    <x v="0"/>
    <x v="151"/>
    <n v="81"/>
    <n v="86"/>
    <n v="168"/>
    <n v="91"/>
    <n v="64"/>
    <x v="0"/>
    <x v="0"/>
    <x v="0"/>
    <x v="0"/>
    <x v="0"/>
    <x v="0"/>
    <n v="2"/>
    <n v="4"/>
    <n v="2"/>
    <n v="11"/>
  </r>
  <r>
    <x v="1"/>
    <x v="0"/>
    <x v="0"/>
    <n v="1"/>
    <n v="1"/>
    <x v="0"/>
    <x v="2"/>
    <s v="&lt;5times"/>
    <s v="No"/>
    <x v="0"/>
    <x v="152"/>
    <n v="7"/>
    <n v="33"/>
    <n v="3"/>
    <n v="0"/>
    <n v="13"/>
    <x v="0"/>
    <x v="0"/>
    <x v="0"/>
    <x v="1"/>
    <x v="0"/>
    <x v="0"/>
    <n v="6"/>
    <n v="5"/>
    <n v="1"/>
    <n v="5"/>
  </r>
  <r>
    <x v="2"/>
    <x v="3"/>
    <x v="0"/>
    <n v="0"/>
    <n v="0"/>
    <x v="0"/>
    <x v="2"/>
    <s v="&lt;5times"/>
    <s v="No"/>
    <x v="0"/>
    <x v="153"/>
    <n v="129"/>
    <n v="396"/>
    <n v="188"/>
    <n v="22"/>
    <n v="15"/>
    <x v="0"/>
    <x v="0"/>
    <x v="0"/>
    <x v="0"/>
    <x v="0"/>
    <x v="0"/>
    <n v="1"/>
    <n v="3"/>
    <n v="3"/>
    <n v="5"/>
  </r>
  <r>
    <x v="3"/>
    <x v="0"/>
    <x v="0"/>
    <n v="0"/>
    <n v="0"/>
    <x v="0"/>
    <x v="1"/>
    <s v="&lt;5times"/>
    <s v="No"/>
    <x v="0"/>
    <x v="154"/>
    <n v="28"/>
    <n v="282"/>
    <n v="184"/>
    <n v="54"/>
    <n v="54"/>
    <x v="0"/>
    <x v="0"/>
    <x v="0"/>
    <x v="0"/>
    <x v="0"/>
    <x v="0"/>
    <n v="1"/>
    <n v="2"/>
    <n v="8"/>
    <n v="6"/>
  </r>
  <r>
    <x v="1"/>
    <x v="2"/>
    <x v="2"/>
    <n v="0"/>
    <n v="1"/>
    <x v="0"/>
    <x v="0"/>
    <s v="&lt;5times"/>
    <s v="No"/>
    <x v="0"/>
    <x v="155"/>
    <n v="43"/>
    <n v="182"/>
    <n v="42"/>
    <n v="118"/>
    <n v="247"/>
    <x v="0"/>
    <x v="0"/>
    <x v="0"/>
    <x v="0"/>
    <x v="0"/>
    <x v="0"/>
    <n v="2"/>
    <n v="9"/>
    <n v="3"/>
    <n v="4"/>
  </r>
  <r>
    <x v="3"/>
    <x v="3"/>
    <x v="0"/>
    <n v="1"/>
    <n v="0"/>
    <x v="0"/>
    <x v="0"/>
    <s v="&lt;5times"/>
    <s v="No"/>
    <x v="0"/>
    <x v="156"/>
    <n v="0"/>
    <n v="297"/>
    <n v="0"/>
    <n v="34"/>
    <n v="57"/>
    <x v="1"/>
    <x v="0"/>
    <x v="0"/>
    <x v="1"/>
    <x v="0"/>
    <x v="0"/>
    <n v="2"/>
    <n v="2"/>
    <n v="5"/>
    <n v="10"/>
  </r>
  <r>
    <x v="3"/>
    <x v="2"/>
    <x v="0"/>
    <n v="0"/>
    <n v="0"/>
    <x v="0"/>
    <x v="2"/>
    <s v="&lt;5times"/>
    <s v="No"/>
    <x v="0"/>
    <x v="137"/>
    <n v="190"/>
    <n v="537"/>
    <n v="61"/>
    <n v="156"/>
    <n v="37"/>
    <x v="1"/>
    <x v="0"/>
    <x v="1"/>
    <x v="0"/>
    <x v="0"/>
    <x v="0"/>
    <n v="1"/>
    <n v="4"/>
    <n v="5"/>
    <n v="7"/>
  </r>
  <r>
    <x v="5"/>
    <x v="1"/>
    <x v="4"/>
    <n v="0"/>
    <n v="0"/>
    <x v="0"/>
    <x v="1"/>
    <s v="&lt;5times"/>
    <s v="No"/>
    <x v="0"/>
    <x v="157"/>
    <n v="0"/>
    <n v="134"/>
    <n v="28"/>
    <n v="28"/>
    <n v="155"/>
    <x v="0"/>
    <x v="0"/>
    <x v="0"/>
    <x v="0"/>
    <x v="0"/>
    <x v="0"/>
    <n v="1"/>
    <n v="11"/>
    <n v="1"/>
    <n v="8"/>
  </r>
  <r>
    <x v="2"/>
    <x v="3"/>
    <x v="0"/>
    <n v="0"/>
    <n v="0"/>
    <x v="0"/>
    <x v="0"/>
    <s v="&lt;5times"/>
    <s v="No"/>
    <x v="0"/>
    <x v="158"/>
    <n v="44"/>
    <n v="499"/>
    <n v="95"/>
    <n v="73"/>
    <n v="146"/>
    <x v="0"/>
    <x v="0"/>
    <x v="0"/>
    <x v="0"/>
    <x v="0"/>
    <x v="1"/>
    <n v="2"/>
    <n v="3"/>
    <n v="4"/>
    <n v="5"/>
  </r>
  <r>
    <x v="4"/>
    <x v="0"/>
    <x v="0"/>
    <n v="1"/>
    <n v="1"/>
    <x v="0"/>
    <x v="2"/>
    <s v="&lt;5times"/>
    <s v="No"/>
    <x v="0"/>
    <x v="159"/>
    <n v="0"/>
    <n v="9"/>
    <n v="0"/>
    <n v="0"/>
    <n v="1"/>
    <x v="0"/>
    <x v="0"/>
    <x v="0"/>
    <x v="0"/>
    <x v="0"/>
    <x v="0"/>
    <n v="2"/>
    <n v="1"/>
    <n v="0"/>
    <n v="4"/>
  </r>
  <r>
    <x v="1"/>
    <x v="2"/>
    <x v="0"/>
    <n v="0"/>
    <n v="0"/>
    <x v="0"/>
    <x v="1"/>
    <s v="&lt;5times"/>
    <s v="No"/>
    <x v="0"/>
    <x v="160"/>
    <n v="162"/>
    <n v="224"/>
    <n v="101"/>
    <n v="92"/>
    <n v="162"/>
    <x v="0"/>
    <x v="0"/>
    <x v="0"/>
    <x v="0"/>
    <x v="0"/>
    <x v="1"/>
    <n v="2"/>
    <n v="7"/>
    <n v="4"/>
    <n v="10"/>
  </r>
  <r>
    <x v="3"/>
    <x v="2"/>
    <x v="1"/>
    <n v="2"/>
    <n v="0"/>
    <x v="1"/>
    <x v="0"/>
    <s v="&lt;5times"/>
    <s v="No"/>
    <x v="0"/>
    <x v="107"/>
    <n v="2"/>
    <n v="8"/>
    <n v="20"/>
    <n v="0"/>
    <n v="17"/>
    <x v="0"/>
    <x v="0"/>
    <x v="0"/>
    <x v="0"/>
    <x v="0"/>
    <x v="0"/>
    <n v="2"/>
    <n v="2"/>
    <n v="1"/>
    <n v="2"/>
  </r>
  <r>
    <x v="3"/>
    <x v="1"/>
    <x v="2"/>
    <n v="0"/>
    <n v="1"/>
    <x v="1"/>
    <x v="2"/>
    <s v="05-10times"/>
    <s v="No"/>
    <x v="0"/>
    <x v="161"/>
    <n v="12"/>
    <n v="96"/>
    <n v="16"/>
    <n v="12"/>
    <n v="60"/>
    <x v="0"/>
    <x v="0"/>
    <x v="0"/>
    <x v="1"/>
    <x v="0"/>
    <x v="0"/>
    <n v="4"/>
    <n v="3"/>
    <n v="4"/>
    <n v="11"/>
  </r>
  <r>
    <x v="1"/>
    <x v="2"/>
    <x v="0"/>
    <n v="1"/>
    <n v="1"/>
    <x v="1"/>
    <x v="2"/>
    <s v="05-10times"/>
    <s v="No"/>
    <x v="0"/>
    <x v="162"/>
    <n v="21"/>
    <n v="128"/>
    <n v="223"/>
    <n v="150"/>
    <n v="128"/>
    <x v="0"/>
    <x v="0"/>
    <x v="0"/>
    <x v="0"/>
    <x v="0"/>
    <x v="0"/>
    <n v="13"/>
    <n v="2"/>
    <n v="2"/>
    <n v="12"/>
  </r>
  <r>
    <x v="0"/>
    <x v="3"/>
    <x v="1"/>
    <n v="0"/>
    <n v="1"/>
    <x v="0"/>
    <x v="0"/>
    <s v="&lt;5times"/>
    <s v="No"/>
    <x v="0"/>
    <x v="56"/>
    <n v="1"/>
    <n v="5"/>
    <n v="2"/>
    <n v="1"/>
    <n v="4"/>
    <x v="0"/>
    <x v="0"/>
    <x v="0"/>
    <x v="0"/>
    <x v="0"/>
    <x v="0"/>
    <n v="1"/>
    <n v="0"/>
    <n v="0"/>
    <n v="3"/>
  </r>
  <r>
    <x v="2"/>
    <x v="0"/>
    <x v="2"/>
    <n v="1"/>
    <n v="1"/>
    <x v="0"/>
    <x v="1"/>
    <s v="&lt;5times"/>
    <s v="No"/>
    <x v="0"/>
    <x v="52"/>
    <n v="0"/>
    <n v="11"/>
    <n v="0"/>
    <n v="0"/>
    <n v="8"/>
    <x v="0"/>
    <x v="0"/>
    <x v="0"/>
    <x v="0"/>
    <x v="0"/>
    <x v="0"/>
    <n v="2"/>
    <n v="2"/>
    <n v="0"/>
    <n v="4"/>
  </r>
  <r>
    <x v="3"/>
    <x v="3"/>
    <x v="0"/>
    <n v="0"/>
    <n v="1"/>
    <x v="0"/>
    <x v="1"/>
    <s v="&lt;5times"/>
    <s v="No"/>
    <x v="0"/>
    <x v="163"/>
    <n v="0"/>
    <n v="72"/>
    <n v="0"/>
    <n v="12"/>
    <n v="12"/>
    <x v="1"/>
    <x v="0"/>
    <x v="0"/>
    <x v="1"/>
    <x v="0"/>
    <x v="0"/>
    <n v="4"/>
    <n v="10"/>
    <n v="8"/>
    <n v="10"/>
  </r>
  <r>
    <x v="0"/>
    <x v="3"/>
    <x v="1"/>
    <n v="1"/>
    <n v="0"/>
    <x v="0"/>
    <x v="2"/>
    <s v="&lt;5times"/>
    <s v="No"/>
    <x v="0"/>
    <x v="24"/>
    <n v="7"/>
    <n v="24"/>
    <n v="19"/>
    <n v="14"/>
    <n v="20"/>
    <x v="0"/>
    <x v="0"/>
    <x v="0"/>
    <x v="0"/>
    <x v="0"/>
    <x v="0"/>
    <n v="4"/>
    <n v="3"/>
    <n v="0"/>
    <n v="4"/>
  </r>
  <r>
    <x v="2"/>
    <x v="0"/>
    <x v="2"/>
    <n v="1"/>
    <n v="1"/>
    <x v="0"/>
    <x v="1"/>
    <s v="&lt;5times"/>
    <s v="No"/>
    <x v="0"/>
    <x v="103"/>
    <n v="1"/>
    <n v="20"/>
    <n v="0"/>
    <n v="2"/>
    <n v="31"/>
    <x v="0"/>
    <x v="0"/>
    <x v="0"/>
    <x v="0"/>
    <x v="0"/>
    <x v="1"/>
    <n v="3"/>
    <n v="2"/>
    <n v="2"/>
    <n v="2"/>
  </r>
  <r>
    <x v="4"/>
    <x v="1"/>
    <x v="1"/>
    <n v="1"/>
    <n v="1"/>
    <x v="1"/>
    <x v="2"/>
    <s v="05-10times"/>
    <s v="No"/>
    <x v="0"/>
    <x v="164"/>
    <n v="1"/>
    <n v="9"/>
    <n v="2"/>
    <n v="1"/>
    <n v="1"/>
    <x v="0"/>
    <x v="0"/>
    <x v="0"/>
    <x v="0"/>
    <x v="0"/>
    <x v="0"/>
    <n v="2"/>
    <n v="1"/>
    <n v="0"/>
    <n v="3"/>
  </r>
  <r>
    <x v="4"/>
    <x v="3"/>
    <x v="4"/>
    <n v="0"/>
    <n v="0"/>
    <x v="0"/>
    <x v="1"/>
    <s v="&lt;5times"/>
    <s v="No"/>
    <x v="0"/>
    <x v="165"/>
    <n v="86"/>
    <n v="559"/>
    <n v="63"/>
    <n v="9"/>
    <n v="67"/>
    <x v="0"/>
    <x v="0"/>
    <x v="0"/>
    <x v="0"/>
    <x v="0"/>
    <x v="0"/>
    <n v="1"/>
    <n v="4"/>
    <n v="6"/>
    <n v="4"/>
  </r>
  <r>
    <x v="4"/>
    <x v="3"/>
    <x v="4"/>
    <n v="0"/>
    <n v="1"/>
    <x v="0"/>
    <x v="2"/>
    <s v="&lt;5times"/>
    <s v="No"/>
    <x v="0"/>
    <x v="166"/>
    <n v="27"/>
    <n v="159"/>
    <n v="58"/>
    <n v="8"/>
    <n v="39"/>
    <x v="0"/>
    <x v="0"/>
    <x v="0"/>
    <x v="0"/>
    <x v="0"/>
    <x v="0"/>
    <n v="4"/>
    <n v="4"/>
    <n v="4"/>
    <n v="5"/>
  </r>
  <r>
    <x v="2"/>
    <x v="3"/>
    <x v="1"/>
    <n v="0"/>
    <n v="1"/>
    <x v="0"/>
    <x v="0"/>
    <s v="&lt;5times"/>
    <s v="No"/>
    <x v="0"/>
    <x v="167"/>
    <n v="76"/>
    <n v="384"/>
    <n v="84"/>
    <n v="192"/>
    <n v="89"/>
    <x v="0"/>
    <x v="0"/>
    <x v="0"/>
    <x v="0"/>
    <x v="0"/>
    <x v="0"/>
    <n v="4"/>
    <n v="6"/>
    <n v="10"/>
    <n v="13"/>
  </r>
  <r>
    <x v="2"/>
    <x v="3"/>
    <x v="1"/>
    <n v="0"/>
    <n v="2"/>
    <x v="0"/>
    <x v="1"/>
    <s v="&lt;5times"/>
    <s v="No"/>
    <x v="0"/>
    <x v="143"/>
    <n v="16"/>
    <n v="114"/>
    <n v="0"/>
    <n v="5"/>
    <n v="49"/>
    <x v="0"/>
    <x v="0"/>
    <x v="0"/>
    <x v="0"/>
    <x v="0"/>
    <x v="0"/>
    <n v="3"/>
    <n v="5"/>
    <n v="2"/>
    <n v="10"/>
  </r>
  <r>
    <x v="0"/>
    <x v="0"/>
    <x v="0"/>
    <n v="1"/>
    <n v="1"/>
    <x v="0"/>
    <x v="2"/>
    <s v="&lt;5times"/>
    <s v="No"/>
    <x v="0"/>
    <x v="66"/>
    <n v="2"/>
    <n v="23"/>
    <n v="0"/>
    <n v="8"/>
    <n v="24"/>
    <x v="0"/>
    <x v="0"/>
    <x v="0"/>
    <x v="0"/>
    <x v="0"/>
    <x v="0"/>
    <n v="3"/>
    <n v="2"/>
    <n v="1"/>
    <n v="3"/>
  </r>
  <r>
    <x v="4"/>
    <x v="1"/>
    <x v="4"/>
    <n v="1"/>
    <n v="0"/>
    <x v="1"/>
    <x v="2"/>
    <s v="05-10times"/>
    <s v="No"/>
    <x v="0"/>
    <x v="50"/>
    <n v="8"/>
    <n v="11"/>
    <n v="3"/>
    <n v="8"/>
    <n v="21"/>
    <x v="0"/>
    <x v="0"/>
    <x v="0"/>
    <x v="0"/>
    <x v="0"/>
    <x v="0"/>
    <n v="4"/>
    <n v="3"/>
    <n v="2"/>
    <n v="2"/>
  </r>
  <r>
    <x v="3"/>
    <x v="3"/>
    <x v="2"/>
    <n v="0"/>
    <n v="0"/>
    <x v="0"/>
    <x v="1"/>
    <s v="&lt;5times"/>
    <s v="No"/>
    <x v="0"/>
    <x v="168"/>
    <n v="44"/>
    <n v="603"/>
    <n v="95"/>
    <n v="58"/>
    <n v="29"/>
    <x v="0"/>
    <x v="0"/>
    <x v="0"/>
    <x v="0"/>
    <x v="0"/>
    <x v="0"/>
    <n v="1"/>
    <n v="2"/>
    <n v="8"/>
    <n v="12"/>
  </r>
  <r>
    <x v="3"/>
    <x v="3"/>
    <x v="3"/>
    <n v="0"/>
    <n v="1"/>
    <x v="1"/>
    <x v="0"/>
    <s v="05-10times"/>
    <s v="No"/>
    <x v="0"/>
    <x v="169"/>
    <n v="3"/>
    <n v="39"/>
    <n v="0"/>
    <n v="0"/>
    <n v="19"/>
    <x v="0"/>
    <x v="0"/>
    <x v="0"/>
    <x v="0"/>
    <x v="0"/>
    <x v="0"/>
    <n v="2"/>
    <n v="9"/>
    <n v="1"/>
    <n v="4"/>
  </r>
  <r>
    <x v="2"/>
    <x v="0"/>
    <x v="1"/>
    <n v="0"/>
    <n v="0"/>
    <x v="0"/>
    <x v="1"/>
    <s v="&lt;5times"/>
    <s v="No"/>
    <x v="0"/>
    <x v="170"/>
    <n v="5"/>
    <n v="201"/>
    <n v="21"/>
    <n v="21"/>
    <n v="49"/>
    <x v="0"/>
    <x v="0"/>
    <x v="0"/>
    <x v="0"/>
    <x v="0"/>
    <x v="0"/>
    <n v="3"/>
    <n v="5"/>
    <n v="4"/>
    <n v="8"/>
  </r>
  <r>
    <x v="2"/>
    <x v="2"/>
    <x v="1"/>
    <n v="0"/>
    <n v="0"/>
    <x v="0"/>
    <x v="2"/>
    <s v="&lt;5times"/>
    <s v="No"/>
    <x v="0"/>
    <x v="171"/>
    <n v="55"/>
    <n v="445"/>
    <n v="168"/>
    <n v="18"/>
    <n v="18"/>
    <x v="0"/>
    <x v="0"/>
    <x v="0"/>
    <x v="0"/>
    <x v="1"/>
    <x v="0"/>
    <n v="1"/>
    <n v="2"/>
    <n v="4"/>
    <n v="12"/>
  </r>
  <r>
    <x v="0"/>
    <x v="3"/>
    <x v="1"/>
    <n v="1"/>
    <n v="0"/>
    <x v="0"/>
    <x v="1"/>
    <s v="&lt;5times"/>
    <s v="No"/>
    <x v="0"/>
    <x v="30"/>
    <n v="6"/>
    <n v="11"/>
    <n v="0"/>
    <n v="4"/>
    <n v="2"/>
    <x v="0"/>
    <x v="0"/>
    <x v="0"/>
    <x v="0"/>
    <x v="0"/>
    <x v="0"/>
    <n v="1"/>
    <n v="1"/>
    <n v="0"/>
    <n v="3"/>
  </r>
  <r>
    <x v="0"/>
    <x v="0"/>
    <x v="0"/>
    <n v="0"/>
    <n v="1"/>
    <x v="1"/>
    <x v="0"/>
    <s v="05-10times"/>
    <s v="No"/>
    <x v="0"/>
    <x v="172"/>
    <n v="0"/>
    <n v="69"/>
    <n v="10"/>
    <n v="0"/>
    <n v="130"/>
    <x v="0"/>
    <x v="0"/>
    <x v="0"/>
    <x v="0"/>
    <x v="0"/>
    <x v="0"/>
    <n v="4"/>
    <n v="2"/>
    <n v="6"/>
    <n v="3"/>
  </r>
  <r>
    <x v="5"/>
    <x v="1"/>
    <x v="4"/>
    <n v="0"/>
    <n v="0"/>
    <x v="0"/>
    <x v="1"/>
    <s v="&lt;5times"/>
    <s v="No"/>
    <x v="0"/>
    <x v="173"/>
    <n v="17"/>
    <n v="813"/>
    <n v="27"/>
    <n v="173"/>
    <n v="51"/>
    <x v="0"/>
    <x v="0"/>
    <x v="0"/>
    <x v="0"/>
    <x v="1"/>
    <x v="0"/>
    <n v="1"/>
    <n v="4"/>
    <n v="6"/>
    <n v="6"/>
  </r>
  <r>
    <x v="3"/>
    <x v="3"/>
    <x v="4"/>
    <n v="0"/>
    <n v="0"/>
    <x v="0"/>
    <x v="0"/>
    <s v="&lt;5times"/>
    <s v="No"/>
    <x v="0"/>
    <x v="174"/>
    <n v="12"/>
    <n v="523"/>
    <n v="63"/>
    <n v="60"/>
    <n v="24"/>
    <x v="0"/>
    <x v="0"/>
    <x v="0"/>
    <x v="0"/>
    <x v="0"/>
    <x v="0"/>
    <n v="1"/>
    <n v="3"/>
    <n v="10"/>
    <n v="5"/>
  </r>
  <r>
    <x v="0"/>
    <x v="2"/>
    <x v="0"/>
    <n v="1"/>
    <n v="0"/>
    <x v="0"/>
    <x v="1"/>
    <s v="&lt;5times"/>
    <s v="No"/>
    <x v="0"/>
    <x v="62"/>
    <n v="19"/>
    <n v="21"/>
    <n v="16"/>
    <n v="14"/>
    <n v="5"/>
    <x v="0"/>
    <x v="0"/>
    <x v="0"/>
    <x v="0"/>
    <x v="0"/>
    <x v="0"/>
    <n v="3"/>
    <n v="4"/>
    <n v="1"/>
    <n v="4"/>
  </r>
  <r>
    <x v="4"/>
    <x v="0"/>
    <x v="4"/>
    <n v="1"/>
    <n v="1"/>
    <x v="0"/>
    <x v="1"/>
    <s v="&lt;5times"/>
    <s v="No"/>
    <x v="0"/>
    <x v="175"/>
    <n v="0"/>
    <n v="16"/>
    <n v="0"/>
    <n v="0"/>
    <n v="5"/>
    <x v="0"/>
    <x v="0"/>
    <x v="0"/>
    <x v="1"/>
    <x v="0"/>
    <x v="0"/>
    <n v="5"/>
    <n v="3"/>
    <n v="1"/>
    <n v="4"/>
  </r>
  <r>
    <x v="3"/>
    <x v="3"/>
    <x v="0"/>
    <n v="1"/>
    <n v="0"/>
    <x v="1"/>
    <x v="0"/>
    <s v="05-10times"/>
    <s v="No"/>
    <x v="0"/>
    <x v="138"/>
    <n v="1"/>
    <n v="24"/>
    <n v="0"/>
    <n v="0"/>
    <n v="0"/>
    <x v="0"/>
    <x v="0"/>
    <x v="0"/>
    <x v="0"/>
    <x v="0"/>
    <x v="0"/>
    <n v="1"/>
    <n v="2"/>
    <n v="0"/>
    <n v="3"/>
  </r>
  <r>
    <x v="3"/>
    <x v="3"/>
    <x v="2"/>
    <n v="1"/>
    <n v="0"/>
    <x v="0"/>
    <x v="2"/>
    <s v="&lt;5times"/>
    <s v="No"/>
    <x v="0"/>
    <x v="176"/>
    <n v="3"/>
    <n v="129"/>
    <n v="26"/>
    <n v="24"/>
    <n v="62"/>
    <x v="0"/>
    <x v="0"/>
    <x v="0"/>
    <x v="0"/>
    <x v="0"/>
    <x v="0"/>
    <n v="4"/>
    <n v="6"/>
    <n v="1"/>
    <n v="6"/>
  </r>
  <r>
    <x v="0"/>
    <x v="2"/>
    <x v="4"/>
    <n v="1"/>
    <n v="0"/>
    <x v="1"/>
    <x v="2"/>
    <s v="&lt;5times"/>
    <s v="No"/>
    <x v="0"/>
    <x v="177"/>
    <n v="0"/>
    <n v="5"/>
    <n v="0"/>
    <n v="0"/>
    <n v="1"/>
    <x v="0"/>
    <x v="0"/>
    <x v="0"/>
    <x v="0"/>
    <x v="0"/>
    <x v="0"/>
    <n v="1"/>
    <n v="1"/>
    <n v="0"/>
    <n v="2"/>
  </r>
  <r>
    <x v="3"/>
    <x v="3"/>
    <x v="1"/>
    <n v="0"/>
    <n v="1"/>
    <x v="1"/>
    <x v="0"/>
    <s v="05-10times"/>
    <s v="No"/>
    <x v="0"/>
    <x v="178"/>
    <n v="3"/>
    <n v="27"/>
    <n v="39"/>
    <n v="6"/>
    <n v="99"/>
    <x v="0"/>
    <x v="0"/>
    <x v="0"/>
    <x v="0"/>
    <x v="0"/>
    <x v="0"/>
    <n v="7"/>
    <n v="7"/>
    <n v="1"/>
    <n v="5"/>
  </r>
  <r>
    <x v="3"/>
    <x v="0"/>
    <x v="4"/>
    <n v="1"/>
    <n v="0"/>
    <x v="1"/>
    <x v="0"/>
    <s v="05-10times"/>
    <s v="No"/>
    <x v="0"/>
    <x v="49"/>
    <n v="3"/>
    <n v="4"/>
    <n v="2"/>
    <n v="2"/>
    <n v="6"/>
    <x v="0"/>
    <x v="0"/>
    <x v="0"/>
    <x v="0"/>
    <x v="0"/>
    <x v="0"/>
    <n v="1"/>
    <n v="1"/>
    <n v="0"/>
    <n v="2"/>
  </r>
  <r>
    <x v="4"/>
    <x v="3"/>
    <x v="4"/>
    <n v="0"/>
    <n v="0"/>
    <x v="1"/>
    <x v="1"/>
    <s v="05-10times"/>
    <s v="No"/>
    <x v="0"/>
    <x v="177"/>
    <n v="1"/>
    <n v="7"/>
    <n v="23"/>
    <n v="4"/>
    <n v="19"/>
    <x v="0"/>
    <x v="0"/>
    <x v="0"/>
    <x v="0"/>
    <x v="0"/>
    <x v="0"/>
    <n v="1"/>
    <n v="1"/>
    <n v="1"/>
    <n v="2"/>
  </r>
  <r>
    <x v="3"/>
    <x v="0"/>
    <x v="0"/>
    <n v="0"/>
    <n v="0"/>
    <x v="1"/>
    <x v="1"/>
    <s v="05-10times"/>
    <s v="No"/>
    <x v="0"/>
    <x v="107"/>
    <n v="9"/>
    <n v="15"/>
    <n v="13"/>
    <n v="2"/>
    <n v="39"/>
    <x v="0"/>
    <x v="0"/>
    <x v="1"/>
    <x v="0"/>
    <x v="0"/>
    <x v="1"/>
    <n v="1"/>
    <n v="1"/>
    <n v="1"/>
    <n v="2"/>
  </r>
  <r>
    <x v="3"/>
    <x v="2"/>
    <x v="1"/>
    <n v="0"/>
    <n v="0"/>
    <x v="0"/>
    <x v="2"/>
    <s v="&lt;5times"/>
    <s v="No"/>
    <x v="0"/>
    <x v="179"/>
    <n v="164"/>
    <n v="266"/>
    <n v="227"/>
    <n v="30"/>
    <n v="174"/>
    <x v="0"/>
    <x v="0"/>
    <x v="0"/>
    <x v="0"/>
    <x v="0"/>
    <x v="0"/>
    <n v="1"/>
    <n v="2"/>
    <n v="4"/>
    <n v="9"/>
  </r>
  <r>
    <x v="3"/>
    <x v="2"/>
    <x v="1"/>
    <n v="0"/>
    <n v="0"/>
    <x v="0"/>
    <x v="1"/>
    <s v="&lt;5times"/>
    <s v="No"/>
    <x v="0"/>
    <x v="180"/>
    <n v="183"/>
    <n v="565"/>
    <n v="166"/>
    <n v="141"/>
    <n v="28"/>
    <x v="0"/>
    <x v="0"/>
    <x v="0"/>
    <x v="0"/>
    <x v="0"/>
    <x v="0"/>
    <n v="1"/>
    <n v="5"/>
    <n v="11"/>
    <n v="5"/>
  </r>
  <r>
    <x v="3"/>
    <x v="3"/>
    <x v="1"/>
    <n v="0"/>
    <n v="0"/>
    <x v="0"/>
    <x v="2"/>
    <s v="&lt;5times"/>
    <s v="No"/>
    <x v="0"/>
    <x v="181"/>
    <n v="73"/>
    <n v="614"/>
    <n v="133"/>
    <n v="102"/>
    <n v="73"/>
    <x v="1"/>
    <x v="0"/>
    <x v="0"/>
    <x v="0"/>
    <x v="0"/>
    <x v="0"/>
    <n v="1"/>
    <n v="6"/>
    <n v="5"/>
    <n v="11"/>
  </r>
  <r>
    <x v="0"/>
    <x v="3"/>
    <x v="0"/>
    <n v="0"/>
    <n v="1"/>
    <x v="0"/>
    <x v="2"/>
    <s v="&lt;5times"/>
    <s v="No"/>
    <x v="0"/>
    <x v="182"/>
    <n v="35"/>
    <n v="83"/>
    <n v="7"/>
    <n v="29"/>
    <n v="11"/>
    <x v="0"/>
    <x v="0"/>
    <x v="0"/>
    <x v="0"/>
    <x v="0"/>
    <x v="0"/>
    <n v="4"/>
    <n v="4"/>
    <n v="2"/>
    <n v="12"/>
  </r>
  <r>
    <x v="4"/>
    <x v="2"/>
    <x v="1"/>
    <n v="1"/>
    <n v="1"/>
    <x v="0"/>
    <x v="0"/>
    <s v="&lt;5times"/>
    <s v="No"/>
    <x v="0"/>
    <x v="30"/>
    <n v="0"/>
    <n v="3"/>
    <n v="0"/>
    <n v="0"/>
    <n v="4"/>
    <x v="0"/>
    <x v="0"/>
    <x v="0"/>
    <x v="0"/>
    <x v="0"/>
    <x v="0"/>
    <n v="1"/>
    <n v="1"/>
    <n v="0"/>
    <n v="2"/>
  </r>
  <r>
    <x v="4"/>
    <x v="0"/>
    <x v="0"/>
    <n v="0"/>
    <n v="1"/>
    <x v="0"/>
    <x v="2"/>
    <s v="&lt;5times"/>
    <s v="No"/>
    <x v="0"/>
    <x v="183"/>
    <n v="161"/>
    <n v="215"/>
    <n v="171"/>
    <n v="30"/>
    <n v="53"/>
    <x v="0"/>
    <x v="0"/>
    <x v="0"/>
    <x v="0"/>
    <x v="0"/>
    <x v="0"/>
    <n v="2"/>
    <n v="8"/>
    <n v="2"/>
    <n v="11"/>
  </r>
  <r>
    <x v="0"/>
    <x v="3"/>
    <x v="4"/>
    <n v="1"/>
    <n v="0"/>
    <x v="0"/>
    <x v="0"/>
    <s v="&lt;5times"/>
    <s v="Yes"/>
    <x v="0"/>
    <x v="79"/>
    <n v="7"/>
    <n v="23"/>
    <n v="0"/>
    <n v="8"/>
    <n v="6"/>
    <x v="0"/>
    <x v="0"/>
    <x v="0"/>
    <x v="0"/>
    <x v="0"/>
    <x v="0"/>
    <n v="3"/>
    <n v="3"/>
    <n v="0"/>
    <n v="4"/>
  </r>
  <r>
    <x v="2"/>
    <x v="0"/>
    <x v="0"/>
    <n v="0"/>
    <n v="1"/>
    <x v="0"/>
    <x v="2"/>
    <s v="&lt;5times"/>
    <s v="No"/>
    <x v="0"/>
    <x v="184"/>
    <n v="6"/>
    <n v="69"/>
    <n v="4"/>
    <n v="12"/>
    <n v="3"/>
    <x v="0"/>
    <x v="0"/>
    <x v="0"/>
    <x v="0"/>
    <x v="0"/>
    <x v="0"/>
    <n v="3"/>
    <n v="6"/>
    <n v="1"/>
    <n v="5"/>
  </r>
  <r>
    <x v="0"/>
    <x v="0"/>
    <x v="0"/>
    <n v="1"/>
    <n v="0"/>
    <x v="0"/>
    <x v="0"/>
    <s v="&lt;5times"/>
    <s v="No"/>
    <x v="0"/>
    <x v="107"/>
    <n v="3"/>
    <n v="7"/>
    <n v="6"/>
    <n v="2"/>
    <n v="9"/>
    <x v="0"/>
    <x v="0"/>
    <x v="0"/>
    <x v="0"/>
    <x v="0"/>
    <x v="0"/>
    <n v="1"/>
    <n v="1"/>
    <n v="0"/>
    <n v="2"/>
  </r>
  <r>
    <x v="3"/>
    <x v="0"/>
    <x v="0"/>
    <n v="0"/>
    <n v="1"/>
    <x v="0"/>
    <x v="1"/>
    <s v="&lt;5times"/>
    <s v="No"/>
    <x v="0"/>
    <x v="185"/>
    <n v="193"/>
    <n v="100"/>
    <n v="46"/>
    <n v="185"/>
    <n v="185"/>
    <x v="0"/>
    <x v="0"/>
    <x v="0"/>
    <x v="0"/>
    <x v="0"/>
    <x v="0"/>
    <n v="2"/>
    <n v="6"/>
    <n v="2"/>
    <n v="12"/>
  </r>
  <r>
    <x v="0"/>
    <x v="0"/>
    <x v="1"/>
    <n v="1"/>
    <n v="0"/>
    <x v="0"/>
    <x v="0"/>
    <s v="&lt;5times"/>
    <s v="No"/>
    <x v="0"/>
    <x v="90"/>
    <n v="58"/>
    <n v="168"/>
    <n v="43"/>
    <n v="16"/>
    <n v="142"/>
    <x v="0"/>
    <x v="0"/>
    <x v="0"/>
    <x v="0"/>
    <x v="0"/>
    <x v="0"/>
    <n v="1"/>
    <n v="5"/>
    <n v="7"/>
    <n v="10"/>
  </r>
  <r>
    <x v="0"/>
    <x v="0"/>
    <x v="1"/>
    <n v="0"/>
    <n v="0"/>
    <x v="0"/>
    <x v="1"/>
    <s v="&lt;5times"/>
    <s v="No"/>
    <x v="0"/>
    <x v="186"/>
    <n v="154"/>
    <n v="323"/>
    <n v="201"/>
    <n v="61"/>
    <n v="78"/>
    <x v="0"/>
    <x v="0"/>
    <x v="1"/>
    <x v="0"/>
    <x v="0"/>
    <x v="0"/>
    <n v="1"/>
    <n v="10"/>
    <n v="3"/>
    <n v="10"/>
  </r>
  <r>
    <x v="3"/>
    <x v="3"/>
    <x v="0"/>
    <n v="1"/>
    <n v="0"/>
    <x v="0"/>
    <x v="0"/>
    <s v="&lt;5times"/>
    <s v="No"/>
    <x v="0"/>
    <x v="187"/>
    <n v="0"/>
    <n v="42"/>
    <n v="2"/>
    <n v="1"/>
    <n v="6"/>
    <x v="0"/>
    <x v="0"/>
    <x v="0"/>
    <x v="0"/>
    <x v="0"/>
    <x v="0"/>
    <n v="2"/>
    <n v="2"/>
    <n v="1"/>
    <n v="4"/>
  </r>
  <r>
    <x v="0"/>
    <x v="3"/>
    <x v="0"/>
    <n v="1"/>
    <n v="1"/>
    <x v="0"/>
    <x v="2"/>
    <s v="&lt;5times"/>
    <s v="No"/>
    <x v="0"/>
    <x v="188"/>
    <n v="0"/>
    <n v="12"/>
    <n v="0"/>
    <n v="2"/>
    <n v="23"/>
    <x v="0"/>
    <x v="0"/>
    <x v="0"/>
    <x v="0"/>
    <x v="0"/>
    <x v="1"/>
    <n v="2"/>
    <n v="2"/>
    <n v="1"/>
    <n v="2"/>
  </r>
  <r>
    <x v="3"/>
    <x v="3"/>
    <x v="1"/>
    <n v="1"/>
    <n v="0"/>
    <x v="1"/>
    <x v="0"/>
    <s v="&lt;5times"/>
    <s v="No"/>
    <x v="0"/>
    <x v="112"/>
    <n v="19"/>
    <n v="9"/>
    <n v="28"/>
    <n v="25"/>
    <n v="17"/>
    <x v="0"/>
    <x v="0"/>
    <x v="0"/>
    <x v="0"/>
    <x v="0"/>
    <x v="0"/>
    <n v="3"/>
    <n v="3"/>
    <n v="0"/>
    <n v="4"/>
  </r>
  <r>
    <x v="3"/>
    <x v="3"/>
    <x v="0"/>
    <n v="1"/>
    <n v="1"/>
    <x v="0"/>
    <x v="1"/>
    <s v="&lt;5times"/>
    <s v="No"/>
    <x v="0"/>
    <x v="189"/>
    <n v="0"/>
    <n v="9"/>
    <n v="2"/>
    <n v="1"/>
    <n v="4"/>
    <x v="0"/>
    <x v="0"/>
    <x v="0"/>
    <x v="0"/>
    <x v="0"/>
    <x v="0"/>
    <n v="3"/>
    <n v="2"/>
    <n v="1"/>
    <n v="4"/>
  </r>
  <r>
    <x v="3"/>
    <x v="0"/>
    <x v="4"/>
    <n v="1"/>
    <n v="1"/>
    <x v="0"/>
    <x v="1"/>
    <s v="&lt;5times"/>
    <s v="No"/>
    <x v="0"/>
    <x v="23"/>
    <n v="0"/>
    <n v="5"/>
    <n v="0"/>
    <n v="0"/>
    <n v="15"/>
    <x v="0"/>
    <x v="0"/>
    <x v="0"/>
    <x v="0"/>
    <x v="0"/>
    <x v="0"/>
    <n v="2"/>
    <n v="1"/>
    <n v="1"/>
    <n v="2"/>
  </r>
  <r>
    <x v="3"/>
    <x v="0"/>
    <x v="4"/>
    <n v="0"/>
    <n v="0"/>
    <x v="0"/>
    <x v="1"/>
    <s v="&lt;5times"/>
    <s v="No"/>
    <x v="0"/>
    <x v="190"/>
    <n v="3"/>
    <n v="60"/>
    <n v="12"/>
    <n v="9"/>
    <n v="12"/>
    <x v="0"/>
    <x v="0"/>
    <x v="0"/>
    <x v="1"/>
    <x v="0"/>
    <x v="0"/>
    <n v="1"/>
    <n v="4"/>
    <n v="1"/>
    <n v="7"/>
  </r>
  <r>
    <x v="3"/>
    <x v="0"/>
    <x v="4"/>
    <n v="1"/>
    <n v="1"/>
    <x v="0"/>
    <x v="2"/>
    <s v="&lt;5times"/>
    <s v="No"/>
    <x v="0"/>
    <x v="13"/>
    <n v="2"/>
    <n v="5"/>
    <n v="3"/>
    <n v="0"/>
    <n v="3"/>
    <x v="0"/>
    <x v="0"/>
    <x v="0"/>
    <x v="0"/>
    <x v="0"/>
    <x v="0"/>
    <n v="1"/>
    <n v="1"/>
    <n v="0"/>
    <n v="2"/>
  </r>
  <r>
    <x v="3"/>
    <x v="3"/>
    <x v="2"/>
    <n v="1"/>
    <n v="0"/>
    <x v="1"/>
    <x v="2"/>
    <s v="05-10times"/>
    <s v="No"/>
    <x v="0"/>
    <x v="102"/>
    <n v="23"/>
    <n v="38"/>
    <n v="30"/>
    <n v="18"/>
    <n v="7"/>
    <x v="0"/>
    <x v="0"/>
    <x v="0"/>
    <x v="0"/>
    <x v="0"/>
    <x v="0"/>
    <n v="4"/>
    <n v="3"/>
    <n v="1"/>
    <n v="3"/>
  </r>
  <r>
    <x v="5"/>
    <x v="2"/>
    <x v="4"/>
    <n v="0"/>
    <n v="0"/>
    <x v="0"/>
    <x v="0"/>
    <s v="&lt;5times"/>
    <s v="No"/>
    <x v="0"/>
    <x v="191"/>
    <n v="21"/>
    <n v="118"/>
    <n v="110"/>
    <n v="147"/>
    <n v="42"/>
    <x v="1"/>
    <x v="0"/>
    <x v="0"/>
    <x v="0"/>
    <x v="1"/>
    <x v="0"/>
    <n v="1"/>
    <n v="6"/>
    <n v="5"/>
    <n v="11"/>
  </r>
  <r>
    <x v="2"/>
    <x v="3"/>
    <x v="4"/>
    <n v="0"/>
    <n v="0"/>
    <x v="0"/>
    <x v="2"/>
    <s v="&lt;5times"/>
    <s v="No"/>
    <x v="0"/>
    <x v="192"/>
    <n v="114"/>
    <n v="108"/>
    <n v="179"/>
    <n v="137"/>
    <n v="114"/>
    <x v="1"/>
    <x v="0"/>
    <x v="0"/>
    <x v="0"/>
    <x v="1"/>
    <x v="1"/>
    <n v="1"/>
    <n v="7"/>
    <n v="9"/>
    <n v="9"/>
  </r>
  <r>
    <x v="0"/>
    <x v="3"/>
    <x v="0"/>
    <n v="0"/>
    <n v="1"/>
    <x v="1"/>
    <x v="0"/>
    <s v="05-10times"/>
    <s v="No"/>
    <x v="0"/>
    <x v="53"/>
    <n v="0"/>
    <n v="120"/>
    <n v="0"/>
    <n v="0"/>
    <n v="137"/>
    <x v="0"/>
    <x v="1"/>
    <x v="0"/>
    <x v="1"/>
    <x v="0"/>
    <x v="1"/>
    <n v="7"/>
    <n v="4"/>
    <n v="4"/>
    <n v="8"/>
  </r>
  <r>
    <x v="0"/>
    <x v="2"/>
    <x v="4"/>
    <n v="0"/>
    <n v="1"/>
    <x v="0"/>
    <x v="0"/>
    <s v="&lt;5times"/>
    <s v="No"/>
    <x v="0"/>
    <x v="193"/>
    <n v="0"/>
    <n v="37"/>
    <n v="7"/>
    <n v="0"/>
    <n v="42"/>
    <x v="0"/>
    <x v="0"/>
    <x v="0"/>
    <x v="0"/>
    <x v="0"/>
    <x v="0"/>
    <n v="3"/>
    <n v="6"/>
    <n v="3"/>
    <n v="8"/>
  </r>
  <r>
    <x v="2"/>
    <x v="3"/>
    <x v="4"/>
    <n v="1"/>
    <n v="1"/>
    <x v="0"/>
    <x v="2"/>
    <s v="&lt;5times"/>
    <s v="No"/>
    <x v="0"/>
    <x v="18"/>
    <n v="1"/>
    <n v="9"/>
    <n v="0"/>
    <n v="0"/>
    <n v="14"/>
    <x v="0"/>
    <x v="0"/>
    <x v="0"/>
    <x v="0"/>
    <x v="0"/>
    <x v="0"/>
    <n v="1"/>
    <n v="1"/>
    <n v="1"/>
    <n v="2"/>
  </r>
  <r>
    <x v="0"/>
    <x v="3"/>
    <x v="4"/>
    <n v="0"/>
    <n v="1"/>
    <x v="1"/>
    <x v="1"/>
    <s v="05-10times"/>
    <s v="No"/>
    <x v="0"/>
    <x v="194"/>
    <n v="5"/>
    <n v="53"/>
    <n v="0"/>
    <n v="5"/>
    <n v="15"/>
    <x v="0"/>
    <x v="0"/>
    <x v="0"/>
    <x v="0"/>
    <x v="0"/>
    <x v="0"/>
    <n v="4"/>
    <n v="6"/>
    <n v="1"/>
    <n v="4"/>
  </r>
  <r>
    <x v="0"/>
    <x v="1"/>
    <x v="2"/>
    <n v="0"/>
    <n v="1"/>
    <x v="0"/>
    <x v="0"/>
    <s v="&lt;5times"/>
    <s v="No"/>
    <x v="0"/>
    <x v="195"/>
    <n v="6"/>
    <n v="58"/>
    <n v="8"/>
    <n v="0"/>
    <n v="27"/>
    <x v="0"/>
    <x v="0"/>
    <x v="1"/>
    <x v="0"/>
    <x v="0"/>
    <x v="0"/>
    <n v="3"/>
    <n v="7"/>
    <n v="6"/>
    <n v="6"/>
  </r>
  <r>
    <x v="3"/>
    <x v="0"/>
    <x v="0"/>
    <n v="1"/>
    <n v="1"/>
    <x v="1"/>
    <x v="1"/>
    <s v="05-10times"/>
    <s v="No"/>
    <x v="0"/>
    <x v="196"/>
    <n v="53"/>
    <n v="178"/>
    <n v="23"/>
    <n v="17"/>
    <n v="133"/>
    <x v="0"/>
    <x v="0"/>
    <x v="0"/>
    <x v="1"/>
    <x v="0"/>
    <x v="0"/>
    <n v="7"/>
    <n v="3"/>
    <n v="2"/>
    <n v="8"/>
  </r>
  <r>
    <x v="1"/>
    <x v="2"/>
    <x v="3"/>
    <n v="0"/>
    <n v="1"/>
    <x v="0"/>
    <x v="2"/>
    <s v="&lt;5times"/>
    <s v="No"/>
    <x v="0"/>
    <x v="197"/>
    <n v="33"/>
    <n v="332"/>
    <n v="21"/>
    <n v="33"/>
    <n v="16"/>
    <x v="0"/>
    <x v="0"/>
    <x v="0"/>
    <x v="0"/>
    <x v="0"/>
    <x v="0"/>
    <n v="2"/>
    <n v="4"/>
    <n v="7"/>
    <n v="4"/>
  </r>
  <r>
    <x v="3"/>
    <x v="3"/>
    <x v="1"/>
    <n v="1"/>
    <n v="1"/>
    <x v="0"/>
    <x v="2"/>
    <s v="&lt;5times"/>
    <s v="No"/>
    <x v="0"/>
    <x v="111"/>
    <n v="1"/>
    <n v="10"/>
    <n v="2"/>
    <n v="0"/>
    <n v="1"/>
    <x v="0"/>
    <x v="0"/>
    <x v="0"/>
    <x v="0"/>
    <x v="0"/>
    <x v="0"/>
    <n v="1"/>
    <n v="1"/>
    <n v="0"/>
    <n v="3"/>
  </r>
  <r>
    <x v="3"/>
    <x v="3"/>
    <x v="1"/>
    <n v="1"/>
    <n v="1"/>
    <x v="0"/>
    <x v="2"/>
    <s v="&lt;5times"/>
    <s v="No"/>
    <x v="0"/>
    <x v="198"/>
    <n v="18"/>
    <n v="113"/>
    <n v="47"/>
    <n v="13"/>
    <n v="21"/>
    <x v="0"/>
    <x v="0"/>
    <x v="0"/>
    <x v="0"/>
    <x v="0"/>
    <x v="0"/>
    <n v="6"/>
    <n v="4"/>
    <n v="2"/>
    <n v="5"/>
  </r>
  <r>
    <x v="2"/>
    <x v="3"/>
    <x v="0"/>
    <n v="0"/>
    <n v="0"/>
    <x v="0"/>
    <x v="1"/>
    <s v="&lt;5times"/>
    <s v="No"/>
    <x v="0"/>
    <x v="199"/>
    <n v="74"/>
    <n v="929"/>
    <n v="97"/>
    <n v="55"/>
    <n v="130"/>
    <x v="0"/>
    <x v="1"/>
    <x v="1"/>
    <x v="0"/>
    <x v="1"/>
    <x v="1"/>
    <n v="1"/>
    <n v="5"/>
    <n v="6"/>
    <n v="7"/>
  </r>
  <r>
    <x v="0"/>
    <x v="3"/>
    <x v="2"/>
    <n v="0"/>
    <n v="0"/>
    <x v="0"/>
    <x v="1"/>
    <s v="&lt;5times"/>
    <s v="No"/>
    <x v="0"/>
    <x v="91"/>
    <n v="0"/>
    <n v="0"/>
    <n v="6"/>
    <n v="2"/>
    <n v="6"/>
    <x v="0"/>
    <x v="0"/>
    <x v="0"/>
    <x v="0"/>
    <x v="0"/>
    <x v="0"/>
    <n v="1"/>
    <n v="1"/>
    <n v="0"/>
    <n v="2"/>
  </r>
  <r>
    <x v="3"/>
    <x v="4"/>
    <x v="0"/>
    <n v="1"/>
    <n v="0"/>
    <x v="1"/>
    <x v="0"/>
    <s v="&lt;5times"/>
    <s v="No"/>
    <x v="0"/>
    <x v="107"/>
    <n v="6"/>
    <n v="7"/>
    <n v="0"/>
    <n v="0"/>
    <n v="3"/>
    <x v="0"/>
    <x v="0"/>
    <x v="0"/>
    <x v="0"/>
    <x v="0"/>
    <x v="0"/>
    <n v="1"/>
    <n v="0"/>
    <n v="0"/>
    <n v="3"/>
  </r>
  <r>
    <x v="3"/>
    <x v="3"/>
    <x v="0"/>
    <n v="0"/>
    <n v="0"/>
    <x v="0"/>
    <x v="1"/>
    <s v="&lt;5times"/>
    <s v="No"/>
    <x v="0"/>
    <x v="200"/>
    <n v="17"/>
    <n v="372"/>
    <n v="138"/>
    <n v="106"/>
    <n v="44"/>
    <x v="0"/>
    <x v="0"/>
    <x v="0"/>
    <x v="0"/>
    <x v="0"/>
    <x v="0"/>
    <n v="1"/>
    <n v="3"/>
    <n v="8"/>
    <n v="12"/>
  </r>
  <r>
    <x v="4"/>
    <x v="3"/>
    <x v="1"/>
    <n v="1"/>
    <n v="1"/>
    <x v="1"/>
    <x v="2"/>
    <s v="05-10times"/>
    <s v="No"/>
    <x v="0"/>
    <x v="201"/>
    <n v="0"/>
    <n v="4"/>
    <n v="0"/>
    <n v="0"/>
    <n v="0"/>
    <x v="0"/>
    <x v="0"/>
    <x v="0"/>
    <x v="0"/>
    <x v="0"/>
    <x v="0"/>
    <n v="1"/>
    <n v="2"/>
    <n v="0"/>
    <n v="2"/>
  </r>
  <r>
    <x v="3"/>
    <x v="3"/>
    <x v="0"/>
    <n v="0"/>
    <n v="1"/>
    <x v="0"/>
    <x v="2"/>
    <s v="&lt;5times"/>
    <s v="No"/>
    <x v="0"/>
    <x v="202"/>
    <n v="0"/>
    <n v="106"/>
    <n v="49"/>
    <n v="10"/>
    <n v="106"/>
    <x v="0"/>
    <x v="0"/>
    <x v="0"/>
    <x v="0"/>
    <x v="0"/>
    <x v="0"/>
    <n v="5"/>
    <n v="5"/>
    <n v="1"/>
    <n v="5"/>
  </r>
  <r>
    <x v="2"/>
    <x v="1"/>
    <x v="3"/>
    <n v="1"/>
    <n v="1"/>
    <x v="0"/>
    <x v="2"/>
    <s v="&lt;5times"/>
    <s v="Yes"/>
    <x v="0"/>
    <x v="203"/>
    <n v="0"/>
    <n v="2"/>
    <n v="0"/>
    <n v="0"/>
    <n v="2"/>
    <x v="0"/>
    <x v="0"/>
    <x v="0"/>
    <x v="0"/>
    <x v="0"/>
    <x v="0"/>
    <n v="2"/>
    <n v="1"/>
    <n v="0"/>
    <n v="3"/>
  </r>
  <r>
    <x v="0"/>
    <x v="2"/>
    <x v="1"/>
    <n v="0"/>
    <n v="1"/>
    <x v="1"/>
    <x v="2"/>
    <s v="05-10times"/>
    <s v="No"/>
    <x v="0"/>
    <x v="204"/>
    <n v="0"/>
    <n v="21"/>
    <n v="0"/>
    <n v="0"/>
    <n v="5"/>
    <x v="0"/>
    <x v="0"/>
    <x v="0"/>
    <x v="1"/>
    <x v="0"/>
    <x v="0"/>
    <n v="4"/>
    <n v="8"/>
    <n v="2"/>
    <n v="7"/>
  </r>
  <r>
    <x v="3"/>
    <x v="3"/>
    <x v="0"/>
    <n v="0"/>
    <n v="0"/>
    <x v="1"/>
    <x v="2"/>
    <s v="05-10times"/>
    <s v="No"/>
    <x v="0"/>
    <x v="24"/>
    <n v="6"/>
    <n v="15"/>
    <n v="11"/>
    <n v="7"/>
    <n v="13"/>
    <x v="0"/>
    <x v="0"/>
    <x v="0"/>
    <x v="0"/>
    <x v="0"/>
    <x v="0"/>
    <n v="1"/>
    <n v="2"/>
    <n v="0"/>
    <n v="3"/>
  </r>
  <r>
    <x v="2"/>
    <x v="0"/>
    <x v="0"/>
    <n v="0"/>
    <n v="0"/>
    <x v="0"/>
    <x v="1"/>
    <s v="&lt;5times"/>
    <s v="No"/>
    <x v="0"/>
    <x v="205"/>
    <n v="26"/>
    <n v="255"/>
    <n v="35"/>
    <n v="71"/>
    <n v="81"/>
    <x v="0"/>
    <x v="0"/>
    <x v="0"/>
    <x v="0"/>
    <x v="0"/>
    <x v="0"/>
    <n v="1"/>
    <n v="4"/>
    <n v="4"/>
    <n v="7"/>
  </r>
  <r>
    <x v="3"/>
    <x v="0"/>
    <x v="0"/>
    <n v="0"/>
    <n v="1"/>
    <x v="0"/>
    <x v="1"/>
    <s v="&lt;5times"/>
    <s v="No"/>
    <x v="0"/>
    <x v="206"/>
    <n v="24"/>
    <n v="124"/>
    <n v="24"/>
    <n v="15"/>
    <n v="42"/>
    <x v="0"/>
    <x v="0"/>
    <x v="0"/>
    <x v="0"/>
    <x v="0"/>
    <x v="0"/>
    <n v="1"/>
    <n v="4"/>
    <n v="1"/>
    <n v="7"/>
  </r>
  <r>
    <x v="2"/>
    <x v="3"/>
    <x v="1"/>
    <n v="1"/>
    <n v="0"/>
    <x v="0"/>
    <x v="1"/>
    <s v="&lt;5times"/>
    <s v="No"/>
    <x v="0"/>
    <x v="75"/>
    <n v="0"/>
    <n v="9"/>
    <n v="0"/>
    <n v="0"/>
    <n v="12"/>
    <x v="0"/>
    <x v="0"/>
    <x v="1"/>
    <x v="0"/>
    <x v="0"/>
    <x v="0"/>
    <n v="1"/>
    <n v="1"/>
    <n v="0"/>
    <n v="3"/>
  </r>
  <r>
    <x v="4"/>
    <x v="3"/>
    <x v="0"/>
    <n v="1"/>
    <n v="1"/>
    <x v="0"/>
    <x v="1"/>
    <s v="&lt;5times"/>
    <s v="No"/>
    <x v="0"/>
    <x v="8"/>
    <n v="0"/>
    <n v="6"/>
    <n v="2"/>
    <n v="1"/>
    <n v="5"/>
    <x v="0"/>
    <x v="0"/>
    <x v="0"/>
    <x v="0"/>
    <x v="0"/>
    <x v="0"/>
    <n v="2"/>
    <n v="1"/>
    <n v="0"/>
    <n v="4"/>
  </r>
  <r>
    <x v="2"/>
    <x v="0"/>
    <x v="2"/>
    <n v="0"/>
    <n v="1"/>
    <x v="0"/>
    <x v="2"/>
    <s v="&lt;5times"/>
    <s v="No"/>
    <x v="0"/>
    <x v="207"/>
    <n v="11"/>
    <n v="68"/>
    <n v="25"/>
    <n v="7"/>
    <n v="7"/>
    <x v="0"/>
    <x v="0"/>
    <x v="0"/>
    <x v="0"/>
    <x v="0"/>
    <x v="0"/>
    <n v="3"/>
    <n v="5"/>
    <n v="1"/>
    <n v="8"/>
  </r>
  <r>
    <x v="0"/>
    <x v="2"/>
    <x v="1"/>
    <n v="0"/>
    <n v="0"/>
    <x v="0"/>
    <x v="2"/>
    <s v="&lt;5times"/>
    <s v="No"/>
    <x v="0"/>
    <x v="208"/>
    <n v="169"/>
    <n v="565"/>
    <n v="91"/>
    <n v="169"/>
    <n v="70"/>
    <x v="1"/>
    <x v="0"/>
    <x v="0"/>
    <x v="0"/>
    <x v="0"/>
    <x v="0"/>
    <n v="1"/>
    <n v="2"/>
    <n v="3"/>
    <n v="6"/>
  </r>
  <r>
    <x v="2"/>
    <x v="3"/>
    <x v="1"/>
    <n v="1"/>
    <n v="0"/>
    <x v="1"/>
    <x v="2"/>
    <s v="05-10times"/>
    <s v="No"/>
    <x v="0"/>
    <x v="209"/>
    <n v="1"/>
    <n v="33"/>
    <n v="13"/>
    <n v="12"/>
    <n v="12"/>
    <x v="0"/>
    <x v="0"/>
    <x v="0"/>
    <x v="0"/>
    <x v="0"/>
    <x v="0"/>
    <n v="3"/>
    <n v="4"/>
    <n v="0"/>
    <n v="4"/>
  </r>
  <r>
    <x v="0"/>
    <x v="0"/>
    <x v="0"/>
    <n v="0"/>
    <n v="0"/>
    <x v="0"/>
    <x v="1"/>
    <s v="&lt;5times"/>
    <s v="No"/>
    <x v="0"/>
    <x v="210"/>
    <n v="22"/>
    <n v="500"/>
    <n v="210"/>
    <n v="143"/>
    <n v="33"/>
    <x v="1"/>
    <x v="0"/>
    <x v="1"/>
    <x v="0"/>
    <x v="1"/>
    <x v="0"/>
    <n v="1"/>
    <n v="4"/>
    <n v="8"/>
    <n v="5"/>
  </r>
  <r>
    <x v="3"/>
    <x v="3"/>
    <x v="0"/>
    <n v="0"/>
    <n v="0"/>
    <x v="0"/>
    <x v="0"/>
    <s v="&lt;5times"/>
    <s v="No"/>
    <x v="0"/>
    <x v="211"/>
    <n v="194"/>
    <n v="377"/>
    <n v="149"/>
    <n v="125"/>
    <n v="57"/>
    <x v="0"/>
    <x v="0"/>
    <x v="0"/>
    <x v="0"/>
    <x v="0"/>
    <x v="0"/>
    <n v="0"/>
    <n v="4"/>
    <n v="6"/>
    <n v="7"/>
  </r>
  <r>
    <x v="4"/>
    <x v="1"/>
    <x v="4"/>
    <n v="0"/>
    <n v="0"/>
    <x v="0"/>
    <x v="2"/>
    <s v="&lt;5times"/>
    <s v="No"/>
    <x v="0"/>
    <x v="212"/>
    <n v="11"/>
    <n v="387"/>
    <n v="149"/>
    <n v="91"/>
    <n v="57"/>
    <x v="0"/>
    <x v="0"/>
    <x v="0"/>
    <x v="0"/>
    <x v="0"/>
    <x v="0"/>
    <n v="1"/>
    <n v="3"/>
    <n v="4"/>
    <n v="10"/>
  </r>
  <r>
    <x v="3"/>
    <x v="3"/>
    <x v="0"/>
    <n v="0"/>
    <n v="1"/>
    <x v="0"/>
    <x v="2"/>
    <s v="&lt;5times"/>
    <s v="No"/>
    <x v="0"/>
    <x v="213"/>
    <n v="6"/>
    <n v="37"/>
    <n v="6"/>
    <n v="13"/>
    <n v="13"/>
    <x v="0"/>
    <x v="0"/>
    <x v="0"/>
    <x v="0"/>
    <x v="0"/>
    <x v="0"/>
    <n v="2"/>
    <n v="1"/>
    <n v="3"/>
    <n v="6"/>
  </r>
  <r>
    <x v="3"/>
    <x v="3"/>
    <x v="0"/>
    <n v="1"/>
    <n v="0"/>
    <x v="0"/>
    <x v="1"/>
    <s v="&lt;5times"/>
    <s v="No"/>
    <x v="0"/>
    <x v="214"/>
    <n v="6"/>
    <n v="21"/>
    <n v="11"/>
    <n v="4"/>
    <n v="8"/>
    <x v="0"/>
    <x v="0"/>
    <x v="0"/>
    <x v="0"/>
    <x v="0"/>
    <x v="0"/>
    <n v="1"/>
    <n v="2"/>
    <n v="1"/>
    <n v="3"/>
  </r>
  <r>
    <x v="0"/>
    <x v="3"/>
    <x v="3"/>
    <n v="2"/>
    <n v="0"/>
    <x v="1"/>
    <x v="1"/>
    <s v="05-10times"/>
    <s v="No"/>
    <x v="0"/>
    <x v="49"/>
    <n v="1"/>
    <n v="5"/>
    <n v="0"/>
    <n v="3"/>
    <n v="1"/>
    <x v="0"/>
    <x v="0"/>
    <x v="0"/>
    <x v="0"/>
    <x v="0"/>
    <x v="0"/>
    <n v="1"/>
    <n v="1"/>
    <n v="0"/>
    <n v="2"/>
  </r>
  <r>
    <x v="3"/>
    <x v="3"/>
    <x v="0"/>
    <n v="0"/>
    <n v="1"/>
    <x v="0"/>
    <x v="0"/>
    <s v="&lt;5times"/>
    <s v="No"/>
    <x v="0"/>
    <x v="215"/>
    <n v="28"/>
    <n v="215"/>
    <n v="84"/>
    <n v="28"/>
    <n v="21"/>
    <x v="0"/>
    <x v="0"/>
    <x v="0"/>
    <x v="0"/>
    <x v="0"/>
    <x v="0"/>
    <n v="2"/>
    <n v="6"/>
    <n v="5"/>
    <n v="9"/>
  </r>
  <r>
    <x v="4"/>
    <x v="3"/>
    <x v="0"/>
    <n v="0"/>
    <n v="0"/>
    <x v="0"/>
    <x v="2"/>
    <s v="&lt;5times"/>
    <s v="No"/>
    <x v="0"/>
    <x v="91"/>
    <n v="4"/>
    <n v="5"/>
    <n v="6"/>
    <n v="0"/>
    <n v="4"/>
    <x v="0"/>
    <x v="0"/>
    <x v="0"/>
    <x v="0"/>
    <x v="0"/>
    <x v="0"/>
    <n v="1"/>
    <n v="1"/>
    <n v="0"/>
    <n v="3"/>
  </r>
  <r>
    <x v="3"/>
    <x v="0"/>
    <x v="1"/>
    <n v="0"/>
    <n v="0"/>
    <x v="0"/>
    <x v="1"/>
    <s v="&lt;5times"/>
    <s v="No"/>
    <x v="0"/>
    <x v="216"/>
    <n v="29"/>
    <n v="138"/>
    <n v="76"/>
    <n v="176"/>
    <n v="58"/>
    <x v="1"/>
    <x v="0"/>
    <x v="0"/>
    <x v="1"/>
    <x v="1"/>
    <x v="1"/>
    <n v="0"/>
    <n v="7"/>
    <n v="9"/>
    <n v="10"/>
  </r>
  <r>
    <x v="4"/>
    <x v="3"/>
    <x v="0"/>
    <n v="0"/>
    <n v="1"/>
    <x v="0"/>
    <x v="2"/>
    <s v="&lt;5times"/>
    <s v="No"/>
    <x v="0"/>
    <x v="217"/>
    <n v="0"/>
    <n v="107"/>
    <n v="19"/>
    <n v="9"/>
    <n v="117"/>
    <x v="0"/>
    <x v="0"/>
    <x v="0"/>
    <x v="0"/>
    <x v="0"/>
    <x v="0"/>
    <n v="2"/>
    <n v="7"/>
    <n v="1"/>
    <n v="8"/>
  </r>
  <r>
    <x v="2"/>
    <x v="3"/>
    <x v="0"/>
    <n v="1"/>
    <n v="1"/>
    <x v="0"/>
    <x v="0"/>
    <s v="&lt;5times"/>
    <s v="No"/>
    <x v="0"/>
    <x v="95"/>
    <n v="0"/>
    <n v="8"/>
    <n v="4"/>
    <n v="2"/>
    <n v="20"/>
    <x v="0"/>
    <x v="0"/>
    <x v="1"/>
    <x v="0"/>
    <x v="0"/>
    <x v="0"/>
    <n v="2"/>
    <n v="1"/>
    <n v="1"/>
    <n v="2"/>
  </r>
  <r>
    <x v="2"/>
    <x v="3"/>
    <x v="0"/>
    <n v="1"/>
    <n v="1"/>
    <x v="0"/>
    <x v="0"/>
    <s v="&lt;5times"/>
    <s v="No"/>
    <x v="0"/>
    <x v="95"/>
    <n v="0"/>
    <n v="8"/>
    <n v="4"/>
    <n v="2"/>
    <n v="20"/>
    <x v="0"/>
    <x v="0"/>
    <x v="1"/>
    <x v="0"/>
    <x v="0"/>
    <x v="1"/>
    <n v="2"/>
    <n v="1"/>
    <n v="1"/>
    <n v="2"/>
  </r>
  <r>
    <x v="4"/>
    <x v="3"/>
    <x v="4"/>
    <n v="1"/>
    <n v="0"/>
    <x v="0"/>
    <x v="1"/>
    <s v="&lt;5times"/>
    <s v="No"/>
    <x v="0"/>
    <x v="140"/>
    <n v="0"/>
    <n v="73"/>
    <n v="0"/>
    <n v="0"/>
    <n v="23"/>
    <x v="0"/>
    <x v="0"/>
    <x v="0"/>
    <x v="0"/>
    <x v="0"/>
    <x v="0"/>
    <n v="2"/>
    <n v="5"/>
    <n v="1"/>
    <n v="8"/>
  </r>
  <r>
    <x v="0"/>
    <x v="3"/>
    <x v="4"/>
    <n v="1"/>
    <n v="0"/>
    <x v="0"/>
    <x v="1"/>
    <s v="&lt;5times"/>
    <s v="No"/>
    <x v="0"/>
    <x v="218"/>
    <n v="0"/>
    <n v="101"/>
    <n v="0"/>
    <n v="0"/>
    <n v="72"/>
    <x v="0"/>
    <x v="0"/>
    <x v="0"/>
    <x v="0"/>
    <x v="0"/>
    <x v="0"/>
    <n v="5"/>
    <n v="6"/>
    <n v="4"/>
    <n v="6"/>
  </r>
  <r>
    <x v="2"/>
    <x v="2"/>
    <x v="0"/>
    <n v="1"/>
    <n v="0"/>
    <x v="1"/>
    <x v="1"/>
    <s v="&lt;5times"/>
    <s v="No"/>
    <x v="0"/>
    <x v="177"/>
    <n v="0"/>
    <n v="5"/>
    <n v="2"/>
    <n v="1"/>
    <n v="2"/>
    <x v="0"/>
    <x v="0"/>
    <x v="0"/>
    <x v="0"/>
    <x v="0"/>
    <x v="0"/>
    <n v="1"/>
    <n v="1"/>
    <n v="0"/>
    <n v="2"/>
  </r>
  <r>
    <x v="4"/>
    <x v="1"/>
    <x v="4"/>
    <n v="1"/>
    <n v="0"/>
    <x v="1"/>
    <x v="1"/>
    <s v="05-10times"/>
    <s v="No"/>
    <x v="0"/>
    <x v="219"/>
    <n v="5"/>
    <n v="129"/>
    <n v="10"/>
    <n v="3"/>
    <n v="3"/>
    <x v="0"/>
    <x v="0"/>
    <x v="0"/>
    <x v="0"/>
    <x v="0"/>
    <x v="0"/>
    <n v="3"/>
    <n v="4"/>
    <n v="1"/>
    <n v="4"/>
  </r>
  <r>
    <x v="0"/>
    <x v="1"/>
    <x v="1"/>
    <n v="0"/>
    <n v="0"/>
    <x v="0"/>
    <x v="1"/>
    <s v="&lt;5times"/>
    <s v="No"/>
    <x v="0"/>
    <x v="220"/>
    <n v="25"/>
    <n v="420"/>
    <n v="16"/>
    <n v="38"/>
    <n v="0"/>
    <x v="0"/>
    <x v="0"/>
    <x v="0"/>
    <x v="0"/>
    <x v="0"/>
    <x v="0"/>
    <n v="1"/>
    <n v="2"/>
    <n v="8"/>
    <n v="9"/>
  </r>
  <r>
    <x v="2"/>
    <x v="2"/>
    <x v="0"/>
    <n v="0"/>
    <n v="0"/>
    <x v="0"/>
    <x v="0"/>
    <s v="&lt;5times"/>
    <s v="No"/>
    <x v="0"/>
    <x v="221"/>
    <n v="29"/>
    <n v="818"/>
    <n v="0"/>
    <n v="33"/>
    <n v="112"/>
    <x v="0"/>
    <x v="0"/>
    <x v="0"/>
    <x v="0"/>
    <x v="0"/>
    <x v="1"/>
    <n v="1"/>
    <n v="7"/>
    <n v="6"/>
    <n v="11"/>
  </r>
  <r>
    <x v="1"/>
    <x v="0"/>
    <x v="0"/>
    <n v="0"/>
    <n v="1"/>
    <x v="0"/>
    <x v="1"/>
    <s v="&lt;5times"/>
    <s v="No"/>
    <x v="0"/>
    <x v="222"/>
    <n v="4"/>
    <n v="34"/>
    <n v="6"/>
    <n v="4"/>
    <n v="39"/>
    <x v="0"/>
    <x v="0"/>
    <x v="0"/>
    <x v="1"/>
    <x v="0"/>
    <x v="0"/>
    <n v="3"/>
    <n v="8"/>
    <n v="1"/>
    <n v="7"/>
  </r>
  <r>
    <x v="3"/>
    <x v="0"/>
    <x v="4"/>
    <n v="0"/>
    <n v="1"/>
    <x v="0"/>
    <x v="2"/>
    <s v="&lt;5times"/>
    <s v="No"/>
    <x v="0"/>
    <x v="223"/>
    <n v="138"/>
    <n v="65"/>
    <n v="60"/>
    <n v="26"/>
    <n v="59"/>
    <x v="0"/>
    <x v="0"/>
    <x v="0"/>
    <x v="0"/>
    <x v="0"/>
    <x v="0"/>
    <n v="6"/>
    <n v="5"/>
    <n v="2"/>
    <n v="12"/>
  </r>
  <r>
    <x v="3"/>
    <x v="2"/>
    <x v="0"/>
    <n v="0"/>
    <n v="0"/>
    <x v="0"/>
    <x v="1"/>
    <s v="&lt;5times"/>
    <s v="No"/>
    <x v="0"/>
    <x v="224"/>
    <n v="9"/>
    <n v="63"/>
    <n v="2"/>
    <n v="9"/>
    <n v="24"/>
    <x v="0"/>
    <x v="0"/>
    <x v="0"/>
    <x v="0"/>
    <x v="0"/>
    <x v="0"/>
    <n v="1"/>
    <n v="4"/>
    <n v="1"/>
    <n v="4"/>
  </r>
  <r>
    <x v="2"/>
    <x v="4"/>
    <x v="0"/>
    <n v="2"/>
    <n v="0"/>
    <x v="1"/>
    <x v="2"/>
    <s v="&lt;5times"/>
    <s v="No"/>
    <x v="0"/>
    <x v="177"/>
    <n v="0"/>
    <n v="4"/>
    <n v="0"/>
    <n v="0"/>
    <n v="0"/>
    <x v="0"/>
    <x v="0"/>
    <x v="0"/>
    <x v="0"/>
    <x v="0"/>
    <x v="0"/>
    <n v="1"/>
    <n v="1"/>
    <n v="0"/>
    <n v="2"/>
  </r>
  <r>
    <x v="2"/>
    <x v="1"/>
    <x v="0"/>
    <n v="1"/>
    <n v="0"/>
    <x v="0"/>
    <x v="1"/>
    <s v="&lt;5times"/>
    <s v="No"/>
    <x v="0"/>
    <x v="225"/>
    <n v="55"/>
    <n v="278"/>
    <n v="49"/>
    <n v="0"/>
    <n v="185"/>
    <x v="0"/>
    <x v="0"/>
    <x v="1"/>
    <x v="0"/>
    <x v="1"/>
    <x v="1"/>
    <n v="2"/>
    <n v="4"/>
    <n v="4"/>
    <n v="10"/>
  </r>
  <r>
    <x v="2"/>
    <x v="1"/>
    <x v="0"/>
    <n v="0"/>
    <n v="1"/>
    <x v="0"/>
    <x v="2"/>
    <s v="&lt;5times"/>
    <s v="No"/>
    <x v="0"/>
    <x v="226"/>
    <n v="76"/>
    <n v="184"/>
    <n v="180"/>
    <n v="138"/>
    <n v="27"/>
    <x v="0"/>
    <x v="0"/>
    <x v="0"/>
    <x v="0"/>
    <x v="1"/>
    <x v="0"/>
    <n v="1"/>
    <n v="6"/>
    <n v="3"/>
    <n v="4"/>
  </r>
  <r>
    <x v="2"/>
    <x v="0"/>
    <x v="0"/>
    <n v="0"/>
    <n v="0"/>
    <x v="0"/>
    <x v="1"/>
    <s v="&lt;5times"/>
    <s v="No"/>
    <x v="0"/>
    <x v="59"/>
    <n v="23"/>
    <n v="424"/>
    <n v="27"/>
    <n v="65"/>
    <n v="76"/>
    <x v="0"/>
    <x v="0"/>
    <x v="0"/>
    <x v="0"/>
    <x v="0"/>
    <x v="1"/>
    <n v="1"/>
    <n v="3"/>
    <n v="10"/>
    <n v="13"/>
  </r>
  <r>
    <x v="0"/>
    <x v="0"/>
    <x v="0"/>
    <n v="0"/>
    <n v="1"/>
    <x v="0"/>
    <x v="1"/>
    <s v="&lt;5times"/>
    <s v="No"/>
    <x v="0"/>
    <x v="227"/>
    <n v="11"/>
    <n v="59"/>
    <n v="15"/>
    <n v="2"/>
    <n v="30"/>
    <x v="0"/>
    <x v="0"/>
    <x v="0"/>
    <x v="0"/>
    <x v="0"/>
    <x v="0"/>
    <n v="1"/>
    <n v="3"/>
    <n v="2"/>
    <n v="5"/>
  </r>
  <r>
    <x v="2"/>
    <x v="3"/>
    <x v="0"/>
    <n v="0"/>
    <n v="1"/>
    <x v="0"/>
    <x v="1"/>
    <s v="&lt;5times"/>
    <s v="No"/>
    <x v="0"/>
    <x v="16"/>
    <n v="13"/>
    <n v="18"/>
    <n v="10"/>
    <n v="7"/>
    <n v="8"/>
    <x v="0"/>
    <x v="0"/>
    <x v="0"/>
    <x v="0"/>
    <x v="0"/>
    <x v="0"/>
    <n v="1"/>
    <n v="1"/>
    <n v="1"/>
    <n v="3"/>
  </r>
  <r>
    <x v="2"/>
    <x v="3"/>
    <x v="3"/>
    <n v="0"/>
    <n v="1"/>
    <x v="0"/>
    <x v="2"/>
    <s v="&lt;5times"/>
    <s v="No"/>
    <x v="0"/>
    <x v="17"/>
    <n v="0"/>
    <n v="24"/>
    <n v="6"/>
    <n v="0"/>
    <n v="4"/>
    <x v="0"/>
    <x v="0"/>
    <x v="0"/>
    <x v="1"/>
    <x v="0"/>
    <x v="1"/>
    <n v="6"/>
    <n v="4"/>
    <n v="5"/>
    <n v="7"/>
  </r>
  <r>
    <x v="3"/>
    <x v="1"/>
    <x v="1"/>
    <n v="1"/>
    <n v="0"/>
    <x v="0"/>
    <x v="1"/>
    <s v="&lt;5times"/>
    <s v="No"/>
    <x v="0"/>
    <x v="13"/>
    <n v="0"/>
    <n v="9"/>
    <n v="2"/>
    <n v="1"/>
    <n v="3"/>
    <x v="0"/>
    <x v="0"/>
    <x v="0"/>
    <x v="0"/>
    <x v="0"/>
    <x v="0"/>
    <n v="1"/>
    <n v="1"/>
    <n v="0"/>
    <n v="2"/>
  </r>
  <r>
    <x v="2"/>
    <x v="0"/>
    <x v="0"/>
    <n v="0"/>
    <n v="0"/>
    <x v="0"/>
    <x v="0"/>
    <s v="&lt;5times"/>
    <s v="No"/>
    <x v="0"/>
    <x v="228"/>
    <n v="16"/>
    <n v="128"/>
    <n v="0"/>
    <n v="0"/>
    <n v="160"/>
    <x v="0"/>
    <x v="1"/>
    <x v="0"/>
    <x v="1"/>
    <x v="1"/>
    <x v="1"/>
    <n v="1"/>
    <n v="5"/>
    <n v="3"/>
    <n v="6"/>
  </r>
  <r>
    <x v="2"/>
    <x v="2"/>
    <x v="0"/>
    <n v="0"/>
    <n v="1"/>
    <x v="0"/>
    <x v="1"/>
    <s v="&lt;5times"/>
    <s v="No"/>
    <x v="0"/>
    <x v="229"/>
    <n v="5"/>
    <n v="71"/>
    <n v="21"/>
    <n v="16"/>
    <n v="82"/>
    <x v="0"/>
    <x v="0"/>
    <x v="0"/>
    <x v="0"/>
    <x v="0"/>
    <x v="0"/>
    <n v="2"/>
    <n v="8"/>
    <n v="2"/>
    <n v="7"/>
  </r>
  <r>
    <x v="4"/>
    <x v="3"/>
    <x v="0"/>
    <n v="0"/>
    <n v="1"/>
    <x v="0"/>
    <x v="0"/>
    <s v="&lt;5times"/>
    <s v="No"/>
    <x v="0"/>
    <x v="230"/>
    <n v="40"/>
    <n v="175"/>
    <n v="158"/>
    <n v="53"/>
    <n v="107"/>
    <x v="0"/>
    <x v="0"/>
    <x v="0"/>
    <x v="1"/>
    <x v="0"/>
    <x v="0"/>
    <n v="2"/>
    <n v="7"/>
    <n v="8"/>
    <n v="5"/>
  </r>
  <r>
    <x v="3"/>
    <x v="3"/>
    <x v="0"/>
    <n v="1"/>
    <n v="1"/>
    <x v="0"/>
    <x v="1"/>
    <s v="&lt;5times"/>
    <s v="No"/>
    <x v="0"/>
    <x v="231"/>
    <n v="13"/>
    <n v="143"/>
    <n v="45"/>
    <n v="4"/>
    <n v="52"/>
    <x v="0"/>
    <x v="0"/>
    <x v="0"/>
    <x v="0"/>
    <x v="0"/>
    <x v="0"/>
    <n v="9"/>
    <n v="6"/>
    <n v="2"/>
    <n v="7"/>
  </r>
  <r>
    <x v="4"/>
    <x v="3"/>
    <x v="0"/>
    <n v="0"/>
    <n v="1"/>
    <x v="0"/>
    <x v="2"/>
    <s v="&lt;5times"/>
    <s v="No"/>
    <x v="0"/>
    <x v="232"/>
    <n v="8"/>
    <n v="53"/>
    <n v="11"/>
    <n v="0"/>
    <n v="70"/>
    <x v="0"/>
    <x v="0"/>
    <x v="0"/>
    <x v="1"/>
    <x v="0"/>
    <x v="0"/>
    <n v="4"/>
    <n v="2"/>
    <n v="2"/>
    <n v="9"/>
  </r>
  <r>
    <x v="3"/>
    <x v="1"/>
    <x v="4"/>
    <n v="1"/>
    <n v="1"/>
    <x v="0"/>
    <x v="0"/>
    <s v="&lt;5times"/>
    <s v="No"/>
    <x v="0"/>
    <x v="138"/>
    <n v="4"/>
    <n v="22"/>
    <n v="4"/>
    <n v="2"/>
    <n v="20"/>
    <x v="0"/>
    <x v="0"/>
    <x v="0"/>
    <x v="0"/>
    <x v="0"/>
    <x v="0"/>
    <n v="4"/>
    <n v="3"/>
    <n v="1"/>
    <n v="3"/>
  </r>
  <r>
    <x v="0"/>
    <x v="0"/>
    <x v="4"/>
    <n v="1"/>
    <n v="2"/>
    <x v="1"/>
    <x v="2"/>
    <s v="05-10times"/>
    <s v="No"/>
    <x v="0"/>
    <x v="233"/>
    <n v="2"/>
    <n v="99"/>
    <n v="7"/>
    <n v="2"/>
    <n v="30"/>
    <x v="0"/>
    <x v="0"/>
    <x v="0"/>
    <x v="0"/>
    <x v="0"/>
    <x v="0"/>
    <n v="5"/>
    <n v="6"/>
    <n v="1"/>
    <n v="4"/>
  </r>
  <r>
    <x v="0"/>
    <x v="3"/>
    <x v="4"/>
    <n v="1"/>
    <n v="0"/>
    <x v="1"/>
    <x v="0"/>
    <s v="05-10times"/>
    <s v="No"/>
    <x v="0"/>
    <x v="30"/>
    <n v="1"/>
    <n v="18"/>
    <n v="10"/>
    <n v="4"/>
    <n v="7"/>
    <x v="0"/>
    <x v="0"/>
    <x v="0"/>
    <x v="0"/>
    <x v="0"/>
    <x v="0"/>
    <n v="1"/>
    <n v="1"/>
    <n v="1"/>
    <n v="2"/>
  </r>
  <r>
    <x v="0"/>
    <x v="3"/>
    <x v="0"/>
    <n v="0"/>
    <n v="0"/>
    <x v="0"/>
    <x v="1"/>
    <s v="&lt;5times"/>
    <s v="No"/>
    <x v="0"/>
    <x v="234"/>
    <n v="129"/>
    <n v="761"/>
    <n v="29"/>
    <n v="185"/>
    <n v="111"/>
    <x v="0"/>
    <x v="0"/>
    <x v="0"/>
    <x v="0"/>
    <x v="1"/>
    <x v="0"/>
    <n v="1"/>
    <n v="5"/>
    <n v="6"/>
    <n v="7"/>
  </r>
  <r>
    <x v="5"/>
    <x v="0"/>
    <x v="4"/>
    <n v="0"/>
    <n v="1"/>
    <x v="0"/>
    <x v="1"/>
    <s v="&lt;5times"/>
    <s v="No"/>
    <x v="0"/>
    <x v="235"/>
    <n v="18"/>
    <n v="126"/>
    <n v="47"/>
    <n v="48"/>
    <n v="78"/>
    <x v="0"/>
    <x v="0"/>
    <x v="0"/>
    <x v="0"/>
    <x v="0"/>
    <x v="0"/>
    <n v="2"/>
    <n v="5"/>
    <n v="2"/>
    <n v="11"/>
  </r>
  <r>
    <x v="3"/>
    <x v="0"/>
    <x v="0"/>
    <n v="0"/>
    <n v="0"/>
    <x v="0"/>
    <x v="1"/>
    <s v="&lt;5times"/>
    <s v="No"/>
    <x v="0"/>
    <x v="141"/>
    <n v="15"/>
    <n v="15"/>
    <n v="17"/>
    <n v="6"/>
    <n v="7"/>
    <x v="0"/>
    <x v="0"/>
    <x v="0"/>
    <x v="0"/>
    <x v="0"/>
    <x v="0"/>
    <n v="1"/>
    <n v="2"/>
    <n v="1"/>
    <n v="3"/>
  </r>
  <r>
    <x v="0"/>
    <x v="3"/>
    <x v="4"/>
    <n v="0"/>
    <n v="1"/>
    <x v="0"/>
    <x v="1"/>
    <s v="&lt;5times"/>
    <s v="No"/>
    <x v="0"/>
    <x v="236"/>
    <n v="14"/>
    <n v="49"/>
    <n v="0"/>
    <n v="7"/>
    <n v="57"/>
    <x v="0"/>
    <x v="0"/>
    <x v="0"/>
    <x v="0"/>
    <x v="0"/>
    <x v="0"/>
    <n v="1"/>
    <n v="9"/>
    <n v="2"/>
    <n v="9"/>
  </r>
  <r>
    <x v="0"/>
    <x v="3"/>
    <x v="4"/>
    <n v="0"/>
    <n v="1"/>
    <x v="0"/>
    <x v="2"/>
    <s v="&lt;5times"/>
    <s v="No"/>
    <x v="0"/>
    <x v="213"/>
    <n v="50"/>
    <n v="100"/>
    <n v="55"/>
    <n v="30"/>
    <n v="27"/>
    <x v="0"/>
    <x v="0"/>
    <x v="0"/>
    <x v="0"/>
    <x v="0"/>
    <x v="0"/>
    <n v="1"/>
    <n v="4"/>
    <n v="2"/>
    <n v="8"/>
  </r>
  <r>
    <x v="0"/>
    <x v="3"/>
    <x v="4"/>
    <n v="0"/>
    <n v="1"/>
    <x v="0"/>
    <x v="0"/>
    <s v="&lt;5times"/>
    <s v="No"/>
    <x v="0"/>
    <x v="237"/>
    <n v="7"/>
    <n v="134"/>
    <n v="37"/>
    <n v="14"/>
    <n v="169"/>
    <x v="0"/>
    <x v="0"/>
    <x v="0"/>
    <x v="0"/>
    <x v="0"/>
    <x v="0"/>
    <n v="4"/>
    <n v="8"/>
    <n v="2"/>
    <n v="10"/>
  </r>
  <r>
    <x v="0"/>
    <x v="3"/>
    <x v="4"/>
    <n v="1"/>
    <n v="0"/>
    <x v="1"/>
    <x v="1"/>
    <s v="05-10times"/>
    <s v="No"/>
    <x v="0"/>
    <x v="24"/>
    <n v="0"/>
    <n v="4"/>
    <n v="0"/>
    <n v="0"/>
    <n v="1"/>
    <x v="0"/>
    <x v="0"/>
    <x v="0"/>
    <x v="0"/>
    <x v="0"/>
    <x v="0"/>
    <n v="1"/>
    <n v="1"/>
    <n v="0"/>
    <n v="2"/>
  </r>
  <r>
    <x v="3"/>
    <x v="3"/>
    <x v="1"/>
    <n v="0"/>
    <n v="0"/>
    <x v="0"/>
    <x v="0"/>
    <s v="&lt;5times"/>
    <s v="No"/>
    <x v="0"/>
    <x v="238"/>
    <n v="15"/>
    <n v="414"/>
    <n v="99"/>
    <n v="30"/>
    <n v="76"/>
    <x v="0"/>
    <x v="1"/>
    <x v="0"/>
    <x v="1"/>
    <x v="1"/>
    <x v="0"/>
    <n v="1"/>
    <n v="5"/>
    <n v="6"/>
    <n v="12"/>
  </r>
  <r>
    <x v="3"/>
    <x v="3"/>
    <x v="0"/>
    <n v="1"/>
    <n v="0"/>
    <x v="0"/>
    <x v="1"/>
    <s v="&lt;5times"/>
    <s v="No"/>
    <x v="0"/>
    <x v="13"/>
    <n v="4"/>
    <n v="10"/>
    <n v="6"/>
    <n v="7"/>
    <n v="6"/>
    <x v="0"/>
    <x v="0"/>
    <x v="0"/>
    <x v="0"/>
    <x v="0"/>
    <x v="0"/>
    <n v="2"/>
    <n v="2"/>
    <n v="0"/>
    <n v="4"/>
  </r>
  <r>
    <x v="2"/>
    <x v="3"/>
    <x v="1"/>
    <n v="0"/>
    <n v="0"/>
    <x v="0"/>
    <x v="1"/>
    <s v="&lt;5times"/>
    <s v="No"/>
    <x v="0"/>
    <x v="239"/>
    <n v="12"/>
    <n v="215"/>
    <n v="16"/>
    <n v="12"/>
    <n v="63"/>
    <x v="0"/>
    <x v="0"/>
    <x v="0"/>
    <x v="1"/>
    <x v="0"/>
    <x v="0"/>
    <n v="1"/>
    <n v="4"/>
    <n v="5"/>
    <n v="10"/>
  </r>
  <r>
    <x v="4"/>
    <x v="3"/>
    <x v="1"/>
    <n v="1"/>
    <n v="0"/>
    <x v="0"/>
    <x v="0"/>
    <s v="&lt;5times"/>
    <s v="No"/>
    <x v="0"/>
    <x v="79"/>
    <n v="11"/>
    <n v="15"/>
    <n v="2"/>
    <n v="0"/>
    <n v="12"/>
    <x v="0"/>
    <x v="0"/>
    <x v="0"/>
    <x v="0"/>
    <x v="0"/>
    <x v="0"/>
    <n v="2"/>
    <n v="1"/>
    <n v="1"/>
    <n v="4"/>
  </r>
  <r>
    <x v="3"/>
    <x v="3"/>
    <x v="2"/>
    <n v="1"/>
    <n v="1"/>
    <x v="0"/>
    <x v="2"/>
    <s v="&lt;5times"/>
    <s v="No"/>
    <x v="0"/>
    <x v="240"/>
    <n v="7"/>
    <n v="81"/>
    <n v="20"/>
    <n v="0"/>
    <n v="27"/>
    <x v="0"/>
    <x v="0"/>
    <x v="0"/>
    <x v="0"/>
    <x v="0"/>
    <x v="0"/>
    <n v="8"/>
    <n v="6"/>
    <n v="3"/>
    <n v="5"/>
  </r>
  <r>
    <x v="4"/>
    <x v="3"/>
    <x v="1"/>
    <n v="1"/>
    <n v="0"/>
    <x v="0"/>
    <x v="2"/>
    <s v="&lt;5times"/>
    <s v="No"/>
    <x v="0"/>
    <x v="107"/>
    <n v="9"/>
    <n v="13"/>
    <n v="2"/>
    <n v="12"/>
    <n v="12"/>
    <x v="0"/>
    <x v="0"/>
    <x v="0"/>
    <x v="0"/>
    <x v="0"/>
    <x v="0"/>
    <n v="1"/>
    <n v="1"/>
    <n v="0"/>
    <n v="3"/>
  </r>
  <r>
    <x v="2"/>
    <x v="3"/>
    <x v="4"/>
    <n v="1"/>
    <n v="1"/>
    <x v="1"/>
    <x v="0"/>
    <s v="05-10times"/>
    <s v="No"/>
    <x v="0"/>
    <x v="241"/>
    <n v="0"/>
    <n v="45"/>
    <n v="0"/>
    <n v="0"/>
    <n v="34"/>
    <x v="0"/>
    <x v="0"/>
    <x v="0"/>
    <x v="1"/>
    <x v="0"/>
    <x v="0"/>
    <n v="11"/>
    <n v="3"/>
    <n v="4"/>
    <n v="10"/>
  </r>
  <r>
    <x v="3"/>
    <x v="3"/>
    <x v="1"/>
    <n v="0"/>
    <n v="0"/>
    <x v="0"/>
    <x v="1"/>
    <s v="&lt;5times"/>
    <s v="No"/>
    <x v="0"/>
    <x v="242"/>
    <n v="82"/>
    <n v="441"/>
    <n v="80"/>
    <n v="20"/>
    <n v="102"/>
    <x v="0"/>
    <x v="0"/>
    <x v="0"/>
    <x v="0"/>
    <x v="0"/>
    <x v="1"/>
    <n v="1"/>
    <n v="3"/>
    <n v="6"/>
    <n v="6"/>
  </r>
  <r>
    <x v="2"/>
    <x v="3"/>
    <x v="0"/>
    <n v="0"/>
    <n v="0"/>
    <x v="0"/>
    <x v="0"/>
    <s v="&lt;5times"/>
    <s v="No"/>
    <x v="0"/>
    <x v="243"/>
    <n v="34"/>
    <n v="586"/>
    <n v="89"/>
    <n v="86"/>
    <n v="37"/>
    <x v="0"/>
    <x v="0"/>
    <x v="1"/>
    <x v="0"/>
    <x v="0"/>
    <x v="0"/>
    <n v="1"/>
    <n v="3"/>
    <n v="5"/>
    <n v="8"/>
  </r>
  <r>
    <x v="0"/>
    <x v="0"/>
    <x v="4"/>
    <n v="1"/>
    <n v="1"/>
    <x v="0"/>
    <x v="1"/>
    <s v="&lt;5times"/>
    <s v="No"/>
    <x v="0"/>
    <x v="41"/>
    <n v="2"/>
    <n v="51"/>
    <n v="4"/>
    <n v="2"/>
    <n v="23"/>
    <x v="0"/>
    <x v="0"/>
    <x v="0"/>
    <x v="0"/>
    <x v="0"/>
    <x v="0"/>
    <n v="3"/>
    <n v="2"/>
    <n v="1"/>
    <n v="4"/>
  </r>
  <r>
    <x v="0"/>
    <x v="3"/>
    <x v="1"/>
    <n v="0"/>
    <n v="0"/>
    <x v="0"/>
    <x v="2"/>
    <s v="&lt;5times"/>
    <s v="No"/>
    <x v="0"/>
    <x v="231"/>
    <n v="10"/>
    <n v="554"/>
    <n v="254"/>
    <n v="87"/>
    <n v="54"/>
    <x v="0"/>
    <x v="0"/>
    <x v="0"/>
    <x v="0"/>
    <x v="0"/>
    <x v="0"/>
    <n v="1"/>
    <n v="3"/>
    <n v="4"/>
    <n v="9"/>
  </r>
  <r>
    <x v="0"/>
    <x v="2"/>
    <x v="3"/>
    <n v="0"/>
    <n v="1"/>
    <x v="0"/>
    <x v="2"/>
    <s v="&lt;5times"/>
    <s v="No"/>
    <x v="0"/>
    <x v="244"/>
    <n v="7"/>
    <n v="149"/>
    <n v="20"/>
    <n v="15"/>
    <n v="66"/>
    <x v="0"/>
    <x v="0"/>
    <x v="0"/>
    <x v="0"/>
    <x v="0"/>
    <x v="0"/>
    <n v="1"/>
    <n v="5"/>
    <n v="1"/>
    <n v="8"/>
  </r>
  <r>
    <x v="3"/>
    <x v="3"/>
    <x v="0"/>
    <n v="1"/>
    <n v="0"/>
    <x v="0"/>
    <x v="1"/>
    <s v="&lt;5times"/>
    <s v="No"/>
    <x v="0"/>
    <x v="81"/>
    <n v="3"/>
    <n v="17"/>
    <n v="7"/>
    <n v="3"/>
    <n v="3"/>
    <x v="0"/>
    <x v="0"/>
    <x v="0"/>
    <x v="0"/>
    <x v="0"/>
    <x v="0"/>
    <n v="2"/>
    <n v="2"/>
    <n v="0"/>
    <n v="4"/>
  </r>
  <r>
    <x v="2"/>
    <x v="2"/>
    <x v="4"/>
    <n v="0"/>
    <n v="1"/>
    <x v="0"/>
    <x v="0"/>
    <s v="&lt;5times"/>
    <s v="No"/>
    <x v="0"/>
    <x v="245"/>
    <n v="65"/>
    <n v="164"/>
    <n v="50"/>
    <n v="49"/>
    <n v="27"/>
    <x v="0"/>
    <x v="0"/>
    <x v="0"/>
    <x v="0"/>
    <x v="0"/>
    <x v="0"/>
    <n v="4"/>
    <n v="7"/>
    <n v="3"/>
    <n v="7"/>
  </r>
  <r>
    <x v="4"/>
    <x v="1"/>
    <x v="4"/>
    <n v="1"/>
    <n v="0"/>
    <x v="1"/>
    <x v="0"/>
    <s v="05-10times"/>
    <s v="No"/>
    <x v="0"/>
    <x v="49"/>
    <n v="45"/>
    <n v="3"/>
    <n v="4"/>
    <n v="6"/>
    <n v="42"/>
    <x v="0"/>
    <x v="0"/>
    <x v="0"/>
    <x v="0"/>
    <x v="0"/>
    <x v="0"/>
    <n v="3"/>
    <n v="3"/>
    <n v="1"/>
    <n v="3"/>
  </r>
  <r>
    <x v="2"/>
    <x v="3"/>
    <x v="0"/>
    <n v="0"/>
    <n v="1"/>
    <x v="0"/>
    <x v="0"/>
    <s v="&lt;5times"/>
    <s v="No"/>
    <x v="0"/>
    <x v="246"/>
    <n v="10"/>
    <n v="83"/>
    <n v="7"/>
    <n v="19"/>
    <n v="19"/>
    <x v="0"/>
    <x v="0"/>
    <x v="0"/>
    <x v="0"/>
    <x v="0"/>
    <x v="0"/>
    <n v="2"/>
    <n v="4"/>
    <n v="1"/>
    <n v="4"/>
  </r>
  <r>
    <x v="2"/>
    <x v="2"/>
    <x v="1"/>
    <n v="0"/>
    <n v="0"/>
    <x v="0"/>
    <x v="1"/>
    <s v="&lt;5times"/>
    <s v="No"/>
    <x v="0"/>
    <x v="247"/>
    <n v="37"/>
    <n v="265"/>
    <n v="35"/>
    <n v="163"/>
    <n v="31"/>
    <x v="0"/>
    <x v="0"/>
    <x v="0"/>
    <x v="0"/>
    <x v="0"/>
    <x v="1"/>
    <n v="1"/>
    <n v="3"/>
    <n v="6"/>
    <n v="12"/>
  </r>
  <r>
    <x v="1"/>
    <x v="0"/>
    <x v="3"/>
    <n v="1"/>
    <n v="1"/>
    <x v="0"/>
    <x v="1"/>
    <s v="&lt;5times"/>
    <s v="No"/>
    <x v="0"/>
    <x v="248"/>
    <n v="8"/>
    <n v="160"/>
    <n v="6"/>
    <n v="8"/>
    <n v="65"/>
    <x v="0"/>
    <x v="0"/>
    <x v="0"/>
    <x v="0"/>
    <x v="0"/>
    <x v="0"/>
    <n v="7"/>
    <n v="6"/>
    <n v="3"/>
    <n v="6"/>
  </r>
  <r>
    <x v="3"/>
    <x v="3"/>
    <x v="0"/>
    <n v="0"/>
    <n v="1"/>
    <x v="0"/>
    <x v="1"/>
    <s v="&lt;5times"/>
    <s v="No"/>
    <x v="0"/>
    <x v="249"/>
    <n v="28"/>
    <n v="31"/>
    <n v="16"/>
    <n v="0"/>
    <n v="4"/>
    <x v="0"/>
    <x v="0"/>
    <x v="0"/>
    <x v="0"/>
    <x v="0"/>
    <x v="0"/>
    <n v="2"/>
    <n v="2"/>
    <n v="1"/>
    <n v="5"/>
  </r>
  <r>
    <x v="1"/>
    <x v="4"/>
    <x v="1"/>
    <n v="1"/>
    <n v="0"/>
    <x v="1"/>
    <x v="0"/>
    <s v="&lt;5times"/>
    <s v="No"/>
    <x v="0"/>
    <x v="5"/>
    <n v="10"/>
    <n v="13"/>
    <n v="3"/>
    <n v="11"/>
    <n v="11"/>
    <x v="0"/>
    <x v="0"/>
    <x v="0"/>
    <x v="0"/>
    <x v="0"/>
    <x v="0"/>
    <n v="2"/>
    <n v="2"/>
    <n v="0"/>
    <n v="3"/>
  </r>
  <r>
    <x v="0"/>
    <x v="2"/>
    <x v="2"/>
    <n v="1"/>
    <n v="0"/>
    <x v="0"/>
    <x v="1"/>
    <s v="&lt;5times"/>
    <s v="No"/>
    <x v="0"/>
    <x v="50"/>
    <n v="2"/>
    <n v="11"/>
    <n v="10"/>
    <n v="6"/>
    <n v="12"/>
    <x v="0"/>
    <x v="0"/>
    <x v="0"/>
    <x v="0"/>
    <x v="0"/>
    <x v="0"/>
    <n v="2"/>
    <n v="1"/>
    <n v="0"/>
    <n v="4"/>
  </r>
  <r>
    <x v="3"/>
    <x v="2"/>
    <x v="0"/>
    <n v="0"/>
    <n v="1"/>
    <x v="0"/>
    <x v="2"/>
    <s v="&lt;5times"/>
    <s v="No"/>
    <x v="0"/>
    <x v="81"/>
    <n v="6"/>
    <n v="7"/>
    <n v="0"/>
    <n v="3"/>
    <n v="3"/>
    <x v="0"/>
    <x v="0"/>
    <x v="0"/>
    <x v="0"/>
    <x v="0"/>
    <x v="0"/>
    <n v="1"/>
    <n v="1"/>
    <n v="0"/>
    <n v="3"/>
  </r>
  <r>
    <x v="0"/>
    <x v="3"/>
    <x v="0"/>
    <n v="0"/>
    <n v="1"/>
    <x v="0"/>
    <x v="1"/>
    <s v="&lt;5times"/>
    <s v="No"/>
    <x v="0"/>
    <x v="29"/>
    <n v="35"/>
    <n v="322"/>
    <n v="46"/>
    <n v="7"/>
    <n v="143"/>
    <x v="0"/>
    <x v="0"/>
    <x v="0"/>
    <x v="0"/>
    <x v="0"/>
    <x v="0"/>
    <n v="3"/>
    <n v="7"/>
    <n v="2"/>
    <n v="11"/>
  </r>
  <r>
    <x v="3"/>
    <x v="0"/>
    <x v="0"/>
    <n v="1"/>
    <n v="0"/>
    <x v="0"/>
    <x v="2"/>
    <s v="&lt;5times"/>
    <s v="No"/>
    <x v="0"/>
    <x v="112"/>
    <n v="7"/>
    <n v="15"/>
    <n v="13"/>
    <n v="9"/>
    <n v="15"/>
    <x v="0"/>
    <x v="0"/>
    <x v="0"/>
    <x v="0"/>
    <x v="0"/>
    <x v="0"/>
    <n v="3"/>
    <n v="2"/>
    <n v="1"/>
    <n v="3"/>
  </r>
  <r>
    <x v="2"/>
    <x v="3"/>
    <x v="3"/>
    <n v="0"/>
    <n v="0"/>
    <x v="1"/>
    <x v="2"/>
    <s v="05-10times"/>
    <s v="No"/>
    <x v="0"/>
    <x v="250"/>
    <n v="10"/>
    <n v="143"/>
    <n v="13"/>
    <n v="10"/>
    <n v="20"/>
    <x v="0"/>
    <x v="0"/>
    <x v="0"/>
    <x v="0"/>
    <x v="0"/>
    <x v="0"/>
    <n v="2"/>
    <n v="9"/>
    <n v="4"/>
    <n v="12"/>
  </r>
  <r>
    <x v="2"/>
    <x v="2"/>
    <x v="4"/>
    <n v="0"/>
    <n v="0"/>
    <x v="0"/>
    <x v="1"/>
    <s v="&lt;5times"/>
    <s v="No"/>
    <x v="0"/>
    <x v="251"/>
    <n v="168"/>
    <n v="706"/>
    <n v="80"/>
    <n v="76"/>
    <n v="61"/>
    <x v="0"/>
    <x v="0"/>
    <x v="0"/>
    <x v="0"/>
    <x v="0"/>
    <x v="0"/>
    <n v="1"/>
    <n v="3"/>
    <n v="6"/>
    <n v="4"/>
  </r>
  <r>
    <x v="0"/>
    <x v="3"/>
    <x v="4"/>
    <n v="0"/>
    <n v="1"/>
    <x v="0"/>
    <x v="2"/>
    <s v="&lt;5times"/>
    <s v="No"/>
    <x v="0"/>
    <x v="252"/>
    <n v="1"/>
    <n v="19"/>
    <n v="2"/>
    <n v="0"/>
    <n v="11"/>
    <x v="0"/>
    <x v="0"/>
    <x v="0"/>
    <x v="0"/>
    <x v="0"/>
    <x v="0"/>
    <n v="1"/>
    <n v="2"/>
    <n v="1"/>
    <n v="4"/>
  </r>
  <r>
    <x v="2"/>
    <x v="2"/>
    <x v="4"/>
    <n v="0"/>
    <n v="1"/>
    <x v="0"/>
    <x v="0"/>
    <s v="&lt;5times"/>
    <s v="No"/>
    <x v="0"/>
    <x v="253"/>
    <n v="89"/>
    <n v="102"/>
    <n v="16"/>
    <n v="12"/>
    <n v="25"/>
    <x v="0"/>
    <x v="0"/>
    <x v="0"/>
    <x v="0"/>
    <x v="0"/>
    <x v="0"/>
    <n v="4"/>
    <n v="9"/>
    <n v="4"/>
    <n v="6"/>
  </r>
  <r>
    <x v="0"/>
    <x v="0"/>
    <x v="0"/>
    <n v="0"/>
    <n v="2"/>
    <x v="0"/>
    <x v="1"/>
    <s v="&lt;5times"/>
    <s v="No"/>
    <x v="0"/>
    <x v="254"/>
    <n v="106"/>
    <n v="271"/>
    <n v="75"/>
    <n v="98"/>
    <n v="65"/>
    <x v="0"/>
    <x v="0"/>
    <x v="0"/>
    <x v="0"/>
    <x v="0"/>
    <x v="0"/>
    <n v="4"/>
    <n v="6"/>
    <n v="4"/>
    <n v="12"/>
  </r>
  <r>
    <x v="3"/>
    <x v="0"/>
    <x v="0"/>
    <n v="1"/>
    <n v="1"/>
    <x v="0"/>
    <x v="1"/>
    <s v="&lt;5times"/>
    <s v="No"/>
    <x v="0"/>
    <x v="35"/>
    <n v="1"/>
    <n v="41"/>
    <n v="10"/>
    <n v="1"/>
    <n v="67"/>
    <x v="0"/>
    <x v="0"/>
    <x v="1"/>
    <x v="0"/>
    <x v="0"/>
    <x v="0"/>
    <n v="5"/>
    <n v="3"/>
    <n v="3"/>
    <n v="3"/>
  </r>
  <r>
    <x v="0"/>
    <x v="0"/>
    <x v="0"/>
    <n v="0"/>
    <n v="0"/>
    <x v="0"/>
    <x v="1"/>
    <s v="&lt;5times"/>
    <s v="No"/>
    <x v="0"/>
    <x v="255"/>
    <n v="17"/>
    <n v="241"/>
    <n v="104"/>
    <n v="188"/>
    <n v="232"/>
    <x v="0"/>
    <x v="0"/>
    <x v="0"/>
    <x v="0"/>
    <x v="0"/>
    <x v="0"/>
    <n v="2"/>
    <n v="9"/>
    <n v="5"/>
    <n v="9"/>
  </r>
  <r>
    <x v="3"/>
    <x v="0"/>
    <x v="0"/>
    <n v="1"/>
    <n v="1"/>
    <x v="1"/>
    <x v="1"/>
    <s v="05-10times"/>
    <s v="No"/>
    <x v="0"/>
    <x v="129"/>
    <n v="0"/>
    <n v="171"/>
    <n v="8"/>
    <n v="19"/>
    <n v="32"/>
    <x v="0"/>
    <x v="0"/>
    <x v="0"/>
    <x v="0"/>
    <x v="0"/>
    <x v="0"/>
    <n v="12"/>
    <n v="9"/>
    <n v="2"/>
    <n v="8"/>
  </r>
  <r>
    <x v="3"/>
    <x v="0"/>
    <x v="0"/>
    <n v="0"/>
    <n v="1"/>
    <x v="1"/>
    <x v="0"/>
    <s v="05-10times"/>
    <s v="No"/>
    <x v="0"/>
    <x v="246"/>
    <n v="0"/>
    <n v="21"/>
    <n v="7"/>
    <n v="0"/>
    <n v="12"/>
    <x v="0"/>
    <x v="0"/>
    <x v="0"/>
    <x v="0"/>
    <x v="0"/>
    <x v="0"/>
    <n v="1"/>
    <n v="3"/>
    <n v="0"/>
    <n v="3"/>
  </r>
  <r>
    <x v="1"/>
    <x v="0"/>
    <x v="4"/>
    <n v="0"/>
    <n v="0"/>
    <x v="0"/>
    <x v="1"/>
    <s v="&lt;5times"/>
    <s v="No"/>
    <x v="0"/>
    <x v="21"/>
    <n v="147"/>
    <n v="509"/>
    <n v="104"/>
    <n v="107"/>
    <n v="107"/>
    <x v="0"/>
    <x v="0"/>
    <x v="0"/>
    <x v="0"/>
    <x v="1"/>
    <x v="0"/>
    <n v="1"/>
    <n v="3"/>
    <n v="5"/>
    <n v="12"/>
  </r>
  <r>
    <x v="1"/>
    <x v="0"/>
    <x v="4"/>
    <n v="0"/>
    <n v="0"/>
    <x v="0"/>
    <x v="1"/>
    <s v="&lt;5times"/>
    <s v="No"/>
    <x v="0"/>
    <x v="256"/>
    <n v="51"/>
    <n v="432"/>
    <n v="180"/>
    <n v="120"/>
    <n v="190"/>
    <x v="0"/>
    <x v="0"/>
    <x v="0"/>
    <x v="0"/>
    <x v="1"/>
    <x v="1"/>
    <n v="1"/>
    <n v="3"/>
    <n v="10"/>
    <n v="13"/>
  </r>
  <r>
    <x v="0"/>
    <x v="3"/>
    <x v="0"/>
    <n v="0"/>
    <n v="0"/>
    <x v="0"/>
    <x v="2"/>
    <s v="&lt;5times"/>
    <s v="No"/>
    <x v="0"/>
    <x v="257"/>
    <n v="28"/>
    <n v="491"/>
    <n v="30"/>
    <n v="14"/>
    <n v="56"/>
    <x v="0"/>
    <x v="0"/>
    <x v="0"/>
    <x v="0"/>
    <x v="0"/>
    <x v="0"/>
    <n v="1"/>
    <n v="6"/>
    <n v="7"/>
    <n v="8"/>
  </r>
  <r>
    <x v="3"/>
    <x v="0"/>
    <x v="0"/>
    <n v="0"/>
    <n v="1"/>
    <x v="1"/>
    <x v="1"/>
    <s v="05-10times"/>
    <s v="No"/>
    <x v="0"/>
    <x v="258"/>
    <n v="0"/>
    <n v="76"/>
    <n v="12"/>
    <n v="9"/>
    <n v="199"/>
    <x v="0"/>
    <x v="0"/>
    <x v="0"/>
    <x v="0"/>
    <x v="0"/>
    <x v="0"/>
    <n v="7"/>
    <n v="9"/>
    <n v="6"/>
    <n v="9"/>
  </r>
  <r>
    <x v="2"/>
    <x v="0"/>
    <x v="4"/>
    <n v="1"/>
    <n v="1"/>
    <x v="0"/>
    <x v="0"/>
    <s v="&lt;5times"/>
    <s v="No"/>
    <x v="0"/>
    <x v="112"/>
    <n v="0"/>
    <n v="5"/>
    <n v="0"/>
    <n v="1"/>
    <n v="5"/>
    <x v="0"/>
    <x v="0"/>
    <x v="0"/>
    <x v="0"/>
    <x v="0"/>
    <x v="0"/>
    <n v="1"/>
    <n v="1"/>
    <n v="0"/>
    <n v="2"/>
  </r>
  <r>
    <x v="0"/>
    <x v="3"/>
    <x v="0"/>
    <n v="0"/>
    <n v="1"/>
    <x v="1"/>
    <x v="1"/>
    <s v="05-10times"/>
    <s v="No"/>
    <x v="0"/>
    <x v="259"/>
    <n v="7"/>
    <n v="56"/>
    <n v="0"/>
    <n v="0"/>
    <n v="28"/>
    <x v="1"/>
    <x v="0"/>
    <x v="0"/>
    <x v="1"/>
    <x v="0"/>
    <x v="0"/>
    <n v="8"/>
    <n v="10"/>
    <n v="4"/>
    <n v="6"/>
  </r>
  <r>
    <x v="2"/>
    <x v="3"/>
    <x v="4"/>
    <n v="0"/>
    <n v="1"/>
    <x v="0"/>
    <x v="1"/>
    <s v="&lt;5times"/>
    <s v="No"/>
    <x v="0"/>
    <x v="154"/>
    <n v="123"/>
    <n v="274"/>
    <n v="46"/>
    <n v="123"/>
    <n v="141"/>
    <x v="0"/>
    <x v="0"/>
    <x v="0"/>
    <x v="0"/>
    <x v="0"/>
    <x v="0"/>
    <n v="5"/>
    <n v="6"/>
    <n v="5"/>
    <n v="12"/>
  </r>
  <r>
    <x v="0"/>
    <x v="3"/>
    <x v="0"/>
    <n v="0"/>
    <n v="1"/>
    <x v="0"/>
    <x v="0"/>
    <s v="&lt;5times"/>
    <s v="No"/>
    <x v="0"/>
    <x v="14"/>
    <n v="0"/>
    <n v="9"/>
    <n v="3"/>
    <n v="0"/>
    <n v="0"/>
    <x v="0"/>
    <x v="0"/>
    <x v="0"/>
    <x v="0"/>
    <x v="0"/>
    <x v="0"/>
    <n v="1"/>
    <n v="1"/>
    <n v="0"/>
    <n v="3"/>
  </r>
  <r>
    <x v="4"/>
    <x v="0"/>
    <x v="4"/>
    <n v="1"/>
    <n v="1"/>
    <x v="1"/>
    <x v="0"/>
    <s v="05-10times"/>
    <s v="No"/>
    <x v="0"/>
    <x v="260"/>
    <n v="3"/>
    <n v="147"/>
    <n v="4"/>
    <n v="24"/>
    <n v="41"/>
    <x v="0"/>
    <x v="0"/>
    <x v="0"/>
    <x v="0"/>
    <x v="0"/>
    <x v="1"/>
    <n v="7"/>
    <n v="6"/>
    <n v="2"/>
    <n v="5"/>
  </r>
  <r>
    <x v="3"/>
    <x v="3"/>
    <x v="0"/>
    <n v="1"/>
    <n v="0"/>
    <x v="0"/>
    <x v="1"/>
    <s v="&lt;5times"/>
    <s v="No"/>
    <x v="0"/>
    <x v="6"/>
    <n v="0"/>
    <n v="6"/>
    <n v="3"/>
    <n v="3"/>
    <n v="5"/>
    <x v="0"/>
    <x v="0"/>
    <x v="0"/>
    <x v="0"/>
    <x v="0"/>
    <x v="0"/>
    <n v="1"/>
    <n v="1"/>
    <n v="1"/>
    <n v="3"/>
  </r>
  <r>
    <x v="3"/>
    <x v="3"/>
    <x v="0"/>
    <n v="0"/>
    <n v="0"/>
    <x v="0"/>
    <x v="1"/>
    <s v="&lt;5times"/>
    <s v="No"/>
    <x v="0"/>
    <x v="261"/>
    <n v="105"/>
    <n v="125"/>
    <n v="137"/>
    <n v="42"/>
    <n v="21"/>
    <x v="0"/>
    <x v="0"/>
    <x v="0"/>
    <x v="0"/>
    <x v="0"/>
    <x v="0"/>
    <n v="1"/>
    <n v="9"/>
    <n v="4"/>
    <n v="9"/>
  </r>
  <r>
    <x v="3"/>
    <x v="1"/>
    <x v="0"/>
    <n v="0"/>
    <n v="0"/>
    <x v="0"/>
    <x v="1"/>
    <s v="&lt;5times"/>
    <s v="No"/>
    <x v="0"/>
    <x v="5"/>
    <n v="4"/>
    <n v="13"/>
    <n v="15"/>
    <n v="8"/>
    <n v="17"/>
    <x v="0"/>
    <x v="0"/>
    <x v="0"/>
    <x v="0"/>
    <x v="0"/>
    <x v="0"/>
    <n v="2"/>
    <n v="2"/>
    <n v="0"/>
    <n v="4"/>
  </r>
  <r>
    <x v="3"/>
    <x v="3"/>
    <x v="0"/>
    <n v="0"/>
    <n v="1"/>
    <x v="1"/>
    <x v="2"/>
    <s v="05-10times"/>
    <s v="No"/>
    <x v="0"/>
    <x v="262"/>
    <n v="48"/>
    <n v="320"/>
    <n v="42"/>
    <n v="32"/>
    <n v="192"/>
    <x v="0"/>
    <x v="0"/>
    <x v="1"/>
    <x v="0"/>
    <x v="0"/>
    <x v="1"/>
    <n v="5"/>
    <n v="11"/>
    <n v="4"/>
    <n v="9"/>
  </r>
  <r>
    <x v="2"/>
    <x v="3"/>
    <x v="1"/>
    <n v="0"/>
    <n v="1"/>
    <x v="0"/>
    <x v="1"/>
    <s v="&lt;5times"/>
    <s v="No"/>
    <x v="0"/>
    <x v="263"/>
    <n v="14"/>
    <n v="397"/>
    <n v="76"/>
    <n v="58"/>
    <n v="176"/>
    <x v="0"/>
    <x v="0"/>
    <x v="0"/>
    <x v="0"/>
    <x v="0"/>
    <x v="1"/>
    <n v="11"/>
    <n v="8"/>
    <n v="5"/>
    <n v="9"/>
  </r>
  <r>
    <x v="2"/>
    <x v="3"/>
    <x v="0"/>
    <n v="1"/>
    <n v="0"/>
    <x v="0"/>
    <x v="1"/>
    <s v="&lt;5times"/>
    <s v="No"/>
    <x v="0"/>
    <x v="179"/>
    <n v="17"/>
    <n v="171"/>
    <n v="39"/>
    <n v="0"/>
    <n v="30"/>
    <x v="0"/>
    <x v="0"/>
    <x v="0"/>
    <x v="0"/>
    <x v="0"/>
    <x v="0"/>
    <n v="5"/>
    <n v="6"/>
    <n v="2"/>
    <n v="5"/>
  </r>
  <r>
    <x v="3"/>
    <x v="0"/>
    <x v="4"/>
    <n v="1"/>
    <n v="0"/>
    <x v="0"/>
    <x v="1"/>
    <s v="&lt;5times"/>
    <s v="No"/>
    <x v="0"/>
    <x v="264"/>
    <n v="5"/>
    <n v="107"/>
    <n v="11"/>
    <n v="8"/>
    <n v="29"/>
    <x v="0"/>
    <x v="0"/>
    <x v="0"/>
    <x v="0"/>
    <x v="0"/>
    <x v="0"/>
    <n v="2"/>
    <n v="5"/>
    <n v="1"/>
    <n v="6"/>
  </r>
  <r>
    <x v="3"/>
    <x v="0"/>
    <x v="4"/>
    <n v="0"/>
    <n v="1"/>
    <x v="0"/>
    <x v="0"/>
    <s v="&lt;5times"/>
    <s v="No"/>
    <x v="0"/>
    <x v="73"/>
    <n v="5"/>
    <n v="56"/>
    <n v="3"/>
    <n v="2"/>
    <n v="20"/>
    <x v="0"/>
    <x v="0"/>
    <x v="0"/>
    <x v="0"/>
    <x v="0"/>
    <x v="0"/>
    <n v="2"/>
    <n v="6"/>
    <n v="2"/>
    <n v="4"/>
  </r>
  <r>
    <x v="0"/>
    <x v="3"/>
    <x v="0"/>
    <n v="1"/>
    <n v="1"/>
    <x v="1"/>
    <x v="2"/>
    <s v="05-10times"/>
    <s v="No"/>
    <x v="0"/>
    <x v="120"/>
    <n v="5"/>
    <n v="64"/>
    <n v="7"/>
    <n v="0"/>
    <n v="70"/>
    <x v="0"/>
    <x v="0"/>
    <x v="0"/>
    <x v="0"/>
    <x v="0"/>
    <x v="0"/>
    <n v="8"/>
    <n v="9"/>
    <n v="1"/>
    <n v="7"/>
  </r>
  <r>
    <x v="0"/>
    <x v="2"/>
    <x v="4"/>
    <n v="0"/>
    <n v="1"/>
    <x v="0"/>
    <x v="2"/>
    <s v="&lt;5times"/>
    <s v="No"/>
    <x v="0"/>
    <x v="265"/>
    <n v="7"/>
    <n v="74"/>
    <n v="10"/>
    <n v="0"/>
    <n v="58"/>
    <x v="0"/>
    <x v="0"/>
    <x v="0"/>
    <x v="0"/>
    <x v="0"/>
    <x v="0"/>
    <n v="4"/>
    <n v="6"/>
    <n v="1"/>
    <n v="7"/>
  </r>
  <r>
    <x v="2"/>
    <x v="3"/>
    <x v="4"/>
    <n v="0"/>
    <n v="1"/>
    <x v="0"/>
    <x v="1"/>
    <s v="&lt;5times"/>
    <s v="No"/>
    <x v="0"/>
    <x v="8"/>
    <n v="0"/>
    <n v="6"/>
    <n v="0"/>
    <n v="1"/>
    <n v="8"/>
    <x v="0"/>
    <x v="0"/>
    <x v="0"/>
    <x v="0"/>
    <x v="0"/>
    <x v="0"/>
    <n v="1"/>
    <n v="1"/>
    <n v="0"/>
    <n v="3"/>
  </r>
  <r>
    <x v="5"/>
    <x v="3"/>
    <x v="4"/>
    <n v="0"/>
    <n v="0"/>
    <x v="0"/>
    <x v="0"/>
    <s v="&lt;5times"/>
    <s v="No"/>
    <x v="0"/>
    <x v="266"/>
    <n v="21"/>
    <n v="449"/>
    <n v="106"/>
    <n v="20"/>
    <n v="20"/>
    <x v="1"/>
    <x v="0"/>
    <x v="0"/>
    <x v="0"/>
    <x v="1"/>
    <x v="1"/>
    <n v="1"/>
    <n v="4"/>
    <n v="3"/>
    <n v="4"/>
  </r>
  <r>
    <x v="0"/>
    <x v="3"/>
    <x v="1"/>
    <n v="0"/>
    <n v="1"/>
    <x v="0"/>
    <x v="2"/>
    <s v="&lt;5times"/>
    <s v="No"/>
    <x v="0"/>
    <x v="267"/>
    <n v="9"/>
    <n v="240"/>
    <n v="50"/>
    <n v="19"/>
    <n v="57"/>
    <x v="0"/>
    <x v="0"/>
    <x v="0"/>
    <x v="0"/>
    <x v="0"/>
    <x v="0"/>
    <n v="2"/>
    <n v="7"/>
    <n v="7"/>
    <n v="10"/>
  </r>
  <r>
    <x v="3"/>
    <x v="3"/>
    <x v="2"/>
    <n v="0"/>
    <n v="1"/>
    <x v="0"/>
    <x v="0"/>
    <s v="&lt;5times"/>
    <s v="No"/>
    <x v="0"/>
    <x v="201"/>
    <n v="4"/>
    <n v="17"/>
    <n v="7"/>
    <n v="6"/>
    <n v="64"/>
    <x v="0"/>
    <x v="0"/>
    <x v="0"/>
    <x v="0"/>
    <x v="0"/>
    <x v="0"/>
    <n v="1"/>
    <n v="2"/>
    <n v="2"/>
    <n v="2"/>
  </r>
  <r>
    <x v="4"/>
    <x v="3"/>
    <x v="0"/>
    <n v="1"/>
    <n v="1"/>
    <x v="1"/>
    <x v="0"/>
    <s v="05-10times"/>
    <s v="No"/>
    <x v="0"/>
    <x v="268"/>
    <n v="0"/>
    <n v="17"/>
    <n v="0"/>
    <n v="0"/>
    <n v="3"/>
    <x v="0"/>
    <x v="0"/>
    <x v="0"/>
    <x v="0"/>
    <x v="0"/>
    <x v="0"/>
    <n v="3"/>
    <n v="3"/>
    <n v="0"/>
    <n v="3"/>
  </r>
  <r>
    <x v="3"/>
    <x v="3"/>
    <x v="1"/>
    <n v="0"/>
    <n v="1"/>
    <x v="0"/>
    <x v="0"/>
    <s v="&lt;5times"/>
    <s v="No"/>
    <x v="0"/>
    <x v="35"/>
    <n v="9"/>
    <n v="39"/>
    <n v="4"/>
    <n v="0"/>
    <n v="7"/>
    <x v="0"/>
    <x v="0"/>
    <x v="0"/>
    <x v="0"/>
    <x v="0"/>
    <x v="0"/>
    <n v="1"/>
    <n v="2"/>
    <n v="2"/>
    <n v="5"/>
  </r>
  <r>
    <x v="4"/>
    <x v="3"/>
    <x v="0"/>
    <n v="1"/>
    <n v="1"/>
    <x v="0"/>
    <x v="1"/>
    <s v="&lt;5times"/>
    <s v="No"/>
    <x v="0"/>
    <x v="107"/>
    <n v="9"/>
    <n v="4"/>
    <n v="7"/>
    <n v="8"/>
    <n v="7"/>
    <x v="0"/>
    <x v="0"/>
    <x v="0"/>
    <x v="0"/>
    <x v="0"/>
    <x v="0"/>
    <n v="4"/>
    <n v="1"/>
    <n v="1"/>
    <n v="4"/>
  </r>
  <r>
    <x v="0"/>
    <x v="3"/>
    <x v="4"/>
    <n v="0"/>
    <n v="1"/>
    <x v="0"/>
    <x v="2"/>
    <s v="&lt;5times"/>
    <s v="No"/>
    <x v="0"/>
    <x v="40"/>
    <n v="0"/>
    <n v="232"/>
    <n v="13"/>
    <n v="20"/>
    <n v="50"/>
    <x v="0"/>
    <x v="0"/>
    <x v="0"/>
    <x v="0"/>
    <x v="0"/>
    <x v="1"/>
    <n v="2"/>
    <n v="3"/>
    <n v="5"/>
    <n v="7"/>
  </r>
  <r>
    <x v="4"/>
    <x v="2"/>
    <x v="4"/>
    <n v="1"/>
    <n v="0"/>
    <x v="1"/>
    <x v="0"/>
    <s v="&lt;5times"/>
    <s v="No"/>
    <x v="0"/>
    <x v="56"/>
    <n v="4"/>
    <n v="18"/>
    <n v="7"/>
    <n v="5"/>
    <n v="5"/>
    <x v="0"/>
    <x v="0"/>
    <x v="0"/>
    <x v="0"/>
    <x v="0"/>
    <x v="0"/>
    <n v="2"/>
    <n v="2"/>
    <n v="0"/>
    <n v="3"/>
  </r>
  <r>
    <x v="0"/>
    <x v="3"/>
    <x v="2"/>
    <n v="1"/>
    <n v="2"/>
    <x v="0"/>
    <x v="0"/>
    <s v="&lt;5times"/>
    <s v="No"/>
    <x v="0"/>
    <x v="258"/>
    <n v="59"/>
    <n v="487"/>
    <n v="58"/>
    <n v="29"/>
    <n v="73"/>
    <x v="0"/>
    <x v="0"/>
    <x v="0"/>
    <x v="0"/>
    <x v="0"/>
    <x v="0"/>
    <n v="7"/>
    <n v="2"/>
    <n v="5"/>
    <n v="5"/>
  </r>
  <r>
    <x v="0"/>
    <x v="0"/>
    <x v="1"/>
    <n v="1"/>
    <n v="0"/>
    <x v="1"/>
    <x v="2"/>
    <s v="05-10times"/>
    <s v="No"/>
    <x v="0"/>
    <x v="18"/>
    <n v="2"/>
    <n v="18"/>
    <n v="0"/>
    <n v="2"/>
    <n v="12"/>
    <x v="0"/>
    <x v="0"/>
    <x v="0"/>
    <x v="0"/>
    <x v="0"/>
    <x v="0"/>
    <n v="3"/>
    <n v="3"/>
    <n v="0"/>
    <n v="3"/>
  </r>
  <r>
    <x v="0"/>
    <x v="0"/>
    <x v="1"/>
    <n v="0"/>
    <n v="0"/>
    <x v="1"/>
    <x v="0"/>
    <s v="05-10times"/>
    <s v="No"/>
    <x v="0"/>
    <x v="50"/>
    <n v="2"/>
    <n v="11"/>
    <n v="41"/>
    <n v="7"/>
    <n v="11"/>
    <x v="0"/>
    <x v="0"/>
    <x v="0"/>
    <x v="0"/>
    <x v="0"/>
    <x v="0"/>
    <n v="1"/>
    <n v="2"/>
    <n v="0"/>
    <n v="3"/>
  </r>
  <r>
    <x v="2"/>
    <x v="2"/>
    <x v="0"/>
    <n v="0"/>
    <n v="0"/>
    <x v="0"/>
    <x v="2"/>
    <s v="&lt;5times"/>
    <s v="No"/>
    <x v="0"/>
    <x v="269"/>
    <n v="178"/>
    <n v="555"/>
    <n v="77"/>
    <n v="138"/>
    <n v="118"/>
    <x v="1"/>
    <x v="0"/>
    <x v="0"/>
    <x v="0"/>
    <x v="0"/>
    <x v="0"/>
    <n v="1"/>
    <n v="4"/>
    <n v="7"/>
    <n v="9"/>
  </r>
  <r>
    <x v="3"/>
    <x v="0"/>
    <x v="0"/>
    <n v="0"/>
    <n v="0"/>
    <x v="0"/>
    <x v="2"/>
    <s v="&lt;5times"/>
    <s v="No"/>
    <x v="0"/>
    <x v="270"/>
    <n v="153"/>
    <n v="293"/>
    <n v="72"/>
    <n v="97"/>
    <n v="30"/>
    <x v="1"/>
    <x v="0"/>
    <x v="0"/>
    <x v="1"/>
    <x v="1"/>
    <x v="1"/>
    <n v="1"/>
    <n v="11"/>
    <n v="4"/>
    <n v="6"/>
  </r>
  <r>
    <x v="0"/>
    <x v="3"/>
    <x v="1"/>
    <n v="0"/>
    <n v="1"/>
    <x v="0"/>
    <x v="1"/>
    <s v="&lt;5times"/>
    <s v="No"/>
    <x v="0"/>
    <x v="28"/>
    <n v="16"/>
    <n v="165"/>
    <n v="0"/>
    <n v="24"/>
    <n v="82"/>
    <x v="0"/>
    <x v="0"/>
    <x v="0"/>
    <x v="0"/>
    <x v="0"/>
    <x v="0"/>
    <n v="5"/>
    <n v="5"/>
    <n v="5"/>
    <n v="12"/>
  </r>
  <r>
    <x v="0"/>
    <x v="3"/>
    <x v="1"/>
    <n v="2"/>
    <n v="1"/>
    <x v="0"/>
    <x v="1"/>
    <s v="&lt;5times"/>
    <s v="No"/>
    <x v="0"/>
    <x v="5"/>
    <n v="0"/>
    <n v="1"/>
    <n v="0"/>
    <n v="0"/>
    <n v="0"/>
    <x v="0"/>
    <x v="0"/>
    <x v="0"/>
    <x v="0"/>
    <x v="0"/>
    <x v="0"/>
    <n v="1"/>
    <n v="1"/>
    <n v="0"/>
    <n v="2"/>
  </r>
  <r>
    <x v="1"/>
    <x v="0"/>
    <x v="0"/>
    <n v="0"/>
    <n v="1"/>
    <x v="0"/>
    <x v="2"/>
    <s v="&lt;5times"/>
    <s v="No"/>
    <x v="0"/>
    <x v="271"/>
    <n v="35"/>
    <n v="75"/>
    <n v="63"/>
    <n v="57"/>
    <n v="31"/>
    <x v="0"/>
    <x v="0"/>
    <x v="0"/>
    <x v="0"/>
    <x v="0"/>
    <x v="0"/>
    <n v="3"/>
    <n v="7"/>
    <n v="1"/>
    <n v="7"/>
  </r>
  <r>
    <x v="2"/>
    <x v="3"/>
    <x v="2"/>
    <n v="0"/>
    <n v="1"/>
    <x v="1"/>
    <x v="0"/>
    <s v="05-10times"/>
    <s v="No"/>
    <x v="0"/>
    <x v="200"/>
    <n v="10"/>
    <n v="38"/>
    <n v="0"/>
    <n v="13"/>
    <n v="27"/>
    <x v="0"/>
    <x v="0"/>
    <x v="0"/>
    <x v="0"/>
    <x v="0"/>
    <x v="0"/>
    <n v="4"/>
    <n v="7"/>
    <n v="2"/>
    <n v="4"/>
  </r>
  <r>
    <x v="3"/>
    <x v="3"/>
    <x v="1"/>
    <n v="1"/>
    <n v="1"/>
    <x v="0"/>
    <x v="0"/>
    <s v="&lt;5times"/>
    <s v="No"/>
    <x v="0"/>
    <x v="249"/>
    <n v="2"/>
    <n v="35"/>
    <n v="0"/>
    <n v="1"/>
    <n v="69"/>
    <x v="0"/>
    <x v="0"/>
    <x v="1"/>
    <x v="0"/>
    <x v="0"/>
    <x v="1"/>
    <n v="4"/>
    <n v="3"/>
    <n v="2"/>
    <n v="2"/>
  </r>
  <r>
    <x v="0"/>
    <x v="0"/>
    <x v="0"/>
    <n v="1"/>
    <n v="1"/>
    <x v="1"/>
    <x v="1"/>
    <s v="05-10times"/>
    <s v="No"/>
    <x v="0"/>
    <x v="53"/>
    <n v="4"/>
    <n v="45"/>
    <n v="6"/>
    <n v="2"/>
    <n v="38"/>
    <x v="0"/>
    <x v="0"/>
    <x v="0"/>
    <x v="0"/>
    <x v="0"/>
    <x v="0"/>
    <n v="6"/>
    <n v="5"/>
    <n v="1"/>
    <n v="4"/>
  </r>
  <r>
    <x v="3"/>
    <x v="1"/>
    <x v="0"/>
    <n v="0"/>
    <n v="1"/>
    <x v="0"/>
    <x v="1"/>
    <s v="&lt;5times"/>
    <s v="No"/>
    <x v="0"/>
    <x v="272"/>
    <n v="21"/>
    <n v="64"/>
    <n v="62"/>
    <n v="21"/>
    <n v="25"/>
    <x v="0"/>
    <x v="0"/>
    <x v="0"/>
    <x v="0"/>
    <x v="0"/>
    <x v="0"/>
    <n v="2"/>
    <n v="3"/>
    <n v="2"/>
    <n v="10"/>
  </r>
  <r>
    <x v="2"/>
    <x v="3"/>
    <x v="1"/>
    <n v="1"/>
    <n v="0"/>
    <x v="1"/>
    <x v="2"/>
    <s v="05-10times"/>
    <s v="No"/>
    <x v="0"/>
    <x v="203"/>
    <n v="0"/>
    <n v="9"/>
    <n v="0"/>
    <n v="0"/>
    <n v="1"/>
    <x v="0"/>
    <x v="0"/>
    <x v="0"/>
    <x v="0"/>
    <x v="0"/>
    <x v="0"/>
    <n v="1"/>
    <n v="1"/>
    <n v="0"/>
    <n v="3"/>
  </r>
  <r>
    <x v="3"/>
    <x v="2"/>
    <x v="0"/>
    <n v="0"/>
    <n v="0"/>
    <x v="0"/>
    <x v="2"/>
    <s v="&lt;5times"/>
    <s v="No"/>
    <x v="0"/>
    <x v="273"/>
    <n v="24"/>
    <n v="746"/>
    <n v="94"/>
    <n v="29"/>
    <n v="48"/>
    <x v="0"/>
    <x v="0"/>
    <x v="0"/>
    <x v="0"/>
    <x v="1"/>
    <x v="1"/>
    <n v="0"/>
    <n v="9"/>
    <n v="7"/>
    <n v="11"/>
  </r>
  <r>
    <x v="0"/>
    <x v="0"/>
    <x v="0"/>
    <n v="0"/>
    <n v="0"/>
    <x v="0"/>
    <x v="0"/>
    <s v="&lt;5times"/>
    <s v="No"/>
    <x v="0"/>
    <x v="137"/>
    <n v="96"/>
    <n v="447"/>
    <n v="220"/>
    <n v="96"/>
    <n v="32"/>
    <x v="0"/>
    <x v="0"/>
    <x v="0"/>
    <x v="0"/>
    <x v="0"/>
    <x v="0"/>
    <n v="1"/>
    <n v="5"/>
    <n v="7"/>
    <n v="6"/>
  </r>
  <r>
    <x v="3"/>
    <x v="0"/>
    <x v="0"/>
    <n v="1"/>
    <n v="0"/>
    <x v="0"/>
    <x v="0"/>
    <s v="&lt;5times"/>
    <s v="No"/>
    <x v="0"/>
    <x v="141"/>
    <n v="2"/>
    <n v="23"/>
    <n v="0"/>
    <n v="4"/>
    <n v="23"/>
    <x v="0"/>
    <x v="0"/>
    <x v="0"/>
    <x v="0"/>
    <x v="0"/>
    <x v="0"/>
    <n v="2"/>
    <n v="2"/>
    <n v="1"/>
    <n v="3"/>
  </r>
  <r>
    <x v="0"/>
    <x v="3"/>
    <x v="0"/>
    <n v="0"/>
    <n v="1"/>
    <x v="0"/>
    <x v="1"/>
    <s v="&lt;5times"/>
    <s v="No"/>
    <x v="0"/>
    <x v="274"/>
    <n v="1"/>
    <n v="33"/>
    <n v="2"/>
    <n v="1"/>
    <n v="1"/>
    <x v="0"/>
    <x v="0"/>
    <x v="0"/>
    <x v="0"/>
    <x v="0"/>
    <x v="0"/>
    <n v="1"/>
    <n v="4"/>
    <n v="1"/>
    <n v="4"/>
  </r>
  <r>
    <x v="3"/>
    <x v="0"/>
    <x v="4"/>
    <n v="0"/>
    <n v="1"/>
    <x v="1"/>
    <x v="0"/>
    <s v="05-10times"/>
    <s v="No"/>
    <x v="0"/>
    <x v="220"/>
    <n v="0"/>
    <n v="142"/>
    <n v="12"/>
    <n v="9"/>
    <n v="38"/>
    <x v="0"/>
    <x v="0"/>
    <x v="0"/>
    <x v="0"/>
    <x v="0"/>
    <x v="0"/>
    <n v="2"/>
    <n v="2"/>
    <n v="4"/>
    <n v="8"/>
  </r>
  <r>
    <x v="2"/>
    <x v="3"/>
    <x v="3"/>
    <n v="1"/>
    <n v="0"/>
    <x v="1"/>
    <x v="2"/>
    <s v="05-10times"/>
    <s v="No"/>
    <x v="0"/>
    <x v="81"/>
    <n v="1"/>
    <n v="29"/>
    <n v="3"/>
    <n v="0"/>
    <n v="7"/>
    <x v="0"/>
    <x v="0"/>
    <x v="0"/>
    <x v="0"/>
    <x v="0"/>
    <x v="0"/>
    <n v="2"/>
    <n v="2"/>
    <n v="0"/>
    <n v="3"/>
  </r>
  <r>
    <x v="3"/>
    <x v="1"/>
    <x v="1"/>
    <n v="1"/>
    <n v="0"/>
    <x v="0"/>
    <x v="0"/>
    <s v="&lt;5times"/>
    <s v="No"/>
    <x v="0"/>
    <x v="15"/>
    <n v="7"/>
    <n v="99"/>
    <n v="4"/>
    <n v="25"/>
    <n v="43"/>
    <x v="0"/>
    <x v="0"/>
    <x v="0"/>
    <x v="0"/>
    <x v="0"/>
    <x v="0"/>
    <n v="3"/>
    <n v="4"/>
    <n v="1"/>
    <n v="4"/>
  </r>
  <r>
    <x v="0"/>
    <x v="3"/>
    <x v="2"/>
    <n v="0"/>
    <n v="1"/>
    <x v="0"/>
    <x v="1"/>
    <s v="&lt;5times"/>
    <s v="No"/>
    <x v="0"/>
    <x v="125"/>
    <n v="19"/>
    <n v="286"/>
    <n v="50"/>
    <n v="38"/>
    <n v="248"/>
    <x v="0"/>
    <x v="0"/>
    <x v="0"/>
    <x v="0"/>
    <x v="0"/>
    <x v="0"/>
    <n v="3"/>
    <n v="6"/>
    <n v="3"/>
    <n v="5"/>
  </r>
  <r>
    <x v="5"/>
    <x v="1"/>
    <x v="0"/>
    <n v="0"/>
    <n v="0"/>
    <x v="0"/>
    <x v="1"/>
    <s v="&lt;5times"/>
    <s v="No"/>
    <x v="0"/>
    <x v="275"/>
    <n v="21"/>
    <n v="273"/>
    <n v="0"/>
    <n v="21"/>
    <n v="63"/>
    <x v="1"/>
    <x v="0"/>
    <x v="1"/>
    <x v="0"/>
    <x v="1"/>
    <x v="1"/>
    <n v="1"/>
    <n v="6"/>
    <n v="10"/>
    <n v="6"/>
  </r>
  <r>
    <x v="3"/>
    <x v="1"/>
    <x v="0"/>
    <n v="0"/>
    <n v="0"/>
    <x v="0"/>
    <x v="0"/>
    <s v="&lt;5times"/>
    <s v="No"/>
    <x v="0"/>
    <x v="276"/>
    <n v="151"/>
    <n v="573"/>
    <n v="98"/>
    <n v="54"/>
    <n v="31"/>
    <x v="0"/>
    <x v="0"/>
    <x v="0"/>
    <x v="0"/>
    <x v="0"/>
    <x v="0"/>
    <n v="1"/>
    <n v="3"/>
    <n v="4"/>
    <n v="9"/>
  </r>
  <r>
    <x v="1"/>
    <x v="0"/>
    <x v="0"/>
    <n v="0"/>
    <n v="0"/>
    <x v="0"/>
    <x v="1"/>
    <s v="&lt;5times"/>
    <s v="No"/>
    <x v="0"/>
    <x v="277"/>
    <n v="147"/>
    <n v="842"/>
    <n v="137"/>
    <n v="42"/>
    <n v="210"/>
    <x v="1"/>
    <x v="0"/>
    <x v="1"/>
    <x v="0"/>
    <x v="1"/>
    <x v="1"/>
    <n v="1"/>
    <n v="5"/>
    <n v="7"/>
    <n v="10"/>
  </r>
  <r>
    <x v="2"/>
    <x v="3"/>
    <x v="2"/>
    <n v="1"/>
    <n v="1"/>
    <x v="0"/>
    <x v="1"/>
    <s v="&lt;5times"/>
    <s v="No"/>
    <x v="0"/>
    <x v="278"/>
    <n v="0"/>
    <n v="184"/>
    <n v="10"/>
    <n v="28"/>
    <n v="21"/>
    <x v="0"/>
    <x v="0"/>
    <x v="0"/>
    <x v="0"/>
    <x v="0"/>
    <x v="0"/>
    <n v="12"/>
    <n v="7"/>
    <n v="4"/>
    <n v="9"/>
  </r>
  <r>
    <x v="3"/>
    <x v="3"/>
    <x v="1"/>
    <n v="0"/>
    <n v="1"/>
    <x v="1"/>
    <x v="2"/>
    <s v="05-10times"/>
    <s v="No"/>
    <x v="0"/>
    <x v="279"/>
    <n v="29"/>
    <n v="131"/>
    <n v="32"/>
    <n v="0"/>
    <n v="27"/>
    <x v="0"/>
    <x v="0"/>
    <x v="0"/>
    <x v="0"/>
    <x v="0"/>
    <x v="0"/>
    <n v="6"/>
    <n v="8"/>
    <n v="1"/>
    <n v="7"/>
  </r>
  <r>
    <x v="3"/>
    <x v="3"/>
    <x v="4"/>
    <n v="1"/>
    <n v="1"/>
    <x v="0"/>
    <x v="2"/>
    <s v="&lt;5times"/>
    <s v="No"/>
    <x v="0"/>
    <x v="60"/>
    <n v="0"/>
    <n v="10"/>
    <n v="0"/>
    <n v="0"/>
    <n v="4"/>
    <x v="0"/>
    <x v="0"/>
    <x v="0"/>
    <x v="0"/>
    <x v="0"/>
    <x v="0"/>
    <n v="4"/>
    <n v="2"/>
    <n v="0"/>
    <n v="4"/>
  </r>
  <r>
    <x v="0"/>
    <x v="3"/>
    <x v="2"/>
    <n v="1"/>
    <n v="0"/>
    <x v="0"/>
    <x v="2"/>
    <s v="&lt;5times"/>
    <s v="No"/>
    <x v="0"/>
    <x v="188"/>
    <n v="0"/>
    <n v="30"/>
    <n v="12"/>
    <n v="1"/>
    <n v="30"/>
    <x v="0"/>
    <x v="0"/>
    <x v="0"/>
    <x v="0"/>
    <x v="0"/>
    <x v="0"/>
    <n v="1"/>
    <n v="2"/>
    <n v="0"/>
    <n v="4"/>
  </r>
  <r>
    <x v="0"/>
    <x v="2"/>
    <x v="0"/>
    <n v="0"/>
    <n v="0"/>
    <x v="0"/>
    <x v="2"/>
    <s v="&lt;5times"/>
    <s v="No"/>
    <x v="0"/>
    <x v="269"/>
    <n v="14"/>
    <n v="322"/>
    <n v="0"/>
    <n v="14"/>
    <n v="112"/>
    <x v="1"/>
    <x v="0"/>
    <x v="1"/>
    <x v="0"/>
    <x v="1"/>
    <x v="1"/>
    <n v="1"/>
    <n v="5"/>
    <n v="11"/>
    <n v="5"/>
  </r>
  <r>
    <x v="5"/>
    <x v="3"/>
    <x v="4"/>
    <n v="0"/>
    <n v="0"/>
    <x v="0"/>
    <x v="0"/>
    <s v="&lt;5times"/>
    <s v="No"/>
    <x v="0"/>
    <x v="280"/>
    <n v="22"/>
    <n v="388"/>
    <n v="104"/>
    <n v="22"/>
    <n v="34"/>
    <x v="1"/>
    <x v="0"/>
    <x v="0"/>
    <x v="0"/>
    <x v="0"/>
    <x v="0"/>
    <n v="1"/>
    <n v="10"/>
    <n v="7"/>
    <n v="10"/>
  </r>
  <r>
    <x v="3"/>
    <x v="3"/>
    <x v="4"/>
    <n v="1"/>
    <n v="0"/>
    <x v="0"/>
    <x v="0"/>
    <s v="&lt;5times"/>
    <s v="No"/>
    <x v="0"/>
    <x v="281"/>
    <n v="6"/>
    <n v="45"/>
    <n v="8"/>
    <n v="2"/>
    <n v="2"/>
    <x v="0"/>
    <x v="0"/>
    <x v="0"/>
    <x v="0"/>
    <x v="0"/>
    <x v="0"/>
    <n v="7"/>
    <n v="3"/>
    <n v="2"/>
    <n v="5"/>
  </r>
  <r>
    <x v="3"/>
    <x v="3"/>
    <x v="2"/>
    <n v="0"/>
    <n v="0"/>
    <x v="1"/>
    <x v="1"/>
    <s v="05-10times"/>
    <s v="No"/>
    <x v="0"/>
    <x v="107"/>
    <n v="3"/>
    <n v="14"/>
    <n v="15"/>
    <n v="21"/>
    <n v="10"/>
    <x v="0"/>
    <x v="0"/>
    <x v="0"/>
    <x v="0"/>
    <x v="0"/>
    <x v="1"/>
    <n v="1"/>
    <n v="2"/>
    <n v="1"/>
    <n v="2"/>
  </r>
  <r>
    <x v="2"/>
    <x v="3"/>
    <x v="1"/>
    <n v="0"/>
    <n v="0"/>
    <x v="1"/>
    <x v="1"/>
    <s v="05-10times"/>
    <s v="No"/>
    <x v="0"/>
    <x v="124"/>
    <n v="71"/>
    <n v="243"/>
    <n v="108"/>
    <n v="94"/>
    <n v="219"/>
    <x v="0"/>
    <x v="0"/>
    <x v="0"/>
    <x v="0"/>
    <x v="0"/>
    <x v="1"/>
    <n v="3"/>
    <n v="9"/>
    <n v="1"/>
    <n v="8"/>
  </r>
  <r>
    <x v="4"/>
    <x v="0"/>
    <x v="1"/>
    <n v="1"/>
    <n v="0"/>
    <x v="1"/>
    <x v="2"/>
    <s v="05-10times"/>
    <s v="No"/>
    <x v="0"/>
    <x v="81"/>
    <n v="6"/>
    <n v="15"/>
    <n v="3"/>
    <n v="5"/>
    <n v="13"/>
    <x v="0"/>
    <x v="0"/>
    <x v="0"/>
    <x v="0"/>
    <x v="0"/>
    <x v="0"/>
    <n v="1"/>
    <n v="2"/>
    <n v="0"/>
    <n v="2"/>
  </r>
  <r>
    <x v="4"/>
    <x v="4"/>
    <x v="0"/>
    <n v="0"/>
    <n v="0"/>
    <x v="0"/>
    <x v="1"/>
    <s v="&lt;5times"/>
    <s v="No"/>
    <x v="0"/>
    <x v="49"/>
    <n v="3"/>
    <n v="4"/>
    <n v="2"/>
    <n v="3"/>
    <n v="11"/>
    <x v="0"/>
    <x v="0"/>
    <x v="0"/>
    <x v="0"/>
    <x v="0"/>
    <x v="0"/>
    <n v="1"/>
    <n v="0"/>
    <n v="0"/>
    <n v="3"/>
  </r>
  <r>
    <x v="3"/>
    <x v="0"/>
    <x v="4"/>
    <n v="0"/>
    <n v="1"/>
    <x v="0"/>
    <x v="0"/>
    <s v="&lt;5times"/>
    <s v="No"/>
    <x v="0"/>
    <x v="240"/>
    <n v="0"/>
    <n v="18"/>
    <n v="0"/>
    <n v="0"/>
    <n v="24"/>
    <x v="0"/>
    <x v="0"/>
    <x v="0"/>
    <x v="1"/>
    <x v="0"/>
    <x v="0"/>
    <n v="3"/>
    <n v="5"/>
    <n v="1"/>
    <n v="6"/>
  </r>
  <r>
    <x v="0"/>
    <x v="2"/>
    <x v="2"/>
    <n v="0"/>
    <n v="0"/>
    <x v="1"/>
    <x v="2"/>
    <s v="05-10times"/>
    <s v="No"/>
    <x v="0"/>
    <x v="158"/>
    <n v="178"/>
    <n v="689"/>
    <n v="41"/>
    <n v="27"/>
    <n v="44"/>
    <x v="1"/>
    <x v="0"/>
    <x v="0"/>
    <x v="1"/>
    <x v="1"/>
    <x v="1"/>
    <n v="1"/>
    <n v="8"/>
    <n v="5"/>
    <n v="11"/>
  </r>
  <r>
    <x v="0"/>
    <x v="2"/>
    <x v="2"/>
    <n v="0"/>
    <n v="1"/>
    <x v="1"/>
    <x v="1"/>
    <s v="05-10times"/>
    <s v="No"/>
    <x v="0"/>
    <x v="282"/>
    <n v="50"/>
    <n v="500"/>
    <n v="65"/>
    <n v="50"/>
    <n v="133"/>
    <x v="1"/>
    <x v="0"/>
    <x v="0"/>
    <x v="1"/>
    <x v="0"/>
    <x v="1"/>
    <n v="3"/>
    <n v="5"/>
    <n v="5"/>
    <n v="5"/>
  </r>
  <r>
    <x v="2"/>
    <x v="3"/>
    <x v="1"/>
    <n v="0"/>
    <n v="1"/>
    <x v="0"/>
    <x v="1"/>
    <s v="&lt;5times"/>
    <s v="No"/>
    <x v="0"/>
    <x v="37"/>
    <n v="15"/>
    <n v="47"/>
    <n v="20"/>
    <n v="0"/>
    <n v="192"/>
    <x v="0"/>
    <x v="0"/>
    <x v="0"/>
    <x v="0"/>
    <x v="0"/>
    <x v="1"/>
    <n v="2"/>
    <n v="7"/>
    <n v="4"/>
    <n v="3"/>
  </r>
  <r>
    <x v="1"/>
    <x v="0"/>
    <x v="0"/>
    <n v="0"/>
    <n v="1"/>
    <x v="0"/>
    <x v="2"/>
    <s v="&lt;5times"/>
    <s v="No"/>
    <x v="0"/>
    <x v="283"/>
    <n v="8"/>
    <n v="167"/>
    <n v="11"/>
    <n v="8"/>
    <n v="88"/>
    <x v="0"/>
    <x v="0"/>
    <x v="0"/>
    <x v="0"/>
    <x v="0"/>
    <x v="0"/>
    <n v="5"/>
    <n v="8"/>
    <n v="4"/>
    <n v="11"/>
  </r>
  <r>
    <x v="4"/>
    <x v="3"/>
    <x v="4"/>
    <n v="1"/>
    <n v="1"/>
    <x v="0"/>
    <x v="1"/>
    <s v="&lt;5times"/>
    <s v="No"/>
    <x v="0"/>
    <x v="177"/>
    <n v="5"/>
    <n v="4"/>
    <n v="13"/>
    <n v="4"/>
    <n v="25"/>
    <x v="0"/>
    <x v="0"/>
    <x v="0"/>
    <x v="0"/>
    <x v="0"/>
    <x v="0"/>
    <n v="4"/>
    <n v="2"/>
    <n v="1"/>
    <n v="3"/>
  </r>
  <r>
    <x v="2"/>
    <x v="2"/>
    <x v="4"/>
    <n v="0"/>
    <n v="1"/>
    <x v="1"/>
    <x v="2"/>
    <s v="05-10times"/>
    <s v="No"/>
    <x v="0"/>
    <x v="284"/>
    <n v="8"/>
    <n v="99"/>
    <n v="11"/>
    <n v="0"/>
    <n v="47"/>
    <x v="0"/>
    <x v="0"/>
    <x v="1"/>
    <x v="0"/>
    <x v="0"/>
    <x v="0"/>
    <n v="4"/>
    <n v="10"/>
    <n v="7"/>
    <n v="5"/>
  </r>
  <r>
    <x v="3"/>
    <x v="3"/>
    <x v="0"/>
    <n v="0"/>
    <n v="1"/>
    <x v="1"/>
    <x v="1"/>
    <s v="05-10times"/>
    <s v="No"/>
    <x v="0"/>
    <x v="285"/>
    <n v="0"/>
    <n v="23"/>
    <n v="0"/>
    <n v="0"/>
    <n v="12"/>
    <x v="0"/>
    <x v="0"/>
    <x v="0"/>
    <x v="0"/>
    <x v="0"/>
    <x v="0"/>
    <n v="4"/>
    <n v="5"/>
    <n v="1"/>
    <n v="5"/>
  </r>
  <r>
    <x v="3"/>
    <x v="0"/>
    <x v="1"/>
    <n v="0"/>
    <n v="1"/>
    <x v="0"/>
    <x v="0"/>
    <s v="&lt;5times"/>
    <s v="No"/>
    <x v="0"/>
    <x v="176"/>
    <n v="0"/>
    <n v="11"/>
    <n v="0"/>
    <n v="1"/>
    <n v="20"/>
    <x v="0"/>
    <x v="0"/>
    <x v="0"/>
    <x v="0"/>
    <x v="0"/>
    <x v="0"/>
    <n v="2"/>
    <n v="4"/>
    <n v="1"/>
    <n v="4"/>
  </r>
  <r>
    <x v="3"/>
    <x v="3"/>
    <x v="3"/>
    <n v="1"/>
    <n v="0"/>
    <x v="1"/>
    <x v="0"/>
    <s v="05-10times"/>
    <s v="No"/>
    <x v="0"/>
    <x v="56"/>
    <n v="1"/>
    <n v="6"/>
    <n v="3"/>
    <n v="0"/>
    <n v="4"/>
    <x v="0"/>
    <x v="0"/>
    <x v="0"/>
    <x v="0"/>
    <x v="0"/>
    <x v="0"/>
    <n v="1"/>
    <n v="1"/>
    <n v="0"/>
    <n v="2"/>
  </r>
  <r>
    <x v="3"/>
    <x v="3"/>
    <x v="3"/>
    <n v="1"/>
    <n v="0"/>
    <x v="1"/>
    <x v="0"/>
    <s v="05-10times"/>
    <s v="No"/>
    <x v="0"/>
    <x v="87"/>
    <n v="7"/>
    <n v="11"/>
    <n v="11"/>
    <n v="0"/>
    <n v="5"/>
    <x v="0"/>
    <x v="0"/>
    <x v="0"/>
    <x v="0"/>
    <x v="0"/>
    <x v="0"/>
    <n v="2"/>
    <n v="2"/>
    <n v="0"/>
    <n v="3"/>
  </r>
  <r>
    <x v="0"/>
    <x v="0"/>
    <x v="1"/>
    <n v="1"/>
    <n v="1"/>
    <x v="0"/>
    <x v="2"/>
    <s v="&lt;5times"/>
    <s v="No"/>
    <x v="0"/>
    <x v="56"/>
    <n v="1"/>
    <n v="3"/>
    <n v="0"/>
    <n v="4"/>
    <n v="8"/>
    <x v="0"/>
    <x v="0"/>
    <x v="0"/>
    <x v="0"/>
    <x v="0"/>
    <x v="0"/>
    <n v="1"/>
    <n v="0"/>
    <n v="0"/>
    <n v="3"/>
  </r>
  <r>
    <x v="0"/>
    <x v="3"/>
    <x v="0"/>
    <n v="1"/>
    <n v="1"/>
    <x v="0"/>
    <x v="1"/>
    <s v="&lt;5times"/>
    <s v="No"/>
    <x v="0"/>
    <x v="164"/>
    <n v="0"/>
    <n v="11"/>
    <n v="3"/>
    <n v="0"/>
    <n v="15"/>
    <x v="0"/>
    <x v="0"/>
    <x v="0"/>
    <x v="0"/>
    <x v="0"/>
    <x v="0"/>
    <n v="1"/>
    <n v="1"/>
    <n v="0"/>
    <n v="3"/>
  </r>
  <r>
    <x v="4"/>
    <x v="4"/>
    <x v="0"/>
    <n v="1"/>
    <n v="0"/>
    <x v="1"/>
    <x v="2"/>
    <s v="05-10times"/>
    <s v="No"/>
    <x v="0"/>
    <x v="50"/>
    <n v="7"/>
    <n v="5"/>
    <n v="2"/>
    <n v="15"/>
    <n v="27"/>
    <x v="0"/>
    <x v="0"/>
    <x v="1"/>
    <x v="0"/>
    <x v="0"/>
    <x v="0"/>
    <n v="1"/>
    <n v="2"/>
    <n v="0"/>
    <n v="2"/>
  </r>
  <r>
    <x v="2"/>
    <x v="0"/>
    <x v="2"/>
    <n v="0"/>
    <n v="1"/>
    <x v="0"/>
    <x v="1"/>
    <s v="&lt;5times"/>
    <s v="No"/>
    <x v="0"/>
    <x v="286"/>
    <n v="30"/>
    <n v="399"/>
    <n v="60"/>
    <n v="46"/>
    <n v="153"/>
    <x v="0"/>
    <x v="0"/>
    <x v="0"/>
    <x v="0"/>
    <x v="0"/>
    <x v="1"/>
    <n v="3"/>
    <n v="9"/>
    <n v="10"/>
    <n v="4"/>
  </r>
  <r>
    <x v="3"/>
    <x v="3"/>
    <x v="0"/>
    <n v="1"/>
    <n v="1"/>
    <x v="0"/>
    <x v="1"/>
    <s v="&lt;5times"/>
    <s v="No"/>
    <x v="0"/>
    <x v="39"/>
    <n v="3"/>
    <n v="26"/>
    <n v="4"/>
    <n v="2"/>
    <n v="14"/>
    <x v="0"/>
    <x v="0"/>
    <x v="0"/>
    <x v="0"/>
    <x v="0"/>
    <x v="0"/>
    <n v="4"/>
    <n v="3"/>
    <n v="1"/>
    <n v="3"/>
  </r>
  <r>
    <x v="4"/>
    <x v="3"/>
    <x v="4"/>
    <n v="1"/>
    <n v="0"/>
    <x v="1"/>
    <x v="1"/>
    <s v="&lt;5times"/>
    <s v="No"/>
    <x v="0"/>
    <x v="18"/>
    <n v="0"/>
    <n v="6"/>
    <n v="6"/>
    <n v="2"/>
    <n v="6"/>
    <x v="0"/>
    <x v="0"/>
    <x v="0"/>
    <x v="0"/>
    <x v="0"/>
    <x v="0"/>
    <n v="1"/>
    <n v="1"/>
    <n v="0"/>
    <n v="3"/>
  </r>
  <r>
    <x v="0"/>
    <x v="2"/>
    <x v="1"/>
    <n v="1"/>
    <n v="0"/>
    <x v="1"/>
    <x v="1"/>
    <s v="05-10times"/>
    <s v="No"/>
    <x v="0"/>
    <x v="50"/>
    <n v="0"/>
    <n v="8"/>
    <n v="2"/>
    <n v="2"/>
    <n v="3"/>
    <x v="0"/>
    <x v="0"/>
    <x v="0"/>
    <x v="0"/>
    <x v="0"/>
    <x v="1"/>
    <n v="1"/>
    <n v="1"/>
    <n v="0"/>
    <n v="2"/>
  </r>
  <r>
    <x v="4"/>
    <x v="3"/>
    <x v="4"/>
    <n v="1"/>
    <n v="0"/>
    <x v="1"/>
    <x v="1"/>
    <s v="05-10times"/>
    <s v="No"/>
    <x v="0"/>
    <x v="177"/>
    <n v="6"/>
    <n v="29"/>
    <n v="12"/>
    <n v="15"/>
    <n v="8"/>
    <x v="0"/>
    <x v="0"/>
    <x v="0"/>
    <x v="0"/>
    <x v="0"/>
    <x v="0"/>
    <n v="3"/>
    <n v="2"/>
    <n v="1"/>
    <n v="3"/>
  </r>
  <r>
    <x v="0"/>
    <x v="3"/>
    <x v="0"/>
    <n v="1"/>
    <n v="1"/>
    <x v="0"/>
    <x v="0"/>
    <s v="&lt;5times"/>
    <s v="No"/>
    <x v="0"/>
    <x v="78"/>
    <n v="1"/>
    <n v="2"/>
    <n v="2"/>
    <n v="1"/>
    <n v="6"/>
    <x v="0"/>
    <x v="0"/>
    <x v="0"/>
    <x v="0"/>
    <x v="0"/>
    <x v="0"/>
    <n v="1"/>
    <n v="0"/>
    <n v="0"/>
    <n v="3"/>
  </r>
  <r>
    <x v="3"/>
    <x v="3"/>
    <x v="1"/>
    <n v="1"/>
    <n v="1"/>
    <x v="1"/>
    <x v="1"/>
    <s v="&lt;5times"/>
    <s v="No"/>
    <x v="0"/>
    <x v="95"/>
    <n v="0"/>
    <n v="12"/>
    <n v="7"/>
    <n v="3"/>
    <n v="7"/>
    <x v="0"/>
    <x v="0"/>
    <x v="0"/>
    <x v="0"/>
    <x v="0"/>
    <x v="0"/>
    <n v="3"/>
    <n v="2"/>
    <n v="0"/>
    <n v="3"/>
  </r>
  <r>
    <x v="3"/>
    <x v="3"/>
    <x v="1"/>
    <n v="0"/>
    <n v="1"/>
    <x v="1"/>
    <x v="2"/>
    <s v="05-10times"/>
    <s v="No"/>
    <x v="0"/>
    <x v="201"/>
    <n v="0"/>
    <n v="13"/>
    <n v="2"/>
    <n v="0"/>
    <n v="2"/>
    <x v="0"/>
    <x v="0"/>
    <x v="0"/>
    <x v="0"/>
    <x v="0"/>
    <x v="0"/>
    <n v="2"/>
    <n v="2"/>
    <n v="0"/>
    <n v="3"/>
  </r>
  <r>
    <x v="5"/>
    <x v="3"/>
    <x v="4"/>
    <n v="0"/>
    <n v="0"/>
    <x v="0"/>
    <x v="1"/>
    <s v="&lt;5times"/>
    <s v="No"/>
    <x v="0"/>
    <x v="284"/>
    <n v="76"/>
    <n v="395"/>
    <n v="116"/>
    <n v="0"/>
    <n v="12"/>
    <x v="0"/>
    <x v="0"/>
    <x v="0"/>
    <x v="0"/>
    <x v="0"/>
    <x v="1"/>
    <n v="1"/>
    <n v="4"/>
    <n v="6"/>
    <n v="9"/>
  </r>
  <r>
    <x v="3"/>
    <x v="3"/>
    <x v="0"/>
    <n v="1"/>
    <n v="1"/>
    <x v="0"/>
    <x v="2"/>
    <s v="&lt;5times"/>
    <s v="No"/>
    <x v="0"/>
    <x v="0"/>
    <n v="0"/>
    <n v="28"/>
    <n v="3"/>
    <n v="2"/>
    <n v="17"/>
    <x v="0"/>
    <x v="0"/>
    <x v="0"/>
    <x v="0"/>
    <x v="0"/>
    <x v="0"/>
    <n v="6"/>
    <n v="3"/>
    <n v="1"/>
    <n v="6"/>
  </r>
  <r>
    <x v="1"/>
    <x v="0"/>
    <x v="4"/>
    <n v="0"/>
    <n v="1"/>
    <x v="0"/>
    <x v="0"/>
    <s v="&lt;5times"/>
    <s v="No"/>
    <x v="0"/>
    <x v="287"/>
    <n v="21"/>
    <n v="300"/>
    <n v="65"/>
    <n v="8"/>
    <n v="44"/>
    <x v="0"/>
    <x v="0"/>
    <x v="0"/>
    <x v="0"/>
    <x v="0"/>
    <x v="0"/>
    <n v="4"/>
    <n v="8"/>
    <n v="8"/>
    <n v="6"/>
  </r>
  <r>
    <x v="3"/>
    <x v="3"/>
    <x v="0"/>
    <n v="0"/>
    <n v="0"/>
    <x v="0"/>
    <x v="1"/>
    <s v="&lt;5times"/>
    <s v="No"/>
    <x v="0"/>
    <x v="112"/>
    <n v="2"/>
    <n v="11"/>
    <n v="2"/>
    <n v="0"/>
    <n v="4"/>
    <x v="0"/>
    <x v="0"/>
    <x v="0"/>
    <x v="0"/>
    <x v="0"/>
    <x v="0"/>
    <n v="1"/>
    <n v="1"/>
    <n v="0"/>
    <n v="2"/>
  </r>
  <r>
    <x v="3"/>
    <x v="3"/>
    <x v="4"/>
    <n v="1"/>
    <n v="0"/>
    <x v="0"/>
    <x v="1"/>
    <s v="&lt;5times"/>
    <s v="No"/>
    <x v="0"/>
    <x v="95"/>
    <n v="4"/>
    <n v="13"/>
    <n v="0"/>
    <n v="0"/>
    <n v="19"/>
    <x v="0"/>
    <x v="0"/>
    <x v="1"/>
    <x v="0"/>
    <x v="0"/>
    <x v="0"/>
    <n v="1"/>
    <n v="1"/>
    <n v="1"/>
    <n v="2"/>
  </r>
  <r>
    <x v="3"/>
    <x v="3"/>
    <x v="0"/>
    <n v="0"/>
    <n v="0"/>
    <x v="1"/>
    <x v="0"/>
    <s v="05-10times"/>
    <s v="No"/>
    <x v="0"/>
    <x v="266"/>
    <n v="105"/>
    <n v="653"/>
    <n v="28"/>
    <n v="21"/>
    <n v="0"/>
    <x v="0"/>
    <x v="0"/>
    <x v="0"/>
    <x v="0"/>
    <x v="0"/>
    <x v="1"/>
    <n v="1"/>
    <n v="10"/>
    <n v="4"/>
    <n v="8"/>
  </r>
  <r>
    <x v="0"/>
    <x v="3"/>
    <x v="1"/>
    <n v="1"/>
    <n v="1"/>
    <x v="1"/>
    <x v="1"/>
    <s v="05-10times"/>
    <s v="No"/>
    <x v="0"/>
    <x v="288"/>
    <n v="4"/>
    <n v="78"/>
    <n v="6"/>
    <n v="0"/>
    <n v="43"/>
    <x v="0"/>
    <x v="0"/>
    <x v="0"/>
    <x v="0"/>
    <x v="0"/>
    <x v="0"/>
    <n v="8"/>
    <n v="7"/>
    <n v="2"/>
    <n v="6"/>
  </r>
  <r>
    <x v="0"/>
    <x v="0"/>
    <x v="2"/>
    <n v="1"/>
    <n v="1"/>
    <x v="1"/>
    <x v="1"/>
    <s v="05-10times"/>
    <s v="Yes"/>
    <x v="0"/>
    <x v="214"/>
    <n v="1"/>
    <n v="14"/>
    <n v="0"/>
    <n v="0"/>
    <n v="5"/>
    <x v="0"/>
    <x v="0"/>
    <x v="0"/>
    <x v="0"/>
    <x v="0"/>
    <x v="0"/>
    <n v="3"/>
    <n v="2"/>
    <n v="0"/>
    <n v="3"/>
  </r>
  <r>
    <x v="3"/>
    <x v="3"/>
    <x v="0"/>
    <n v="1"/>
    <n v="0"/>
    <x v="1"/>
    <x v="0"/>
    <s v="&lt;5times"/>
    <s v="No"/>
    <x v="0"/>
    <x v="112"/>
    <n v="1"/>
    <n v="11"/>
    <n v="0"/>
    <n v="0"/>
    <n v="1"/>
    <x v="0"/>
    <x v="0"/>
    <x v="0"/>
    <x v="0"/>
    <x v="0"/>
    <x v="0"/>
    <n v="1"/>
    <n v="1"/>
    <n v="0"/>
    <n v="2"/>
  </r>
  <r>
    <x v="2"/>
    <x v="0"/>
    <x v="1"/>
    <n v="0"/>
    <n v="0"/>
    <x v="0"/>
    <x v="2"/>
    <s v="&lt;5times"/>
    <s v="No"/>
    <x v="0"/>
    <x v="289"/>
    <n v="31"/>
    <n v="345"/>
    <n v="75"/>
    <n v="31"/>
    <n v="191"/>
    <x v="0"/>
    <x v="0"/>
    <x v="0"/>
    <x v="0"/>
    <x v="1"/>
    <x v="0"/>
    <n v="1"/>
    <n v="4"/>
    <n v="4"/>
    <n v="11"/>
  </r>
  <r>
    <x v="3"/>
    <x v="3"/>
    <x v="4"/>
    <n v="0"/>
    <n v="1"/>
    <x v="0"/>
    <x v="0"/>
    <s v="&lt;5times"/>
    <s v="No"/>
    <x v="0"/>
    <x v="290"/>
    <n v="0"/>
    <n v="39"/>
    <n v="0"/>
    <n v="4"/>
    <n v="24"/>
    <x v="0"/>
    <x v="0"/>
    <x v="0"/>
    <x v="0"/>
    <x v="0"/>
    <x v="0"/>
    <n v="1"/>
    <n v="7"/>
    <n v="1"/>
    <n v="8"/>
  </r>
  <r>
    <x v="1"/>
    <x v="3"/>
    <x v="0"/>
    <n v="1"/>
    <n v="0"/>
    <x v="0"/>
    <x v="1"/>
    <s v="&lt;5times"/>
    <s v="No"/>
    <x v="0"/>
    <x v="281"/>
    <n v="11"/>
    <n v="99"/>
    <n v="15"/>
    <n v="11"/>
    <n v="17"/>
    <x v="0"/>
    <x v="0"/>
    <x v="0"/>
    <x v="0"/>
    <x v="0"/>
    <x v="0"/>
    <n v="2"/>
    <n v="3"/>
    <n v="2"/>
    <n v="7"/>
  </r>
  <r>
    <x v="0"/>
    <x v="1"/>
    <x v="2"/>
    <n v="0"/>
    <n v="1"/>
    <x v="0"/>
    <x v="0"/>
    <s v="&lt;5times"/>
    <s v="No"/>
    <x v="0"/>
    <x v="291"/>
    <n v="12"/>
    <n v="145"/>
    <n v="32"/>
    <n v="12"/>
    <n v="36"/>
    <x v="1"/>
    <x v="0"/>
    <x v="0"/>
    <x v="0"/>
    <x v="0"/>
    <x v="1"/>
    <n v="3"/>
    <n v="10"/>
    <n v="3"/>
    <n v="5"/>
  </r>
  <r>
    <x v="3"/>
    <x v="0"/>
    <x v="0"/>
    <n v="0"/>
    <n v="0"/>
    <x v="1"/>
    <x v="1"/>
    <s v="&lt;5times"/>
    <s v="No"/>
    <x v="0"/>
    <x v="30"/>
    <n v="7"/>
    <n v="25"/>
    <n v="6"/>
    <n v="3"/>
    <n v="7"/>
    <x v="0"/>
    <x v="0"/>
    <x v="0"/>
    <x v="0"/>
    <x v="0"/>
    <x v="0"/>
    <n v="1"/>
    <n v="3"/>
    <n v="0"/>
    <n v="3"/>
  </r>
  <r>
    <x v="2"/>
    <x v="3"/>
    <x v="0"/>
    <n v="1"/>
    <n v="0"/>
    <x v="1"/>
    <x v="1"/>
    <s v="05-10times"/>
    <s v="No"/>
    <x v="0"/>
    <x v="76"/>
    <n v="12"/>
    <n v="59"/>
    <n v="19"/>
    <n v="1"/>
    <n v="36"/>
    <x v="0"/>
    <x v="0"/>
    <x v="0"/>
    <x v="0"/>
    <x v="0"/>
    <x v="0"/>
    <n v="2"/>
    <n v="3"/>
    <n v="0"/>
    <n v="4"/>
  </r>
  <r>
    <x v="2"/>
    <x v="3"/>
    <x v="3"/>
    <n v="1"/>
    <n v="0"/>
    <x v="0"/>
    <x v="1"/>
    <s v="&lt;5times"/>
    <s v="No"/>
    <x v="0"/>
    <x v="292"/>
    <n v="32"/>
    <n v="70"/>
    <n v="21"/>
    <n v="32"/>
    <n v="16"/>
    <x v="0"/>
    <x v="0"/>
    <x v="0"/>
    <x v="1"/>
    <x v="0"/>
    <x v="0"/>
    <n v="2"/>
    <n v="6"/>
    <n v="2"/>
    <n v="9"/>
  </r>
  <r>
    <x v="3"/>
    <x v="3"/>
    <x v="0"/>
    <n v="0"/>
    <n v="1"/>
    <x v="0"/>
    <x v="0"/>
    <s v="&lt;5times"/>
    <s v="No"/>
    <x v="0"/>
    <x v="86"/>
    <n v="1"/>
    <n v="54"/>
    <n v="13"/>
    <n v="9"/>
    <n v="14"/>
    <x v="0"/>
    <x v="0"/>
    <x v="0"/>
    <x v="0"/>
    <x v="0"/>
    <x v="0"/>
    <n v="2"/>
    <n v="3"/>
    <n v="1"/>
    <n v="5"/>
  </r>
  <r>
    <x v="0"/>
    <x v="4"/>
    <x v="4"/>
    <n v="1"/>
    <n v="0"/>
    <x v="0"/>
    <x v="1"/>
    <s v="&lt;5times"/>
    <s v="No"/>
    <x v="0"/>
    <x v="107"/>
    <n v="1"/>
    <n v="10"/>
    <n v="3"/>
    <n v="2"/>
    <n v="12"/>
    <x v="0"/>
    <x v="0"/>
    <x v="0"/>
    <x v="0"/>
    <x v="0"/>
    <x v="0"/>
    <n v="3"/>
    <n v="2"/>
    <n v="0"/>
    <n v="3"/>
  </r>
  <r>
    <x v="2"/>
    <x v="3"/>
    <x v="4"/>
    <n v="0"/>
    <n v="0"/>
    <x v="0"/>
    <x v="1"/>
    <s v="&lt;5times"/>
    <s v="No"/>
    <x v="0"/>
    <x v="293"/>
    <n v="25"/>
    <n v="706"/>
    <n v="80"/>
    <n v="76"/>
    <n v="48"/>
    <x v="1"/>
    <x v="0"/>
    <x v="0"/>
    <x v="0"/>
    <x v="0"/>
    <x v="0"/>
    <n v="1"/>
    <n v="6"/>
    <n v="5"/>
    <n v="12"/>
  </r>
  <r>
    <x v="2"/>
    <x v="2"/>
    <x v="1"/>
    <n v="1"/>
    <n v="0"/>
    <x v="0"/>
    <x v="1"/>
    <s v="&lt;5times"/>
    <s v="No"/>
    <x v="0"/>
    <x v="76"/>
    <n v="0"/>
    <n v="29"/>
    <n v="0"/>
    <n v="5"/>
    <n v="4"/>
    <x v="0"/>
    <x v="0"/>
    <x v="0"/>
    <x v="0"/>
    <x v="0"/>
    <x v="0"/>
    <n v="1"/>
    <n v="2"/>
    <n v="0"/>
    <n v="3"/>
  </r>
  <r>
    <x v="3"/>
    <x v="4"/>
    <x v="1"/>
    <n v="1"/>
    <n v="0"/>
    <x v="0"/>
    <x v="2"/>
    <s v="&lt;5times"/>
    <s v="No"/>
    <x v="0"/>
    <x v="112"/>
    <n v="7"/>
    <n v="7"/>
    <n v="6"/>
    <n v="4"/>
    <n v="13"/>
    <x v="0"/>
    <x v="0"/>
    <x v="0"/>
    <x v="0"/>
    <x v="0"/>
    <x v="0"/>
    <n v="3"/>
    <n v="1"/>
    <n v="2"/>
    <n v="2"/>
  </r>
  <r>
    <x v="0"/>
    <x v="3"/>
    <x v="0"/>
    <n v="0"/>
    <n v="2"/>
    <x v="0"/>
    <x v="2"/>
    <s v="&lt;5times"/>
    <s v="No"/>
    <x v="0"/>
    <x v="294"/>
    <n v="42"/>
    <n v="127"/>
    <n v="28"/>
    <n v="5"/>
    <n v="5"/>
    <x v="0"/>
    <x v="0"/>
    <x v="0"/>
    <x v="0"/>
    <x v="0"/>
    <x v="0"/>
    <n v="3"/>
    <n v="7"/>
    <n v="2"/>
    <n v="8"/>
  </r>
  <r>
    <x v="0"/>
    <x v="0"/>
    <x v="0"/>
    <n v="1"/>
    <n v="1"/>
    <x v="0"/>
    <x v="0"/>
    <s v="&lt;5times"/>
    <s v="No"/>
    <x v="0"/>
    <x v="78"/>
    <n v="0"/>
    <n v="10"/>
    <n v="0"/>
    <n v="2"/>
    <n v="20"/>
    <x v="0"/>
    <x v="0"/>
    <x v="0"/>
    <x v="0"/>
    <x v="0"/>
    <x v="0"/>
    <n v="1"/>
    <n v="1"/>
    <n v="1"/>
    <n v="2"/>
  </r>
  <r>
    <x v="2"/>
    <x v="3"/>
    <x v="0"/>
    <n v="0"/>
    <n v="1"/>
    <x v="0"/>
    <x v="1"/>
    <s v="&lt;5times"/>
    <s v="No"/>
    <x v="0"/>
    <x v="168"/>
    <n v="21"/>
    <n v="250"/>
    <n v="85"/>
    <n v="43"/>
    <n v="73"/>
    <x v="0"/>
    <x v="0"/>
    <x v="1"/>
    <x v="0"/>
    <x v="0"/>
    <x v="0"/>
    <n v="2"/>
    <n v="6"/>
    <n v="2"/>
    <n v="8"/>
  </r>
  <r>
    <x v="4"/>
    <x v="3"/>
    <x v="0"/>
    <n v="1"/>
    <n v="0"/>
    <x v="0"/>
    <x v="0"/>
    <s v="&lt;5times"/>
    <s v="No"/>
    <x v="0"/>
    <x v="295"/>
    <n v="70"/>
    <n v="239"/>
    <n v="103"/>
    <n v="88"/>
    <n v="53"/>
    <x v="0"/>
    <x v="0"/>
    <x v="0"/>
    <x v="0"/>
    <x v="0"/>
    <x v="0"/>
    <n v="1"/>
    <n v="5"/>
    <n v="4"/>
    <n v="4"/>
  </r>
  <r>
    <x v="4"/>
    <x v="0"/>
    <x v="4"/>
    <n v="1"/>
    <n v="0"/>
    <x v="0"/>
    <x v="1"/>
    <s v="&lt;5times"/>
    <s v="No"/>
    <x v="0"/>
    <x v="296"/>
    <n v="2"/>
    <n v="42"/>
    <n v="20"/>
    <n v="21"/>
    <n v="10"/>
    <x v="0"/>
    <x v="0"/>
    <x v="0"/>
    <x v="0"/>
    <x v="0"/>
    <x v="0"/>
    <n v="2"/>
    <n v="2"/>
    <n v="1"/>
    <n v="4"/>
  </r>
  <r>
    <x v="3"/>
    <x v="2"/>
    <x v="0"/>
    <n v="1"/>
    <n v="1"/>
    <x v="0"/>
    <x v="0"/>
    <s v="&lt;5times"/>
    <s v="No"/>
    <x v="0"/>
    <x v="5"/>
    <n v="2"/>
    <n v="4"/>
    <n v="2"/>
    <n v="1"/>
    <n v="4"/>
    <x v="0"/>
    <x v="0"/>
    <x v="0"/>
    <x v="0"/>
    <x v="0"/>
    <x v="0"/>
    <n v="1"/>
    <n v="1"/>
    <n v="0"/>
    <n v="2"/>
  </r>
  <r>
    <x v="4"/>
    <x v="3"/>
    <x v="0"/>
    <n v="1"/>
    <n v="1"/>
    <x v="0"/>
    <x v="2"/>
    <s v="&lt;5times"/>
    <s v="No"/>
    <x v="0"/>
    <x v="297"/>
    <n v="26"/>
    <n v="67"/>
    <n v="3"/>
    <n v="67"/>
    <n v="2"/>
    <x v="0"/>
    <x v="0"/>
    <x v="0"/>
    <x v="0"/>
    <x v="0"/>
    <x v="0"/>
    <n v="5"/>
    <n v="6"/>
    <n v="1"/>
    <n v="5"/>
  </r>
  <r>
    <x v="2"/>
    <x v="3"/>
    <x v="0"/>
    <n v="0"/>
    <n v="1"/>
    <x v="0"/>
    <x v="1"/>
    <s v="&lt;5times"/>
    <s v="No"/>
    <x v="0"/>
    <x v="298"/>
    <n v="35"/>
    <n v="179"/>
    <n v="46"/>
    <n v="59"/>
    <n v="65"/>
    <x v="0"/>
    <x v="0"/>
    <x v="0"/>
    <x v="0"/>
    <x v="0"/>
    <x v="0"/>
    <n v="2"/>
    <n v="8"/>
    <n v="3"/>
    <n v="7"/>
  </r>
  <r>
    <x v="4"/>
    <x v="0"/>
    <x v="4"/>
    <n v="1"/>
    <n v="0"/>
    <x v="0"/>
    <x v="0"/>
    <s v="&lt;5times"/>
    <s v="No"/>
    <x v="0"/>
    <x v="299"/>
    <n v="0"/>
    <n v="56"/>
    <n v="20"/>
    <n v="8"/>
    <n v="14"/>
    <x v="0"/>
    <x v="0"/>
    <x v="0"/>
    <x v="0"/>
    <x v="0"/>
    <x v="0"/>
    <n v="3"/>
    <n v="3"/>
    <n v="1"/>
    <n v="3"/>
  </r>
  <r>
    <x v="3"/>
    <x v="2"/>
    <x v="0"/>
    <n v="0"/>
    <n v="1"/>
    <x v="0"/>
    <x v="2"/>
    <s v="&lt;5times"/>
    <s v="No"/>
    <x v="0"/>
    <x v="13"/>
    <n v="4"/>
    <n v="5"/>
    <n v="15"/>
    <n v="2"/>
    <n v="11"/>
    <x v="0"/>
    <x v="0"/>
    <x v="0"/>
    <x v="0"/>
    <x v="0"/>
    <x v="0"/>
    <n v="2"/>
    <n v="1"/>
    <n v="0"/>
    <n v="3"/>
  </r>
  <r>
    <x v="3"/>
    <x v="0"/>
    <x v="0"/>
    <n v="0"/>
    <n v="0"/>
    <x v="0"/>
    <x v="2"/>
    <s v="&lt;5times"/>
    <s v="No"/>
    <x v="0"/>
    <x v="300"/>
    <n v="28"/>
    <n v="674"/>
    <n v="91"/>
    <n v="28"/>
    <n v="28"/>
    <x v="0"/>
    <x v="0"/>
    <x v="0"/>
    <x v="0"/>
    <x v="0"/>
    <x v="0"/>
    <n v="1"/>
    <n v="3"/>
    <n v="10"/>
    <n v="8"/>
  </r>
  <r>
    <x v="4"/>
    <x v="2"/>
    <x v="0"/>
    <n v="0"/>
    <n v="0"/>
    <x v="0"/>
    <x v="1"/>
    <s v="&lt;5times"/>
    <s v="No"/>
    <x v="0"/>
    <x v="301"/>
    <n v="26"/>
    <n v="640"/>
    <n v="180"/>
    <n v="37"/>
    <n v="121"/>
    <x v="0"/>
    <x v="0"/>
    <x v="0"/>
    <x v="0"/>
    <x v="0"/>
    <x v="0"/>
    <n v="1"/>
    <n v="4"/>
    <n v="9"/>
    <n v="13"/>
  </r>
  <r>
    <x v="2"/>
    <x v="3"/>
    <x v="0"/>
    <n v="0"/>
    <n v="1"/>
    <x v="0"/>
    <x v="1"/>
    <s v="&lt;5times"/>
    <s v="No"/>
    <x v="0"/>
    <x v="302"/>
    <n v="108"/>
    <n v="185"/>
    <n v="130"/>
    <n v="38"/>
    <n v="100"/>
    <x v="0"/>
    <x v="0"/>
    <x v="0"/>
    <x v="0"/>
    <x v="0"/>
    <x v="0"/>
    <n v="2"/>
    <n v="6"/>
    <n v="6"/>
    <n v="9"/>
  </r>
  <r>
    <x v="0"/>
    <x v="3"/>
    <x v="1"/>
    <n v="0"/>
    <n v="1"/>
    <x v="0"/>
    <x v="1"/>
    <s v="&lt;5times"/>
    <s v="No"/>
    <x v="0"/>
    <x v="297"/>
    <n v="129"/>
    <n v="259"/>
    <n v="168"/>
    <n v="121"/>
    <n v="83"/>
    <x v="0"/>
    <x v="0"/>
    <x v="0"/>
    <x v="0"/>
    <x v="0"/>
    <x v="0"/>
    <n v="5"/>
    <n v="6"/>
    <n v="3"/>
    <n v="12"/>
  </r>
  <r>
    <x v="2"/>
    <x v="3"/>
    <x v="4"/>
    <n v="1"/>
    <n v="1"/>
    <x v="1"/>
    <x v="1"/>
    <s v="05-10times"/>
    <s v="No"/>
    <x v="0"/>
    <x v="303"/>
    <n v="3"/>
    <n v="21"/>
    <n v="4"/>
    <n v="1"/>
    <n v="29"/>
    <x v="0"/>
    <x v="0"/>
    <x v="0"/>
    <x v="0"/>
    <x v="0"/>
    <x v="0"/>
    <n v="4"/>
    <n v="3"/>
    <n v="0"/>
    <n v="4"/>
  </r>
  <r>
    <x v="4"/>
    <x v="3"/>
    <x v="4"/>
    <n v="0"/>
    <n v="0"/>
    <x v="0"/>
    <x v="2"/>
    <s v="&lt;5times"/>
    <s v="No"/>
    <x v="0"/>
    <x v="7"/>
    <n v="101"/>
    <n v="405"/>
    <n v="29"/>
    <n v="40"/>
    <n v="40"/>
    <x v="0"/>
    <x v="0"/>
    <x v="0"/>
    <x v="0"/>
    <x v="0"/>
    <x v="0"/>
    <n v="1"/>
    <n v="4"/>
    <n v="5"/>
    <n v="6"/>
  </r>
  <r>
    <x v="0"/>
    <x v="2"/>
    <x v="4"/>
    <n v="0"/>
    <n v="1"/>
    <x v="0"/>
    <x v="2"/>
    <s v="&lt;5times"/>
    <s v="No"/>
    <x v="0"/>
    <x v="214"/>
    <n v="1"/>
    <n v="19"/>
    <n v="2"/>
    <n v="7"/>
    <n v="0"/>
    <x v="0"/>
    <x v="0"/>
    <x v="0"/>
    <x v="0"/>
    <x v="0"/>
    <x v="0"/>
    <n v="1"/>
    <n v="1"/>
    <n v="1"/>
    <n v="3"/>
  </r>
  <r>
    <x v="3"/>
    <x v="3"/>
    <x v="1"/>
    <n v="1"/>
    <n v="0"/>
    <x v="0"/>
    <x v="2"/>
    <s v="&lt;5times"/>
    <s v="No"/>
    <x v="0"/>
    <x v="16"/>
    <n v="7"/>
    <n v="19"/>
    <n v="0"/>
    <n v="1"/>
    <n v="24"/>
    <x v="0"/>
    <x v="0"/>
    <x v="0"/>
    <x v="0"/>
    <x v="0"/>
    <x v="0"/>
    <n v="1"/>
    <n v="2"/>
    <n v="1"/>
    <n v="2"/>
  </r>
  <r>
    <x v="0"/>
    <x v="3"/>
    <x v="2"/>
    <n v="1"/>
    <n v="0"/>
    <x v="0"/>
    <x v="0"/>
    <s v="&lt;5times"/>
    <s v="No"/>
    <x v="0"/>
    <x v="79"/>
    <n v="3"/>
    <n v="15"/>
    <n v="2"/>
    <n v="1"/>
    <n v="11"/>
    <x v="0"/>
    <x v="0"/>
    <x v="0"/>
    <x v="0"/>
    <x v="0"/>
    <x v="0"/>
    <n v="1"/>
    <n v="1"/>
    <n v="0"/>
    <n v="3"/>
  </r>
  <r>
    <x v="0"/>
    <x v="2"/>
    <x v="4"/>
    <n v="0"/>
    <n v="1"/>
    <x v="1"/>
    <x v="0"/>
    <s v="05-10times"/>
    <s v="No"/>
    <x v="0"/>
    <x v="304"/>
    <n v="0"/>
    <n v="85"/>
    <n v="10"/>
    <n v="7"/>
    <n v="77"/>
    <x v="0"/>
    <x v="0"/>
    <x v="0"/>
    <x v="0"/>
    <x v="0"/>
    <x v="0"/>
    <n v="5"/>
    <n v="10"/>
    <n v="3"/>
    <n v="8"/>
  </r>
  <r>
    <x v="3"/>
    <x v="3"/>
    <x v="1"/>
    <n v="0"/>
    <n v="0"/>
    <x v="1"/>
    <x v="1"/>
    <s v="05-10times"/>
    <s v="No"/>
    <x v="0"/>
    <x v="102"/>
    <n v="4"/>
    <n v="19"/>
    <n v="12"/>
    <n v="6"/>
    <n v="14"/>
    <x v="0"/>
    <x v="0"/>
    <x v="0"/>
    <x v="0"/>
    <x v="0"/>
    <x v="0"/>
    <n v="1"/>
    <n v="2"/>
    <n v="0"/>
    <n v="3"/>
  </r>
  <r>
    <x v="4"/>
    <x v="3"/>
    <x v="0"/>
    <n v="0"/>
    <n v="1"/>
    <x v="0"/>
    <x v="2"/>
    <s v="&lt;5times"/>
    <s v="No"/>
    <x v="0"/>
    <x v="305"/>
    <n v="159"/>
    <n v="194"/>
    <n v="58"/>
    <n v="106"/>
    <n v="141"/>
    <x v="0"/>
    <x v="0"/>
    <x v="0"/>
    <x v="0"/>
    <x v="0"/>
    <x v="0"/>
    <n v="4"/>
    <n v="4"/>
    <n v="3"/>
    <n v="6"/>
  </r>
  <r>
    <x v="1"/>
    <x v="3"/>
    <x v="1"/>
    <n v="0"/>
    <n v="0"/>
    <x v="0"/>
    <x v="1"/>
    <s v="&lt;5times"/>
    <s v="No"/>
    <x v="0"/>
    <x v="306"/>
    <n v="17"/>
    <n v="133"/>
    <n v="11"/>
    <n v="8"/>
    <n v="124"/>
    <x v="0"/>
    <x v="0"/>
    <x v="1"/>
    <x v="0"/>
    <x v="0"/>
    <x v="0"/>
    <n v="1"/>
    <n v="7"/>
    <n v="3"/>
    <n v="13"/>
  </r>
  <r>
    <x v="4"/>
    <x v="2"/>
    <x v="1"/>
    <n v="1"/>
    <n v="0"/>
    <x v="0"/>
    <x v="0"/>
    <s v="&lt;5times"/>
    <s v="No"/>
    <x v="0"/>
    <x v="81"/>
    <n v="11"/>
    <n v="24"/>
    <n v="13"/>
    <n v="8"/>
    <n v="40"/>
    <x v="0"/>
    <x v="0"/>
    <x v="0"/>
    <x v="0"/>
    <x v="0"/>
    <x v="0"/>
    <n v="2"/>
    <n v="3"/>
    <n v="0"/>
    <n v="4"/>
  </r>
  <r>
    <x v="4"/>
    <x v="3"/>
    <x v="0"/>
    <n v="1"/>
    <n v="1"/>
    <x v="0"/>
    <x v="1"/>
    <s v="&lt;5times"/>
    <s v="No"/>
    <x v="0"/>
    <x v="288"/>
    <n v="7"/>
    <n v="35"/>
    <n v="0"/>
    <n v="0"/>
    <n v="47"/>
    <x v="0"/>
    <x v="0"/>
    <x v="0"/>
    <x v="1"/>
    <x v="0"/>
    <x v="0"/>
    <n v="3"/>
    <n v="8"/>
    <n v="2"/>
    <n v="4"/>
  </r>
  <r>
    <x v="4"/>
    <x v="2"/>
    <x v="1"/>
    <n v="1"/>
    <n v="0"/>
    <x v="0"/>
    <x v="1"/>
    <s v="&lt;5times"/>
    <s v="No"/>
    <x v="0"/>
    <x v="188"/>
    <n v="35"/>
    <n v="69"/>
    <n v="84"/>
    <n v="41"/>
    <n v="66"/>
    <x v="0"/>
    <x v="0"/>
    <x v="0"/>
    <x v="0"/>
    <x v="0"/>
    <x v="0"/>
    <n v="6"/>
    <n v="4"/>
    <n v="1"/>
    <n v="6"/>
  </r>
  <r>
    <x v="1"/>
    <x v="3"/>
    <x v="1"/>
    <n v="1"/>
    <n v="0"/>
    <x v="0"/>
    <x v="0"/>
    <s v="&lt;5times"/>
    <s v="No"/>
    <x v="0"/>
    <x v="24"/>
    <n v="1"/>
    <n v="7"/>
    <n v="17"/>
    <n v="14"/>
    <n v="11"/>
    <x v="0"/>
    <x v="0"/>
    <x v="0"/>
    <x v="0"/>
    <x v="0"/>
    <x v="0"/>
    <n v="2"/>
    <n v="2"/>
    <n v="1"/>
    <n v="3"/>
  </r>
  <r>
    <x v="2"/>
    <x v="2"/>
    <x v="0"/>
    <n v="0"/>
    <n v="1"/>
    <x v="0"/>
    <x v="0"/>
    <s v="&lt;5times"/>
    <s v="No"/>
    <x v="0"/>
    <x v="307"/>
    <n v="162"/>
    <n v="387"/>
    <n v="106"/>
    <n v="36"/>
    <n v="29"/>
    <x v="0"/>
    <x v="0"/>
    <x v="0"/>
    <x v="0"/>
    <x v="0"/>
    <x v="0"/>
    <n v="1"/>
    <n v="5"/>
    <n v="10"/>
    <n v="8"/>
  </r>
  <r>
    <x v="1"/>
    <x v="2"/>
    <x v="1"/>
    <n v="0"/>
    <n v="1"/>
    <x v="0"/>
    <x v="1"/>
    <s v="&lt;5times"/>
    <s v="No"/>
    <x v="0"/>
    <x v="308"/>
    <n v="7"/>
    <n v="155"/>
    <n v="10"/>
    <n v="0"/>
    <n v="54"/>
    <x v="0"/>
    <x v="0"/>
    <x v="0"/>
    <x v="0"/>
    <x v="0"/>
    <x v="0"/>
    <n v="5"/>
    <n v="10"/>
    <n v="3"/>
    <n v="8"/>
  </r>
  <r>
    <x v="3"/>
    <x v="3"/>
    <x v="0"/>
    <n v="0"/>
    <n v="0"/>
    <x v="0"/>
    <x v="1"/>
    <s v="&lt;5times"/>
    <s v="No"/>
    <x v="0"/>
    <x v="309"/>
    <n v="45"/>
    <n v="654"/>
    <n v="104"/>
    <n v="11"/>
    <n v="114"/>
    <x v="0"/>
    <x v="0"/>
    <x v="0"/>
    <x v="0"/>
    <x v="0"/>
    <x v="0"/>
    <n v="2"/>
    <n v="3"/>
    <n v="4"/>
    <n v="10"/>
  </r>
  <r>
    <x v="1"/>
    <x v="3"/>
    <x v="1"/>
    <n v="0"/>
    <n v="0"/>
    <x v="0"/>
    <x v="0"/>
    <s v="&lt;5times"/>
    <s v="No"/>
    <x v="0"/>
    <x v="310"/>
    <n v="25"/>
    <n v="459"/>
    <n v="124"/>
    <n v="29"/>
    <n v="95"/>
    <x v="0"/>
    <x v="0"/>
    <x v="0"/>
    <x v="0"/>
    <x v="1"/>
    <x v="1"/>
    <n v="1"/>
    <n v="6"/>
    <n v="6"/>
    <n v="7"/>
  </r>
  <r>
    <x v="0"/>
    <x v="3"/>
    <x v="1"/>
    <n v="0"/>
    <n v="1"/>
    <x v="0"/>
    <x v="2"/>
    <s v="&lt;5times"/>
    <s v="No"/>
    <x v="0"/>
    <x v="305"/>
    <n v="32"/>
    <n v="189"/>
    <n v="0"/>
    <n v="58"/>
    <n v="6"/>
    <x v="0"/>
    <x v="0"/>
    <x v="0"/>
    <x v="0"/>
    <x v="0"/>
    <x v="0"/>
    <n v="2"/>
    <n v="5"/>
    <n v="4"/>
    <n v="10"/>
  </r>
  <r>
    <x v="2"/>
    <x v="3"/>
    <x v="4"/>
    <n v="0"/>
    <n v="1"/>
    <x v="0"/>
    <x v="1"/>
    <s v="&lt;5times"/>
    <s v="No"/>
    <x v="0"/>
    <x v="311"/>
    <n v="0"/>
    <n v="134"/>
    <n v="13"/>
    <n v="26"/>
    <n v="123"/>
    <x v="0"/>
    <x v="0"/>
    <x v="0"/>
    <x v="0"/>
    <x v="0"/>
    <x v="0"/>
    <n v="4"/>
    <n v="6"/>
    <n v="3"/>
    <n v="8"/>
  </r>
  <r>
    <x v="3"/>
    <x v="0"/>
    <x v="0"/>
    <n v="1"/>
    <n v="0"/>
    <x v="1"/>
    <x v="1"/>
    <s v="05-10times"/>
    <s v="No"/>
    <x v="0"/>
    <x v="49"/>
    <n v="6"/>
    <n v="7"/>
    <n v="0"/>
    <n v="1"/>
    <n v="3"/>
    <x v="0"/>
    <x v="0"/>
    <x v="1"/>
    <x v="0"/>
    <x v="0"/>
    <x v="1"/>
    <n v="1"/>
    <n v="1"/>
    <n v="0"/>
    <n v="2"/>
  </r>
  <r>
    <x v="2"/>
    <x v="3"/>
    <x v="0"/>
    <n v="0"/>
    <n v="0"/>
    <x v="0"/>
    <x v="2"/>
    <s v="&lt;5times"/>
    <s v="No"/>
    <x v="0"/>
    <x v="312"/>
    <n v="68"/>
    <n v="569"/>
    <n v="89"/>
    <n v="45"/>
    <n v="68"/>
    <x v="0"/>
    <x v="0"/>
    <x v="0"/>
    <x v="0"/>
    <x v="0"/>
    <x v="0"/>
    <n v="1"/>
    <n v="6"/>
    <n v="9"/>
    <n v="12"/>
  </r>
  <r>
    <x v="3"/>
    <x v="3"/>
    <x v="4"/>
    <n v="0"/>
    <n v="0"/>
    <x v="0"/>
    <x v="0"/>
    <s v="&lt;5times"/>
    <s v="No"/>
    <x v="0"/>
    <x v="213"/>
    <n v="28"/>
    <n v="818"/>
    <n v="0"/>
    <n v="28"/>
    <n v="56"/>
    <x v="1"/>
    <x v="1"/>
    <x v="1"/>
    <x v="0"/>
    <x v="1"/>
    <x v="1"/>
    <n v="0"/>
    <n v="4"/>
    <n v="3"/>
    <n v="7"/>
  </r>
  <r>
    <x v="3"/>
    <x v="3"/>
    <x v="0"/>
    <n v="0"/>
    <n v="1"/>
    <x v="0"/>
    <x v="0"/>
    <s v="&lt;5times"/>
    <s v="No"/>
    <x v="0"/>
    <x v="313"/>
    <n v="28"/>
    <n v="135"/>
    <n v="10"/>
    <n v="21"/>
    <n v="99"/>
    <x v="0"/>
    <x v="0"/>
    <x v="0"/>
    <x v="0"/>
    <x v="0"/>
    <x v="0"/>
    <n v="3"/>
    <n v="5"/>
    <n v="3"/>
    <n v="12"/>
  </r>
  <r>
    <x v="2"/>
    <x v="3"/>
    <x v="4"/>
    <n v="2"/>
    <n v="1"/>
    <x v="0"/>
    <x v="0"/>
    <s v="&lt;5times"/>
    <s v="No"/>
    <x v="0"/>
    <x v="153"/>
    <n v="1"/>
    <n v="13"/>
    <n v="3"/>
    <n v="5"/>
    <n v="13"/>
    <x v="0"/>
    <x v="0"/>
    <x v="0"/>
    <x v="0"/>
    <x v="0"/>
    <x v="0"/>
    <n v="1"/>
    <n v="2"/>
    <n v="0"/>
    <n v="4"/>
  </r>
  <r>
    <x v="0"/>
    <x v="0"/>
    <x v="1"/>
    <n v="1"/>
    <n v="0"/>
    <x v="0"/>
    <x v="1"/>
    <s v="&lt;5times"/>
    <s v="No"/>
    <x v="0"/>
    <x v="15"/>
    <n v="3"/>
    <n v="9"/>
    <n v="4"/>
    <n v="4"/>
    <n v="7"/>
    <x v="0"/>
    <x v="0"/>
    <x v="1"/>
    <x v="0"/>
    <x v="0"/>
    <x v="1"/>
    <n v="1"/>
    <n v="1"/>
    <n v="2"/>
    <n v="2"/>
  </r>
  <r>
    <x v="0"/>
    <x v="0"/>
    <x v="2"/>
    <n v="0"/>
    <n v="0"/>
    <x v="0"/>
    <x v="2"/>
    <s v="&lt;5times"/>
    <s v="No"/>
    <x v="0"/>
    <x v="314"/>
    <n v="21"/>
    <n v="238"/>
    <n v="56"/>
    <n v="108"/>
    <n v="28"/>
    <x v="0"/>
    <x v="0"/>
    <x v="0"/>
    <x v="0"/>
    <x v="0"/>
    <x v="0"/>
    <n v="1"/>
    <n v="8"/>
    <n v="7"/>
    <n v="11"/>
  </r>
  <r>
    <x v="0"/>
    <x v="3"/>
    <x v="4"/>
    <n v="1"/>
    <n v="0"/>
    <x v="0"/>
    <x v="1"/>
    <s v="&lt;5times"/>
    <s v="No"/>
    <x v="0"/>
    <x v="56"/>
    <n v="1"/>
    <n v="24"/>
    <n v="2"/>
    <n v="1"/>
    <n v="2"/>
    <x v="0"/>
    <x v="0"/>
    <x v="0"/>
    <x v="0"/>
    <x v="0"/>
    <x v="0"/>
    <n v="3"/>
    <n v="3"/>
    <n v="0"/>
    <n v="3"/>
  </r>
  <r>
    <x v="2"/>
    <x v="3"/>
    <x v="4"/>
    <n v="0"/>
    <n v="1"/>
    <x v="0"/>
    <x v="2"/>
    <s v="&lt;5times"/>
    <s v="No"/>
    <x v="0"/>
    <x v="53"/>
    <n v="0"/>
    <n v="22"/>
    <n v="2"/>
    <n v="1"/>
    <n v="31"/>
    <x v="0"/>
    <x v="0"/>
    <x v="0"/>
    <x v="0"/>
    <x v="0"/>
    <x v="0"/>
    <n v="3"/>
    <n v="4"/>
    <n v="1"/>
    <n v="4"/>
  </r>
  <r>
    <x v="2"/>
    <x v="3"/>
    <x v="0"/>
    <n v="2"/>
    <n v="1"/>
    <x v="0"/>
    <x v="0"/>
    <s v="&lt;5times"/>
    <s v="No"/>
    <x v="0"/>
    <x v="24"/>
    <n v="0"/>
    <n v="3"/>
    <n v="0"/>
    <n v="0"/>
    <n v="5"/>
    <x v="0"/>
    <x v="0"/>
    <x v="0"/>
    <x v="0"/>
    <x v="0"/>
    <x v="0"/>
    <n v="1"/>
    <n v="1"/>
    <n v="0"/>
    <n v="2"/>
  </r>
  <r>
    <x v="2"/>
    <x v="3"/>
    <x v="3"/>
    <n v="1"/>
    <n v="0"/>
    <x v="0"/>
    <x v="2"/>
    <s v="&lt;5times"/>
    <s v="No"/>
    <x v="0"/>
    <x v="315"/>
    <n v="60"/>
    <n v="241"/>
    <n v="13"/>
    <n v="54"/>
    <n v="54"/>
    <x v="0"/>
    <x v="0"/>
    <x v="0"/>
    <x v="0"/>
    <x v="0"/>
    <x v="1"/>
    <n v="2"/>
    <n v="5"/>
    <n v="5"/>
    <n v="7"/>
  </r>
  <r>
    <x v="5"/>
    <x v="3"/>
    <x v="1"/>
    <n v="0"/>
    <n v="0"/>
    <x v="0"/>
    <x v="0"/>
    <s v="&lt;5times"/>
    <s v="No"/>
    <x v="0"/>
    <x v="316"/>
    <n v="15"/>
    <n v="106"/>
    <n v="20"/>
    <n v="7"/>
    <n v="45"/>
    <x v="0"/>
    <x v="0"/>
    <x v="0"/>
    <x v="1"/>
    <x v="0"/>
    <x v="0"/>
    <n v="1"/>
    <n v="11"/>
    <n v="2"/>
    <n v="8"/>
  </r>
  <r>
    <x v="0"/>
    <x v="2"/>
    <x v="4"/>
    <n v="1"/>
    <n v="1"/>
    <x v="0"/>
    <x v="2"/>
    <s v="&lt;5times"/>
    <s v="No"/>
    <x v="0"/>
    <x v="317"/>
    <n v="9"/>
    <n v="45"/>
    <n v="3"/>
    <n v="15"/>
    <n v="20"/>
    <x v="0"/>
    <x v="0"/>
    <x v="0"/>
    <x v="0"/>
    <x v="0"/>
    <x v="1"/>
    <n v="4"/>
    <n v="2"/>
    <n v="1"/>
    <n v="4"/>
  </r>
  <r>
    <x v="0"/>
    <x v="0"/>
    <x v="2"/>
    <n v="1"/>
    <n v="2"/>
    <x v="0"/>
    <x v="0"/>
    <s v="&lt;5times"/>
    <s v="No"/>
    <x v="0"/>
    <x v="318"/>
    <n v="0"/>
    <n v="26"/>
    <n v="0"/>
    <n v="0"/>
    <n v="4"/>
    <x v="0"/>
    <x v="0"/>
    <x v="0"/>
    <x v="1"/>
    <x v="0"/>
    <x v="1"/>
    <n v="9"/>
    <n v="6"/>
    <n v="3"/>
    <n v="6"/>
  </r>
  <r>
    <x v="0"/>
    <x v="3"/>
    <x v="1"/>
    <n v="0"/>
    <n v="0"/>
    <x v="0"/>
    <x v="1"/>
    <s v="&lt;5times"/>
    <s v="No"/>
    <x v="0"/>
    <x v="319"/>
    <n v="181"/>
    <n v="104"/>
    <n v="202"/>
    <n v="21"/>
    <n v="207"/>
    <x v="1"/>
    <x v="0"/>
    <x v="0"/>
    <x v="0"/>
    <x v="1"/>
    <x v="1"/>
    <n v="0"/>
    <n v="9"/>
    <n v="8"/>
    <n v="13"/>
  </r>
  <r>
    <x v="3"/>
    <x v="2"/>
    <x v="1"/>
    <n v="0"/>
    <n v="1"/>
    <x v="0"/>
    <x v="0"/>
    <s v="&lt;5times"/>
    <s v="No"/>
    <x v="0"/>
    <x v="130"/>
    <n v="48"/>
    <n v="186"/>
    <n v="39"/>
    <n v="18"/>
    <n v="198"/>
    <x v="0"/>
    <x v="0"/>
    <x v="1"/>
    <x v="0"/>
    <x v="0"/>
    <x v="1"/>
    <n v="6"/>
    <n v="6"/>
    <n v="8"/>
    <n v="4"/>
  </r>
  <r>
    <x v="1"/>
    <x v="0"/>
    <x v="2"/>
    <n v="1"/>
    <n v="0"/>
    <x v="1"/>
    <x v="0"/>
    <s v="05-10times"/>
    <s v="No"/>
    <x v="0"/>
    <x v="39"/>
    <n v="1"/>
    <n v="60"/>
    <n v="4"/>
    <n v="6"/>
    <n v="16"/>
    <x v="0"/>
    <x v="0"/>
    <x v="0"/>
    <x v="0"/>
    <x v="0"/>
    <x v="1"/>
    <n v="2"/>
    <n v="5"/>
    <n v="1"/>
    <n v="2"/>
  </r>
  <r>
    <x v="0"/>
    <x v="2"/>
    <x v="4"/>
    <n v="0"/>
    <n v="1"/>
    <x v="0"/>
    <x v="1"/>
    <s v="&lt;5times"/>
    <s v="No"/>
    <x v="0"/>
    <x v="320"/>
    <n v="47"/>
    <n v="267"/>
    <n v="62"/>
    <n v="66"/>
    <n v="38"/>
    <x v="0"/>
    <x v="0"/>
    <x v="0"/>
    <x v="1"/>
    <x v="0"/>
    <x v="0"/>
    <n v="2"/>
    <n v="5"/>
    <n v="5"/>
    <n v="4"/>
  </r>
  <r>
    <x v="3"/>
    <x v="1"/>
    <x v="0"/>
    <n v="0"/>
    <n v="1"/>
    <x v="0"/>
    <x v="0"/>
    <s v="&lt;5times"/>
    <s v="No"/>
    <x v="0"/>
    <x v="16"/>
    <n v="0"/>
    <n v="5"/>
    <n v="0"/>
    <n v="0"/>
    <n v="8"/>
    <x v="0"/>
    <x v="0"/>
    <x v="0"/>
    <x v="0"/>
    <x v="0"/>
    <x v="0"/>
    <n v="2"/>
    <n v="1"/>
    <n v="0"/>
    <n v="3"/>
  </r>
  <r>
    <x v="0"/>
    <x v="1"/>
    <x v="1"/>
    <n v="0"/>
    <n v="1"/>
    <x v="0"/>
    <x v="1"/>
    <s v="&lt;5times"/>
    <s v="No"/>
    <x v="0"/>
    <x v="321"/>
    <n v="19"/>
    <n v="69"/>
    <n v="12"/>
    <n v="0"/>
    <n v="9"/>
    <x v="0"/>
    <x v="0"/>
    <x v="0"/>
    <x v="0"/>
    <x v="0"/>
    <x v="0"/>
    <n v="1"/>
    <n v="4"/>
    <n v="4"/>
    <n v="8"/>
  </r>
  <r>
    <x v="3"/>
    <x v="2"/>
    <x v="4"/>
    <n v="0"/>
    <n v="1"/>
    <x v="0"/>
    <x v="0"/>
    <s v="&lt;5times"/>
    <s v="No"/>
    <x v="0"/>
    <x v="322"/>
    <n v="42"/>
    <n v="144"/>
    <n v="55"/>
    <n v="48"/>
    <n v="133"/>
    <x v="0"/>
    <x v="0"/>
    <x v="0"/>
    <x v="0"/>
    <x v="0"/>
    <x v="0"/>
    <n v="3"/>
    <n v="4"/>
    <n v="4"/>
    <n v="9"/>
  </r>
  <r>
    <x v="0"/>
    <x v="3"/>
    <x v="1"/>
    <n v="0"/>
    <n v="1"/>
    <x v="0"/>
    <x v="2"/>
    <s v="&lt;5times"/>
    <s v="No"/>
    <x v="0"/>
    <x v="323"/>
    <n v="80"/>
    <n v="363"/>
    <n v="52"/>
    <n v="26"/>
    <n v="174"/>
    <x v="0"/>
    <x v="0"/>
    <x v="1"/>
    <x v="0"/>
    <x v="0"/>
    <x v="1"/>
    <n v="2"/>
    <n v="9"/>
    <n v="5"/>
    <n v="6"/>
  </r>
  <r>
    <x v="0"/>
    <x v="3"/>
    <x v="2"/>
    <n v="1"/>
    <n v="0"/>
    <x v="0"/>
    <x v="2"/>
    <s v="&lt;5times"/>
    <s v="No"/>
    <x v="0"/>
    <x v="91"/>
    <n v="4"/>
    <n v="7"/>
    <n v="11"/>
    <n v="10"/>
    <n v="15"/>
    <x v="0"/>
    <x v="0"/>
    <x v="0"/>
    <x v="0"/>
    <x v="0"/>
    <x v="0"/>
    <n v="2"/>
    <n v="2"/>
    <n v="0"/>
    <n v="3"/>
  </r>
  <r>
    <x v="0"/>
    <x v="3"/>
    <x v="1"/>
    <n v="0"/>
    <n v="1"/>
    <x v="1"/>
    <x v="0"/>
    <s v="05-10times"/>
    <s v="No"/>
    <x v="0"/>
    <x v="324"/>
    <n v="4"/>
    <n v="35"/>
    <n v="6"/>
    <n v="0"/>
    <n v="22"/>
    <x v="0"/>
    <x v="0"/>
    <x v="0"/>
    <x v="0"/>
    <x v="0"/>
    <x v="0"/>
    <n v="2"/>
    <n v="9"/>
    <n v="1"/>
    <n v="5"/>
  </r>
  <r>
    <x v="0"/>
    <x v="2"/>
    <x v="4"/>
    <n v="1"/>
    <n v="0"/>
    <x v="0"/>
    <x v="0"/>
    <s v="&lt;5times"/>
    <s v="No"/>
    <x v="0"/>
    <x v="78"/>
    <n v="12"/>
    <n v="35"/>
    <n v="3"/>
    <n v="5"/>
    <n v="12"/>
    <x v="0"/>
    <x v="0"/>
    <x v="0"/>
    <x v="0"/>
    <x v="0"/>
    <x v="0"/>
    <n v="1"/>
    <n v="3"/>
    <n v="0"/>
    <n v="3"/>
  </r>
  <r>
    <x v="2"/>
    <x v="3"/>
    <x v="0"/>
    <n v="0"/>
    <n v="1"/>
    <x v="0"/>
    <x v="2"/>
    <s v="&lt;5times"/>
    <s v="No"/>
    <x v="0"/>
    <x v="76"/>
    <n v="1"/>
    <n v="9"/>
    <n v="2"/>
    <n v="0"/>
    <n v="2"/>
    <x v="0"/>
    <x v="0"/>
    <x v="0"/>
    <x v="0"/>
    <x v="0"/>
    <x v="0"/>
    <n v="1"/>
    <n v="2"/>
    <n v="0"/>
    <n v="3"/>
  </r>
  <r>
    <x v="0"/>
    <x v="0"/>
    <x v="3"/>
    <n v="1"/>
    <n v="0"/>
    <x v="0"/>
    <x v="0"/>
    <s v="&lt;5times"/>
    <s v="No"/>
    <x v="0"/>
    <x v="325"/>
    <n v="9"/>
    <n v="97"/>
    <n v="0"/>
    <n v="6"/>
    <n v="82"/>
    <x v="0"/>
    <x v="0"/>
    <x v="0"/>
    <x v="0"/>
    <x v="0"/>
    <x v="0"/>
    <n v="2"/>
    <n v="6"/>
    <n v="1"/>
    <n v="5"/>
  </r>
  <r>
    <x v="0"/>
    <x v="0"/>
    <x v="3"/>
    <n v="1"/>
    <n v="1"/>
    <x v="1"/>
    <x v="1"/>
    <s v="05-10times"/>
    <s v="No"/>
    <x v="0"/>
    <x v="300"/>
    <n v="0"/>
    <n v="100"/>
    <n v="19"/>
    <n v="0"/>
    <n v="28"/>
    <x v="0"/>
    <x v="0"/>
    <x v="0"/>
    <x v="0"/>
    <x v="0"/>
    <x v="0"/>
    <n v="9"/>
    <n v="10"/>
    <n v="2"/>
    <n v="8"/>
  </r>
  <r>
    <x v="2"/>
    <x v="1"/>
    <x v="2"/>
    <n v="0"/>
    <n v="0"/>
    <x v="0"/>
    <x v="1"/>
    <s v="&lt;5times"/>
    <s v="No"/>
    <x v="0"/>
    <x v="326"/>
    <n v="66"/>
    <n v="653"/>
    <n v="17"/>
    <n v="0"/>
    <n v="26"/>
    <x v="0"/>
    <x v="0"/>
    <x v="0"/>
    <x v="0"/>
    <x v="0"/>
    <x v="0"/>
    <n v="1"/>
    <n v="5"/>
    <n v="9"/>
    <n v="6"/>
  </r>
  <r>
    <x v="3"/>
    <x v="0"/>
    <x v="0"/>
    <n v="0"/>
    <n v="0"/>
    <x v="0"/>
    <x v="1"/>
    <s v="&lt;5times"/>
    <s v="No"/>
    <x v="0"/>
    <x v="327"/>
    <n v="134"/>
    <n v="384"/>
    <n v="175"/>
    <n v="134"/>
    <n v="115"/>
    <x v="0"/>
    <x v="0"/>
    <x v="0"/>
    <x v="0"/>
    <x v="0"/>
    <x v="0"/>
    <n v="1"/>
    <n v="11"/>
    <n v="5"/>
    <n v="13"/>
  </r>
  <r>
    <x v="0"/>
    <x v="2"/>
    <x v="1"/>
    <n v="0"/>
    <n v="1"/>
    <x v="0"/>
    <x v="0"/>
    <s v="&lt;5times"/>
    <s v="No"/>
    <x v="0"/>
    <x v="328"/>
    <n v="14"/>
    <n v="64"/>
    <n v="2"/>
    <n v="9"/>
    <n v="38"/>
    <x v="0"/>
    <x v="0"/>
    <x v="0"/>
    <x v="0"/>
    <x v="0"/>
    <x v="0"/>
    <n v="1"/>
    <n v="4"/>
    <n v="2"/>
    <n v="3"/>
  </r>
  <r>
    <x v="4"/>
    <x v="4"/>
    <x v="0"/>
    <n v="0"/>
    <n v="1"/>
    <x v="1"/>
    <x v="2"/>
    <s v="&lt;5times"/>
    <s v="No"/>
    <x v="0"/>
    <x v="296"/>
    <n v="0"/>
    <n v="2"/>
    <n v="0"/>
    <n v="0"/>
    <n v="4"/>
    <x v="0"/>
    <x v="0"/>
    <x v="0"/>
    <x v="0"/>
    <x v="0"/>
    <x v="0"/>
    <n v="1"/>
    <n v="1"/>
    <n v="0"/>
    <n v="3"/>
  </r>
  <r>
    <x v="4"/>
    <x v="3"/>
    <x v="0"/>
    <n v="1"/>
    <n v="0"/>
    <x v="1"/>
    <x v="0"/>
    <s v="05-10times"/>
    <s v="No"/>
    <x v="0"/>
    <x v="141"/>
    <n v="3"/>
    <n v="30"/>
    <n v="10"/>
    <n v="7"/>
    <n v="11"/>
    <x v="0"/>
    <x v="0"/>
    <x v="0"/>
    <x v="0"/>
    <x v="0"/>
    <x v="1"/>
    <n v="3"/>
    <n v="3"/>
    <n v="0"/>
    <n v="3"/>
  </r>
  <r>
    <x v="2"/>
    <x v="3"/>
    <x v="1"/>
    <n v="0"/>
    <n v="0"/>
    <x v="0"/>
    <x v="0"/>
    <s v="&lt;5times"/>
    <s v="No"/>
    <x v="0"/>
    <x v="329"/>
    <n v="83"/>
    <n v="547"/>
    <n v="86"/>
    <n v="99"/>
    <n v="33"/>
    <x v="0"/>
    <x v="0"/>
    <x v="0"/>
    <x v="0"/>
    <x v="0"/>
    <x v="0"/>
    <n v="1"/>
    <n v="8"/>
    <n v="2"/>
    <n v="5"/>
  </r>
  <r>
    <x v="3"/>
    <x v="2"/>
    <x v="2"/>
    <n v="2"/>
    <n v="1"/>
    <x v="0"/>
    <x v="1"/>
    <s v="&lt;5times"/>
    <s v="No"/>
    <x v="0"/>
    <x v="330"/>
    <n v="0"/>
    <n v="11"/>
    <n v="4"/>
    <n v="2"/>
    <n v="5"/>
    <x v="0"/>
    <x v="0"/>
    <x v="0"/>
    <x v="0"/>
    <x v="0"/>
    <x v="0"/>
    <n v="4"/>
    <n v="3"/>
    <n v="0"/>
    <n v="4"/>
  </r>
  <r>
    <x v="3"/>
    <x v="0"/>
    <x v="0"/>
    <n v="0"/>
    <n v="1"/>
    <x v="0"/>
    <x v="1"/>
    <s v="&lt;5times"/>
    <s v="No"/>
    <x v="0"/>
    <x v="331"/>
    <n v="4"/>
    <n v="29"/>
    <n v="0"/>
    <n v="0"/>
    <n v="9"/>
    <x v="0"/>
    <x v="0"/>
    <x v="0"/>
    <x v="1"/>
    <x v="0"/>
    <x v="0"/>
    <n v="1"/>
    <n v="8"/>
    <n v="1"/>
    <n v="7"/>
  </r>
  <r>
    <x v="4"/>
    <x v="3"/>
    <x v="0"/>
    <n v="1"/>
    <n v="0"/>
    <x v="0"/>
    <x v="1"/>
    <s v="&lt;5times"/>
    <s v="No"/>
    <x v="0"/>
    <x v="332"/>
    <n v="2"/>
    <n v="27"/>
    <n v="0"/>
    <n v="9"/>
    <n v="12"/>
    <x v="0"/>
    <x v="0"/>
    <x v="0"/>
    <x v="0"/>
    <x v="0"/>
    <x v="0"/>
    <n v="3"/>
    <n v="3"/>
    <n v="0"/>
    <n v="4"/>
  </r>
  <r>
    <x v="1"/>
    <x v="0"/>
    <x v="2"/>
    <n v="0"/>
    <n v="0"/>
    <x v="0"/>
    <x v="2"/>
    <s v="&lt;5times"/>
    <s v="No"/>
    <x v="0"/>
    <x v="224"/>
    <n v="9"/>
    <n v="49"/>
    <n v="24"/>
    <n v="3"/>
    <n v="12"/>
    <x v="0"/>
    <x v="0"/>
    <x v="0"/>
    <x v="0"/>
    <x v="0"/>
    <x v="0"/>
    <n v="1"/>
    <n v="2"/>
    <n v="1"/>
    <n v="6"/>
  </r>
  <r>
    <x v="1"/>
    <x v="0"/>
    <x v="2"/>
    <n v="0"/>
    <n v="0"/>
    <x v="0"/>
    <x v="1"/>
    <s v="&lt;5times"/>
    <s v="No"/>
    <x v="0"/>
    <x v="333"/>
    <n v="11"/>
    <n v="178"/>
    <n v="62"/>
    <n v="83"/>
    <n v="29"/>
    <x v="0"/>
    <x v="0"/>
    <x v="0"/>
    <x v="0"/>
    <x v="0"/>
    <x v="0"/>
    <n v="2"/>
    <n v="8"/>
    <n v="4"/>
    <n v="6"/>
  </r>
  <r>
    <x v="0"/>
    <x v="3"/>
    <x v="2"/>
    <n v="1"/>
    <n v="1"/>
    <x v="0"/>
    <x v="1"/>
    <s v="&lt;5times"/>
    <s v="No"/>
    <x v="0"/>
    <x v="67"/>
    <n v="1"/>
    <n v="31"/>
    <n v="4"/>
    <n v="4"/>
    <n v="12"/>
    <x v="0"/>
    <x v="0"/>
    <x v="0"/>
    <x v="0"/>
    <x v="0"/>
    <x v="0"/>
    <n v="3"/>
    <n v="2"/>
    <n v="1"/>
    <n v="4"/>
  </r>
  <r>
    <x v="0"/>
    <x v="2"/>
    <x v="4"/>
    <n v="0"/>
    <n v="0"/>
    <x v="0"/>
    <x v="0"/>
    <s v="&lt;5times"/>
    <s v="No"/>
    <x v="0"/>
    <x v="334"/>
    <n v="149"/>
    <n v="815"/>
    <n v="173"/>
    <n v="49"/>
    <n v="49"/>
    <x v="0"/>
    <x v="0"/>
    <x v="0"/>
    <x v="0"/>
    <x v="0"/>
    <x v="0"/>
    <n v="1"/>
    <n v="6"/>
    <n v="7"/>
    <n v="12"/>
  </r>
  <r>
    <x v="0"/>
    <x v="3"/>
    <x v="0"/>
    <n v="0"/>
    <n v="0"/>
    <x v="0"/>
    <x v="1"/>
    <s v="&lt;5times"/>
    <s v="No"/>
    <x v="0"/>
    <x v="335"/>
    <n v="10"/>
    <n v="30"/>
    <n v="4"/>
    <n v="10"/>
    <n v="125"/>
    <x v="0"/>
    <x v="0"/>
    <x v="0"/>
    <x v="0"/>
    <x v="0"/>
    <x v="0"/>
    <n v="1"/>
    <n v="6"/>
    <n v="1"/>
    <n v="6"/>
  </r>
  <r>
    <x v="0"/>
    <x v="3"/>
    <x v="0"/>
    <n v="1"/>
    <n v="1"/>
    <x v="0"/>
    <x v="2"/>
    <s v="&lt;5times"/>
    <s v="No"/>
    <x v="0"/>
    <x v="201"/>
    <n v="1"/>
    <n v="16"/>
    <n v="0"/>
    <n v="1"/>
    <n v="1"/>
    <x v="0"/>
    <x v="0"/>
    <x v="0"/>
    <x v="0"/>
    <x v="0"/>
    <x v="0"/>
    <n v="2"/>
    <n v="2"/>
    <n v="0"/>
    <n v="3"/>
  </r>
  <r>
    <x v="2"/>
    <x v="3"/>
    <x v="4"/>
    <n v="1"/>
    <n v="0"/>
    <x v="0"/>
    <x v="2"/>
    <s v="&lt;5times"/>
    <s v="No"/>
    <x v="0"/>
    <x v="336"/>
    <n v="0"/>
    <n v="15"/>
    <n v="2"/>
    <n v="1"/>
    <n v="5"/>
    <x v="0"/>
    <x v="0"/>
    <x v="0"/>
    <x v="0"/>
    <x v="0"/>
    <x v="0"/>
    <n v="3"/>
    <n v="2"/>
    <n v="1"/>
    <n v="4"/>
  </r>
  <r>
    <x v="2"/>
    <x v="2"/>
    <x v="1"/>
    <n v="1"/>
    <n v="0"/>
    <x v="0"/>
    <x v="1"/>
    <s v="&lt;5times"/>
    <s v="No"/>
    <x v="0"/>
    <x v="24"/>
    <n v="0"/>
    <n v="8"/>
    <n v="2"/>
    <n v="0"/>
    <n v="0"/>
    <x v="0"/>
    <x v="0"/>
    <x v="0"/>
    <x v="0"/>
    <x v="0"/>
    <x v="0"/>
    <n v="1"/>
    <n v="0"/>
    <n v="0"/>
    <n v="3"/>
  </r>
  <r>
    <x v="0"/>
    <x v="3"/>
    <x v="0"/>
    <n v="1"/>
    <n v="0"/>
    <x v="0"/>
    <x v="2"/>
    <s v="&lt;5times"/>
    <s v="No"/>
    <x v="0"/>
    <x v="214"/>
    <n v="3"/>
    <n v="29"/>
    <n v="0"/>
    <n v="4"/>
    <n v="10"/>
    <x v="0"/>
    <x v="0"/>
    <x v="0"/>
    <x v="0"/>
    <x v="0"/>
    <x v="1"/>
    <n v="3"/>
    <n v="2"/>
    <n v="1"/>
    <n v="3"/>
  </r>
  <r>
    <x v="2"/>
    <x v="2"/>
    <x v="0"/>
    <n v="0"/>
    <n v="2"/>
    <x v="0"/>
    <x v="2"/>
    <s v="&lt;5times"/>
    <s v="No"/>
    <x v="0"/>
    <x v="337"/>
    <n v="0"/>
    <n v="26"/>
    <n v="0"/>
    <n v="0"/>
    <n v="21"/>
    <x v="0"/>
    <x v="0"/>
    <x v="0"/>
    <x v="0"/>
    <x v="0"/>
    <x v="0"/>
    <n v="6"/>
    <n v="7"/>
    <n v="1"/>
    <n v="7"/>
  </r>
  <r>
    <x v="3"/>
    <x v="3"/>
    <x v="0"/>
    <n v="0"/>
    <n v="1"/>
    <x v="1"/>
    <x v="0"/>
    <s v="05-10times"/>
    <s v="No"/>
    <x v="0"/>
    <x v="42"/>
    <n v="7"/>
    <n v="79"/>
    <n v="0"/>
    <n v="11"/>
    <n v="182"/>
    <x v="0"/>
    <x v="0"/>
    <x v="0"/>
    <x v="0"/>
    <x v="0"/>
    <x v="0"/>
    <n v="2"/>
    <n v="8"/>
    <n v="2"/>
    <n v="4"/>
  </r>
  <r>
    <x v="2"/>
    <x v="3"/>
    <x v="0"/>
    <n v="0"/>
    <n v="0"/>
    <x v="0"/>
    <x v="2"/>
    <s v="&lt;5times"/>
    <s v="No"/>
    <x v="0"/>
    <x v="63"/>
    <n v="72"/>
    <n v="567"/>
    <n v="94"/>
    <n v="12"/>
    <n v="108"/>
    <x v="0"/>
    <x v="0"/>
    <x v="0"/>
    <x v="0"/>
    <x v="0"/>
    <x v="0"/>
    <n v="1"/>
    <n v="4"/>
    <n v="4"/>
    <n v="10"/>
  </r>
  <r>
    <x v="3"/>
    <x v="2"/>
    <x v="4"/>
    <n v="0"/>
    <n v="0"/>
    <x v="0"/>
    <x v="2"/>
    <s v="&lt;5times"/>
    <s v="No"/>
    <x v="0"/>
    <x v="338"/>
    <n v="127"/>
    <n v="635"/>
    <n v="132"/>
    <n v="127"/>
    <n v="165"/>
    <x v="0"/>
    <x v="0"/>
    <x v="0"/>
    <x v="0"/>
    <x v="0"/>
    <x v="0"/>
    <n v="1"/>
    <n v="3"/>
    <n v="7"/>
    <n v="9"/>
  </r>
  <r>
    <x v="2"/>
    <x v="3"/>
    <x v="3"/>
    <n v="0"/>
    <n v="0"/>
    <x v="0"/>
    <x v="2"/>
    <s v="&lt;5times"/>
    <s v="No"/>
    <x v="0"/>
    <x v="339"/>
    <n v="77"/>
    <n v="373"/>
    <n v="111"/>
    <n v="23"/>
    <n v="93"/>
    <x v="0"/>
    <x v="0"/>
    <x v="0"/>
    <x v="0"/>
    <x v="0"/>
    <x v="0"/>
    <n v="1"/>
    <n v="3"/>
    <n v="6"/>
    <n v="12"/>
  </r>
  <r>
    <x v="3"/>
    <x v="3"/>
    <x v="0"/>
    <n v="1"/>
    <n v="1"/>
    <x v="0"/>
    <x v="2"/>
    <s v="&lt;5times"/>
    <s v="No"/>
    <x v="0"/>
    <x v="274"/>
    <n v="13"/>
    <n v="46"/>
    <n v="17"/>
    <n v="2"/>
    <n v="4"/>
    <x v="0"/>
    <x v="0"/>
    <x v="0"/>
    <x v="0"/>
    <x v="0"/>
    <x v="0"/>
    <n v="6"/>
    <n v="4"/>
    <n v="2"/>
    <n v="4"/>
  </r>
  <r>
    <x v="0"/>
    <x v="3"/>
    <x v="2"/>
    <n v="1"/>
    <n v="0"/>
    <x v="1"/>
    <x v="2"/>
    <s v="&lt;5times"/>
    <s v="No"/>
    <x v="0"/>
    <x v="107"/>
    <n v="18"/>
    <n v="26"/>
    <n v="11"/>
    <n v="8"/>
    <n v="12"/>
    <x v="0"/>
    <x v="0"/>
    <x v="0"/>
    <x v="0"/>
    <x v="0"/>
    <x v="0"/>
    <n v="3"/>
    <n v="2"/>
    <n v="0"/>
    <n v="4"/>
  </r>
  <r>
    <x v="0"/>
    <x v="0"/>
    <x v="2"/>
    <n v="1"/>
    <n v="0"/>
    <x v="0"/>
    <x v="1"/>
    <s v="&lt;5times"/>
    <s v="No"/>
    <x v="0"/>
    <x v="340"/>
    <n v="4"/>
    <n v="61"/>
    <n v="0"/>
    <n v="13"/>
    <n v="4"/>
    <x v="0"/>
    <x v="0"/>
    <x v="0"/>
    <x v="0"/>
    <x v="0"/>
    <x v="0"/>
    <n v="2"/>
    <n v="3"/>
    <n v="1"/>
    <n v="6"/>
  </r>
  <r>
    <x v="4"/>
    <x v="3"/>
    <x v="1"/>
    <n v="1"/>
    <n v="2"/>
    <x v="0"/>
    <x v="2"/>
    <s v="&lt;5times"/>
    <s v="No"/>
    <x v="0"/>
    <x v="151"/>
    <n v="7"/>
    <n v="89"/>
    <n v="0"/>
    <n v="7"/>
    <n v="28"/>
    <x v="0"/>
    <x v="0"/>
    <x v="0"/>
    <x v="0"/>
    <x v="0"/>
    <x v="0"/>
    <n v="5"/>
    <n v="4"/>
    <n v="1"/>
    <n v="6"/>
  </r>
  <r>
    <x v="3"/>
    <x v="1"/>
    <x v="1"/>
    <n v="1"/>
    <n v="1"/>
    <x v="0"/>
    <x v="2"/>
    <s v="&lt;5times"/>
    <s v="No"/>
    <x v="0"/>
    <x v="188"/>
    <n v="4"/>
    <n v="36"/>
    <n v="2"/>
    <n v="2"/>
    <n v="1"/>
    <x v="0"/>
    <x v="0"/>
    <x v="0"/>
    <x v="0"/>
    <x v="0"/>
    <x v="0"/>
    <n v="1"/>
    <n v="2"/>
    <n v="0"/>
    <n v="4"/>
  </r>
  <r>
    <x v="3"/>
    <x v="3"/>
    <x v="0"/>
    <n v="1"/>
    <n v="1"/>
    <x v="1"/>
    <x v="2"/>
    <s v="05-10times"/>
    <s v="No"/>
    <x v="0"/>
    <x v="61"/>
    <n v="1"/>
    <n v="28"/>
    <n v="3"/>
    <n v="3"/>
    <n v="2"/>
    <x v="0"/>
    <x v="0"/>
    <x v="0"/>
    <x v="0"/>
    <x v="0"/>
    <x v="1"/>
    <n v="3"/>
    <n v="2"/>
    <n v="0"/>
    <n v="3"/>
  </r>
  <r>
    <x v="3"/>
    <x v="2"/>
    <x v="0"/>
    <n v="0"/>
    <n v="0"/>
    <x v="0"/>
    <x v="1"/>
    <s v="&lt;5times"/>
    <s v="No"/>
    <x v="0"/>
    <x v="341"/>
    <n v="31"/>
    <n v="558"/>
    <n v="62"/>
    <n v="95"/>
    <n v="79"/>
    <x v="0"/>
    <x v="0"/>
    <x v="0"/>
    <x v="0"/>
    <x v="1"/>
    <x v="0"/>
    <n v="0"/>
    <n v="6"/>
    <n v="5"/>
    <n v="13"/>
  </r>
  <r>
    <x v="2"/>
    <x v="1"/>
    <x v="0"/>
    <n v="1"/>
    <n v="0"/>
    <x v="1"/>
    <x v="1"/>
    <s v="05-10times"/>
    <s v="No"/>
    <x v="0"/>
    <x v="50"/>
    <n v="0"/>
    <n v="9"/>
    <n v="3"/>
    <n v="6"/>
    <n v="2"/>
    <x v="0"/>
    <x v="0"/>
    <x v="0"/>
    <x v="0"/>
    <x v="0"/>
    <x v="0"/>
    <n v="1"/>
    <n v="1"/>
    <n v="0"/>
    <n v="3"/>
  </r>
  <r>
    <x v="3"/>
    <x v="2"/>
    <x v="1"/>
    <n v="0"/>
    <n v="2"/>
    <x v="0"/>
    <x v="2"/>
    <s v="&lt;5times"/>
    <s v="No"/>
    <x v="0"/>
    <x v="342"/>
    <n v="9"/>
    <n v="87"/>
    <n v="12"/>
    <n v="14"/>
    <n v="34"/>
    <x v="0"/>
    <x v="0"/>
    <x v="0"/>
    <x v="0"/>
    <x v="0"/>
    <x v="0"/>
    <n v="3"/>
    <n v="6"/>
    <n v="2"/>
    <n v="8"/>
  </r>
  <r>
    <x v="4"/>
    <x v="4"/>
    <x v="0"/>
    <n v="0"/>
    <n v="0"/>
    <x v="0"/>
    <x v="1"/>
    <s v="&lt;5times"/>
    <s v="No"/>
    <x v="0"/>
    <x v="112"/>
    <n v="1"/>
    <n v="11"/>
    <n v="6"/>
    <n v="2"/>
    <n v="2"/>
    <x v="0"/>
    <x v="0"/>
    <x v="0"/>
    <x v="0"/>
    <x v="0"/>
    <x v="0"/>
    <n v="1"/>
    <n v="1"/>
    <n v="0"/>
    <n v="3"/>
  </r>
  <r>
    <x v="3"/>
    <x v="3"/>
    <x v="1"/>
    <n v="1"/>
    <n v="1"/>
    <x v="1"/>
    <x v="2"/>
    <s v="&lt;5times"/>
    <s v="No"/>
    <x v="0"/>
    <x v="6"/>
    <n v="2"/>
    <n v="19"/>
    <n v="0"/>
    <n v="2"/>
    <n v="6"/>
    <x v="0"/>
    <x v="0"/>
    <x v="0"/>
    <x v="0"/>
    <x v="0"/>
    <x v="0"/>
    <n v="5"/>
    <n v="3"/>
    <n v="0"/>
    <n v="4"/>
  </r>
  <r>
    <x v="4"/>
    <x v="0"/>
    <x v="1"/>
    <n v="0"/>
    <n v="0"/>
    <x v="1"/>
    <x v="0"/>
    <s v="05-10times"/>
    <s v="No"/>
    <x v="0"/>
    <x v="49"/>
    <n v="26"/>
    <n v="25"/>
    <n v="17"/>
    <n v="23"/>
    <n v="15"/>
    <x v="0"/>
    <x v="0"/>
    <x v="0"/>
    <x v="0"/>
    <x v="0"/>
    <x v="1"/>
    <n v="1"/>
    <n v="3"/>
    <n v="0"/>
    <n v="3"/>
  </r>
  <r>
    <x v="3"/>
    <x v="0"/>
    <x v="0"/>
    <n v="1"/>
    <n v="1"/>
    <x v="0"/>
    <x v="1"/>
    <s v="&lt;5times"/>
    <s v="No"/>
    <x v="0"/>
    <x v="78"/>
    <n v="1"/>
    <n v="6"/>
    <n v="2"/>
    <n v="1"/>
    <n v="6"/>
    <x v="0"/>
    <x v="0"/>
    <x v="0"/>
    <x v="0"/>
    <x v="0"/>
    <x v="0"/>
    <n v="2"/>
    <n v="1"/>
    <n v="1"/>
    <n v="2"/>
  </r>
  <r>
    <x v="2"/>
    <x v="3"/>
    <x v="1"/>
    <n v="1"/>
    <n v="1"/>
    <x v="0"/>
    <x v="1"/>
    <s v="&lt;5times"/>
    <s v="No"/>
    <x v="0"/>
    <x v="56"/>
    <n v="1"/>
    <n v="4"/>
    <n v="3"/>
    <n v="2"/>
    <n v="3"/>
    <x v="0"/>
    <x v="0"/>
    <x v="0"/>
    <x v="0"/>
    <x v="0"/>
    <x v="0"/>
    <n v="1"/>
    <n v="1"/>
    <n v="0"/>
    <n v="2"/>
  </r>
  <r>
    <x v="3"/>
    <x v="3"/>
    <x v="4"/>
    <n v="1"/>
    <n v="0"/>
    <x v="0"/>
    <x v="0"/>
    <s v="&lt;5times"/>
    <s v="No"/>
    <x v="0"/>
    <x v="336"/>
    <n v="13"/>
    <n v="66"/>
    <n v="43"/>
    <n v="8"/>
    <n v="4"/>
    <x v="0"/>
    <x v="0"/>
    <x v="0"/>
    <x v="0"/>
    <x v="0"/>
    <x v="0"/>
    <n v="3"/>
    <n v="4"/>
    <n v="1"/>
    <n v="5"/>
  </r>
  <r>
    <x v="1"/>
    <x v="0"/>
    <x v="3"/>
    <n v="0"/>
    <n v="2"/>
    <x v="0"/>
    <x v="0"/>
    <s v="&lt;5times"/>
    <s v="No"/>
    <x v="0"/>
    <x v="343"/>
    <n v="17"/>
    <n v="68"/>
    <n v="8"/>
    <n v="10"/>
    <n v="6"/>
    <x v="0"/>
    <x v="0"/>
    <x v="0"/>
    <x v="1"/>
    <x v="0"/>
    <x v="0"/>
    <n v="3"/>
    <n v="6"/>
    <n v="2"/>
    <n v="5"/>
  </r>
  <r>
    <x v="2"/>
    <x v="3"/>
    <x v="1"/>
    <n v="0"/>
    <n v="1"/>
    <x v="0"/>
    <x v="1"/>
    <s v="&lt;5times"/>
    <s v="No"/>
    <x v="0"/>
    <x v="344"/>
    <n v="3"/>
    <n v="25"/>
    <n v="3"/>
    <n v="2"/>
    <n v="13"/>
    <x v="0"/>
    <x v="0"/>
    <x v="0"/>
    <x v="0"/>
    <x v="0"/>
    <x v="0"/>
    <n v="2"/>
    <n v="3"/>
    <n v="0"/>
    <n v="4"/>
  </r>
  <r>
    <x v="0"/>
    <x v="3"/>
    <x v="0"/>
    <n v="0"/>
    <n v="1"/>
    <x v="0"/>
    <x v="2"/>
    <s v="&lt;5times"/>
    <s v="No"/>
    <x v="0"/>
    <x v="345"/>
    <n v="43"/>
    <n v="226"/>
    <n v="69"/>
    <n v="10"/>
    <n v="204"/>
    <x v="0"/>
    <x v="0"/>
    <x v="0"/>
    <x v="0"/>
    <x v="0"/>
    <x v="0"/>
    <n v="2"/>
    <n v="8"/>
    <n v="5"/>
    <n v="13"/>
  </r>
  <r>
    <x v="2"/>
    <x v="3"/>
    <x v="0"/>
    <n v="0"/>
    <n v="1"/>
    <x v="0"/>
    <x v="0"/>
    <s v="&lt;5times"/>
    <s v="No"/>
    <x v="0"/>
    <x v="346"/>
    <n v="2"/>
    <n v="43"/>
    <n v="0"/>
    <n v="12"/>
    <n v="20"/>
    <x v="0"/>
    <x v="0"/>
    <x v="0"/>
    <x v="1"/>
    <x v="0"/>
    <x v="0"/>
    <n v="3"/>
    <n v="4"/>
    <n v="1"/>
    <n v="6"/>
  </r>
  <r>
    <x v="4"/>
    <x v="0"/>
    <x v="4"/>
    <n v="0"/>
    <n v="1"/>
    <x v="0"/>
    <x v="2"/>
    <s v="&lt;5times"/>
    <s v="No"/>
    <x v="0"/>
    <x v="56"/>
    <n v="7"/>
    <n v="13"/>
    <n v="3"/>
    <n v="2"/>
    <n v="20"/>
    <x v="0"/>
    <x v="0"/>
    <x v="0"/>
    <x v="0"/>
    <x v="0"/>
    <x v="0"/>
    <n v="1"/>
    <n v="1"/>
    <n v="1"/>
    <n v="2"/>
  </r>
  <r>
    <x v="2"/>
    <x v="1"/>
    <x v="2"/>
    <n v="1"/>
    <n v="1"/>
    <x v="0"/>
    <x v="2"/>
    <s v="&lt;5times"/>
    <s v="No"/>
    <x v="0"/>
    <x v="102"/>
    <n v="0"/>
    <n v="4"/>
    <n v="0"/>
    <n v="0"/>
    <n v="1"/>
    <x v="0"/>
    <x v="0"/>
    <x v="0"/>
    <x v="0"/>
    <x v="0"/>
    <x v="0"/>
    <n v="1"/>
    <n v="1"/>
    <n v="0"/>
    <n v="2"/>
  </r>
  <r>
    <x v="0"/>
    <x v="3"/>
    <x v="2"/>
    <n v="1"/>
    <n v="0"/>
    <x v="1"/>
    <x v="2"/>
    <s v="05-10times"/>
    <s v="No"/>
    <x v="0"/>
    <x v="13"/>
    <n v="15"/>
    <n v="27"/>
    <n v="0"/>
    <n v="20"/>
    <n v="33"/>
    <x v="0"/>
    <x v="0"/>
    <x v="1"/>
    <x v="0"/>
    <x v="0"/>
    <x v="0"/>
    <n v="2"/>
    <n v="3"/>
    <n v="1"/>
    <n v="2"/>
  </r>
  <r>
    <x v="4"/>
    <x v="3"/>
    <x v="4"/>
    <n v="1"/>
    <n v="0"/>
    <x v="1"/>
    <x v="1"/>
    <s v="05-10times"/>
    <s v="No"/>
    <x v="0"/>
    <x v="153"/>
    <n v="7"/>
    <n v="59"/>
    <n v="10"/>
    <n v="5"/>
    <n v="11"/>
    <x v="0"/>
    <x v="0"/>
    <x v="0"/>
    <x v="0"/>
    <x v="0"/>
    <x v="0"/>
    <n v="4"/>
    <n v="3"/>
    <n v="1"/>
    <n v="4"/>
  </r>
  <r>
    <x v="0"/>
    <x v="2"/>
    <x v="0"/>
    <n v="0"/>
    <n v="0"/>
    <x v="0"/>
    <x v="1"/>
    <s v="&lt;5times"/>
    <s v="No"/>
    <x v="0"/>
    <x v="347"/>
    <n v="108"/>
    <n v="413"/>
    <n v="141"/>
    <n v="97"/>
    <n v="32"/>
    <x v="0"/>
    <x v="0"/>
    <x v="0"/>
    <x v="0"/>
    <x v="0"/>
    <x v="0"/>
    <n v="1"/>
    <n v="2"/>
    <n v="8"/>
    <n v="6"/>
  </r>
  <r>
    <x v="2"/>
    <x v="3"/>
    <x v="0"/>
    <n v="0"/>
    <n v="0"/>
    <x v="0"/>
    <x v="0"/>
    <s v="&lt;5times"/>
    <s v="No"/>
    <x v="0"/>
    <x v="348"/>
    <n v="138"/>
    <n v="750"/>
    <n v="0"/>
    <n v="19"/>
    <n v="39"/>
    <x v="1"/>
    <x v="0"/>
    <x v="0"/>
    <x v="1"/>
    <x v="1"/>
    <x v="1"/>
    <n v="1"/>
    <n v="7"/>
    <n v="5"/>
    <n v="8"/>
  </r>
  <r>
    <x v="2"/>
    <x v="3"/>
    <x v="2"/>
    <n v="0"/>
    <n v="1"/>
    <x v="0"/>
    <x v="1"/>
    <s v="&lt;5times"/>
    <s v="No"/>
    <x v="0"/>
    <x v="349"/>
    <n v="33"/>
    <n v="255"/>
    <n v="11"/>
    <n v="33"/>
    <n v="8"/>
    <x v="0"/>
    <x v="0"/>
    <x v="0"/>
    <x v="0"/>
    <x v="0"/>
    <x v="0"/>
    <n v="4"/>
    <n v="6"/>
    <n v="7"/>
    <n v="9"/>
  </r>
  <r>
    <x v="0"/>
    <x v="3"/>
    <x v="2"/>
    <n v="1"/>
    <n v="1"/>
    <x v="0"/>
    <x v="2"/>
    <s v="&lt;5times"/>
    <s v="No"/>
    <x v="0"/>
    <x v="76"/>
    <n v="0"/>
    <n v="8"/>
    <n v="2"/>
    <n v="0"/>
    <n v="6"/>
    <x v="0"/>
    <x v="0"/>
    <x v="0"/>
    <x v="0"/>
    <x v="0"/>
    <x v="0"/>
    <n v="1"/>
    <n v="1"/>
    <n v="0"/>
    <n v="3"/>
  </r>
  <r>
    <x v="4"/>
    <x v="3"/>
    <x v="0"/>
    <n v="2"/>
    <n v="0"/>
    <x v="0"/>
    <x v="1"/>
    <s v="&lt;5times"/>
    <s v="No"/>
    <x v="0"/>
    <x v="56"/>
    <n v="1"/>
    <n v="5"/>
    <n v="0"/>
    <n v="0"/>
    <n v="1"/>
    <x v="0"/>
    <x v="0"/>
    <x v="0"/>
    <x v="0"/>
    <x v="0"/>
    <x v="0"/>
    <n v="1"/>
    <n v="0"/>
    <n v="0"/>
    <n v="3"/>
  </r>
  <r>
    <x v="4"/>
    <x v="3"/>
    <x v="4"/>
    <n v="0"/>
    <n v="0"/>
    <x v="0"/>
    <x v="1"/>
    <s v="&lt;5times"/>
    <s v="No"/>
    <x v="0"/>
    <x v="104"/>
    <n v="2"/>
    <n v="40"/>
    <n v="4"/>
    <n v="3"/>
    <n v="14"/>
    <x v="0"/>
    <x v="0"/>
    <x v="0"/>
    <x v="0"/>
    <x v="0"/>
    <x v="0"/>
    <n v="1"/>
    <n v="3"/>
    <n v="1"/>
    <n v="3"/>
  </r>
  <r>
    <x v="2"/>
    <x v="3"/>
    <x v="2"/>
    <n v="1"/>
    <n v="0"/>
    <x v="0"/>
    <x v="2"/>
    <s v="&lt;5times"/>
    <s v="No"/>
    <x v="0"/>
    <x v="350"/>
    <n v="159"/>
    <n v="447"/>
    <n v="20"/>
    <n v="0"/>
    <n v="31"/>
    <x v="0"/>
    <x v="0"/>
    <x v="0"/>
    <x v="0"/>
    <x v="0"/>
    <x v="0"/>
    <n v="3"/>
    <n v="2"/>
    <n v="10"/>
    <n v="12"/>
  </r>
  <r>
    <x v="4"/>
    <x v="3"/>
    <x v="0"/>
    <n v="1"/>
    <n v="1"/>
    <x v="1"/>
    <x v="2"/>
    <s v="05-10times"/>
    <s v="No"/>
    <x v="0"/>
    <x v="351"/>
    <n v="0"/>
    <n v="46"/>
    <n v="4"/>
    <n v="3"/>
    <n v="20"/>
    <x v="0"/>
    <x v="0"/>
    <x v="0"/>
    <x v="0"/>
    <x v="0"/>
    <x v="0"/>
    <n v="4"/>
    <n v="3"/>
    <n v="1"/>
    <n v="3"/>
  </r>
  <r>
    <x v="0"/>
    <x v="3"/>
    <x v="0"/>
    <n v="1"/>
    <n v="0"/>
    <x v="1"/>
    <x v="2"/>
    <s v="05-10times"/>
    <s v="No"/>
    <x v="0"/>
    <x v="24"/>
    <n v="10"/>
    <n v="13"/>
    <n v="3"/>
    <n v="8"/>
    <n v="16"/>
    <x v="0"/>
    <x v="0"/>
    <x v="0"/>
    <x v="0"/>
    <x v="0"/>
    <x v="0"/>
    <n v="1"/>
    <n v="1"/>
    <n v="0"/>
    <n v="3"/>
  </r>
  <r>
    <x v="0"/>
    <x v="1"/>
    <x v="2"/>
    <n v="1"/>
    <n v="0"/>
    <x v="1"/>
    <x v="1"/>
    <s v="05-10times"/>
    <s v="No"/>
    <x v="0"/>
    <x v="177"/>
    <n v="4"/>
    <n v="14"/>
    <n v="8"/>
    <n v="8"/>
    <n v="22"/>
    <x v="0"/>
    <x v="0"/>
    <x v="1"/>
    <x v="0"/>
    <x v="0"/>
    <x v="0"/>
    <n v="2"/>
    <n v="2"/>
    <n v="1"/>
    <n v="2"/>
  </r>
  <r>
    <x v="4"/>
    <x v="3"/>
    <x v="0"/>
    <n v="1"/>
    <n v="0"/>
    <x v="1"/>
    <x v="1"/>
    <s v="05-10times"/>
    <s v="No"/>
    <x v="0"/>
    <x v="352"/>
    <n v="90"/>
    <n v="94"/>
    <n v="123"/>
    <n v="103"/>
    <n v="120"/>
    <x v="0"/>
    <x v="0"/>
    <x v="0"/>
    <x v="0"/>
    <x v="0"/>
    <x v="0"/>
    <n v="5"/>
    <n v="9"/>
    <n v="1"/>
    <n v="5"/>
  </r>
  <r>
    <x v="4"/>
    <x v="3"/>
    <x v="1"/>
    <n v="0"/>
    <n v="1"/>
    <x v="0"/>
    <x v="2"/>
    <s v="&lt;5times"/>
    <s v="No"/>
    <x v="0"/>
    <x v="353"/>
    <n v="0"/>
    <n v="396"/>
    <n v="232"/>
    <n v="178"/>
    <n v="158"/>
    <x v="1"/>
    <x v="0"/>
    <x v="0"/>
    <x v="1"/>
    <x v="1"/>
    <x v="0"/>
    <n v="1"/>
    <n v="10"/>
    <n v="2"/>
    <n v="8"/>
  </r>
  <r>
    <x v="3"/>
    <x v="3"/>
    <x v="2"/>
    <n v="0"/>
    <n v="1"/>
    <x v="0"/>
    <x v="2"/>
    <s v="&lt;5times"/>
    <s v="No"/>
    <x v="0"/>
    <x v="89"/>
    <n v="2"/>
    <n v="11"/>
    <n v="2"/>
    <n v="3"/>
    <n v="7"/>
    <x v="0"/>
    <x v="0"/>
    <x v="0"/>
    <x v="0"/>
    <x v="0"/>
    <x v="0"/>
    <n v="1"/>
    <n v="1"/>
    <n v="0"/>
    <n v="4"/>
  </r>
  <r>
    <x v="3"/>
    <x v="1"/>
    <x v="3"/>
    <n v="1"/>
    <n v="1"/>
    <x v="0"/>
    <x v="1"/>
    <s v="&lt;5times"/>
    <s v="No"/>
    <x v="0"/>
    <x v="8"/>
    <n v="1"/>
    <n v="8"/>
    <n v="0"/>
    <n v="0"/>
    <n v="8"/>
    <x v="0"/>
    <x v="0"/>
    <x v="0"/>
    <x v="0"/>
    <x v="0"/>
    <x v="0"/>
    <n v="2"/>
    <n v="2"/>
    <n v="0"/>
    <n v="3"/>
  </r>
  <r>
    <x v="0"/>
    <x v="0"/>
    <x v="0"/>
    <n v="0"/>
    <n v="0"/>
    <x v="0"/>
    <x v="1"/>
    <s v="&lt;5times"/>
    <s v="No"/>
    <x v="0"/>
    <x v="254"/>
    <n v="35"/>
    <n v="482"/>
    <n v="121"/>
    <n v="120"/>
    <n v="40"/>
    <x v="0"/>
    <x v="0"/>
    <x v="0"/>
    <x v="0"/>
    <x v="0"/>
    <x v="1"/>
    <n v="1"/>
    <n v="5"/>
    <n v="5"/>
    <n v="10"/>
  </r>
  <r>
    <x v="0"/>
    <x v="3"/>
    <x v="0"/>
    <n v="0"/>
    <n v="1"/>
    <x v="0"/>
    <x v="0"/>
    <s v="&lt;5times"/>
    <s v="No"/>
    <x v="0"/>
    <x v="354"/>
    <n v="12"/>
    <n v="31"/>
    <n v="3"/>
    <n v="12"/>
    <n v="7"/>
    <x v="0"/>
    <x v="0"/>
    <x v="0"/>
    <x v="0"/>
    <x v="0"/>
    <x v="0"/>
    <n v="1"/>
    <n v="3"/>
    <n v="3"/>
    <n v="5"/>
  </r>
  <r>
    <x v="1"/>
    <x v="0"/>
    <x v="0"/>
    <n v="0"/>
    <n v="1"/>
    <x v="0"/>
    <x v="0"/>
    <s v="&lt;5times"/>
    <s v="No"/>
    <x v="0"/>
    <x v="355"/>
    <n v="0"/>
    <n v="70"/>
    <n v="37"/>
    <n v="14"/>
    <n v="42"/>
    <x v="0"/>
    <x v="0"/>
    <x v="0"/>
    <x v="1"/>
    <x v="1"/>
    <x v="1"/>
    <n v="4"/>
    <n v="7"/>
    <n v="4"/>
    <n v="10"/>
  </r>
  <r>
    <x v="0"/>
    <x v="3"/>
    <x v="0"/>
    <n v="0"/>
    <n v="1"/>
    <x v="0"/>
    <x v="2"/>
    <s v="&lt;5times"/>
    <s v="No"/>
    <x v="0"/>
    <x v="356"/>
    <n v="54"/>
    <n v="109"/>
    <n v="80"/>
    <n v="9"/>
    <n v="45"/>
    <x v="0"/>
    <x v="0"/>
    <x v="0"/>
    <x v="0"/>
    <x v="0"/>
    <x v="0"/>
    <n v="2"/>
    <n v="4"/>
    <n v="1"/>
    <n v="7"/>
  </r>
  <r>
    <x v="2"/>
    <x v="3"/>
    <x v="0"/>
    <n v="0"/>
    <n v="1"/>
    <x v="0"/>
    <x v="0"/>
    <s v="&lt;5times"/>
    <s v="No"/>
    <x v="0"/>
    <x v="357"/>
    <n v="53"/>
    <n v="98"/>
    <n v="81"/>
    <n v="179"/>
    <n v="89"/>
    <x v="0"/>
    <x v="0"/>
    <x v="0"/>
    <x v="0"/>
    <x v="0"/>
    <x v="0"/>
    <n v="3"/>
    <n v="8"/>
    <n v="5"/>
    <n v="10"/>
  </r>
  <r>
    <x v="3"/>
    <x v="3"/>
    <x v="1"/>
    <n v="0"/>
    <n v="1"/>
    <x v="0"/>
    <x v="0"/>
    <s v="&lt;5times"/>
    <s v="No"/>
    <x v="0"/>
    <x v="358"/>
    <n v="0"/>
    <n v="3"/>
    <n v="0"/>
    <n v="0"/>
    <n v="0"/>
    <x v="0"/>
    <x v="0"/>
    <x v="0"/>
    <x v="0"/>
    <x v="0"/>
    <x v="0"/>
    <n v="1"/>
    <n v="1"/>
    <n v="0"/>
    <n v="3"/>
  </r>
  <r>
    <x v="0"/>
    <x v="0"/>
    <x v="0"/>
    <n v="0"/>
    <n v="1"/>
    <x v="0"/>
    <x v="2"/>
    <s v="&lt;5times"/>
    <s v="No"/>
    <x v="0"/>
    <x v="257"/>
    <n v="0"/>
    <n v="115"/>
    <n v="10"/>
    <n v="7"/>
    <n v="30"/>
    <x v="0"/>
    <x v="0"/>
    <x v="0"/>
    <x v="0"/>
    <x v="0"/>
    <x v="0"/>
    <n v="3"/>
    <n v="9"/>
    <n v="2"/>
    <n v="10"/>
  </r>
  <r>
    <x v="0"/>
    <x v="1"/>
    <x v="1"/>
    <n v="0"/>
    <n v="0"/>
    <x v="0"/>
    <x v="1"/>
    <s v="&lt;5times"/>
    <s v="No"/>
    <x v="0"/>
    <x v="359"/>
    <n v="117"/>
    <n v="499"/>
    <n v="76"/>
    <n v="102"/>
    <n v="88"/>
    <x v="1"/>
    <x v="0"/>
    <x v="0"/>
    <x v="0"/>
    <x v="0"/>
    <x v="0"/>
    <n v="1"/>
    <n v="5"/>
    <n v="10"/>
    <n v="7"/>
  </r>
  <r>
    <x v="2"/>
    <x v="3"/>
    <x v="0"/>
    <n v="1"/>
    <n v="2"/>
    <x v="0"/>
    <x v="0"/>
    <s v="&lt;5times"/>
    <s v="No"/>
    <x v="0"/>
    <x v="13"/>
    <n v="1"/>
    <n v="7"/>
    <n v="2"/>
    <n v="0"/>
    <n v="0"/>
    <x v="0"/>
    <x v="0"/>
    <x v="0"/>
    <x v="0"/>
    <x v="0"/>
    <x v="0"/>
    <n v="1"/>
    <n v="0"/>
    <n v="0"/>
    <n v="3"/>
  </r>
  <r>
    <x v="2"/>
    <x v="3"/>
    <x v="4"/>
    <n v="0"/>
    <n v="1"/>
    <x v="0"/>
    <x v="1"/>
    <s v="&lt;5times"/>
    <s v="No"/>
    <x v="0"/>
    <x v="360"/>
    <n v="61"/>
    <n v="428"/>
    <n v="80"/>
    <n v="51"/>
    <n v="10"/>
    <x v="0"/>
    <x v="0"/>
    <x v="0"/>
    <x v="0"/>
    <x v="0"/>
    <x v="0"/>
    <n v="3"/>
    <n v="7"/>
    <n v="8"/>
    <n v="10"/>
  </r>
  <r>
    <x v="3"/>
    <x v="3"/>
    <x v="0"/>
    <n v="0"/>
    <n v="0"/>
    <x v="0"/>
    <x v="1"/>
    <s v="&lt;5times"/>
    <s v="No"/>
    <x v="0"/>
    <x v="361"/>
    <n v="91"/>
    <n v="248"/>
    <n v="64"/>
    <n v="49"/>
    <n v="41"/>
    <x v="0"/>
    <x v="0"/>
    <x v="0"/>
    <x v="0"/>
    <x v="0"/>
    <x v="1"/>
    <n v="3"/>
    <n v="6"/>
    <n v="3"/>
    <n v="13"/>
  </r>
  <r>
    <x v="2"/>
    <x v="3"/>
    <x v="2"/>
    <n v="0"/>
    <n v="0"/>
    <x v="0"/>
    <x v="1"/>
    <s v="&lt;5times"/>
    <s v="No"/>
    <x v="0"/>
    <x v="21"/>
    <n v="34"/>
    <n v="471"/>
    <n v="119"/>
    <n v="68"/>
    <n v="22"/>
    <x v="0"/>
    <x v="0"/>
    <x v="0"/>
    <x v="0"/>
    <x v="0"/>
    <x v="0"/>
    <n v="1"/>
    <n v="3"/>
    <n v="5"/>
    <n v="9"/>
  </r>
  <r>
    <x v="1"/>
    <x v="3"/>
    <x v="1"/>
    <n v="0"/>
    <n v="0"/>
    <x v="0"/>
    <x v="1"/>
    <s v="&lt;5times"/>
    <s v="No"/>
    <x v="0"/>
    <x v="362"/>
    <n v="134"/>
    <n v="768"/>
    <n v="150"/>
    <n v="38"/>
    <n v="172"/>
    <x v="0"/>
    <x v="0"/>
    <x v="0"/>
    <x v="0"/>
    <x v="0"/>
    <x v="0"/>
    <n v="1"/>
    <n v="4"/>
    <n v="10"/>
    <n v="5"/>
  </r>
  <r>
    <x v="4"/>
    <x v="3"/>
    <x v="0"/>
    <n v="1"/>
    <n v="1"/>
    <x v="0"/>
    <x v="2"/>
    <s v="&lt;5times"/>
    <s v="No"/>
    <x v="0"/>
    <x v="189"/>
    <n v="0"/>
    <n v="10"/>
    <n v="0"/>
    <n v="1"/>
    <n v="0"/>
    <x v="0"/>
    <x v="0"/>
    <x v="0"/>
    <x v="0"/>
    <x v="0"/>
    <x v="0"/>
    <n v="2"/>
    <n v="2"/>
    <n v="1"/>
    <n v="4"/>
  </r>
  <r>
    <x v="2"/>
    <x v="0"/>
    <x v="1"/>
    <n v="0"/>
    <n v="1"/>
    <x v="0"/>
    <x v="2"/>
    <s v="&lt;5times"/>
    <s v="No"/>
    <x v="0"/>
    <x v="363"/>
    <n v="23"/>
    <n v="123"/>
    <n v="10"/>
    <n v="23"/>
    <n v="154"/>
    <x v="0"/>
    <x v="0"/>
    <x v="0"/>
    <x v="0"/>
    <x v="0"/>
    <x v="0"/>
    <n v="2"/>
    <n v="8"/>
    <n v="9"/>
    <n v="4"/>
  </r>
  <r>
    <x v="3"/>
    <x v="1"/>
    <x v="0"/>
    <n v="1"/>
    <n v="1"/>
    <x v="0"/>
    <x v="1"/>
    <s v="&lt;5times"/>
    <s v="No"/>
    <x v="0"/>
    <x v="24"/>
    <n v="0"/>
    <n v="3"/>
    <n v="0"/>
    <n v="0"/>
    <n v="1"/>
    <x v="0"/>
    <x v="0"/>
    <x v="0"/>
    <x v="0"/>
    <x v="0"/>
    <x v="0"/>
    <n v="1"/>
    <n v="1"/>
    <n v="0"/>
    <n v="2"/>
  </r>
  <r>
    <x v="1"/>
    <x v="2"/>
    <x v="0"/>
    <n v="0"/>
    <n v="0"/>
    <x v="0"/>
    <x v="2"/>
    <s v="&lt;5times"/>
    <s v="No"/>
    <x v="0"/>
    <x v="272"/>
    <n v="162"/>
    <n v="305"/>
    <n v="173"/>
    <n v="76"/>
    <n v="124"/>
    <x v="0"/>
    <x v="0"/>
    <x v="0"/>
    <x v="0"/>
    <x v="0"/>
    <x v="0"/>
    <n v="1"/>
    <n v="3"/>
    <n v="4"/>
    <n v="7"/>
  </r>
  <r>
    <x v="3"/>
    <x v="3"/>
    <x v="4"/>
    <n v="1"/>
    <n v="0"/>
    <x v="0"/>
    <x v="2"/>
    <s v="&lt;5times"/>
    <s v="No"/>
    <x v="0"/>
    <x v="81"/>
    <n v="0"/>
    <n v="8"/>
    <n v="2"/>
    <n v="1"/>
    <n v="5"/>
    <x v="0"/>
    <x v="0"/>
    <x v="0"/>
    <x v="0"/>
    <x v="0"/>
    <x v="0"/>
    <n v="1"/>
    <n v="1"/>
    <n v="0"/>
    <n v="4"/>
  </r>
  <r>
    <x v="2"/>
    <x v="2"/>
    <x v="0"/>
    <n v="1"/>
    <n v="1"/>
    <x v="0"/>
    <x v="2"/>
    <s v="&lt;5times"/>
    <s v="No"/>
    <x v="0"/>
    <x v="75"/>
    <n v="0"/>
    <n v="11"/>
    <n v="3"/>
    <n v="2"/>
    <n v="2"/>
    <x v="0"/>
    <x v="0"/>
    <x v="0"/>
    <x v="0"/>
    <x v="0"/>
    <x v="0"/>
    <n v="1"/>
    <n v="1"/>
    <n v="0"/>
    <n v="3"/>
  </r>
  <r>
    <x v="3"/>
    <x v="3"/>
    <x v="4"/>
    <n v="1"/>
    <n v="1"/>
    <x v="1"/>
    <x v="1"/>
    <s v="05-10times"/>
    <s v="No"/>
    <x v="0"/>
    <x v="102"/>
    <n v="1"/>
    <n v="16"/>
    <n v="4"/>
    <n v="1"/>
    <n v="3"/>
    <x v="0"/>
    <x v="0"/>
    <x v="0"/>
    <x v="0"/>
    <x v="0"/>
    <x v="0"/>
    <n v="3"/>
    <n v="2"/>
    <n v="0"/>
    <n v="3"/>
  </r>
  <r>
    <x v="0"/>
    <x v="3"/>
    <x v="4"/>
    <n v="1"/>
    <n v="0"/>
    <x v="1"/>
    <x v="2"/>
    <s v="&lt;5times"/>
    <s v="No"/>
    <x v="0"/>
    <x v="164"/>
    <n v="5"/>
    <n v="19"/>
    <n v="7"/>
    <n v="0"/>
    <n v="23"/>
    <x v="0"/>
    <x v="0"/>
    <x v="0"/>
    <x v="0"/>
    <x v="0"/>
    <x v="0"/>
    <n v="3"/>
    <n v="3"/>
    <n v="0"/>
    <n v="3"/>
  </r>
  <r>
    <x v="3"/>
    <x v="3"/>
    <x v="2"/>
    <n v="1"/>
    <n v="0"/>
    <x v="1"/>
    <x v="1"/>
    <s v="05-10times"/>
    <s v="No"/>
    <x v="0"/>
    <x v="207"/>
    <n v="0"/>
    <n v="86"/>
    <n v="10"/>
    <n v="23"/>
    <n v="66"/>
    <x v="0"/>
    <x v="0"/>
    <x v="0"/>
    <x v="0"/>
    <x v="0"/>
    <x v="0"/>
    <n v="5"/>
    <n v="6"/>
    <n v="3"/>
    <n v="5"/>
  </r>
  <r>
    <x v="4"/>
    <x v="3"/>
    <x v="4"/>
    <n v="0"/>
    <n v="0"/>
    <x v="0"/>
    <x v="1"/>
    <s v="&lt;5times"/>
    <s v="No"/>
    <x v="0"/>
    <x v="364"/>
    <n v="70"/>
    <n v="118"/>
    <n v="182"/>
    <n v="187"/>
    <n v="93"/>
    <x v="0"/>
    <x v="0"/>
    <x v="0"/>
    <x v="0"/>
    <x v="0"/>
    <x v="0"/>
    <n v="1"/>
    <n v="4"/>
    <n v="9"/>
    <n v="13"/>
  </r>
  <r>
    <x v="0"/>
    <x v="0"/>
    <x v="0"/>
    <n v="0"/>
    <n v="1"/>
    <x v="0"/>
    <x v="1"/>
    <s v="&lt;5times"/>
    <s v="No"/>
    <x v="0"/>
    <x v="365"/>
    <n v="80"/>
    <n v="498"/>
    <n v="0"/>
    <n v="16"/>
    <n v="176"/>
    <x v="1"/>
    <x v="0"/>
    <x v="0"/>
    <x v="0"/>
    <x v="0"/>
    <x v="0"/>
    <n v="2"/>
    <n v="11"/>
    <n v="4"/>
    <n v="9"/>
  </r>
  <r>
    <x v="2"/>
    <x v="3"/>
    <x v="1"/>
    <n v="0"/>
    <n v="0"/>
    <x v="0"/>
    <x v="1"/>
    <s v="&lt;5times"/>
    <s v="No"/>
    <x v="0"/>
    <x v="366"/>
    <n v="111"/>
    <n v="925"/>
    <n v="97"/>
    <n v="18"/>
    <n v="18"/>
    <x v="0"/>
    <x v="0"/>
    <x v="0"/>
    <x v="0"/>
    <x v="0"/>
    <x v="1"/>
    <n v="1"/>
    <n v="7"/>
    <n v="6"/>
    <n v="5"/>
  </r>
  <r>
    <x v="0"/>
    <x v="0"/>
    <x v="0"/>
    <n v="0"/>
    <n v="1"/>
    <x v="0"/>
    <x v="2"/>
    <s v="&lt;5times"/>
    <s v="No"/>
    <x v="0"/>
    <x v="367"/>
    <n v="89"/>
    <n v="161"/>
    <n v="69"/>
    <n v="35"/>
    <n v="107"/>
    <x v="0"/>
    <x v="0"/>
    <x v="0"/>
    <x v="0"/>
    <x v="1"/>
    <x v="0"/>
    <n v="2"/>
    <n v="11"/>
    <n v="8"/>
    <n v="8"/>
  </r>
  <r>
    <x v="0"/>
    <x v="0"/>
    <x v="0"/>
    <n v="1"/>
    <n v="0"/>
    <x v="1"/>
    <x v="0"/>
    <s v="05-10times"/>
    <s v="No"/>
    <x v="0"/>
    <x v="245"/>
    <n v="0"/>
    <n v="235"/>
    <n v="19"/>
    <n v="4"/>
    <n v="191"/>
    <x v="0"/>
    <x v="0"/>
    <x v="0"/>
    <x v="0"/>
    <x v="0"/>
    <x v="0"/>
    <n v="5"/>
    <n v="8"/>
    <n v="1"/>
    <n v="7"/>
  </r>
  <r>
    <x v="0"/>
    <x v="0"/>
    <x v="0"/>
    <n v="1"/>
    <n v="0"/>
    <x v="1"/>
    <x v="2"/>
    <s v="05-10times"/>
    <s v="No"/>
    <x v="0"/>
    <x v="351"/>
    <n v="4"/>
    <n v="16"/>
    <n v="0"/>
    <n v="4"/>
    <n v="11"/>
    <x v="0"/>
    <x v="0"/>
    <x v="0"/>
    <x v="0"/>
    <x v="0"/>
    <x v="0"/>
    <n v="1"/>
    <n v="3"/>
    <n v="0"/>
    <n v="3"/>
  </r>
  <r>
    <x v="4"/>
    <x v="2"/>
    <x v="4"/>
    <n v="0"/>
    <n v="0"/>
    <x v="0"/>
    <x v="2"/>
    <s v="&lt;5times"/>
    <s v="No"/>
    <x v="0"/>
    <x v="368"/>
    <n v="92"/>
    <n v="408"/>
    <n v="72"/>
    <n v="129"/>
    <n v="55"/>
    <x v="0"/>
    <x v="0"/>
    <x v="0"/>
    <x v="0"/>
    <x v="1"/>
    <x v="0"/>
    <n v="1"/>
    <n v="5"/>
    <n v="6"/>
    <n v="7"/>
  </r>
  <r>
    <x v="2"/>
    <x v="3"/>
    <x v="2"/>
    <n v="1"/>
    <n v="0"/>
    <x v="0"/>
    <x v="2"/>
    <s v="&lt;5times"/>
    <s v="No"/>
    <x v="0"/>
    <x v="302"/>
    <n v="21"/>
    <n v="134"/>
    <n v="258"/>
    <n v="14"/>
    <n v="56"/>
    <x v="0"/>
    <x v="0"/>
    <x v="0"/>
    <x v="0"/>
    <x v="0"/>
    <x v="0"/>
    <n v="1"/>
    <n v="7"/>
    <n v="5"/>
    <n v="8"/>
  </r>
  <r>
    <x v="0"/>
    <x v="3"/>
    <x v="2"/>
    <n v="1"/>
    <n v="1"/>
    <x v="0"/>
    <x v="2"/>
    <s v="&lt;5times"/>
    <s v="No"/>
    <x v="0"/>
    <x v="75"/>
    <n v="1"/>
    <n v="7"/>
    <n v="0"/>
    <n v="4"/>
    <n v="24"/>
    <x v="0"/>
    <x v="0"/>
    <x v="0"/>
    <x v="0"/>
    <x v="0"/>
    <x v="0"/>
    <n v="1"/>
    <n v="1"/>
    <n v="1"/>
    <n v="2"/>
  </r>
  <r>
    <x v="3"/>
    <x v="3"/>
    <x v="0"/>
    <n v="0"/>
    <n v="1"/>
    <x v="0"/>
    <x v="1"/>
    <s v="&lt;5times"/>
    <s v="No"/>
    <x v="0"/>
    <x v="148"/>
    <n v="5"/>
    <n v="119"/>
    <n v="38"/>
    <n v="29"/>
    <n v="77"/>
    <x v="0"/>
    <x v="0"/>
    <x v="0"/>
    <x v="0"/>
    <x v="0"/>
    <x v="0"/>
    <n v="3"/>
    <n v="3"/>
    <n v="3"/>
    <n v="12"/>
  </r>
  <r>
    <x v="4"/>
    <x v="3"/>
    <x v="0"/>
    <n v="1"/>
    <n v="0"/>
    <x v="1"/>
    <x v="0"/>
    <s v="05-10times"/>
    <s v="No"/>
    <x v="0"/>
    <x v="34"/>
    <n v="3"/>
    <n v="115"/>
    <n v="16"/>
    <n v="0"/>
    <n v="18"/>
    <x v="0"/>
    <x v="0"/>
    <x v="0"/>
    <x v="0"/>
    <x v="0"/>
    <x v="1"/>
    <n v="5"/>
    <n v="6"/>
    <n v="1"/>
    <n v="5"/>
  </r>
  <r>
    <x v="4"/>
    <x v="0"/>
    <x v="0"/>
    <n v="0"/>
    <n v="0"/>
    <x v="0"/>
    <x v="1"/>
    <s v="&lt;5times"/>
    <s v="No"/>
    <x v="0"/>
    <x v="166"/>
    <n v="28"/>
    <n v="756"/>
    <n v="36"/>
    <n v="40"/>
    <n v="126"/>
    <x v="0"/>
    <x v="0"/>
    <x v="0"/>
    <x v="0"/>
    <x v="0"/>
    <x v="0"/>
    <n v="1"/>
    <n v="5"/>
    <n v="7"/>
    <n v="10"/>
  </r>
  <r>
    <x v="1"/>
    <x v="3"/>
    <x v="3"/>
    <n v="0"/>
    <n v="1"/>
    <x v="0"/>
    <x v="2"/>
    <s v="&lt;5times"/>
    <s v="No"/>
    <x v="0"/>
    <x v="369"/>
    <n v="28"/>
    <n v="140"/>
    <n v="0"/>
    <n v="14"/>
    <n v="168"/>
    <x v="0"/>
    <x v="0"/>
    <x v="0"/>
    <x v="1"/>
    <x v="1"/>
    <x v="0"/>
    <n v="3"/>
    <n v="3"/>
    <n v="3"/>
    <n v="5"/>
  </r>
  <r>
    <x v="4"/>
    <x v="3"/>
    <x v="0"/>
    <n v="1"/>
    <n v="0"/>
    <x v="1"/>
    <x v="2"/>
    <s v="05-10times"/>
    <s v="No"/>
    <x v="0"/>
    <x v="81"/>
    <n v="3"/>
    <n v="8"/>
    <n v="7"/>
    <n v="4"/>
    <n v="16"/>
    <x v="0"/>
    <x v="0"/>
    <x v="0"/>
    <x v="0"/>
    <x v="0"/>
    <x v="1"/>
    <n v="2"/>
    <n v="1"/>
    <n v="0"/>
    <n v="3"/>
  </r>
  <r>
    <x v="0"/>
    <x v="3"/>
    <x v="0"/>
    <n v="0"/>
    <n v="0"/>
    <x v="0"/>
    <x v="0"/>
    <s v="&lt;5times"/>
    <s v="No"/>
    <x v="0"/>
    <x v="370"/>
    <n v="86"/>
    <n v="454"/>
    <n v="112"/>
    <n v="43"/>
    <n v="43"/>
    <x v="1"/>
    <x v="0"/>
    <x v="0"/>
    <x v="1"/>
    <x v="1"/>
    <x v="0"/>
    <n v="2"/>
    <n v="4"/>
    <n v="4"/>
    <n v="5"/>
  </r>
  <r>
    <x v="4"/>
    <x v="1"/>
    <x v="4"/>
    <n v="0"/>
    <n v="0"/>
    <x v="0"/>
    <x v="1"/>
    <s v="&lt;5times"/>
    <s v="No"/>
    <x v="0"/>
    <x v="371"/>
    <n v="26"/>
    <n v="535"/>
    <n v="73"/>
    <n v="98"/>
    <n v="26"/>
    <x v="0"/>
    <x v="0"/>
    <x v="0"/>
    <x v="0"/>
    <x v="0"/>
    <x v="0"/>
    <n v="1"/>
    <n v="5"/>
    <n v="6"/>
    <n v="10"/>
  </r>
  <r>
    <x v="4"/>
    <x v="3"/>
    <x v="0"/>
    <n v="1"/>
    <n v="0"/>
    <x v="0"/>
    <x v="2"/>
    <s v="&lt;5times"/>
    <s v="No"/>
    <x v="0"/>
    <x v="138"/>
    <n v="0"/>
    <n v="12"/>
    <n v="3"/>
    <n v="1"/>
    <n v="1"/>
    <x v="0"/>
    <x v="0"/>
    <x v="0"/>
    <x v="0"/>
    <x v="0"/>
    <x v="0"/>
    <n v="1"/>
    <n v="2"/>
    <n v="0"/>
    <n v="3"/>
  </r>
  <r>
    <x v="3"/>
    <x v="0"/>
    <x v="4"/>
    <n v="2"/>
    <n v="1"/>
    <x v="1"/>
    <x v="2"/>
    <s v="05-10times"/>
    <s v="No"/>
    <x v="0"/>
    <x v="102"/>
    <n v="0"/>
    <n v="4"/>
    <n v="0"/>
    <n v="0"/>
    <n v="1"/>
    <x v="0"/>
    <x v="0"/>
    <x v="0"/>
    <x v="0"/>
    <x v="0"/>
    <x v="0"/>
    <n v="1"/>
    <n v="1"/>
    <n v="0"/>
    <n v="2"/>
  </r>
  <r>
    <x v="3"/>
    <x v="3"/>
    <x v="1"/>
    <n v="0"/>
    <n v="0"/>
    <x v="0"/>
    <x v="1"/>
    <s v="&lt;5times"/>
    <s v="No"/>
    <x v="0"/>
    <x v="372"/>
    <n v="10"/>
    <n v="540"/>
    <n v="80"/>
    <n v="30"/>
    <n v="10"/>
    <x v="0"/>
    <x v="0"/>
    <x v="0"/>
    <x v="0"/>
    <x v="0"/>
    <x v="0"/>
    <n v="1"/>
    <n v="3"/>
    <n v="5"/>
    <n v="7"/>
  </r>
  <r>
    <x v="0"/>
    <x v="3"/>
    <x v="1"/>
    <n v="0"/>
    <n v="0"/>
    <x v="0"/>
    <x v="1"/>
    <s v="&lt;5times"/>
    <s v="No"/>
    <x v="0"/>
    <x v="71"/>
    <n v="47"/>
    <n v="573"/>
    <n v="52"/>
    <n v="32"/>
    <n v="15"/>
    <x v="0"/>
    <x v="0"/>
    <x v="0"/>
    <x v="0"/>
    <x v="0"/>
    <x v="0"/>
    <n v="1"/>
    <n v="5"/>
    <n v="3"/>
    <n v="6"/>
  </r>
  <r>
    <x v="1"/>
    <x v="0"/>
    <x v="0"/>
    <n v="0"/>
    <n v="1"/>
    <x v="0"/>
    <x v="0"/>
    <s v="&lt;5times"/>
    <s v="No"/>
    <x v="0"/>
    <x v="373"/>
    <n v="73"/>
    <n v="380"/>
    <n v="114"/>
    <n v="73"/>
    <n v="43"/>
    <x v="0"/>
    <x v="0"/>
    <x v="0"/>
    <x v="1"/>
    <x v="0"/>
    <x v="0"/>
    <n v="1"/>
    <n v="6"/>
    <n v="9"/>
    <n v="7"/>
  </r>
  <r>
    <x v="3"/>
    <x v="2"/>
    <x v="4"/>
    <n v="0"/>
    <n v="0"/>
    <x v="0"/>
    <x v="1"/>
    <s v="&lt;5times"/>
    <s v="No"/>
    <x v="0"/>
    <x v="374"/>
    <n v="32"/>
    <n v="849"/>
    <n v="229"/>
    <n v="48"/>
    <n v="128"/>
    <x v="1"/>
    <x v="0"/>
    <x v="0"/>
    <x v="0"/>
    <x v="0"/>
    <x v="0"/>
    <n v="2"/>
    <n v="5"/>
    <n v="3"/>
    <n v="6"/>
  </r>
  <r>
    <x v="0"/>
    <x v="3"/>
    <x v="4"/>
    <n v="1"/>
    <n v="0"/>
    <x v="0"/>
    <x v="2"/>
    <s v="&lt;5times"/>
    <s v="No"/>
    <x v="0"/>
    <x v="343"/>
    <n v="115"/>
    <n v="215"/>
    <n v="169"/>
    <n v="69"/>
    <n v="76"/>
    <x v="0"/>
    <x v="0"/>
    <x v="0"/>
    <x v="0"/>
    <x v="0"/>
    <x v="0"/>
    <n v="3"/>
    <n v="5"/>
    <n v="3"/>
    <n v="13"/>
  </r>
  <r>
    <x v="0"/>
    <x v="0"/>
    <x v="0"/>
    <n v="0"/>
    <n v="1"/>
    <x v="0"/>
    <x v="0"/>
    <s v="&lt;5times"/>
    <s v="No"/>
    <x v="0"/>
    <x v="295"/>
    <n v="53"/>
    <n v="221"/>
    <n v="58"/>
    <n v="150"/>
    <n v="26"/>
    <x v="0"/>
    <x v="0"/>
    <x v="0"/>
    <x v="0"/>
    <x v="0"/>
    <x v="0"/>
    <n v="4"/>
    <n v="4"/>
    <n v="3"/>
    <n v="6"/>
  </r>
  <r>
    <x v="2"/>
    <x v="3"/>
    <x v="1"/>
    <n v="0"/>
    <n v="0"/>
    <x v="0"/>
    <x v="1"/>
    <s v="&lt;5times"/>
    <s v="No"/>
    <x v="0"/>
    <x v="375"/>
    <n v="68"/>
    <n v="731"/>
    <n v="89"/>
    <n v="114"/>
    <n v="45"/>
    <x v="1"/>
    <x v="0"/>
    <x v="0"/>
    <x v="1"/>
    <x v="1"/>
    <x v="1"/>
    <n v="0"/>
    <n v="6"/>
    <n v="7"/>
    <n v="12"/>
  </r>
  <r>
    <x v="2"/>
    <x v="0"/>
    <x v="1"/>
    <n v="0"/>
    <n v="1"/>
    <x v="0"/>
    <x v="0"/>
    <s v="&lt;5times"/>
    <s v="No"/>
    <x v="0"/>
    <x v="86"/>
    <n v="12"/>
    <n v="48"/>
    <n v="4"/>
    <n v="12"/>
    <n v="5"/>
    <x v="0"/>
    <x v="0"/>
    <x v="0"/>
    <x v="0"/>
    <x v="0"/>
    <x v="0"/>
    <n v="1"/>
    <n v="2"/>
    <n v="2"/>
    <n v="5"/>
  </r>
  <r>
    <x v="2"/>
    <x v="3"/>
    <x v="1"/>
    <n v="1"/>
    <n v="2"/>
    <x v="0"/>
    <x v="0"/>
    <s v="&lt;5times"/>
    <s v="No"/>
    <x v="0"/>
    <x v="376"/>
    <n v="15"/>
    <n v="287"/>
    <n v="20"/>
    <n v="0"/>
    <n v="15"/>
    <x v="0"/>
    <x v="0"/>
    <x v="0"/>
    <x v="1"/>
    <x v="1"/>
    <x v="0"/>
    <n v="3"/>
    <n v="3"/>
    <n v="4"/>
    <n v="7"/>
  </r>
  <r>
    <x v="3"/>
    <x v="3"/>
    <x v="4"/>
    <n v="1"/>
    <n v="0"/>
    <x v="0"/>
    <x v="2"/>
    <s v="&lt;5times"/>
    <s v="No"/>
    <x v="0"/>
    <x v="164"/>
    <n v="3"/>
    <n v="16"/>
    <n v="8"/>
    <n v="5"/>
    <n v="2"/>
    <x v="0"/>
    <x v="0"/>
    <x v="0"/>
    <x v="0"/>
    <x v="0"/>
    <x v="0"/>
    <n v="2"/>
    <n v="2"/>
    <n v="1"/>
    <n v="3"/>
  </r>
  <r>
    <x v="3"/>
    <x v="2"/>
    <x v="0"/>
    <n v="1"/>
    <n v="0"/>
    <x v="1"/>
    <x v="0"/>
    <s v="05-10times"/>
    <s v="No"/>
    <x v="0"/>
    <x v="0"/>
    <n v="2"/>
    <n v="88"/>
    <n v="15"/>
    <n v="5"/>
    <n v="14"/>
    <x v="0"/>
    <x v="0"/>
    <x v="0"/>
    <x v="0"/>
    <x v="0"/>
    <x v="0"/>
    <n v="2"/>
    <n v="6"/>
    <n v="1"/>
    <n v="5"/>
  </r>
  <r>
    <x v="2"/>
    <x v="3"/>
    <x v="1"/>
    <n v="0"/>
    <n v="0"/>
    <x v="0"/>
    <x v="2"/>
    <s v="&lt;5times"/>
    <s v="No"/>
    <x v="0"/>
    <x v="377"/>
    <n v="2"/>
    <n v="46"/>
    <n v="3"/>
    <n v="2"/>
    <n v="10"/>
    <x v="1"/>
    <x v="0"/>
    <x v="0"/>
    <x v="1"/>
    <x v="0"/>
    <x v="1"/>
    <n v="2"/>
    <n v="4"/>
    <n v="2"/>
    <n v="5"/>
  </r>
  <r>
    <x v="2"/>
    <x v="2"/>
    <x v="1"/>
    <n v="1"/>
    <n v="0"/>
    <x v="0"/>
    <x v="2"/>
    <s v="&lt;5times"/>
    <s v="No"/>
    <x v="0"/>
    <x v="95"/>
    <n v="6"/>
    <n v="20"/>
    <n v="4"/>
    <n v="5"/>
    <n v="20"/>
    <x v="0"/>
    <x v="0"/>
    <x v="0"/>
    <x v="0"/>
    <x v="0"/>
    <x v="0"/>
    <n v="1"/>
    <n v="3"/>
    <n v="1"/>
    <n v="2"/>
  </r>
  <r>
    <x v="3"/>
    <x v="0"/>
    <x v="2"/>
    <n v="0"/>
    <n v="1"/>
    <x v="0"/>
    <x v="1"/>
    <s v="&lt;5times"/>
    <s v="No"/>
    <x v="0"/>
    <x v="223"/>
    <n v="114"/>
    <n v="276"/>
    <n v="75"/>
    <n v="124"/>
    <n v="38"/>
    <x v="0"/>
    <x v="0"/>
    <x v="0"/>
    <x v="0"/>
    <x v="0"/>
    <x v="0"/>
    <n v="2"/>
    <n v="6"/>
    <n v="4"/>
    <n v="4"/>
  </r>
  <r>
    <x v="3"/>
    <x v="0"/>
    <x v="0"/>
    <n v="0"/>
    <n v="0"/>
    <x v="0"/>
    <x v="2"/>
    <s v="&lt;5times"/>
    <s v="No"/>
    <x v="0"/>
    <x v="62"/>
    <n v="1"/>
    <n v="54"/>
    <n v="7"/>
    <n v="7"/>
    <n v="36"/>
    <x v="0"/>
    <x v="0"/>
    <x v="0"/>
    <x v="0"/>
    <x v="0"/>
    <x v="0"/>
    <n v="1"/>
    <n v="3"/>
    <n v="2"/>
    <n v="4"/>
  </r>
  <r>
    <x v="3"/>
    <x v="3"/>
    <x v="4"/>
    <n v="1"/>
    <n v="0"/>
    <x v="1"/>
    <x v="0"/>
    <s v="&lt;5times"/>
    <s v="No"/>
    <x v="0"/>
    <x v="177"/>
    <n v="3"/>
    <n v="14"/>
    <n v="15"/>
    <n v="7"/>
    <n v="36"/>
    <x v="0"/>
    <x v="0"/>
    <x v="0"/>
    <x v="0"/>
    <x v="0"/>
    <x v="0"/>
    <n v="3"/>
    <n v="3"/>
    <n v="1"/>
    <n v="2"/>
  </r>
  <r>
    <x v="4"/>
    <x v="1"/>
    <x v="2"/>
    <n v="0"/>
    <n v="0"/>
    <x v="1"/>
    <x v="2"/>
    <s v="05-10times"/>
    <s v="No"/>
    <x v="0"/>
    <x v="57"/>
    <n v="4"/>
    <n v="50"/>
    <n v="12"/>
    <n v="1"/>
    <n v="49"/>
    <x v="0"/>
    <x v="0"/>
    <x v="0"/>
    <x v="0"/>
    <x v="0"/>
    <x v="1"/>
    <n v="1"/>
    <n v="4"/>
    <n v="0"/>
    <n v="3"/>
  </r>
  <r>
    <x v="0"/>
    <x v="2"/>
    <x v="1"/>
    <n v="0"/>
    <n v="0"/>
    <x v="0"/>
    <x v="1"/>
    <s v="&lt;5times"/>
    <s v="No"/>
    <x v="0"/>
    <x v="378"/>
    <n v="51"/>
    <n v="415"/>
    <n v="90"/>
    <n v="69"/>
    <n v="37"/>
    <x v="1"/>
    <x v="0"/>
    <x v="1"/>
    <x v="0"/>
    <x v="0"/>
    <x v="0"/>
    <n v="1"/>
    <n v="7"/>
    <n v="8"/>
    <n v="11"/>
  </r>
  <r>
    <x v="0"/>
    <x v="2"/>
    <x v="1"/>
    <n v="0"/>
    <n v="0"/>
    <x v="0"/>
    <x v="0"/>
    <s v="&lt;5times"/>
    <s v="No"/>
    <x v="0"/>
    <x v="379"/>
    <n v="73"/>
    <n v="351"/>
    <n v="56"/>
    <n v="14"/>
    <n v="175"/>
    <x v="0"/>
    <x v="0"/>
    <x v="1"/>
    <x v="0"/>
    <x v="0"/>
    <x v="0"/>
    <n v="1"/>
    <n v="2"/>
    <n v="4"/>
    <n v="6"/>
  </r>
  <r>
    <x v="0"/>
    <x v="3"/>
    <x v="4"/>
    <n v="1"/>
    <n v="0"/>
    <x v="0"/>
    <x v="0"/>
    <s v="&lt;5times"/>
    <s v="No"/>
    <x v="0"/>
    <x v="30"/>
    <n v="2"/>
    <n v="15"/>
    <n v="2"/>
    <n v="1"/>
    <n v="6"/>
    <x v="0"/>
    <x v="0"/>
    <x v="0"/>
    <x v="0"/>
    <x v="0"/>
    <x v="0"/>
    <n v="2"/>
    <n v="2"/>
    <n v="0"/>
    <n v="3"/>
  </r>
  <r>
    <x v="2"/>
    <x v="3"/>
    <x v="0"/>
    <n v="2"/>
    <n v="1"/>
    <x v="0"/>
    <x v="1"/>
    <s v="&lt;5times"/>
    <s v="No"/>
    <x v="0"/>
    <x v="380"/>
    <n v="5"/>
    <n v="22"/>
    <n v="8"/>
    <n v="9"/>
    <n v="28"/>
    <x v="0"/>
    <x v="0"/>
    <x v="0"/>
    <x v="0"/>
    <x v="0"/>
    <x v="0"/>
    <n v="4"/>
    <n v="2"/>
    <n v="1"/>
    <n v="4"/>
  </r>
  <r>
    <x v="1"/>
    <x v="2"/>
    <x v="1"/>
    <n v="0"/>
    <n v="0"/>
    <x v="0"/>
    <x v="0"/>
    <s v="&lt;5times"/>
    <s v="No"/>
    <x v="0"/>
    <x v="120"/>
    <n v="151"/>
    <n v="292"/>
    <n v="65"/>
    <n v="60"/>
    <n v="30"/>
    <x v="0"/>
    <x v="0"/>
    <x v="0"/>
    <x v="0"/>
    <x v="1"/>
    <x v="1"/>
    <n v="1"/>
    <n v="8"/>
    <n v="3"/>
    <n v="4"/>
  </r>
  <r>
    <x v="2"/>
    <x v="2"/>
    <x v="4"/>
    <n v="0"/>
    <n v="1"/>
    <x v="0"/>
    <x v="2"/>
    <s v="&lt;5times"/>
    <s v="No"/>
    <x v="0"/>
    <x v="381"/>
    <n v="81"/>
    <n v="368"/>
    <n v="0"/>
    <n v="122"/>
    <n v="174"/>
    <x v="0"/>
    <x v="0"/>
    <x v="0"/>
    <x v="0"/>
    <x v="0"/>
    <x v="0"/>
    <n v="6"/>
    <n v="11"/>
    <n v="5"/>
    <n v="9"/>
  </r>
  <r>
    <x v="1"/>
    <x v="0"/>
    <x v="3"/>
    <n v="0"/>
    <n v="1"/>
    <x v="0"/>
    <x v="2"/>
    <s v="&lt;5times"/>
    <s v="No"/>
    <x v="0"/>
    <x v="382"/>
    <n v="0"/>
    <n v="45"/>
    <n v="0"/>
    <n v="0"/>
    <n v="191"/>
    <x v="0"/>
    <x v="0"/>
    <x v="1"/>
    <x v="0"/>
    <x v="0"/>
    <x v="0"/>
    <n v="3"/>
    <n v="2"/>
    <n v="4"/>
    <n v="5"/>
  </r>
  <r>
    <x v="2"/>
    <x v="0"/>
    <x v="4"/>
    <n v="0"/>
    <n v="1"/>
    <x v="1"/>
    <x v="2"/>
    <s v="05-10times"/>
    <s v="No"/>
    <x v="0"/>
    <x v="383"/>
    <n v="0"/>
    <n v="71"/>
    <n v="0"/>
    <n v="0"/>
    <n v="174"/>
    <x v="0"/>
    <x v="0"/>
    <x v="0"/>
    <x v="0"/>
    <x v="0"/>
    <x v="1"/>
    <n v="6"/>
    <n v="10"/>
    <n v="5"/>
    <n v="10"/>
  </r>
  <r>
    <x v="3"/>
    <x v="2"/>
    <x v="4"/>
    <n v="0"/>
    <n v="0"/>
    <x v="0"/>
    <x v="0"/>
    <s v="&lt;5times"/>
    <s v="No"/>
    <x v="0"/>
    <x v="213"/>
    <n v="33"/>
    <n v="124"/>
    <n v="40"/>
    <n v="28"/>
    <n v="172"/>
    <x v="0"/>
    <x v="0"/>
    <x v="0"/>
    <x v="0"/>
    <x v="0"/>
    <x v="0"/>
    <n v="2"/>
    <n v="3"/>
    <n v="4"/>
    <n v="7"/>
  </r>
  <r>
    <x v="2"/>
    <x v="3"/>
    <x v="0"/>
    <n v="1"/>
    <n v="1"/>
    <x v="0"/>
    <x v="1"/>
    <s v="&lt;5times"/>
    <s v="No"/>
    <x v="0"/>
    <x v="246"/>
    <n v="6"/>
    <n v="57"/>
    <n v="13"/>
    <n v="13"/>
    <n v="22"/>
    <x v="0"/>
    <x v="0"/>
    <x v="0"/>
    <x v="0"/>
    <x v="0"/>
    <x v="0"/>
    <n v="4"/>
    <n v="2"/>
    <n v="1"/>
    <n v="5"/>
  </r>
  <r>
    <x v="2"/>
    <x v="3"/>
    <x v="1"/>
    <n v="1"/>
    <n v="0"/>
    <x v="1"/>
    <x v="0"/>
    <s v="&lt;5times"/>
    <s v="No"/>
    <x v="0"/>
    <x v="49"/>
    <n v="6"/>
    <n v="2"/>
    <n v="8"/>
    <n v="2"/>
    <n v="12"/>
    <x v="0"/>
    <x v="0"/>
    <x v="0"/>
    <x v="0"/>
    <x v="0"/>
    <x v="0"/>
    <n v="1"/>
    <n v="1"/>
    <n v="0"/>
    <n v="2"/>
  </r>
  <r>
    <x v="2"/>
    <x v="3"/>
    <x v="2"/>
    <n v="1"/>
    <n v="0"/>
    <x v="1"/>
    <x v="0"/>
    <s v="05-10times"/>
    <s v="Yes"/>
    <x v="0"/>
    <x v="50"/>
    <n v="2"/>
    <n v="1"/>
    <n v="3"/>
    <n v="1"/>
    <n v="2"/>
    <x v="0"/>
    <x v="0"/>
    <x v="0"/>
    <x v="0"/>
    <x v="0"/>
    <x v="0"/>
    <n v="1"/>
    <n v="1"/>
    <n v="0"/>
    <n v="2"/>
  </r>
  <r>
    <x v="4"/>
    <x v="3"/>
    <x v="4"/>
    <n v="0"/>
    <n v="0"/>
    <x v="0"/>
    <x v="0"/>
    <s v="&lt;5times"/>
    <s v="No"/>
    <x v="0"/>
    <x v="384"/>
    <n v="27"/>
    <n v="102"/>
    <n v="44"/>
    <n v="72"/>
    <n v="168"/>
    <x v="1"/>
    <x v="0"/>
    <x v="0"/>
    <x v="1"/>
    <x v="1"/>
    <x v="1"/>
    <n v="0"/>
    <n v="6"/>
    <n v="8"/>
    <n v="13"/>
  </r>
  <r>
    <x v="0"/>
    <x v="3"/>
    <x v="1"/>
    <n v="0"/>
    <n v="0"/>
    <x v="0"/>
    <x v="2"/>
    <s v="&lt;5times"/>
    <s v="No"/>
    <x v="0"/>
    <x v="289"/>
    <n v="61"/>
    <n v="757"/>
    <n v="186"/>
    <n v="163"/>
    <n v="20"/>
    <x v="0"/>
    <x v="0"/>
    <x v="0"/>
    <x v="1"/>
    <x v="0"/>
    <x v="0"/>
    <n v="1"/>
    <n v="6"/>
    <n v="5"/>
    <n v="10"/>
  </r>
  <r>
    <x v="0"/>
    <x v="3"/>
    <x v="1"/>
    <n v="0"/>
    <n v="0"/>
    <x v="0"/>
    <x v="0"/>
    <s v="&lt;5times"/>
    <s v="No"/>
    <x v="0"/>
    <x v="16"/>
    <n v="3"/>
    <n v="6"/>
    <n v="4"/>
    <n v="2"/>
    <n v="12"/>
    <x v="0"/>
    <x v="0"/>
    <x v="0"/>
    <x v="0"/>
    <x v="0"/>
    <x v="0"/>
    <n v="1"/>
    <n v="1"/>
    <n v="0"/>
    <n v="3"/>
  </r>
  <r>
    <x v="0"/>
    <x v="3"/>
    <x v="1"/>
    <n v="1"/>
    <n v="0"/>
    <x v="1"/>
    <x v="1"/>
    <s v="05-10times"/>
    <s v="No"/>
    <x v="0"/>
    <x v="81"/>
    <n v="2"/>
    <n v="18"/>
    <n v="6"/>
    <n v="1"/>
    <n v="0"/>
    <x v="0"/>
    <x v="0"/>
    <x v="0"/>
    <x v="0"/>
    <x v="0"/>
    <x v="0"/>
    <n v="2"/>
    <n v="2"/>
    <n v="0"/>
    <n v="3"/>
  </r>
  <r>
    <x v="0"/>
    <x v="3"/>
    <x v="2"/>
    <n v="0"/>
    <n v="0"/>
    <x v="1"/>
    <x v="0"/>
    <s v="05-10times"/>
    <s v="No"/>
    <x v="0"/>
    <x v="385"/>
    <n v="0"/>
    <n v="46"/>
    <n v="3"/>
    <n v="2"/>
    <n v="12"/>
    <x v="0"/>
    <x v="0"/>
    <x v="0"/>
    <x v="0"/>
    <x v="0"/>
    <x v="0"/>
    <n v="2"/>
    <n v="5"/>
    <n v="1"/>
    <n v="5"/>
  </r>
  <r>
    <x v="0"/>
    <x v="2"/>
    <x v="0"/>
    <n v="1"/>
    <n v="1"/>
    <x v="1"/>
    <x v="2"/>
    <s v="05-10times"/>
    <s v="No"/>
    <x v="0"/>
    <x v="16"/>
    <n v="18"/>
    <n v="33"/>
    <n v="24"/>
    <n v="1"/>
    <n v="8"/>
    <x v="0"/>
    <x v="0"/>
    <x v="0"/>
    <x v="0"/>
    <x v="0"/>
    <x v="0"/>
    <n v="3"/>
    <n v="3"/>
    <n v="0"/>
    <n v="3"/>
  </r>
  <r>
    <x v="2"/>
    <x v="3"/>
    <x v="1"/>
    <n v="1"/>
    <n v="1"/>
    <x v="0"/>
    <x v="1"/>
    <s v="&lt;5times"/>
    <s v="No"/>
    <x v="0"/>
    <x v="13"/>
    <n v="4"/>
    <n v="12"/>
    <n v="15"/>
    <n v="4"/>
    <n v="29"/>
    <x v="0"/>
    <x v="0"/>
    <x v="0"/>
    <x v="0"/>
    <x v="0"/>
    <x v="0"/>
    <n v="2"/>
    <n v="1"/>
    <n v="1"/>
    <n v="2"/>
  </r>
  <r>
    <x v="3"/>
    <x v="2"/>
    <x v="0"/>
    <n v="1"/>
    <n v="1"/>
    <x v="0"/>
    <x v="0"/>
    <s v="&lt;5times"/>
    <s v="No"/>
    <x v="0"/>
    <x v="183"/>
    <n v="7"/>
    <n v="137"/>
    <n v="4"/>
    <n v="15"/>
    <n v="39"/>
    <x v="0"/>
    <x v="0"/>
    <x v="0"/>
    <x v="0"/>
    <x v="0"/>
    <x v="1"/>
    <n v="9"/>
    <n v="5"/>
    <n v="1"/>
    <n v="8"/>
  </r>
  <r>
    <x v="3"/>
    <x v="3"/>
    <x v="2"/>
    <n v="1"/>
    <n v="0"/>
    <x v="1"/>
    <x v="0"/>
    <s v="05-10times"/>
    <s v="No"/>
    <x v="0"/>
    <x v="50"/>
    <n v="6"/>
    <n v="4"/>
    <n v="3"/>
    <n v="1"/>
    <n v="9"/>
    <x v="0"/>
    <x v="0"/>
    <x v="0"/>
    <x v="0"/>
    <x v="0"/>
    <x v="0"/>
    <n v="1"/>
    <n v="1"/>
    <n v="0"/>
    <n v="2"/>
  </r>
  <r>
    <x v="0"/>
    <x v="3"/>
    <x v="4"/>
    <n v="0"/>
    <n v="1"/>
    <x v="0"/>
    <x v="0"/>
    <s v="&lt;5times"/>
    <s v="No"/>
    <x v="0"/>
    <x v="386"/>
    <n v="0"/>
    <n v="356"/>
    <n v="63"/>
    <n v="28"/>
    <n v="0"/>
    <x v="0"/>
    <x v="0"/>
    <x v="0"/>
    <x v="0"/>
    <x v="0"/>
    <x v="0"/>
    <n v="3"/>
    <n v="6"/>
    <n v="7"/>
    <n v="11"/>
  </r>
  <r>
    <x v="2"/>
    <x v="3"/>
    <x v="0"/>
    <n v="0"/>
    <n v="0"/>
    <x v="0"/>
    <x v="0"/>
    <s v="&lt;5times"/>
    <s v="No"/>
    <x v="0"/>
    <x v="387"/>
    <n v="14"/>
    <n v="590"/>
    <n v="38"/>
    <n v="44"/>
    <n v="0"/>
    <x v="0"/>
    <x v="0"/>
    <x v="0"/>
    <x v="1"/>
    <x v="0"/>
    <x v="0"/>
    <n v="1"/>
    <n v="4"/>
    <n v="5"/>
    <n v="13"/>
  </r>
  <r>
    <x v="0"/>
    <x v="0"/>
    <x v="1"/>
    <n v="0"/>
    <n v="1"/>
    <x v="0"/>
    <x v="0"/>
    <s v="&lt;5times"/>
    <s v="No"/>
    <x v="0"/>
    <x v="312"/>
    <n v="126"/>
    <n v="342"/>
    <n v="0"/>
    <n v="45"/>
    <n v="180"/>
    <x v="0"/>
    <x v="0"/>
    <x v="0"/>
    <x v="0"/>
    <x v="0"/>
    <x v="0"/>
    <n v="5"/>
    <n v="8"/>
    <n v="4"/>
    <n v="11"/>
  </r>
  <r>
    <x v="0"/>
    <x v="0"/>
    <x v="2"/>
    <n v="1"/>
    <n v="0"/>
    <x v="0"/>
    <x v="0"/>
    <s v="&lt;5times"/>
    <s v="No"/>
    <x v="0"/>
    <x v="107"/>
    <n v="2"/>
    <n v="11"/>
    <n v="2"/>
    <n v="2"/>
    <n v="10"/>
    <x v="0"/>
    <x v="0"/>
    <x v="1"/>
    <x v="0"/>
    <x v="0"/>
    <x v="0"/>
    <n v="1"/>
    <n v="1"/>
    <n v="0"/>
    <n v="2"/>
  </r>
  <r>
    <x v="3"/>
    <x v="3"/>
    <x v="3"/>
    <n v="0"/>
    <n v="0"/>
    <x v="0"/>
    <x v="2"/>
    <s v="&lt;5times"/>
    <s v="No"/>
    <x v="0"/>
    <x v="233"/>
    <n v="0"/>
    <n v="7"/>
    <n v="0"/>
    <n v="0"/>
    <n v="6"/>
    <x v="0"/>
    <x v="0"/>
    <x v="0"/>
    <x v="0"/>
    <x v="0"/>
    <x v="0"/>
    <n v="1"/>
    <n v="3"/>
    <n v="1"/>
    <n v="4"/>
  </r>
  <r>
    <x v="2"/>
    <x v="3"/>
    <x v="1"/>
    <n v="1"/>
    <n v="0"/>
    <x v="0"/>
    <x v="2"/>
    <s v="&lt;5times"/>
    <s v="No"/>
    <x v="0"/>
    <x v="388"/>
    <n v="55"/>
    <n v="134"/>
    <n v="15"/>
    <n v="0"/>
    <n v="3"/>
    <x v="0"/>
    <x v="0"/>
    <x v="0"/>
    <x v="0"/>
    <x v="0"/>
    <x v="0"/>
    <n v="3"/>
    <n v="4"/>
    <n v="2"/>
    <n v="8"/>
  </r>
  <r>
    <x v="2"/>
    <x v="3"/>
    <x v="1"/>
    <n v="1"/>
    <n v="1"/>
    <x v="1"/>
    <x v="0"/>
    <s v="05-10times"/>
    <s v="No"/>
    <x v="0"/>
    <x v="299"/>
    <n v="1"/>
    <n v="16"/>
    <n v="2"/>
    <n v="0"/>
    <n v="3"/>
    <x v="0"/>
    <x v="0"/>
    <x v="0"/>
    <x v="0"/>
    <x v="0"/>
    <x v="0"/>
    <n v="4"/>
    <n v="3"/>
    <n v="0"/>
    <n v="3"/>
  </r>
  <r>
    <x v="0"/>
    <x v="2"/>
    <x v="0"/>
    <n v="0"/>
    <n v="1"/>
    <x v="0"/>
    <x v="1"/>
    <s v="&lt;5times"/>
    <s v="No"/>
    <x v="0"/>
    <x v="389"/>
    <n v="3"/>
    <n v="17"/>
    <n v="4"/>
    <n v="7"/>
    <n v="56"/>
    <x v="0"/>
    <x v="0"/>
    <x v="0"/>
    <x v="0"/>
    <x v="0"/>
    <x v="0"/>
    <n v="5"/>
    <n v="4"/>
    <n v="1"/>
    <n v="8"/>
  </r>
  <r>
    <x v="4"/>
    <x v="3"/>
    <x v="1"/>
    <n v="1"/>
    <n v="1"/>
    <x v="0"/>
    <x v="0"/>
    <s v="&lt;5times"/>
    <s v="No"/>
    <x v="0"/>
    <x v="332"/>
    <n v="5"/>
    <n v="28"/>
    <n v="7"/>
    <n v="6"/>
    <n v="33"/>
    <x v="0"/>
    <x v="0"/>
    <x v="0"/>
    <x v="0"/>
    <x v="0"/>
    <x v="0"/>
    <n v="4"/>
    <n v="3"/>
    <n v="1"/>
    <n v="3"/>
  </r>
  <r>
    <x v="3"/>
    <x v="3"/>
    <x v="0"/>
    <n v="1"/>
    <n v="1"/>
    <x v="1"/>
    <x v="1"/>
    <s v="05-10times"/>
    <s v="No"/>
    <x v="0"/>
    <x v="390"/>
    <n v="50"/>
    <n v="317"/>
    <n v="50"/>
    <n v="38"/>
    <n v="38"/>
    <x v="0"/>
    <x v="0"/>
    <x v="0"/>
    <x v="0"/>
    <x v="0"/>
    <x v="0"/>
    <n v="9"/>
    <n v="5"/>
    <n v="2"/>
    <n v="12"/>
  </r>
  <r>
    <x v="2"/>
    <x v="3"/>
    <x v="0"/>
    <n v="1"/>
    <n v="0"/>
    <x v="1"/>
    <x v="1"/>
    <s v="05-10times"/>
    <s v="No"/>
    <x v="0"/>
    <x v="107"/>
    <n v="2"/>
    <n v="12"/>
    <n v="0"/>
    <n v="1"/>
    <n v="9"/>
    <x v="0"/>
    <x v="0"/>
    <x v="1"/>
    <x v="0"/>
    <x v="0"/>
    <x v="1"/>
    <n v="1"/>
    <n v="1"/>
    <n v="0"/>
    <n v="2"/>
  </r>
  <r>
    <x v="0"/>
    <x v="3"/>
    <x v="4"/>
    <n v="0"/>
    <n v="0"/>
    <x v="1"/>
    <x v="1"/>
    <s v="05-10times"/>
    <s v="No"/>
    <x v="0"/>
    <x v="177"/>
    <n v="16"/>
    <n v="11"/>
    <n v="11"/>
    <n v="1"/>
    <n v="16"/>
    <x v="0"/>
    <x v="0"/>
    <x v="0"/>
    <x v="0"/>
    <x v="0"/>
    <x v="0"/>
    <n v="1"/>
    <n v="2"/>
    <n v="0"/>
    <n v="3"/>
  </r>
  <r>
    <x v="0"/>
    <x v="3"/>
    <x v="4"/>
    <n v="1"/>
    <n v="1"/>
    <x v="0"/>
    <x v="1"/>
    <s v="&lt;5times"/>
    <s v="No"/>
    <x v="0"/>
    <x v="391"/>
    <n v="1"/>
    <n v="16"/>
    <n v="3"/>
    <n v="2"/>
    <n v="6"/>
    <x v="0"/>
    <x v="0"/>
    <x v="0"/>
    <x v="0"/>
    <x v="0"/>
    <x v="0"/>
    <n v="4"/>
    <n v="2"/>
    <n v="1"/>
    <n v="4"/>
  </r>
  <r>
    <x v="4"/>
    <x v="4"/>
    <x v="4"/>
    <n v="0"/>
    <n v="0"/>
    <x v="0"/>
    <x v="2"/>
    <s v="&lt;5times"/>
    <s v="No"/>
    <x v="0"/>
    <x v="50"/>
    <n v="7"/>
    <n v="11"/>
    <n v="16"/>
    <n v="12"/>
    <n v="27"/>
    <x v="0"/>
    <x v="0"/>
    <x v="0"/>
    <x v="0"/>
    <x v="0"/>
    <x v="0"/>
    <n v="1"/>
    <n v="2"/>
    <n v="0"/>
    <n v="4"/>
  </r>
  <r>
    <x v="0"/>
    <x v="3"/>
    <x v="4"/>
    <n v="0"/>
    <n v="1"/>
    <x v="0"/>
    <x v="1"/>
    <s v="&lt;5times"/>
    <s v="No"/>
    <x v="0"/>
    <x v="52"/>
    <n v="0"/>
    <n v="12"/>
    <n v="0"/>
    <n v="0"/>
    <n v="18"/>
    <x v="0"/>
    <x v="0"/>
    <x v="0"/>
    <x v="0"/>
    <x v="0"/>
    <x v="0"/>
    <n v="2"/>
    <n v="2"/>
    <n v="0"/>
    <n v="4"/>
  </r>
  <r>
    <x v="4"/>
    <x v="3"/>
    <x v="1"/>
    <n v="0"/>
    <n v="0"/>
    <x v="0"/>
    <x v="0"/>
    <s v="&lt;5times"/>
    <s v="No"/>
    <x v="0"/>
    <x v="107"/>
    <n v="3"/>
    <n v="24"/>
    <n v="34"/>
    <n v="7"/>
    <n v="31"/>
    <x v="0"/>
    <x v="0"/>
    <x v="0"/>
    <x v="0"/>
    <x v="0"/>
    <x v="0"/>
    <n v="1"/>
    <n v="2"/>
    <n v="1"/>
    <n v="3"/>
  </r>
  <r>
    <x v="4"/>
    <x v="3"/>
    <x v="1"/>
    <n v="1"/>
    <n v="1"/>
    <x v="1"/>
    <x v="2"/>
    <s v="&lt;5times"/>
    <s v="No"/>
    <x v="0"/>
    <x v="24"/>
    <n v="3"/>
    <n v="9"/>
    <n v="6"/>
    <n v="2"/>
    <n v="6"/>
    <x v="0"/>
    <x v="0"/>
    <x v="0"/>
    <x v="0"/>
    <x v="0"/>
    <x v="0"/>
    <n v="2"/>
    <n v="2"/>
    <n v="0"/>
    <n v="3"/>
  </r>
  <r>
    <x v="2"/>
    <x v="3"/>
    <x v="0"/>
    <n v="0"/>
    <n v="1"/>
    <x v="0"/>
    <x v="0"/>
    <s v="&lt;5times"/>
    <s v="No"/>
    <x v="0"/>
    <x v="392"/>
    <n v="13"/>
    <n v="91"/>
    <n v="17"/>
    <n v="6"/>
    <n v="26"/>
    <x v="0"/>
    <x v="0"/>
    <x v="0"/>
    <x v="1"/>
    <x v="0"/>
    <x v="0"/>
    <n v="6"/>
    <n v="6"/>
    <n v="2"/>
    <n v="11"/>
  </r>
  <r>
    <x v="3"/>
    <x v="3"/>
    <x v="0"/>
    <n v="1"/>
    <n v="1"/>
    <x v="0"/>
    <x v="1"/>
    <s v="&lt;5times"/>
    <s v="No"/>
    <x v="0"/>
    <x v="393"/>
    <n v="5"/>
    <n v="109"/>
    <n v="21"/>
    <n v="109"/>
    <n v="92"/>
    <x v="0"/>
    <x v="0"/>
    <x v="0"/>
    <x v="0"/>
    <x v="0"/>
    <x v="0"/>
    <n v="9"/>
    <n v="5"/>
    <n v="2"/>
    <n v="10"/>
  </r>
  <r>
    <x v="2"/>
    <x v="0"/>
    <x v="4"/>
    <n v="0"/>
    <n v="1"/>
    <x v="0"/>
    <x v="2"/>
    <s v="&lt;5times"/>
    <s v="No"/>
    <x v="0"/>
    <x v="394"/>
    <n v="12"/>
    <n v="375"/>
    <n v="16"/>
    <n v="12"/>
    <n v="12"/>
    <x v="0"/>
    <x v="0"/>
    <x v="0"/>
    <x v="0"/>
    <x v="0"/>
    <x v="1"/>
    <n v="5"/>
    <n v="7"/>
    <n v="6"/>
    <n v="5"/>
  </r>
  <r>
    <x v="0"/>
    <x v="0"/>
    <x v="0"/>
    <n v="1"/>
    <n v="1"/>
    <x v="0"/>
    <x v="2"/>
    <s v="&lt;5times"/>
    <s v="No"/>
    <x v="0"/>
    <x v="135"/>
    <n v="2"/>
    <n v="43"/>
    <n v="3"/>
    <n v="5"/>
    <n v="35"/>
    <x v="0"/>
    <x v="0"/>
    <x v="0"/>
    <x v="0"/>
    <x v="0"/>
    <x v="0"/>
    <n v="4"/>
    <n v="5"/>
    <n v="1"/>
    <n v="5"/>
  </r>
  <r>
    <x v="2"/>
    <x v="1"/>
    <x v="2"/>
    <n v="1"/>
    <n v="1"/>
    <x v="1"/>
    <x v="0"/>
    <s v="&lt;5times"/>
    <s v="No"/>
    <x v="0"/>
    <x v="177"/>
    <n v="1"/>
    <n v="2"/>
    <n v="2"/>
    <n v="0"/>
    <n v="4"/>
    <x v="0"/>
    <x v="0"/>
    <x v="0"/>
    <x v="0"/>
    <x v="0"/>
    <x v="0"/>
    <n v="1"/>
    <n v="1"/>
    <n v="0"/>
    <n v="2"/>
  </r>
  <r>
    <x v="3"/>
    <x v="3"/>
    <x v="0"/>
    <n v="0"/>
    <n v="0"/>
    <x v="0"/>
    <x v="2"/>
    <s v="&lt;5times"/>
    <s v="No"/>
    <x v="0"/>
    <x v="395"/>
    <n v="4"/>
    <n v="89"/>
    <n v="11"/>
    <n v="8"/>
    <n v="13"/>
    <x v="0"/>
    <x v="0"/>
    <x v="0"/>
    <x v="0"/>
    <x v="0"/>
    <x v="0"/>
    <n v="1"/>
    <n v="4"/>
    <n v="2"/>
    <n v="9"/>
  </r>
  <r>
    <x v="0"/>
    <x v="3"/>
    <x v="1"/>
    <n v="0"/>
    <n v="1"/>
    <x v="0"/>
    <x v="0"/>
    <s v="&lt;5times"/>
    <s v="No"/>
    <x v="0"/>
    <x v="396"/>
    <n v="22"/>
    <n v="133"/>
    <n v="41"/>
    <n v="31"/>
    <n v="31"/>
    <x v="0"/>
    <x v="0"/>
    <x v="0"/>
    <x v="0"/>
    <x v="0"/>
    <x v="0"/>
    <n v="3"/>
    <n v="4"/>
    <n v="3"/>
    <n v="8"/>
  </r>
  <r>
    <x v="3"/>
    <x v="3"/>
    <x v="0"/>
    <n v="0"/>
    <n v="0"/>
    <x v="1"/>
    <x v="2"/>
    <s v="05-10times"/>
    <s v="No"/>
    <x v="0"/>
    <x v="50"/>
    <n v="12"/>
    <n v="10"/>
    <n v="6"/>
    <n v="13"/>
    <n v="30"/>
    <x v="0"/>
    <x v="0"/>
    <x v="0"/>
    <x v="0"/>
    <x v="0"/>
    <x v="1"/>
    <n v="1"/>
    <n v="3"/>
    <n v="1"/>
    <n v="2"/>
  </r>
  <r>
    <x v="2"/>
    <x v="3"/>
    <x v="0"/>
    <n v="0"/>
    <n v="0"/>
    <x v="0"/>
    <x v="0"/>
    <s v="&lt;5times"/>
    <s v="No"/>
    <x v="0"/>
    <x v="397"/>
    <n v="67"/>
    <n v="500"/>
    <n v="199"/>
    <n v="0"/>
    <n v="163"/>
    <x v="0"/>
    <x v="0"/>
    <x v="0"/>
    <x v="0"/>
    <x v="0"/>
    <x v="0"/>
    <n v="3"/>
    <n v="3"/>
    <n v="5"/>
    <n v="6"/>
  </r>
  <r>
    <x v="0"/>
    <x v="2"/>
    <x v="4"/>
    <n v="0"/>
    <n v="1"/>
    <x v="0"/>
    <x v="0"/>
    <s v="&lt;5times"/>
    <s v="No"/>
    <x v="0"/>
    <x v="39"/>
    <n v="4"/>
    <n v="46"/>
    <n v="0"/>
    <n v="17"/>
    <n v="2"/>
    <x v="0"/>
    <x v="0"/>
    <x v="0"/>
    <x v="0"/>
    <x v="0"/>
    <x v="0"/>
    <n v="5"/>
    <n v="2"/>
    <n v="1"/>
    <n v="5"/>
  </r>
  <r>
    <x v="3"/>
    <x v="3"/>
    <x v="1"/>
    <n v="0"/>
    <n v="0"/>
    <x v="0"/>
    <x v="0"/>
    <s v="&lt;5times"/>
    <s v="No"/>
    <x v="0"/>
    <x v="398"/>
    <n v="64"/>
    <n v="123"/>
    <n v="116"/>
    <n v="64"/>
    <n v="14"/>
    <x v="0"/>
    <x v="0"/>
    <x v="0"/>
    <x v="0"/>
    <x v="0"/>
    <x v="1"/>
    <n v="2"/>
    <n v="5"/>
    <n v="2"/>
    <n v="9"/>
  </r>
  <r>
    <x v="2"/>
    <x v="3"/>
    <x v="3"/>
    <n v="0"/>
    <n v="1"/>
    <x v="1"/>
    <x v="2"/>
    <s v="05-10times"/>
    <s v="No"/>
    <x v="0"/>
    <x v="10"/>
    <n v="0"/>
    <n v="55"/>
    <n v="0"/>
    <n v="6"/>
    <n v="52"/>
    <x v="0"/>
    <x v="0"/>
    <x v="0"/>
    <x v="0"/>
    <x v="0"/>
    <x v="0"/>
    <n v="4"/>
    <n v="6"/>
    <n v="2"/>
    <n v="5"/>
  </r>
  <r>
    <x v="4"/>
    <x v="2"/>
    <x v="4"/>
    <n v="0"/>
    <n v="0"/>
    <x v="0"/>
    <x v="0"/>
    <s v="&lt;5times"/>
    <s v="No"/>
    <x v="0"/>
    <x v="399"/>
    <n v="31"/>
    <n v="430"/>
    <n v="62"/>
    <n v="63"/>
    <n v="79"/>
    <x v="0"/>
    <x v="0"/>
    <x v="0"/>
    <x v="0"/>
    <x v="1"/>
    <x v="0"/>
    <n v="1"/>
    <n v="4"/>
    <n v="6"/>
    <n v="4"/>
  </r>
  <r>
    <x v="2"/>
    <x v="0"/>
    <x v="0"/>
    <n v="0"/>
    <n v="0"/>
    <x v="0"/>
    <x v="0"/>
    <s v="&lt;5times"/>
    <s v="No"/>
    <x v="0"/>
    <x v="400"/>
    <n v="11"/>
    <n v="392"/>
    <n v="75"/>
    <n v="0"/>
    <n v="0"/>
    <x v="0"/>
    <x v="0"/>
    <x v="0"/>
    <x v="0"/>
    <x v="0"/>
    <x v="0"/>
    <n v="1"/>
    <n v="2"/>
    <n v="11"/>
    <n v="4"/>
  </r>
  <r>
    <x v="4"/>
    <x v="1"/>
    <x v="0"/>
    <n v="0"/>
    <n v="1"/>
    <x v="0"/>
    <x v="1"/>
    <s v="&lt;5times"/>
    <s v="No"/>
    <x v="0"/>
    <x v="346"/>
    <n v="18"/>
    <n v="252"/>
    <n v="32"/>
    <n v="108"/>
    <n v="54"/>
    <x v="0"/>
    <x v="0"/>
    <x v="0"/>
    <x v="0"/>
    <x v="0"/>
    <x v="0"/>
    <n v="2"/>
    <n v="4"/>
    <n v="6"/>
    <n v="8"/>
  </r>
  <r>
    <x v="3"/>
    <x v="3"/>
    <x v="0"/>
    <n v="1"/>
    <n v="1"/>
    <x v="0"/>
    <x v="1"/>
    <s v="&lt;5times"/>
    <s v="No"/>
    <x v="0"/>
    <x v="401"/>
    <n v="2"/>
    <n v="15"/>
    <n v="2"/>
    <n v="2"/>
    <n v="6"/>
    <x v="0"/>
    <x v="0"/>
    <x v="0"/>
    <x v="0"/>
    <x v="0"/>
    <x v="0"/>
    <n v="2"/>
    <n v="2"/>
    <n v="0"/>
    <n v="4"/>
  </r>
  <r>
    <x v="0"/>
    <x v="2"/>
    <x v="0"/>
    <n v="0"/>
    <n v="0"/>
    <x v="0"/>
    <x v="1"/>
    <s v="&lt;5times"/>
    <s v="No"/>
    <x v="0"/>
    <x v="402"/>
    <n v="19"/>
    <n v="456"/>
    <n v="160"/>
    <n v="142"/>
    <n v="66"/>
    <x v="0"/>
    <x v="0"/>
    <x v="0"/>
    <x v="0"/>
    <x v="0"/>
    <x v="0"/>
    <n v="1"/>
    <n v="2"/>
    <n v="9"/>
    <n v="13"/>
  </r>
  <r>
    <x v="1"/>
    <x v="2"/>
    <x v="0"/>
    <n v="0"/>
    <n v="0"/>
    <x v="0"/>
    <x v="1"/>
    <s v="&lt;5times"/>
    <s v="No"/>
    <x v="0"/>
    <x v="63"/>
    <n v="0"/>
    <n v="591"/>
    <n v="156"/>
    <n v="0"/>
    <n v="12"/>
    <x v="0"/>
    <x v="0"/>
    <x v="0"/>
    <x v="0"/>
    <x v="0"/>
    <x v="0"/>
    <n v="1"/>
    <n v="3"/>
    <n v="5"/>
    <n v="10"/>
  </r>
  <r>
    <x v="3"/>
    <x v="3"/>
    <x v="4"/>
    <n v="1"/>
    <n v="0"/>
    <x v="0"/>
    <x v="1"/>
    <s v="&lt;5times"/>
    <s v="No"/>
    <x v="0"/>
    <x v="325"/>
    <n v="56"/>
    <n v="139"/>
    <n v="51"/>
    <n v="8"/>
    <n v="100"/>
    <x v="0"/>
    <x v="0"/>
    <x v="0"/>
    <x v="0"/>
    <x v="0"/>
    <x v="0"/>
    <n v="4"/>
    <n v="4"/>
    <n v="3"/>
    <n v="8"/>
  </r>
  <r>
    <x v="3"/>
    <x v="2"/>
    <x v="0"/>
    <n v="1"/>
    <n v="1"/>
    <x v="0"/>
    <x v="1"/>
    <s v="&lt;5times"/>
    <s v="No"/>
    <x v="0"/>
    <x v="177"/>
    <n v="5"/>
    <n v="5"/>
    <n v="8"/>
    <n v="0"/>
    <n v="5"/>
    <x v="0"/>
    <x v="0"/>
    <x v="0"/>
    <x v="0"/>
    <x v="0"/>
    <x v="0"/>
    <n v="2"/>
    <n v="1"/>
    <n v="0"/>
    <n v="3"/>
  </r>
  <r>
    <x v="4"/>
    <x v="3"/>
    <x v="0"/>
    <n v="0"/>
    <n v="0"/>
    <x v="1"/>
    <x v="1"/>
    <s v="05-10times"/>
    <s v="No"/>
    <x v="0"/>
    <x v="403"/>
    <n v="3"/>
    <n v="81"/>
    <n v="4"/>
    <n v="3"/>
    <n v="51"/>
    <x v="0"/>
    <x v="0"/>
    <x v="0"/>
    <x v="0"/>
    <x v="0"/>
    <x v="0"/>
    <n v="3"/>
    <n v="7"/>
    <n v="1"/>
    <n v="5"/>
  </r>
  <r>
    <x v="2"/>
    <x v="3"/>
    <x v="0"/>
    <n v="0"/>
    <n v="0"/>
    <x v="0"/>
    <x v="1"/>
    <s v="&lt;5times"/>
    <s v="No"/>
    <x v="0"/>
    <x v="404"/>
    <n v="81"/>
    <n v="149"/>
    <n v="25"/>
    <n v="43"/>
    <n v="91"/>
    <x v="0"/>
    <x v="0"/>
    <x v="0"/>
    <x v="0"/>
    <x v="0"/>
    <x v="0"/>
    <n v="1"/>
    <n v="2"/>
    <n v="2"/>
    <n v="12"/>
  </r>
  <r>
    <x v="2"/>
    <x v="0"/>
    <x v="1"/>
    <n v="1"/>
    <n v="1"/>
    <x v="0"/>
    <x v="2"/>
    <s v="&lt;5times"/>
    <s v="No"/>
    <x v="0"/>
    <x v="5"/>
    <n v="2"/>
    <n v="9"/>
    <n v="2"/>
    <n v="0"/>
    <n v="2"/>
    <x v="0"/>
    <x v="0"/>
    <x v="0"/>
    <x v="0"/>
    <x v="0"/>
    <x v="0"/>
    <n v="2"/>
    <n v="1"/>
    <n v="0"/>
    <n v="3"/>
  </r>
  <r>
    <x v="3"/>
    <x v="3"/>
    <x v="0"/>
    <n v="0"/>
    <n v="0"/>
    <x v="0"/>
    <x v="2"/>
    <s v="&lt;5times"/>
    <s v="No"/>
    <x v="0"/>
    <x v="405"/>
    <n v="10"/>
    <n v="129"/>
    <n v="13"/>
    <n v="0"/>
    <n v="129"/>
    <x v="0"/>
    <x v="1"/>
    <x v="0"/>
    <x v="1"/>
    <x v="1"/>
    <x v="1"/>
    <n v="1"/>
    <n v="11"/>
    <n v="3"/>
    <n v="12"/>
  </r>
  <r>
    <x v="3"/>
    <x v="1"/>
    <x v="0"/>
    <n v="2"/>
    <n v="0"/>
    <x v="1"/>
    <x v="0"/>
    <s v="05-10times"/>
    <s v="No"/>
    <x v="0"/>
    <x v="78"/>
    <n v="0"/>
    <n v="5"/>
    <n v="0"/>
    <n v="0"/>
    <n v="1"/>
    <x v="0"/>
    <x v="0"/>
    <x v="0"/>
    <x v="0"/>
    <x v="0"/>
    <x v="0"/>
    <n v="1"/>
    <n v="1"/>
    <n v="0"/>
    <n v="2"/>
  </r>
  <r>
    <x v="3"/>
    <x v="1"/>
    <x v="0"/>
    <n v="1"/>
    <n v="0"/>
    <x v="1"/>
    <x v="0"/>
    <s v="05-10times"/>
    <s v="No"/>
    <x v="0"/>
    <x v="79"/>
    <n v="2"/>
    <n v="18"/>
    <n v="3"/>
    <n v="0"/>
    <n v="24"/>
    <x v="0"/>
    <x v="0"/>
    <x v="1"/>
    <x v="0"/>
    <x v="0"/>
    <x v="1"/>
    <n v="1"/>
    <n v="1"/>
    <n v="1"/>
    <n v="2"/>
  </r>
  <r>
    <x v="4"/>
    <x v="0"/>
    <x v="0"/>
    <n v="0"/>
    <n v="0"/>
    <x v="0"/>
    <x v="2"/>
    <s v="&lt;5times"/>
    <s v="No"/>
    <x v="0"/>
    <x v="406"/>
    <n v="86"/>
    <n v="537"/>
    <n v="34"/>
    <n v="69"/>
    <n v="138"/>
    <x v="0"/>
    <x v="0"/>
    <x v="0"/>
    <x v="0"/>
    <x v="0"/>
    <x v="0"/>
    <n v="1"/>
    <n v="5"/>
    <n v="9"/>
    <n v="12"/>
  </r>
  <r>
    <x v="2"/>
    <x v="0"/>
    <x v="1"/>
    <n v="0"/>
    <n v="0"/>
    <x v="0"/>
    <x v="0"/>
    <s v="&lt;5times"/>
    <s v="No"/>
    <x v="0"/>
    <x v="155"/>
    <n v="93"/>
    <n v="374"/>
    <n v="104"/>
    <n v="80"/>
    <n v="80"/>
    <x v="0"/>
    <x v="0"/>
    <x v="0"/>
    <x v="0"/>
    <x v="0"/>
    <x v="0"/>
    <n v="1"/>
    <n v="8"/>
    <n v="6"/>
    <n v="6"/>
  </r>
  <r>
    <x v="2"/>
    <x v="0"/>
    <x v="0"/>
    <n v="0"/>
    <n v="1"/>
    <x v="0"/>
    <x v="2"/>
    <s v="&lt;5times"/>
    <s v="No"/>
    <x v="0"/>
    <x v="407"/>
    <n v="0"/>
    <n v="72"/>
    <n v="12"/>
    <n v="0"/>
    <n v="63"/>
    <x v="0"/>
    <x v="0"/>
    <x v="0"/>
    <x v="1"/>
    <x v="0"/>
    <x v="0"/>
    <n v="2"/>
    <n v="11"/>
    <n v="2"/>
    <n v="10"/>
  </r>
  <r>
    <x v="4"/>
    <x v="1"/>
    <x v="4"/>
    <n v="0"/>
    <n v="1"/>
    <x v="1"/>
    <x v="0"/>
    <s v="05-10times"/>
    <s v="No"/>
    <x v="0"/>
    <x v="408"/>
    <n v="3"/>
    <n v="50"/>
    <n v="4"/>
    <n v="3"/>
    <n v="42"/>
    <x v="0"/>
    <x v="0"/>
    <x v="0"/>
    <x v="0"/>
    <x v="0"/>
    <x v="0"/>
    <n v="5"/>
    <n v="7"/>
    <n v="1"/>
    <n v="6"/>
  </r>
  <r>
    <x v="0"/>
    <x v="2"/>
    <x v="0"/>
    <n v="0"/>
    <n v="0"/>
    <x v="0"/>
    <x v="2"/>
    <s v="&lt;5times"/>
    <s v="No"/>
    <x v="0"/>
    <x v="409"/>
    <n v="81"/>
    <n v="356"/>
    <n v="106"/>
    <n v="50"/>
    <n v="40"/>
    <x v="0"/>
    <x v="0"/>
    <x v="0"/>
    <x v="0"/>
    <x v="0"/>
    <x v="0"/>
    <n v="1"/>
    <n v="4"/>
    <n v="4"/>
    <n v="7"/>
  </r>
  <r>
    <x v="2"/>
    <x v="3"/>
    <x v="1"/>
    <n v="1"/>
    <n v="0"/>
    <x v="0"/>
    <x v="1"/>
    <s v="&lt;5times"/>
    <s v="No"/>
    <x v="0"/>
    <x v="13"/>
    <n v="4"/>
    <n v="20"/>
    <n v="6"/>
    <n v="3"/>
    <n v="16"/>
    <x v="0"/>
    <x v="0"/>
    <x v="0"/>
    <x v="0"/>
    <x v="0"/>
    <x v="0"/>
    <n v="1"/>
    <n v="1"/>
    <n v="0"/>
    <n v="3"/>
  </r>
  <r>
    <x v="4"/>
    <x v="3"/>
    <x v="1"/>
    <n v="0"/>
    <n v="1"/>
    <x v="0"/>
    <x v="2"/>
    <s v="&lt;5times"/>
    <s v="No"/>
    <x v="0"/>
    <x v="410"/>
    <n v="19"/>
    <n v="364"/>
    <n v="25"/>
    <n v="47"/>
    <n v="9"/>
    <x v="0"/>
    <x v="0"/>
    <x v="0"/>
    <x v="0"/>
    <x v="0"/>
    <x v="0"/>
    <n v="3"/>
    <n v="9"/>
    <n v="5"/>
    <n v="10"/>
  </r>
  <r>
    <x v="0"/>
    <x v="3"/>
    <x v="2"/>
    <n v="0"/>
    <n v="1"/>
    <x v="1"/>
    <x v="1"/>
    <s v="05-10times"/>
    <s v="No"/>
    <x v="0"/>
    <x v="172"/>
    <n v="7"/>
    <n v="61"/>
    <n v="10"/>
    <n v="0"/>
    <n v="46"/>
    <x v="0"/>
    <x v="1"/>
    <x v="0"/>
    <x v="1"/>
    <x v="0"/>
    <x v="1"/>
    <n v="4"/>
    <n v="10"/>
    <n v="4"/>
    <n v="7"/>
  </r>
  <r>
    <x v="0"/>
    <x v="3"/>
    <x v="4"/>
    <n v="1"/>
    <n v="0"/>
    <x v="1"/>
    <x v="1"/>
    <s v="05-10times"/>
    <s v="No"/>
    <x v="0"/>
    <x v="112"/>
    <n v="1"/>
    <n v="5"/>
    <n v="2"/>
    <n v="0"/>
    <n v="3"/>
    <x v="0"/>
    <x v="0"/>
    <x v="0"/>
    <x v="0"/>
    <x v="0"/>
    <x v="0"/>
    <n v="1"/>
    <n v="1"/>
    <n v="0"/>
    <n v="2"/>
  </r>
  <r>
    <x v="3"/>
    <x v="3"/>
    <x v="4"/>
    <n v="0"/>
    <n v="1"/>
    <x v="0"/>
    <x v="2"/>
    <s v="&lt;5times"/>
    <s v="No"/>
    <x v="0"/>
    <x v="7"/>
    <n v="11"/>
    <n v="119"/>
    <n v="10"/>
    <n v="3"/>
    <n v="15"/>
    <x v="0"/>
    <x v="0"/>
    <x v="0"/>
    <x v="0"/>
    <x v="0"/>
    <x v="0"/>
    <n v="3"/>
    <n v="4"/>
    <n v="2"/>
    <n v="8"/>
  </r>
  <r>
    <x v="3"/>
    <x v="3"/>
    <x v="4"/>
    <n v="0"/>
    <n v="1"/>
    <x v="0"/>
    <x v="1"/>
    <s v="&lt;5times"/>
    <s v="No"/>
    <x v="0"/>
    <x v="411"/>
    <n v="0"/>
    <n v="80"/>
    <n v="0"/>
    <n v="0"/>
    <n v="35"/>
    <x v="0"/>
    <x v="0"/>
    <x v="0"/>
    <x v="1"/>
    <x v="0"/>
    <x v="0"/>
    <n v="5"/>
    <n v="8"/>
    <n v="3"/>
    <n v="12"/>
  </r>
  <r>
    <x v="0"/>
    <x v="3"/>
    <x v="1"/>
    <n v="0"/>
    <n v="1"/>
    <x v="0"/>
    <x v="2"/>
    <s v="&lt;5times"/>
    <s v="No"/>
    <x v="0"/>
    <x v="14"/>
    <n v="0"/>
    <n v="4"/>
    <n v="0"/>
    <n v="0"/>
    <n v="0"/>
    <x v="0"/>
    <x v="0"/>
    <x v="0"/>
    <x v="0"/>
    <x v="0"/>
    <x v="0"/>
    <n v="1"/>
    <n v="1"/>
    <n v="0"/>
    <n v="3"/>
  </r>
  <r>
    <x v="4"/>
    <x v="2"/>
    <x v="0"/>
    <n v="1"/>
    <n v="1"/>
    <x v="1"/>
    <x v="2"/>
    <s v="05-10times"/>
    <s v="No"/>
    <x v="0"/>
    <x v="138"/>
    <n v="4"/>
    <n v="22"/>
    <n v="3"/>
    <n v="3"/>
    <n v="3"/>
    <x v="0"/>
    <x v="0"/>
    <x v="0"/>
    <x v="0"/>
    <x v="0"/>
    <x v="1"/>
    <n v="3"/>
    <n v="3"/>
    <n v="0"/>
    <n v="3"/>
  </r>
  <r>
    <x v="0"/>
    <x v="3"/>
    <x v="2"/>
    <n v="0"/>
    <n v="1"/>
    <x v="0"/>
    <x v="2"/>
    <s v="&lt;5times"/>
    <s v="No"/>
    <x v="0"/>
    <x v="248"/>
    <n v="49"/>
    <n v="159"/>
    <n v="7"/>
    <n v="82"/>
    <n v="109"/>
    <x v="0"/>
    <x v="0"/>
    <x v="0"/>
    <x v="0"/>
    <x v="0"/>
    <x v="0"/>
    <n v="1"/>
    <n v="5"/>
    <n v="2"/>
    <n v="10"/>
  </r>
  <r>
    <x v="4"/>
    <x v="0"/>
    <x v="4"/>
    <n v="0"/>
    <n v="0"/>
    <x v="0"/>
    <x v="0"/>
    <s v="&lt;5times"/>
    <s v="No"/>
    <x v="0"/>
    <x v="412"/>
    <n v="112"/>
    <n v="417"/>
    <n v="42"/>
    <n v="48"/>
    <n v="41"/>
    <x v="0"/>
    <x v="0"/>
    <x v="0"/>
    <x v="0"/>
    <x v="0"/>
    <x v="1"/>
    <n v="1"/>
    <n v="2"/>
    <n v="9"/>
    <n v="13"/>
  </r>
  <r>
    <x v="3"/>
    <x v="3"/>
    <x v="1"/>
    <n v="1"/>
    <n v="1"/>
    <x v="0"/>
    <x v="1"/>
    <s v="&lt;5times"/>
    <s v="No"/>
    <x v="0"/>
    <x v="16"/>
    <n v="1"/>
    <n v="10"/>
    <n v="2"/>
    <n v="1"/>
    <n v="8"/>
    <x v="0"/>
    <x v="0"/>
    <x v="0"/>
    <x v="0"/>
    <x v="0"/>
    <x v="0"/>
    <n v="1"/>
    <n v="1"/>
    <n v="0"/>
    <n v="3"/>
  </r>
  <r>
    <x v="2"/>
    <x v="0"/>
    <x v="0"/>
    <n v="1"/>
    <n v="1"/>
    <x v="0"/>
    <x v="2"/>
    <s v="&lt;5times"/>
    <s v="No"/>
    <x v="0"/>
    <x v="413"/>
    <n v="86"/>
    <n v="249"/>
    <n v="75"/>
    <n v="86"/>
    <n v="144"/>
    <x v="0"/>
    <x v="0"/>
    <x v="0"/>
    <x v="0"/>
    <x v="0"/>
    <x v="0"/>
    <n v="8"/>
    <n v="6"/>
    <n v="3"/>
    <n v="5"/>
  </r>
  <r>
    <x v="1"/>
    <x v="3"/>
    <x v="0"/>
    <n v="0"/>
    <n v="1"/>
    <x v="0"/>
    <x v="1"/>
    <s v="&lt;5times"/>
    <s v="No"/>
    <x v="0"/>
    <x v="405"/>
    <n v="21"/>
    <n v="118"/>
    <n v="13"/>
    <n v="10"/>
    <n v="21"/>
    <x v="0"/>
    <x v="0"/>
    <x v="0"/>
    <x v="1"/>
    <x v="0"/>
    <x v="1"/>
    <n v="3"/>
    <n v="8"/>
    <n v="3"/>
    <n v="5"/>
  </r>
  <r>
    <x v="3"/>
    <x v="3"/>
    <x v="2"/>
    <n v="0"/>
    <n v="0"/>
    <x v="0"/>
    <x v="1"/>
    <s v="&lt;5times"/>
    <s v="No"/>
    <x v="0"/>
    <x v="414"/>
    <n v="148"/>
    <n v="444"/>
    <n v="32"/>
    <n v="172"/>
    <n v="148"/>
    <x v="1"/>
    <x v="1"/>
    <x v="0"/>
    <x v="1"/>
    <x v="1"/>
    <x v="1"/>
    <n v="1"/>
    <n v="6"/>
    <n v="9"/>
    <n v="13"/>
  </r>
  <r>
    <x v="4"/>
    <x v="3"/>
    <x v="0"/>
    <n v="0"/>
    <n v="0"/>
    <x v="0"/>
    <x v="1"/>
    <s v="&lt;5times"/>
    <s v="No"/>
    <x v="0"/>
    <x v="105"/>
    <n v="37"/>
    <n v="518"/>
    <n v="193"/>
    <n v="92"/>
    <n v="129"/>
    <x v="1"/>
    <x v="0"/>
    <x v="0"/>
    <x v="0"/>
    <x v="1"/>
    <x v="1"/>
    <n v="1"/>
    <n v="5"/>
    <n v="6"/>
    <n v="7"/>
  </r>
  <r>
    <x v="3"/>
    <x v="0"/>
    <x v="0"/>
    <n v="0"/>
    <n v="1"/>
    <x v="0"/>
    <x v="2"/>
    <s v="&lt;5times"/>
    <s v="No"/>
    <x v="0"/>
    <x v="415"/>
    <n v="19"/>
    <n v="130"/>
    <n v="4"/>
    <n v="11"/>
    <n v="51"/>
    <x v="0"/>
    <x v="0"/>
    <x v="0"/>
    <x v="0"/>
    <x v="0"/>
    <x v="0"/>
    <n v="2"/>
    <n v="3"/>
    <n v="3"/>
    <n v="8"/>
  </r>
  <r>
    <x v="4"/>
    <x v="2"/>
    <x v="0"/>
    <n v="1"/>
    <n v="1"/>
    <x v="0"/>
    <x v="2"/>
    <s v="&lt;5times"/>
    <s v="No"/>
    <x v="0"/>
    <x v="128"/>
    <n v="0"/>
    <n v="50"/>
    <n v="6"/>
    <n v="11"/>
    <n v="37"/>
    <x v="0"/>
    <x v="0"/>
    <x v="1"/>
    <x v="0"/>
    <x v="0"/>
    <x v="0"/>
    <n v="5"/>
    <n v="3"/>
    <n v="4"/>
    <n v="3"/>
  </r>
  <r>
    <x v="4"/>
    <x v="2"/>
    <x v="0"/>
    <n v="1"/>
    <n v="0"/>
    <x v="1"/>
    <x v="1"/>
    <s v="&lt;5times"/>
    <s v="No"/>
    <x v="0"/>
    <x v="164"/>
    <n v="4"/>
    <n v="9"/>
    <n v="6"/>
    <n v="8"/>
    <n v="32"/>
    <x v="0"/>
    <x v="0"/>
    <x v="0"/>
    <x v="0"/>
    <x v="0"/>
    <x v="0"/>
    <n v="3"/>
    <n v="2"/>
    <n v="1"/>
    <n v="3"/>
  </r>
  <r>
    <x v="0"/>
    <x v="3"/>
    <x v="4"/>
    <n v="0"/>
    <n v="1"/>
    <x v="1"/>
    <x v="2"/>
    <s v="05-10times"/>
    <s v="No"/>
    <x v="0"/>
    <x v="416"/>
    <n v="3"/>
    <n v="52"/>
    <n v="2"/>
    <n v="1"/>
    <n v="31"/>
    <x v="0"/>
    <x v="0"/>
    <x v="0"/>
    <x v="0"/>
    <x v="0"/>
    <x v="1"/>
    <n v="3"/>
    <n v="4"/>
    <n v="0"/>
    <n v="4"/>
  </r>
  <r>
    <x v="0"/>
    <x v="3"/>
    <x v="1"/>
    <n v="1"/>
    <n v="0"/>
    <x v="1"/>
    <x v="1"/>
    <s v="05-10times"/>
    <s v="No"/>
    <x v="0"/>
    <x v="164"/>
    <n v="6"/>
    <n v="25"/>
    <n v="6"/>
    <n v="0"/>
    <n v="0"/>
    <x v="0"/>
    <x v="0"/>
    <x v="0"/>
    <x v="0"/>
    <x v="0"/>
    <x v="0"/>
    <n v="2"/>
    <n v="2"/>
    <n v="0"/>
    <n v="3"/>
  </r>
  <r>
    <x v="4"/>
    <x v="2"/>
    <x v="0"/>
    <n v="1"/>
    <n v="1"/>
    <x v="1"/>
    <x v="2"/>
    <s v="05-10times"/>
    <s v="No"/>
    <x v="0"/>
    <x v="87"/>
    <n v="3"/>
    <n v="21"/>
    <n v="2"/>
    <n v="1"/>
    <n v="28"/>
    <x v="0"/>
    <x v="0"/>
    <x v="1"/>
    <x v="0"/>
    <x v="0"/>
    <x v="1"/>
    <n v="4"/>
    <n v="3"/>
    <n v="1"/>
    <n v="2"/>
  </r>
  <r>
    <x v="3"/>
    <x v="3"/>
    <x v="4"/>
    <n v="0"/>
    <n v="0"/>
    <x v="0"/>
    <x v="2"/>
    <s v="&lt;5times"/>
    <s v="No"/>
    <x v="0"/>
    <x v="417"/>
    <n v="72"/>
    <n v="376"/>
    <n v="94"/>
    <n v="145"/>
    <n v="72"/>
    <x v="0"/>
    <x v="0"/>
    <x v="0"/>
    <x v="1"/>
    <x v="0"/>
    <x v="0"/>
    <n v="1"/>
    <n v="5"/>
    <n v="5"/>
    <n v="8"/>
  </r>
  <r>
    <x v="2"/>
    <x v="3"/>
    <x v="0"/>
    <n v="1"/>
    <n v="0"/>
    <x v="0"/>
    <x v="2"/>
    <s v="&lt;5times"/>
    <s v="No"/>
    <x v="0"/>
    <x v="268"/>
    <n v="0"/>
    <n v="7"/>
    <n v="3"/>
    <n v="0"/>
    <n v="3"/>
    <x v="0"/>
    <x v="0"/>
    <x v="0"/>
    <x v="0"/>
    <x v="0"/>
    <x v="0"/>
    <n v="1"/>
    <n v="2"/>
    <n v="0"/>
    <n v="3"/>
  </r>
  <r>
    <x v="3"/>
    <x v="3"/>
    <x v="0"/>
    <n v="1"/>
    <n v="1"/>
    <x v="0"/>
    <x v="0"/>
    <s v="&lt;5times"/>
    <s v="No"/>
    <x v="0"/>
    <x v="6"/>
    <n v="2"/>
    <n v="10"/>
    <n v="0"/>
    <n v="0"/>
    <n v="25"/>
    <x v="0"/>
    <x v="0"/>
    <x v="1"/>
    <x v="0"/>
    <x v="0"/>
    <x v="0"/>
    <n v="1"/>
    <n v="1"/>
    <n v="1"/>
    <n v="2"/>
  </r>
  <r>
    <x v="0"/>
    <x v="3"/>
    <x v="1"/>
    <n v="0"/>
    <n v="0"/>
    <x v="0"/>
    <x v="1"/>
    <s v="&lt;5times"/>
    <s v="No"/>
    <x v="0"/>
    <x v="418"/>
    <n v="7"/>
    <n v="80"/>
    <n v="20"/>
    <n v="7"/>
    <n v="11"/>
    <x v="0"/>
    <x v="0"/>
    <x v="0"/>
    <x v="0"/>
    <x v="0"/>
    <x v="0"/>
    <n v="1"/>
    <n v="4"/>
    <n v="4"/>
    <n v="6"/>
  </r>
  <r>
    <x v="2"/>
    <x v="3"/>
    <x v="0"/>
    <n v="0"/>
    <n v="1"/>
    <x v="0"/>
    <x v="0"/>
    <s v="&lt;5times"/>
    <s v="No"/>
    <x v="0"/>
    <x v="419"/>
    <n v="10"/>
    <n v="205"/>
    <n v="160"/>
    <n v="143"/>
    <n v="82"/>
    <x v="0"/>
    <x v="0"/>
    <x v="0"/>
    <x v="0"/>
    <x v="0"/>
    <x v="1"/>
    <n v="1"/>
    <n v="6"/>
    <n v="3"/>
    <n v="6"/>
  </r>
  <r>
    <x v="0"/>
    <x v="0"/>
    <x v="0"/>
    <n v="1"/>
    <n v="0"/>
    <x v="0"/>
    <x v="1"/>
    <s v="&lt;5times"/>
    <s v="No"/>
    <x v="0"/>
    <x v="420"/>
    <n v="77"/>
    <n v="203"/>
    <n v="6"/>
    <n v="24"/>
    <n v="97"/>
    <x v="0"/>
    <x v="0"/>
    <x v="0"/>
    <x v="0"/>
    <x v="0"/>
    <x v="0"/>
    <n v="2"/>
    <n v="8"/>
    <n v="1"/>
    <n v="7"/>
  </r>
  <r>
    <x v="1"/>
    <x v="0"/>
    <x v="4"/>
    <n v="0"/>
    <n v="0"/>
    <x v="1"/>
    <x v="0"/>
    <s v="&lt;5times"/>
    <s v="No"/>
    <x v="0"/>
    <x v="177"/>
    <n v="4"/>
    <n v="25"/>
    <n v="15"/>
    <n v="12"/>
    <n v="13"/>
    <x v="0"/>
    <x v="0"/>
    <x v="0"/>
    <x v="0"/>
    <x v="0"/>
    <x v="0"/>
    <n v="2"/>
    <n v="2"/>
    <n v="1"/>
    <n v="3"/>
  </r>
  <r>
    <x v="3"/>
    <x v="3"/>
    <x v="1"/>
    <n v="1"/>
    <n v="0"/>
    <x v="1"/>
    <x v="2"/>
    <s v="05-10times"/>
    <s v="No"/>
    <x v="0"/>
    <x v="56"/>
    <n v="0"/>
    <n v="6"/>
    <n v="4"/>
    <n v="1"/>
    <n v="5"/>
    <x v="0"/>
    <x v="0"/>
    <x v="0"/>
    <x v="0"/>
    <x v="0"/>
    <x v="0"/>
    <n v="1"/>
    <n v="1"/>
    <n v="0"/>
    <n v="2"/>
  </r>
  <r>
    <x v="0"/>
    <x v="2"/>
    <x v="4"/>
    <n v="0"/>
    <n v="0"/>
    <x v="0"/>
    <x v="1"/>
    <s v="&lt;5times"/>
    <s v="No"/>
    <x v="0"/>
    <x v="276"/>
    <n v="23"/>
    <n v="389"/>
    <n v="42"/>
    <n v="21"/>
    <n v="75"/>
    <x v="0"/>
    <x v="0"/>
    <x v="0"/>
    <x v="0"/>
    <x v="0"/>
    <x v="0"/>
    <n v="1"/>
    <n v="4"/>
    <n v="5"/>
    <n v="7"/>
  </r>
  <r>
    <x v="2"/>
    <x v="3"/>
    <x v="2"/>
    <n v="0"/>
    <n v="1"/>
    <x v="0"/>
    <x v="1"/>
    <s v="&lt;5times"/>
    <s v="No"/>
    <x v="0"/>
    <x v="416"/>
    <n v="65"/>
    <n v="52"/>
    <n v="10"/>
    <n v="44"/>
    <n v="28"/>
    <x v="0"/>
    <x v="0"/>
    <x v="0"/>
    <x v="0"/>
    <x v="0"/>
    <x v="0"/>
    <n v="3"/>
    <n v="3"/>
    <n v="2"/>
    <n v="6"/>
  </r>
  <r>
    <x v="3"/>
    <x v="3"/>
    <x v="0"/>
    <n v="1"/>
    <n v="0"/>
    <x v="1"/>
    <x v="2"/>
    <s v="05-10times"/>
    <s v="No"/>
    <x v="0"/>
    <x v="421"/>
    <n v="1"/>
    <n v="25"/>
    <n v="0"/>
    <n v="1"/>
    <n v="3"/>
    <x v="0"/>
    <x v="0"/>
    <x v="0"/>
    <x v="0"/>
    <x v="0"/>
    <x v="0"/>
    <n v="4"/>
    <n v="4"/>
    <n v="1"/>
    <n v="4"/>
  </r>
  <r>
    <x v="2"/>
    <x v="2"/>
    <x v="1"/>
    <n v="0"/>
    <n v="1"/>
    <x v="0"/>
    <x v="1"/>
    <s v="&lt;5times"/>
    <s v="No"/>
    <x v="0"/>
    <x v="422"/>
    <n v="5"/>
    <n v="28"/>
    <n v="7"/>
    <n v="7"/>
    <n v="41"/>
    <x v="0"/>
    <x v="0"/>
    <x v="0"/>
    <x v="0"/>
    <x v="0"/>
    <x v="0"/>
    <n v="1"/>
    <n v="4"/>
    <n v="1"/>
    <n v="6"/>
  </r>
  <r>
    <x v="3"/>
    <x v="3"/>
    <x v="2"/>
    <n v="1"/>
    <n v="1"/>
    <x v="0"/>
    <x v="0"/>
    <s v="&lt;5times"/>
    <s v="No"/>
    <x v="0"/>
    <x v="233"/>
    <n v="1"/>
    <n v="32"/>
    <n v="2"/>
    <n v="1"/>
    <n v="7"/>
    <x v="0"/>
    <x v="0"/>
    <x v="0"/>
    <x v="0"/>
    <x v="0"/>
    <x v="0"/>
    <n v="4"/>
    <n v="4"/>
    <n v="1"/>
    <n v="4"/>
  </r>
  <r>
    <x v="2"/>
    <x v="2"/>
    <x v="1"/>
    <n v="1"/>
    <n v="1"/>
    <x v="1"/>
    <x v="0"/>
    <s v="05-10times"/>
    <s v="No"/>
    <x v="0"/>
    <x v="423"/>
    <n v="0"/>
    <n v="30"/>
    <n v="0"/>
    <n v="0"/>
    <n v="10"/>
    <x v="0"/>
    <x v="0"/>
    <x v="0"/>
    <x v="0"/>
    <x v="0"/>
    <x v="0"/>
    <n v="8"/>
    <n v="5"/>
    <n v="1"/>
    <n v="5"/>
  </r>
  <r>
    <x v="2"/>
    <x v="0"/>
    <x v="0"/>
    <n v="0"/>
    <n v="1"/>
    <x v="0"/>
    <x v="0"/>
    <s v="&lt;5times"/>
    <s v="No"/>
    <x v="0"/>
    <x v="336"/>
    <n v="4"/>
    <n v="32"/>
    <n v="37"/>
    <n v="54"/>
    <n v="6"/>
    <x v="0"/>
    <x v="0"/>
    <x v="0"/>
    <x v="0"/>
    <x v="0"/>
    <x v="0"/>
    <n v="2"/>
    <n v="2"/>
    <n v="1"/>
    <n v="7"/>
  </r>
  <r>
    <x v="1"/>
    <x v="0"/>
    <x v="0"/>
    <n v="0"/>
    <n v="0"/>
    <x v="0"/>
    <x v="2"/>
    <s v="&lt;5times"/>
    <s v="No"/>
    <x v="0"/>
    <x v="424"/>
    <n v="137"/>
    <n v="792"/>
    <n v="179"/>
    <n v="103"/>
    <n v="33"/>
    <x v="1"/>
    <x v="0"/>
    <x v="0"/>
    <x v="1"/>
    <x v="1"/>
    <x v="0"/>
    <n v="1"/>
    <n v="6"/>
    <n v="7"/>
    <n v="13"/>
  </r>
  <r>
    <x v="0"/>
    <x v="2"/>
    <x v="2"/>
    <n v="0"/>
    <n v="0"/>
    <x v="0"/>
    <x v="2"/>
    <s v="&lt;5times"/>
    <s v="No"/>
    <x v="0"/>
    <x v="120"/>
    <n v="5"/>
    <n v="64"/>
    <n v="7"/>
    <n v="0"/>
    <n v="37"/>
    <x v="0"/>
    <x v="1"/>
    <x v="0"/>
    <x v="0"/>
    <x v="0"/>
    <x v="1"/>
    <n v="1"/>
    <n v="7"/>
    <n v="3"/>
    <n v="7"/>
  </r>
  <r>
    <x v="3"/>
    <x v="3"/>
    <x v="0"/>
    <n v="1"/>
    <n v="0"/>
    <x v="1"/>
    <x v="2"/>
    <s v="&lt;5times"/>
    <s v="No"/>
    <x v="0"/>
    <x v="16"/>
    <n v="8"/>
    <n v="29"/>
    <n v="0"/>
    <n v="12"/>
    <n v="26"/>
    <x v="0"/>
    <x v="0"/>
    <x v="1"/>
    <x v="0"/>
    <x v="0"/>
    <x v="1"/>
    <n v="1"/>
    <n v="2"/>
    <n v="2"/>
    <n v="2"/>
  </r>
  <r>
    <x v="4"/>
    <x v="3"/>
    <x v="2"/>
    <n v="1"/>
    <n v="0"/>
    <x v="1"/>
    <x v="2"/>
    <s v="05-10times"/>
    <s v="No"/>
    <x v="0"/>
    <x v="50"/>
    <n v="1"/>
    <n v="4"/>
    <n v="3"/>
    <n v="1"/>
    <n v="2"/>
    <x v="0"/>
    <x v="0"/>
    <x v="0"/>
    <x v="0"/>
    <x v="0"/>
    <x v="0"/>
    <n v="1"/>
    <n v="1"/>
    <n v="0"/>
    <n v="2"/>
  </r>
  <r>
    <x v="3"/>
    <x v="0"/>
    <x v="0"/>
    <n v="1"/>
    <n v="0"/>
    <x v="1"/>
    <x v="1"/>
    <s v="05-10times"/>
    <s v="No"/>
    <x v="0"/>
    <x v="87"/>
    <n v="0"/>
    <n v="24"/>
    <n v="3"/>
    <n v="3"/>
    <n v="2"/>
    <x v="0"/>
    <x v="0"/>
    <x v="0"/>
    <x v="0"/>
    <x v="0"/>
    <x v="1"/>
    <n v="1"/>
    <n v="3"/>
    <n v="0"/>
    <n v="2"/>
  </r>
  <r>
    <x v="3"/>
    <x v="0"/>
    <x v="0"/>
    <n v="1"/>
    <n v="0"/>
    <x v="1"/>
    <x v="1"/>
    <s v="05-10times"/>
    <s v="No"/>
    <x v="0"/>
    <x v="87"/>
    <n v="0"/>
    <n v="24"/>
    <n v="3"/>
    <n v="3"/>
    <n v="2"/>
    <x v="0"/>
    <x v="0"/>
    <x v="0"/>
    <x v="0"/>
    <x v="0"/>
    <x v="0"/>
    <n v="1"/>
    <n v="3"/>
    <n v="0"/>
    <n v="2"/>
  </r>
  <r>
    <x v="3"/>
    <x v="2"/>
    <x v="4"/>
    <n v="0"/>
    <n v="0"/>
    <x v="0"/>
    <x v="1"/>
    <s v="&lt;5times"/>
    <s v="No"/>
    <x v="0"/>
    <x v="425"/>
    <n v="51"/>
    <n v="631"/>
    <n v="72"/>
    <n v="55"/>
    <n v="32"/>
    <x v="0"/>
    <x v="0"/>
    <x v="0"/>
    <x v="0"/>
    <x v="0"/>
    <x v="0"/>
    <n v="1"/>
    <n v="4"/>
    <n v="6"/>
    <n v="8"/>
  </r>
  <r>
    <x v="5"/>
    <x v="3"/>
    <x v="1"/>
    <n v="0"/>
    <n v="0"/>
    <x v="0"/>
    <x v="0"/>
    <s v="&lt;5times"/>
    <s v="No"/>
    <x v="0"/>
    <x v="426"/>
    <n v="47"/>
    <n v="655"/>
    <n v="145"/>
    <n v="111"/>
    <n v="15"/>
    <x v="0"/>
    <x v="0"/>
    <x v="0"/>
    <x v="0"/>
    <x v="0"/>
    <x v="1"/>
    <n v="1"/>
    <n v="7"/>
    <n v="5"/>
    <n v="12"/>
  </r>
  <r>
    <x v="0"/>
    <x v="3"/>
    <x v="1"/>
    <n v="1"/>
    <n v="0"/>
    <x v="1"/>
    <x v="0"/>
    <s v="&lt;5times"/>
    <s v="No"/>
    <x v="0"/>
    <x v="177"/>
    <n v="16"/>
    <n v="24"/>
    <n v="11"/>
    <n v="0"/>
    <n v="34"/>
    <x v="0"/>
    <x v="0"/>
    <x v="1"/>
    <x v="0"/>
    <x v="0"/>
    <x v="1"/>
    <n v="2"/>
    <n v="3"/>
    <n v="1"/>
    <n v="2"/>
  </r>
  <r>
    <x v="2"/>
    <x v="2"/>
    <x v="0"/>
    <n v="1"/>
    <n v="0"/>
    <x v="1"/>
    <x v="2"/>
    <s v="&lt;5times"/>
    <s v="No"/>
    <x v="0"/>
    <x v="50"/>
    <n v="3"/>
    <n v="6"/>
    <n v="4"/>
    <n v="1"/>
    <n v="9"/>
    <x v="0"/>
    <x v="0"/>
    <x v="0"/>
    <x v="0"/>
    <x v="0"/>
    <x v="0"/>
    <n v="1"/>
    <n v="1"/>
    <n v="1"/>
    <n v="2"/>
  </r>
  <r>
    <x v="2"/>
    <x v="3"/>
    <x v="1"/>
    <n v="1"/>
    <n v="0"/>
    <x v="1"/>
    <x v="0"/>
    <s v="05-10times"/>
    <s v="No"/>
    <x v="0"/>
    <x v="427"/>
    <n v="0"/>
    <n v="140"/>
    <n v="67"/>
    <n v="38"/>
    <n v="153"/>
    <x v="0"/>
    <x v="0"/>
    <x v="0"/>
    <x v="0"/>
    <x v="0"/>
    <x v="0"/>
    <n v="2"/>
    <n v="4"/>
    <n v="3"/>
    <n v="12"/>
  </r>
  <r>
    <x v="2"/>
    <x v="1"/>
    <x v="2"/>
    <n v="0"/>
    <n v="1"/>
    <x v="0"/>
    <x v="1"/>
    <s v="&lt;5times"/>
    <s v="No"/>
    <x v="0"/>
    <x v="428"/>
    <n v="44"/>
    <n v="396"/>
    <n v="0"/>
    <n v="88"/>
    <n v="58"/>
    <x v="1"/>
    <x v="0"/>
    <x v="1"/>
    <x v="0"/>
    <x v="1"/>
    <x v="1"/>
    <n v="1"/>
    <n v="8"/>
    <n v="7"/>
    <n v="7"/>
  </r>
  <r>
    <x v="4"/>
    <x v="3"/>
    <x v="4"/>
    <n v="1"/>
    <n v="1"/>
    <x v="1"/>
    <x v="1"/>
    <s v="05-10times"/>
    <s v="No"/>
    <x v="0"/>
    <x v="56"/>
    <n v="4"/>
    <n v="17"/>
    <n v="10"/>
    <n v="2"/>
    <n v="7"/>
    <x v="0"/>
    <x v="0"/>
    <x v="0"/>
    <x v="0"/>
    <x v="0"/>
    <x v="0"/>
    <n v="4"/>
    <n v="3"/>
    <n v="0"/>
    <n v="3"/>
  </r>
  <r>
    <x v="5"/>
    <x v="3"/>
    <x v="4"/>
    <n v="0"/>
    <n v="0"/>
    <x v="0"/>
    <x v="2"/>
    <s v="&lt;5times"/>
    <s v="No"/>
    <x v="0"/>
    <x v="429"/>
    <n v="53"/>
    <n v="528"/>
    <n v="98"/>
    <n v="75"/>
    <n v="97"/>
    <x v="0"/>
    <x v="0"/>
    <x v="1"/>
    <x v="0"/>
    <x v="0"/>
    <x v="1"/>
    <n v="1"/>
    <n v="8"/>
    <n v="3"/>
    <n v="5"/>
  </r>
  <r>
    <x v="3"/>
    <x v="3"/>
    <x v="4"/>
    <n v="0"/>
    <n v="0"/>
    <x v="0"/>
    <x v="2"/>
    <s v="&lt;5times"/>
    <s v="No"/>
    <x v="0"/>
    <x v="430"/>
    <n v="61"/>
    <n v="835"/>
    <n v="80"/>
    <n v="20"/>
    <n v="101"/>
    <x v="1"/>
    <x v="1"/>
    <x v="1"/>
    <x v="0"/>
    <x v="1"/>
    <x v="1"/>
    <n v="1"/>
    <n v="4"/>
    <n v="7"/>
    <n v="10"/>
  </r>
  <r>
    <x v="4"/>
    <x v="3"/>
    <x v="1"/>
    <n v="0"/>
    <n v="1"/>
    <x v="0"/>
    <x v="1"/>
    <s v="&lt;5times"/>
    <s v="No"/>
    <x v="0"/>
    <x v="380"/>
    <n v="11"/>
    <n v="33"/>
    <n v="13"/>
    <n v="6"/>
    <n v="29"/>
    <x v="0"/>
    <x v="0"/>
    <x v="0"/>
    <x v="0"/>
    <x v="0"/>
    <x v="0"/>
    <n v="1"/>
    <n v="2"/>
    <n v="0"/>
    <n v="4"/>
  </r>
  <r>
    <x v="1"/>
    <x v="0"/>
    <x v="0"/>
    <n v="0"/>
    <n v="1"/>
    <x v="0"/>
    <x v="0"/>
    <s v="&lt;5times"/>
    <s v="No"/>
    <x v="0"/>
    <x v="205"/>
    <n v="2"/>
    <n v="39"/>
    <n v="3"/>
    <n v="2"/>
    <n v="47"/>
    <x v="0"/>
    <x v="0"/>
    <x v="0"/>
    <x v="0"/>
    <x v="0"/>
    <x v="0"/>
    <n v="3"/>
    <n v="5"/>
    <n v="1"/>
    <n v="4"/>
  </r>
  <r>
    <x v="1"/>
    <x v="0"/>
    <x v="0"/>
    <n v="0"/>
    <n v="1"/>
    <x v="0"/>
    <x v="1"/>
    <s v="&lt;5times"/>
    <s v="Yes"/>
    <x v="0"/>
    <x v="431"/>
    <n v="14"/>
    <n v="83"/>
    <n v="6"/>
    <n v="9"/>
    <n v="19"/>
    <x v="0"/>
    <x v="0"/>
    <x v="0"/>
    <x v="0"/>
    <x v="0"/>
    <x v="0"/>
    <n v="3"/>
    <n v="8"/>
    <n v="2"/>
    <n v="6"/>
  </r>
  <r>
    <x v="0"/>
    <x v="3"/>
    <x v="0"/>
    <n v="0"/>
    <n v="0"/>
    <x v="0"/>
    <x v="2"/>
    <s v="&lt;5times"/>
    <s v="No"/>
    <x v="0"/>
    <x v="162"/>
    <n v="20"/>
    <n v="350"/>
    <n v="29"/>
    <n v="30"/>
    <n v="33"/>
    <x v="0"/>
    <x v="0"/>
    <x v="0"/>
    <x v="0"/>
    <x v="1"/>
    <x v="0"/>
    <n v="1"/>
    <n v="6"/>
    <n v="9"/>
    <n v="10"/>
  </r>
  <r>
    <x v="3"/>
    <x v="3"/>
    <x v="1"/>
    <n v="0"/>
    <n v="0"/>
    <x v="0"/>
    <x v="0"/>
    <s v="&lt;5times"/>
    <s v="No"/>
    <x v="0"/>
    <x v="70"/>
    <n v="53"/>
    <n v="462"/>
    <n v="168"/>
    <n v="53"/>
    <n v="53"/>
    <x v="0"/>
    <x v="0"/>
    <x v="0"/>
    <x v="0"/>
    <x v="0"/>
    <x v="0"/>
    <n v="1"/>
    <n v="2"/>
    <n v="7"/>
    <n v="7"/>
  </r>
  <r>
    <x v="0"/>
    <x v="0"/>
    <x v="4"/>
    <n v="1"/>
    <n v="0"/>
    <x v="1"/>
    <x v="0"/>
    <s v="&lt;5times"/>
    <s v="No"/>
    <x v="0"/>
    <x v="112"/>
    <n v="12"/>
    <n v="5"/>
    <n v="3"/>
    <n v="16"/>
    <n v="17"/>
    <x v="0"/>
    <x v="0"/>
    <x v="0"/>
    <x v="0"/>
    <x v="0"/>
    <x v="0"/>
    <n v="2"/>
    <n v="2"/>
    <n v="0"/>
    <n v="3"/>
  </r>
  <r>
    <x v="3"/>
    <x v="0"/>
    <x v="1"/>
    <n v="0"/>
    <n v="0"/>
    <x v="0"/>
    <x v="0"/>
    <s v="&lt;5times"/>
    <s v="No"/>
    <x v="0"/>
    <x v="432"/>
    <n v="22"/>
    <n v="319"/>
    <n v="33"/>
    <n v="102"/>
    <n v="12"/>
    <x v="0"/>
    <x v="0"/>
    <x v="0"/>
    <x v="0"/>
    <x v="0"/>
    <x v="0"/>
    <n v="1"/>
    <n v="4"/>
    <n v="6"/>
    <n v="9"/>
  </r>
  <r>
    <x v="4"/>
    <x v="3"/>
    <x v="4"/>
    <n v="0"/>
    <n v="1"/>
    <x v="0"/>
    <x v="0"/>
    <s v="&lt;5times"/>
    <s v="No"/>
    <x v="0"/>
    <x v="366"/>
    <n v="0"/>
    <n v="152"/>
    <n v="119"/>
    <n v="50"/>
    <n v="50"/>
    <x v="0"/>
    <x v="0"/>
    <x v="0"/>
    <x v="0"/>
    <x v="0"/>
    <x v="0"/>
    <n v="3"/>
    <n v="7"/>
    <n v="6"/>
    <n v="12"/>
  </r>
  <r>
    <x v="0"/>
    <x v="2"/>
    <x v="2"/>
    <n v="0"/>
    <n v="1"/>
    <x v="0"/>
    <x v="1"/>
    <s v="&lt;5times"/>
    <s v="No"/>
    <x v="0"/>
    <x v="433"/>
    <n v="5"/>
    <n v="159"/>
    <n v="36"/>
    <n v="27"/>
    <n v="16"/>
    <x v="0"/>
    <x v="0"/>
    <x v="0"/>
    <x v="0"/>
    <x v="0"/>
    <x v="0"/>
    <n v="4"/>
    <n v="4"/>
    <n v="4"/>
    <n v="9"/>
  </r>
  <r>
    <x v="0"/>
    <x v="2"/>
    <x v="2"/>
    <n v="0"/>
    <n v="1"/>
    <x v="0"/>
    <x v="1"/>
    <s v="&lt;5times"/>
    <s v="No"/>
    <x v="0"/>
    <x v="434"/>
    <n v="0"/>
    <n v="43"/>
    <n v="6"/>
    <n v="2"/>
    <n v="13"/>
    <x v="0"/>
    <x v="0"/>
    <x v="0"/>
    <x v="0"/>
    <x v="0"/>
    <x v="0"/>
    <n v="2"/>
    <n v="4"/>
    <n v="2"/>
    <n v="4"/>
  </r>
  <r>
    <x v="0"/>
    <x v="2"/>
    <x v="2"/>
    <n v="0"/>
    <n v="0"/>
    <x v="1"/>
    <x v="2"/>
    <s v="05-10times"/>
    <s v="No"/>
    <x v="0"/>
    <x v="435"/>
    <n v="155"/>
    <n v="379"/>
    <n v="224"/>
    <n v="17"/>
    <n v="120"/>
    <x v="0"/>
    <x v="0"/>
    <x v="0"/>
    <x v="0"/>
    <x v="0"/>
    <x v="0"/>
    <n v="1"/>
    <n v="4"/>
    <n v="8"/>
    <n v="4"/>
  </r>
  <r>
    <x v="2"/>
    <x v="2"/>
    <x v="0"/>
    <n v="0"/>
    <n v="0"/>
    <x v="0"/>
    <x v="0"/>
    <s v="&lt;5times"/>
    <s v="No"/>
    <x v="0"/>
    <x v="436"/>
    <n v="70"/>
    <n v="324"/>
    <n v="146"/>
    <n v="40"/>
    <n v="84"/>
    <x v="0"/>
    <x v="0"/>
    <x v="0"/>
    <x v="0"/>
    <x v="0"/>
    <x v="0"/>
    <n v="1"/>
    <n v="3"/>
    <n v="7"/>
    <n v="11"/>
  </r>
  <r>
    <x v="0"/>
    <x v="2"/>
    <x v="0"/>
    <n v="0"/>
    <n v="2"/>
    <x v="0"/>
    <x v="1"/>
    <s v="&lt;5times"/>
    <s v="No"/>
    <x v="0"/>
    <x v="201"/>
    <n v="0"/>
    <n v="4"/>
    <n v="0"/>
    <n v="0"/>
    <n v="10"/>
    <x v="0"/>
    <x v="0"/>
    <x v="1"/>
    <x v="0"/>
    <x v="0"/>
    <x v="0"/>
    <n v="1"/>
    <n v="1"/>
    <n v="1"/>
    <n v="2"/>
  </r>
  <r>
    <x v="3"/>
    <x v="0"/>
    <x v="0"/>
    <n v="1"/>
    <n v="0"/>
    <x v="0"/>
    <x v="0"/>
    <s v="&lt;5times"/>
    <s v="No"/>
    <x v="0"/>
    <x v="6"/>
    <n v="0"/>
    <n v="9"/>
    <n v="0"/>
    <n v="1"/>
    <n v="11"/>
    <x v="0"/>
    <x v="0"/>
    <x v="0"/>
    <x v="0"/>
    <x v="0"/>
    <x v="0"/>
    <n v="1"/>
    <n v="1"/>
    <n v="0"/>
    <n v="3"/>
  </r>
  <r>
    <x v="3"/>
    <x v="3"/>
    <x v="2"/>
    <n v="1"/>
    <n v="0"/>
    <x v="1"/>
    <x v="1"/>
    <s v="05-10times"/>
    <s v="No"/>
    <x v="0"/>
    <x v="49"/>
    <n v="9"/>
    <n v="8"/>
    <n v="11"/>
    <n v="3"/>
    <n v="22"/>
    <x v="0"/>
    <x v="0"/>
    <x v="0"/>
    <x v="0"/>
    <x v="0"/>
    <x v="0"/>
    <n v="3"/>
    <n v="3"/>
    <n v="0"/>
    <n v="3"/>
  </r>
  <r>
    <x v="3"/>
    <x v="3"/>
    <x v="2"/>
    <n v="1"/>
    <n v="0"/>
    <x v="1"/>
    <x v="1"/>
    <s v="05-10times"/>
    <s v="No"/>
    <x v="0"/>
    <x v="95"/>
    <n v="0"/>
    <n v="11"/>
    <n v="0"/>
    <n v="2"/>
    <n v="9"/>
    <x v="0"/>
    <x v="0"/>
    <x v="0"/>
    <x v="0"/>
    <x v="0"/>
    <x v="0"/>
    <n v="1"/>
    <n v="1"/>
    <n v="1"/>
    <n v="2"/>
  </r>
  <r>
    <x v="3"/>
    <x v="3"/>
    <x v="0"/>
    <n v="0"/>
    <n v="0"/>
    <x v="1"/>
    <x v="1"/>
    <s v="05-10times"/>
    <s v="No"/>
    <x v="0"/>
    <x v="415"/>
    <n v="122"/>
    <n v="122"/>
    <n v="208"/>
    <n v="129"/>
    <n v="30"/>
    <x v="0"/>
    <x v="0"/>
    <x v="0"/>
    <x v="0"/>
    <x v="0"/>
    <x v="0"/>
    <n v="6"/>
    <n v="11"/>
    <n v="2"/>
    <n v="8"/>
  </r>
  <r>
    <x v="4"/>
    <x v="3"/>
    <x v="4"/>
    <n v="0"/>
    <n v="0"/>
    <x v="0"/>
    <x v="0"/>
    <s v="&lt;5times"/>
    <s v="No"/>
    <x v="0"/>
    <x v="222"/>
    <n v="21"/>
    <n v="125"/>
    <n v="52"/>
    <n v="101"/>
    <n v="62"/>
    <x v="1"/>
    <x v="0"/>
    <x v="1"/>
    <x v="0"/>
    <x v="1"/>
    <x v="1"/>
    <n v="0"/>
    <n v="7"/>
    <n v="6"/>
    <n v="8"/>
  </r>
  <r>
    <x v="2"/>
    <x v="0"/>
    <x v="1"/>
    <n v="0"/>
    <n v="0"/>
    <x v="0"/>
    <x v="2"/>
    <s v="&lt;5times"/>
    <s v="No"/>
    <x v="0"/>
    <x v="142"/>
    <n v="12"/>
    <n v="240"/>
    <n v="16"/>
    <n v="12"/>
    <n v="12"/>
    <x v="0"/>
    <x v="0"/>
    <x v="0"/>
    <x v="0"/>
    <x v="0"/>
    <x v="0"/>
    <n v="1"/>
    <n v="5"/>
    <n v="4"/>
    <n v="10"/>
  </r>
  <r>
    <x v="4"/>
    <x v="2"/>
    <x v="1"/>
    <n v="0"/>
    <n v="0"/>
    <x v="1"/>
    <x v="1"/>
    <s v="&lt;5times"/>
    <s v="No"/>
    <x v="0"/>
    <x v="296"/>
    <n v="4"/>
    <n v="18"/>
    <n v="6"/>
    <n v="2"/>
    <n v="18"/>
    <x v="0"/>
    <x v="0"/>
    <x v="0"/>
    <x v="0"/>
    <x v="0"/>
    <x v="0"/>
    <n v="1"/>
    <n v="2"/>
    <n v="0"/>
    <n v="4"/>
  </r>
  <r>
    <x v="0"/>
    <x v="3"/>
    <x v="0"/>
    <n v="0"/>
    <n v="2"/>
    <x v="0"/>
    <x v="2"/>
    <s v="&lt;5times"/>
    <s v="No"/>
    <x v="0"/>
    <x v="437"/>
    <n v="26"/>
    <n v="70"/>
    <n v="11"/>
    <n v="44"/>
    <n v="17"/>
    <x v="1"/>
    <x v="0"/>
    <x v="0"/>
    <x v="0"/>
    <x v="0"/>
    <x v="0"/>
    <n v="2"/>
    <n v="6"/>
    <n v="3"/>
    <n v="4"/>
  </r>
  <r>
    <x v="0"/>
    <x v="3"/>
    <x v="4"/>
    <n v="1"/>
    <n v="0"/>
    <x v="1"/>
    <x v="1"/>
    <s v="05-10times"/>
    <s v="No"/>
    <x v="0"/>
    <x v="438"/>
    <n v="13"/>
    <n v="78"/>
    <n v="20"/>
    <n v="13"/>
    <n v="36"/>
    <x v="0"/>
    <x v="0"/>
    <x v="0"/>
    <x v="0"/>
    <x v="0"/>
    <x v="1"/>
    <n v="3"/>
    <n v="7"/>
    <n v="1"/>
    <n v="3"/>
  </r>
  <r>
    <x v="0"/>
    <x v="3"/>
    <x v="0"/>
    <n v="0"/>
    <n v="1"/>
    <x v="0"/>
    <x v="1"/>
    <s v="&lt;5times"/>
    <s v="No"/>
    <x v="0"/>
    <x v="265"/>
    <n v="11"/>
    <n v="61"/>
    <n v="4"/>
    <n v="7"/>
    <n v="11"/>
    <x v="0"/>
    <x v="0"/>
    <x v="0"/>
    <x v="0"/>
    <x v="0"/>
    <x v="0"/>
    <n v="1"/>
    <n v="8"/>
    <n v="2"/>
    <n v="4"/>
  </r>
  <r>
    <x v="3"/>
    <x v="2"/>
    <x v="4"/>
    <n v="2"/>
    <n v="1"/>
    <x v="1"/>
    <x v="0"/>
    <s v="05-10times"/>
    <s v="No"/>
    <x v="0"/>
    <x v="80"/>
    <n v="2"/>
    <n v="55"/>
    <n v="0"/>
    <n v="5"/>
    <n v="12"/>
    <x v="0"/>
    <x v="0"/>
    <x v="0"/>
    <x v="0"/>
    <x v="0"/>
    <x v="0"/>
    <n v="4"/>
    <n v="6"/>
    <n v="1"/>
    <n v="4"/>
  </r>
  <r>
    <x v="2"/>
    <x v="0"/>
    <x v="2"/>
    <n v="0"/>
    <n v="0"/>
    <x v="0"/>
    <x v="2"/>
    <s v="&lt;5times"/>
    <s v="No"/>
    <x v="0"/>
    <x v="439"/>
    <n v="2"/>
    <n v="101"/>
    <n v="64"/>
    <n v="26"/>
    <n v="117"/>
    <x v="0"/>
    <x v="0"/>
    <x v="0"/>
    <x v="0"/>
    <x v="0"/>
    <x v="0"/>
    <n v="1"/>
    <n v="3"/>
    <n v="5"/>
    <n v="3"/>
  </r>
  <r>
    <x v="2"/>
    <x v="3"/>
    <x v="2"/>
    <n v="0"/>
    <n v="1"/>
    <x v="0"/>
    <x v="1"/>
    <s v="&lt;5times"/>
    <s v="No"/>
    <x v="0"/>
    <x v="440"/>
    <n v="0"/>
    <n v="3"/>
    <n v="0"/>
    <n v="0"/>
    <n v="7"/>
    <x v="0"/>
    <x v="0"/>
    <x v="0"/>
    <x v="0"/>
    <x v="0"/>
    <x v="0"/>
    <n v="1"/>
    <n v="1"/>
    <n v="1"/>
    <n v="3"/>
  </r>
  <r>
    <x v="5"/>
    <x v="2"/>
    <x v="1"/>
    <n v="1"/>
    <n v="0"/>
    <x v="0"/>
    <x v="2"/>
    <s v="&lt;5times"/>
    <s v="No"/>
    <x v="0"/>
    <x v="441"/>
    <n v="0"/>
    <n v="18"/>
    <n v="0"/>
    <n v="0"/>
    <n v="13"/>
    <x v="0"/>
    <x v="0"/>
    <x v="0"/>
    <x v="0"/>
    <x v="0"/>
    <x v="0"/>
    <n v="1"/>
    <n v="3"/>
    <n v="1"/>
    <n v="2"/>
  </r>
  <r>
    <x v="0"/>
    <x v="3"/>
    <x v="4"/>
    <n v="1"/>
    <n v="0"/>
    <x v="1"/>
    <x v="2"/>
    <s v="&lt;5times"/>
    <s v="No"/>
    <x v="0"/>
    <x v="95"/>
    <n v="0"/>
    <n v="6"/>
    <n v="0"/>
    <n v="1"/>
    <n v="12"/>
    <x v="0"/>
    <x v="0"/>
    <x v="1"/>
    <x v="0"/>
    <x v="0"/>
    <x v="1"/>
    <n v="2"/>
    <n v="1"/>
    <n v="1"/>
    <n v="2"/>
  </r>
  <r>
    <x v="2"/>
    <x v="3"/>
    <x v="0"/>
    <n v="0"/>
    <n v="0"/>
    <x v="1"/>
    <x v="2"/>
    <s v="05-10times"/>
    <s v="No"/>
    <x v="0"/>
    <x v="52"/>
    <n v="19"/>
    <n v="29"/>
    <n v="2"/>
    <n v="14"/>
    <n v="25"/>
    <x v="0"/>
    <x v="0"/>
    <x v="0"/>
    <x v="0"/>
    <x v="0"/>
    <x v="1"/>
    <n v="1"/>
    <n v="3"/>
    <n v="1"/>
    <n v="3"/>
  </r>
  <r>
    <x v="2"/>
    <x v="0"/>
    <x v="0"/>
    <n v="0"/>
    <n v="2"/>
    <x v="0"/>
    <x v="2"/>
    <s v="&lt;5times"/>
    <s v="No"/>
    <x v="0"/>
    <x v="442"/>
    <n v="91"/>
    <n v="520"/>
    <n v="258"/>
    <n v="107"/>
    <n v="107"/>
    <x v="0"/>
    <x v="0"/>
    <x v="0"/>
    <x v="0"/>
    <x v="0"/>
    <x v="0"/>
    <n v="2"/>
    <n v="9"/>
    <n v="6"/>
    <n v="8"/>
  </r>
  <r>
    <x v="2"/>
    <x v="2"/>
    <x v="1"/>
    <n v="0"/>
    <n v="1"/>
    <x v="0"/>
    <x v="2"/>
    <s v="&lt;5times"/>
    <s v="No"/>
    <x v="0"/>
    <x v="443"/>
    <n v="0"/>
    <n v="60"/>
    <n v="0"/>
    <n v="0"/>
    <n v="30"/>
    <x v="0"/>
    <x v="0"/>
    <x v="1"/>
    <x v="0"/>
    <x v="0"/>
    <x v="0"/>
    <n v="2"/>
    <n v="7"/>
    <n v="5"/>
    <n v="13"/>
  </r>
  <r>
    <x v="3"/>
    <x v="3"/>
    <x v="0"/>
    <n v="0"/>
    <n v="0"/>
    <x v="0"/>
    <x v="2"/>
    <s v="&lt;5times"/>
    <s v="No"/>
    <x v="0"/>
    <x v="444"/>
    <n v="127"/>
    <n v="687"/>
    <n v="20"/>
    <n v="15"/>
    <n v="31"/>
    <x v="0"/>
    <x v="0"/>
    <x v="0"/>
    <x v="0"/>
    <x v="0"/>
    <x v="0"/>
    <n v="1"/>
    <n v="4"/>
    <n v="6"/>
    <n v="4"/>
  </r>
  <r>
    <x v="3"/>
    <x v="3"/>
    <x v="1"/>
    <n v="1"/>
    <n v="1"/>
    <x v="0"/>
    <x v="1"/>
    <s v="&lt;5times"/>
    <s v="No"/>
    <x v="0"/>
    <x v="73"/>
    <n v="7"/>
    <n v="140"/>
    <n v="10"/>
    <n v="3"/>
    <n v="11"/>
    <x v="0"/>
    <x v="0"/>
    <x v="0"/>
    <x v="0"/>
    <x v="0"/>
    <x v="1"/>
    <n v="7"/>
    <n v="5"/>
    <n v="1"/>
    <n v="8"/>
  </r>
  <r>
    <x v="4"/>
    <x v="0"/>
    <x v="0"/>
    <n v="0"/>
    <n v="0"/>
    <x v="0"/>
    <x v="1"/>
    <s v="&lt;5times"/>
    <s v="No"/>
    <x v="0"/>
    <x v="445"/>
    <n v="183"/>
    <n v="797"/>
    <n v="106"/>
    <n v="163"/>
    <n v="20"/>
    <x v="1"/>
    <x v="0"/>
    <x v="0"/>
    <x v="0"/>
    <x v="1"/>
    <x v="1"/>
    <n v="0"/>
    <n v="5"/>
    <n v="11"/>
    <n v="5"/>
  </r>
  <r>
    <x v="4"/>
    <x v="0"/>
    <x v="0"/>
    <n v="0"/>
    <n v="0"/>
    <x v="0"/>
    <x v="2"/>
    <s v="&lt;5times"/>
    <s v="No"/>
    <x v="0"/>
    <x v="97"/>
    <n v="102"/>
    <n v="838"/>
    <n v="133"/>
    <n v="102"/>
    <n v="40"/>
    <x v="0"/>
    <x v="0"/>
    <x v="0"/>
    <x v="0"/>
    <x v="0"/>
    <x v="1"/>
    <n v="1"/>
    <n v="5"/>
    <n v="6"/>
    <n v="10"/>
  </r>
  <r>
    <x v="3"/>
    <x v="0"/>
    <x v="2"/>
    <n v="0"/>
    <n v="0"/>
    <x v="0"/>
    <x v="1"/>
    <s v="&lt;5times"/>
    <s v="No"/>
    <x v="0"/>
    <x v="446"/>
    <n v="22"/>
    <n v="323"/>
    <n v="104"/>
    <n v="35"/>
    <n v="107"/>
    <x v="1"/>
    <x v="0"/>
    <x v="0"/>
    <x v="0"/>
    <x v="0"/>
    <x v="0"/>
    <n v="1"/>
    <n v="6"/>
    <n v="8"/>
    <n v="6"/>
  </r>
  <r>
    <x v="2"/>
    <x v="3"/>
    <x v="0"/>
    <n v="0"/>
    <n v="1"/>
    <x v="0"/>
    <x v="0"/>
    <s v="&lt;5times"/>
    <s v="No"/>
    <x v="0"/>
    <x v="447"/>
    <n v="35"/>
    <n v="160"/>
    <n v="58"/>
    <n v="35"/>
    <n v="35"/>
    <x v="0"/>
    <x v="0"/>
    <x v="0"/>
    <x v="0"/>
    <x v="0"/>
    <x v="0"/>
    <n v="2"/>
    <n v="5"/>
    <n v="8"/>
    <n v="10"/>
  </r>
  <r>
    <x v="2"/>
    <x v="3"/>
    <x v="4"/>
    <n v="0"/>
    <n v="1"/>
    <x v="0"/>
    <x v="2"/>
    <s v="&lt;5times"/>
    <s v="No"/>
    <x v="0"/>
    <x v="448"/>
    <n v="61"/>
    <n v="184"/>
    <n v="10"/>
    <n v="53"/>
    <n v="107"/>
    <x v="0"/>
    <x v="0"/>
    <x v="1"/>
    <x v="0"/>
    <x v="0"/>
    <x v="1"/>
    <n v="4"/>
    <n v="7"/>
    <n v="5"/>
    <n v="9"/>
  </r>
  <r>
    <x v="5"/>
    <x v="3"/>
    <x v="4"/>
    <n v="0"/>
    <n v="1"/>
    <x v="0"/>
    <x v="1"/>
    <s v="&lt;5times"/>
    <s v="No"/>
    <x v="0"/>
    <x v="449"/>
    <n v="6"/>
    <n v="97"/>
    <n v="24"/>
    <n v="12"/>
    <n v="88"/>
    <x v="0"/>
    <x v="0"/>
    <x v="0"/>
    <x v="0"/>
    <x v="0"/>
    <x v="0"/>
    <n v="3"/>
    <n v="6"/>
    <n v="1"/>
    <n v="5"/>
  </r>
  <r>
    <x v="3"/>
    <x v="3"/>
    <x v="0"/>
    <n v="1"/>
    <n v="0"/>
    <x v="0"/>
    <x v="2"/>
    <s v="&lt;5times"/>
    <s v="No"/>
    <x v="0"/>
    <x v="107"/>
    <n v="3"/>
    <n v="7"/>
    <n v="0"/>
    <n v="2"/>
    <n v="11"/>
    <x v="0"/>
    <x v="0"/>
    <x v="0"/>
    <x v="0"/>
    <x v="0"/>
    <x v="0"/>
    <n v="2"/>
    <n v="1"/>
    <n v="0"/>
    <n v="3"/>
  </r>
  <r>
    <x v="2"/>
    <x v="0"/>
    <x v="4"/>
    <n v="0"/>
    <n v="1"/>
    <x v="0"/>
    <x v="1"/>
    <s v="&lt;5times"/>
    <s v="No"/>
    <x v="0"/>
    <x v="179"/>
    <n v="1"/>
    <n v="26"/>
    <n v="2"/>
    <n v="0"/>
    <n v="72"/>
    <x v="0"/>
    <x v="0"/>
    <x v="1"/>
    <x v="0"/>
    <x v="0"/>
    <x v="0"/>
    <n v="2"/>
    <n v="3"/>
    <n v="2"/>
    <n v="3"/>
  </r>
  <r>
    <x v="0"/>
    <x v="0"/>
    <x v="2"/>
    <n v="0"/>
    <n v="0"/>
    <x v="0"/>
    <x v="2"/>
    <s v="&lt;5times"/>
    <s v="No"/>
    <x v="0"/>
    <x v="450"/>
    <n v="26"/>
    <n v="611"/>
    <n v="44"/>
    <n v="18"/>
    <n v="54"/>
    <x v="0"/>
    <x v="0"/>
    <x v="0"/>
    <x v="0"/>
    <x v="0"/>
    <x v="0"/>
    <n v="1"/>
    <n v="6"/>
    <n v="6"/>
    <n v="6"/>
  </r>
  <r>
    <x v="0"/>
    <x v="0"/>
    <x v="2"/>
    <n v="0"/>
    <n v="1"/>
    <x v="0"/>
    <x v="1"/>
    <s v="&lt;5times"/>
    <s v="No"/>
    <x v="0"/>
    <x v="451"/>
    <n v="42"/>
    <n v="864"/>
    <n v="219"/>
    <n v="30"/>
    <n v="84"/>
    <x v="1"/>
    <x v="0"/>
    <x v="0"/>
    <x v="0"/>
    <x v="0"/>
    <x v="0"/>
    <n v="2"/>
    <n v="6"/>
    <n v="7"/>
    <n v="9"/>
  </r>
  <r>
    <x v="4"/>
    <x v="3"/>
    <x v="0"/>
    <n v="0"/>
    <n v="0"/>
    <x v="0"/>
    <x v="2"/>
    <s v="&lt;5times"/>
    <s v="No"/>
    <x v="0"/>
    <x v="452"/>
    <n v="29"/>
    <n v="514"/>
    <n v="38"/>
    <n v="29"/>
    <n v="44"/>
    <x v="1"/>
    <x v="0"/>
    <x v="0"/>
    <x v="0"/>
    <x v="1"/>
    <x v="1"/>
    <n v="1"/>
    <n v="4"/>
    <n v="2"/>
    <n v="6"/>
  </r>
  <r>
    <x v="3"/>
    <x v="1"/>
    <x v="0"/>
    <n v="1"/>
    <n v="0"/>
    <x v="0"/>
    <x v="0"/>
    <s v="&lt;5times"/>
    <s v="No"/>
    <x v="0"/>
    <x v="50"/>
    <n v="2"/>
    <n v="4"/>
    <n v="13"/>
    <n v="13"/>
    <n v="4"/>
    <x v="0"/>
    <x v="0"/>
    <x v="0"/>
    <x v="0"/>
    <x v="0"/>
    <x v="0"/>
    <n v="1"/>
    <n v="1"/>
    <n v="0"/>
    <n v="4"/>
  </r>
  <r>
    <x v="0"/>
    <x v="3"/>
    <x v="0"/>
    <n v="1"/>
    <n v="0"/>
    <x v="1"/>
    <x v="1"/>
    <s v="05-10times"/>
    <s v="No"/>
    <x v="0"/>
    <x v="5"/>
    <n v="17"/>
    <n v="18"/>
    <n v="6"/>
    <n v="10"/>
    <n v="26"/>
    <x v="0"/>
    <x v="0"/>
    <x v="0"/>
    <x v="0"/>
    <x v="0"/>
    <x v="0"/>
    <n v="4"/>
    <n v="4"/>
    <n v="0"/>
    <n v="3"/>
  </r>
  <r>
    <x v="4"/>
    <x v="1"/>
    <x v="0"/>
    <n v="0"/>
    <n v="0"/>
    <x v="0"/>
    <x v="0"/>
    <s v="&lt;5times"/>
    <s v="No"/>
    <x v="0"/>
    <x v="318"/>
    <n v="46"/>
    <n v="925"/>
    <n v="60"/>
    <n v="107"/>
    <n v="46"/>
    <x v="0"/>
    <x v="0"/>
    <x v="0"/>
    <x v="0"/>
    <x v="0"/>
    <x v="1"/>
    <n v="1"/>
    <n v="3"/>
    <n v="6"/>
    <n v="4"/>
  </r>
  <r>
    <x v="3"/>
    <x v="0"/>
    <x v="4"/>
    <n v="0"/>
    <n v="0"/>
    <x v="0"/>
    <x v="2"/>
    <s v="&lt;5times"/>
    <s v="No"/>
    <x v="0"/>
    <x v="405"/>
    <n v="57"/>
    <n v="842"/>
    <n v="99"/>
    <n v="38"/>
    <n v="133"/>
    <x v="1"/>
    <x v="0"/>
    <x v="0"/>
    <x v="0"/>
    <x v="0"/>
    <x v="1"/>
    <n v="1"/>
    <n v="5"/>
    <n v="8"/>
    <n v="6"/>
  </r>
  <r>
    <x v="0"/>
    <x v="0"/>
    <x v="1"/>
    <n v="1"/>
    <n v="1"/>
    <x v="0"/>
    <x v="1"/>
    <s v="&lt;5times"/>
    <s v="No"/>
    <x v="0"/>
    <x v="24"/>
    <n v="6"/>
    <n v="10"/>
    <n v="6"/>
    <n v="5"/>
    <n v="10"/>
    <x v="0"/>
    <x v="0"/>
    <x v="0"/>
    <x v="0"/>
    <x v="0"/>
    <x v="0"/>
    <n v="1"/>
    <n v="1"/>
    <n v="0"/>
    <n v="3"/>
  </r>
  <r>
    <x v="2"/>
    <x v="1"/>
    <x v="4"/>
    <n v="0"/>
    <n v="0"/>
    <x v="0"/>
    <x v="1"/>
    <s v="&lt;5times"/>
    <s v="No"/>
    <x v="0"/>
    <x v="453"/>
    <n v="152"/>
    <n v="335"/>
    <n v="93"/>
    <n v="91"/>
    <n v="81"/>
    <x v="0"/>
    <x v="0"/>
    <x v="0"/>
    <x v="0"/>
    <x v="0"/>
    <x v="0"/>
    <n v="1"/>
    <n v="5"/>
    <n v="4"/>
    <n v="6"/>
  </r>
  <r>
    <x v="2"/>
    <x v="3"/>
    <x v="4"/>
    <n v="1"/>
    <n v="1"/>
    <x v="0"/>
    <x v="1"/>
    <s v="&lt;5times"/>
    <s v="No"/>
    <x v="0"/>
    <x v="111"/>
    <n v="1"/>
    <n v="16"/>
    <n v="2"/>
    <n v="2"/>
    <n v="15"/>
    <x v="0"/>
    <x v="0"/>
    <x v="0"/>
    <x v="0"/>
    <x v="0"/>
    <x v="0"/>
    <n v="4"/>
    <n v="3"/>
    <n v="0"/>
    <n v="4"/>
  </r>
  <r>
    <x v="3"/>
    <x v="3"/>
    <x v="1"/>
    <n v="1"/>
    <n v="1"/>
    <x v="0"/>
    <x v="2"/>
    <s v="&lt;5times"/>
    <s v="No"/>
    <x v="0"/>
    <x v="252"/>
    <n v="12"/>
    <n v="84"/>
    <n v="13"/>
    <n v="10"/>
    <n v="15"/>
    <x v="0"/>
    <x v="0"/>
    <x v="0"/>
    <x v="0"/>
    <x v="0"/>
    <x v="0"/>
    <n v="7"/>
    <n v="3"/>
    <n v="1"/>
    <n v="6"/>
  </r>
  <r>
    <x v="0"/>
    <x v="2"/>
    <x v="4"/>
    <n v="1"/>
    <n v="0"/>
    <x v="1"/>
    <x v="1"/>
    <s v="05-10times"/>
    <s v="No"/>
    <x v="0"/>
    <x v="177"/>
    <n v="2"/>
    <n v="15"/>
    <n v="6"/>
    <n v="6"/>
    <n v="3"/>
    <x v="0"/>
    <x v="0"/>
    <x v="0"/>
    <x v="0"/>
    <x v="0"/>
    <x v="0"/>
    <n v="1"/>
    <n v="1"/>
    <n v="0"/>
    <n v="3"/>
  </r>
  <r>
    <x v="0"/>
    <x v="2"/>
    <x v="4"/>
    <n v="1"/>
    <n v="0"/>
    <x v="1"/>
    <x v="1"/>
    <s v="05-10times"/>
    <s v="No"/>
    <x v="0"/>
    <x v="391"/>
    <n v="1"/>
    <n v="20"/>
    <n v="4"/>
    <n v="0"/>
    <n v="7"/>
    <x v="0"/>
    <x v="0"/>
    <x v="0"/>
    <x v="0"/>
    <x v="0"/>
    <x v="0"/>
    <n v="2"/>
    <n v="2"/>
    <n v="1"/>
    <n v="3"/>
  </r>
  <r>
    <x v="2"/>
    <x v="3"/>
    <x v="0"/>
    <n v="0"/>
    <n v="0"/>
    <x v="0"/>
    <x v="2"/>
    <s v="&lt;5times"/>
    <s v="No"/>
    <x v="0"/>
    <x v="191"/>
    <n v="21"/>
    <n v="925"/>
    <n v="31"/>
    <n v="24"/>
    <n v="84"/>
    <x v="1"/>
    <x v="0"/>
    <x v="0"/>
    <x v="0"/>
    <x v="1"/>
    <x v="1"/>
    <n v="1"/>
    <n v="6"/>
    <n v="7"/>
    <n v="9"/>
  </r>
  <r>
    <x v="0"/>
    <x v="3"/>
    <x v="4"/>
    <n v="1"/>
    <n v="1"/>
    <x v="0"/>
    <x v="1"/>
    <s v="&lt;5times"/>
    <s v="No"/>
    <x v="0"/>
    <x v="454"/>
    <n v="1"/>
    <n v="21"/>
    <n v="0"/>
    <n v="4"/>
    <n v="25"/>
    <x v="0"/>
    <x v="0"/>
    <x v="0"/>
    <x v="0"/>
    <x v="0"/>
    <x v="0"/>
    <n v="3"/>
    <n v="2"/>
    <n v="1"/>
    <n v="4"/>
  </r>
  <r>
    <x v="4"/>
    <x v="3"/>
    <x v="1"/>
    <n v="0"/>
    <n v="1"/>
    <x v="0"/>
    <x v="1"/>
    <s v="&lt;5times"/>
    <s v="No"/>
    <x v="0"/>
    <x v="455"/>
    <n v="35"/>
    <n v="113"/>
    <n v="0"/>
    <n v="7"/>
    <n v="78"/>
    <x v="0"/>
    <x v="0"/>
    <x v="0"/>
    <x v="0"/>
    <x v="0"/>
    <x v="0"/>
    <n v="3"/>
    <n v="5"/>
    <n v="3"/>
    <n v="12"/>
  </r>
  <r>
    <x v="4"/>
    <x v="3"/>
    <x v="1"/>
    <n v="0"/>
    <n v="1"/>
    <x v="0"/>
    <x v="1"/>
    <s v="&lt;5times"/>
    <s v="No"/>
    <x v="0"/>
    <x v="456"/>
    <n v="114"/>
    <n v="279"/>
    <n v="82"/>
    <n v="76"/>
    <n v="190"/>
    <x v="0"/>
    <x v="0"/>
    <x v="0"/>
    <x v="0"/>
    <x v="0"/>
    <x v="0"/>
    <n v="6"/>
    <n v="5"/>
    <n v="6"/>
    <n v="8"/>
  </r>
  <r>
    <x v="0"/>
    <x v="0"/>
    <x v="2"/>
    <n v="0"/>
    <n v="0"/>
    <x v="0"/>
    <x v="1"/>
    <s v="&lt;5times"/>
    <s v="No"/>
    <x v="0"/>
    <x v="382"/>
    <n v="50"/>
    <n v="420"/>
    <n v="65"/>
    <n v="38"/>
    <n v="38"/>
    <x v="0"/>
    <x v="0"/>
    <x v="0"/>
    <x v="0"/>
    <x v="0"/>
    <x v="1"/>
    <n v="1"/>
    <n v="8"/>
    <n v="4"/>
    <n v="7"/>
  </r>
  <r>
    <x v="4"/>
    <x v="0"/>
    <x v="0"/>
    <n v="0"/>
    <n v="0"/>
    <x v="1"/>
    <x v="1"/>
    <s v="&lt;5times"/>
    <s v="No"/>
    <x v="0"/>
    <x v="49"/>
    <n v="5"/>
    <n v="3"/>
    <n v="7"/>
    <n v="4"/>
    <n v="8"/>
    <x v="0"/>
    <x v="0"/>
    <x v="0"/>
    <x v="0"/>
    <x v="0"/>
    <x v="0"/>
    <n v="1"/>
    <n v="1"/>
    <n v="0"/>
    <n v="2"/>
  </r>
  <r>
    <x v="0"/>
    <x v="0"/>
    <x v="4"/>
    <n v="0"/>
    <n v="1"/>
    <x v="0"/>
    <x v="1"/>
    <s v="&lt;5times"/>
    <s v="No"/>
    <x v="0"/>
    <x v="152"/>
    <n v="63"/>
    <n v="507"/>
    <n v="231"/>
    <n v="31"/>
    <n v="190"/>
    <x v="0"/>
    <x v="0"/>
    <x v="0"/>
    <x v="0"/>
    <x v="0"/>
    <x v="0"/>
    <n v="1"/>
    <n v="8"/>
    <n v="4"/>
    <n v="7"/>
  </r>
  <r>
    <x v="0"/>
    <x v="0"/>
    <x v="0"/>
    <n v="1"/>
    <n v="0"/>
    <x v="0"/>
    <x v="1"/>
    <s v="&lt;5times"/>
    <s v="No"/>
    <x v="0"/>
    <x v="30"/>
    <n v="14"/>
    <n v="29"/>
    <n v="4"/>
    <n v="2"/>
    <n v="36"/>
    <x v="0"/>
    <x v="0"/>
    <x v="0"/>
    <x v="0"/>
    <x v="0"/>
    <x v="0"/>
    <n v="3"/>
    <n v="2"/>
    <n v="1"/>
    <n v="4"/>
  </r>
  <r>
    <x v="1"/>
    <x v="0"/>
    <x v="0"/>
    <n v="0"/>
    <n v="1"/>
    <x v="1"/>
    <x v="1"/>
    <s v="05-10times"/>
    <s v="No"/>
    <x v="0"/>
    <x v="457"/>
    <n v="20"/>
    <n v="204"/>
    <n v="0"/>
    <n v="0"/>
    <n v="92"/>
    <x v="0"/>
    <x v="0"/>
    <x v="0"/>
    <x v="0"/>
    <x v="0"/>
    <x v="0"/>
    <n v="3"/>
    <n v="2"/>
    <n v="2"/>
    <n v="11"/>
  </r>
  <r>
    <x v="2"/>
    <x v="2"/>
    <x v="2"/>
    <n v="1"/>
    <n v="1"/>
    <x v="0"/>
    <x v="0"/>
    <s v="&lt;5times"/>
    <s v="No"/>
    <x v="0"/>
    <x v="13"/>
    <n v="0"/>
    <n v="14"/>
    <n v="2"/>
    <n v="3"/>
    <n v="7"/>
    <x v="0"/>
    <x v="0"/>
    <x v="0"/>
    <x v="0"/>
    <x v="0"/>
    <x v="0"/>
    <n v="1"/>
    <n v="1"/>
    <n v="0"/>
    <n v="3"/>
  </r>
  <r>
    <x v="3"/>
    <x v="0"/>
    <x v="4"/>
    <n v="1"/>
    <n v="1"/>
    <x v="0"/>
    <x v="2"/>
    <s v="&lt;5times"/>
    <s v="No"/>
    <x v="0"/>
    <x v="95"/>
    <n v="8"/>
    <n v="16"/>
    <n v="11"/>
    <n v="5"/>
    <n v="22"/>
    <x v="0"/>
    <x v="0"/>
    <x v="0"/>
    <x v="0"/>
    <x v="0"/>
    <x v="0"/>
    <n v="4"/>
    <n v="2"/>
    <n v="0"/>
    <n v="4"/>
  </r>
  <r>
    <x v="0"/>
    <x v="0"/>
    <x v="4"/>
    <n v="1"/>
    <n v="0"/>
    <x v="1"/>
    <x v="2"/>
    <s v="05-10times"/>
    <s v="No"/>
    <x v="0"/>
    <x v="13"/>
    <n v="4"/>
    <n v="15"/>
    <n v="7"/>
    <n v="6"/>
    <n v="2"/>
    <x v="0"/>
    <x v="0"/>
    <x v="0"/>
    <x v="0"/>
    <x v="0"/>
    <x v="0"/>
    <n v="1"/>
    <n v="1"/>
    <n v="0"/>
    <n v="3"/>
  </r>
  <r>
    <x v="2"/>
    <x v="0"/>
    <x v="3"/>
    <n v="0"/>
    <n v="0"/>
    <x v="0"/>
    <x v="2"/>
    <s v="&lt;5times"/>
    <s v="No"/>
    <x v="0"/>
    <x v="458"/>
    <n v="51"/>
    <n v="936"/>
    <n v="207"/>
    <n v="35"/>
    <n v="26"/>
    <x v="0"/>
    <x v="0"/>
    <x v="0"/>
    <x v="0"/>
    <x v="1"/>
    <x v="0"/>
    <n v="1"/>
    <n v="5"/>
    <n v="8"/>
    <n v="12"/>
  </r>
  <r>
    <x v="2"/>
    <x v="3"/>
    <x v="0"/>
    <n v="0"/>
    <n v="1"/>
    <x v="0"/>
    <x v="0"/>
    <s v="&lt;5times"/>
    <s v="No"/>
    <x v="0"/>
    <x v="397"/>
    <n v="90"/>
    <n v="216"/>
    <n v="63"/>
    <n v="6"/>
    <n v="24"/>
    <x v="0"/>
    <x v="0"/>
    <x v="0"/>
    <x v="0"/>
    <x v="0"/>
    <x v="0"/>
    <n v="4"/>
    <n v="4"/>
    <n v="4"/>
    <n v="10"/>
  </r>
  <r>
    <x v="0"/>
    <x v="2"/>
    <x v="1"/>
    <n v="1"/>
    <n v="1"/>
    <x v="0"/>
    <x v="0"/>
    <s v="&lt;5times"/>
    <s v="No"/>
    <x v="0"/>
    <x v="60"/>
    <n v="0"/>
    <n v="12"/>
    <n v="0"/>
    <n v="1"/>
    <n v="5"/>
    <x v="0"/>
    <x v="0"/>
    <x v="0"/>
    <x v="0"/>
    <x v="0"/>
    <x v="0"/>
    <n v="2"/>
    <n v="2"/>
    <n v="0"/>
    <n v="3"/>
  </r>
  <r>
    <x v="1"/>
    <x v="0"/>
    <x v="1"/>
    <n v="0"/>
    <n v="1"/>
    <x v="0"/>
    <x v="2"/>
    <s v="&lt;5times"/>
    <s v="No"/>
    <x v="0"/>
    <x v="356"/>
    <n v="0"/>
    <n v="17"/>
    <n v="0"/>
    <n v="0"/>
    <n v="6"/>
    <x v="0"/>
    <x v="0"/>
    <x v="0"/>
    <x v="0"/>
    <x v="0"/>
    <x v="0"/>
    <n v="2"/>
    <n v="2"/>
    <n v="1"/>
    <n v="3"/>
  </r>
  <r>
    <x v="2"/>
    <x v="3"/>
    <x v="0"/>
    <n v="1"/>
    <n v="1"/>
    <x v="0"/>
    <x v="1"/>
    <s v="&lt;5times"/>
    <s v="No"/>
    <x v="0"/>
    <x v="33"/>
    <n v="6"/>
    <n v="65"/>
    <n v="0"/>
    <n v="6"/>
    <n v="19"/>
    <x v="0"/>
    <x v="0"/>
    <x v="0"/>
    <x v="1"/>
    <x v="0"/>
    <x v="0"/>
    <n v="5"/>
    <n v="9"/>
    <n v="2"/>
    <n v="8"/>
  </r>
  <r>
    <x v="3"/>
    <x v="0"/>
    <x v="4"/>
    <n v="1"/>
    <n v="0"/>
    <x v="0"/>
    <x v="2"/>
    <s v="&lt;5times"/>
    <s v="Yes"/>
    <x v="0"/>
    <x v="16"/>
    <n v="0"/>
    <n v="35"/>
    <n v="6"/>
    <n v="4"/>
    <n v="17"/>
    <x v="0"/>
    <x v="0"/>
    <x v="0"/>
    <x v="0"/>
    <x v="0"/>
    <x v="1"/>
    <n v="2"/>
    <n v="2"/>
    <n v="1"/>
    <n v="2"/>
  </r>
  <r>
    <x v="2"/>
    <x v="3"/>
    <x v="0"/>
    <n v="1"/>
    <n v="1"/>
    <x v="1"/>
    <x v="1"/>
    <s v="05-10times"/>
    <s v="No"/>
    <x v="0"/>
    <x v="56"/>
    <n v="0"/>
    <n v="16"/>
    <n v="6"/>
    <n v="6"/>
    <n v="10"/>
    <x v="0"/>
    <x v="0"/>
    <x v="0"/>
    <x v="0"/>
    <x v="0"/>
    <x v="0"/>
    <n v="1"/>
    <n v="1"/>
    <n v="0"/>
    <n v="3"/>
  </r>
  <r>
    <x v="0"/>
    <x v="2"/>
    <x v="1"/>
    <n v="1"/>
    <n v="2"/>
    <x v="1"/>
    <x v="1"/>
    <s v="05-10times"/>
    <s v="No"/>
    <x v="0"/>
    <x v="14"/>
    <n v="9"/>
    <n v="37"/>
    <n v="12"/>
    <n v="7"/>
    <n v="13"/>
    <x v="0"/>
    <x v="0"/>
    <x v="0"/>
    <x v="0"/>
    <x v="0"/>
    <x v="0"/>
    <n v="3"/>
    <n v="2"/>
    <n v="0"/>
    <n v="4"/>
  </r>
  <r>
    <x v="2"/>
    <x v="3"/>
    <x v="1"/>
    <n v="0"/>
    <n v="0"/>
    <x v="0"/>
    <x v="0"/>
    <s v="&lt;5times"/>
    <s v="No"/>
    <x v="0"/>
    <x v="295"/>
    <n v="28"/>
    <n v="100"/>
    <n v="120"/>
    <n v="74"/>
    <n v="18"/>
    <x v="0"/>
    <x v="0"/>
    <x v="0"/>
    <x v="0"/>
    <x v="0"/>
    <x v="0"/>
    <n v="1"/>
    <n v="5"/>
    <n v="9"/>
    <n v="4"/>
  </r>
  <r>
    <x v="3"/>
    <x v="1"/>
    <x v="4"/>
    <n v="0"/>
    <n v="0"/>
    <x v="0"/>
    <x v="0"/>
    <s v="&lt;5times"/>
    <s v="No"/>
    <x v="0"/>
    <x v="63"/>
    <n v="74"/>
    <n v="114"/>
    <n v="169"/>
    <n v="37"/>
    <n v="18"/>
    <x v="0"/>
    <x v="0"/>
    <x v="0"/>
    <x v="0"/>
    <x v="0"/>
    <x v="1"/>
    <n v="1"/>
    <n v="5"/>
    <n v="10"/>
    <n v="13"/>
  </r>
  <r>
    <x v="2"/>
    <x v="3"/>
    <x v="1"/>
    <n v="0"/>
    <n v="0"/>
    <x v="0"/>
    <x v="1"/>
    <s v="&lt;5times"/>
    <s v="Yes"/>
    <x v="0"/>
    <x v="212"/>
    <n v="27"/>
    <n v="590"/>
    <n v="38"/>
    <n v="107"/>
    <n v="67"/>
    <x v="0"/>
    <x v="0"/>
    <x v="1"/>
    <x v="0"/>
    <x v="1"/>
    <x v="1"/>
    <n v="1"/>
    <n v="5"/>
    <n v="10"/>
    <n v="12"/>
  </r>
  <r>
    <x v="2"/>
    <x v="3"/>
    <x v="1"/>
    <n v="1"/>
    <n v="2"/>
    <x v="0"/>
    <x v="0"/>
    <s v="&lt;5times"/>
    <s v="No"/>
    <x v="0"/>
    <x v="459"/>
    <n v="89"/>
    <n v="650"/>
    <n v="16"/>
    <n v="102"/>
    <n v="102"/>
    <x v="0"/>
    <x v="0"/>
    <x v="0"/>
    <x v="0"/>
    <x v="0"/>
    <x v="0"/>
    <n v="10"/>
    <n v="4"/>
    <n v="6"/>
    <n v="9"/>
  </r>
  <r>
    <x v="0"/>
    <x v="2"/>
    <x v="2"/>
    <n v="1"/>
    <n v="0"/>
    <x v="0"/>
    <x v="0"/>
    <s v="&lt;5times"/>
    <s v="No"/>
    <x v="0"/>
    <x v="252"/>
    <n v="4"/>
    <n v="44"/>
    <n v="6"/>
    <n v="1"/>
    <n v="18"/>
    <x v="0"/>
    <x v="0"/>
    <x v="0"/>
    <x v="0"/>
    <x v="0"/>
    <x v="0"/>
    <n v="1"/>
    <n v="3"/>
    <n v="1"/>
    <n v="4"/>
  </r>
  <r>
    <x v="2"/>
    <x v="3"/>
    <x v="1"/>
    <n v="0"/>
    <n v="1"/>
    <x v="0"/>
    <x v="2"/>
    <s v="&lt;5times"/>
    <s v="No"/>
    <x v="0"/>
    <x v="460"/>
    <n v="60"/>
    <n v="364"/>
    <n v="119"/>
    <n v="101"/>
    <n v="232"/>
    <x v="0"/>
    <x v="0"/>
    <x v="0"/>
    <x v="0"/>
    <x v="0"/>
    <x v="0"/>
    <n v="4"/>
    <n v="11"/>
    <n v="6"/>
    <n v="8"/>
  </r>
  <r>
    <x v="2"/>
    <x v="1"/>
    <x v="1"/>
    <n v="1"/>
    <n v="1"/>
    <x v="0"/>
    <x v="0"/>
    <s v="&lt;5times"/>
    <s v="No"/>
    <x v="0"/>
    <x v="461"/>
    <n v="0"/>
    <n v="10"/>
    <n v="0"/>
    <n v="0"/>
    <n v="2"/>
    <x v="0"/>
    <x v="0"/>
    <x v="0"/>
    <x v="1"/>
    <x v="0"/>
    <x v="0"/>
    <n v="2"/>
    <n v="1"/>
    <n v="0"/>
    <n v="4"/>
  </r>
  <r>
    <x v="0"/>
    <x v="3"/>
    <x v="1"/>
    <n v="1"/>
    <n v="0"/>
    <x v="0"/>
    <x v="1"/>
    <s v="&lt;5times"/>
    <s v="No"/>
    <x v="0"/>
    <x v="112"/>
    <n v="12"/>
    <n v="15"/>
    <n v="19"/>
    <n v="7"/>
    <n v="12"/>
    <x v="0"/>
    <x v="0"/>
    <x v="0"/>
    <x v="0"/>
    <x v="0"/>
    <x v="0"/>
    <n v="2"/>
    <n v="2"/>
    <n v="0"/>
    <n v="3"/>
  </r>
  <r>
    <x v="3"/>
    <x v="3"/>
    <x v="1"/>
    <n v="1"/>
    <n v="0"/>
    <x v="1"/>
    <x v="0"/>
    <s v="05-10times"/>
    <s v="No"/>
    <x v="0"/>
    <x v="462"/>
    <n v="12"/>
    <n v="141"/>
    <n v="43"/>
    <n v="39"/>
    <n v="187"/>
    <x v="0"/>
    <x v="0"/>
    <x v="0"/>
    <x v="0"/>
    <x v="0"/>
    <x v="1"/>
    <n v="6"/>
    <n v="6"/>
    <n v="1"/>
    <n v="5"/>
  </r>
  <r>
    <x v="3"/>
    <x v="0"/>
    <x v="1"/>
    <n v="0"/>
    <n v="0"/>
    <x v="0"/>
    <x v="2"/>
    <s v="&lt;5times"/>
    <s v="No"/>
    <x v="0"/>
    <x v="463"/>
    <n v="83"/>
    <n v="267"/>
    <n v="85"/>
    <n v="59"/>
    <n v="35"/>
    <x v="0"/>
    <x v="0"/>
    <x v="0"/>
    <x v="0"/>
    <x v="0"/>
    <x v="1"/>
    <n v="2"/>
    <n v="5"/>
    <n v="2"/>
    <n v="11"/>
  </r>
  <r>
    <x v="2"/>
    <x v="3"/>
    <x v="0"/>
    <n v="0"/>
    <n v="0"/>
    <x v="0"/>
    <x v="0"/>
    <s v="&lt;5times"/>
    <s v="No"/>
    <x v="0"/>
    <x v="456"/>
    <n v="163"/>
    <n v="818"/>
    <n v="212"/>
    <n v="163"/>
    <n v="61"/>
    <x v="0"/>
    <x v="0"/>
    <x v="0"/>
    <x v="1"/>
    <x v="0"/>
    <x v="0"/>
    <n v="1"/>
    <n v="4"/>
    <n v="7"/>
    <n v="10"/>
  </r>
  <r>
    <x v="4"/>
    <x v="3"/>
    <x v="0"/>
    <n v="0"/>
    <n v="1"/>
    <x v="0"/>
    <x v="1"/>
    <s v="&lt;5times"/>
    <s v="No"/>
    <x v="0"/>
    <x v="169"/>
    <n v="8"/>
    <n v="66"/>
    <n v="17"/>
    <n v="4"/>
    <n v="4"/>
    <x v="0"/>
    <x v="0"/>
    <x v="0"/>
    <x v="0"/>
    <x v="0"/>
    <x v="0"/>
    <n v="2"/>
    <n v="3"/>
    <n v="2"/>
    <n v="10"/>
  </r>
  <r>
    <x v="4"/>
    <x v="0"/>
    <x v="1"/>
    <n v="0"/>
    <n v="1"/>
    <x v="0"/>
    <x v="1"/>
    <s v="&lt;5times"/>
    <s v="No"/>
    <x v="0"/>
    <x v="464"/>
    <n v="7"/>
    <n v="92"/>
    <n v="0"/>
    <n v="15"/>
    <n v="30"/>
    <x v="0"/>
    <x v="0"/>
    <x v="0"/>
    <x v="1"/>
    <x v="1"/>
    <x v="0"/>
    <n v="7"/>
    <n v="9"/>
    <n v="4"/>
    <n v="8"/>
  </r>
  <r>
    <x v="3"/>
    <x v="2"/>
    <x v="2"/>
    <n v="0"/>
    <n v="1"/>
    <x v="0"/>
    <x v="1"/>
    <s v="&lt;5times"/>
    <s v="No"/>
    <x v="0"/>
    <x v="423"/>
    <n v="2"/>
    <n v="25"/>
    <n v="7"/>
    <n v="0"/>
    <n v="110"/>
    <x v="0"/>
    <x v="0"/>
    <x v="0"/>
    <x v="0"/>
    <x v="0"/>
    <x v="0"/>
    <n v="2"/>
    <n v="5"/>
    <n v="3"/>
    <n v="3"/>
  </r>
  <r>
    <x v="1"/>
    <x v="0"/>
    <x v="0"/>
    <n v="1"/>
    <n v="2"/>
    <x v="0"/>
    <x v="2"/>
    <s v="&lt;5times"/>
    <s v="No"/>
    <x v="0"/>
    <x v="465"/>
    <n v="36"/>
    <n v="168"/>
    <n v="16"/>
    <n v="0"/>
    <n v="108"/>
    <x v="0"/>
    <x v="0"/>
    <x v="0"/>
    <x v="0"/>
    <x v="0"/>
    <x v="1"/>
    <n v="7"/>
    <n v="11"/>
    <n v="3"/>
    <n v="4"/>
  </r>
  <r>
    <x v="2"/>
    <x v="0"/>
    <x v="0"/>
    <n v="1"/>
    <n v="0"/>
    <x v="0"/>
    <x v="2"/>
    <s v="&lt;5times"/>
    <s v="No"/>
    <x v="0"/>
    <x v="5"/>
    <n v="5"/>
    <n v="39"/>
    <n v="17"/>
    <n v="15"/>
    <n v="37"/>
    <x v="0"/>
    <x v="0"/>
    <x v="0"/>
    <x v="0"/>
    <x v="0"/>
    <x v="0"/>
    <n v="2"/>
    <n v="4"/>
    <n v="0"/>
    <n v="3"/>
  </r>
  <r>
    <x v="2"/>
    <x v="0"/>
    <x v="4"/>
    <n v="0"/>
    <n v="1"/>
    <x v="0"/>
    <x v="1"/>
    <s v="&lt;5times"/>
    <s v="No"/>
    <x v="0"/>
    <x v="143"/>
    <n v="112"/>
    <n v="420"/>
    <n v="0"/>
    <n v="82"/>
    <n v="71"/>
    <x v="0"/>
    <x v="0"/>
    <x v="0"/>
    <x v="0"/>
    <x v="0"/>
    <x v="0"/>
    <n v="1"/>
    <n v="9"/>
    <n v="3"/>
    <n v="13"/>
  </r>
  <r>
    <x v="0"/>
    <x v="3"/>
    <x v="2"/>
    <n v="0"/>
    <n v="1"/>
    <x v="0"/>
    <x v="2"/>
    <s v="&lt;5times"/>
    <s v="No"/>
    <x v="0"/>
    <x v="466"/>
    <n v="17"/>
    <n v="142"/>
    <n v="23"/>
    <n v="26"/>
    <n v="35"/>
    <x v="0"/>
    <x v="0"/>
    <x v="0"/>
    <x v="0"/>
    <x v="0"/>
    <x v="0"/>
    <n v="8"/>
    <n v="6"/>
    <n v="4"/>
    <n v="13"/>
  </r>
  <r>
    <x v="0"/>
    <x v="2"/>
    <x v="4"/>
    <n v="1"/>
    <n v="0"/>
    <x v="0"/>
    <x v="2"/>
    <s v="&lt;5times"/>
    <s v="No"/>
    <x v="0"/>
    <x v="467"/>
    <n v="7"/>
    <n v="76"/>
    <n v="110"/>
    <n v="15"/>
    <n v="15"/>
    <x v="0"/>
    <x v="0"/>
    <x v="0"/>
    <x v="0"/>
    <x v="0"/>
    <x v="0"/>
    <n v="2"/>
    <n v="8"/>
    <n v="4"/>
    <n v="9"/>
  </r>
  <r>
    <x v="3"/>
    <x v="3"/>
    <x v="0"/>
    <n v="0"/>
    <n v="0"/>
    <x v="0"/>
    <x v="0"/>
    <s v="&lt;5times"/>
    <s v="No"/>
    <x v="0"/>
    <x v="371"/>
    <n v="133"/>
    <n v="951"/>
    <n v="173"/>
    <n v="0"/>
    <n v="216"/>
    <x v="0"/>
    <x v="0"/>
    <x v="0"/>
    <x v="0"/>
    <x v="0"/>
    <x v="1"/>
    <n v="1"/>
    <n v="3"/>
    <n v="6"/>
    <n v="6"/>
  </r>
  <r>
    <x v="3"/>
    <x v="3"/>
    <x v="0"/>
    <n v="0"/>
    <n v="0"/>
    <x v="0"/>
    <x v="0"/>
    <s v="&lt;5times"/>
    <s v="No"/>
    <x v="0"/>
    <x v="468"/>
    <n v="0"/>
    <n v="510"/>
    <n v="99"/>
    <n v="21"/>
    <n v="12"/>
    <x v="0"/>
    <x v="0"/>
    <x v="0"/>
    <x v="0"/>
    <x v="0"/>
    <x v="0"/>
    <n v="1"/>
    <n v="6"/>
    <n v="4"/>
    <n v="9"/>
  </r>
  <r>
    <x v="2"/>
    <x v="3"/>
    <x v="2"/>
    <n v="0"/>
    <n v="0"/>
    <x v="0"/>
    <x v="2"/>
    <s v="&lt;5times"/>
    <s v="No"/>
    <x v="0"/>
    <x v="469"/>
    <n v="44"/>
    <n v="561"/>
    <n v="77"/>
    <n v="44"/>
    <n v="14"/>
    <x v="0"/>
    <x v="0"/>
    <x v="0"/>
    <x v="0"/>
    <x v="0"/>
    <x v="0"/>
    <n v="1"/>
    <n v="6"/>
    <n v="6"/>
    <n v="10"/>
  </r>
  <r>
    <x v="2"/>
    <x v="3"/>
    <x v="4"/>
    <n v="0"/>
    <n v="1"/>
    <x v="0"/>
    <x v="0"/>
    <s v="&lt;5times"/>
    <s v="No"/>
    <x v="0"/>
    <x v="470"/>
    <n v="7"/>
    <n v="114"/>
    <n v="37"/>
    <n v="21"/>
    <n v="78"/>
    <x v="0"/>
    <x v="0"/>
    <x v="0"/>
    <x v="1"/>
    <x v="0"/>
    <x v="0"/>
    <n v="5"/>
    <n v="7"/>
    <n v="2"/>
    <n v="11"/>
  </r>
  <r>
    <x v="3"/>
    <x v="1"/>
    <x v="0"/>
    <n v="1"/>
    <n v="1"/>
    <x v="0"/>
    <x v="0"/>
    <s v="&lt;5times"/>
    <s v="No"/>
    <x v="0"/>
    <x v="471"/>
    <n v="0"/>
    <n v="22"/>
    <n v="13"/>
    <n v="0"/>
    <n v="30"/>
    <x v="0"/>
    <x v="0"/>
    <x v="0"/>
    <x v="0"/>
    <x v="0"/>
    <x v="0"/>
    <n v="3"/>
    <n v="4"/>
    <n v="1"/>
    <n v="3"/>
  </r>
  <r>
    <x v="3"/>
    <x v="4"/>
    <x v="4"/>
    <n v="1"/>
    <n v="0"/>
    <x v="1"/>
    <x v="0"/>
    <s v="&lt;5times"/>
    <s v="No"/>
    <x v="0"/>
    <x v="177"/>
    <n v="8"/>
    <n v="19"/>
    <n v="16"/>
    <n v="4"/>
    <n v="4"/>
    <x v="0"/>
    <x v="0"/>
    <x v="0"/>
    <x v="0"/>
    <x v="0"/>
    <x v="0"/>
    <n v="3"/>
    <n v="3"/>
    <n v="0"/>
    <n v="4"/>
  </r>
  <r>
    <x v="1"/>
    <x v="0"/>
    <x v="0"/>
    <n v="1"/>
    <n v="1"/>
    <x v="0"/>
    <x v="2"/>
    <s v="&lt;5times"/>
    <s v="No"/>
    <x v="0"/>
    <x v="472"/>
    <n v="0"/>
    <n v="10"/>
    <n v="0"/>
    <n v="0"/>
    <n v="2"/>
    <x v="0"/>
    <x v="0"/>
    <x v="0"/>
    <x v="1"/>
    <x v="0"/>
    <x v="0"/>
    <n v="5"/>
    <n v="3"/>
    <n v="1"/>
    <n v="6"/>
  </r>
  <r>
    <x v="3"/>
    <x v="3"/>
    <x v="0"/>
    <n v="1"/>
    <n v="1"/>
    <x v="1"/>
    <x v="1"/>
    <s v="05-10times"/>
    <s v="No"/>
    <x v="0"/>
    <x v="61"/>
    <n v="2"/>
    <n v="23"/>
    <n v="3"/>
    <n v="1"/>
    <n v="4"/>
    <x v="0"/>
    <x v="0"/>
    <x v="0"/>
    <x v="0"/>
    <x v="0"/>
    <x v="0"/>
    <n v="5"/>
    <n v="3"/>
    <n v="0"/>
    <n v="4"/>
  </r>
  <r>
    <x v="4"/>
    <x v="0"/>
    <x v="2"/>
    <n v="0"/>
    <n v="0"/>
    <x v="0"/>
    <x v="2"/>
    <s v="&lt;5times"/>
    <s v="No"/>
    <x v="0"/>
    <x v="473"/>
    <n v="120"/>
    <n v="915"/>
    <n v="94"/>
    <n v="144"/>
    <n v="96"/>
    <x v="0"/>
    <x v="0"/>
    <x v="0"/>
    <x v="0"/>
    <x v="1"/>
    <x v="1"/>
    <n v="1"/>
    <n v="3"/>
    <n v="4"/>
    <n v="10"/>
  </r>
  <r>
    <x v="2"/>
    <x v="3"/>
    <x v="1"/>
    <n v="0"/>
    <n v="0"/>
    <x v="0"/>
    <x v="0"/>
    <s v="&lt;5times"/>
    <s v="No"/>
    <x v="0"/>
    <x v="339"/>
    <n v="76"/>
    <n v="690"/>
    <n v="50"/>
    <n v="26"/>
    <n v="38"/>
    <x v="0"/>
    <x v="0"/>
    <x v="0"/>
    <x v="0"/>
    <x v="0"/>
    <x v="1"/>
    <n v="1"/>
    <n v="3"/>
    <n v="11"/>
    <n v="5"/>
  </r>
  <r>
    <x v="2"/>
    <x v="3"/>
    <x v="1"/>
    <n v="0"/>
    <n v="0"/>
    <x v="0"/>
    <x v="0"/>
    <s v="&lt;5times"/>
    <s v="No"/>
    <x v="0"/>
    <x v="429"/>
    <n v="25"/>
    <n v="501"/>
    <n v="63"/>
    <n v="138"/>
    <n v="80"/>
    <x v="0"/>
    <x v="0"/>
    <x v="0"/>
    <x v="0"/>
    <x v="1"/>
    <x v="1"/>
    <n v="1"/>
    <n v="5"/>
    <n v="3"/>
    <n v="8"/>
  </r>
  <r>
    <x v="0"/>
    <x v="0"/>
    <x v="0"/>
    <n v="0"/>
    <n v="0"/>
    <x v="0"/>
    <x v="1"/>
    <s v="&lt;5times"/>
    <s v="No"/>
    <x v="0"/>
    <x v="12"/>
    <n v="38"/>
    <n v="701"/>
    <n v="149"/>
    <n v="165"/>
    <n v="63"/>
    <x v="0"/>
    <x v="0"/>
    <x v="0"/>
    <x v="0"/>
    <x v="0"/>
    <x v="0"/>
    <n v="1"/>
    <n v="5"/>
    <n v="4"/>
    <n v="10"/>
  </r>
  <r>
    <x v="0"/>
    <x v="0"/>
    <x v="2"/>
    <n v="0"/>
    <n v="1"/>
    <x v="0"/>
    <x v="1"/>
    <s v="&lt;5times"/>
    <s v="No"/>
    <x v="0"/>
    <x v="316"/>
    <n v="44"/>
    <n v="215"/>
    <n v="0"/>
    <n v="17"/>
    <n v="36"/>
    <x v="0"/>
    <x v="0"/>
    <x v="1"/>
    <x v="0"/>
    <x v="0"/>
    <x v="1"/>
    <n v="2"/>
    <n v="11"/>
    <n v="8"/>
    <n v="4"/>
  </r>
  <r>
    <x v="0"/>
    <x v="3"/>
    <x v="1"/>
    <n v="0"/>
    <n v="0"/>
    <x v="0"/>
    <x v="2"/>
    <s v="&lt;5times"/>
    <s v="No"/>
    <x v="0"/>
    <x v="61"/>
    <n v="6"/>
    <n v="5"/>
    <n v="0"/>
    <n v="9"/>
    <n v="12"/>
    <x v="0"/>
    <x v="0"/>
    <x v="1"/>
    <x v="0"/>
    <x v="0"/>
    <x v="0"/>
    <n v="1"/>
    <n v="1"/>
    <n v="0"/>
    <n v="3"/>
  </r>
  <r>
    <x v="3"/>
    <x v="2"/>
    <x v="1"/>
    <n v="0"/>
    <n v="0"/>
    <x v="1"/>
    <x v="0"/>
    <s v="05-10times"/>
    <s v="No"/>
    <x v="0"/>
    <x v="49"/>
    <n v="1"/>
    <n v="3"/>
    <n v="1"/>
    <n v="1"/>
    <n v="1"/>
    <x v="0"/>
    <x v="0"/>
    <x v="0"/>
    <x v="0"/>
    <x v="0"/>
    <x v="0"/>
    <n v="15"/>
    <n v="0"/>
    <n v="0"/>
    <n v="0"/>
  </r>
  <r>
    <x v="2"/>
    <x v="2"/>
    <x v="0"/>
    <n v="1"/>
    <n v="0"/>
    <x v="0"/>
    <x v="1"/>
    <s v="&lt;5times"/>
    <s v="No"/>
    <x v="0"/>
    <x v="474"/>
    <n v="16"/>
    <n v="272"/>
    <n v="104"/>
    <n v="0"/>
    <n v="80"/>
    <x v="1"/>
    <x v="0"/>
    <x v="0"/>
    <x v="1"/>
    <x v="1"/>
    <x v="1"/>
    <n v="2"/>
    <n v="5"/>
    <n v="3"/>
    <n v="6"/>
  </r>
  <r>
    <x v="3"/>
    <x v="3"/>
    <x v="0"/>
    <n v="0"/>
    <n v="1"/>
    <x v="0"/>
    <x v="0"/>
    <s v="&lt;5times"/>
    <s v="No"/>
    <x v="0"/>
    <x v="409"/>
    <n v="0"/>
    <n v="24"/>
    <n v="6"/>
    <n v="4"/>
    <n v="34"/>
    <x v="0"/>
    <x v="0"/>
    <x v="0"/>
    <x v="0"/>
    <x v="0"/>
    <x v="0"/>
    <n v="2"/>
    <n v="6"/>
    <n v="2"/>
    <n v="8"/>
  </r>
  <r>
    <x v="2"/>
    <x v="3"/>
    <x v="2"/>
    <n v="0"/>
    <n v="1"/>
    <x v="0"/>
    <x v="2"/>
    <s v="&lt;5times"/>
    <s v="No"/>
    <x v="0"/>
    <x v="475"/>
    <n v="0"/>
    <n v="217"/>
    <n v="0"/>
    <n v="0"/>
    <n v="12"/>
    <x v="0"/>
    <x v="0"/>
    <x v="0"/>
    <x v="0"/>
    <x v="0"/>
    <x v="0"/>
    <n v="5"/>
    <n v="11"/>
    <n v="3"/>
    <n v="5"/>
  </r>
  <r>
    <x v="0"/>
    <x v="3"/>
    <x v="1"/>
    <n v="1"/>
    <n v="0"/>
    <x v="0"/>
    <x v="1"/>
    <s v="&lt;5times"/>
    <s v="No"/>
    <x v="0"/>
    <x v="75"/>
    <n v="0"/>
    <n v="11"/>
    <n v="2"/>
    <n v="1"/>
    <n v="3"/>
    <x v="0"/>
    <x v="0"/>
    <x v="0"/>
    <x v="0"/>
    <x v="0"/>
    <x v="0"/>
    <n v="1"/>
    <n v="1"/>
    <n v="0"/>
    <n v="3"/>
  </r>
  <r>
    <x v="4"/>
    <x v="0"/>
    <x v="1"/>
    <n v="0"/>
    <n v="1"/>
    <x v="0"/>
    <x v="2"/>
    <s v="&lt;5times"/>
    <s v="No"/>
    <x v="0"/>
    <x v="476"/>
    <n v="43"/>
    <n v="127"/>
    <n v="68"/>
    <n v="56"/>
    <n v="37"/>
    <x v="0"/>
    <x v="0"/>
    <x v="1"/>
    <x v="0"/>
    <x v="0"/>
    <x v="1"/>
    <n v="6"/>
    <n v="3"/>
    <n v="8"/>
    <n v="4"/>
  </r>
  <r>
    <x v="3"/>
    <x v="3"/>
    <x v="1"/>
    <n v="0"/>
    <n v="1"/>
    <x v="0"/>
    <x v="2"/>
    <s v="&lt;5times"/>
    <s v="No"/>
    <x v="0"/>
    <x v="477"/>
    <n v="80"/>
    <n v="466"/>
    <n v="17"/>
    <n v="13"/>
    <n v="80"/>
    <x v="0"/>
    <x v="0"/>
    <x v="0"/>
    <x v="0"/>
    <x v="0"/>
    <x v="0"/>
    <n v="1"/>
    <n v="6"/>
    <n v="9"/>
    <n v="5"/>
  </r>
  <r>
    <x v="3"/>
    <x v="3"/>
    <x v="0"/>
    <n v="0"/>
    <n v="0"/>
    <x v="0"/>
    <x v="2"/>
    <s v="&lt;5times"/>
    <s v="No"/>
    <x v="0"/>
    <x v="478"/>
    <n v="61"/>
    <n v="109"/>
    <n v="48"/>
    <n v="122"/>
    <n v="41"/>
    <x v="1"/>
    <x v="0"/>
    <x v="0"/>
    <x v="0"/>
    <x v="0"/>
    <x v="0"/>
    <n v="1"/>
    <n v="5"/>
    <n v="7"/>
    <n v="9"/>
  </r>
  <r>
    <x v="2"/>
    <x v="2"/>
    <x v="0"/>
    <n v="0"/>
    <n v="1"/>
    <x v="0"/>
    <x v="2"/>
    <s v="&lt;5times"/>
    <s v="No"/>
    <x v="0"/>
    <x v="479"/>
    <n v="15"/>
    <n v="89"/>
    <n v="34"/>
    <n v="42"/>
    <n v="5"/>
    <x v="0"/>
    <x v="0"/>
    <x v="0"/>
    <x v="0"/>
    <x v="0"/>
    <x v="0"/>
    <n v="1"/>
    <n v="4"/>
    <n v="1"/>
    <n v="6"/>
  </r>
  <r>
    <x v="2"/>
    <x v="0"/>
    <x v="4"/>
    <n v="1"/>
    <n v="2"/>
    <x v="0"/>
    <x v="0"/>
    <s v="&lt;5times"/>
    <s v="No"/>
    <x v="0"/>
    <x v="14"/>
    <n v="1"/>
    <n v="21"/>
    <n v="3"/>
    <n v="0"/>
    <n v="10"/>
    <x v="0"/>
    <x v="0"/>
    <x v="0"/>
    <x v="0"/>
    <x v="0"/>
    <x v="0"/>
    <n v="3"/>
    <n v="2"/>
    <n v="1"/>
    <n v="3"/>
  </r>
  <r>
    <x v="3"/>
    <x v="3"/>
    <x v="0"/>
    <n v="0"/>
    <n v="2"/>
    <x v="0"/>
    <x v="2"/>
    <s v="&lt;5times"/>
    <s v="No"/>
    <x v="0"/>
    <x v="480"/>
    <n v="9"/>
    <n v="92"/>
    <n v="6"/>
    <n v="9"/>
    <n v="4"/>
    <x v="0"/>
    <x v="0"/>
    <x v="0"/>
    <x v="0"/>
    <x v="0"/>
    <x v="0"/>
    <n v="3"/>
    <n v="7"/>
    <n v="1"/>
    <n v="8"/>
  </r>
  <r>
    <x v="4"/>
    <x v="3"/>
    <x v="2"/>
    <n v="0"/>
    <n v="0"/>
    <x v="0"/>
    <x v="0"/>
    <s v="&lt;5times"/>
    <s v="No"/>
    <x v="0"/>
    <x v="59"/>
    <n v="23"/>
    <n v="424"/>
    <n v="27"/>
    <n v="65"/>
    <n v="76"/>
    <x v="0"/>
    <x v="0"/>
    <x v="0"/>
    <x v="0"/>
    <x v="0"/>
    <x v="0"/>
    <n v="1"/>
    <n v="3"/>
    <n v="10"/>
    <n v="13"/>
  </r>
  <r>
    <x v="2"/>
    <x v="3"/>
    <x v="4"/>
    <n v="1"/>
    <n v="1"/>
    <x v="0"/>
    <x v="0"/>
    <s v="&lt;5times"/>
    <s v="No"/>
    <x v="0"/>
    <x v="481"/>
    <n v="20"/>
    <n v="47"/>
    <n v="23"/>
    <n v="2"/>
    <n v="56"/>
    <x v="0"/>
    <x v="0"/>
    <x v="0"/>
    <x v="0"/>
    <x v="0"/>
    <x v="0"/>
    <n v="6"/>
    <n v="5"/>
    <n v="2"/>
    <n v="5"/>
  </r>
  <r>
    <x v="0"/>
    <x v="3"/>
    <x v="1"/>
    <n v="1"/>
    <n v="1"/>
    <x v="0"/>
    <x v="2"/>
    <s v="&lt;5times"/>
    <s v="No"/>
    <x v="0"/>
    <x v="245"/>
    <n v="6"/>
    <n v="45"/>
    <n v="8"/>
    <n v="9"/>
    <n v="12"/>
    <x v="0"/>
    <x v="0"/>
    <x v="0"/>
    <x v="0"/>
    <x v="0"/>
    <x v="0"/>
    <n v="4"/>
    <n v="5"/>
    <n v="1"/>
    <n v="6"/>
  </r>
  <r>
    <x v="2"/>
    <x v="2"/>
    <x v="1"/>
    <n v="1"/>
    <n v="0"/>
    <x v="1"/>
    <x v="1"/>
    <s v="05-10times"/>
    <s v="No"/>
    <x v="0"/>
    <x v="231"/>
    <n v="3"/>
    <n v="141"/>
    <n v="0"/>
    <n v="7"/>
    <n v="23"/>
    <x v="0"/>
    <x v="0"/>
    <x v="1"/>
    <x v="0"/>
    <x v="0"/>
    <x v="0"/>
    <n v="4"/>
    <n v="7"/>
    <n v="1"/>
    <n v="6"/>
  </r>
  <r>
    <x v="2"/>
    <x v="3"/>
    <x v="0"/>
    <n v="1"/>
    <n v="1"/>
    <x v="1"/>
    <x v="0"/>
    <s v="05-10times"/>
    <s v="No"/>
    <x v="1"/>
    <x v="75"/>
    <n v="1"/>
    <n v="6"/>
    <n v="0"/>
    <n v="0"/>
    <n v="2"/>
    <x v="0"/>
    <x v="0"/>
    <x v="0"/>
    <x v="0"/>
    <x v="0"/>
    <x v="0"/>
    <n v="2"/>
    <n v="1"/>
    <n v="0"/>
    <n v="3"/>
  </r>
  <r>
    <x v="1"/>
    <x v="3"/>
    <x v="0"/>
    <n v="0"/>
    <n v="1"/>
    <x v="2"/>
    <x v="1"/>
    <s v="05-10times"/>
    <s v="No"/>
    <x v="1"/>
    <x v="482"/>
    <n v="12"/>
    <n v="128"/>
    <n v="33"/>
    <n v="12"/>
    <n v="76"/>
    <x v="0"/>
    <x v="1"/>
    <x v="0"/>
    <x v="1"/>
    <x v="0"/>
    <x v="0"/>
    <n v="1"/>
    <n v="2"/>
    <n v="3"/>
    <n v="4"/>
  </r>
  <r>
    <x v="0"/>
    <x v="3"/>
    <x v="2"/>
    <n v="0"/>
    <n v="1"/>
    <x v="2"/>
    <x v="0"/>
    <s v="05-10times"/>
    <s v="No"/>
    <x v="1"/>
    <x v="447"/>
    <n v="16"/>
    <n v="132"/>
    <n v="43"/>
    <n v="33"/>
    <n v="33"/>
    <x v="0"/>
    <x v="0"/>
    <x v="0"/>
    <x v="0"/>
    <x v="0"/>
    <x v="0"/>
    <n v="3"/>
    <n v="8"/>
    <n v="5"/>
    <n v="9"/>
  </r>
  <r>
    <x v="1"/>
    <x v="2"/>
    <x v="3"/>
    <n v="1"/>
    <n v="1"/>
    <x v="2"/>
    <x v="0"/>
    <s v="05-10times"/>
    <s v="No"/>
    <x v="1"/>
    <x v="106"/>
    <n v="5"/>
    <n v="59"/>
    <n v="7"/>
    <n v="1"/>
    <n v="7"/>
    <x v="0"/>
    <x v="0"/>
    <x v="0"/>
    <x v="0"/>
    <x v="0"/>
    <x v="0"/>
    <n v="5"/>
    <n v="5"/>
    <n v="0"/>
    <n v="4"/>
  </r>
  <r>
    <x v="4"/>
    <x v="3"/>
    <x v="0"/>
    <n v="1"/>
    <n v="1"/>
    <x v="1"/>
    <x v="2"/>
    <s v="05-10times"/>
    <s v="No"/>
    <x v="1"/>
    <x v="380"/>
    <n v="9"/>
    <n v="12"/>
    <n v="2"/>
    <n v="11"/>
    <n v="30"/>
    <x v="0"/>
    <x v="0"/>
    <x v="0"/>
    <x v="0"/>
    <x v="0"/>
    <x v="0"/>
    <n v="3"/>
    <n v="2"/>
    <n v="0"/>
    <n v="4"/>
  </r>
  <r>
    <x v="3"/>
    <x v="3"/>
    <x v="2"/>
    <n v="1"/>
    <n v="0"/>
    <x v="2"/>
    <x v="2"/>
    <s v="05-10times"/>
    <s v="No"/>
    <x v="1"/>
    <x v="483"/>
    <n v="14"/>
    <n v="77"/>
    <n v="19"/>
    <n v="10"/>
    <n v="42"/>
    <x v="0"/>
    <x v="0"/>
    <x v="0"/>
    <x v="0"/>
    <x v="0"/>
    <x v="0"/>
    <n v="2"/>
    <n v="4"/>
    <n v="1"/>
    <n v="8"/>
  </r>
  <r>
    <x v="4"/>
    <x v="0"/>
    <x v="4"/>
    <n v="0"/>
    <n v="1"/>
    <x v="1"/>
    <x v="0"/>
    <s v="05-10times"/>
    <s v="No"/>
    <x v="1"/>
    <x v="75"/>
    <n v="4"/>
    <n v="5"/>
    <n v="10"/>
    <n v="5"/>
    <n v="23"/>
    <x v="0"/>
    <x v="0"/>
    <x v="0"/>
    <x v="0"/>
    <x v="0"/>
    <x v="0"/>
    <n v="1"/>
    <n v="1"/>
    <n v="0"/>
    <n v="4"/>
  </r>
  <r>
    <x v="4"/>
    <x v="3"/>
    <x v="0"/>
    <n v="2"/>
    <n v="1"/>
    <x v="2"/>
    <x v="1"/>
    <s v="05-10times"/>
    <s v="No"/>
    <x v="1"/>
    <x v="13"/>
    <n v="1"/>
    <n v="5"/>
    <n v="0"/>
    <n v="0"/>
    <n v="1"/>
    <x v="0"/>
    <x v="0"/>
    <x v="0"/>
    <x v="0"/>
    <x v="0"/>
    <x v="0"/>
    <n v="1"/>
    <n v="1"/>
    <n v="0"/>
    <n v="2"/>
  </r>
  <r>
    <x v="2"/>
    <x v="2"/>
    <x v="2"/>
    <n v="0"/>
    <n v="0"/>
    <x v="2"/>
    <x v="1"/>
    <s v="05-10times"/>
    <s v="No"/>
    <x v="1"/>
    <x v="484"/>
    <n v="120"/>
    <n v="414"/>
    <n v="121"/>
    <n v="80"/>
    <n v="93"/>
    <x v="0"/>
    <x v="0"/>
    <x v="0"/>
    <x v="0"/>
    <x v="0"/>
    <x v="0"/>
    <n v="1"/>
    <n v="9"/>
    <n v="6"/>
    <n v="5"/>
  </r>
  <r>
    <x v="2"/>
    <x v="3"/>
    <x v="4"/>
    <n v="0"/>
    <n v="0"/>
    <x v="2"/>
    <x v="0"/>
    <s v="05-10times"/>
    <s v="No"/>
    <x v="1"/>
    <x v="485"/>
    <n v="88"/>
    <n v="546"/>
    <n v="172"/>
    <n v="88"/>
    <n v="88"/>
    <x v="0"/>
    <x v="0"/>
    <x v="0"/>
    <x v="0"/>
    <x v="0"/>
    <x v="1"/>
    <n v="3"/>
    <n v="8"/>
    <n v="10"/>
    <n v="4"/>
  </r>
  <r>
    <x v="2"/>
    <x v="3"/>
    <x v="3"/>
    <n v="0"/>
    <n v="1"/>
    <x v="1"/>
    <x v="1"/>
    <s v="05-10times"/>
    <s v="No"/>
    <x v="1"/>
    <x v="486"/>
    <n v="0"/>
    <n v="199"/>
    <n v="37"/>
    <n v="47"/>
    <n v="26"/>
    <x v="0"/>
    <x v="0"/>
    <x v="1"/>
    <x v="0"/>
    <x v="0"/>
    <x v="0"/>
    <n v="2"/>
    <n v="6"/>
    <n v="3"/>
    <n v="5"/>
  </r>
  <r>
    <x v="4"/>
    <x v="0"/>
    <x v="4"/>
    <n v="0"/>
    <n v="0"/>
    <x v="1"/>
    <x v="0"/>
    <s v="05-10times"/>
    <s v="No"/>
    <x v="1"/>
    <x v="487"/>
    <n v="100"/>
    <n v="835"/>
    <n v="65"/>
    <n v="83"/>
    <n v="35"/>
    <x v="0"/>
    <x v="0"/>
    <x v="1"/>
    <x v="0"/>
    <x v="0"/>
    <x v="1"/>
    <n v="1"/>
    <n v="5"/>
    <n v="5"/>
    <n v="5"/>
  </r>
  <r>
    <x v="3"/>
    <x v="3"/>
    <x v="4"/>
    <n v="0"/>
    <n v="0"/>
    <x v="1"/>
    <x v="1"/>
    <s v="05-10times"/>
    <s v="No"/>
    <x v="1"/>
    <x v="146"/>
    <n v="16"/>
    <n v="417"/>
    <n v="42"/>
    <n v="48"/>
    <n v="16"/>
    <x v="0"/>
    <x v="0"/>
    <x v="0"/>
    <x v="1"/>
    <x v="1"/>
    <x v="0"/>
    <n v="1"/>
    <n v="8"/>
    <n v="10"/>
    <n v="6"/>
  </r>
  <r>
    <x v="1"/>
    <x v="1"/>
    <x v="3"/>
    <n v="0"/>
    <n v="0"/>
    <x v="1"/>
    <x v="0"/>
    <s v="05-10times"/>
    <s v="No"/>
    <x v="1"/>
    <x v="488"/>
    <n v="106"/>
    <n v="189"/>
    <n v="23"/>
    <n v="41"/>
    <n v="130"/>
    <x v="0"/>
    <x v="0"/>
    <x v="0"/>
    <x v="0"/>
    <x v="0"/>
    <x v="0"/>
    <n v="1"/>
    <n v="7"/>
    <n v="2"/>
    <n v="9"/>
  </r>
  <r>
    <x v="2"/>
    <x v="1"/>
    <x v="0"/>
    <n v="0"/>
    <n v="0"/>
    <x v="1"/>
    <x v="1"/>
    <s v="05-10times"/>
    <s v="No"/>
    <x v="1"/>
    <x v="489"/>
    <n v="21"/>
    <n v="311"/>
    <n v="167"/>
    <n v="75"/>
    <n v="32"/>
    <x v="0"/>
    <x v="0"/>
    <x v="0"/>
    <x v="0"/>
    <x v="0"/>
    <x v="0"/>
    <n v="1"/>
    <n v="9"/>
    <n v="3"/>
    <n v="4"/>
  </r>
  <r>
    <x v="2"/>
    <x v="2"/>
    <x v="3"/>
    <n v="0"/>
    <n v="0"/>
    <x v="1"/>
    <x v="0"/>
    <s v="05-10times"/>
    <s v="No"/>
    <x v="1"/>
    <x v="312"/>
    <n v="20"/>
    <n v="713"/>
    <n v="38"/>
    <n v="54"/>
    <n v="163"/>
    <x v="0"/>
    <x v="0"/>
    <x v="0"/>
    <x v="0"/>
    <x v="0"/>
    <x v="0"/>
    <n v="1"/>
    <n v="9"/>
    <n v="11"/>
    <n v="11"/>
  </r>
  <r>
    <x v="2"/>
    <x v="1"/>
    <x v="0"/>
    <n v="0"/>
    <n v="1"/>
    <x v="1"/>
    <x v="2"/>
    <s v="05-10times"/>
    <s v="No"/>
    <x v="1"/>
    <x v="490"/>
    <n v="56"/>
    <n v="253"/>
    <n v="91"/>
    <n v="98"/>
    <n v="14"/>
    <x v="0"/>
    <x v="0"/>
    <x v="0"/>
    <x v="0"/>
    <x v="0"/>
    <x v="0"/>
    <n v="4"/>
    <n v="9"/>
    <n v="5"/>
    <n v="7"/>
  </r>
  <r>
    <x v="2"/>
    <x v="3"/>
    <x v="4"/>
    <n v="0"/>
    <n v="1"/>
    <x v="1"/>
    <x v="2"/>
    <s v="05-10times"/>
    <s v="No"/>
    <x v="1"/>
    <x v="339"/>
    <n v="38"/>
    <n v="350"/>
    <n v="111"/>
    <n v="85"/>
    <n v="15"/>
    <x v="0"/>
    <x v="0"/>
    <x v="0"/>
    <x v="0"/>
    <x v="0"/>
    <x v="0"/>
    <n v="1"/>
    <n v="4"/>
    <n v="7"/>
    <n v="10"/>
  </r>
  <r>
    <x v="3"/>
    <x v="2"/>
    <x v="0"/>
    <n v="0"/>
    <n v="0"/>
    <x v="1"/>
    <x v="0"/>
    <s v="05-10times"/>
    <s v="No"/>
    <x v="1"/>
    <x v="491"/>
    <n v="142"/>
    <n v="754"/>
    <n v="159"/>
    <n v="81"/>
    <n v="183"/>
    <x v="1"/>
    <x v="0"/>
    <x v="0"/>
    <x v="1"/>
    <x v="1"/>
    <x v="1"/>
    <n v="1"/>
    <n v="5"/>
    <n v="10"/>
    <n v="6"/>
  </r>
  <r>
    <x v="3"/>
    <x v="3"/>
    <x v="1"/>
    <n v="0"/>
    <n v="1"/>
    <x v="2"/>
    <x v="1"/>
    <s v="05-10times"/>
    <s v="No"/>
    <x v="1"/>
    <x v="8"/>
    <n v="0"/>
    <n v="7"/>
    <n v="2"/>
    <n v="0"/>
    <n v="6"/>
    <x v="0"/>
    <x v="0"/>
    <x v="0"/>
    <x v="0"/>
    <x v="0"/>
    <x v="0"/>
    <n v="1"/>
    <n v="1"/>
    <n v="0"/>
    <n v="3"/>
  </r>
  <r>
    <x v="3"/>
    <x v="1"/>
    <x v="0"/>
    <n v="0"/>
    <n v="0"/>
    <x v="2"/>
    <x v="2"/>
    <s v="05-10times"/>
    <s v="No"/>
    <x v="1"/>
    <x v="107"/>
    <n v="1"/>
    <n v="2"/>
    <n v="4"/>
    <n v="3"/>
    <n v="1"/>
    <x v="0"/>
    <x v="0"/>
    <x v="0"/>
    <x v="0"/>
    <x v="0"/>
    <x v="0"/>
    <n v="1"/>
    <n v="0"/>
    <n v="0"/>
    <n v="3"/>
  </r>
  <r>
    <x v="3"/>
    <x v="0"/>
    <x v="1"/>
    <n v="1"/>
    <n v="0"/>
    <x v="2"/>
    <x v="2"/>
    <s v="05-10times"/>
    <s v="No"/>
    <x v="1"/>
    <x v="50"/>
    <n v="1"/>
    <n v="18"/>
    <n v="20"/>
    <n v="11"/>
    <n v="16"/>
    <x v="0"/>
    <x v="0"/>
    <x v="0"/>
    <x v="0"/>
    <x v="0"/>
    <x v="1"/>
    <n v="1"/>
    <n v="2"/>
    <n v="0"/>
    <n v="3"/>
  </r>
  <r>
    <x v="3"/>
    <x v="0"/>
    <x v="1"/>
    <n v="1"/>
    <n v="0"/>
    <x v="2"/>
    <x v="2"/>
    <s v="05-10times"/>
    <s v="No"/>
    <x v="1"/>
    <x v="79"/>
    <n v="12"/>
    <n v="18"/>
    <n v="7"/>
    <n v="1"/>
    <n v="13"/>
    <x v="0"/>
    <x v="0"/>
    <x v="0"/>
    <x v="0"/>
    <x v="0"/>
    <x v="0"/>
    <n v="1"/>
    <n v="2"/>
    <n v="0"/>
    <n v="3"/>
  </r>
  <r>
    <x v="2"/>
    <x v="2"/>
    <x v="1"/>
    <n v="0"/>
    <n v="1"/>
    <x v="2"/>
    <x v="0"/>
    <s v="05-10times"/>
    <s v="No"/>
    <x v="1"/>
    <x v="336"/>
    <n v="2"/>
    <n v="11"/>
    <n v="4"/>
    <n v="0"/>
    <n v="16"/>
    <x v="0"/>
    <x v="0"/>
    <x v="0"/>
    <x v="0"/>
    <x v="0"/>
    <x v="0"/>
    <n v="3"/>
    <n v="3"/>
    <n v="0"/>
    <n v="4"/>
  </r>
  <r>
    <x v="2"/>
    <x v="0"/>
    <x v="1"/>
    <n v="0"/>
    <n v="0"/>
    <x v="1"/>
    <x v="1"/>
    <s v="05-10times"/>
    <s v="No"/>
    <x v="1"/>
    <x v="80"/>
    <n v="104"/>
    <n v="379"/>
    <n v="111"/>
    <n v="189"/>
    <n v="218"/>
    <x v="0"/>
    <x v="0"/>
    <x v="0"/>
    <x v="0"/>
    <x v="0"/>
    <x v="1"/>
    <n v="1"/>
    <n v="4"/>
    <n v="4"/>
    <n v="6"/>
  </r>
  <r>
    <x v="2"/>
    <x v="3"/>
    <x v="1"/>
    <n v="0"/>
    <n v="1"/>
    <x v="2"/>
    <x v="2"/>
    <s v="05-10times"/>
    <s v="No"/>
    <x v="1"/>
    <x v="123"/>
    <n v="0"/>
    <n v="8"/>
    <n v="0"/>
    <n v="0"/>
    <n v="2"/>
    <x v="0"/>
    <x v="0"/>
    <x v="0"/>
    <x v="0"/>
    <x v="0"/>
    <x v="0"/>
    <n v="1"/>
    <n v="2"/>
    <n v="0"/>
    <n v="3"/>
  </r>
  <r>
    <x v="2"/>
    <x v="3"/>
    <x v="1"/>
    <n v="1"/>
    <n v="1"/>
    <x v="2"/>
    <x v="2"/>
    <s v="05-10times"/>
    <s v="No"/>
    <x v="1"/>
    <x v="492"/>
    <n v="1"/>
    <n v="21"/>
    <n v="0"/>
    <n v="1"/>
    <n v="27"/>
    <x v="0"/>
    <x v="0"/>
    <x v="0"/>
    <x v="0"/>
    <x v="0"/>
    <x v="0"/>
    <n v="2"/>
    <n v="2"/>
    <n v="1"/>
    <n v="3"/>
  </r>
  <r>
    <x v="0"/>
    <x v="1"/>
    <x v="0"/>
    <n v="1"/>
    <n v="0"/>
    <x v="2"/>
    <x v="2"/>
    <s v="05-10times"/>
    <s v="No"/>
    <x v="1"/>
    <x v="493"/>
    <n v="9"/>
    <n v="125"/>
    <n v="25"/>
    <n v="4"/>
    <n v="139"/>
    <x v="0"/>
    <x v="0"/>
    <x v="1"/>
    <x v="0"/>
    <x v="0"/>
    <x v="0"/>
    <n v="6"/>
    <n v="7"/>
    <n v="1"/>
    <n v="8"/>
  </r>
  <r>
    <x v="1"/>
    <x v="2"/>
    <x v="0"/>
    <n v="1"/>
    <n v="1"/>
    <x v="2"/>
    <x v="2"/>
    <s v="05-10times"/>
    <s v="No"/>
    <x v="1"/>
    <x v="16"/>
    <n v="1"/>
    <n v="17"/>
    <n v="2"/>
    <n v="0"/>
    <n v="2"/>
    <x v="0"/>
    <x v="0"/>
    <x v="0"/>
    <x v="0"/>
    <x v="0"/>
    <x v="0"/>
    <n v="1"/>
    <n v="1"/>
    <n v="0"/>
    <n v="3"/>
  </r>
  <r>
    <x v="3"/>
    <x v="3"/>
    <x v="0"/>
    <n v="0"/>
    <n v="0"/>
    <x v="2"/>
    <x v="2"/>
    <s v="05-10times"/>
    <s v="No"/>
    <x v="1"/>
    <x v="50"/>
    <n v="0"/>
    <n v="7"/>
    <n v="3"/>
    <n v="7"/>
    <n v="10"/>
    <x v="0"/>
    <x v="0"/>
    <x v="0"/>
    <x v="0"/>
    <x v="0"/>
    <x v="0"/>
    <n v="1"/>
    <n v="1"/>
    <n v="0"/>
    <n v="3"/>
  </r>
  <r>
    <x v="0"/>
    <x v="2"/>
    <x v="0"/>
    <n v="1"/>
    <n v="2"/>
    <x v="2"/>
    <x v="1"/>
    <s v="05-10times"/>
    <s v="No"/>
    <x v="1"/>
    <x v="494"/>
    <n v="0"/>
    <n v="35"/>
    <n v="4"/>
    <n v="3"/>
    <n v="7"/>
    <x v="0"/>
    <x v="0"/>
    <x v="0"/>
    <x v="0"/>
    <x v="0"/>
    <x v="0"/>
    <n v="6"/>
    <n v="4"/>
    <n v="2"/>
    <n v="8"/>
  </r>
  <r>
    <x v="0"/>
    <x v="2"/>
    <x v="0"/>
    <n v="0"/>
    <n v="1"/>
    <x v="2"/>
    <x v="2"/>
    <s v="05-10times"/>
    <s v="No"/>
    <x v="1"/>
    <x v="495"/>
    <n v="0"/>
    <n v="65"/>
    <n v="7"/>
    <n v="11"/>
    <n v="5"/>
    <x v="0"/>
    <x v="0"/>
    <x v="0"/>
    <x v="0"/>
    <x v="0"/>
    <x v="0"/>
    <n v="4"/>
    <n v="7"/>
    <n v="2"/>
    <n v="9"/>
  </r>
  <r>
    <x v="3"/>
    <x v="3"/>
    <x v="4"/>
    <n v="1"/>
    <n v="1"/>
    <x v="2"/>
    <x v="2"/>
    <s v="05-10times"/>
    <s v="No"/>
    <x v="1"/>
    <x v="298"/>
    <n v="0"/>
    <n v="87"/>
    <n v="4"/>
    <n v="11"/>
    <n v="23"/>
    <x v="0"/>
    <x v="0"/>
    <x v="0"/>
    <x v="0"/>
    <x v="0"/>
    <x v="1"/>
    <n v="4"/>
    <n v="7"/>
    <n v="2"/>
    <n v="5"/>
  </r>
  <r>
    <x v="2"/>
    <x v="1"/>
    <x v="4"/>
    <n v="1"/>
    <n v="1"/>
    <x v="2"/>
    <x v="0"/>
    <s v="05-10times"/>
    <s v="No"/>
    <x v="1"/>
    <x v="241"/>
    <n v="0"/>
    <n v="45"/>
    <n v="0"/>
    <n v="0"/>
    <n v="34"/>
    <x v="0"/>
    <x v="0"/>
    <x v="0"/>
    <x v="1"/>
    <x v="0"/>
    <x v="1"/>
    <n v="11"/>
    <n v="3"/>
    <n v="4"/>
    <n v="10"/>
  </r>
  <r>
    <x v="2"/>
    <x v="0"/>
    <x v="3"/>
    <n v="0"/>
    <n v="0"/>
    <x v="1"/>
    <x v="0"/>
    <s v="05-10times"/>
    <s v="No"/>
    <x v="1"/>
    <x v="496"/>
    <n v="51"/>
    <n v="270"/>
    <n v="101"/>
    <n v="0"/>
    <n v="45"/>
    <x v="0"/>
    <x v="0"/>
    <x v="0"/>
    <x v="0"/>
    <x v="0"/>
    <x v="0"/>
    <n v="1"/>
    <n v="1"/>
    <n v="3"/>
    <n v="5"/>
  </r>
  <r>
    <x v="3"/>
    <x v="0"/>
    <x v="1"/>
    <n v="1"/>
    <n v="0"/>
    <x v="1"/>
    <x v="1"/>
    <s v="05-10times"/>
    <s v="No"/>
    <x v="1"/>
    <x v="497"/>
    <n v="6"/>
    <n v="73"/>
    <n v="8"/>
    <n v="4"/>
    <n v="19"/>
    <x v="0"/>
    <x v="0"/>
    <x v="0"/>
    <x v="0"/>
    <x v="0"/>
    <x v="0"/>
    <n v="1"/>
    <n v="3"/>
    <n v="1"/>
    <n v="6"/>
  </r>
  <r>
    <x v="0"/>
    <x v="3"/>
    <x v="2"/>
    <n v="0"/>
    <n v="0"/>
    <x v="1"/>
    <x v="0"/>
    <s v="05-10times"/>
    <s v="No"/>
    <x v="1"/>
    <x v="498"/>
    <n v="64"/>
    <n v="785"/>
    <n v="84"/>
    <n v="128"/>
    <n v="48"/>
    <x v="0"/>
    <x v="0"/>
    <x v="0"/>
    <x v="0"/>
    <x v="0"/>
    <x v="0"/>
    <n v="1"/>
    <n v="3"/>
    <n v="3"/>
    <n v="8"/>
  </r>
  <r>
    <x v="3"/>
    <x v="3"/>
    <x v="0"/>
    <n v="0"/>
    <n v="0"/>
    <x v="1"/>
    <x v="1"/>
    <s v="05-10times"/>
    <s v="No"/>
    <x v="1"/>
    <x v="499"/>
    <n v="14"/>
    <n v="717"/>
    <n v="210"/>
    <n v="0"/>
    <n v="43"/>
    <x v="0"/>
    <x v="0"/>
    <x v="0"/>
    <x v="0"/>
    <x v="0"/>
    <x v="0"/>
    <n v="1"/>
    <n v="7"/>
    <n v="5"/>
    <n v="10"/>
  </r>
  <r>
    <x v="3"/>
    <x v="3"/>
    <x v="0"/>
    <n v="0"/>
    <n v="0"/>
    <x v="2"/>
    <x v="2"/>
    <s v="05-10times"/>
    <s v="No"/>
    <x v="1"/>
    <x v="500"/>
    <n v="48"/>
    <n v="350"/>
    <n v="94"/>
    <n v="84"/>
    <n v="108"/>
    <x v="0"/>
    <x v="0"/>
    <x v="0"/>
    <x v="0"/>
    <x v="0"/>
    <x v="1"/>
    <n v="1"/>
    <n v="9"/>
    <n v="3"/>
    <n v="6"/>
  </r>
  <r>
    <x v="1"/>
    <x v="0"/>
    <x v="1"/>
    <n v="0"/>
    <n v="1"/>
    <x v="1"/>
    <x v="1"/>
    <s v="05-10times"/>
    <s v="No"/>
    <x v="1"/>
    <x v="501"/>
    <n v="34"/>
    <n v="103"/>
    <n v="90"/>
    <n v="29"/>
    <n v="49"/>
    <x v="0"/>
    <x v="0"/>
    <x v="0"/>
    <x v="0"/>
    <x v="0"/>
    <x v="0"/>
    <n v="2"/>
    <n v="3"/>
    <n v="3"/>
    <n v="10"/>
  </r>
  <r>
    <x v="3"/>
    <x v="3"/>
    <x v="4"/>
    <n v="0"/>
    <n v="1"/>
    <x v="1"/>
    <x v="0"/>
    <s v="05-10times"/>
    <s v="No"/>
    <x v="1"/>
    <x v="502"/>
    <n v="24"/>
    <n v="68"/>
    <n v="65"/>
    <n v="4"/>
    <n v="8"/>
    <x v="0"/>
    <x v="0"/>
    <x v="0"/>
    <x v="0"/>
    <x v="0"/>
    <x v="0"/>
    <n v="5"/>
    <n v="3"/>
    <n v="1"/>
    <n v="6"/>
  </r>
  <r>
    <x v="0"/>
    <x v="3"/>
    <x v="0"/>
    <n v="0"/>
    <n v="1"/>
    <x v="2"/>
    <x v="2"/>
    <s v="05-10times"/>
    <s v="No"/>
    <x v="1"/>
    <x v="503"/>
    <n v="35"/>
    <n v="106"/>
    <n v="101"/>
    <n v="77"/>
    <n v="42"/>
    <x v="0"/>
    <x v="0"/>
    <x v="0"/>
    <x v="1"/>
    <x v="0"/>
    <x v="0"/>
    <n v="2"/>
    <n v="9"/>
    <n v="2"/>
    <n v="9"/>
  </r>
  <r>
    <x v="1"/>
    <x v="0"/>
    <x v="1"/>
    <n v="2"/>
    <n v="1"/>
    <x v="2"/>
    <x v="1"/>
    <s v="05-10times"/>
    <s v="No"/>
    <x v="1"/>
    <x v="338"/>
    <n v="3"/>
    <n v="77"/>
    <n v="10"/>
    <n v="3"/>
    <n v="26"/>
    <x v="0"/>
    <x v="0"/>
    <x v="0"/>
    <x v="0"/>
    <x v="0"/>
    <x v="0"/>
    <n v="7"/>
    <n v="6"/>
    <n v="3"/>
    <n v="5"/>
  </r>
  <r>
    <x v="1"/>
    <x v="2"/>
    <x v="2"/>
    <n v="1"/>
    <n v="0"/>
    <x v="2"/>
    <x v="0"/>
    <s v="05-10times"/>
    <s v="No"/>
    <x v="1"/>
    <x v="203"/>
    <n v="0"/>
    <n v="14"/>
    <n v="7"/>
    <n v="3"/>
    <n v="2"/>
    <x v="0"/>
    <x v="0"/>
    <x v="0"/>
    <x v="0"/>
    <x v="0"/>
    <x v="0"/>
    <n v="1"/>
    <n v="1"/>
    <n v="0"/>
    <n v="3"/>
  </r>
  <r>
    <x v="3"/>
    <x v="3"/>
    <x v="2"/>
    <n v="1"/>
    <n v="0"/>
    <x v="2"/>
    <x v="0"/>
    <s v="05-10times"/>
    <s v="No"/>
    <x v="1"/>
    <x v="81"/>
    <n v="2"/>
    <n v="15"/>
    <n v="2"/>
    <n v="2"/>
    <n v="8"/>
    <x v="0"/>
    <x v="0"/>
    <x v="0"/>
    <x v="0"/>
    <x v="0"/>
    <x v="0"/>
    <n v="2"/>
    <n v="2"/>
    <n v="0"/>
    <n v="3"/>
  </r>
  <r>
    <x v="0"/>
    <x v="3"/>
    <x v="4"/>
    <n v="1"/>
    <n v="0"/>
    <x v="2"/>
    <x v="1"/>
    <s v="05-10times"/>
    <s v="No"/>
    <x v="1"/>
    <x v="50"/>
    <n v="8"/>
    <n v="8"/>
    <n v="6"/>
    <n v="1"/>
    <n v="9"/>
    <x v="0"/>
    <x v="0"/>
    <x v="0"/>
    <x v="0"/>
    <x v="0"/>
    <x v="0"/>
    <n v="2"/>
    <n v="1"/>
    <n v="0"/>
    <n v="3"/>
  </r>
  <r>
    <x v="2"/>
    <x v="2"/>
    <x v="0"/>
    <n v="0"/>
    <n v="0"/>
    <x v="2"/>
    <x v="0"/>
    <s v="05-10times"/>
    <s v="No"/>
    <x v="1"/>
    <x v="107"/>
    <n v="2"/>
    <n v="7"/>
    <n v="0"/>
    <n v="4"/>
    <n v="2"/>
    <x v="0"/>
    <x v="0"/>
    <x v="0"/>
    <x v="0"/>
    <x v="0"/>
    <x v="0"/>
    <n v="1"/>
    <n v="1"/>
    <n v="0"/>
    <n v="2"/>
  </r>
  <r>
    <x v="3"/>
    <x v="3"/>
    <x v="4"/>
    <n v="0"/>
    <n v="0"/>
    <x v="1"/>
    <x v="0"/>
    <s v="05-10times"/>
    <s v="No"/>
    <x v="1"/>
    <x v="504"/>
    <n v="20"/>
    <n v="613"/>
    <n v="80"/>
    <n v="61"/>
    <n v="27"/>
    <x v="0"/>
    <x v="0"/>
    <x v="0"/>
    <x v="0"/>
    <x v="0"/>
    <x v="0"/>
    <n v="1"/>
    <n v="5"/>
    <n v="7"/>
    <n v="9"/>
  </r>
  <r>
    <x v="4"/>
    <x v="1"/>
    <x v="0"/>
    <n v="0"/>
    <n v="1"/>
    <x v="1"/>
    <x v="0"/>
    <s v="05-10times"/>
    <s v="No"/>
    <x v="1"/>
    <x v="6"/>
    <n v="0"/>
    <n v="2"/>
    <n v="0"/>
    <n v="0"/>
    <n v="2"/>
    <x v="0"/>
    <x v="0"/>
    <x v="0"/>
    <x v="0"/>
    <x v="0"/>
    <x v="0"/>
    <n v="1"/>
    <n v="1"/>
    <n v="0"/>
    <n v="3"/>
  </r>
  <r>
    <x v="2"/>
    <x v="3"/>
    <x v="2"/>
    <n v="1"/>
    <n v="1"/>
    <x v="1"/>
    <x v="0"/>
    <s v="05-10times"/>
    <s v="No"/>
    <x v="1"/>
    <x v="18"/>
    <n v="2"/>
    <n v="10"/>
    <n v="6"/>
    <n v="4"/>
    <n v="34"/>
    <x v="0"/>
    <x v="0"/>
    <x v="0"/>
    <x v="0"/>
    <x v="0"/>
    <x v="0"/>
    <n v="2"/>
    <n v="1"/>
    <n v="2"/>
    <n v="2"/>
  </r>
  <r>
    <x v="0"/>
    <x v="2"/>
    <x v="0"/>
    <n v="0"/>
    <n v="1"/>
    <x v="2"/>
    <x v="1"/>
    <s v="05-10times"/>
    <s v="No"/>
    <x v="1"/>
    <x v="505"/>
    <n v="47"/>
    <n v="237"/>
    <n v="12"/>
    <n v="19"/>
    <n v="76"/>
    <x v="0"/>
    <x v="0"/>
    <x v="0"/>
    <x v="0"/>
    <x v="0"/>
    <x v="0"/>
    <n v="4"/>
    <n v="6"/>
    <n v="11"/>
    <n v="7"/>
  </r>
  <r>
    <x v="4"/>
    <x v="3"/>
    <x v="4"/>
    <n v="1"/>
    <n v="0"/>
    <x v="2"/>
    <x v="2"/>
    <s v="05-10times"/>
    <s v="No"/>
    <x v="1"/>
    <x v="24"/>
    <n v="4"/>
    <n v="8"/>
    <n v="2"/>
    <n v="0"/>
    <n v="5"/>
    <x v="0"/>
    <x v="0"/>
    <x v="0"/>
    <x v="0"/>
    <x v="0"/>
    <x v="0"/>
    <n v="1"/>
    <n v="1"/>
    <n v="0"/>
    <n v="3"/>
  </r>
  <r>
    <x v="2"/>
    <x v="3"/>
    <x v="0"/>
    <n v="0"/>
    <n v="1"/>
    <x v="2"/>
    <x v="1"/>
    <s v="05-10times"/>
    <s v="No"/>
    <x v="1"/>
    <x v="185"/>
    <n v="19"/>
    <n v="111"/>
    <n v="50"/>
    <n v="15"/>
    <n v="19"/>
    <x v="0"/>
    <x v="0"/>
    <x v="0"/>
    <x v="0"/>
    <x v="0"/>
    <x v="0"/>
    <n v="6"/>
    <n v="5"/>
    <n v="1"/>
    <n v="8"/>
  </r>
  <r>
    <x v="3"/>
    <x v="3"/>
    <x v="1"/>
    <n v="2"/>
    <n v="1"/>
    <x v="2"/>
    <x v="0"/>
    <s v="05-10times"/>
    <s v="No"/>
    <x v="1"/>
    <x v="24"/>
    <n v="1"/>
    <n v="13"/>
    <n v="3"/>
    <n v="5"/>
    <n v="1"/>
    <x v="0"/>
    <x v="0"/>
    <x v="0"/>
    <x v="0"/>
    <x v="0"/>
    <x v="0"/>
    <n v="1"/>
    <n v="1"/>
    <n v="0"/>
    <n v="3"/>
  </r>
  <r>
    <x v="3"/>
    <x v="3"/>
    <x v="1"/>
    <n v="0"/>
    <n v="1"/>
    <x v="1"/>
    <x v="1"/>
    <s v="05-10times"/>
    <s v="No"/>
    <x v="1"/>
    <x v="79"/>
    <n v="4"/>
    <n v="12"/>
    <n v="2"/>
    <n v="4"/>
    <n v="321"/>
    <x v="0"/>
    <x v="0"/>
    <x v="0"/>
    <x v="0"/>
    <x v="0"/>
    <x v="0"/>
    <n v="0"/>
    <n v="25"/>
    <n v="0"/>
    <n v="0"/>
  </r>
  <r>
    <x v="0"/>
    <x v="3"/>
    <x v="0"/>
    <n v="0"/>
    <n v="0"/>
    <x v="1"/>
    <x v="1"/>
    <s v="05-10times"/>
    <s v="No"/>
    <x v="1"/>
    <x v="136"/>
    <n v="51"/>
    <n v="932"/>
    <n v="180"/>
    <n v="34"/>
    <n v="86"/>
    <x v="0"/>
    <x v="0"/>
    <x v="0"/>
    <x v="0"/>
    <x v="0"/>
    <x v="0"/>
    <n v="1"/>
    <n v="5"/>
    <n v="6"/>
    <n v="5"/>
  </r>
  <r>
    <x v="4"/>
    <x v="1"/>
    <x v="4"/>
    <n v="1"/>
    <n v="0"/>
    <x v="2"/>
    <x v="0"/>
    <s v="05-10times"/>
    <s v="No"/>
    <x v="1"/>
    <x v="24"/>
    <n v="4"/>
    <n v="10"/>
    <n v="2"/>
    <n v="2"/>
    <n v="7"/>
    <x v="0"/>
    <x v="0"/>
    <x v="0"/>
    <x v="0"/>
    <x v="0"/>
    <x v="0"/>
    <n v="1"/>
    <n v="1"/>
    <n v="0"/>
    <n v="3"/>
  </r>
  <r>
    <x v="3"/>
    <x v="3"/>
    <x v="1"/>
    <n v="1"/>
    <n v="1"/>
    <x v="2"/>
    <x v="1"/>
    <s v="16times or more"/>
    <s v="No"/>
    <x v="1"/>
    <x v="24"/>
    <n v="0"/>
    <n v="1"/>
    <n v="1"/>
    <n v="1"/>
    <n v="1"/>
    <x v="0"/>
    <x v="0"/>
    <x v="0"/>
    <x v="0"/>
    <x v="0"/>
    <x v="0"/>
    <n v="15"/>
    <n v="0"/>
    <n v="0"/>
    <n v="0"/>
  </r>
  <r>
    <x v="2"/>
    <x v="2"/>
    <x v="1"/>
    <n v="1"/>
    <n v="1"/>
    <x v="2"/>
    <x v="2"/>
    <s v="05-10times"/>
    <s v="No"/>
    <x v="1"/>
    <x v="281"/>
    <n v="0"/>
    <n v="76"/>
    <n v="13"/>
    <n v="7"/>
    <n v="71"/>
    <x v="0"/>
    <x v="0"/>
    <x v="0"/>
    <x v="0"/>
    <x v="0"/>
    <x v="0"/>
    <n v="6"/>
    <n v="4"/>
    <n v="4"/>
    <n v="3"/>
  </r>
  <r>
    <x v="2"/>
    <x v="2"/>
    <x v="1"/>
    <n v="0"/>
    <n v="1"/>
    <x v="2"/>
    <x v="1"/>
    <s v="05-10times"/>
    <s v="No"/>
    <x v="1"/>
    <x v="506"/>
    <n v="5"/>
    <n v="233"/>
    <n v="69"/>
    <n v="41"/>
    <n v="83"/>
    <x v="0"/>
    <x v="0"/>
    <x v="0"/>
    <x v="0"/>
    <x v="0"/>
    <x v="0"/>
    <n v="4"/>
    <n v="5"/>
    <n v="5"/>
    <n v="8"/>
  </r>
  <r>
    <x v="0"/>
    <x v="2"/>
    <x v="2"/>
    <n v="0"/>
    <n v="1"/>
    <x v="2"/>
    <x v="2"/>
    <s v="05-10times"/>
    <s v="No"/>
    <x v="1"/>
    <x v="507"/>
    <n v="6"/>
    <n v="71"/>
    <n v="4"/>
    <n v="0"/>
    <n v="27"/>
    <x v="0"/>
    <x v="0"/>
    <x v="0"/>
    <x v="0"/>
    <x v="0"/>
    <x v="0"/>
    <n v="5"/>
    <n v="5"/>
    <n v="1"/>
    <n v="7"/>
  </r>
  <r>
    <x v="4"/>
    <x v="0"/>
    <x v="0"/>
    <n v="1"/>
    <n v="1"/>
    <x v="2"/>
    <x v="2"/>
    <s v="05-10times"/>
    <s v="No"/>
    <x v="1"/>
    <x v="317"/>
    <n v="0"/>
    <n v="14"/>
    <n v="0"/>
    <n v="0"/>
    <n v="6"/>
    <x v="0"/>
    <x v="0"/>
    <x v="0"/>
    <x v="0"/>
    <x v="0"/>
    <x v="0"/>
    <n v="2"/>
    <n v="2"/>
    <n v="0"/>
    <n v="3"/>
  </r>
  <r>
    <x v="4"/>
    <x v="0"/>
    <x v="0"/>
    <n v="1"/>
    <n v="0"/>
    <x v="2"/>
    <x v="2"/>
    <s v="05-10times"/>
    <s v="No"/>
    <x v="1"/>
    <x v="508"/>
    <n v="44"/>
    <n v="54"/>
    <n v="102"/>
    <n v="78"/>
    <n v="6"/>
    <x v="0"/>
    <x v="0"/>
    <x v="0"/>
    <x v="0"/>
    <x v="0"/>
    <x v="0"/>
    <n v="3"/>
    <n v="5"/>
    <n v="1"/>
    <n v="7"/>
  </r>
  <r>
    <x v="2"/>
    <x v="2"/>
    <x v="1"/>
    <n v="0"/>
    <n v="1"/>
    <x v="2"/>
    <x v="2"/>
    <s v="05-10times"/>
    <s v="No"/>
    <x v="1"/>
    <x v="509"/>
    <n v="11"/>
    <n v="88"/>
    <n v="15"/>
    <n v="3"/>
    <n v="22"/>
    <x v="0"/>
    <x v="0"/>
    <x v="0"/>
    <x v="0"/>
    <x v="0"/>
    <x v="0"/>
    <n v="2"/>
    <n v="6"/>
    <n v="3"/>
    <n v="5"/>
  </r>
  <r>
    <x v="2"/>
    <x v="2"/>
    <x v="1"/>
    <n v="0"/>
    <n v="1"/>
    <x v="2"/>
    <x v="0"/>
    <s v="05-10times"/>
    <s v="No"/>
    <x v="1"/>
    <x v="84"/>
    <n v="0"/>
    <n v="26"/>
    <n v="0"/>
    <n v="0"/>
    <n v="75"/>
    <x v="0"/>
    <x v="0"/>
    <x v="0"/>
    <x v="1"/>
    <x v="0"/>
    <x v="0"/>
    <n v="5"/>
    <n v="7"/>
    <n v="4"/>
    <n v="6"/>
  </r>
  <r>
    <x v="5"/>
    <x v="3"/>
    <x v="0"/>
    <n v="1"/>
    <n v="1"/>
    <x v="2"/>
    <x v="2"/>
    <s v="05-10times"/>
    <s v="No"/>
    <x v="1"/>
    <x v="60"/>
    <n v="1"/>
    <n v="12"/>
    <n v="2"/>
    <n v="0"/>
    <n v="10"/>
    <x v="0"/>
    <x v="0"/>
    <x v="0"/>
    <x v="0"/>
    <x v="0"/>
    <x v="0"/>
    <n v="2"/>
    <n v="2"/>
    <n v="0"/>
    <n v="3"/>
  </r>
  <r>
    <x v="5"/>
    <x v="3"/>
    <x v="0"/>
    <n v="1"/>
    <n v="0"/>
    <x v="2"/>
    <x v="1"/>
    <s v="05-10times"/>
    <s v="No"/>
    <x v="1"/>
    <x v="56"/>
    <n v="1"/>
    <n v="5"/>
    <n v="4"/>
    <n v="5"/>
    <n v="7"/>
    <x v="0"/>
    <x v="0"/>
    <x v="0"/>
    <x v="0"/>
    <x v="0"/>
    <x v="0"/>
    <n v="1"/>
    <n v="1"/>
    <n v="0"/>
    <n v="3"/>
  </r>
  <r>
    <x v="5"/>
    <x v="3"/>
    <x v="0"/>
    <n v="0"/>
    <n v="1"/>
    <x v="2"/>
    <x v="0"/>
    <s v="05-10times"/>
    <s v="No"/>
    <x v="1"/>
    <x v="27"/>
    <n v="3"/>
    <n v="38"/>
    <n v="4"/>
    <n v="0"/>
    <n v="59"/>
    <x v="0"/>
    <x v="0"/>
    <x v="0"/>
    <x v="0"/>
    <x v="0"/>
    <x v="0"/>
    <n v="3"/>
    <n v="3"/>
    <n v="2"/>
    <n v="4"/>
  </r>
  <r>
    <x v="3"/>
    <x v="0"/>
    <x v="4"/>
    <n v="1"/>
    <n v="0"/>
    <x v="2"/>
    <x v="0"/>
    <s v="05-10times"/>
    <s v="No"/>
    <x v="1"/>
    <x v="75"/>
    <n v="1"/>
    <n v="13"/>
    <n v="2"/>
    <n v="2"/>
    <n v="18"/>
    <x v="0"/>
    <x v="0"/>
    <x v="1"/>
    <x v="0"/>
    <x v="0"/>
    <x v="1"/>
    <n v="1"/>
    <n v="1"/>
    <n v="1"/>
    <n v="2"/>
  </r>
  <r>
    <x v="3"/>
    <x v="0"/>
    <x v="4"/>
    <n v="1"/>
    <n v="0"/>
    <x v="2"/>
    <x v="0"/>
    <s v="05-10times"/>
    <s v="No"/>
    <x v="1"/>
    <x v="462"/>
    <n v="12"/>
    <n v="141"/>
    <n v="43"/>
    <n v="39"/>
    <n v="187"/>
    <x v="0"/>
    <x v="0"/>
    <x v="0"/>
    <x v="0"/>
    <x v="0"/>
    <x v="0"/>
    <n v="6"/>
    <n v="6"/>
    <n v="1"/>
    <n v="5"/>
  </r>
  <r>
    <x v="0"/>
    <x v="3"/>
    <x v="0"/>
    <n v="1"/>
    <n v="0"/>
    <x v="2"/>
    <x v="0"/>
    <s v="05-10times"/>
    <s v="No"/>
    <x v="1"/>
    <x v="510"/>
    <n v="32"/>
    <n v="162"/>
    <n v="42"/>
    <n v="32"/>
    <n v="43"/>
    <x v="0"/>
    <x v="0"/>
    <x v="0"/>
    <x v="0"/>
    <x v="0"/>
    <x v="0"/>
    <n v="2"/>
    <n v="11"/>
    <n v="4"/>
    <n v="11"/>
  </r>
  <r>
    <x v="0"/>
    <x v="3"/>
    <x v="0"/>
    <n v="1"/>
    <n v="0"/>
    <x v="2"/>
    <x v="0"/>
    <s v="05-10times"/>
    <s v="No"/>
    <x v="1"/>
    <x v="49"/>
    <n v="2"/>
    <n v="7"/>
    <n v="4"/>
    <n v="3"/>
    <n v="11"/>
    <x v="0"/>
    <x v="0"/>
    <x v="0"/>
    <x v="0"/>
    <x v="0"/>
    <x v="0"/>
    <n v="1"/>
    <n v="0"/>
    <n v="1"/>
    <n v="2"/>
  </r>
  <r>
    <x v="0"/>
    <x v="3"/>
    <x v="0"/>
    <n v="1"/>
    <n v="1"/>
    <x v="2"/>
    <x v="0"/>
    <s v="05-10times"/>
    <s v="No"/>
    <x v="1"/>
    <x v="44"/>
    <n v="4"/>
    <n v="44"/>
    <n v="10"/>
    <n v="10"/>
    <n v="43"/>
    <x v="0"/>
    <x v="0"/>
    <x v="0"/>
    <x v="0"/>
    <x v="0"/>
    <x v="1"/>
    <n v="3"/>
    <n v="3"/>
    <n v="1"/>
    <n v="3"/>
  </r>
  <r>
    <x v="0"/>
    <x v="3"/>
    <x v="1"/>
    <n v="0"/>
    <n v="1"/>
    <x v="2"/>
    <x v="1"/>
    <s v="05-10times"/>
    <s v="No"/>
    <x v="1"/>
    <x v="511"/>
    <n v="8"/>
    <n v="53"/>
    <n v="11"/>
    <n v="0"/>
    <n v="242"/>
    <x v="0"/>
    <x v="0"/>
    <x v="0"/>
    <x v="0"/>
    <x v="0"/>
    <x v="0"/>
    <n v="2"/>
    <n v="8"/>
    <n v="10"/>
    <n v="5"/>
  </r>
  <r>
    <x v="3"/>
    <x v="0"/>
    <x v="4"/>
    <n v="1"/>
    <n v="0"/>
    <x v="2"/>
    <x v="1"/>
    <s v="05-10times"/>
    <s v="No"/>
    <x v="1"/>
    <x v="78"/>
    <n v="7"/>
    <n v="9"/>
    <n v="3"/>
    <n v="1"/>
    <n v="11"/>
    <x v="0"/>
    <x v="0"/>
    <x v="0"/>
    <x v="0"/>
    <x v="0"/>
    <x v="0"/>
    <n v="1"/>
    <n v="1"/>
    <n v="0"/>
    <n v="3"/>
  </r>
  <r>
    <x v="3"/>
    <x v="0"/>
    <x v="0"/>
    <n v="0"/>
    <n v="1"/>
    <x v="2"/>
    <x v="1"/>
    <s v="05-10times"/>
    <s v="No"/>
    <x v="1"/>
    <x v="512"/>
    <n v="7"/>
    <n v="62"/>
    <n v="0"/>
    <n v="0"/>
    <n v="15"/>
    <x v="0"/>
    <x v="0"/>
    <x v="0"/>
    <x v="0"/>
    <x v="0"/>
    <x v="0"/>
    <n v="2"/>
    <n v="11"/>
    <n v="3"/>
    <n v="7"/>
  </r>
  <r>
    <x v="3"/>
    <x v="2"/>
    <x v="1"/>
    <n v="0"/>
    <n v="0"/>
    <x v="2"/>
    <x v="1"/>
    <s v="05-10times"/>
    <s v="No"/>
    <x v="1"/>
    <x v="513"/>
    <n v="33"/>
    <n v="216"/>
    <n v="0"/>
    <n v="33"/>
    <n v="66"/>
    <x v="0"/>
    <x v="0"/>
    <x v="0"/>
    <x v="1"/>
    <x v="1"/>
    <x v="0"/>
    <n v="1"/>
    <n v="2"/>
    <n v="4"/>
    <n v="9"/>
  </r>
  <r>
    <x v="3"/>
    <x v="2"/>
    <x v="1"/>
    <n v="0"/>
    <n v="1"/>
    <x v="2"/>
    <x v="1"/>
    <s v="05-10times"/>
    <s v="No"/>
    <x v="1"/>
    <x v="205"/>
    <n v="13"/>
    <n v="131"/>
    <n v="32"/>
    <n v="3"/>
    <n v="6"/>
    <x v="1"/>
    <x v="0"/>
    <x v="0"/>
    <x v="0"/>
    <x v="0"/>
    <x v="0"/>
    <n v="4"/>
    <n v="6"/>
    <n v="1"/>
    <n v="6"/>
  </r>
  <r>
    <x v="3"/>
    <x v="3"/>
    <x v="0"/>
    <n v="0"/>
    <n v="1"/>
    <x v="1"/>
    <x v="1"/>
    <s v="05-10times"/>
    <s v="No"/>
    <x v="1"/>
    <x v="44"/>
    <n v="1"/>
    <n v="27"/>
    <n v="6"/>
    <n v="7"/>
    <n v="1"/>
    <x v="0"/>
    <x v="0"/>
    <x v="0"/>
    <x v="0"/>
    <x v="0"/>
    <x v="0"/>
    <n v="1"/>
    <n v="1"/>
    <n v="1"/>
    <n v="4"/>
  </r>
  <r>
    <x v="3"/>
    <x v="2"/>
    <x v="1"/>
    <n v="1"/>
    <n v="0"/>
    <x v="2"/>
    <x v="1"/>
    <s v="05-10times"/>
    <s v="No"/>
    <x v="1"/>
    <x v="49"/>
    <n v="3"/>
    <n v="6"/>
    <n v="10"/>
    <n v="0"/>
    <n v="9"/>
    <x v="0"/>
    <x v="0"/>
    <x v="0"/>
    <x v="0"/>
    <x v="0"/>
    <x v="0"/>
    <n v="1"/>
    <n v="1"/>
    <n v="0"/>
    <n v="3"/>
  </r>
  <r>
    <x v="0"/>
    <x v="2"/>
    <x v="0"/>
    <n v="0"/>
    <n v="1"/>
    <x v="2"/>
    <x v="1"/>
    <s v="05-10times"/>
    <s v="No"/>
    <x v="1"/>
    <x v="229"/>
    <n v="10"/>
    <n v="75"/>
    <n v="0"/>
    <n v="10"/>
    <n v="48"/>
    <x v="0"/>
    <x v="0"/>
    <x v="0"/>
    <x v="0"/>
    <x v="0"/>
    <x v="0"/>
    <n v="4"/>
    <n v="8"/>
    <n v="1"/>
    <n v="8"/>
  </r>
  <r>
    <x v="3"/>
    <x v="2"/>
    <x v="1"/>
    <n v="1"/>
    <n v="0"/>
    <x v="2"/>
    <x v="0"/>
    <s v="05-10times"/>
    <s v="No"/>
    <x v="1"/>
    <x v="14"/>
    <n v="34"/>
    <n v="62"/>
    <n v="11"/>
    <n v="14"/>
    <n v="44"/>
    <x v="0"/>
    <x v="0"/>
    <x v="0"/>
    <x v="0"/>
    <x v="0"/>
    <x v="0"/>
    <n v="3"/>
    <n v="4"/>
    <n v="0"/>
    <n v="4"/>
  </r>
  <r>
    <x v="0"/>
    <x v="1"/>
    <x v="2"/>
    <n v="0"/>
    <n v="1"/>
    <x v="1"/>
    <x v="0"/>
    <s v="05-10times"/>
    <s v="No"/>
    <x v="1"/>
    <x v="514"/>
    <n v="15"/>
    <n v="186"/>
    <n v="151"/>
    <n v="38"/>
    <n v="15"/>
    <x v="0"/>
    <x v="0"/>
    <x v="0"/>
    <x v="0"/>
    <x v="0"/>
    <x v="0"/>
    <n v="3"/>
    <n v="5"/>
    <n v="3"/>
    <n v="13"/>
  </r>
  <r>
    <x v="0"/>
    <x v="3"/>
    <x v="1"/>
    <n v="1"/>
    <n v="0"/>
    <x v="2"/>
    <x v="0"/>
    <s v="05-10times"/>
    <s v="No"/>
    <x v="1"/>
    <x v="205"/>
    <n v="43"/>
    <n v="118"/>
    <n v="46"/>
    <n v="27"/>
    <n v="15"/>
    <x v="0"/>
    <x v="0"/>
    <x v="0"/>
    <x v="0"/>
    <x v="0"/>
    <x v="0"/>
    <n v="5"/>
    <n v="5"/>
    <n v="3"/>
    <n v="6"/>
  </r>
  <r>
    <x v="3"/>
    <x v="3"/>
    <x v="4"/>
    <n v="1"/>
    <n v="0"/>
    <x v="2"/>
    <x v="0"/>
    <s v="05-10times"/>
    <s v="Yes"/>
    <x v="1"/>
    <x v="177"/>
    <n v="1"/>
    <n v="10"/>
    <n v="0"/>
    <n v="1"/>
    <n v="4"/>
    <x v="0"/>
    <x v="0"/>
    <x v="0"/>
    <x v="0"/>
    <x v="0"/>
    <x v="0"/>
    <n v="1"/>
    <n v="1"/>
    <n v="0"/>
    <n v="2"/>
  </r>
  <r>
    <x v="0"/>
    <x v="0"/>
    <x v="4"/>
    <n v="0"/>
    <n v="0"/>
    <x v="1"/>
    <x v="2"/>
    <s v="05-10times"/>
    <s v="No"/>
    <x v="1"/>
    <x v="515"/>
    <n v="33"/>
    <n v="281"/>
    <n v="129"/>
    <n v="66"/>
    <n v="33"/>
    <x v="0"/>
    <x v="0"/>
    <x v="0"/>
    <x v="0"/>
    <x v="1"/>
    <x v="0"/>
    <n v="1"/>
    <n v="7"/>
    <n v="5"/>
    <n v="13"/>
  </r>
  <r>
    <x v="3"/>
    <x v="3"/>
    <x v="1"/>
    <n v="0"/>
    <n v="0"/>
    <x v="1"/>
    <x v="0"/>
    <s v="05-10times"/>
    <s v="No"/>
    <x v="1"/>
    <x v="516"/>
    <n v="37"/>
    <n v="592"/>
    <n v="145"/>
    <n v="37"/>
    <n v="55"/>
    <x v="1"/>
    <x v="0"/>
    <x v="0"/>
    <x v="0"/>
    <x v="0"/>
    <x v="1"/>
    <n v="1"/>
    <n v="5"/>
    <n v="5"/>
    <n v="8"/>
  </r>
  <r>
    <x v="4"/>
    <x v="0"/>
    <x v="1"/>
    <n v="0"/>
    <n v="1"/>
    <x v="2"/>
    <x v="1"/>
    <s v="05-10times"/>
    <s v="No"/>
    <x v="1"/>
    <x v="219"/>
    <n v="1"/>
    <n v="6"/>
    <n v="2"/>
    <n v="0"/>
    <n v="5"/>
    <x v="0"/>
    <x v="0"/>
    <x v="0"/>
    <x v="0"/>
    <x v="0"/>
    <x v="0"/>
    <n v="2"/>
    <n v="2"/>
    <n v="0"/>
    <n v="3"/>
  </r>
  <r>
    <x v="3"/>
    <x v="2"/>
    <x v="2"/>
    <n v="1"/>
    <n v="0"/>
    <x v="2"/>
    <x v="0"/>
    <s v="05-10times"/>
    <s v="No"/>
    <x v="1"/>
    <x v="39"/>
    <n v="15"/>
    <n v="93"/>
    <n v="20"/>
    <n v="13"/>
    <n v="52"/>
    <x v="0"/>
    <x v="0"/>
    <x v="0"/>
    <x v="0"/>
    <x v="0"/>
    <x v="0"/>
    <n v="3"/>
    <n v="5"/>
    <n v="1"/>
    <n v="4"/>
  </r>
  <r>
    <x v="4"/>
    <x v="3"/>
    <x v="4"/>
    <n v="1"/>
    <n v="0"/>
    <x v="2"/>
    <x v="0"/>
    <s v="05-10times"/>
    <s v="No"/>
    <x v="1"/>
    <x v="95"/>
    <n v="1"/>
    <n v="23"/>
    <n v="0"/>
    <n v="5"/>
    <n v="1"/>
    <x v="0"/>
    <x v="0"/>
    <x v="0"/>
    <x v="0"/>
    <x v="0"/>
    <x v="0"/>
    <n v="3"/>
    <n v="3"/>
    <n v="0"/>
    <n v="3"/>
  </r>
  <r>
    <x v="3"/>
    <x v="3"/>
    <x v="0"/>
    <n v="1"/>
    <n v="0"/>
    <x v="2"/>
    <x v="1"/>
    <s v="05-10times"/>
    <s v="No"/>
    <x v="1"/>
    <x v="164"/>
    <n v="0"/>
    <n v="22"/>
    <n v="2"/>
    <n v="3"/>
    <n v="5"/>
    <x v="0"/>
    <x v="0"/>
    <x v="0"/>
    <x v="0"/>
    <x v="0"/>
    <x v="0"/>
    <n v="2"/>
    <n v="1"/>
    <n v="0"/>
    <n v="4"/>
  </r>
  <r>
    <x v="3"/>
    <x v="3"/>
    <x v="0"/>
    <n v="1"/>
    <n v="0"/>
    <x v="2"/>
    <x v="2"/>
    <s v="05-10times"/>
    <s v="No"/>
    <x v="1"/>
    <x v="78"/>
    <n v="0"/>
    <n v="16"/>
    <n v="7"/>
    <n v="6"/>
    <n v="21"/>
    <x v="0"/>
    <x v="0"/>
    <x v="0"/>
    <x v="0"/>
    <x v="0"/>
    <x v="0"/>
    <n v="1"/>
    <n v="2"/>
    <n v="0"/>
    <n v="3"/>
  </r>
  <r>
    <x v="2"/>
    <x v="2"/>
    <x v="4"/>
    <n v="0"/>
    <n v="0"/>
    <x v="2"/>
    <x v="0"/>
    <s v="05-10times"/>
    <s v="No"/>
    <x v="1"/>
    <x v="113"/>
    <n v="28"/>
    <n v="217"/>
    <n v="10"/>
    <n v="24"/>
    <n v="115"/>
    <x v="0"/>
    <x v="0"/>
    <x v="0"/>
    <x v="0"/>
    <x v="0"/>
    <x v="0"/>
    <n v="3"/>
    <n v="6"/>
    <n v="1"/>
    <n v="6"/>
  </r>
  <r>
    <x v="0"/>
    <x v="0"/>
    <x v="1"/>
    <n v="0"/>
    <n v="0"/>
    <x v="1"/>
    <x v="1"/>
    <s v="05-10times"/>
    <s v="No"/>
    <x v="1"/>
    <x v="517"/>
    <n v="40"/>
    <n v="425"/>
    <n v="158"/>
    <n v="60"/>
    <n v="50"/>
    <x v="0"/>
    <x v="0"/>
    <x v="0"/>
    <x v="0"/>
    <x v="0"/>
    <x v="0"/>
    <n v="1"/>
    <n v="3"/>
    <n v="4"/>
    <n v="8"/>
  </r>
  <r>
    <x v="3"/>
    <x v="1"/>
    <x v="4"/>
    <n v="1"/>
    <n v="1"/>
    <x v="2"/>
    <x v="1"/>
    <s v="05-10times"/>
    <s v="No"/>
    <x v="1"/>
    <x v="317"/>
    <n v="13"/>
    <n v="57"/>
    <n v="24"/>
    <n v="15"/>
    <n v="25"/>
    <x v="0"/>
    <x v="0"/>
    <x v="0"/>
    <x v="0"/>
    <x v="0"/>
    <x v="0"/>
    <n v="4"/>
    <n v="3"/>
    <n v="1"/>
    <n v="4"/>
  </r>
  <r>
    <x v="0"/>
    <x v="2"/>
    <x v="0"/>
    <n v="0"/>
    <n v="0"/>
    <x v="1"/>
    <x v="0"/>
    <s v="05-10times"/>
    <s v="No"/>
    <x v="1"/>
    <x v="518"/>
    <n v="0"/>
    <n v="505"/>
    <n v="99"/>
    <n v="30"/>
    <n v="45"/>
    <x v="0"/>
    <x v="0"/>
    <x v="0"/>
    <x v="0"/>
    <x v="0"/>
    <x v="0"/>
    <n v="1"/>
    <n v="4"/>
    <n v="9"/>
    <n v="10"/>
  </r>
  <r>
    <x v="0"/>
    <x v="3"/>
    <x v="1"/>
    <n v="0"/>
    <n v="1"/>
    <x v="1"/>
    <x v="1"/>
    <s v="05-10times"/>
    <s v="No"/>
    <x v="1"/>
    <x v="519"/>
    <n v="14"/>
    <n v="309"/>
    <n v="201"/>
    <n v="24"/>
    <n v="38"/>
    <x v="1"/>
    <x v="0"/>
    <x v="1"/>
    <x v="0"/>
    <x v="0"/>
    <x v="1"/>
    <n v="1"/>
    <n v="11"/>
    <n v="10"/>
    <n v="10"/>
  </r>
  <r>
    <x v="2"/>
    <x v="1"/>
    <x v="1"/>
    <n v="1"/>
    <n v="2"/>
    <x v="2"/>
    <x v="2"/>
    <s v="05-10times"/>
    <s v="No"/>
    <x v="1"/>
    <x v="87"/>
    <n v="0"/>
    <n v="3"/>
    <n v="0"/>
    <n v="0"/>
    <n v="1"/>
    <x v="0"/>
    <x v="0"/>
    <x v="0"/>
    <x v="0"/>
    <x v="0"/>
    <x v="0"/>
    <n v="1"/>
    <n v="0"/>
    <n v="0"/>
    <n v="3"/>
  </r>
  <r>
    <x v="3"/>
    <x v="3"/>
    <x v="0"/>
    <n v="0"/>
    <n v="1"/>
    <x v="2"/>
    <x v="0"/>
    <s v="05-10times"/>
    <s v="No"/>
    <x v="1"/>
    <x v="520"/>
    <n v="12"/>
    <n v="278"/>
    <n v="0"/>
    <n v="12"/>
    <n v="242"/>
    <x v="0"/>
    <x v="0"/>
    <x v="1"/>
    <x v="0"/>
    <x v="0"/>
    <x v="0"/>
    <n v="3"/>
    <n v="5"/>
    <n v="2"/>
    <n v="11"/>
  </r>
  <r>
    <x v="3"/>
    <x v="1"/>
    <x v="0"/>
    <n v="1"/>
    <n v="1"/>
    <x v="2"/>
    <x v="2"/>
    <s v="05-10times"/>
    <s v="No"/>
    <x v="1"/>
    <x v="102"/>
    <n v="0"/>
    <n v="13"/>
    <n v="4"/>
    <n v="2"/>
    <n v="4"/>
    <x v="0"/>
    <x v="0"/>
    <x v="0"/>
    <x v="0"/>
    <x v="0"/>
    <x v="0"/>
    <n v="4"/>
    <n v="3"/>
    <n v="0"/>
    <n v="3"/>
  </r>
  <r>
    <x v="4"/>
    <x v="2"/>
    <x v="4"/>
    <n v="0"/>
    <n v="1"/>
    <x v="1"/>
    <x v="1"/>
    <s v="05-10times"/>
    <s v="No"/>
    <x v="1"/>
    <x v="521"/>
    <n v="12"/>
    <n v="180"/>
    <n v="47"/>
    <n v="12"/>
    <n v="12"/>
    <x v="0"/>
    <x v="0"/>
    <x v="0"/>
    <x v="0"/>
    <x v="0"/>
    <x v="0"/>
    <n v="2"/>
    <n v="5"/>
    <n v="4"/>
    <n v="9"/>
  </r>
  <r>
    <x v="4"/>
    <x v="3"/>
    <x v="0"/>
    <n v="1"/>
    <n v="0"/>
    <x v="1"/>
    <x v="0"/>
    <s v="05-10times"/>
    <s v="No"/>
    <x v="1"/>
    <x v="107"/>
    <n v="1"/>
    <n v="8"/>
    <n v="23"/>
    <n v="2"/>
    <n v="18"/>
    <x v="0"/>
    <x v="0"/>
    <x v="0"/>
    <x v="0"/>
    <x v="0"/>
    <x v="0"/>
    <n v="3"/>
    <n v="2"/>
    <n v="1"/>
    <n v="3"/>
  </r>
  <r>
    <x v="4"/>
    <x v="2"/>
    <x v="4"/>
    <n v="0"/>
    <n v="1"/>
    <x v="1"/>
    <x v="0"/>
    <s v="05-10times"/>
    <s v="No"/>
    <x v="1"/>
    <x v="522"/>
    <n v="64"/>
    <n v="179"/>
    <n v="133"/>
    <n v="12"/>
    <n v="77"/>
    <x v="0"/>
    <x v="0"/>
    <x v="0"/>
    <x v="0"/>
    <x v="0"/>
    <x v="0"/>
    <n v="2"/>
    <n v="9"/>
    <n v="4"/>
    <n v="6"/>
  </r>
  <r>
    <x v="4"/>
    <x v="1"/>
    <x v="1"/>
    <n v="1"/>
    <n v="0"/>
    <x v="2"/>
    <x v="1"/>
    <s v="05-10times"/>
    <s v="No"/>
    <x v="1"/>
    <x v="13"/>
    <n v="3"/>
    <n v="19"/>
    <n v="0"/>
    <n v="2"/>
    <n v="3"/>
    <x v="0"/>
    <x v="0"/>
    <x v="0"/>
    <x v="0"/>
    <x v="0"/>
    <x v="0"/>
    <n v="2"/>
    <n v="2"/>
    <n v="0"/>
    <n v="3"/>
  </r>
  <r>
    <x v="4"/>
    <x v="3"/>
    <x v="0"/>
    <n v="1"/>
    <n v="0"/>
    <x v="2"/>
    <x v="1"/>
    <s v="05-10times"/>
    <s v="No"/>
    <x v="1"/>
    <x v="112"/>
    <n v="12"/>
    <n v="11"/>
    <n v="3"/>
    <n v="13"/>
    <n v="15"/>
    <x v="0"/>
    <x v="0"/>
    <x v="0"/>
    <x v="0"/>
    <x v="0"/>
    <x v="0"/>
    <n v="2"/>
    <n v="2"/>
    <n v="0"/>
    <n v="3"/>
  </r>
  <r>
    <x v="0"/>
    <x v="1"/>
    <x v="0"/>
    <n v="0"/>
    <n v="1"/>
    <x v="1"/>
    <x v="2"/>
    <s v="05-10times"/>
    <s v="No"/>
    <x v="1"/>
    <x v="27"/>
    <n v="33"/>
    <n v="87"/>
    <n v="28"/>
    <n v="24"/>
    <n v="12"/>
    <x v="0"/>
    <x v="0"/>
    <x v="0"/>
    <x v="0"/>
    <x v="0"/>
    <x v="0"/>
    <n v="4"/>
    <n v="3"/>
    <n v="2"/>
    <n v="7"/>
  </r>
  <r>
    <x v="2"/>
    <x v="3"/>
    <x v="0"/>
    <n v="0"/>
    <n v="1"/>
    <x v="2"/>
    <x v="0"/>
    <s v="05-10times"/>
    <s v="No"/>
    <x v="1"/>
    <x v="523"/>
    <n v="51"/>
    <n v="154"/>
    <n v="54"/>
    <n v="10"/>
    <n v="154"/>
    <x v="0"/>
    <x v="0"/>
    <x v="0"/>
    <x v="0"/>
    <x v="0"/>
    <x v="0"/>
    <n v="7"/>
    <n v="11"/>
    <n v="2"/>
    <n v="12"/>
  </r>
  <r>
    <x v="3"/>
    <x v="2"/>
    <x v="0"/>
    <n v="1"/>
    <n v="0"/>
    <x v="2"/>
    <x v="1"/>
    <s v="05-10times"/>
    <s v="No"/>
    <x v="1"/>
    <x v="49"/>
    <n v="5"/>
    <n v="8"/>
    <n v="4"/>
    <n v="8"/>
    <n v="20"/>
    <x v="0"/>
    <x v="0"/>
    <x v="0"/>
    <x v="0"/>
    <x v="0"/>
    <x v="0"/>
    <n v="2"/>
    <n v="2"/>
    <n v="1"/>
    <n v="2"/>
  </r>
  <r>
    <x v="0"/>
    <x v="3"/>
    <x v="0"/>
    <n v="1"/>
    <n v="1"/>
    <x v="2"/>
    <x v="1"/>
    <s v="05-10times"/>
    <s v="No"/>
    <x v="1"/>
    <x v="76"/>
    <n v="0"/>
    <n v="2"/>
    <n v="0"/>
    <n v="0"/>
    <n v="1"/>
    <x v="0"/>
    <x v="0"/>
    <x v="0"/>
    <x v="0"/>
    <x v="0"/>
    <x v="0"/>
    <n v="1"/>
    <n v="1"/>
    <n v="0"/>
    <n v="3"/>
  </r>
  <r>
    <x v="3"/>
    <x v="3"/>
    <x v="4"/>
    <n v="1"/>
    <n v="0"/>
    <x v="2"/>
    <x v="0"/>
    <s v="05-10times"/>
    <s v="No"/>
    <x v="1"/>
    <x v="524"/>
    <n v="7"/>
    <n v="133"/>
    <n v="46"/>
    <n v="14"/>
    <n v="14"/>
    <x v="0"/>
    <x v="0"/>
    <x v="0"/>
    <x v="0"/>
    <x v="0"/>
    <x v="0"/>
    <n v="6"/>
    <n v="8"/>
    <n v="4"/>
    <n v="8"/>
  </r>
  <r>
    <x v="3"/>
    <x v="0"/>
    <x v="1"/>
    <n v="0"/>
    <n v="1"/>
    <x v="1"/>
    <x v="2"/>
    <s v="05-10times"/>
    <s v="No"/>
    <x v="1"/>
    <x v="101"/>
    <n v="83"/>
    <n v="88"/>
    <n v="32"/>
    <n v="14"/>
    <n v="34"/>
    <x v="0"/>
    <x v="0"/>
    <x v="0"/>
    <x v="0"/>
    <x v="0"/>
    <x v="0"/>
    <n v="1"/>
    <n v="4"/>
    <n v="2"/>
    <n v="10"/>
  </r>
  <r>
    <x v="1"/>
    <x v="0"/>
    <x v="3"/>
    <n v="0"/>
    <n v="1"/>
    <x v="1"/>
    <x v="1"/>
    <s v="05-10times"/>
    <s v="No"/>
    <x v="1"/>
    <x v="128"/>
    <n v="22"/>
    <n v="202"/>
    <n v="39"/>
    <n v="30"/>
    <n v="8"/>
    <x v="0"/>
    <x v="0"/>
    <x v="0"/>
    <x v="0"/>
    <x v="0"/>
    <x v="1"/>
    <n v="5"/>
    <n v="4"/>
    <n v="2"/>
    <n v="9"/>
  </r>
  <r>
    <x v="2"/>
    <x v="3"/>
    <x v="0"/>
    <n v="1"/>
    <n v="1"/>
    <x v="2"/>
    <x v="0"/>
    <s v="05-10times"/>
    <s v="No"/>
    <x v="1"/>
    <x v="112"/>
    <n v="2"/>
    <n v="12"/>
    <n v="7"/>
    <n v="5"/>
    <n v="26"/>
    <x v="0"/>
    <x v="0"/>
    <x v="0"/>
    <x v="0"/>
    <x v="0"/>
    <x v="1"/>
    <n v="2"/>
    <n v="1"/>
    <n v="2"/>
    <n v="2"/>
  </r>
  <r>
    <x v="4"/>
    <x v="2"/>
    <x v="2"/>
    <n v="1"/>
    <n v="0"/>
    <x v="2"/>
    <x v="2"/>
    <s v="05-10times"/>
    <s v="No"/>
    <x v="1"/>
    <x v="222"/>
    <n v="40"/>
    <n v="469"/>
    <n v="80"/>
    <n v="0"/>
    <n v="91"/>
    <x v="0"/>
    <x v="0"/>
    <x v="0"/>
    <x v="0"/>
    <x v="0"/>
    <x v="0"/>
    <n v="3"/>
    <n v="11"/>
    <n v="2"/>
    <n v="12"/>
  </r>
  <r>
    <x v="3"/>
    <x v="0"/>
    <x v="1"/>
    <n v="0"/>
    <n v="0"/>
    <x v="2"/>
    <x v="0"/>
    <s v="05-10times"/>
    <s v="No"/>
    <x v="1"/>
    <x v="95"/>
    <n v="5"/>
    <n v="14"/>
    <n v="0"/>
    <n v="4"/>
    <n v="11"/>
    <x v="0"/>
    <x v="0"/>
    <x v="0"/>
    <x v="0"/>
    <x v="0"/>
    <x v="0"/>
    <n v="1"/>
    <n v="1"/>
    <n v="0"/>
    <n v="3"/>
  </r>
  <r>
    <x v="4"/>
    <x v="3"/>
    <x v="0"/>
    <n v="0"/>
    <n v="1"/>
    <x v="2"/>
    <x v="0"/>
    <s v="05-10times"/>
    <s v="No"/>
    <x v="1"/>
    <x v="525"/>
    <n v="28"/>
    <n v="142"/>
    <n v="49"/>
    <n v="18"/>
    <n v="47"/>
    <x v="0"/>
    <x v="0"/>
    <x v="0"/>
    <x v="0"/>
    <x v="0"/>
    <x v="0"/>
    <n v="2"/>
    <n v="3"/>
    <n v="2"/>
    <n v="9"/>
  </r>
  <r>
    <x v="2"/>
    <x v="0"/>
    <x v="0"/>
    <n v="1"/>
    <n v="1"/>
    <x v="2"/>
    <x v="1"/>
    <s v="05-10times"/>
    <s v="No"/>
    <x v="1"/>
    <x v="13"/>
    <n v="0"/>
    <n v="3"/>
    <n v="0"/>
    <n v="0"/>
    <n v="1"/>
    <x v="0"/>
    <x v="0"/>
    <x v="1"/>
    <x v="0"/>
    <x v="0"/>
    <x v="0"/>
    <n v="1"/>
    <n v="1"/>
    <n v="0"/>
    <n v="2"/>
  </r>
  <r>
    <x v="1"/>
    <x v="0"/>
    <x v="4"/>
    <n v="1"/>
    <n v="1"/>
    <x v="2"/>
    <x v="0"/>
    <s v="05-10times"/>
    <s v="No"/>
    <x v="1"/>
    <x v="526"/>
    <n v="27"/>
    <n v="68"/>
    <n v="52"/>
    <n v="7"/>
    <n v="5"/>
    <x v="0"/>
    <x v="0"/>
    <x v="0"/>
    <x v="0"/>
    <x v="0"/>
    <x v="0"/>
    <n v="6"/>
    <n v="4"/>
    <n v="2"/>
    <n v="5"/>
  </r>
  <r>
    <x v="4"/>
    <x v="2"/>
    <x v="0"/>
    <n v="1"/>
    <n v="0"/>
    <x v="2"/>
    <x v="1"/>
    <s v="05-10times"/>
    <s v="No"/>
    <x v="1"/>
    <x v="112"/>
    <n v="0"/>
    <n v="16"/>
    <n v="17"/>
    <n v="4"/>
    <n v="4"/>
    <x v="0"/>
    <x v="0"/>
    <x v="0"/>
    <x v="0"/>
    <x v="0"/>
    <x v="0"/>
    <n v="3"/>
    <n v="4"/>
    <n v="0"/>
    <n v="3"/>
  </r>
  <r>
    <x v="2"/>
    <x v="3"/>
    <x v="4"/>
    <n v="0"/>
    <n v="1"/>
    <x v="2"/>
    <x v="2"/>
    <s v="05-10times"/>
    <s v="No"/>
    <x v="1"/>
    <x v="169"/>
    <n v="104"/>
    <n v="189"/>
    <n v="197"/>
    <n v="151"/>
    <n v="57"/>
    <x v="0"/>
    <x v="0"/>
    <x v="1"/>
    <x v="0"/>
    <x v="0"/>
    <x v="0"/>
    <n v="6"/>
    <n v="11"/>
    <n v="8"/>
    <n v="5"/>
  </r>
  <r>
    <x v="4"/>
    <x v="3"/>
    <x v="0"/>
    <n v="1"/>
    <n v="0"/>
    <x v="2"/>
    <x v="0"/>
    <s v="05-10times"/>
    <s v="No"/>
    <x v="1"/>
    <x v="112"/>
    <n v="22"/>
    <n v="11"/>
    <n v="3"/>
    <n v="7"/>
    <n v="32"/>
    <x v="0"/>
    <x v="0"/>
    <x v="0"/>
    <x v="0"/>
    <x v="0"/>
    <x v="1"/>
    <n v="2"/>
    <n v="3"/>
    <n v="0"/>
    <n v="3"/>
  </r>
  <r>
    <x v="0"/>
    <x v="0"/>
    <x v="3"/>
    <n v="0"/>
    <n v="0"/>
    <x v="1"/>
    <x v="1"/>
    <s v="05-10times"/>
    <s v="No"/>
    <x v="1"/>
    <x v="494"/>
    <n v="44"/>
    <n v="534"/>
    <n v="17"/>
    <n v="0"/>
    <n v="26"/>
    <x v="0"/>
    <x v="0"/>
    <x v="0"/>
    <x v="0"/>
    <x v="0"/>
    <x v="0"/>
    <n v="1"/>
    <n v="3"/>
    <n v="5"/>
    <n v="12"/>
  </r>
  <r>
    <x v="3"/>
    <x v="2"/>
    <x v="0"/>
    <n v="1"/>
    <n v="1"/>
    <x v="1"/>
    <x v="0"/>
    <s v="05-10times"/>
    <s v="No"/>
    <x v="1"/>
    <x v="527"/>
    <n v="16"/>
    <n v="37"/>
    <n v="7"/>
    <n v="9"/>
    <n v="18"/>
    <x v="0"/>
    <x v="0"/>
    <x v="0"/>
    <x v="0"/>
    <x v="0"/>
    <x v="0"/>
    <n v="3"/>
    <n v="3"/>
    <n v="1"/>
    <n v="5"/>
  </r>
  <r>
    <x v="2"/>
    <x v="2"/>
    <x v="1"/>
    <n v="1"/>
    <n v="1"/>
    <x v="2"/>
    <x v="1"/>
    <s v="05-10times"/>
    <s v="No"/>
    <x v="1"/>
    <x v="57"/>
    <n v="2"/>
    <n v="7"/>
    <n v="0"/>
    <n v="1"/>
    <n v="2"/>
    <x v="0"/>
    <x v="0"/>
    <x v="0"/>
    <x v="0"/>
    <x v="0"/>
    <x v="0"/>
    <n v="2"/>
    <n v="2"/>
    <n v="0"/>
    <n v="3"/>
  </r>
  <r>
    <x v="0"/>
    <x v="0"/>
    <x v="0"/>
    <n v="0"/>
    <n v="1"/>
    <x v="2"/>
    <x v="0"/>
    <s v="05-10times"/>
    <s v="No"/>
    <x v="1"/>
    <x v="528"/>
    <n v="3"/>
    <n v="22"/>
    <n v="2"/>
    <n v="5"/>
    <n v="7"/>
    <x v="0"/>
    <x v="0"/>
    <x v="0"/>
    <x v="0"/>
    <x v="0"/>
    <x v="0"/>
    <n v="1"/>
    <n v="4"/>
    <n v="1"/>
    <n v="4"/>
  </r>
  <r>
    <x v="0"/>
    <x v="1"/>
    <x v="1"/>
    <n v="1"/>
    <n v="0"/>
    <x v="2"/>
    <x v="1"/>
    <s v="05-10times"/>
    <s v="No"/>
    <x v="1"/>
    <x v="177"/>
    <n v="10"/>
    <n v="12"/>
    <n v="3"/>
    <n v="15"/>
    <n v="40"/>
    <x v="0"/>
    <x v="0"/>
    <x v="1"/>
    <x v="0"/>
    <x v="0"/>
    <x v="1"/>
    <n v="3"/>
    <n v="3"/>
    <n v="1"/>
    <n v="2"/>
  </r>
  <r>
    <x v="2"/>
    <x v="2"/>
    <x v="1"/>
    <n v="1"/>
    <n v="1"/>
    <x v="2"/>
    <x v="0"/>
    <s v="05-10times"/>
    <s v="Yes"/>
    <x v="1"/>
    <x v="18"/>
    <n v="2"/>
    <n v="14"/>
    <n v="0"/>
    <n v="1"/>
    <n v="10"/>
    <x v="0"/>
    <x v="0"/>
    <x v="0"/>
    <x v="0"/>
    <x v="0"/>
    <x v="0"/>
    <n v="2"/>
    <n v="2"/>
    <n v="0"/>
    <n v="3"/>
  </r>
  <r>
    <x v="2"/>
    <x v="1"/>
    <x v="3"/>
    <n v="1"/>
    <n v="1"/>
    <x v="2"/>
    <x v="1"/>
    <s v="05-10times"/>
    <s v="No"/>
    <x v="1"/>
    <x v="529"/>
    <n v="2"/>
    <n v="71"/>
    <n v="3"/>
    <n v="2"/>
    <n v="20"/>
    <x v="0"/>
    <x v="0"/>
    <x v="0"/>
    <x v="0"/>
    <x v="0"/>
    <x v="1"/>
    <n v="6"/>
    <n v="5"/>
    <n v="2"/>
    <n v="4"/>
  </r>
  <r>
    <x v="3"/>
    <x v="3"/>
    <x v="0"/>
    <n v="1"/>
    <n v="0"/>
    <x v="2"/>
    <x v="2"/>
    <s v="05-10times"/>
    <s v="No"/>
    <x v="1"/>
    <x v="24"/>
    <n v="3"/>
    <n v="4"/>
    <n v="4"/>
    <n v="1"/>
    <n v="0"/>
    <x v="0"/>
    <x v="0"/>
    <x v="0"/>
    <x v="0"/>
    <x v="0"/>
    <x v="0"/>
    <n v="1"/>
    <n v="1"/>
    <n v="0"/>
    <n v="2"/>
  </r>
  <r>
    <x v="4"/>
    <x v="3"/>
    <x v="0"/>
    <n v="1"/>
    <n v="0"/>
    <x v="2"/>
    <x v="2"/>
    <s v="05-10times"/>
    <s v="No"/>
    <x v="1"/>
    <x v="49"/>
    <n v="3"/>
    <n v="2"/>
    <n v="20"/>
    <n v="30"/>
    <n v="47"/>
    <x v="0"/>
    <x v="0"/>
    <x v="0"/>
    <x v="0"/>
    <x v="0"/>
    <x v="0"/>
    <n v="3"/>
    <n v="2"/>
    <n v="1"/>
    <n v="2"/>
  </r>
  <r>
    <x v="2"/>
    <x v="3"/>
    <x v="1"/>
    <n v="1"/>
    <n v="1"/>
    <x v="2"/>
    <x v="1"/>
    <s v="05-10times"/>
    <s v="No"/>
    <x v="1"/>
    <x v="356"/>
    <n v="3"/>
    <n v="37"/>
    <n v="4"/>
    <n v="2"/>
    <n v="64"/>
    <x v="0"/>
    <x v="0"/>
    <x v="0"/>
    <x v="0"/>
    <x v="0"/>
    <x v="1"/>
    <n v="4"/>
    <n v="3"/>
    <n v="2"/>
    <n v="2"/>
  </r>
  <r>
    <x v="4"/>
    <x v="3"/>
    <x v="0"/>
    <n v="0"/>
    <n v="0"/>
    <x v="2"/>
    <x v="2"/>
    <s v="05-10times"/>
    <s v="No"/>
    <x v="1"/>
    <x v="153"/>
    <n v="0"/>
    <n v="226"/>
    <n v="51"/>
    <n v="157"/>
    <n v="68"/>
    <x v="0"/>
    <x v="0"/>
    <x v="0"/>
    <x v="0"/>
    <x v="0"/>
    <x v="0"/>
    <n v="3"/>
    <n v="10"/>
    <n v="2"/>
    <n v="4"/>
  </r>
  <r>
    <x v="2"/>
    <x v="3"/>
    <x v="2"/>
    <n v="1"/>
    <n v="0"/>
    <x v="2"/>
    <x v="2"/>
    <s v="05-10times"/>
    <s v="No"/>
    <x v="1"/>
    <x v="24"/>
    <n v="17"/>
    <n v="17"/>
    <n v="13"/>
    <n v="14"/>
    <n v="34"/>
    <x v="0"/>
    <x v="0"/>
    <x v="0"/>
    <x v="0"/>
    <x v="0"/>
    <x v="0"/>
    <n v="4"/>
    <n v="2"/>
    <n v="1"/>
    <n v="3"/>
  </r>
  <r>
    <x v="0"/>
    <x v="3"/>
    <x v="1"/>
    <n v="0"/>
    <n v="0"/>
    <x v="1"/>
    <x v="0"/>
    <s v="05-10times"/>
    <s v="No"/>
    <x v="1"/>
    <x v="530"/>
    <n v="14"/>
    <n v="218"/>
    <n v="91"/>
    <n v="14"/>
    <n v="21"/>
    <x v="0"/>
    <x v="0"/>
    <x v="0"/>
    <x v="0"/>
    <x v="0"/>
    <x v="0"/>
    <n v="1"/>
    <n v="4"/>
    <n v="3"/>
    <n v="13"/>
  </r>
  <r>
    <x v="3"/>
    <x v="3"/>
    <x v="4"/>
    <n v="0"/>
    <n v="0"/>
    <x v="2"/>
    <x v="2"/>
    <s v="05-10times"/>
    <s v="No"/>
    <x v="1"/>
    <x v="200"/>
    <n v="112"/>
    <n v="151"/>
    <n v="51"/>
    <n v="72"/>
    <n v="125"/>
    <x v="0"/>
    <x v="0"/>
    <x v="0"/>
    <x v="0"/>
    <x v="0"/>
    <x v="0"/>
    <n v="2"/>
    <n v="7"/>
    <n v="2"/>
    <n v="10"/>
  </r>
  <r>
    <x v="3"/>
    <x v="3"/>
    <x v="4"/>
    <n v="1"/>
    <n v="0"/>
    <x v="2"/>
    <x v="2"/>
    <s v="05-10times"/>
    <s v="No"/>
    <x v="1"/>
    <x v="112"/>
    <n v="1"/>
    <n v="5"/>
    <n v="2"/>
    <n v="0"/>
    <n v="4"/>
    <x v="0"/>
    <x v="0"/>
    <x v="0"/>
    <x v="0"/>
    <x v="0"/>
    <x v="0"/>
    <n v="1"/>
    <n v="1"/>
    <n v="0"/>
    <n v="2"/>
  </r>
  <r>
    <x v="3"/>
    <x v="2"/>
    <x v="0"/>
    <n v="1"/>
    <n v="0"/>
    <x v="2"/>
    <x v="0"/>
    <s v="05-10times"/>
    <s v="No"/>
    <x v="1"/>
    <x v="164"/>
    <n v="6"/>
    <n v="16"/>
    <n v="20"/>
    <n v="0"/>
    <n v="5"/>
    <x v="0"/>
    <x v="0"/>
    <x v="0"/>
    <x v="0"/>
    <x v="0"/>
    <x v="0"/>
    <n v="2"/>
    <n v="2"/>
    <n v="0"/>
    <n v="3"/>
  </r>
  <r>
    <x v="3"/>
    <x v="3"/>
    <x v="2"/>
    <n v="0"/>
    <n v="0"/>
    <x v="2"/>
    <x v="0"/>
    <s v="05-10times"/>
    <s v="No"/>
    <x v="1"/>
    <x v="531"/>
    <n v="22"/>
    <n v="780"/>
    <n v="145"/>
    <n v="0"/>
    <n v="178"/>
    <x v="0"/>
    <x v="0"/>
    <x v="0"/>
    <x v="0"/>
    <x v="0"/>
    <x v="0"/>
    <n v="1"/>
    <n v="7"/>
    <n v="8"/>
    <n v="9"/>
  </r>
  <r>
    <x v="0"/>
    <x v="3"/>
    <x v="2"/>
    <n v="1"/>
    <n v="1"/>
    <x v="2"/>
    <x v="1"/>
    <s v="05-10times"/>
    <s v="No"/>
    <x v="1"/>
    <x v="78"/>
    <n v="1"/>
    <n v="4"/>
    <n v="2"/>
    <n v="0"/>
    <n v="7"/>
    <x v="0"/>
    <x v="0"/>
    <x v="0"/>
    <x v="0"/>
    <x v="0"/>
    <x v="0"/>
    <n v="1"/>
    <n v="1"/>
    <n v="0"/>
    <n v="2"/>
  </r>
  <r>
    <x v="2"/>
    <x v="3"/>
    <x v="0"/>
    <n v="1"/>
    <n v="1"/>
    <x v="2"/>
    <x v="0"/>
    <s v="05-10times"/>
    <s v="No"/>
    <x v="1"/>
    <x v="231"/>
    <n v="7"/>
    <n v="119"/>
    <n v="4"/>
    <n v="15"/>
    <n v="11"/>
    <x v="0"/>
    <x v="0"/>
    <x v="0"/>
    <x v="0"/>
    <x v="0"/>
    <x v="0"/>
    <n v="5"/>
    <n v="6"/>
    <n v="2"/>
    <n v="6"/>
  </r>
  <r>
    <x v="0"/>
    <x v="2"/>
    <x v="0"/>
    <n v="1"/>
    <n v="1"/>
    <x v="2"/>
    <x v="2"/>
    <s v="05-10times"/>
    <s v="No"/>
    <x v="1"/>
    <x v="219"/>
    <n v="0"/>
    <n v="10"/>
    <n v="0"/>
    <n v="0"/>
    <n v="3"/>
    <x v="0"/>
    <x v="0"/>
    <x v="0"/>
    <x v="1"/>
    <x v="0"/>
    <x v="0"/>
    <n v="4"/>
    <n v="2"/>
    <n v="1"/>
    <n v="3"/>
  </r>
  <r>
    <x v="2"/>
    <x v="3"/>
    <x v="0"/>
    <n v="1"/>
    <n v="1"/>
    <x v="2"/>
    <x v="0"/>
    <s v="05-10times"/>
    <s v="No"/>
    <x v="1"/>
    <x v="112"/>
    <n v="0"/>
    <n v="4"/>
    <n v="0"/>
    <n v="0"/>
    <n v="5"/>
    <x v="0"/>
    <x v="0"/>
    <x v="0"/>
    <x v="0"/>
    <x v="0"/>
    <x v="0"/>
    <n v="1"/>
    <n v="1"/>
    <n v="0"/>
    <n v="2"/>
  </r>
  <r>
    <x v="0"/>
    <x v="3"/>
    <x v="4"/>
    <n v="2"/>
    <n v="1"/>
    <x v="1"/>
    <x v="1"/>
    <s v="05-10times"/>
    <s v="No"/>
    <x v="1"/>
    <x v="188"/>
    <n v="1"/>
    <n v="12"/>
    <n v="3"/>
    <n v="0"/>
    <n v="9"/>
    <x v="0"/>
    <x v="0"/>
    <x v="0"/>
    <x v="0"/>
    <x v="0"/>
    <x v="0"/>
    <n v="2"/>
    <n v="2"/>
    <n v="0"/>
    <n v="3"/>
  </r>
  <r>
    <x v="0"/>
    <x v="0"/>
    <x v="4"/>
    <n v="1"/>
    <n v="1"/>
    <x v="2"/>
    <x v="1"/>
    <s v="05-10times"/>
    <s v="No"/>
    <x v="1"/>
    <x v="102"/>
    <n v="1"/>
    <n v="6"/>
    <n v="0"/>
    <n v="1"/>
    <n v="5"/>
    <x v="0"/>
    <x v="0"/>
    <x v="0"/>
    <x v="0"/>
    <x v="0"/>
    <x v="0"/>
    <n v="2"/>
    <n v="1"/>
    <n v="0"/>
    <n v="3"/>
  </r>
  <r>
    <x v="1"/>
    <x v="2"/>
    <x v="3"/>
    <n v="1"/>
    <n v="1"/>
    <x v="1"/>
    <x v="2"/>
    <s v="05-10times"/>
    <s v="No"/>
    <x v="1"/>
    <x v="75"/>
    <n v="4"/>
    <n v="10"/>
    <n v="0"/>
    <n v="2"/>
    <n v="15"/>
    <x v="0"/>
    <x v="0"/>
    <x v="0"/>
    <x v="0"/>
    <x v="0"/>
    <x v="0"/>
    <n v="1"/>
    <n v="1"/>
    <n v="0"/>
    <n v="3"/>
  </r>
  <r>
    <x v="2"/>
    <x v="3"/>
    <x v="1"/>
    <n v="0"/>
    <n v="0"/>
    <x v="2"/>
    <x v="2"/>
    <s v="05-10times"/>
    <s v="No"/>
    <x v="1"/>
    <x v="49"/>
    <n v="9"/>
    <n v="7"/>
    <n v="2"/>
    <n v="14"/>
    <n v="10"/>
    <x v="0"/>
    <x v="0"/>
    <x v="0"/>
    <x v="0"/>
    <x v="0"/>
    <x v="0"/>
    <n v="1"/>
    <n v="2"/>
    <n v="0"/>
    <n v="3"/>
  </r>
  <r>
    <x v="2"/>
    <x v="3"/>
    <x v="1"/>
    <n v="0"/>
    <n v="0"/>
    <x v="2"/>
    <x v="2"/>
    <s v="05-10times"/>
    <s v="No"/>
    <x v="1"/>
    <x v="52"/>
    <n v="7"/>
    <n v="48"/>
    <n v="10"/>
    <n v="2"/>
    <n v="18"/>
    <x v="0"/>
    <x v="0"/>
    <x v="0"/>
    <x v="0"/>
    <x v="0"/>
    <x v="0"/>
    <n v="1"/>
    <n v="3"/>
    <n v="0"/>
    <n v="4"/>
  </r>
  <r>
    <x v="4"/>
    <x v="3"/>
    <x v="4"/>
    <n v="0"/>
    <n v="0"/>
    <x v="1"/>
    <x v="0"/>
    <s v="05-10times"/>
    <s v="No"/>
    <x v="1"/>
    <x v="532"/>
    <n v="92"/>
    <n v="736"/>
    <n v="39"/>
    <n v="0"/>
    <n v="92"/>
    <x v="0"/>
    <x v="0"/>
    <x v="0"/>
    <x v="0"/>
    <x v="0"/>
    <x v="0"/>
    <n v="1"/>
    <n v="3"/>
    <n v="11"/>
    <n v="9"/>
  </r>
  <r>
    <x v="4"/>
    <x v="3"/>
    <x v="4"/>
    <n v="0"/>
    <n v="0"/>
    <x v="1"/>
    <x v="1"/>
    <s v="05-10times"/>
    <s v="No"/>
    <x v="1"/>
    <x v="234"/>
    <n v="129"/>
    <n v="984"/>
    <n v="193"/>
    <n v="37"/>
    <n v="18"/>
    <x v="0"/>
    <x v="0"/>
    <x v="0"/>
    <x v="0"/>
    <x v="0"/>
    <x v="0"/>
    <n v="1"/>
    <n v="5"/>
    <n v="8"/>
    <n v="5"/>
  </r>
  <r>
    <x v="2"/>
    <x v="3"/>
    <x v="4"/>
    <n v="0"/>
    <n v="1"/>
    <x v="1"/>
    <x v="2"/>
    <s v="05-10times"/>
    <s v="No"/>
    <x v="1"/>
    <x v="525"/>
    <n v="36"/>
    <n v="217"/>
    <n v="172"/>
    <n v="96"/>
    <n v="168"/>
    <x v="1"/>
    <x v="0"/>
    <x v="0"/>
    <x v="1"/>
    <x v="0"/>
    <x v="0"/>
    <n v="3"/>
    <n v="7"/>
    <n v="4"/>
    <n v="7"/>
  </r>
  <r>
    <x v="2"/>
    <x v="3"/>
    <x v="4"/>
    <n v="1"/>
    <n v="1"/>
    <x v="2"/>
    <x v="2"/>
    <s v="05-10times"/>
    <s v="No"/>
    <x v="1"/>
    <x v="143"/>
    <n v="0"/>
    <n v="59"/>
    <n v="19"/>
    <n v="9"/>
    <n v="44"/>
    <x v="0"/>
    <x v="0"/>
    <x v="0"/>
    <x v="0"/>
    <x v="0"/>
    <x v="0"/>
    <n v="10"/>
    <n v="7"/>
    <n v="1"/>
    <n v="8"/>
  </r>
  <r>
    <x v="0"/>
    <x v="0"/>
    <x v="1"/>
    <n v="0"/>
    <n v="0"/>
    <x v="2"/>
    <x v="1"/>
    <s v="05-10times"/>
    <s v="No"/>
    <x v="1"/>
    <x v="232"/>
    <n v="10"/>
    <n v="239"/>
    <n v="28"/>
    <n v="10"/>
    <n v="108"/>
    <x v="0"/>
    <x v="0"/>
    <x v="0"/>
    <x v="0"/>
    <x v="0"/>
    <x v="0"/>
    <n v="2"/>
    <n v="10"/>
    <n v="4"/>
    <n v="12"/>
  </r>
  <r>
    <x v="3"/>
    <x v="0"/>
    <x v="2"/>
    <n v="0"/>
    <n v="1"/>
    <x v="1"/>
    <x v="0"/>
    <s v="05-10times"/>
    <s v="No"/>
    <x v="1"/>
    <x v="533"/>
    <n v="35"/>
    <n v="124"/>
    <n v="69"/>
    <n v="8"/>
    <n v="26"/>
    <x v="0"/>
    <x v="0"/>
    <x v="0"/>
    <x v="0"/>
    <x v="0"/>
    <x v="0"/>
    <n v="1"/>
    <n v="5"/>
    <n v="3"/>
    <n v="5"/>
  </r>
  <r>
    <x v="2"/>
    <x v="2"/>
    <x v="1"/>
    <n v="0"/>
    <n v="0"/>
    <x v="2"/>
    <x v="2"/>
    <s v="05-10times"/>
    <s v="No"/>
    <x v="1"/>
    <x v="303"/>
    <n v="39"/>
    <n v="54"/>
    <n v="64"/>
    <n v="28"/>
    <n v="153"/>
    <x v="0"/>
    <x v="0"/>
    <x v="1"/>
    <x v="0"/>
    <x v="0"/>
    <x v="1"/>
    <n v="1"/>
    <n v="3"/>
    <n v="5"/>
    <n v="3"/>
  </r>
  <r>
    <x v="3"/>
    <x v="0"/>
    <x v="2"/>
    <n v="1"/>
    <n v="0"/>
    <x v="2"/>
    <x v="2"/>
    <s v="05-10times"/>
    <s v="No"/>
    <x v="1"/>
    <x v="534"/>
    <n v="107"/>
    <n v="199"/>
    <n v="39"/>
    <n v="30"/>
    <n v="30"/>
    <x v="0"/>
    <x v="0"/>
    <x v="0"/>
    <x v="0"/>
    <x v="0"/>
    <x v="0"/>
    <n v="2"/>
    <n v="7"/>
    <n v="3"/>
    <n v="13"/>
  </r>
  <r>
    <x v="3"/>
    <x v="3"/>
    <x v="0"/>
    <n v="1"/>
    <n v="0"/>
    <x v="2"/>
    <x v="1"/>
    <s v="05-10times"/>
    <s v="No"/>
    <x v="1"/>
    <x v="535"/>
    <n v="14"/>
    <n v="74"/>
    <n v="13"/>
    <n v="5"/>
    <n v="10"/>
    <x v="0"/>
    <x v="0"/>
    <x v="0"/>
    <x v="0"/>
    <x v="0"/>
    <x v="0"/>
    <n v="2"/>
    <n v="5"/>
    <n v="0"/>
    <n v="4"/>
  </r>
  <r>
    <x v="3"/>
    <x v="3"/>
    <x v="1"/>
    <n v="0"/>
    <n v="1"/>
    <x v="2"/>
    <x v="2"/>
    <s v="05-10times"/>
    <s v="No"/>
    <x v="1"/>
    <x v="536"/>
    <n v="0"/>
    <n v="21"/>
    <n v="0"/>
    <n v="0"/>
    <n v="60"/>
    <x v="0"/>
    <x v="0"/>
    <x v="0"/>
    <x v="1"/>
    <x v="0"/>
    <x v="0"/>
    <n v="3"/>
    <n v="8"/>
    <n v="1"/>
    <n v="8"/>
  </r>
  <r>
    <x v="1"/>
    <x v="0"/>
    <x v="3"/>
    <n v="1"/>
    <n v="0"/>
    <x v="2"/>
    <x v="0"/>
    <s v="05-10times"/>
    <s v="No"/>
    <x v="1"/>
    <x v="107"/>
    <n v="0"/>
    <n v="5"/>
    <n v="13"/>
    <n v="0"/>
    <n v="1"/>
    <x v="0"/>
    <x v="0"/>
    <x v="0"/>
    <x v="0"/>
    <x v="0"/>
    <x v="0"/>
    <n v="1"/>
    <n v="1"/>
    <n v="0"/>
    <n v="3"/>
  </r>
  <r>
    <x v="3"/>
    <x v="3"/>
    <x v="2"/>
    <n v="0"/>
    <n v="0"/>
    <x v="2"/>
    <x v="1"/>
    <s v="05-10times"/>
    <s v="No"/>
    <x v="1"/>
    <x v="246"/>
    <n v="151"/>
    <n v="137"/>
    <n v="153"/>
    <n v="19"/>
    <n v="53"/>
    <x v="0"/>
    <x v="0"/>
    <x v="0"/>
    <x v="0"/>
    <x v="0"/>
    <x v="0"/>
    <n v="2"/>
    <n v="4"/>
    <n v="4"/>
    <n v="8"/>
  </r>
  <r>
    <x v="2"/>
    <x v="1"/>
    <x v="4"/>
    <n v="1"/>
    <n v="1"/>
    <x v="2"/>
    <x v="0"/>
    <s v="05-10times"/>
    <s v="No"/>
    <x v="1"/>
    <x v="52"/>
    <n v="0"/>
    <n v="9"/>
    <n v="0"/>
    <n v="0"/>
    <n v="3"/>
    <x v="0"/>
    <x v="0"/>
    <x v="0"/>
    <x v="0"/>
    <x v="0"/>
    <x v="0"/>
    <n v="2"/>
    <n v="2"/>
    <n v="0"/>
    <n v="3"/>
  </r>
  <r>
    <x v="0"/>
    <x v="3"/>
    <x v="1"/>
    <n v="1"/>
    <n v="1"/>
    <x v="2"/>
    <x v="1"/>
    <s v="05-10times"/>
    <s v="No"/>
    <x v="1"/>
    <x v="537"/>
    <n v="6"/>
    <n v="91"/>
    <n v="8"/>
    <n v="6"/>
    <n v="97"/>
    <x v="0"/>
    <x v="0"/>
    <x v="0"/>
    <x v="0"/>
    <x v="0"/>
    <x v="0"/>
    <n v="13"/>
    <n v="8"/>
    <n v="2"/>
    <n v="9"/>
  </r>
  <r>
    <x v="2"/>
    <x v="2"/>
    <x v="0"/>
    <n v="1"/>
    <n v="1"/>
    <x v="2"/>
    <x v="0"/>
    <s v="05-10times"/>
    <s v="No"/>
    <x v="1"/>
    <x v="103"/>
    <n v="5"/>
    <n v="61"/>
    <n v="3"/>
    <n v="8"/>
    <n v="19"/>
    <x v="0"/>
    <x v="0"/>
    <x v="0"/>
    <x v="0"/>
    <x v="0"/>
    <x v="0"/>
    <n v="5"/>
    <n v="2"/>
    <n v="1"/>
    <n v="5"/>
  </r>
  <r>
    <x v="3"/>
    <x v="1"/>
    <x v="1"/>
    <n v="0"/>
    <n v="1"/>
    <x v="2"/>
    <x v="2"/>
    <s v="05-10times"/>
    <s v="No"/>
    <x v="1"/>
    <x v="98"/>
    <n v="11"/>
    <n v="59"/>
    <n v="23"/>
    <n v="5"/>
    <n v="29"/>
    <x v="0"/>
    <x v="0"/>
    <x v="0"/>
    <x v="0"/>
    <x v="0"/>
    <x v="0"/>
    <n v="5"/>
    <n v="11"/>
    <n v="1"/>
    <n v="6"/>
  </r>
  <r>
    <x v="2"/>
    <x v="3"/>
    <x v="1"/>
    <n v="0"/>
    <n v="0"/>
    <x v="1"/>
    <x v="0"/>
    <s v="05-10times"/>
    <s v="No"/>
    <x v="1"/>
    <x v="274"/>
    <n v="193"/>
    <n v="459"/>
    <n v="205"/>
    <n v="26"/>
    <n v="145"/>
    <x v="0"/>
    <x v="0"/>
    <x v="0"/>
    <x v="0"/>
    <x v="0"/>
    <x v="1"/>
    <n v="2"/>
    <n v="3"/>
    <n v="8"/>
    <n v="7"/>
  </r>
  <r>
    <x v="3"/>
    <x v="1"/>
    <x v="2"/>
    <n v="1"/>
    <n v="1"/>
    <x v="2"/>
    <x v="2"/>
    <s v="05-10times"/>
    <s v="No"/>
    <x v="1"/>
    <x v="538"/>
    <n v="4"/>
    <n v="33"/>
    <n v="0"/>
    <n v="2"/>
    <n v="42"/>
    <x v="0"/>
    <x v="0"/>
    <x v="0"/>
    <x v="0"/>
    <x v="0"/>
    <x v="0"/>
    <n v="6"/>
    <n v="4"/>
    <n v="1"/>
    <n v="5"/>
  </r>
  <r>
    <x v="4"/>
    <x v="1"/>
    <x v="1"/>
    <n v="1"/>
    <n v="0"/>
    <x v="2"/>
    <x v="0"/>
    <s v="05-10times"/>
    <s v="No"/>
    <x v="1"/>
    <x v="268"/>
    <n v="5"/>
    <n v="56"/>
    <n v="12"/>
    <n v="8"/>
    <n v="5"/>
    <x v="0"/>
    <x v="0"/>
    <x v="0"/>
    <x v="0"/>
    <x v="0"/>
    <x v="0"/>
    <n v="2"/>
    <n v="3"/>
    <n v="0"/>
    <n v="4"/>
  </r>
  <r>
    <x v="0"/>
    <x v="2"/>
    <x v="0"/>
    <n v="0"/>
    <n v="1"/>
    <x v="1"/>
    <x v="1"/>
    <s v="05-10times"/>
    <s v="No"/>
    <x v="1"/>
    <x v="539"/>
    <n v="3"/>
    <n v="85"/>
    <n v="71"/>
    <n v="66"/>
    <n v="58"/>
    <x v="0"/>
    <x v="0"/>
    <x v="0"/>
    <x v="0"/>
    <x v="0"/>
    <x v="0"/>
    <n v="2"/>
    <n v="3"/>
    <n v="3"/>
    <n v="8"/>
  </r>
  <r>
    <x v="3"/>
    <x v="3"/>
    <x v="0"/>
    <n v="1"/>
    <n v="0"/>
    <x v="2"/>
    <x v="1"/>
    <s v="05-10times"/>
    <s v="No"/>
    <x v="1"/>
    <x v="95"/>
    <n v="2"/>
    <n v="10"/>
    <n v="0"/>
    <n v="1"/>
    <n v="4"/>
    <x v="0"/>
    <x v="0"/>
    <x v="0"/>
    <x v="0"/>
    <x v="0"/>
    <x v="0"/>
    <n v="1"/>
    <n v="1"/>
    <n v="0"/>
    <n v="3"/>
  </r>
  <r>
    <x v="2"/>
    <x v="1"/>
    <x v="0"/>
    <n v="0"/>
    <n v="0"/>
    <x v="1"/>
    <x v="1"/>
    <s v="05-10times"/>
    <s v="No"/>
    <x v="1"/>
    <x v="540"/>
    <n v="55"/>
    <n v="685"/>
    <n v="168"/>
    <n v="92"/>
    <n v="129"/>
    <x v="0"/>
    <x v="0"/>
    <x v="0"/>
    <x v="0"/>
    <x v="0"/>
    <x v="0"/>
    <n v="1"/>
    <n v="3"/>
    <n v="2"/>
    <n v="13"/>
  </r>
  <r>
    <x v="4"/>
    <x v="3"/>
    <x v="1"/>
    <n v="0"/>
    <n v="0"/>
    <x v="1"/>
    <x v="0"/>
    <s v="05-10times"/>
    <s v="No"/>
    <x v="1"/>
    <x v="541"/>
    <n v="111"/>
    <n v="724"/>
    <n v="49"/>
    <n v="74"/>
    <n v="55"/>
    <x v="0"/>
    <x v="0"/>
    <x v="0"/>
    <x v="0"/>
    <x v="0"/>
    <x v="1"/>
    <n v="1"/>
    <n v="10"/>
    <n v="2"/>
    <n v="6"/>
  </r>
  <r>
    <x v="0"/>
    <x v="0"/>
    <x v="0"/>
    <n v="0"/>
    <n v="1"/>
    <x v="2"/>
    <x v="2"/>
    <s v="05-10times"/>
    <s v="No"/>
    <x v="1"/>
    <x v="542"/>
    <n v="13"/>
    <n v="85"/>
    <n v="8"/>
    <n v="6"/>
    <n v="29"/>
    <x v="0"/>
    <x v="0"/>
    <x v="1"/>
    <x v="0"/>
    <x v="0"/>
    <x v="0"/>
    <n v="3"/>
    <n v="10"/>
    <n v="4"/>
    <n v="5"/>
  </r>
  <r>
    <x v="0"/>
    <x v="0"/>
    <x v="2"/>
    <n v="1"/>
    <n v="0"/>
    <x v="1"/>
    <x v="2"/>
    <s v="05-10times"/>
    <s v="No"/>
    <x v="1"/>
    <x v="102"/>
    <n v="6"/>
    <n v="2"/>
    <n v="11"/>
    <n v="2"/>
    <n v="16"/>
    <x v="0"/>
    <x v="0"/>
    <x v="0"/>
    <x v="0"/>
    <x v="0"/>
    <x v="0"/>
    <n v="1"/>
    <n v="1"/>
    <n v="0"/>
    <n v="3"/>
  </r>
  <r>
    <x v="1"/>
    <x v="3"/>
    <x v="4"/>
    <n v="0"/>
    <n v="0"/>
    <x v="1"/>
    <x v="0"/>
    <s v="05-10times"/>
    <s v="No"/>
    <x v="1"/>
    <x v="379"/>
    <n v="17"/>
    <n v="672"/>
    <n v="23"/>
    <n v="34"/>
    <n v="51"/>
    <x v="0"/>
    <x v="0"/>
    <x v="0"/>
    <x v="0"/>
    <x v="1"/>
    <x v="1"/>
    <n v="1"/>
    <n v="6"/>
    <n v="2"/>
    <n v="8"/>
  </r>
  <r>
    <x v="2"/>
    <x v="3"/>
    <x v="0"/>
    <n v="0"/>
    <n v="0"/>
    <x v="1"/>
    <x v="2"/>
    <s v="05-10times"/>
    <s v="No"/>
    <x v="1"/>
    <x v="485"/>
    <n v="114"/>
    <n v="254"/>
    <n v="132"/>
    <n v="152"/>
    <n v="76"/>
    <x v="0"/>
    <x v="0"/>
    <x v="0"/>
    <x v="0"/>
    <x v="1"/>
    <x v="0"/>
    <n v="1"/>
    <n v="6"/>
    <n v="6"/>
    <n v="7"/>
  </r>
  <r>
    <x v="0"/>
    <x v="0"/>
    <x v="0"/>
    <n v="0"/>
    <n v="0"/>
    <x v="2"/>
    <x v="1"/>
    <s v="05-10times"/>
    <s v="No"/>
    <x v="1"/>
    <x v="543"/>
    <n v="48"/>
    <n v="217"/>
    <n v="32"/>
    <n v="12"/>
    <n v="24"/>
    <x v="0"/>
    <x v="0"/>
    <x v="0"/>
    <x v="1"/>
    <x v="0"/>
    <x v="0"/>
    <n v="1"/>
    <n v="2"/>
    <n v="3"/>
    <n v="13"/>
  </r>
  <r>
    <x v="3"/>
    <x v="3"/>
    <x v="0"/>
    <n v="1"/>
    <n v="1"/>
    <x v="2"/>
    <x v="1"/>
    <s v="05-10times"/>
    <s v="No"/>
    <x v="1"/>
    <x v="112"/>
    <n v="2"/>
    <n v="5"/>
    <n v="0"/>
    <n v="0"/>
    <n v="5"/>
    <x v="0"/>
    <x v="0"/>
    <x v="0"/>
    <x v="0"/>
    <x v="0"/>
    <x v="0"/>
    <n v="1"/>
    <n v="1"/>
    <n v="0"/>
    <n v="2"/>
  </r>
  <r>
    <x v="3"/>
    <x v="3"/>
    <x v="0"/>
    <n v="0"/>
    <n v="1"/>
    <x v="2"/>
    <x v="1"/>
    <s v="05-10times"/>
    <s v="No"/>
    <x v="1"/>
    <x v="244"/>
    <n v="5"/>
    <n v="39"/>
    <n v="17"/>
    <n v="0"/>
    <n v="89"/>
    <x v="0"/>
    <x v="0"/>
    <x v="0"/>
    <x v="0"/>
    <x v="0"/>
    <x v="1"/>
    <n v="3"/>
    <n v="5"/>
    <n v="2"/>
    <n v="4"/>
  </r>
  <r>
    <x v="2"/>
    <x v="2"/>
    <x v="0"/>
    <n v="0"/>
    <n v="1"/>
    <x v="2"/>
    <x v="0"/>
    <s v="05-10times"/>
    <s v="No"/>
    <x v="1"/>
    <x v="269"/>
    <n v="12"/>
    <n v="144"/>
    <n v="0"/>
    <n v="0"/>
    <n v="24"/>
    <x v="1"/>
    <x v="1"/>
    <x v="0"/>
    <x v="1"/>
    <x v="0"/>
    <x v="1"/>
    <n v="3"/>
    <n v="6"/>
    <n v="4"/>
    <n v="8"/>
  </r>
  <r>
    <x v="4"/>
    <x v="0"/>
    <x v="4"/>
    <n v="0"/>
    <n v="1"/>
    <x v="2"/>
    <x v="0"/>
    <s v="05-10times"/>
    <s v="No"/>
    <x v="1"/>
    <x v="391"/>
    <n v="0"/>
    <n v="22"/>
    <n v="3"/>
    <n v="1"/>
    <n v="26"/>
    <x v="0"/>
    <x v="0"/>
    <x v="0"/>
    <x v="0"/>
    <x v="0"/>
    <x v="0"/>
    <n v="2"/>
    <n v="2"/>
    <n v="2"/>
    <n v="2"/>
  </r>
  <r>
    <x v="4"/>
    <x v="3"/>
    <x v="1"/>
    <n v="1"/>
    <n v="0"/>
    <x v="2"/>
    <x v="1"/>
    <s v="05-10times"/>
    <s v="No"/>
    <x v="1"/>
    <x v="49"/>
    <n v="3"/>
    <n v="8"/>
    <n v="2"/>
    <n v="5"/>
    <n v="5"/>
    <x v="0"/>
    <x v="0"/>
    <x v="0"/>
    <x v="0"/>
    <x v="0"/>
    <x v="0"/>
    <n v="1"/>
    <n v="1"/>
    <n v="0"/>
    <n v="2"/>
  </r>
  <r>
    <x v="4"/>
    <x v="3"/>
    <x v="0"/>
    <n v="1"/>
    <n v="1"/>
    <x v="2"/>
    <x v="1"/>
    <s v="05-10times"/>
    <s v="No"/>
    <x v="1"/>
    <x v="76"/>
    <n v="4"/>
    <n v="34"/>
    <n v="2"/>
    <n v="4"/>
    <n v="4"/>
    <x v="0"/>
    <x v="0"/>
    <x v="0"/>
    <x v="0"/>
    <x v="0"/>
    <x v="0"/>
    <n v="3"/>
    <n v="3"/>
    <n v="0"/>
    <n v="3"/>
  </r>
  <r>
    <x v="3"/>
    <x v="3"/>
    <x v="4"/>
    <n v="0"/>
    <n v="1"/>
    <x v="2"/>
    <x v="0"/>
    <s v="11-15times"/>
    <s v="No"/>
    <x v="1"/>
    <x v="102"/>
    <n v="4"/>
    <n v="7"/>
    <n v="1"/>
    <n v="3"/>
    <n v="5"/>
    <x v="0"/>
    <x v="0"/>
    <x v="0"/>
    <x v="0"/>
    <x v="0"/>
    <x v="0"/>
    <n v="0"/>
    <n v="1"/>
    <n v="0"/>
    <n v="0"/>
  </r>
  <r>
    <x v="3"/>
    <x v="3"/>
    <x v="4"/>
    <n v="0"/>
    <n v="0"/>
    <x v="2"/>
    <x v="2"/>
    <s v="16times or more"/>
    <s v="No"/>
    <x v="1"/>
    <x v="50"/>
    <n v="1"/>
    <n v="1"/>
    <n v="1"/>
    <n v="0"/>
    <n v="1"/>
    <x v="0"/>
    <x v="0"/>
    <x v="0"/>
    <x v="0"/>
    <x v="0"/>
    <x v="0"/>
    <n v="0"/>
    <n v="0"/>
    <n v="0"/>
    <n v="0"/>
  </r>
  <r>
    <x v="2"/>
    <x v="3"/>
    <x v="1"/>
    <n v="1"/>
    <n v="1"/>
    <x v="1"/>
    <x v="1"/>
    <s v="05-10times"/>
    <s v="No"/>
    <x v="1"/>
    <x v="61"/>
    <n v="0"/>
    <n v="14"/>
    <n v="7"/>
    <n v="3"/>
    <n v="1"/>
    <x v="0"/>
    <x v="0"/>
    <x v="0"/>
    <x v="0"/>
    <x v="0"/>
    <x v="0"/>
    <n v="3"/>
    <n v="2"/>
    <n v="0"/>
    <n v="4"/>
  </r>
  <r>
    <x v="0"/>
    <x v="0"/>
    <x v="1"/>
    <n v="0"/>
    <n v="1"/>
    <x v="2"/>
    <x v="1"/>
    <s v="05-10times"/>
    <s v="No"/>
    <x v="1"/>
    <x v="544"/>
    <n v="42"/>
    <n v="98"/>
    <n v="0"/>
    <n v="42"/>
    <n v="14"/>
    <x v="0"/>
    <x v="0"/>
    <x v="0"/>
    <x v="0"/>
    <x v="0"/>
    <x v="0"/>
    <n v="2"/>
    <n v="6"/>
    <n v="4"/>
    <n v="10"/>
  </r>
  <r>
    <x v="2"/>
    <x v="0"/>
    <x v="2"/>
    <n v="0"/>
    <n v="0"/>
    <x v="2"/>
    <x v="2"/>
    <s v="05-10times"/>
    <s v="No"/>
    <x v="1"/>
    <x v="545"/>
    <n v="13"/>
    <n v="76"/>
    <n v="20"/>
    <n v="18"/>
    <n v="40"/>
    <x v="0"/>
    <x v="0"/>
    <x v="0"/>
    <x v="0"/>
    <x v="0"/>
    <x v="0"/>
    <n v="2"/>
    <n v="3"/>
    <n v="1"/>
    <n v="6"/>
  </r>
  <r>
    <x v="3"/>
    <x v="1"/>
    <x v="1"/>
    <n v="1"/>
    <n v="0"/>
    <x v="2"/>
    <x v="1"/>
    <s v="05-10times"/>
    <s v="No"/>
    <x v="1"/>
    <x v="78"/>
    <n v="5"/>
    <n v="22"/>
    <n v="12"/>
    <n v="5"/>
    <n v="11"/>
    <x v="0"/>
    <x v="0"/>
    <x v="0"/>
    <x v="0"/>
    <x v="0"/>
    <x v="0"/>
    <n v="2"/>
    <n v="3"/>
    <n v="0"/>
    <n v="3"/>
  </r>
  <r>
    <x v="4"/>
    <x v="1"/>
    <x v="0"/>
    <n v="1"/>
    <n v="1"/>
    <x v="2"/>
    <x v="2"/>
    <s v="05-10times"/>
    <s v="No"/>
    <x v="1"/>
    <x v="331"/>
    <n v="5"/>
    <n v="106"/>
    <n v="15"/>
    <n v="17"/>
    <n v="53"/>
    <x v="0"/>
    <x v="0"/>
    <x v="0"/>
    <x v="0"/>
    <x v="0"/>
    <x v="0"/>
    <n v="8"/>
    <n v="11"/>
    <n v="1"/>
    <n v="6"/>
  </r>
  <r>
    <x v="0"/>
    <x v="3"/>
    <x v="0"/>
    <n v="0"/>
    <n v="0"/>
    <x v="1"/>
    <x v="0"/>
    <s v="05-10times"/>
    <s v="No"/>
    <x v="1"/>
    <x v="546"/>
    <n v="35"/>
    <n v="179"/>
    <n v="28"/>
    <n v="7"/>
    <n v="85"/>
    <x v="0"/>
    <x v="0"/>
    <x v="0"/>
    <x v="1"/>
    <x v="0"/>
    <x v="0"/>
    <n v="1"/>
    <n v="5"/>
    <n v="3"/>
    <n v="12"/>
  </r>
  <r>
    <x v="0"/>
    <x v="3"/>
    <x v="0"/>
    <n v="0"/>
    <n v="1"/>
    <x v="2"/>
    <x v="2"/>
    <s v="05-10times"/>
    <s v="No"/>
    <x v="1"/>
    <x v="547"/>
    <n v="12"/>
    <n v="194"/>
    <n v="16"/>
    <n v="24"/>
    <n v="12"/>
    <x v="0"/>
    <x v="0"/>
    <x v="0"/>
    <x v="0"/>
    <x v="1"/>
    <x v="0"/>
    <n v="4"/>
    <n v="7"/>
    <n v="8"/>
    <n v="13"/>
  </r>
  <r>
    <x v="4"/>
    <x v="3"/>
    <x v="0"/>
    <n v="0"/>
    <n v="0"/>
    <x v="2"/>
    <x v="0"/>
    <s v="05-10times"/>
    <s v="No"/>
    <x v="1"/>
    <x v="214"/>
    <n v="4"/>
    <n v="66"/>
    <n v="3"/>
    <n v="10"/>
    <n v="20"/>
    <x v="0"/>
    <x v="0"/>
    <x v="0"/>
    <x v="0"/>
    <x v="0"/>
    <x v="0"/>
    <n v="1"/>
    <n v="2"/>
    <n v="1"/>
    <n v="4"/>
  </r>
  <r>
    <x v="3"/>
    <x v="2"/>
    <x v="4"/>
    <n v="1"/>
    <n v="0"/>
    <x v="2"/>
    <x v="0"/>
    <s v="05-10times"/>
    <s v="No"/>
    <x v="1"/>
    <x v="87"/>
    <n v="2"/>
    <n v="30"/>
    <n v="8"/>
    <n v="2"/>
    <n v="3"/>
    <x v="0"/>
    <x v="0"/>
    <x v="0"/>
    <x v="0"/>
    <x v="0"/>
    <x v="0"/>
    <n v="1"/>
    <n v="2"/>
    <n v="0"/>
    <n v="4"/>
  </r>
  <r>
    <x v="1"/>
    <x v="3"/>
    <x v="1"/>
    <n v="1"/>
    <n v="0"/>
    <x v="2"/>
    <x v="0"/>
    <s v="05-10times"/>
    <s v="No"/>
    <x v="1"/>
    <x v="548"/>
    <n v="51"/>
    <n v="87"/>
    <n v="6"/>
    <n v="20"/>
    <n v="51"/>
    <x v="0"/>
    <x v="0"/>
    <x v="0"/>
    <x v="0"/>
    <x v="0"/>
    <x v="0"/>
    <n v="2"/>
    <n v="4"/>
    <n v="2"/>
    <n v="4"/>
  </r>
  <r>
    <x v="1"/>
    <x v="3"/>
    <x v="1"/>
    <n v="1"/>
    <n v="0"/>
    <x v="2"/>
    <x v="0"/>
    <s v="05-10times"/>
    <s v="No"/>
    <x v="1"/>
    <x v="111"/>
    <n v="0"/>
    <n v="6"/>
    <n v="0"/>
    <n v="0"/>
    <n v="2"/>
    <x v="0"/>
    <x v="0"/>
    <x v="0"/>
    <x v="0"/>
    <x v="0"/>
    <x v="0"/>
    <n v="1"/>
    <n v="1"/>
    <n v="0"/>
    <n v="3"/>
  </r>
  <r>
    <x v="1"/>
    <x v="3"/>
    <x v="1"/>
    <n v="1"/>
    <n v="0"/>
    <x v="2"/>
    <x v="1"/>
    <s v="05-10times"/>
    <s v="No"/>
    <x v="1"/>
    <x v="268"/>
    <n v="4"/>
    <n v="24"/>
    <n v="16"/>
    <n v="9"/>
    <n v="9"/>
    <x v="0"/>
    <x v="0"/>
    <x v="0"/>
    <x v="0"/>
    <x v="0"/>
    <x v="0"/>
    <n v="2"/>
    <n v="4"/>
    <n v="0"/>
    <n v="3"/>
  </r>
  <r>
    <x v="3"/>
    <x v="3"/>
    <x v="1"/>
    <n v="0"/>
    <n v="0"/>
    <x v="1"/>
    <x v="1"/>
    <s v="05-10times"/>
    <s v="No"/>
    <x v="1"/>
    <x v="222"/>
    <n v="71"/>
    <n v="951"/>
    <n v="40"/>
    <n v="17"/>
    <n v="17"/>
    <x v="0"/>
    <x v="0"/>
    <x v="0"/>
    <x v="0"/>
    <x v="1"/>
    <x v="1"/>
    <n v="1"/>
    <n v="6"/>
    <n v="11"/>
    <n v="10"/>
  </r>
  <r>
    <x v="3"/>
    <x v="0"/>
    <x v="1"/>
    <n v="2"/>
    <n v="1"/>
    <x v="2"/>
    <x v="1"/>
    <s v="05-10times"/>
    <s v="No"/>
    <x v="1"/>
    <x v="61"/>
    <n v="4"/>
    <n v="10"/>
    <n v="6"/>
    <n v="4"/>
    <n v="17"/>
    <x v="0"/>
    <x v="0"/>
    <x v="0"/>
    <x v="0"/>
    <x v="0"/>
    <x v="0"/>
    <n v="2"/>
    <n v="2"/>
    <n v="0"/>
    <n v="3"/>
  </r>
  <r>
    <x v="4"/>
    <x v="0"/>
    <x v="0"/>
    <n v="0"/>
    <n v="0"/>
    <x v="1"/>
    <x v="2"/>
    <s v="05-10times"/>
    <s v="No"/>
    <x v="1"/>
    <x v="389"/>
    <n v="8"/>
    <n v="407"/>
    <n v="150"/>
    <n v="35"/>
    <n v="8"/>
    <x v="0"/>
    <x v="0"/>
    <x v="0"/>
    <x v="0"/>
    <x v="0"/>
    <x v="0"/>
    <n v="1"/>
    <n v="2"/>
    <n v="8"/>
    <n v="13"/>
  </r>
  <r>
    <x v="2"/>
    <x v="3"/>
    <x v="1"/>
    <n v="0"/>
    <n v="0"/>
    <x v="1"/>
    <x v="2"/>
    <s v="05-10times"/>
    <s v="No"/>
    <x v="1"/>
    <x v="121"/>
    <n v="0"/>
    <n v="275"/>
    <n v="45"/>
    <n v="45"/>
    <n v="126"/>
    <x v="0"/>
    <x v="0"/>
    <x v="0"/>
    <x v="0"/>
    <x v="0"/>
    <x v="0"/>
    <n v="1"/>
    <n v="4"/>
    <n v="8"/>
    <n v="5"/>
  </r>
  <r>
    <x v="3"/>
    <x v="3"/>
    <x v="4"/>
    <n v="0"/>
    <n v="2"/>
    <x v="1"/>
    <x v="1"/>
    <s v="05-10times"/>
    <s v="No"/>
    <x v="1"/>
    <x v="254"/>
    <n v="21"/>
    <n v="78"/>
    <n v="39"/>
    <n v="13"/>
    <n v="13"/>
    <x v="0"/>
    <x v="0"/>
    <x v="0"/>
    <x v="0"/>
    <x v="0"/>
    <x v="0"/>
    <n v="1"/>
    <n v="4"/>
    <n v="4"/>
    <n v="7"/>
  </r>
  <r>
    <x v="4"/>
    <x v="0"/>
    <x v="0"/>
    <n v="1"/>
    <n v="1"/>
    <x v="1"/>
    <x v="1"/>
    <s v="05-10times"/>
    <s v="No"/>
    <x v="1"/>
    <x v="549"/>
    <n v="21"/>
    <n v="151"/>
    <n v="28"/>
    <n v="21"/>
    <n v="86"/>
    <x v="0"/>
    <x v="0"/>
    <x v="0"/>
    <x v="0"/>
    <x v="0"/>
    <x v="0"/>
    <n v="3"/>
    <n v="2"/>
    <n v="2"/>
    <n v="12"/>
  </r>
  <r>
    <x v="3"/>
    <x v="3"/>
    <x v="4"/>
    <n v="1"/>
    <n v="1"/>
    <x v="2"/>
    <x v="2"/>
    <s v="05-10times"/>
    <s v="No"/>
    <x v="1"/>
    <x v="285"/>
    <n v="2"/>
    <n v="53"/>
    <n v="3"/>
    <n v="5"/>
    <n v="14"/>
    <x v="0"/>
    <x v="0"/>
    <x v="0"/>
    <x v="0"/>
    <x v="0"/>
    <x v="0"/>
    <n v="3"/>
    <n v="6"/>
    <n v="1"/>
    <n v="5"/>
  </r>
  <r>
    <x v="4"/>
    <x v="3"/>
    <x v="1"/>
    <n v="0"/>
    <n v="1"/>
    <x v="2"/>
    <x v="2"/>
    <s v="05-10times"/>
    <s v="No"/>
    <x v="1"/>
    <x v="34"/>
    <n v="41"/>
    <n v="86"/>
    <n v="45"/>
    <n v="6"/>
    <n v="27"/>
    <x v="0"/>
    <x v="0"/>
    <x v="1"/>
    <x v="0"/>
    <x v="0"/>
    <x v="0"/>
    <n v="5"/>
    <n v="5"/>
    <n v="3"/>
    <n v="5"/>
  </r>
  <r>
    <x v="3"/>
    <x v="2"/>
    <x v="2"/>
    <n v="1"/>
    <n v="0"/>
    <x v="2"/>
    <x v="2"/>
    <s v="05-10times"/>
    <s v="No"/>
    <x v="1"/>
    <x v="6"/>
    <n v="3"/>
    <n v="19"/>
    <n v="3"/>
    <n v="3"/>
    <n v="6"/>
    <x v="0"/>
    <x v="0"/>
    <x v="0"/>
    <x v="0"/>
    <x v="0"/>
    <x v="0"/>
    <n v="2"/>
    <n v="2"/>
    <n v="0"/>
    <n v="3"/>
  </r>
  <r>
    <x v="2"/>
    <x v="1"/>
    <x v="1"/>
    <n v="0"/>
    <n v="1"/>
    <x v="1"/>
    <x v="1"/>
    <s v="05-10times"/>
    <s v="No"/>
    <x v="1"/>
    <x v="550"/>
    <n v="0"/>
    <n v="92"/>
    <n v="28"/>
    <n v="27"/>
    <n v="142"/>
    <x v="0"/>
    <x v="0"/>
    <x v="0"/>
    <x v="0"/>
    <x v="0"/>
    <x v="0"/>
    <n v="2"/>
    <n v="6"/>
    <n v="2"/>
    <n v="9"/>
  </r>
  <r>
    <x v="3"/>
    <x v="0"/>
    <x v="2"/>
    <n v="0"/>
    <n v="1"/>
    <x v="1"/>
    <x v="2"/>
    <s v="05-10times"/>
    <s v="No"/>
    <x v="1"/>
    <x v="178"/>
    <n v="31"/>
    <n v="88"/>
    <n v="11"/>
    <n v="48"/>
    <n v="22"/>
    <x v="0"/>
    <x v="0"/>
    <x v="0"/>
    <x v="0"/>
    <x v="0"/>
    <x v="0"/>
    <n v="3"/>
    <n v="3"/>
    <n v="2"/>
    <n v="10"/>
  </r>
  <r>
    <x v="0"/>
    <x v="3"/>
    <x v="0"/>
    <n v="0"/>
    <n v="1"/>
    <x v="2"/>
    <x v="0"/>
    <s v="05-10times"/>
    <s v="No"/>
    <x v="1"/>
    <x v="305"/>
    <n v="22"/>
    <n v="39"/>
    <n v="6"/>
    <n v="0"/>
    <n v="92"/>
    <x v="0"/>
    <x v="0"/>
    <x v="0"/>
    <x v="0"/>
    <x v="0"/>
    <x v="0"/>
    <n v="4"/>
    <n v="6"/>
    <n v="2"/>
    <n v="7"/>
  </r>
  <r>
    <x v="3"/>
    <x v="3"/>
    <x v="4"/>
    <n v="1"/>
    <n v="1"/>
    <x v="2"/>
    <x v="2"/>
    <s v="05-10times"/>
    <s v="No"/>
    <x v="1"/>
    <x v="66"/>
    <n v="0"/>
    <n v="7"/>
    <n v="0"/>
    <n v="0"/>
    <n v="1"/>
    <x v="0"/>
    <x v="0"/>
    <x v="0"/>
    <x v="0"/>
    <x v="0"/>
    <x v="0"/>
    <n v="2"/>
    <n v="2"/>
    <n v="0"/>
    <n v="3"/>
  </r>
  <r>
    <x v="2"/>
    <x v="0"/>
    <x v="0"/>
    <n v="0"/>
    <n v="1"/>
    <x v="2"/>
    <x v="1"/>
    <s v="05-10times"/>
    <s v="No"/>
    <x v="1"/>
    <x v="338"/>
    <n v="6"/>
    <n v="37"/>
    <n v="0"/>
    <n v="3"/>
    <n v="34"/>
    <x v="1"/>
    <x v="0"/>
    <x v="0"/>
    <x v="1"/>
    <x v="0"/>
    <x v="1"/>
    <n v="4"/>
    <n v="6"/>
    <n v="1"/>
    <n v="6"/>
  </r>
  <r>
    <x v="3"/>
    <x v="1"/>
    <x v="1"/>
    <n v="0"/>
    <n v="0"/>
    <x v="2"/>
    <x v="0"/>
    <s v="05-10times"/>
    <s v="No"/>
    <x v="1"/>
    <x v="49"/>
    <n v="2"/>
    <n v="5"/>
    <n v="6"/>
    <n v="0"/>
    <n v="3"/>
    <x v="0"/>
    <x v="0"/>
    <x v="0"/>
    <x v="0"/>
    <x v="0"/>
    <x v="0"/>
    <n v="1"/>
    <n v="1"/>
    <n v="0"/>
    <n v="2"/>
  </r>
  <r>
    <x v="3"/>
    <x v="2"/>
    <x v="2"/>
    <n v="0"/>
    <n v="1"/>
    <x v="1"/>
    <x v="1"/>
    <s v="05-10times"/>
    <s v="No"/>
    <x v="1"/>
    <x v="78"/>
    <n v="2"/>
    <n v="7"/>
    <n v="4"/>
    <n v="2"/>
    <n v="2"/>
    <x v="0"/>
    <x v="0"/>
    <x v="0"/>
    <x v="0"/>
    <x v="0"/>
    <x v="0"/>
    <n v="1"/>
    <n v="1"/>
    <n v="0"/>
    <n v="3"/>
  </r>
  <r>
    <x v="3"/>
    <x v="0"/>
    <x v="0"/>
    <n v="1"/>
    <n v="0"/>
    <x v="2"/>
    <x v="0"/>
    <s v="05-10times"/>
    <s v="No"/>
    <x v="1"/>
    <x v="535"/>
    <n v="10"/>
    <n v="56"/>
    <n v="3"/>
    <n v="1"/>
    <n v="23"/>
    <x v="0"/>
    <x v="0"/>
    <x v="0"/>
    <x v="0"/>
    <x v="0"/>
    <x v="0"/>
    <n v="2"/>
    <n v="4"/>
    <n v="0"/>
    <n v="4"/>
  </r>
  <r>
    <x v="2"/>
    <x v="3"/>
    <x v="0"/>
    <n v="1"/>
    <n v="0"/>
    <x v="2"/>
    <x v="2"/>
    <s v="05-10times"/>
    <s v="No"/>
    <x v="1"/>
    <x v="79"/>
    <n v="17"/>
    <n v="19"/>
    <n v="20"/>
    <n v="21"/>
    <n v="22"/>
    <x v="0"/>
    <x v="0"/>
    <x v="0"/>
    <x v="0"/>
    <x v="0"/>
    <x v="1"/>
    <n v="3"/>
    <n v="3"/>
    <n v="2"/>
    <n v="2"/>
  </r>
  <r>
    <x v="3"/>
    <x v="2"/>
    <x v="2"/>
    <n v="0"/>
    <n v="0"/>
    <x v="1"/>
    <x v="0"/>
    <s v="05-10times"/>
    <s v="No"/>
    <x v="1"/>
    <x v="295"/>
    <n v="114"/>
    <n v="445"/>
    <n v="181"/>
    <n v="165"/>
    <n v="203"/>
    <x v="1"/>
    <x v="0"/>
    <x v="0"/>
    <x v="0"/>
    <x v="0"/>
    <x v="0"/>
    <n v="1"/>
    <n v="3"/>
    <n v="7"/>
    <n v="9"/>
  </r>
  <r>
    <x v="3"/>
    <x v="3"/>
    <x v="0"/>
    <n v="0"/>
    <n v="0"/>
    <x v="1"/>
    <x v="0"/>
    <s v="05-10times"/>
    <s v="No"/>
    <x v="1"/>
    <x v="377"/>
    <n v="47"/>
    <n v="197"/>
    <n v="55"/>
    <n v="42"/>
    <n v="149"/>
    <x v="0"/>
    <x v="0"/>
    <x v="0"/>
    <x v="0"/>
    <x v="0"/>
    <x v="0"/>
    <n v="1"/>
    <n v="5"/>
    <n v="4"/>
    <n v="8"/>
  </r>
  <r>
    <x v="0"/>
    <x v="0"/>
    <x v="0"/>
    <n v="1"/>
    <n v="1"/>
    <x v="2"/>
    <x v="2"/>
    <s v="05-10times"/>
    <s v="No"/>
    <x v="1"/>
    <x v="75"/>
    <n v="2"/>
    <n v="17"/>
    <n v="2"/>
    <n v="1"/>
    <n v="0"/>
    <x v="0"/>
    <x v="0"/>
    <x v="0"/>
    <x v="0"/>
    <x v="0"/>
    <x v="0"/>
    <n v="2"/>
    <n v="2"/>
    <n v="0"/>
    <n v="3"/>
  </r>
  <r>
    <x v="0"/>
    <x v="1"/>
    <x v="1"/>
    <n v="0"/>
    <n v="0"/>
    <x v="1"/>
    <x v="1"/>
    <s v="05-10times"/>
    <s v="No"/>
    <x v="1"/>
    <x v="155"/>
    <n v="45"/>
    <n v="115"/>
    <n v="30"/>
    <n v="160"/>
    <n v="45"/>
    <x v="1"/>
    <x v="0"/>
    <x v="0"/>
    <x v="0"/>
    <x v="0"/>
    <x v="1"/>
    <n v="1"/>
    <n v="8"/>
    <n v="2"/>
    <n v="5"/>
  </r>
  <r>
    <x v="1"/>
    <x v="3"/>
    <x v="0"/>
    <n v="0"/>
    <n v="0"/>
    <x v="2"/>
    <x v="0"/>
    <s v="05-10times"/>
    <s v="No"/>
    <x v="1"/>
    <x v="551"/>
    <n v="102"/>
    <n v="673"/>
    <n v="52"/>
    <n v="40"/>
    <n v="40"/>
    <x v="0"/>
    <x v="0"/>
    <x v="0"/>
    <x v="0"/>
    <x v="1"/>
    <x v="1"/>
    <n v="1"/>
    <n v="7"/>
    <n v="4"/>
    <n v="10"/>
  </r>
  <r>
    <x v="3"/>
    <x v="2"/>
    <x v="0"/>
    <n v="1"/>
    <n v="1"/>
    <x v="2"/>
    <x v="2"/>
    <s v="05-10times"/>
    <s v="No"/>
    <x v="1"/>
    <x v="552"/>
    <n v="0"/>
    <n v="93"/>
    <n v="7"/>
    <n v="13"/>
    <n v="73"/>
    <x v="0"/>
    <x v="0"/>
    <x v="0"/>
    <x v="0"/>
    <x v="0"/>
    <x v="0"/>
    <n v="5"/>
    <n v="4"/>
    <n v="2"/>
    <n v="5"/>
  </r>
  <r>
    <x v="3"/>
    <x v="3"/>
    <x v="4"/>
    <n v="1"/>
    <n v="0"/>
    <x v="2"/>
    <x v="0"/>
    <s v="05-10times"/>
    <s v="No"/>
    <x v="1"/>
    <x v="78"/>
    <n v="0"/>
    <n v="36"/>
    <n v="15"/>
    <n v="5"/>
    <n v="12"/>
    <x v="0"/>
    <x v="0"/>
    <x v="0"/>
    <x v="0"/>
    <x v="0"/>
    <x v="0"/>
    <n v="1"/>
    <n v="2"/>
    <n v="0"/>
    <n v="3"/>
  </r>
  <r>
    <x v="3"/>
    <x v="4"/>
    <x v="1"/>
    <n v="0"/>
    <n v="0"/>
    <x v="2"/>
    <x v="0"/>
    <s v="05-10times"/>
    <s v="No"/>
    <x v="1"/>
    <x v="91"/>
    <n v="6"/>
    <n v="3"/>
    <n v="7"/>
    <n v="6"/>
    <n v="12"/>
    <x v="0"/>
    <x v="0"/>
    <x v="0"/>
    <x v="0"/>
    <x v="0"/>
    <x v="0"/>
    <n v="1"/>
    <n v="1"/>
    <n v="0"/>
    <n v="3"/>
  </r>
  <r>
    <x v="0"/>
    <x v="3"/>
    <x v="2"/>
    <n v="1"/>
    <n v="1"/>
    <x v="1"/>
    <x v="0"/>
    <s v="05-10times"/>
    <s v="No"/>
    <x v="1"/>
    <x v="111"/>
    <n v="1"/>
    <n v="11"/>
    <n v="0"/>
    <n v="1"/>
    <n v="4"/>
    <x v="0"/>
    <x v="0"/>
    <x v="0"/>
    <x v="0"/>
    <x v="0"/>
    <x v="0"/>
    <n v="2"/>
    <n v="1"/>
    <n v="0"/>
    <n v="3"/>
  </r>
  <r>
    <x v="0"/>
    <x v="3"/>
    <x v="1"/>
    <n v="0"/>
    <n v="0"/>
    <x v="1"/>
    <x v="1"/>
    <s v="05-10times"/>
    <s v="No"/>
    <x v="1"/>
    <x v="553"/>
    <n v="22"/>
    <n v="708"/>
    <n v="89"/>
    <n v="91"/>
    <n v="182"/>
    <x v="1"/>
    <x v="0"/>
    <x v="1"/>
    <x v="0"/>
    <x v="1"/>
    <x v="1"/>
    <n v="1"/>
    <n v="9"/>
    <n v="7"/>
    <n v="9"/>
  </r>
  <r>
    <x v="5"/>
    <x v="3"/>
    <x v="0"/>
    <n v="1"/>
    <n v="0"/>
    <x v="2"/>
    <x v="2"/>
    <s v="05-10times"/>
    <s v="No"/>
    <x v="1"/>
    <x v="188"/>
    <n v="0"/>
    <n v="7"/>
    <n v="0"/>
    <n v="0"/>
    <n v="2"/>
    <x v="0"/>
    <x v="0"/>
    <x v="0"/>
    <x v="0"/>
    <x v="0"/>
    <x v="0"/>
    <n v="2"/>
    <n v="2"/>
    <n v="0"/>
    <n v="3"/>
  </r>
  <r>
    <x v="4"/>
    <x v="3"/>
    <x v="4"/>
    <n v="0"/>
    <n v="1"/>
    <x v="1"/>
    <x v="2"/>
    <s v="05-10times"/>
    <s v="No"/>
    <x v="1"/>
    <x v="537"/>
    <n v="30"/>
    <n v="92"/>
    <n v="80"/>
    <n v="46"/>
    <n v="38"/>
    <x v="0"/>
    <x v="0"/>
    <x v="0"/>
    <x v="0"/>
    <x v="0"/>
    <x v="0"/>
    <n v="1"/>
    <n v="5"/>
    <n v="3"/>
    <n v="13"/>
  </r>
  <r>
    <x v="2"/>
    <x v="2"/>
    <x v="1"/>
    <n v="0"/>
    <n v="1"/>
    <x v="1"/>
    <x v="1"/>
    <s v="05-10times"/>
    <s v="No"/>
    <x v="1"/>
    <x v="554"/>
    <n v="35"/>
    <n v="422"/>
    <n v="33"/>
    <n v="12"/>
    <n v="153"/>
    <x v="0"/>
    <x v="0"/>
    <x v="0"/>
    <x v="0"/>
    <x v="0"/>
    <x v="0"/>
    <n v="2"/>
    <n v="6"/>
    <n v="6"/>
    <n v="7"/>
  </r>
  <r>
    <x v="0"/>
    <x v="0"/>
    <x v="4"/>
    <n v="0"/>
    <n v="1"/>
    <x v="2"/>
    <x v="0"/>
    <s v="05-10times"/>
    <s v="No"/>
    <x v="1"/>
    <x v="16"/>
    <n v="1"/>
    <n v="14"/>
    <n v="3"/>
    <n v="2"/>
    <n v="4"/>
    <x v="0"/>
    <x v="0"/>
    <x v="0"/>
    <x v="0"/>
    <x v="0"/>
    <x v="0"/>
    <n v="1"/>
    <n v="1"/>
    <n v="0"/>
    <n v="3"/>
  </r>
  <r>
    <x v="4"/>
    <x v="3"/>
    <x v="1"/>
    <n v="1"/>
    <n v="1"/>
    <x v="2"/>
    <x v="0"/>
    <s v="05-10times"/>
    <s v="No"/>
    <x v="1"/>
    <x v="124"/>
    <n v="2"/>
    <n v="16"/>
    <n v="2"/>
    <n v="1"/>
    <n v="31"/>
    <x v="0"/>
    <x v="0"/>
    <x v="0"/>
    <x v="0"/>
    <x v="0"/>
    <x v="1"/>
    <n v="4"/>
    <n v="3"/>
    <n v="2"/>
    <n v="2"/>
  </r>
  <r>
    <x v="3"/>
    <x v="0"/>
    <x v="0"/>
    <n v="1"/>
    <n v="0"/>
    <x v="2"/>
    <x v="2"/>
    <s v="05-10times"/>
    <s v="No"/>
    <x v="1"/>
    <x v="30"/>
    <n v="1"/>
    <n v="7"/>
    <n v="0"/>
    <n v="0"/>
    <n v="1"/>
    <x v="0"/>
    <x v="0"/>
    <x v="0"/>
    <x v="0"/>
    <x v="0"/>
    <x v="0"/>
    <n v="1"/>
    <n v="1"/>
    <n v="0"/>
    <n v="2"/>
  </r>
  <r>
    <x v="3"/>
    <x v="3"/>
    <x v="0"/>
    <n v="0"/>
    <n v="0"/>
    <x v="1"/>
    <x v="1"/>
    <s v="05-10times"/>
    <s v="No"/>
    <x v="1"/>
    <x v="547"/>
    <n v="61"/>
    <n v="921"/>
    <n v="52"/>
    <n v="61"/>
    <n v="20"/>
    <x v="0"/>
    <x v="0"/>
    <x v="0"/>
    <x v="0"/>
    <x v="0"/>
    <x v="0"/>
    <n v="1"/>
    <n v="5"/>
    <n v="4"/>
    <n v="12"/>
  </r>
  <r>
    <x v="2"/>
    <x v="3"/>
    <x v="1"/>
    <n v="1"/>
    <n v="1"/>
    <x v="2"/>
    <x v="2"/>
    <s v="05-10times"/>
    <s v="No"/>
    <x v="1"/>
    <x v="30"/>
    <n v="5"/>
    <n v="28"/>
    <n v="11"/>
    <n v="1"/>
    <n v="8"/>
    <x v="0"/>
    <x v="0"/>
    <x v="0"/>
    <x v="0"/>
    <x v="0"/>
    <x v="0"/>
    <n v="1"/>
    <n v="2"/>
    <n v="0"/>
    <n v="3"/>
  </r>
  <r>
    <x v="0"/>
    <x v="2"/>
    <x v="4"/>
    <n v="1"/>
    <n v="0"/>
    <x v="2"/>
    <x v="0"/>
    <s v="05-10times"/>
    <s v="No"/>
    <x v="1"/>
    <x v="66"/>
    <n v="1"/>
    <n v="16"/>
    <n v="12"/>
    <n v="2"/>
    <n v="5"/>
    <x v="0"/>
    <x v="0"/>
    <x v="0"/>
    <x v="0"/>
    <x v="0"/>
    <x v="0"/>
    <n v="3"/>
    <n v="4"/>
    <n v="0"/>
    <n v="3"/>
  </r>
  <r>
    <x v="2"/>
    <x v="3"/>
    <x v="4"/>
    <n v="0"/>
    <n v="0"/>
    <x v="1"/>
    <x v="0"/>
    <s v="05-10times"/>
    <s v="No"/>
    <x v="1"/>
    <x v="430"/>
    <n v="21"/>
    <n v="530"/>
    <n v="32"/>
    <n v="0"/>
    <n v="224"/>
    <x v="1"/>
    <x v="0"/>
    <x v="1"/>
    <x v="0"/>
    <x v="1"/>
    <x v="1"/>
    <n v="1"/>
    <n v="5"/>
    <n v="11"/>
    <n v="5"/>
  </r>
  <r>
    <x v="0"/>
    <x v="0"/>
    <x v="0"/>
    <n v="0"/>
    <n v="1"/>
    <x v="1"/>
    <x v="0"/>
    <s v="05-10times"/>
    <s v="No"/>
    <x v="1"/>
    <x v="218"/>
    <n v="0"/>
    <n v="189"/>
    <n v="97"/>
    <n v="172"/>
    <n v="172"/>
    <x v="0"/>
    <x v="0"/>
    <x v="0"/>
    <x v="0"/>
    <x v="0"/>
    <x v="0"/>
    <n v="2"/>
    <n v="5"/>
    <n v="5"/>
    <n v="12"/>
  </r>
  <r>
    <x v="1"/>
    <x v="0"/>
    <x v="0"/>
    <n v="1"/>
    <n v="1"/>
    <x v="2"/>
    <x v="1"/>
    <s v="05-10times"/>
    <s v="No"/>
    <x v="1"/>
    <x v="66"/>
    <n v="0"/>
    <n v="8"/>
    <n v="0"/>
    <n v="1"/>
    <n v="4"/>
    <x v="0"/>
    <x v="0"/>
    <x v="0"/>
    <x v="0"/>
    <x v="0"/>
    <x v="0"/>
    <n v="1"/>
    <n v="1"/>
    <n v="0"/>
    <n v="3"/>
  </r>
  <r>
    <x v="1"/>
    <x v="2"/>
    <x v="0"/>
    <n v="1"/>
    <n v="0"/>
    <x v="2"/>
    <x v="0"/>
    <s v="05-10times"/>
    <s v="No"/>
    <x v="1"/>
    <x v="423"/>
    <n v="12"/>
    <n v="48"/>
    <n v="4"/>
    <n v="12"/>
    <n v="12"/>
    <x v="0"/>
    <x v="0"/>
    <x v="0"/>
    <x v="0"/>
    <x v="0"/>
    <x v="0"/>
    <n v="1"/>
    <n v="6"/>
    <n v="2"/>
    <n v="4"/>
  </r>
  <r>
    <x v="3"/>
    <x v="3"/>
    <x v="0"/>
    <n v="0"/>
    <n v="1"/>
    <x v="2"/>
    <x v="2"/>
    <s v="05-10times"/>
    <s v="No"/>
    <x v="1"/>
    <x v="555"/>
    <n v="17"/>
    <n v="170"/>
    <n v="34"/>
    <n v="26"/>
    <n v="17"/>
    <x v="0"/>
    <x v="0"/>
    <x v="0"/>
    <x v="0"/>
    <x v="0"/>
    <x v="0"/>
    <n v="2"/>
    <n v="11"/>
    <n v="2"/>
    <n v="10"/>
  </r>
  <r>
    <x v="0"/>
    <x v="0"/>
    <x v="1"/>
    <n v="0"/>
    <n v="1"/>
    <x v="2"/>
    <x v="2"/>
    <s v="05-10times"/>
    <s v="No"/>
    <x v="1"/>
    <x v="556"/>
    <n v="5"/>
    <n v="82"/>
    <n v="7"/>
    <n v="0"/>
    <n v="100"/>
    <x v="0"/>
    <x v="0"/>
    <x v="0"/>
    <x v="0"/>
    <x v="0"/>
    <x v="0"/>
    <n v="3"/>
    <n v="7"/>
    <n v="2"/>
    <n v="9"/>
  </r>
  <r>
    <x v="3"/>
    <x v="1"/>
    <x v="1"/>
    <n v="1"/>
    <n v="0"/>
    <x v="2"/>
    <x v="2"/>
    <s v="05-10times"/>
    <s v="No"/>
    <x v="1"/>
    <x v="50"/>
    <n v="3"/>
    <n v="12"/>
    <n v="3"/>
    <n v="5"/>
    <n v="7"/>
    <x v="0"/>
    <x v="0"/>
    <x v="0"/>
    <x v="0"/>
    <x v="0"/>
    <x v="0"/>
    <n v="1"/>
    <n v="1"/>
    <n v="0"/>
    <n v="3"/>
  </r>
  <r>
    <x v="2"/>
    <x v="3"/>
    <x v="1"/>
    <n v="1"/>
    <n v="1"/>
    <x v="2"/>
    <x v="1"/>
    <s v="05-10times"/>
    <s v="No"/>
    <x v="1"/>
    <x v="177"/>
    <n v="2"/>
    <n v="9"/>
    <n v="2"/>
    <n v="1"/>
    <n v="5"/>
    <x v="0"/>
    <x v="0"/>
    <x v="0"/>
    <x v="0"/>
    <x v="0"/>
    <x v="0"/>
    <n v="2"/>
    <n v="1"/>
    <n v="0"/>
    <n v="3"/>
  </r>
  <r>
    <x v="3"/>
    <x v="1"/>
    <x v="1"/>
    <n v="1"/>
    <n v="0"/>
    <x v="2"/>
    <x v="1"/>
    <s v="05-10times"/>
    <s v="No"/>
    <x v="1"/>
    <x v="50"/>
    <n v="14"/>
    <n v="28"/>
    <n v="16"/>
    <n v="3"/>
    <n v="7"/>
    <x v="0"/>
    <x v="0"/>
    <x v="0"/>
    <x v="0"/>
    <x v="0"/>
    <x v="0"/>
    <n v="4"/>
    <n v="4"/>
    <n v="0"/>
    <n v="3"/>
  </r>
  <r>
    <x v="0"/>
    <x v="3"/>
    <x v="1"/>
    <n v="0"/>
    <n v="1"/>
    <x v="1"/>
    <x v="2"/>
    <s v="05-10times"/>
    <s v="No"/>
    <x v="1"/>
    <x v="27"/>
    <n v="39"/>
    <n v="63"/>
    <n v="55"/>
    <n v="18"/>
    <n v="21"/>
    <x v="0"/>
    <x v="0"/>
    <x v="0"/>
    <x v="0"/>
    <x v="0"/>
    <x v="0"/>
    <n v="1"/>
    <n v="4"/>
    <n v="1"/>
    <n v="7"/>
  </r>
  <r>
    <x v="3"/>
    <x v="3"/>
    <x v="1"/>
    <n v="0"/>
    <n v="1"/>
    <x v="1"/>
    <x v="2"/>
    <s v="05-10times"/>
    <s v="No"/>
    <x v="1"/>
    <x v="206"/>
    <n v="62"/>
    <n v="90"/>
    <n v="68"/>
    <n v="20"/>
    <n v="125"/>
    <x v="0"/>
    <x v="0"/>
    <x v="0"/>
    <x v="0"/>
    <x v="0"/>
    <x v="0"/>
    <n v="3"/>
    <n v="2"/>
    <n v="3"/>
    <n v="8"/>
  </r>
  <r>
    <x v="3"/>
    <x v="0"/>
    <x v="0"/>
    <n v="0"/>
    <n v="1"/>
    <x v="2"/>
    <x v="0"/>
    <s v="05-10times"/>
    <s v="No"/>
    <x v="1"/>
    <x v="136"/>
    <n v="43"/>
    <n v="337"/>
    <n v="42"/>
    <n v="87"/>
    <n v="54"/>
    <x v="0"/>
    <x v="0"/>
    <x v="0"/>
    <x v="0"/>
    <x v="0"/>
    <x v="0"/>
    <n v="3"/>
    <n v="11"/>
    <n v="6"/>
    <n v="9"/>
  </r>
  <r>
    <x v="3"/>
    <x v="3"/>
    <x v="4"/>
    <n v="0"/>
    <n v="0"/>
    <x v="2"/>
    <x v="1"/>
    <s v="05-10times"/>
    <s v="No"/>
    <x v="1"/>
    <x v="380"/>
    <n v="3"/>
    <n v="47"/>
    <n v="19"/>
    <n v="21"/>
    <n v="42"/>
    <x v="0"/>
    <x v="0"/>
    <x v="0"/>
    <x v="0"/>
    <x v="0"/>
    <x v="0"/>
    <n v="1"/>
    <n v="3"/>
    <n v="2"/>
    <n v="2"/>
  </r>
  <r>
    <x v="0"/>
    <x v="3"/>
    <x v="0"/>
    <n v="1"/>
    <n v="1"/>
    <x v="1"/>
    <x v="2"/>
    <s v="05-10times"/>
    <s v="No"/>
    <x v="1"/>
    <x v="56"/>
    <n v="0"/>
    <n v="3"/>
    <n v="0"/>
    <n v="0"/>
    <n v="1"/>
    <x v="0"/>
    <x v="0"/>
    <x v="0"/>
    <x v="0"/>
    <x v="0"/>
    <x v="0"/>
    <n v="1"/>
    <n v="0"/>
    <n v="0"/>
    <n v="3"/>
  </r>
  <r>
    <x v="3"/>
    <x v="0"/>
    <x v="0"/>
    <n v="1"/>
    <n v="1"/>
    <x v="1"/>
    <x v="0"/>
    <s v="05-10times"/>
    <s v="No"/>
    <x v="1"/>
    <x v="8"/>
    <n v="1"/>
    <n v="13"/>
    <n v="7"/>
    <n v="2"/>
    <n v="9"/>
    <x v="0"/>
    <x v="0"/>
    <x v="0"/>
    <x v="0"/>
    <x v="0"/>
    <x v="0"/>
    <n v="4"/>
    <n v="2"/>
    <n v="1"/>
    <n v="4"/>
  </r>
  <r>
    <x v="2"/>
    <x v="3"/>
    <x v="1"/>
    <n v="0"/>
    <n v="0"/>
    <x v="1"/>
    <x v="2"/>
    <s v="05-10times"/>
    <s v="No"/>
    <x v="1"/>
    <x v="557"/>
    <n v="23"/>
    <n v="751"/>
    <n v="82"/>
    <n v="26"/>
    <n v="191"/>
    <x v="0"/>
    <x v="0"/>
    <x v="0"/>
    <x v="0"/>
    <x v="0"/>
    <x v="1"/>
    <n v="1"/>
    <n v="6"/>
    <n v="5"/>
    <n v="13"/>
  </r>
  <r>
    <x v="2"/>
    <x v="3"/>
    <x v="1"/>
    <n v="1"/>
    <n v="0"/>
    <x v="2"/>
    <x v="0"/>
    <s v="05-10times"/>
    <s v="No"/>
    <x v="1"/>
    <x v="558"/>
    <n v="61"/>
    <n v="338"/>
    <n v="60"/>
    <n v="46"/>
    <n v="46"/>
    <x v="0"/>
    <x v="0"/>
    <x v="0"/>
    <x v="0"/>
    <x v="0"/>
    <x v="0"/>
    <n v="3"/>
    <n v="5"/>
    <n v="5"/>
    <n v="13"/>
  </r>
  <r>
    <x v="1"/>
    <x v="3"/>
    <x v="1"/>
    <n v="0"/>
    <n v="1"/>
    <x v="1"/>
    <x v="2"/>
    <s v="05-10times"/>
    <s v="No"/>
    <x v="1"/>
    <x v="281"/>
    <n v="35"/>
    <n v="179"/>
    <n v="0"/>
    <n v="0"/>
    <n v="125"/>
    <x v="0"/>
    <x v="0"/>
    <x v="1"/>
    <x v="0"/>
    <x v="0"/>
    <x v="1"/>
    <n v="2"/>
    <n v="7"/>
    <n v="2"/>
    <n v="8"/>
  </r>
  <r>
    <x v="0"/>
    <x v="3"/>
    <x v="4"/>
    <n v="1"/>
    <n v="1"/>
    <x v="2"/>
    <x v="2"/>
    <s v="05-10times"/>
    <s v="No"/>
    <x v="1"/>
    <x v="559"/>
    <n v="24"/>
    <n v="68"/>
    <n v="38"/>
    <n v="0"/>
    <n v="88"/>
    <x v="0"/>
    <x v="0"/>
    <x v="0"/>
    <x v="0"/>
    <x v="0"/>
    <x v="0"/>
    <n v="6"/>
    <n v="8"/>
    <n v="2"/>
    <n v="6"/>
  </r>
  <r>
    <x v="0"/>
    <x v="0"/>
    <x v="3"/>
    <n v="1"/>
    <n v="1"/>
    <x v="2"/>
    <x v="1"/>
    <s v="05-10times"/>
    <s v="No"/>
    <x v="1"/>
    <x v="124"/>
    <n v="64"/>
    <n v="79"/>
    <n v="65"/>
    <n v="0"/>
    <n v="109"/>
    <x v="0"/>
    <x v="0"/>
    <x v="0"/>
    <x v="0"/>
    <x v="0"/>
    <x v="0"/>
    <n v="2"/>
    <n v="6"/>
    <n v="2"/>
    <n v="4"/>
  </r>
  <r>
    <x v="2"/>
    <x v="0"/>
    <x v="4"/>
    <n v="0"/>
    <n v="1"/>
    <x v="2"/>
    <x v="1"/>
    <s v="05-10times"/>
    <s v="No"/>
    <x v="1"/>
    <x v="172"/>
    <n v="7"/>
    <n v="69"/>
    <n v="0"/>
    <n v="7"/>
    <n v="23"/>
    <x v="0"/>
    <x v="0"/>
    <x v="0"/>
    <x v="1"/>
    <x v="0"/>
    <x v="0"/>
    <n v="4"/>
    <n v="2"/>
    <n v="2"/>
    <n v="7"/>
  </r>
  <r>
    <x v="4"/>
    <x v="1"/>
    <x v="0"/>
    <n v="1"/>
    <n v="0"/>
    <x v="2"/>
    <x v="1"/>
    <s v="05-10times"/>
    <s v="No"/>
    <x v="1"/>
    <x v="49"/>
    <n v="10"/>
    <n v="11"/>
    <n v="19"/>
    <n v="3"/>
    <n v="15"/>
    <x v="0"/>
    <x v="0"/>
    <x v="0"/>
    <x v="0"/>
    <x v="0"/>
    <x v="0"/>
    <n v="2"/>
    <n v="2"/>
    <n v="0"/>
    <n v="3"/>
  </r>
  <r>
    <x v="0"/>
    <x v="2"/>
    <x v="1"/>
    <n v="1"/>
    <n v="0"/>
    <x v="2"/>
    <x v="1"/>
    <s v="05-10times"/>
    <s v="No"/>
    <x v="1"/>
    <x v="496"/>
    <n v="15"/>
    <n v="108"/>
    <n v="4"/>
    <n v="15"/>
    <n v="50"/>
    <x v="0"/>
    <x v="0"/>
    <x v="0"/>
    <x v="0"/>
    <x v="0"/>
    <x v="1"/>
    <n v="6"/>
    <n v="7"/>
    <n v="1"/>
    <n v="6"/>
  </r>
  <r>
    <x v="0"/>
    <x v="2"/>
    <x v="1"/>
    <n v="1"/>
    <n v="0"/>
    <x v="2"/>
    <x v="2"/>
    <s v="05-10times"/>
    <s v="No"/>
    <x v="1"/>
    <x v="560"/>
    <n v="5"/>
    <n v="136"/>
    <n v="7"/>
    <n v="5"/>
    <n v="27"/>
    <x v="0"/>
    <x v="0"/>
    <x v="1"/>
    <x v="0"/>
    <x v="0"/>
    <x v="0"/>
    <n v="5"/>
    <n v="10"/>
    <n v="1"/>
    <n v="6"/>
  </r>
  <r>
    <x v="0"/>
    <x v="0"/>
    <x v="0"/>
    <n v="0"/>
    <n v="0"/>
    <x v="1"/>
    <x v="0"/>
    <s v="05-10times"/>
    <s v="No"/>
    <x v="1"/>
    <x v="561"/>
    <n v="12"/>
    <n v="385"/>
    <n v="33"/>
    <n v="89"/>
    <n v="89"/>
    <x v="0"/>
    <x v="0"/>
    <x v="0"/>
    <x v="0"/>
    <x v="0"/>
    <x v="0"/>
    <n v="1"/>
    <n v="9"/>
    <n v="7"/>
    <n v="13"/>
  </r>
  <r>
    <x v="2"/>
    <x v="2"/>
    <x v="0"/>
    <n v="0"/>
    <n v="1"/>
    <x v="1"/>
    <x v="0"/>
    <s v="05-10times"/>
    <s v="No"/>
    <x v="1"/>
    <x v="337"/>
    <n v="106"/>
    <n v="147"/>
    <n v="54"/>
    <n v="115"/>
    <n v="66"/>
    <x v="0"/>
    <x v="0"/>
    <x v="1"/>
    <x v="0"/>
    <x v="0"/>
    <x v="0"/>
    <n v="1"/>
    <n v="5"/>
    <n v="10"/>
    <n v="7"/>
  </r>
  <r>
    <x v="3"/>
    <x v="0"/>
    <x v="4"/>
    <n v="0"/>
    <n v="0"/>
    <x v="1"/>
    <x v="2"/>
    <s v="05-10times"/>
    <s v="No"/>
    <x v="1"/>
    <x v="562"/>
    <n v="10"/>
    <n v="689"/>
    <n v="84"/>
    <n v="10"/>
    <n v="0"/>
    <x v="0"/>
    <x v="0"/>
    <x v="0"/>
    <x v="0"/>
    <x v="0"/>
    <x v="0"/>
    <n v="1"/>
    <n v="3"/>
    <n v="4"/>
    <n v="9"/>
  </r>
  <r>
    <x v="3"/>
    <x v="3"/>
    <x v="1"/>
    <n v="0"/>
    <n v="1"/>
    <x v="1"/>
    <x v="1"/>
    <s v="05-10times"/>
    <s v="No"/>
    <x v="1"/>
    <x v="498"/>
    <n v="85"/>
    <n v="171"/>
    <n v="25"/>
    <n v="123"/>
    <n v="114"/>
    <x v="0"/>
    <x v="0"/>
    <x v="0"/>
    <x v="0"/>
    <x v="0"/>
    <x v="0"/>
    <n v="2"/>
    <n v="4"/>
    <n v="7"/>
    <n v="13"/>
  </r>
  <r>
    <x v="2"/>
    <x v="3"/>
    <x v="2"/>
    <n v="1"/>
    <n v="0"/>
    <x v="2"/>
    <x v="0"/>
    <s v="05-10times"/>
    <s v="No"/>
    <x v="1"/>
    <x v="303"/>
    <n v="39"/>
    <n v="78"/>
    <n v="58"/>
    <n v="13"/>
    <n v="93"/>
    <x v="0"/>
    <x v="0"/>
    <x v="0"/>
    <x v="0"/>
    <x v="0"/>
    <x v="0"/>
    <n v="2"/>
    <n v="6"/>
    <n v="1"/>
    <n v="4"/>
  </r>
  <r>
    <x v="4"/>
    <x v="3"/>
    <x v="1"/>
    <n v="1"/>
    <n v="0"/>
    <x v="2"/>
    <x v="2"/>
    <s v="05-10times"/>
    <s v="No"/>
    <x v="1"/>
    <x v="15"/>
    <n v="2"/>
    <n v="26"/>
    <n v="4"/>
    <n v="1"/>
    <n v="1"/>
    <x v="0"/>
    <x v="0"/>
    <x v="0"/>
    <x v="0"/>
    <x v="0"/>
    <x v="0"/>
    <n v="3"/>
    <n v="3"/>
    <n v="1"/>
    <n v="3"/>
  </r>
  <r>
    <x v="0"/>
    <x v="2"/>
    <x v="4"/>
    <n v="1"/>
    <n v="1"/>
    <x v="2"/>
    <x v="0"/>
    <s v="05-10times"/>
    <s v="No"/>
    <x v="1"/>
    <x v="13"/>
    <n v="3"/>
    <n v="9"/>
    <n v="19"/>
    <n v="4"/>
    <n v="22"/>
    <x v="0"/>
    <x v="0"/>
    <x v="0"/>
    <x v="0"/>
    <x v="0"/>
    <x v="0"/>
    <n v="3"/>
    <n v="1"/>
    <n v="1"/>
    <n v="3"/>
  </r>
  <r>
    <x v="2"/>
    <x v="2"/>
    <x v="4"/>
    <n v="2"/>
    <n v="1"/>
    <x v="2"/>
    <x v="0"/>
    <s v="05-10times"/>
    <s v="No"/>
    <x v="1"/>
    <x v="87"/>
    <n v="0"/>
    <n v="1"/>
    <n v="0"/>
    <n v="0"/>
    <n v="1"/>
    <x v="0"/>
    <x v="0"/>
    <x v="0"/>
    <x v="0"/>
    <x v="0"/>
    <x v="0"/>
    <n v="1"/>
    <n v="1"/>
    <n v="0"/>
    <n v="2"/>
  </r>
  <r>
    <x v="0"/>
    <x v="0"/>
    <x v="4"/>
    <n v="1"/>
    <n v="0"/>
    <x v="2"/>
    <x v="1"/>
    <s v="05-10times"/>
    <s v="No"/>
    <x v="1"/>
    <x v="75"/>
    <n v="0"/>
    <n v="26"/>
    <n v="7"/>
    <n v="15"/>
    <n v="3"/>
    <x v="0"/>
    <x v="0"/>
    <x v="0"/>
    <x v="0"/>
    <x v="0"/>
    <x v="0"/>
    <n v="1"/>
    <n v="2"/>
    <n v="0"/>
    <n v="4"/>
  </r>
  <r>
    <x v="2"/>
    <x v="3"/>
    <x v="1"/>
    <n v="0"/>
    <n v="0"/>
    <x v="2"/>
    <x v="1"/>
    <s v="05-10times"/>
    <s v="No"/>
    <x v="1"/>
    <x v="268"/>
    <n v="32"/>
    <n v="38"/>
    <n v="11"/>
    <n v="3"/>
    <n v="18"/>
    <x v="0"/>
    <x v="0"/>
    <x v="0"/>
    <x v="0"/>
    <x v="0"/>
    <x v="0"/>
    <n v="1"/>
    <n v="2"/>
    <n v="1"/>
    <n v="4"/>
  </r>
  <r>
    <x v="1"/>
    <x v="0"/>
    <x v="1"/>
    <n v="0"/>
    <n v="0"/>
    <x v="1"/>
    <x v="2"/>
    <s v="05-10times"/>
    <s v="No"/>
    <x v="1"/>
    <x v="563"/>
    <n v="0"/>
    <n v="617"/>
    <n v="43"/>
    <n v="50"/>
    <n v="0"/>
    <x v="1"/>
    <x v="0"/>
    <x v="0"/>
    <x v="1"/>
    <x v="1"/>
    <x v="1"/>
    <n v="1"/>
    <n v="4"/>
    <n v="8"/>
    <n v="13"/>
  </r>
  <r>
    <x v="1"/>
    <x v="0"/>
    <x v="1"/>
    <n v="0"/>
    <n v="0"/>
    <x v="1"/>
    <x v="0"/>
    <s v="05-10times"/>
    <s v="No"/>
    <x v="1"/>
    <x v="323"/>
    <n v="33"/>
    <n v="549"/>
    <n v="151"/>
    <n v="133"/>
    <n v="233"/>
    <x v="0"/>
    <x v="0"/>
    <x v="0"/>
    <x v="0"/>
    <x v="0"/>
    <x v="0"/>
    <n v="1"/>
    <n v="4"/>
    <n v="3"/>
    <n v="8"/>
  </r>
  <r>
    <x v="2"/>
    <x v="2"/>
    <x v="1"/>
    <n v="1"/>
    <n v="1"/>
    <x v="1"/>
    <x v="1"/>
    <s v="05-10times"/>
    <s v="No"/>
    <x v="1"/>
    <x v="354"/>
    <n v="9"/>
    <n v="57"/>
    <n v="20"/>
    <n v="21"/>
    <n v="6"/>
    <x v="0"/>
    <x v="0"/>
    <x v="0"/>
    <x v="0"/>
    <x v="0"/>
    <x v="0"/>
    <n v="7"/>
    <n v="4"/>
    <n v="1"/>
    <n v="7"/>
  </r>
  <r>
    <x v="3"/>
    <x v="3"/>
    <x v="1"/>
    <n v="0"/>
    <n v="1"/>
    <x v="2"/>
    <x v="0"/>
    <s v="05-10times"/>
    <s v="No"/>
    <x v="1"/>
    <x v="564"/>
    <n v="27"/>
    <n v="44"/>
    <n v="4"/>
    <n v="146"/>
    <n v="139"/>
    <x v="0"/>
    <x v="0"/>
    <x v="0"/>
    <x v="0"/>
    <x v="0"/>
    <x v="1"/>
    <n v="3"/>
    <n v="5"/>
    <n v="2"/>
    <n v="6"/>
  </r>
  <r>
    <x v="3"/>
    <x v="2"/>
    <x v="2"/>
    <n v="2"/>
    <n v="0"/>
    <x v="2"/>
    <x v="2"/>
    <s v="05-10times"/>
    <s v="No"/>
    <x v="1"/>
    <x v="508"/>
    <n v="7"/>
    <n v="24"/>
    <n v="2"/>
    <n v="3"/>
    <n v="27"/>
    <x v="0"/>
    <x v="0"/>
    <x v="0"/>
    <x v="0"/>
    <x v="0"/>
    <x v="0"/>
    <n v="1"/>
    <n v="3"/>
    <n v="1"/>
    <n v="3"/>
  </r>
  <r>
    <x v="2"/>
    <x v="3"/>
    <x v="0"/>
    <n v="1"/>
    <n v="1"/>
    <x v="2"/>
    <x v="1"/>
    <s v="05-10times"/>
    <s v="No"/>
    <x v="1"/>
    <x v="79"/>
    <n v="0"/>
    <n v="3"/>
    <n v="0"/>
    <n v="0"/>
    <n v="1"/>
    <x v="0"/>
    <x v="0"/>
    <x v="0"/>
    <x v="0"/>
    <x v="0"/>
    <x v="0"/>
    <n v="1"/>
    <n v="1"/>
    <n v="0"/>
    <n v="2"/>
  </r>
  <r>
    <x v="3"/>
    <x v="3"/>
    <x v="0"/>
    <n v="1"/>
    <n v="0"/>
    <x v="2"/>
    <x v="1"/>
    <s v="05-10times"/>
    <s v="No"/>
    <x v="1"/>
    <x v="50"/>
    <n v="13"/>
    <n v="6"/>
    <n v="7"/>
    <n v="5"/>
    <n v="11"/>
    <x v="0"/>
    <x v="0"/>
    <x v="0"/>
    <x v="0"/>
    <x v="0"/>
    <x v="0"/>
    <n v="3"/>
    <n v="3"/>
    <n v="0"/>
    <n v="3"/>
  </r>
  <r>
    <x v="2"/>
    <x v="2"/>
    <x v="3"/>
    <n v="1"/>
    <n v="0"/>
    <x v="2"/>
    <x v="0"/>
    <s v="05-10times"/>
    <s v="No"/>
    <x v="1"/>
    <x v="176"/>
    <n v="7"/>
    <n v="171"/>
    <n v="25"/>
    <n v="19"/>
    <n v="89"/>
    <x v="0"/>
    <x v="0"/>
    <x v="0"/>
    <x v="0"/>
    <x v="0"/>
    <x v="0"/>
    <n v="6"/>
    <n v="8"/>
    <n v="1"/>
    <n v="5"/>
  </r>
  <r>
    <x v="3"/>
    <x v="1"/>
    <x v="0"/>
    <n v="1"/>
    <n v="0"/>
    <x v="2"/>
    <x v="2"/>
    <s v="05-10times"/>
    <s v="No"/>
    <x v="1"/>
    <x v="50"/>
    <n v="5"/>
    <n v="12"/>
    <n v="4"/>
    <n v="8"/>
    <n v="7"/>
    <x v="0"/>
    <x v="0"/>
    <x v="0"/>
    <x v="0"/>
    <x v="0"/>
    <x v="0"/>
    <n v="3"/>
    <n v="2"/>
    <n v="0"/>
    <n v="4"/>
  </r>
  <r>
    <x v="0"/>
    <x v="1"/>
    <x v="0"/>
    <n v="1"/>
    <n v="0"/>
    <x v="2"/>
    <x v="1"/>
    <s v="05-10times"/>
    <s v="No"/>
    <x v="1"/>
    <x v="87"/>
    <n v="10"/>
    <n v="29"/>
    <n v="4"/>
    <n v="7"/>
    <n v="15"/>
    <x v="0"/>
    <x v="0"/>
    <x v="0"/>
    <x v="0"/>
    <x v="0"/>
    <x v="0"/>
    <n v="1"/>
    <n v="2"/>
    <n v="0"/>
    <n v="3"/>
  </r>
  <r>
    <x v="0"/>
    <x v="1"/>
    <x v="0"/>
    <n v="1"/>
    <n v="1"/>
    <x v="2"/>
    <x v="0"/>
    <s v="05-10times"/>
    <s v="No"/>
    <x v="1"/>
    <x v="565"/>
    <n v="1"/>
    <n v="42"/>
    <n v="12"/>
    <n v="3"/>
    <n v="32"/>
    <x v="0"/>
    <x v="0"/>
    <x v="0"/>
    <x v="0"/>
    <x v="0"/>
    <x v="0"/>
    <n v="4"/>
    <n v="3"/>
    <n v="1"/>
    <n v="4"/>
  </r>
  <r>
    <x v="4"/>
    <x v="1"/>
    <x v="0"/>
    <n v="1"/>
    <n v="1"/>
    <x v="1"/>
    <x v="1"/>
    <s v="05-10times"/>
    <s v="No"/>
    <x v="1"/>
    <x v="112"/>
    <n v="1"/>
    <n v="7"/>
    <n v="2"/>
    <n v="1"/>
    <n v="2"/>
    <x v="0"/>
    <x v="0"/>
    <x v="0"/>
    <x v="0"/>
    <x v="0"/>
    <x v="0"/>
    <n v="2"/>
    <n v="1"/>
    <n v="0"/>
    <n v="3"/>
  </r>
  <r>
    <x v="3"/>
    <x v="1"/>
    <x v="0"/>
    <n v="1"/>
    <n v="0"/>
    <x v="2"/>
    <x v="2"/>
    <s v="05-10times"/>
    <s v="No"/>
    <x v="1"/>
    <x v="177"/>
    <n v="17"/>
    <n v="16"/>
    <n v="6"/>
    <n v="16"/>
    <n v="42"/>
    <x v="0"/>
    <x v="0"/>
    <x v="0"/>
    <x v="0"/>
    <x v="0"/>
    <x v="1"/>
    <n v="4"/>
    <n v="3"/>
    <n v="1"/>
    <n v="3"/>
  </r>
  <r>
    <x v="3"/>
    <x v="1"/>
    <x v="1"/>
    <n v="0"/>
    <n v="0"/>
    <x v="2"/>
    <x v="1"/>
    <s v="05-10times"/>
    <s v="No"/>
    <x v="1"/>
    <x v="49"/>
    <n v="12"/>
    <n v="9"/>
    <n v="0"/>
    <n v="14"/>
    <n v="7"/>
    <x v="0"/>
    <x v="0"/>
    <x v="0"/>
    <x v="0"/>
    <x v="0"/>
    <x v="0"/>
    <n v="1"/>
    <n v="2"/>
    <n v="0"/>
    <n v="3"/>
  </r>
  <r>
    <x v="2"/>
    <x v="3"/>
    <x v="1"/>
    <n v="1"/>
    <n v="1"/>
    <x v="2"/>
    <x v="0"/>
    <s v="05-10times"/>
    <s v="No"/>
    <x v="1"/>
    <x v="230"/>
    <n v="47"/>
    <n v="494"/>
    <n v="82"/>
    <n v="47"/>
    <n v="95"/>
    <x v="0"/>
    <x v="0"/>
    <x v="0"/>
    <x v="0"/>
    <x v="0"/>
    <x v="0"/>
    <n v="4"/>
    <n v="5"/>
    <n v="3"/>
    <n v="6"/>
  </r>
  <r>
    <x v="3"/>
    <x v="3"/>
    <x v="1"/>
    <n v="1"/>
    <n v="0"/>
    <x v="2"/>
    <x v="0"/>
    <s v="05-10times"/>
    <s v="No"/>
    <x v="1"/>
    <x v="566"/>
    <n v="7"/>
    <n v="84"/>
    <n v="15"/>
    <n v="0"/>
    <n v="119"/>
    <x v="0"/>
    <x v="0"/>
    <x v="0"/>
    <x v="0"/>
    <x v="0"/>
    <x v="0"/>
    <n v="7"/>
    <n v="7"/>
    <n v="3"/>
    <n v="4"/>
  </r>
  <r>
    <x v="3"/>
    <x v="2"/>
    <x v="0"/>
    <n v="1"/>
    <n v="0"/>
    <x v="2"/>
    <x v="1"/>
    <s v="16times or more"/>
    <s v="No"/>
    <x v="1"/>
    <x v="50"/>
    <n v="1"/>
    <n v="1"/>
    <n v="0"/>
    <n v="0"/>
    <n v="1"/>
    <x v="0"/>
    <x v="0"/>
    <x v="0"/>
    <x v="0"/>
    <x v="0"/>
    <x v="0"/>
    <n v="0"/>
    <n v="0"/>
    <n v="0"/>
    <n v="0"/>
  </r>
  <r>
    <x v="3"/>
    <x v="0"/>
    <x v="0"/>
    <n v="1"/>
    <n v="1"/>
    <x v="2"/>
    <x v="2"/>
    <s v="05-10times"/>
    <s v="No"/>
    <x v="1"/>
    <x v="567"/>
    <n v="4"/>
    <n v="24"/>
    <n v="0"/>
    <n v="0"/>
    <n v="9"/>
    <x v="0"/>
    <x v="0"/>
    <x v="0"/>
    <x v="1"/>
    <x v="0"/>
    <x v="0"/>
    <n v="7"/>
    <n v="8"/>
    <n v="2"/>
    <n v="6"/>
  </r>
  <r>
    <x v="1"/>
    <x v="3"/>
    <x v="0"/>
    <n v="1"/>
    <n v="1"/>
    <x v="2"/>
    <x v="1"/>
    <s v="05-10times"/>
    <s v="No"/>
    <x v="1"/>
    <x v="138"/>
    <n v="4"/>
    <n v="22"/>
    <n v="3"/>
    <n v="3"/>
    <n v="3"/>
    <x v="0"/>
    <x v="0"/>
    <x v="0"/>
    <x v="0"/>
    <x v="0"/>
    <x v="0"/>
    <n v="3"/>
    <n v="3"/>
    <n v="0"/>
    <n v="3"/>
  </r>
  <r>
    <x v="0"/>
    <x v="2"/>
    <x v="1"/>
    <n v="1"/>
    <n v="0"/>
    <x v="2"/>
    <x v="2"/>
    <s v="05-10times"/>
    <s v="No"/>
    <x v="1"/>
    <x v="107"/>
    <n v="17"/>
    <n v="26"/>
    <n v="20"/>
    <n v="1"/>
    <n v="39"/>
    <x v="0"/>
    <x v="0"/>
    <x v="0"/>
    <x v="0"/>
    <x v="0"/>
    <x v="1"/>
    <n v="2"/>
    <n v="2"/>
    <n v="0"/>
    <n v="3"/>
  </r>
  <r>
    <x v="1"/>
    <x v="2"/>
    <x v="3"/>
    <n v="0"/>
    <n v="1"/>
    <x v="2"/>
    <x v="1"/>
    <s v="05-10times"/>
    <s v="No"/>
    <x v="1"/>
    <x v="224"/>
    <n v="1"/>
    <n v="15"/>
    <n v="2"/>
    <n v="0"/>
    <n v="24"/>
    <x v="0"/>
    <x v="0"/>
    <x v="0"/>
    <x v="0"/>
    <x v="0"/>
    <x v="0"/>
    <n v="1"/>
    <n v="3"/>
    <n v="0"/>
    <n v="4"/>
  </r>
  <r>
    <x v="2"/>
    <x v="2"/>
    <x v="1"/>
    <n v="1"/>
    <n v="0"/>
    <x v="2"/>
    <x v="0"/>
    <s v="05-10times"/>
    <s v="No"/>
    <x v="1"/>
    <x v="24"/>
    <n v="1"/>
    <n v="8"/>
    <n v="0"/>
    <n v="0"/>
    <n v="1"/>
    <x v="0"/>
    <x v="0"/>
    <x v="0"/>
    <x v="0"/>
    <x v="0"/>
    <x v="0"/>
    <n v="1"/>
    <n v="1"/>
    <n v="0"/>
    <n v="2"/>
  </r>
  <r>
    <x v="0"/>
    <x v="0"/>
    <x v="0"/>
    <n v="0"/>
    <n v="1"/>
    <x v="1"/>
    <x v="1"/>
    <s v="05-10times"/>
    <s v="No"/>
    <x v="1"/>
    <x v="568"/>
    <n v="8"/>
    <n v="216"/>
    <n v="21"/>
    <n v="16"/>
    <n v="33"/>
    <x v="0"/>
    <x v="0"/>
    <x v="0"/>
    <x v="0"/>
    <x v="0"/>
    <x v="0"/>
    <n v="1"/>
    <n v="4"/>
    <n v="3"/>
    <n v="5"/>
  </r>
  <r>
    <x v="3"/>
    <x v="3"/>
    <x v="1"/>
    <n v="0"/>
    <n v="1"/>
    <x v="1"/>
    <x v="1"/>
    <s v="05-10times"/>
    <s v="No"/>
    <x v="1"/>
    <x v="218"/>
    <n v="97"/>
    <n v="259"/>
    <n v="197"/>
    <n v="194"/>
    <n v="34"/>
    <x v="0"/>
    <x v="0"/>
    <x v="0"/>
    <x v="0"/>
    <x v="0"/>
    <x v="0"/>
    <n v="2"/>
    <n v="7"/>
    <n v="3"/>
    <n v="6"/>
  </r>
  <r>
    <x v="0"/>
    <x v="2"/>
    <x v="1"/>
    <n v="0"/>
    <n v="1"/>
    <x v="2"/>
    <x v="1"/>
    <s v="05-10times"/>
    <s v="No"/>
    <x v="1"/>
    <x v="569"/>
    <n v="19"/>
    <n v="132"/>
    <n v="0"/>
    <n v="6"/>
    <n v="26"/>
    <x v="0"/>
    <x v="0"/>
    <x v="0"/>
    <x v="0"/>
    <x v="0"/>
    <x v="0"/>
    <n v="6"/>
    <n v="6"/>
    <n v="2"/>
    <n v="11"/>
  </r>
  <r>
    <x v="3"/>
    <x v="3"/>
    <x v="0"/>
    <n v="0"/>
    <n v="0"/>
    <x v="2"/>
    <x v="1"/>
    <s v="05-10times"/>
    <s v="No"/>
    <x v="1"/>
    <x v="56"/>
    <n v="1"/>
    <n v="2"/>
    <n v="3"/>
    <n v="2"/>
    <n v="0"/>
    <x v="0"/>
    <x v="0"/>
    <x v="0"/>
    <x v="0"/>
    <x v="0"/>
    <x v="0"/>
    <n v="1"/>
    <n v="0"/>
    <n v="0"/>
    <n v="3"/>
  </r>
  <r>
    <x v="3"/>
    <x v="3"/>
    <x v="0"/>
    <n v="0"/>
    <n v="0"/>
    <x v="2"/>
    <x v="2"/>
    <s v="05-10times"/>
    <s v="No"/>
    <x v="1"/>
    <x v="268"/>
    <n v="12"/>
    <n v="23"/>
    <n v="8"/>
    <n v="11"/>
    <n v="52"/>
    <x v="0"/>
    <x v="0"/>
    <x v="0"/>
    <x v="0"/>
    <x v="0"/>
    <x v="0"/>
    <n v="1"/>
    <n v="2"/>
    <n v="1"/>
    <n v="3"/>
  </r>
  <r>
    <x v="4"/>
    <x v="0"/>
    <x v="4"/>
    <n v="0"/>
    <n v="0"/>
    <x v="1"/>
    <x v="0"/>
    <s v="05-10times"/>
    <s v="No"/>
    <x v="1"/>
    <x v="499"/>
    <n v="54"/>
    <n v="845"/>
    <n v="202"/>
    <n v="133"/>
    <n v="63"/>
    <x v="1"/>
    <x v="0"/>
    <x v="1"/>
    <x v="0"/>
    <x v="0"/>
    <x v="0"/>
    <n v="1"/>
    <n v="7"/>
    <n v="7"/>
    <n v="10"/>
  </r>
  <r>
    <x v="0"/>
    <x v="2"/>
    <x v="0"/>
    <n v="0"/>
    <n v="2"/>
    <x v="1"/>
    <x v="0"/>
    <s v="05-10times"/>
    <s v="No"/>
    <x v="1"/>
    <x v="570"/>
    <n v="46"/>
    <n v="247"/>
    <n v="151"/>
    <n v="46"/>
    <n v="139"/>
    <x v="0"/>
    <x v="0"/>
    <x v="0"/>
    <x v="0"/>
    <x v="0"/>
    <x v="0"/>
    <n v="1"/>
    <n v="4"/>
    <n v="5"/>
    <n v="12"/>
  </r>
  <r>
    <x v="0"/>
    <x v="1"/>
    <x v="0"/>
    <n v="0"/>
    <n v="1"/>
    <x v="1"/>
    <x v="1"/>
    <s v="05-10times"/>
    <s v="No"/>
    <x v="1"/>
    <x v="423"/>
    <n v="155"/>
    <n v="155"/>
    <n v="192"/>
    <n v="93"/>
    <n v="54"/>
    <x v="0"/>
    <x v="0"/>
    <x v="0"/>
    <x v="0"/>
    <x v="0"/>
    <x v="0"/>
    <n v="2"/>
    <n v="6"/>
    <n v="4"/>
    <n v="11"/>
  </r>
  <r>
    <x v="0"/>
    <x v="3"/>
    <x v="4"/>
    <n v="0"/>
    <n v="1"/>
    <x v="2"/>
    <x v="0"/>
    <s v="05-10times"/>
    <s v="No"/>
    <x v="1"/>
    <x v="123"/>
    <n v="1"/>
    <n v="5"/>
    <n v="2"/>
    <n v="1"/>
    <n v="10"/>
    <x v="0"/>
    <x v="0"/>
    <x v="0"/>
    <x v="0"/>
    <x v="0"/>
    <x v="0"/>
    <n v="2"/>
    <n v="2"/>
    <n v="0"/>
    <n v="3"/>
  </r>
  <r>
    <x v="3"/>
    <x v="3"/>
    <x v="0"/>
    <n v="0"/>
    <n v="1"/>
    <x v="1"/>
    <x v="2"/>
    <s v="05-10times"/>
    <s v="No"/>
    <x v="1"/>
    <x v="174"/>
    <n v="50"/>
    <n v="142"/>
    <n v="33"/>
    <n v="50"/>
    <n v="159"/>
    <x v="0"/>
    <x v="0"/>
    <x v="0"/>
    <x v="0"/>
    <x v="0"/>
    <x v="0"/>
    <n v="4"/>
    <n v="4"/>
    <n v="5"/>
    <n v="13"/>
  </r>
  <r>
    <x v="3"/>
    <x v="3"/>
    <x v="0"/>
    <n v="0"/>
    <n v="1"/>
    <x v="1"/>
    <x v="2"/>
    <s v="05-10times"/>
    <s v="No"/>
    <x v="1"/>
    <x v="80"/>
    <n v="2"/>
    <n v="29"/>
    <n v="3"/>
    <n v="2"/>
    <n v="40"/>
    <x v="0"/>
    <x v="0"/>
    <x v="0"/>
    <x v="0"/>
    <x v="0"/>
    <x v="0"/>
    <n v="2"/>
    <n v="3"/>
    <n v="2"/>
    <n v="5"/>
  </r>
  <r>
    <x v="3"/>
    <x v="0"/>
    <x v="0"/>
    <n v="0"/>
    <n v="1"/>
    <x v="2"/>
    <x v="2"/>
    <s v="05-10times"/>
    <s v="No"/>
    <x v="1"/>
    <x v="571"/>
    <n v="6"/>
    <n v="52"/>
    <n v="11"/>
    <n v="8"/>
    <n v="17"/>
    <x v="0"/>
    <x v="0"/>
    <x v="0"/>
    <x v="0"/>
    <x v="0"/>
    <x v="0"/>
    <n v="2"/>
    <n v="4"/>
    <n v="1"/>
    <n v="5"/>
  </r>
  <r>
    <x v="3"/>
    <x v="3"/>
    <x v="0"/>
    <n v="1"/>
    <n v="1"/>
    <x v="2"/>
    <x v="2"/>
    <s v="05-10times"/>
    <s v="No"/>
    <x v="1"/>
    <x v="100"/>
    <n v="0"/>
    <n v="17"/>
    <n v="0"/>
    <n v="0"/>
    <n v="18"/>
    <x v="0"/>
    <x v="0"/>
    <x v="1"/>
    <x v="0"/>
    <x v="0"/>
    <x v="0"/>
    <n v="3"/>
    <n v="2"/>
    <n v="1"/>
    <n v="3"/>
  </r>
  <r>
    <x v="4"/>
    <x v="0"/>
    <x v="4"/>
    <n v="1"/>
    <n v="0"/>
    <x v="2"/>
    <x v="1"/>
    <s v="05-10times"/>
    <s v="No"/>
    <x v="1"/>
    <x v="177"/>
    <n v="6"/>
    <n v="15"/>
    <n v="10"/>
    <n v="5"/>
    <n v="2"/>
    <x v="0"/>
    <x v="0"/>
    <x v="0"/>
    <x v="0"/>
    <x v="0"/>
    <x v="0"/>
    <n v="2"/>
    <n v="2"/>
    <n v="0"/>
    <n v="3"/>
  </r>
  <r>
    <x v="4"/>
    <x v="0"/>
    <x v="4"/>
    <n v="1"/>
    <n v="0"/>
    <x v="2"/>
    <x v="1"/>
    <s v="05-10times"/>
    <s v="No"/>
    <x v="1"/>
    <x v="79"/>
    <n v="0"/>
    <n v="17"/>
    <n v="6"/>
    <n v="3"/>
    <n v="6"/>
    <x v="0"/>
    <x v="0"/>
    <x v="0"/>
    <x v="0"/>
    <x v="0"/>
    <x v="0"/>
    <n v="2"/>
    <n v="1"/>
    <n v="0"/>
    <n v="3"/>
  </r>
  <r>
    <x v="3"/>
    <x v="3"/>
    <x v="0"/>
    <n v="0"/>
    <n v="0"/>
    <x v="1"/>
    <x v="2"/>
    <s v="05-10times"/>
    <s v="No"/>
    <x v="1"/>
    <x v="572"/>
    <n v="19"/>
    <n v="154"/>
    <n v="50"/>
    <n v="9"/>
    <n v="28"/>
    <x v="0"/>
    <x v="0"/>
    <x v="0"/>
    <x v="0"/>
    <x v="0"/>
    <x v="0"/>
    <n v="1"/>
    <n v="3"/>
    <n v="4"/>
    <n v="7"/>
  </r>
  <r>
    <x v="3"/>
    <x v="3"/>
    <x v="4"/>
    <n v="2"/>
    <n v="0"/>
    <x v="1"/>
    <x v="0"/>
    <s v="05-10times"/>
    <s v="No"/>
    <x v="1"/>
    <x v="184"/>
    <n v="123"/>
    <n v="177"/>
    <n v="15"/>
    <n v="64"/>
    <n v="23"/>
    <x v="0"/>
    <x v="0"/>
    <x v="0"/>
    <x v="0"/>
    <x v="0"/>
    <x v="0"/>
    <n v="2"/>
    <n v="8"/>
    <n v="2"/>
    <n v="8"/>
  </r>
  <r>
    <x v="2"/>
    <x v="3"/>
    <x v="1"/>
    <n v="0"/>
    <n v="1"/>
    <x v="1"/>
    <x v="2"/>
    <s v="05-10times"/>
    <s v="No"/>
    <x v="1"/>
    <x v="330"/>
    <n v="0"/>
    <n v="12"/>
    <n v="0"/>
    <n v="0"/>
    <n v="48"/>
    <x v="0"/>
    <x v="0"/>
    <x v="1"/>
    <x v="0"/>
    <x v="0"/>
    <x v="0"/>
    <n v="1"/>
    <n v="2"/>
    <n v="2"/>
    <n v="2"/>
  </r>
  <r>
    <x v="3"/>
    <x v="3"/>
    <x v="4"/>
    <n v="0"/>
    <n v="1"/>
    <x v="2"/>
    <x v="1"/>
    <s v="05-10times"/>
    <s v="No"/>
    <x v="1"/>
    <x v="573"/>
    <n v="0"/>
    <n v="53"/>
    <n v="6"/>
    <n v="4"/>
    <n v="40"/>
    <x v="0"/>
    <x v="0"/>
    <x v="0"/>
    <x v="0"/>
    <x v="0"/>
    <x v="0"/>
    <n v="3"/>
    <n v="8"/>
    <n v="1"/>
    <n v="6"/>
  </r>
  <r>
    <x v="2"/>
    <x v="3"/>
    <x v="1"/>
    <n v="0"/>
    <n v="1"/>
    <x v="2"/>
    <x v="0"/>
    <s v="05-10times"/>
    <s v="No"/>
    <x v="1"/>
    <x v="574"/>
    <n v="0"/>
    <n v="21"/>
    <n v="4"/>
    <n v="6"/>
    <n v="15"/>
    <x v="0"/>
    <x v="0"/>
    <x v="0"/>
    <x v="1"/>
    <x v="0"/>
    <x v="0"/>
    <n v="1"/>
    <n v="5"/>
    <n v="1"/>
    <n v="6"/>
  </r>
  <r>
    <x v="3"/>
    <x v="1"/>
    <x v="0"/>
    <n v="1"/>
    <n v="1"/>
    <x v="2"/>
    <x v="0"/>
    <s v="05-10times"/>
    <s v="No"/>
    <x v="1"/>
    <x v="328"/>
    <n v="11"/>
    <n v="35"/>
    <n v="0"/>
    <n v="4"/>
    <n v="7"/>
    <x v="0"/>
    <x v="0"/>
    <x v="0"/>
    <x v="0"/>
    <x v="0"/>
    <x v="0"/>
    <n v="4"/>
    <n v="2"/>
    <n v="1"/>
    <n v="5"/>
  </r>
  <r>
    <x v="3"/>
    <x v="1"/>
    <x v="4"/>
    <n v="1"/>
    <n v="1"/>
    <x v="2"/>
    <x v="0"/>
    <s v="05-10times"/>
    <s v="No"/>
    <x v="1"/>
    <x v="296"/>
    <n v="0"/>
    <n v="12"/>
    <n v="2"/>
    <n v="2"/>
    <n v="10"/>
    <x v="0"/>
    <x v="0"/>
    <x v="0"/>
    <x v="0"/>
    <x v="0"/>
    <x v="0"/>
    <n v="4"/>
    <n v="3"/>
    <n v="1"/>
    <n v="3"/>
  </r>
  <r>
    <x v="0"/>
    <x v="2"/>
    <x v="0"/>
    <n v="0"/>
    <n v="2"/>
    <x v="2"/>
    <x v="0"/>
    <s v="05-10times"/>
    <s v="No"/>
    <x v="1"/>
    <x v="493"/>
    <n v="9"/>
    <n v="122"/>
    <n v="19"/>
    <n v="14"/>
    <n v="83"/>
    <x v="0"/>
    <x v="0"/>
    <x v="0"/>
    <x v="0"/>
    <x v="0"/>
    <x v="0"/>
    <n v="5"/>
    <n v="5"/>
    <n v="2"/>
    <n v="9"/>
  </r>
  <r>
    <x v="0"/>
    <x v="3"/>
    <x v="0"/>
    <n v="1"/>
    <n v="0"/>
    <x v="2"/>
    <x v="2"/>
    <s v="05-10times"/>
    <s v="No"/>
    <x v="1"/>
    <x v="102"/>
    <n v="11"/>
    <n v="10"/>
    <n v="3"/>
    <n v="12"/>
    <n v="9"/>
    <x v="0"/>
    <x v="0"/>
    <x v="0"/>
    <x v="0"/>
    <x v="0"/>
    <x v="0"/>
    <n v="3"/>
    <n v="2"/>
    <n v="1"/>
    <n v="3"/>
  </r>
  <r>
    <x v="0"/>
    <x v="2"/>
    <x v="0"/>
    <n v="1"/>
    <n v="1"/>
    <x v="2"/>
    <x v="1"/>
    <s v="05-10times"/>
    <s v="No"/>
    <x v="1"/>
    <x v="111"/>
    <n v="2"/>
    <n v="19"/>
    <n v="10"/>
    <n v="5"/>
    <n v="8"/>
    <x v="0"/>
    <x v="0"/>
    <x v="0"/>
    <x v="0"/>
    <x v="0"/>
    <x v="0"/>
    <n v="3"/>
    <n v="2"/>
    <n v="1"/>
    <n v="3"/>
  </r>
  <r>
    <x v="0"/>
    <x v="3"/>
    <x v="4"/>
    <n v="1"/>
    <n v="0"/>
    <x v="2"/>
    <x v="0"/>
    <s v="05-10times"/>
    <s v="No"/>
    <x v="1"/>
    <x v="102"/>
    <n v="4"/>
    <n v="6"/>
    <n v="11"/>
    <n v="8"/>
    <n v="16"/>
    <x v="0"/>
    <x v="0"/>
    <x v="0"/>
    <x v="0"/>
    <x v="0"/>
    <x v="0"/>
    <n v="2"/>
    <n v="2"/>
    <n v="0"/>
    <n v="3"/>
  </r>
  <r>
    <x v="0"/>
    <x v="3"/>
    <x v="0"/>
    <n v="1"/>
    <n v="0"/>
    <x v="2"/>
    <x v="1"/>
    <s v="05-10times"/>
    <s v="No"/>
    <x v="1"/>
    <x v="24"/>
    <n v="11"/>
    <n v="16"/>
    <n v="21"/>
    <n v="8"/>
    <n v="45"/>
    <x v="0"/>
    <x v="0"/>
    <x v="0"/>
    <x v="0"/>
    <x v="0"/>
    <x v="0"/>
    <n v="2"/>
    <n v="2"/>
    <n v="2"/>
    <n v="2"/>
  </r>
  <r>
    <x v="2"/>
    <x v="3"/>
    <x v="1"/>
    <n v="1"/>
    <n v="1"/>
    <x v="1"/>
    <x v="2"/>
    <s v="05-10times"/>
    <s v="No"/>
    <x v="1"/>
    <x v="62"/>
    <n v="6"/>
    <n v="92"/>
    <n v="3"/>
    <n v="9"/>
    <n v="38"/>
    <x v="0"/>
    <x v="0"/>
    <x v="0"/>
    <x v="0"/>
    <x v="0"/>
    <x v="0"/>
    <n v="2"/>
    <n v="3"/>
    <n v="2"/>
    <n v="5"/>
  </r>
  <r>
    <x v="0"/>
    <x v="0"/>
    <x v="1"/>
    <n v="1"/>
    <n v="1"/>
    <x v="1"/>
    <x v="2"/>
    <s v="05-10times"/>
    <s v="No"/>
    <x v="1"/>
    <x v="66"/>
    <n v="2"/>
    <n v="20"/>
    <n v="2"/>
    <n v="2"/>
    <n v="10"/>
    <x v="0"/>
    <x v="0"/>
    <x v="0"/>
    <x v="0"/>
    <x v="0"/>
    <x v="0"/>
    <n v="2"/>
    <n v="1"/>
    <n v="0"/>
    <n v="4"/>
  </r>
  <r>
    <x v="0"/>
    <x v="0"/>
    <x v="1"/>
    <n v="1"/>
    <n v="0"/>
    <x v="2"/>
    <x v="0"/>
    <s v="05-10times"/>
    <s v="No"/>
    <x v="1"/>
    <x v="298"/>
    <n v="0"/>
    <n v="124"/>
    <n v="179"/>
    <n v="97"/>
    <n v="52"/>
    <x v="0"/>
    <x v="0"/>
    <x v="0"/>
    <x v="0"/>
    <x v="0"/>
    <x v="0"/>
    <n v="1"/>
    <n v="7"/>
    <n v="2"/>
    <n v="10"/>
  </r>
  <r>
    <x v="3"/>
    <x v="2"/>
    <x v="4"/>
    <n v="1"/>
    <n v="0"/>
    <x v="2"/>
    <x v="2"/>
    <s v="05-10times"/>
    <s v="No"/>
    <x v="1"/>
    <x v="47"/>
    <n v="1"/>
    <n v="64"/>
    <n v="16"/>
    <n v="12"/>
    <n v="85"/>
    <x v="0"/>
    <x v="0"/>
    <x v="0"/>
    <x v="0"/>
    <x v="0"/>
    <x v="1"/>
    <n v="3"/>
    <n v="2"/>
    <n v="2"/>
    <n v="3"/>
  </r>
  <r>
    <x v="3"/>
    <x v="0"/>
    <x v="0"/>
    <n v="1"/>
    <n v="0"/>
    <x v="2"/>
    <x v="1"/>
    <s v="05-10times"/>
    <s v="No"/>
    <x v="1"/>
    <x v="106"/>
    <n v="29"/>
    <n v="92"/>
    <n v="28"/>
    <n v="10"/>
    <n v="145"/>
    <x v="0"/>
    <x v="0"/>
    <x v="1"/>
    <x v="0"/>
    <x v="0"/>
    <x v="0"/>
    <n v="1"/>
    <n v="6"/>
    <n v="2"/>
    <n v="3"/>
  </r>
  <r>
    <x v="2"/>
    <x v="3"/>
    <x v="1"/>
    <n v="0"/>
    <n v="0"/>
    <x v="1"/>
    <x v="0"/>
    <s v="05-10times"/>
    <s v="No"/>
    <x v="1"/>
    <x v="397"/>
    <n v="132"/>
    <n v="445"/>
    <n v="250"/>
    <n v="192"/>
    <n v="108"/>
    <x v="0"/>
    <x v="0"/>
    <x v="0"/>
    <x v="0"/>
    <x v="0"/>
    <x v="0"/>
    <n v="1"/>
    <n v="3"/>
    <n v="7"/>
    <n v="8"/>
  </r>
  <r>
    <x v="3"/>
    <x v="3"/>
    <x v="2"/>
    <n v="0"/>
    <n v="0"/>
    <x v="1"/>
    <x v="2"/>
    <s v="05-10times"/>
    <s v="No"/>
    <x v="1"/>
    <x v="559"/>
    <n v="32"/>
    <n v="639"/>
    <n v="13"/>
    <n v="43"/>
    <n v="10"/>
    <x v="0"/>
    <x v="0"/>
    <x v="0"/>
    <x v="0"/>
    <x v="0"/>
    <x v="0"/>
    <n v="1"/>
    <n v="4"/>
    <n v="7"/>
    <n v="5"/>
  </r>
  <r>
    <x v="2"/>
    <x v="3"/>
    <x v="4"/>
    <n v="1"/>
    <n v="0"/>
    <x v="1"/>
    <x v="0"/>
    <s v="05-10times"/>
    <s v="No"/>
    <x v="1"/>
    <x v="114"/>
    <n v="80"/>
    <n v="455"/>
    <n v="52"/>
    <n v="107"/>
    <n v="93"/>
    <x v="0"/>
    <x v="0"/>
    <x v="1"/>
    <x v="0"/>
    <x v="1"/>
    <x v="0"/>
    <n v="2"/>
    <n v="8"/>
    <n v="4"/>
    <n v="8"/>
  </r>
  <r>
    <x v="2"/>
    <x v="0"/>
    <x v="2"/>
    <n v="0"/>
    <n v="1"/>
    <x v="2"/>
    <x v="2"/>
    <s v="05-10times"/>
    <s v="No"/>
    <x v="1"/>
    <x v="38"/>
    <n v="71"/>
    <n v="250"/>
    <n v="93"/>
    <n v="35"/>
    <n v="62"/>
    <x v="0"/>
    <x v="0"/>
    <x v="0"/>
    <x v="0"/>
    <x v="0"/>
    <x v="0"/>
    <n v="3"/>
    <n v="9"/>
    <n v="2"/>
    <n v="12"/>
  </r>
  <r>
    <x v="3"/>
    <x v="3"/>
    <x v="0"/>
    <n v="1"/>
    <n v="1"/>
    <x v="2"/>
    <x v="2"/>
    <s v="05-10times"/>
    <s v="No"/>
    <x v="1"/>
    <x v="385"/>
    <n v="10"/>
    <n v="67"/>
    <n v="30"/>
    <n v="27"/>
    <n v="71"/>
    <x v="0"/>
    <x v="0"/>
    <x v="0"/>
    <x v="0"/>
    <x v="0"/>
    <x v="0"/>
    <n v="6"/>
    <n v="4"/>
    <n v="1"/>
    <n v="8"/>
  </r>
  <r>
    <x v="0"/>
    <x v="3"/>
    <x v="4"/>
    <n v="0"/>
    <n v="0"/>
    <x v="1"/>
    <x v="1"/>
    <s v="05-10times"/>
    <s v="No"/>
    <x v="1"/>
    <x v="575"/>
    <n v="21"/>
    <n v="106"/>
    <n v="55"/>
    <n v="63"/>
    <n v="210"/>
    <x v="1"/>
    <x v="0"/>
    <x v="0"/>
    <x v="0"/>
    <x v="0"/>
    <x v="0"/>
    <n v="0"/>
    <n v="6"/>
    <n v="7"/>
    <n v="9"/>
  </r>
  <r>
    <x v="0"/>
    <x v="3"/>
    <x v="0"/>
    <n v="0"/>
    <n v="1"/>
    <x v="1"/>
    <x v="2"/>
    <s v="05-10times"/>
    <s v="No"/>
    <x v="1"/>
    <x v="576"/>
    <n v="25"/>
    <n v="142"/>
    <n v="65"/>
    <n v="67"/>
    <n v="8"/>
    <x v="0"/>
    <x v="0"/>
    <x v="0"/>
    <x v="0"/>
    <x v="0"/>
    <x v="0"/>
    <n v="3"/>
    <n v="6"/>
    <n v="3"/>
    <n v="13"/>
  </r>
  <r>
    <x v="3"/>
    <x v="2"/>
    <x v="4"/>
    <n v="0"/>
    <n v="1"/>
    <x v="2"/>
    <x v="1"/>
    <s v="05-10times"/>
    <s v="No"/>
    <x v="1"/>
    <x v="577"/>
    <n v="6"/>
    <n v="61"/>
    <n v="0"/>
    <n v="10"/>
    <n v="102"/>
    <x v="0"/>
    <x v="0"/>
    <x v="0"/>
    <x v="0"/>
    <x v="0"/>
    <x v="0"/>
    <n v="3"/>
    <n v="5"/>
    <n v="2"/>
    <n v="6"/>
  </r>
  <r>
    <x v="3"/>
    <x v="3"/>
    <x v="0"/>
    <n v="1"/>
    <n v="1"/>
    <x v="2"/>
    <x v="2"/>
    <s v="05-10times"/>
    <s v="No"/>
    <x v="1"/>
    <x v="539"/>
    <n v="4"/>
    <n v="26"/>
    <n v="8"/>
    <n v="4"/>
    <n v="44"/>
    <x v="0"/>
    <x v="0"/>
    <x v="0"/>
    <x v="0"/>
    <x v="0"/>
    <x v="0"/>
    <n v="5"/>
    <n v="4"/>
    <n v="1"/>
    <n v="5"/>
  </r>
  <r>
    <x v="3"/>
    <x v="2"/>
    <x v="4"/>
    <n v="0"/>
    <n v="1"/>
    <x v="2"/>
    <x v="1"/>
    <s v="05-10times"/>
    <s v="No"/>
    <x v="1"/>
    <x v="578"/>
    <n v="6"/>
    <n v="42"/>
    <n v="16"/>
    <n v="6"/>
    <n v="30"/>
    <x v="0"/>
    <x v="0"/>
    <x v="0"/>
    <x v="0"/>
    <x v="0"/>
    <x v="0"/>
    <n v="2"/>
    <n v="9"/>
    <n v="3"/>
    <n v="6"/>
  </r>
  <r>
    <x v="2"/>
    <x v="3"/>
    <x v="0"/>
    <n v="0"/>
    <n v="0"/>
    <x v="1"/>
    <x v="1"/>
    <s v="05-10times"/>
    <s v="No"/>
    <x v="1"/>
    <x v="33"/>
    <n v="42"/>
    <n v="548"/>
    <n v="64"/>
    <n v="83"/>
    <n v="99"/>
    <x v="0"/>
    <x v="0"/>
    <x v="0"/>
    <x v="0"/>
    <x v="0"/>
    <x v="1"/>
    <n v="1"/>
    <n v="5"/>
    <n v="6"/>
    <n v="4"/>
  </r>
  <r>
    <x v="0"/>
    <x v="3"/>
    <x v="0"/>
    <n v="0"/>
    <n v="0"/>
    <x v="2"/>
    <x v="0"/>
    <s v="05-10times"/>
    <s v="No"/>
    <x v="1"/>
    <x v="579"/>
    <n v="0"/>
    <n v="64"/>
    <n v="0"/>
    <n v="0"/>
    <n v="51"/>
    <x v="0"/>
    <x v="0"/>
    <x v="1"/>
    <x v="0"/>
    <x v="0"/>
    <x v="1"/>
    <n v="2"/>
    <n v="10"/>
    <n v="1"/>
    <n v="8"/>
  </r>
  <r>
    <x v="0"/>
    <x v="0"/>
    <x v="4"/>
    <n v="1"/>
    <n v="0"/>
    <x v="2"/>
    <x v="1"/>
    <s v="05-10times"/>
    <s v="No"/>
    <x v="1"/>
    <x v="87"/>
    <n v="0"/>
    <n v="2"/>
    <n v="0"/>
    <n v="0"/>
    <n v="7"/>
    <x v="0"/>
    <x v="0"/>
    <x v="0"/>
    <x v="0"/>
    <x v="0"/>
    <x v="1"/>
    <n v="1"/>
    <n v="1"/>
    <n v="0"/>
    <n v="2"/>
  </r>
  <r>
    <x v="3"/>
    <x v="2"/>
    <x v="0"/>
    <n v="1"/>
    <n v="0"/>
    <x v="2"/>
    <x v="2"/>
    <s v="05-10times"/>
    <s v="No"/>
    <x v="1"/>
    <x v="112"/>
    <n v="1"/>
    <n v="9"/>
    <n v="3"/>
    <n v="0"/>
    <n v="0"/>
    <x v="0"/>
    <x v="0"/>
    <x v="0"/>
    <x v="0"/>
    <x v="0"/>
    <x v="0"/>
    <n v="1"/>
    <n v="1"/>
    <n v="0"/>
    <n v="2"/>
  </r>
  <r>
    <x v="4"/>
    <x v="2"/>
    <x v="0"/>
    <n v="1"/>
    <n v="0"/>
    <x v="2"/>
    <x v="1"/>
    <s v="05-10times"/>
    <s v="No"/>
    <x v="1"/>
    <x v="27"/>
    <n v="15"/>
    <n v="35"/>
    <n v="25"/>
    <n v="11"/>
    <n v="72"/>
    <x v="0"/>
    <x v="0"/>
    <x v="1"/>
    <x v="0"/>
    <x v="0"/>
    <x v="1"/>
    <n v="2"/>
    <n v="6"/>
    <n v="2"/>
    <n v="2"/>
  </r>
  <r>
    <x v="1"/>
    <x v="2"/>
    <x v="0"/>
    <n v="1"/>
    <n v="1"/>
    <x v="2"/>
    <x v="0"/>
    <s v="05-10times"/>
    <s v="No"/>
    <x v="1"/>
    <x v="30"/>
    <n v="0"/>
    <n v="1"/>
    <n v="0"/>
    <n v="0"/>
    <n v="0"/>
    <x v="0"/>
    <x v="0"/>
    <x v="0"/>
    <x v="0"/>
    <x v="0"/>
    <x v="0"/>
    <n v="1"/>
    <n v="1"/>
    <n v="0"/>
    <n v="2"/>
  </r>
  <r>
    <x v="2"/>
    <x v="0"/>
    <x v="3"/>
    <n v="0"/>
    <n v="0"/>
    <x v="1"/>
    <x v="2"/>
    <s v="05-10times"/>
    <s v="No"/>
    <x v="1"/>
    <x v="87"/>
    <n v="10"/>
    <n v="13"/>
    <n v="4"/>
    <n v="15"/>
    <n v="9"/>
    <x v="0"/>
    <x v="0"/>
    <x v="0"/>
    <x v="0"/>
    <x v="0"/>
    <x v="0"/>
    <n v="1"/>
    <n v="2"/>
    <n v="1"/>
    <n v="4"/>
  </r>
  <r>
    <x v="1"/>
    <x v="3"/>
    <x v="3"/>
    <n v="0"/>
    <n v="1"/>
    <x v="2"/>
    <x v="1"/>
    <s v="05-10times"/>
    <s v="No"/>
    <x v="1"/>
    <x v="580"/>
    <n v="53"/>
    <n v="363"/>
    <n v="123"/>
    <n v="107"/>
    <n v="161"/>
    <x v="0"/>
    <x v="0"/>
    <x v="0"/>
    <x v="0"/>
    <x v="0"/>
    <x v="0"/>
    <n v="4"/>
    <n v="8"/>
    <n v="9"/>
    <n v="13"/>
  </r>
  <r>
    <x v="3"/>
    <x v="3"/>
    <x v="4"/>
    <n v="0"/>
    <n v="0"/>
    <x v="2"/>
    <x v="2"/>
    <s v="05-10times"/>
    <s v="No"/>
    <x v="1"/>
    <x v="581"/>
    <n v="0"/>
    <n v="12"/>
    <n v="0"/>
    <n v="0"/>
    <n v="25"/>
    <x v="0"/>
    <x v="0"/>
    <x v="0"/>
    <x v="0"/>
    <x v="0"/>
    <x v="0"/>
    <n v="1"/>
    <n v="5"/>
    <n v="1"/>
    <n v="5"/>
  </r>
  <r>
    <x v="3"/>
    <x v="3"/>
    <x v="0"/>
    <n v="1"/>
    <n v="0"/>
    <x v="2"/>
    <x v="0"/>
    <s v="05-10times"/>
    <s v="No"/>
    <x v="1"/>
    <x v="56"/>
    <n v="0"/>
    <n v="5"/>
    <n v="0"/>
    <n v="0"/>
    <n v="7"/>
    <x v="0"/>
    <x v="0"/>
    <x v="0"/>
    <x v="0"/>
    <x v="0"/>
    <x v="0"/>
    <n v="1"/>
    <n v="1"/>
    <n v="0"/>
    <n v="2"/>
  </r>
  <r>
    <x v="4"/>
    <x v="0"/>
    <x v="0"/>
    <n v="1"/>
    <n v="1"/>
    <x v="1"/>
    <x v="2"/>
    <s v="05-10times"/>
    <s v="No"/>
    <x v="1"/>
    <x v="16"/>
    <n v="6"/>
    <n v="20"/>
    <n v="0"/>
    <n v="5"/>
    <n v="12"/>
    <x v="0"/>
    <x v="0"/>
    <x v="0"/>
    <x v="0"/>
    <x v="0"/>
    <x v="0"/>
    <n v="3"/>
    <n v="1"/>
    <n v="1"/>
    <n v="4"/>
  </r>
  <r>
    <x v="0"/>
    <x v="0"/>
    <x v="2"/>
    <n v="0"/>
    <n v="1"/>
    <x v="2"/>
    <x v="1"/>
    <s v="05-10times"/>
    <s v="No"/>
    <x v="1"/>
    <x v="344"/>
    <n v="13"/>
    <n v="34"/>
    <n v="10"/>
    <n v="6"/>
    <n v="10"/>
    <x v="0"/>
    <x v="0"/>
    <x v="0"/>
    <x v="0"/>
    <x v="0"/>
    <x v="0"/>
    <n v="1"/>
    <n v="4"/>
    <n v="0"/>
    <n v="4"/>
  </r>
  <r>
    <x v="0"/>
    <x v="3"/>
    <x v="0"/>
    <n v="1"/>
    <n v="1"/>
    <x v="2"/>
    <x v="2"/>
    <s v="05-10times"/>
    <s v="No"/>
    <x v="1"/>
    <x v="458"/>
    <n v="9"/>
    <n v="112"/>
    <n v="19"/>
    <n v="14"/>
    <n v="19"/>
    <x v="0"/>
    <x v="0"/>
    <x v="0"/>
    <x v="0"/>
    <x v="0"/>
    <x v="1"/>
    <n v="10"/>
    <n v="5"/>
    <n v="2"/>
    <n v="9"/>
  </r>
  <r>
    <x v="3"/>
    <x v="0"/>
    <x v="0"/>
    <n v="1"/>
    <n v="0"/>
    <x v="2"/>
    <x v="0"/>
    <s v="05-10times"/>
    <s v="No"/>
    <x v="1"/>
    <x v="582"/>
    <n v="11"/>
    <n v="72"/>
    <n v="3"/>
    <n v="17"/>
    <n v="46"/>
    <x v="0"/>
    <x v="0"/>
    <x v="1"/>
    <x v="0"/>
    <x v="0"/>
    <x v="1"/>
    <n v="4"/>
    <n v="4"/>
    <n v="1"/>
    <n v="5"/>
  </r>
  <r>
    <x v="0"/>
    <x v="2"/>
    <x v="0"/>
    <n v="1"/>
    <n v="0"/>
    <x v="2"/>
    <x v="2"/>
    <s v="05-10times"/>
    <s v="No"/>
    <x v="1"/>
    <x v="78"/>
    <n v="3"/>
    <n v="22"/>
    <n v="2"/>
    <n v="2"/>
    <n v="6"/>
    <x v="0"/>
    <x v="0"/>
    <x v="0"/>
    <x v="0"/>
    <x v="0"/>
    <x v="0"/>
    <n v="2"/>
    <n v="2"/>
    <n v="0"/>
    <n v="3"/>
  </r>
  <r>
    <x v="3"/>
    <x v="2"/>
    <x v="0"/>
    <n v="1"/>
    <n v="1"/>
    <x v="2"/>
    <x v="1"/>
    <s v="05-10times"/>
    <s v="No"/>
    <x v="1"/>
    <x v="95"/>
    <n v="10"/>
    <n v="19"/>
    <n v="8"/>
    <n v="17"/>
    <n v="20"/>
    <x v="0"/>
    <x v="0"/>
    <x v="0"/>
    <x v="0"/>
    <x v="0"/>
    <x v="0"/>
    <n v="3"/>
    <n v="2"/>
    <n v="1"/>
    <n v="3"/>
  </r>
  <r>
    <x v="1"/>
    <x v="3"/>
    <x v="1"/>
    <n v="0"/>
    <n v="0"/>
    <x v="1"/>
    <x v="2"/>
    <s v="05-10times"/>
    <s v="No"/>
    <x v="1"/>
    <x v="583"/>
    <n v="0"/>
    <n v="359"/>
    <n v="46"/>
    <n v="89"/>
    <n v="17"/>
    <x v="0"/>
    <x v="0"/>
    <x v="0"/>
    <x v="0"/>
    <x v="1"/>
    <x v="1"/>
    <n v="1"/>
    <n v="4"/>
    <n v="3"/>
    <n v="10"/>
  </r>
  <r>
    <x v="2"/>
    <x v="3"/>
    <x v="1"/>
    <n v="0"/>
    <n v="1"/>
    <x v="1"/>
    <x v="1"/>
    <s v="05-10times"/>
    <s v="No"/>
    <x v="1"/>
    <x v="584"/>
    <n v="17"/>
    <n v="151"/>
    <n v="0"/>
    <n v="8"/>
    <n v="35"/>
    <x v="0"/>
    <x v="0"/>
    <x v="0"/>
    <x v="0"/>
    <x v="0"/>
    <x v="0"/>
    <n v="5"/>
    <n v="5"/>
    <n v="6"/>
    <n v="12"/>
  </r>
  <r>
    <x v="1"/>
    <x v="0"/>
    <x v="2"/>
    <n v="1"/>
    <n v="0"/>
    <x v="2"/>
    <x v="1"/>
    <s v="05-10times"/>
    <s v="No"/>
    <x v="1"/>
    <x v="107"/>
    <n v="4"/>
    <n v="7"/>
    <n v="15"/>
    <n v="8"/>
    <n v="11"/>
    <x v="0"/>
    <x v="0"/>
    <x v="0"/>
    <x v="0"/>
    <x v="0"/>
    <x v="0"/>
    <n v="1"/>
    <n v="1"/>
    <n v="0"/>
    <n v="3"/>
  </r>
  <r>
    <x v="4"/>
    <x v="0"/>
    <x v="1"/>
    <n v="0"/>
    <n v="1"/>
    <x v="1"/>
    <x v="2"/>
    <s v="05-10times"/>
    <s v="No"/>
    <x v="1"/>
    <x v="538"/>
    <n v="2"/>
    <n v="49"/>
    <n v="17"/>
    <n v="13"/>
    <n v="20"/>
    <x v="0"/>
    <x v="0"/>
    <x v="0"/>
    <x v="0"/>
    <x v="0"/>
    <x v="0"/>
    <n v="1"/>
    <n v="3"/>
    <n v="1"/>
    <n v="7"/>
  </r>
  <r>
    <x v="1"/>
    <x v="2"/>
    <x v="0"/>
    <n v="0"/>
    <n v="0"/>
    <x v="1"/>
    <x v="1"/>
    <s v="05-10times"/>
    <s v="No"/>
    <x v="1"/>
    <x v="585"/>
    <n v="32"/>
    <n v="117"/>
    <n v="34"/>
    <n v="110"/>
    <n v="6"/>
    <x v="0"/>
    <x v="0"/>
    <x v="0"/>
    <x v="0"/>
    <x v="0"/>
    <x v="0"/>
    <n v="1"/>
    <n v="3"/>
    <n v="3"/>
    <n v="13"/>
  </r>
  <r>
    <x v="4"/>
    <x v="3"/>
    <x v="0"/>
    <n v="1"/>
    <n v="1"/>
    <x v="1"/>
    <x v="1"/>
    <s v="05-10times"/>
    <s v="No"/>
    <x v="1"/>
    <x v="358"/>
    <n v="5"/>
    <n v="3"/>
    <n v="10"/>
    <n v="1"/>
    <n v="7"/>
    <x v="0"/>
    <x v="0"/>
    <x v="0"/>
    <x v="0"/>
    <x v="0"/>
    <x v="0"/>
    <n v="3"/>
    <n v="1"/>
    <n v="1"/>
    <n v="4"/>
  </r>
  <r>
    <x v="1"/>
    <x v="2"/>
    <x v="0"/>
    <n v="0"/>
    <n v="0"/>
    <x v="1"/>
    <x v="2"/>
    <s v="05-10times"/>
    <s v="No"/>
    <x v="1"/>
    <x v="586"/>
    <n v="0"/>
    <n v="264"/>
    <n v="120"/>
    <n v="80"/>
    <n v="34"/>
    <x v="1"/>
    <x v="0"/>
    <x v="0"/>
    <x v="0"/>
    <x v="1"/>
    <x v="0"/>
    <n v="1"/>
    <n v="7"/>
    <n v="8"/>
    <n v="12"/>
  </r>
  <r>
    <x v="4"/>
    <x v="1"/>
    <x v="1"/>
    <n v="0"/>
    <n v="1"/>
    <x v="1"/>
    <x v="2"/>
    <s v="05-10times"/>
    <s v="No"/>
    <x v="1"/>
    <x v="206"/>
    <n v="103"/>
    <n v="69"/>
    <n v="8"/>
    <n v="44"/>
    <n v="48"/>
    <x v="0"/>
    <x v="0"/>
    <x v="0"/>
    <x v="0"/>
    <x v="0"/>
    <x v="0"/>
    <n v="1"/>
    <n v="4"/>
    <n v="2"/>
    <n v="7"/>
  </r>
  <r>
    <x v="1"/>
    <x v="0"/>
    <x v="0"/>
    <n v="1"/>
    <n v="1"/>
    <x v="2"/>
    <x v="1"/>
    <s v="05-10times"/>
    <s v="No"/>
    <x v="1"/>
    <x v="421"/>
    <n v="7"/>
    <n v="80"/>
    <n v="13"/>
    <n v="7"/>
    <n v="10"/>
    <x v="0"/>
    <x v="0"/>
    <x v="0"/>
    <x v="0"/>
    <x v="0"/>
    <x v="0"/>
    <n v="3"/>
    <n v="5"/>
    <n v="1"/>
    <n v="5"/>
  </r>
  <r>
    <x v="3"/>
    <x v="3"/>
    <x v="1"/>
    <n v="0"/>
    <n v="0"/>
    <x v="1"/>
    <x v="0"/>
    <s v="05-10times"/>
    <s v="No"/>
    <x v="1"/>
    <x v="125"/>
    <n v="8"/>
    <n v="232"/>
    <n v="23"/>
    <n v="62"/>
    <n v="17"/>
    <x v="1"/>
    <x v="0"/>
    <x v="0"/>
    <x v="0"/>
    <x v="0"/>
    <x v="0"/>
    <n v="1"/>
    <n v="4"/>
    <n v="3"/>
    <n v="6"/>
  </r>
  <r>
    <x v="3"/>
    <x v="3"/>
    <x v="2"/>
    <n v="1"/>
    <n v="0"/>
    <x v="1"/>
    <x v="0"/>
    <s v="05-10times"/>
    <s v="No"/>
    <x v="1"/>
    <x v="416"/>
    <n v="64"/>
    <n v="128"/>
    <n v="65"/>
    <n v="3"/>
    <n v="50"/>
    <x v="0"/>
    <x v="0"/>
    <x v="0"/>
    <x v="0"/>
    <x v="0"/>
    <x v="0"/>
    <n v="2"/>
    <n v="4"/>
    <n v="3"/>
    <n v="6"/>
  </r>
  <r>
    <x v="2"/>
    <x v="3"/>
    <x v="0"/>
    <n v="0"/>
    <n v="1"/>
    <x v="1"/>
    <x v="1"/>
    <s v="05-10times"/>
    <s v="No"/>
    <x v="1"/>
    <x v="587"/>
    <n v="24"/>
    <n v="29"/>
    <n v="6"/>
    <n v="24"/>
    <n v="218"/>
    <x v="0"/>
    <x v="0"/>
    <x v="1"/>
    <x v="0"/>
    <x v="0"/>
    <x v="0"/>
    <n v="2"/>
    <n v="5"/>
    <n v="5"/>
    <n v="6"/>
  </r>
  <r>
    <x v="0"/>
    <x v="0"/>
    <x v="1"/>
    <n v="0"/>
    <n v="1"/>
    <x v="2"/>
    <x v="0"/>
    <s v="05-10times"/>
    <s v="No"/>
    <x v="1"/>
    <x v="588"/>
    <n v="142"/>
    <n v="217"/>
    <n v="62"/>
    <n v="9"/>
    <n v="56"/>
    <x v="0"/>
    <x v="0"/>
    <x v="0"/>
    <x v="1"/>
    <x v="0"/>
    <x v="0"/>
    <n v="4"/>
    <n v="7"/>
    <n v="4"/>
    <n v="13"/>
  </r>
  <r>
    <x v="0"/>
    <x v="0"/>
    <x v="4"/>
    <n v="1"/>
    <n v="0"/>
    <x v="2"/>
    <x v="2"/>
    <s v="05-10times"/>
    <s v="No"/>
    <x v="1"/>
    <x v="79"/>
    <n v="1"/>
    <n v="2"/>
    <n v="0"/>
    <n v="0"/>
    <n v="1"/>
    <x v="0"/>
    <x v="0"/>
    <x v="0"/>
    <x v="0"/>
    <x v="0"/>
    <x v="0"/>
    <n v="1"/>
    <n v="1"/>
    <n v="0"/>
    <n v="3"/>
  </r>
  <r>
    <x v="1"/>
    <x v="2"/>
    <x v="4"/>
    <n v="0"/>
    <n v="0"/>
    <x v="1"/>
    <x v="1"/>
    <s v="05-10times"/>
    <s v="No"/>
    <x v="1"/>
    <x v="204"/>
    <n v="56"/>
    <n v="449"/>
    <n v="86"/>
    <n v="33"/>
    <n v="16"/>
    <x v="0"/>
    <x v="0"/>
    <x v="0"/>
    <x v="0"/>
    <x v="0"/>
    <x v="0"/>
    <n v="1"/>
    <n v="2"/>
    <n v="2"/>
    <n v="11"/>
  </r>
  <r>
    <x v="3"/>
    <x v="3"/>
    <x v="1"/>
    <n v="0"/>
    <n v="1"/>
    <x v="1"/>
    <x v="0"/>
    <s v="05-10times"/>
    <s v="No"/>
    <x v="1"/>
    <x v="589"/>
    <n v="28"/>
    <n v="136"/>
    <n v="32"/>
    <n v="3"/>
    <n v="45"/>
    <x v="0"/>
    <x v="0"/>
    <x v="0"/>
    <x v="0"/>
    <x v="0"/>
    <x v="0"/>
    <n v="4"/>
    <n v="3"/>
    <n v="4"/>
    <n v="6"/>
  </r>
  <r>
    <x v="0"/>
    <x v="3"/>
    <x v="1"/>
    <n v="1"/>
    <n v="0"/>
    <x v="2"/>
    <x v="2"/>
    <s v="05-10times"/>
    <s v="No"/>
    <x v="1"/>
    <x v="434"/>
    <n v="2"/>
    <n v="62"/>
    <n v="24"/>
    <n v="13"/>
    <n v="7"/>
    <x v="0"/>
    <x v="0"/>
    <x v="0"/>
    <x v="0"/>
    <x v="0"/>
    <x v="0"/>
    <n v="4"/>
    <n v="4"/>
    <n v="1"/>
    <n v="6"/>
  </r>
  <r>
    <x v="0"/>
    <x v="0"/>
    <x v="1"/>
    <n v="0"/>
    <n v="1"/>
    <x v="1"/>
    <x v="1"/>
    <s v="05-10times"/>
    <s v="No"/>
    <x v="1"/>
    <x v="536"/>
    <n v="24"/>
    <n v="230"/>
    <n v="32"/>
    <n v="24"/>
    <n v="65"/>
    <x v="0"/>
    <x v="0"/>
    <x v="0"/>
    <x v="0"/>
    <x v="0"/>
    <x v="0"/>
    <n v="2"/>
    <n v="6"/>
    <n v="4"/>
    <n v="12"/>
  </r>
  <r>
    <x v="0"/>
    <x v="3"/>
    <x v="3"/>
    <n v="1"/>
    <n v="1"/>
    <x v="2"/>
    <x v="1"/>
    <s v="05-10times"/>
    <s v="No"/>
    <x v="1"/>
    <x v="332"/>
    <n v="4"/>
    <n v="12"/>
    <n v="8"/>
    <n v="0"/>
    <n v="27"/>
    <x v="0"/>
    <x v="0"/>
    <x v="0"/>
    <x v="0"/>
    <x v="0"/>
    <x v="0"/>
    <n v="5"/>
    <n v="2"/>
    <n v="1"/>
    <n v="4"/>
  </r>
  <r>
    <x v="1"/>
    <x v="3"/>
    <x v="0"/>
    <n v="0"/>
    <n v="1"/>
    <x v="2"/>
    <x v="1"/>
    <s v="05-10times"/>
    <s v="No"/>
    <x v="1"/>
    <x v="590"/>
    <n v="126"/>
    <n v="196"/>
    <n v="91"/>
    <n v="112"/>
    <n v="37"/>
    <x v="0"/>
    <x v="0"/>
    <x v="0"/>
    <x v="0"/>
    <x v="0"/>
    <x v="0"/>
    <n v="3"/>
    <n v="10"/>
    <n v="4"/>
    <n v="7"/>
  </r>
  <r>
    <x v="4"/>
    <x v="2"/>
    <x v="0"/>
    <n v="1"/>
    <n v="0"/>
    <x v="2"/>
    <x v="1"/>
    <s v="05-10times"/>
    <s v="No"/>
    <x v="1"/>
    <x v="177"/>
    <n v="10"/>
    <n v="21"/>
    <n v="19"/>
    <n v="14"/>
    <n v="42"/>
    <x v="0"/>
    <x v="0"/>
    <x v="0"/>
    <x v="0"/>
    <x v="0"/>
    <x v="0"/>
    <n v="2"/>
    <n v="2"/>
    <n v="1"/>
    <n v="3"/>
  </r>
  <r>
    <x v="0"/>
    <x v="3"/>
    <x v="3"/>
    <n v="0"/>
    <n v="0"/>
    <x v="2"/>
    <x v="1"/>
    <s v="05-10times"/>
    <s v="No"/>
    <x v="1"/>
    <x v="591"/>
    <n v="2"/>
    <n v="73"/>
    <n v="69"/>
    <n v="38"/>
    <n v="48"/>
    <x v="0"/>
    <x v="0"/>
    <x v="0"/>
    <x v="0"/>
    <x v="0"/>
    <x v="0"/>
    <n v="1"/>
    <n v="4"/>
    <n v="2"/>
    <n v="5"/>
  </r>
  <r>
    <x v="3"/>
    <x v="1"/>
    <x v="1"/>
    <n v="1"/>
    <n v="0"/>
    <x v="2"/>
    <x v="1"/>
    <s v="05-10times"/>
    <s v="Yes"/>
    <x v="1"/>
    <x v="79"/>
    <n v="5"/>
    <n v="30"/>
    <n v="8"/>
    <n v="7"/>
    <n v="26"/>
    <x v="0"/>
    <x v="0"/>
    <x v="0"/>
    <x v="0"/>
    <x v="0"/>
    <x v="0"/>
    <n v="3"/>
    <n v="3"/>
    <n v="0"/>
    <n v="4"/>
  </r>
  <r>
    <x v="3"/>
    <x v="3"/>
    <x v="1"/>
    <n v="1"/>
    <n v="0"/>
    <x v="1"/>
    <x v="2"/>
    <s v="05-10times"/>
    <s v="No"/>
    <x v="1"/>
    <x v="49"/>
    <n v="1"/>
    <n v="1725"/>
    <n v="1"/>
    <n v="1"/>
    <n v="1"/>
    <x v="0"/>
    <x v="0"/>
    <x v="0"/>
    <x v="0"/>
    <x v="0"/>
    <x v="0"/>
    <n v="15"/>
    <n v="0"/>
    <n v="28"/>
    <n v="0"/>
  </r>
  <r>
    <x v="2"/>
    <x v="0"/>
    <x v="1"/>
    <n v="0"/>
    <n v="1"/>
    <x v="1"/>
    <x v="0"/>
    <s v="05-10times"/>
    <s v="No"/>
    <x v="1"/>
    <x v="420"/>
    <n v="18"/>
    <n v="81"/>
    <n v="28"/>
    <n v="6"/>
    <n v="24"/>
    <x v="0"/>
    <x v="0"/>
    <x v="0"/>
    <x v="0"/>
    <x v="0"/>
    <x v="0"/>
    <n v="3"/>
    <n v="3"/>
    <n v="2"/>
    <n v="7"/>
  </r>
  <r>
    <x v="0"/>
    <x v="0"/>
    <x v="0"/>
    <n v="1"/>
    <n v="1"/>
    <x v="2"/>
    <x v="1"/>
    <s v="05-10times"/>
    <s v="No"/>
    <x v="1"/>
    <x v="476"/>
    <n v="6"/>
    <n v="39"/>
    <n v="6"/>
    <n v="13"/>
    <n v="75"/>
    <x v="0"/>
    <x v="0"/>
    <x v="0"/>
    <x v="0"/>
    <x v="0"/>
    <x v="0"/>
    <n v="5"/>
    <n v="4"/>
    <n v="1"/>
    <n v="5"/>
  </r>
  <r>
    <x v="2"/>
    <x v="3"/>
    <x v="4"/>
    <n v="1"/>
    <n v="1"/>
    <x v="2"/>
    <x v="2"/>
    <s v="05-10times"/>
    <s v="No"/>
    <x v="1"/>
    <x v="314"/>
    <n v="23"/>
    <n v="71"/>
    <n v="15"/>
    <n v="0"/>
    <n v="59"/>
    <x v="0"/>
    <x v="0"/>
    <x v="0"/>
    <x v="1"/>
    <x v="0"/>
    <x v="1"/>
    <n v="11"/>
    <n v="8"/>
    <n v="3"/>
    <n v="7"/>
  </r>
  <r>
    <x v="4"/>
    <x v="1"/>
    <x v="0"/>
    <n v="1"/>
    <n v="1"/>
    <x v="2"/>
    <x v="1"/>
    <s v="05-10times"/>
    <s v="No"/>
    <x v="1"/>
    <x v="79"/>
    <n v="2"/>
    <n v="11"/>
    <n v="3"/>
    <n v="0"/>
    <n v="16"/>
    <x v="0"/>
    <x v="0"/>
    <x v="1"/>
    <x v="0"/>
    <x v="0"/>
    <x v="0"/>
    <n v="2"/>
    <n v="1"/>
    <n v="1"/>
    <n v="2"/>
  </r>
  <r>
    <x v="3"/>
    <x v="3"/>
    <x v="1"/>
    <n v="0"/>
    <n v="0"/>
    <x v="1"/>
    <x v="1"/>
    <s v="05-10times"/>
    <s v="No"/>
    <x v="1"/>
    <x v="280"/>
    <n v="137"/>
    <n v="400"/>
    <n v="45"/>
    <n v="137"/>
    <n v="45"/>
    <x v="0"/>
    <x v="0"/>
    <x v="0"/>
    <x v="0"/>
    <x v="0"/>
    <x v="0"/>
    <n v="1"/>
    <n v="3"/>
    <n v="4"/>
    <n v="10"/>
  </r>
  <r>
    <x v="2"/>
    <x v="0"/>
    <x v="4"/>
    <n v="0"/>
    <n v="0"/>
    <x v="1"/>
    <x v="1"/>
    <s v="05-10times"/>
    <s v="No"/>
    <x v="1"/>
    <x v="592"/>
    <n v="197"/>
    <n v="170"/>
    <n v="58"/>
    <n v="152"/>
    <n v="35"/>
    <x v="0"/>
    <x v="0"/>
    <x v="0"/>
    <x v="0"/>
    <x v="0"/>
    <x v="0"/>
    <n v="1"/>
    <n v="2"/>
    <n v="8"/>
    <n v="13"/>
  </r>
  <r>
    <x v="3"/>
    <x v="3"/>
    <x v="1"/>
    <n v="0"/>
    <n v="0"/>
    <x v="1"/>
    <x v="0"/>
    <s v="05-10times"/>
    <s v="No"/>
    <x v="1"/>
    <x v="528"/>
    <n v="27"/>
    <n v="103"/>
    <n v="106"/>
    <n v="54"/>
    <n v="81"/>
    <x v="1"/>
    <x v="1"/>
    <x v="0"/>
    <x v="1"/>
    <x v="1"/>
    <x v="1"/>
    <n v="0"/>
    <n v="9"/>
    <n v="9"/>
    <n v="4"/>
  </r>
  <r>
    <x v="3"/>
    <x v="2"/>
    <x v="4"/>
    <n v="1"/>
    <n v="1"/>
    <x v="2"/>
    <x v="2"/>
    <s v="05-10times"/>
    <s v="No"/>
    <x v="1"/>
    <x v="123"/>
    <n v="8"/>
    <n v="17"/>
    <n v="13"/>
    <n v="0"/>
    <n v="21"/>
    <x v="0"/>
    <x v="0"/>
    <x v="0"/>
    <x v="0"/>
    <x v="0"/>
    <x v="0"/>
    <n v="3"/>
    <n v="2"/>
    <n v="2"/>
    <n v="2"/>
  </r>
  <r>
    <x v="3"/>
    <x v="2"/>
    <x v="4"/>
    <n v="1"/>
    <n v="0"/>
    <x v="2"/>
    <x v="2"/>
    <s v="05-10times"/>
    <s v="No"/>
    <x v="1"/>
    <x v="380"/>
    <n v="0"/>
    <n v="10"/>
    <n v="2"/>
    <n v="0"/>
    <n v="5"/>
    <x v="0"/>
    <x v="0"/>
    <x v="0"/>
    <x v="0"/>
    <x v="0"/>
    <x v="0"/>
    <n v="1"/>
    <n v="1"/>
    <n v="0"/>
    <n v="3"/>
  </r>
  <r>
    <x v="3"/>
    <x v="3"/>
    <x v="4"/>
    <n v="1"/>
    <n v="0"/>
    <x v="2"/>
    <x v="0"/>
    <s v="05-10times"/>
    <s v="No"/>
    <x v="1"/>
    <x v="50"/>
    <n v="5"/>
    <n v="7"/>
    <n v="0"/>
    <n v="18"/>
    <n v="18"/>
    <x v="0"/>
    <x v="0"/>
    <x v="0"/>
    <x v="0"/>
    <x v="0"/>
    <x v="0"/>
    <n v="2"/>
    <n v="2"/>
    <n v="0"/>
    <n v="3"/>
  </r>
  <r>
    <x v="4"/>
    <x v="3"/>
    <x v="0"/>
    <n v="1"/>
    <n v="1"/>
    <x v="2"/>
    <x v="2"/>
    <s v="05-10times"/>
    <s v="No"/>
    <x v="1"/>
    <x v="593"/>
    <n v="15"/>
    <n v="196"/>
    <n v="15"/>
    <n v="11"/>
    <n v="50"/>
    <x v="0"/>
    <x v="0"/>
    <x v="0"/>
    <x v="0"/>
    <x v="0"/>
    <x v="0"/>
    <n v="8"/>
    <n v="6"/>
    <n v="1"/>
    <n v="7"/>
  </r>
  <r>
    <x v="5"/>
    <x v="0"/>
    <x v="1"/>
    <n v="0"/>
    <n v="0"/>
    <x v="1"/>
    <x v="1"/>
    <s v="05-10times"/>
    <s v="No"/>
    <x v="1"/>
    <x v="374"/>
    <n v="36"/>
    <n v="460"/>
    <n v="189"/>
    <n v="60"/>
    <n v="12"/>
    <x v="0"/>
    <x v="0"/>
    <x v="0"/>
    <x v="0"/>
    <x v="0"/>
    <x v="0"/>
    <n v="3"/>
    <n v="4"/>
    <n v="8"/>
    <n v="6"/>
  </r>
  <r>
    <x v="5"/>
    <x v="0"/>
    <x v="1"/>
    <n v="0"/>
    <n v="0"/>
    <x v="1"/>
    <x v="1"/>
    <s v="05-10times"/>
    <s v="No"/>
    <x v="1"/>
    <x v="594"/>
    <n v="22"/>
    <n v="432"/>
    <n v="147"/>
    <n v="113"/>
    <n v="102"/>
    <x v="0"/>
    <x v="0"/>
    <x v="0"/>
    <x v="0"/>
    <x v="0"/>
    <x v="0"/>
    <n v="1"/>
    <n v="8"/>
    <n v="7"/>
    <n v="12"/>
  </r>
  <r>
    <x v="0"/>
    <x v="3"/>
    <x v="4"/>
    <n v="0"/>
    <n v="1"/>
    <x v="1"/>
    <x v="0"/>
    <s v="05-10times"/>
    <s v="No"/>
    <x v="1"/>
    <x v="595"/>
    <n v="7"/>
    <n v="238"/>
    <n v="69"/>
    <n v="46"/>
    <n v="15"/>
    <x v="0"/>
    <x v="0"/>
    <x v="0"/>
    <x v="0"/>
    <x v="0"/>
    <x v="0"/>
    <n v="1"/>
    <n v="7"/>
    <n v="2"/>
    <n v="12"/>
  </r>
  <r>
    <x v="3"/>
    <x v="2"/>
    <x v="1"/>
    <n v="0"/>
    <n v="1"/>
    <x v="2"/>
    <x v="2"/>
    <s v="05-10times"/>
    <s v="No"/>
    <x v="1"/>
    <x v="524"/>
    <n v="14"/>
    <n v="154"/>
    <n v="19"/>
    <n v="0"/>
    <n v="28"/>
    <x v="0"/>
    <x v="0"/>
    <x v="0"/>
    <x v="0"/>
    <x v="0"/>
    <x v="0"/>
    <n v="1"/>
    <n v="9"/>
    <n v="2"/>
    <n v="9"/>
  </r>
  <r>
    <x v="3"/>
    <x v="3"/>
    <x v="2"/>
    <n v="0"/>
    <n v="0"/>
    <x v="1"/>
    <x v="1"/>
    <s v="05-10times"/>
    <s v="No"/>
    <x v="1"/>
    <x v="108"/>
    <n v="35"/>
    <n v="731"/>
    <n v="39"/>
    <n v="137"/>
    <n v="114"/>
    <x v="0"/>
    <x v="0"/>
    <x v="0"/>
    <x v="0"/>
    <x v="1"/>
    <x v="1"/>
    <n v="1"/>
    <n v="5"/>
    <n v="9"/>
    <n v="11"/>
  </r>
  <r>
    <x v="3"/>
    <x v="3"/>
    <x v="2"/>
    <n v="1"/>
    <n v="0"/>
    <x v="1"/>
    <x v="2"/>
    <s v="05-10times"/>
    <s v="No"/>
    <x v="1"/>
    <x v="596"/>
    <n v="99"/>
    <n v="431"/>
    <n v="237"/>
    <n v="149"/>
    <n v="33"/>
    <x v="1"/>
    <x v="0"/>
    <x v="0"/>
    <x v="0"/>
    <x v="0"/>
    <x v="0"/>
    <n v="1"/>
    <n v="11"/>
    <n v="4"/>
    <n v="10"/>
  </r>
  <r>
    <x v="4"/>
    <x v="3"/>
    <x v="4"/>
    <n v="1"/>
    <n v="0"/>
    <x v="2"/>
    <x v="2"/>
    <s v="05-10times"/>
    <s v="No"/>
    <x v="1"/>
    <x v="50"/>
    <n v="4"/>
    <n v="9"/>
    <n v="0"/>
    <n v="4"/>
    <n v="5"/>
    <x v="0"/>
    <x v="0"/>
    <x v="0"/>
    <x v="0"/>
    <x v="0"/>
    <x v="0"/>
    <n v="1"/>
    <n v="1"/>
    <n v="0"/>
    <n v="3"/>
  </r>
  <r>
    <x v="3"/>
    <x v="3"/>
    <x v="1"/>
    <n v="0"/>
    <n v="1"/>
    <x v="2"/>
    <x v="0"/>
    <s v="05-10times"/>
    <s v="No"/>
    <x v="1"/>
    <x v="193"/>
    <n v="5"/>
    <n v="32"/>
    <n v="13"/>
    <n v="5"/>
    <n v="21"/>
    <x v="0"/>
    <x v="0"/>
    <x v="0"/>
    <x v="1"/>
    <x v="0"/>
    <x v="0"/>
    <n v="1"/>
    <n v="9"/>
    <n v="1"/>
    <n v="7"/>
  </r>
  <r>
    <x v="1"/>
    <x v="0"/>
    <x v="1"/>
    <n v="2"/>
    <n v="1"/>
    <x v="2"/>
    <x v="1"/>
    <s v="05-10times"/>
    <s v="No"/>
    <x v="1"/>
    <x v="6"/>
    <n v="1"/>
    <n v="32"/>
    <n v="6"/>
    <n v="3"/>
    <n v="28"/>
    <x v="0"/>
    <x v="0"/>
    <x v="0"/>
    <x v="0"/>
    <x v="0"/>
    <x v="0"/>
    <n v="3"/>
    <n v="2"/>
    <n v="0"/>
    <n v="4"/>
  </r>
  <r>
    <x v="1"/>
    <x v="0"/>
    <x v="1"/>
    <n v="1"/>
    <n v="1"/>
    <x v="2"/>
    <x v="0"/>
    <s v="05-10times"/>
    <s v="No"/>
    <x v="1"/>
    <x v="139"/>
    <n v="17"/>
    <n v="97"/>
    <n v="15"/>
    <n v="6"/>
    <n v="15"/>
    <x v="0"/>
    <x v="0"/>
    <x v="0"/>
    <x v="0"/>
    <x v="0"/>
    <x v="0"/>
    <n v="6"/>
    <n v="4"/>
    <n v="1"/>
    <n v="5"/>
  </r>
  <r>
    <x v="3"/>
    <x v="3"/>
    <x v="2"/>
    <n v="0"/>
    <n v="0"/>
    <x v="1"/>
    <x v="2"/>
    <s v="05-10times"/>
    <s v="No"/>
    <x v="1"/>
    <x v="308"/>
    <n v="24"/>
    <n v="974"/>
    <n v="197"/>
    <n v="194"/>
    <n v="64"/>
    <x v="1"/>
    <x v="0"/>
    <x v="0"/>
    <x v="1"/>
    <x v="0"/>
    <x v="1"/>
    <n v="1"/>
    <n v="7"/>
    <n v="7"/>
    <n v="9"/>
  </r>
  <r>
    <x v="3"/>
    <x v="2"/>
    <x v="2"/>
    <n v="0"/>
    <n v="0"/>
    <x v="1"/>
    <x v="1"/>
    <s v="05-10times"/>
    <s v="No"/>
    <x v="1"/>
    <x v="5"/>
    <n v="1"/>
    <n v="6"/>
    <n v="0"/>
    <n v="3"/>
    <n v="3"/>
    <x v="0"/>
    <x v="0"/>
    <x v="0"/>
    <x v="0"/>
    <x v="0"/>
    <x v="0"/>
    <n v="1"/>
    <n v="0"/>
    <n v="0"/>
    <n v="3"/>
  </r>
  <r>
    <x v="4"/>
    <x v="0"/>
    <x v="4"/>
    <n v="0"/>
    <n v="2"/>
    <x v="2"/>
    <x v="1"/>
    <s v="05-10times"/>
    <s v="No"/>
    <x v="1"/>
    <x v="597"/>
    <n v="24"/>
    <n v="553"/>
    <n v="188"/>
    <n v="0"/>
    <n v="144"/>
    <x v="0"/>
    <x v="0"/>
    <x v="0"/>
    <x v="1"/>
    <x v="1"/>
    <x v="1"/>
    <n v="1"/>
    <n v="8"/>
    <n v="5"/>
    <n v="4"/>
  </r>
  <r>
    <x v="3"/>
    <x v="3"/>
    <x v="0"/>
    <n v="1"/>
    <n v="0"/>
    <x v="2"/>
    <x v="1"/>
    <s v="05-10times"/>
    <s v="No"/>
    <x v="1"/>
    <x v="112"/>
    <n v="17"/>
    <n v="19"/>
    <n v="30"/>
    <n v="24"/>
    <n v="39"/>
    <x v="0"/>
    <x v="0"/>
    <x v="0"/>
    <x v="0"/>
    <x v="0"/>
    <x v="0"/>
    <n v="2"/>
    <n v="2"/>
    <n v="1"/>
    <n v="3"/>
  </r>
  <r>
    <x v="0"/>
    <x v="3"/>
    <x v="4"/>
    <n v="1"/>
    <n v="0"/>
    <x v="2"/>
    <x v="1"/>
    <s v="05-10times"/>
    <s v="No"/>
    <x v="1"/>
    <x v="56"/>
    <n v="9"/>
    <n v="11"/>
    <n v="13"/>
    <n v="10"/>
    <n v="16"/>
    <x v="0"/>
    <x v="0"/>
    <x v="0"/>
    <x v="0"/>
    <x v="0"/>
    <x v="0"/>
    <n v="4"/>
    <n v="3"/>
    <n v="1"/>
    <n v="3"/>
  </r>
  <r>
    <x v="3"/>
    <x v="2"/>
    <x v="0"/>
    <n v="0"/>
    <n v="1"/>
    <x v="1"/>
    <x v="1"/>
    <s v="05-10times"/>
    <s v="No"/>
    <x v="1"/>
    <x v="380"/>
    <n v="2"/>
    <n v="25"/>
    <n v="0"/>
    <n v="1"/>
    <n v="9"/>
    <x v="0"/>
    <x v="0"/>
    <x v="0"/>
    <x v="0"/>
    <x v="0"/>
    <x v="0"/>
    <n v="1"/>
    <n v="1"/>
    <n v="1"/>
    <n v="4"/>
  </r>
  <r>
    <x v="0"/>
    <x v="2"/>
    <x v="0"/>
    <n v="1"/>
    <n v="1"/>
    <x v="2"/>
    <x v="1"/>
    <s v="05-10times"/>
    <s v="No"/>
    <x v="1"/>
    <x v="356"/>
    <n v="0"/>
    <n v="16"/>
    <n v="0"/>
    <n v="0"/>
    <n v="4"/>
    <x v="0"/>
    <x v="0"/>
    <x v="0"/>
    <x v="0"/>
    <x v="0"/>
    <x v="0"/>
    <n v="2"/>
    <n v="2"/>
    <n v="0"/>
    <n v="4"/>
  </r>
  <r>
    <x v="0"/>
    <x v="2"/>
    <x v="0"/>
    <n v="1"/>
    <n v="1"/>
    <x v="2"/>
    <x v="1"/>
    <s v="05-10times"/>
    <s v="No"/>
    <x v="1"/>
    <x v="598"/>
    <n v="10"/>
    <n v="34"/>
    <n v="11"/>
    <n v="10"/>
    <n v="28"/>
    <x v="0"/>
    <x v="0"/>
    <x v="0"/>
    <x v="0"/>
    <x v="0"/>
    <x v="0"/>
    <n v="4"/>
    <n v="3"/>
    <n v="1"/>
    <n v="4"/>
  </r>
  <r>
    <x v="3"/>
    <x v="2"/>
    <x v="2"/>
    <n v="1"/>
    <n v="0"/>
    <x v="2"/>
    <x v="2"/>
    <s v="05-10times"/>
    <s v="No"/>
    <x v="1"/>
    <x v="358"/>
    <n v="8"/>
    <n v="20"/>
    <n v="15"/>
    <n v="3"/>
    <n v="9"/>
    <x v="0"/>
    <x v="0"/>
    <x v="0"/>
    <x v="0"/>
    <x v="0"/>
    <x v="0"/>
    <n v="1"/>
    <n v="2"/>
    <n v="0"/>
    <n v="3"/>
  </r>
  <r>
    <x v="2"/>
    <x v="0"/>
    <x v="4"/>
    <n v="0"/>
    <n v="1"/>
    <x v="1"/>
    <x v="1"/>
    <s v="05-10times"/>
    <s v="No"/>
    <x v="1"/>
    <x v="391"/>
    <n v="1"/>
    <n v="44"/>
    <n v="6"/>
    <n v="5"/>
    <n v="22"/>
    <x v="0"/>
    <x v="0"/>
    <x v="0"/>
    <x v="0"/>
    <x v="0"/>
    <x v="0"/>
    <n v="1"/>
    <n v="2"/>
    <n v="1"/>
    <n v="4"/>
  </r>
  <r>
    <x v="2"/>
    <x v="1"/>
    <x v="1"/>
    <n v="1"/>
    <n v="1"/>
    <x v="1"/>
    <x v="1"/>
    <s v="05-10times"/>
    <s v="No"/>
    <x v="1"/>
    <x v="103"/>
    <n v="4"/>
    <n v="32"/>
    <n v="17"/>
    <n v="2"/>
    <n v="16"/>
    <x v="0"/>
    <x v="0"/>
    <x v="0"/>
    <x v="0"/>
    <x v="0"/>
    <x v="0"/>
    <n v="3"/>
    <n v="2"/>
    <n v="1"/>
    <n v="4"/>
  </r>
  <r>
    <x v="2"/>
    <x v="2"/>
    <x v="2"/>
    <n v="0"/>
    <n v="1"/>
    <x v="2"/>
    <x v="2"/>
    <s v="05-10times"/>
    <s v="No"/>
    <x v="1"/>
    <x v="599"/>
    <n v="0"/>
    <n v="65"/>
    <n v="0"/>
    <n v="0"/>
    <n v="13"/>
    <x v="0"/>
    <x v="0"/>
    <x v="0"/>
    <x v="0"/>
    <x v="0"/>
    <x v="0"/>
    <n v="6"/>
    <n v="8"/>
    <n v="2"/>
    <n v="9"/>
  </r>
  <r>
    <x v="0"/>
    <x v="0"/>
    <x v="0"/>
    <n v="0"/>
    <n v="1"/>
    <x v="2"/>
    <x v="1"/>
    <s v="05-10times"/>
    <s v="No"/>
    <x v="1"/>
    <x v="47"/>
    <n v="0"/>
    <n v="5"/>
    <n v="2"/>
    <n v="0"/>
    <n v="8"/>
    <x v="0"/>
    <x v="0"/>
    <x v="0"/>
    <x v="0"/>
    <x v="0"/>
    <x v="0"/>
    <n v="2"/>
    <n v="2"/>
    <n v="0"/>
    <n v="3"/>
  </r>
  <r>
    <x v="0"/>
    <x v="3"/>
    <x v="4"/>
    <n v="1"/>
    <n v="0"/>
    <x v="2"/>
    <x v="2"/>
    <s v="05-10times"/>
    <s v="No"/>
    <x v="1"/>
    <x v="102"/>
    <n v="3"/>
    <n v="8"/>
    <n v="8"/>
    <n v="0"/>
    <n v="17"/>
    <x v="0"/>
    <x v="0"/>
    <x v="0"/>
    <x v="0"/>
    <x v="0"/>
    <x v="0"/>
    <n v="2"/>
    <n v="2"/>
    <n v="0"/>
    <n v="3"/>
  </r>
  <r>
    <x v="2"/>
    <x v="3"/>
    <x v="1"/>
    <n v="1"/>
    <n v="0"/>
    <x v="2"/>
    <x v="1"/>
    <s v="05-10times"/>
    <s v="No"/>
    <x v="1"/>
    <x v="107"/>
    <n v="1"/>
    <n v="8"/>
    <n v="4"/>
    <n v="3"/>
    <n v="3"/>
    <x v="0"/>
    <x v="0"/>
    <x v="0"/>
    <x v="0"/>
    <x v="0"/>
    <x v="0"/>
    <n v="1"/>
    <n v="1"/>
    <n v="0"/>
    <n v="2"/>
  </r>
  <r>
    <x v="2"/>
    <x v="0"/>
    <x v="0"/>
    <n v="0"/>
    <n v="0"/>
    <x v="2"/>
    <x v="1"/>
    <s v="05-10times"/>
    <s v="No"/>
    <x v="1"/>
    <x v="226"/>
    <n v="20"/>
    <n v="389"/>
    <n v="240"/>
    <n v="50"/>
    <n v="40"/>
    <x v="1"/>
    <x v="0"/>
    <x v="0"/>
    <x v="0"/>
    <x v="0"/>
    <x v="0"/>
    <n v="1"/>
    <n v="3"/>
    <n v="5"/>
    <n v="13"/>
  </r>
  <r>
    <x v="3"/>
    <x v="1"/>
    <x v="4"/>
    <n v="0"/>
    <n v="1"/>
    <x v="2"/>
    <x v="1"/>
    <s v="05-10times"/>
    <s v="No"/>
    <x v="1"/>
    <x v="600"/>
    <n v="33"/>
    <n v="249"/>
    <n v="64"/>
    <n v="116"/>
    <n v="149"/>
    <x v="0"/>
    <x v="0"/>
    <x v="0"/>
    <x v="0"/>
    <x v="0"/>
    <x v="0"/>
    <n v="8"/>
    <n v="8"/>
    <n v="9"/>
    <n v="8"/>
  </r>
  <r>
    <x v="3"/>
    <x v="0"/>
    <x v="0"/>
    <n v="1"/>
    <n v="1"/>
    <x v="2"/>
    <x v="2"/>
    <s v="05-10times"/>
    <s v="No"/>
    <x v="1"/>
    <x v="203"/>
    <n v="1"/>
    <n v="12"/>
    <n v="3"/>
    <n v="1"/>
    <n v="4"/>
    <x v="0"/>
    <x v="0"/>
    <x v="0"/>
    <x v="0"/>
    <x v="0"/>
    <x v="0"/>
    <n v="2"/>
    <n v="2"/>
    <n v="0"/>
    <n v="3"/>
  </r>
  <r>
    <x v="3"/>
    <x v="3"/>
    <x v="0"/>
    <n v="0"/>
    <n v="0"/>
    <x v="1"/>
    <x v="1"/>
    <s v="05-10times"/>
    <s v="No"/>
    <x v="1"/>
    <x v="601"/>
    <n v="0"/>
    <n v="512"/>
    <n v="33"/>
    <n v="130"/>
    <n v="54"/>
    <x v="1"/>
    <x v="0"/>
    <x v="0"/>
    <x v="0"/>
    <x v="0"/>
    <x v="1"/>
    <n v="1"/>
    <n v="3"/>
    <n v="5"/>
    <n v="8"/>
  </r>
  <r>
    <x v="3"/>
    <x v="3"/>
    <x v="2"/>
    <n v="0"/>
    <n v="1"/>
    <x v="1"/>
    <x v="2"/>
    <s v="05-10times"/>
    <s v="No"/>
    <x v="1"/>
    <x v="602"/>
    <n v="47"/>
    <n v="188"/>
    <n v="54"/>
    <n v="47"/>
    <n v="11"/>
    <x v="0"/>
    <x v="0"/>
    <x v="0"/>
    <x v="0"/>
    <x v="0"/>
    <x v="0"/>
    <n v="2"/>
    <n v="4"/>
    <n v="4"/>
    <n v="10"/>
  </r>
  <r>
    <x v="3"/>
    <x v="3"/>
    <x v="2"/>
    <n v="0"/>
    <n v="0"/>
    <x v="2"/>
    <x v="1"/>
    <s v="05-10times"/>
    <s v="No"/>
    <x v="1"/>
    <x v="603"/>
    <n v="73"/>
    <n v="414"/>
    <n v="78"/>
    <n v="48"/>
    <n v="85"/>
    <x v="0"/>
    <x v="0"/>
    <x v="0"/>
    <x v="0"/>
    <x v="0"/>
    <x v="0"/>
    <n v="1"/>
    <n v="8"/>
    <n v="4"/>
    <n v="6"/>
  </r>
  <r>
    <x v="3"/>
    <x v="0"/>
    <x v="0"/>
    <n v="1"/>
    <n v="0"/>
    <x v="2"/>
    <x v="0"/>
    <s v="05-10times"/>
    <s v="No"/>
    <x v="1"/>
    <x v="76"/>
    <n v="1"/>
    <n v="17"/>
    <n v="0"/>
    <n v="3"/>
    <n v="13"/>
    <x v="0"/>
    <x v="0"/>
    <x v="0"/>
    <x v="0"/>
    <x v="0"/>
    <x v="1"/>
    <n v="1"/>
    <n v="2"/>
    <n v="1"/>
    <n v="2"/>
  </r>
  <r>
    <x v="2"/>
    <x v="3"/>
    <x v="0"/>
    <n v="0"/>
    <n v="0"/>
    <x v="2"/>
    <x v="0"/>
    <s v="05-10times"/>
    <s v="No"/>
    <x v="1"/>
    <x v="28"/>
    <n v="54"/>
    <n v="239"/>
    <n v="99"/>
    <n v="98"/>
    <n v="119"/>
    <x v="0"/>
    <x v="1"/>
    <x v="0"/>
    <x v="1"/>
    <x v="0"/>
    <x v="1"/>
    <n v="2"/>
    <n v="9"/>
    <n v="7"/>
    <n v="10"/>
  </r>
  <r>
    <x v="4"/>
    <x v="3"/>
    <x v="4"/>
    <n v="1"/>
    <n v="0"/>
    <x v="2"/>
    <x v="1"/>
    <s v="05-10times"/>
    <s v="No"/>
    <x v="1"/>
    <x v="23"/>
    <n v="4"/>
    <n v="24"/>
    <n v="4"/>
    <n v="2"/>
    <n v="5"/>
    <x v="0"/>
    <x v="0"/>
    <x v="0"/>
    <x v="0"/>
    <x v="0"/>
    <x v="0"/>
    <n v="2"/>
    <n v="3"/>
    <n v="0"/>
    <n v="4"/>
  </r>
  <r>
    <x v="0"/>
    <x v="2"/>
    <x v="1"/>
    <n v="0"/>
    <n v="1"/>
    <x v="2"/>
    <x v="2"/>
    <s v="05-10times"/>
    <s v="No"/>
    <x v="1"/>
    <x v="106"/>
    <n v="0"/>
    <n v="5"/>
    <n v="2"/>
    <n v="0"/>
    <n v="3"/>
    <x v="0"/>
    <x v="0"/>
    <x v="0"/>
    <x v="1"/>
    <x v="0"/>
    <x v="0"/>
    <n v="2"/>
    <n v="2"/>
    <n v="1"/>
    <n v="4"/>
  </r>
  <r>
    <x v="4"/>
    <x v="0"/>
    <x v="0"/>
    <n v="1"/>
    <n v="1"/>
    <x v="2"/>
    <x v="1"/>
    <s v="05-10times"/>
    <s v="No"/>
    <x v="1"/>
    <x v="89"/>
    <n v="5"/>
    <n v="19"/>
    <n v="0"/>
    <n v="4"/>
    <n v="19"/>
    <x v="0"/>
    <x v="0"/>
    <x v="0"/>
    <x v="0"/>
    <x v="0"/>
    <x v="0"/>
    <n v="3"/>
    <n v="2"/>
    <n v="0"/>
    <n v="4"/>
  </r>
  <r>
    <x v="4"/>
    <x v="3"/>
    <x v="0"/>
    <n v="1"/>
    <n v="0"/>
    <x v="2"/>
    <x v="0"/>
    <s v="05-10times"/>
    <s v="No"/>
    <x v="1"/>
    <x v="50"/>
    <n v="4"/>
    <n v="9"/>
    <n v="10"/>
    <n v="5"/>
    <n v="16"/>
    <x v="0"/>
    <x v="0"/>
    <x v="0"/>
    <x v="0"/>
    <x v="0"/>
    <x v="0"/>
    <n v="2"/>
    <n v="1"/>
    <n v="0"/>
    <n v="3"/>
  </r>
  <r>
    <x v="1"/>
    <x v="0"/>
    <x v="2"/>
    <n v="1"/>
    <n v="0"/>
    <x v="2"/>
    <x v="1"/>
    <s v="05-10times"/>
    <s v="No"/>
    <x v="1"/>
    <x v="604"/>
    <n v="0"/>
    <n v="16"/>
    <n v="2"/>
    <n v="1"/>
    <n v="39"/>
    <x v="0"/>
    <x v="0"/>
    <x v="0"/>
    <x v="0"/>
    <x v="0"/>
    <x v="0"/>
    <n v="4"/>
    <n v="3"/>
    <n v="1"/>
    <n v="4"/>
  </r>
  <r>
    <x v="2"/>
    <x v="3"/>
    <x v="3"/>
    <n v="1"/>
    <n v="0"/>
    <x v="2"/>
    <x v="0"/>
    <s v="05-10times"/>
    <s v="No"/>
    <x v="1"/>
    <x v="34"/>
    <n v="10"/>
    <n v="125"/>
    <n v="21"/>
    <n v="13"/>
    <n v="16"/>
    <x v="0"/>
    <x v="0"/>
    <x v="0"/>
    <x v="0"/>
    <x v="0"/>
    <x v="1"/>
    <n v="6"/>
    <n v="7"/>
    <n v="2"/>
    <n v="4"/>
  </r>
  <r>
    <x v="1"/>
    <x v="2"/>
    <x v="4"/>
    <n v="0"/>
    <n v="0"/>
    <x v="1"/>
    <x v="0"/>
    <s v="05-10times"/>
    <s v="No"/>
    <x v="1"/>
    <x v="605"/>
    <n v="27"/>
    <n v="119"/>
    <n v="71"/>
    <n v="108"/>
    <n v="27"/>
    <x v="1"/>
    <x v="1"/>
    <x v="0"/>
    <x v="1"/>
    <x v="1"/>
    <x v="1"/>
    <n v="0"/>
    <n v="7"/>
    <n v="9"/>
    <n v="6"/>
  </r>
  <r>
    <x v="3"/>
    <x v="3"/>
    <x v="1"/>
    <n v="1"/>
    <n v="1"/>
    <x v="2"/>
    <x v="1"/>
    <s v="05-10times"/>
    <s v="No"/>
    <x v="1"/>
    <x v="598"/>
    <n v="3"/>
    <n v="61"/>
    <n v="2"/>
    <n v="1"/>
    <n v="21"/>
    <x v="0"/>
    <x v="0"/>
    <x v="0"/>
    <x v="0"/>
    <x v="0"/>
    <x v="1"/>
    <n v="3"/>
    <n v="3"/>
    <n v="1"/>
    <n v="4"/>
  </r>
  <r>
    <x v="3"/>
    <x v="2"/>
    <x v="4"/>
    <n v="0"/>
    <n v="0"/>
    <x v="2"/>
    <x v="0"/>
    <s v="05-10times"/>
    <s v="No"/>
    <x v="1"/>
    <x v="30"/>
    <n v="24"/>
    <n v="15"/>
    <n v="13"/>
    <n v="1"/>
    <n v="30"/>
    <x v="0"/>
    <x v="0"/>
    <x v="1"/>
    <x v="0"/>
    <x v="0"/>
    <x v="1"/>
    <n v="1"/>
    <n v="2"/>
    <n v="1"/>
    <n v="3"/>
  </r>
  <r>
    <x v="2"/>
    <x v="3"/>
    <x v="2"/>
    <n v="1"/>
    <n v="0"/>
    <x v="2"/>
    <x v="0"/>
    <s v="05-10times"/>
    <s v="No"/>
    <x v="1"/>
    <x v="49"/>
    <n v="11"/>
    <n v="5"/>
    <n v="4"/>
    <n v="6"/>
    <n v="9"/>
    <x v="0"/>
    <x v="0"/>
    <x v="0"/>
    <x v="0"/>
    <x v="0"/>
    <x v="0"/>
    <n v="2"/>
    <n v="2"/>
    <n v="0"/>
    <n v="3"/>
  </r>
  <r>
    <x v="0"/>
    <x v="3"/>
    <x v="2"/>
    <n v="0"/>
    <n v="1"/>
    <x v="2"/>
    <x v="0"/>
    <s v="05-10times"/>
    <s v="No"/>
    <x v="1"/>
    <x v="606"/>
    <n v="0"/>
    <n v="204"/>
    <n v="38"/>
    <n v="29"/>
    <n v="14"/>
    <x v="1"/>
    <x v="0"/>
    <x v="0"/>
    <x v="0"/>
    <x v="0"/>
    <x v="0"/>
    <n v="3"/>
    <n v="11"/>
    <n v="9"/>
    <n v="12"/>
  </r>
  <r>
    <x v="0"/>
    <x v="3"/>
    <x v="2"/>
    <n v="0"/>
    <n v="1"/>
    <x v="2"/>
    <x v="2"/>
    <s v="05-10times"/>
    <s v="No"/>
    <x v="1"/>
    <x v="607"/>
    <n v="24"/>
    <n v="97"/>
    <n v="32"/>
    <n v="24"/>
    <n v="157"/>
    <x v="0"/>
    <x v="0"/>
    <x v="0"/>
    <x v="0"/>
    <x v="0"/>
    <x v="0"/>
    <n v="2"/>
    <n v="3"/>
    <n v="5"/>
    <n v="10"/>
  </r>
  <r>
    <x v="3"/>
    <x v="3"/>
    <x v="1"/>
    <n v="1"/>
    <n v="0"/>
    <x v="2"/>
    <x v="2"/>
    <s v="05-10times"/>
    <s v="No"/>
    <x v="1"/>
    <x v="87"/>
    <n v="0"/>
    <n v="6"/>
    <n v="0"/>
    <n v="0"/>
    <n v="0"/>
    <x v="0"/>
    <x v="0"/>
    <x v="0"/>
    <x v="0"/>
    <x v="0"/>
    <x v="0"/>
    <n v="2"/>
    <n v="2"/>
    <n v="0"/>
    <n v="3"/>
  </r>
  <r>
    <x v="0"/>
    <x v="2"/>
    <x v="0"/>
    <n v="0"/>
    <n v="1"/>
    <x v="2"/>
    <x v="1"/>
    <s v="05-10times"/>
    <s v="No"/>
    <x v="1"/>
    <x v="214"/>
    <n v="0"/>
    <n v="7"/>
    <n v="0"/>
    <n v="0"/>
    <n v="0"/>
    <x v="0"/>
    <x v="0"/>
    <x v="0"/>
    <x v="0"/>
    <x v="0"/>
    <x v="0"/>
    <n v="1"/>
    <n v="1"/>
    <n v="0"/>
    <n v="3"/>
  </r>
  <r>
    <x v="0"/>
    <x v="3"/>
    <x v="0"/>
    <n v="0"/>
    <n v="1"/>
    <x v="2"/>
    <x v="2"/>
    <s v="05-10times"/>
    <s v="No"/>
    <x v="1"/>
    <x v="608"/>
    <n v="3"/>
    <n v="27"/>
    <n v="4"/>
    <n v="3"/>
    <n v="144"/>
    <x v="0"/>
    <x v="0"/>
    <x v="1"/>
    <x v="0"/>
    <x v="0"/>
    <x v="0"/>
    <n v="2"/>
    <n v="5"/>
    <n v="4"/>
    <n v="4"/>
  </r>
  <r>
    <x v="1"/>
    <x v="3"/>
    <x v="2"/>
    <n v="1"/>
    <n v="1"/>
    <x v="2"/>
    <x v="0"/>
    <s v="05-10times"/>
    <s v="No"/>
    <x v="1"/>
    <x v="102"/>
    <n v="2"/>
    <n v="20"/>
    <n v="3"/>
    <n v="2"/>
    <n v="5"/>
    <x v="0"/>
    <x v="0"/>
    <x v="0"/>
    <x v="0"/>
    <x v="0"/>
    <x v="0"/>
    <n v="1"/>
    <n v="1"/>
    <n v="0"/>
    <n v="3"/>
  </r>
  <r>
    <x v="3"/>
    <x v="2"/>
    <x v="0"/>
    <n v="0"/>
    <n v="1"/>
    <x v="2"/>
    <x v="2"/>
    <s v="05-10times"/>
    <s v="No"/>
    <x v="1"/>
    <x v="538"/>
    <n v="4"/>
    <n v="33"/>
    <n v="0"/>
    <n v="0"/>
    <n v="66"/>
    <x v="0"/>
    <x v="0"/>
    <x v="0"/>
    <x v="0"/>
    <x v="0"/>
    <x v="0"/>
    <n v="2"/>
    <n v="4"/>
    <n v="1"/>
    <n v="5"/>
  </r>
  <r>
    <x v="0"/>
    <x v="1"/>
    <x v="1"/>
    <n v="1"/>
    <n v="1"/>
    <x v="2"/>
    <x v="0"/>
    <s v="05-10times"/>
    <s v="No"/>
    <x v="1"/>
    <x v="434"/>
    <n v="2"/>
    <n v="89"/>
    <n v="0"/>
    <n v="0"/>
    <n v="34"/>
    <x v="0"/>
    <x v="0"/>
    <x v="0"/>
    <x v="0"/>
    <x v="0"/>
    <x v="0"/>
    <n v="6"/>
    <n v="6"/>
    <n v="1"/>
    <n v="4"/>
  </r>
  <r>
    <x v="2"/>
    <x v="3"/>
    <x v="0"/>
    <n v="0"/>
    <n v="1"/>
    <x v="1"/>
    <x v="2"/>
    <s v="05-10times"/>
    <s v="No"/>
    <x v="1"/>
    <x v="560"/>
    <n v="0"/>
    <n v="239"/>
    <n v="90"/>
    <n v="69"/>
    <n v="69"/>
    <x v="0"/>
    <x v="0"/>
    <x v="0"/>
    <x v="0"/>
    <x v="0"/>
    <x v="0"/>
    <n v="6"/>
    <n v="5"/>
    <n v="7"/>
    <n v="9"/>
  </r>
  <r>
    <x v="5"/>
    <x v="3"/>
    <x v="4"/>
    <n v="0"/>
    <n v="1"/>
    <x v="2"/>
    <x v="0"/>
    <s v="05-10times"/>
    <s v="No"/>
    <x v="1"/>
    <x v="532"/>
    <n v="62"/>
    <n v="134"/>
    <n v="0"/>
    <n v="26"/>
    <n v="8"/>
    <x v="0"/>
    <x v="0"/>
    <x v="0"/>
    <x v="0"/>
    <x v="0"/>
    <x v="0"/>
    <n v="4"/>
    <n v="7"/>
    <n v="3"/>
    <n v="13"/>
  </r>
  <r>
    <x v="0"/>
    <x v="0"/>
    <x v="4"/>
    <n v="1"/>
    <n v="1"/>
    <x v="2"/>
    <x v="1"/>
    <s v="05-10times"/>
    <s v="No"/>
    <x v="1"/>
    <x v="16"/>
    <n v="5"/>
    <n v="12"/>
    <n v="10"/>
    <n v="3"/>
    <n v="19"/>
    <x v="0"/>
    <x v="0"/>
    <x v="0"/>
    <x v="0"/>
    <x v="0"/>
    <x v="0"/>
    <n v="3"/>
    <n v="3"/>
    <n v="1"/>
    <n v="2"/>
  </r>
  <r>
    <x v="0"/>
    <x v="0"/>
    <x v="1"/>
    <n v="1"/>
    <n v="0"/>
    <x v="2"/>
    <x v="1"/>
    <s v="05-10times"/>
    <s v="No"/>
    <x v="1"/>
    <x v="609"/>
    <n v="1"/>
    <n v="56"/>
    <n v="0"/>
    <n v="1"/>
    <n v="31"/>
    <x v="0"/>
    <x v="0"/>
    <x v="1"/>
    <x v="0"/>
    <x v="0"/>
    <x v="0"/>
    <n v="3"/>
    <n v="4"/>
    <n v="2"/>
    <n v="3"/>
  </r>
  <r>
    <x v="4"/>
    <x v="3"/>
    <x v="0"/>
    <n v="1"/>
    <n v="0"/>
    <x v="2"/>
    <x v="1"/>
    <s v="05-10times"/>
    <s v="No"/>
    <x v="1"/>
    <x v="5"/>
    <n v="0"/>
    <n v="12"/>
    <n v="13"/>
    <n v="7"/>
    <n v="32"/>
    <x v="0"/>
    <x v="0"/>
    <x v="1"/>
    <x v="0"/>
    <x v="0"/>
    <x v="1"/>
    <n v="5"/>
    <n v="4"/>
    <n v="1"/>
    <n v="2"/>
  </r>
  <r>
    <x v="3"/>
    <x v="3"/>
    <x v="1"/>
    <n v="0"/>
    <n v="0"/>
    <x v="1"/>
    <x v="1"/>
    <s v="05-10times"/>
    <s v="No"/>
    <x v="1"/>
    <x v="497"/>
    <n v="16"/>
    <n v="98"/>
    <n v="134"/>
    <n v="21"/>
    <n v="27"/>
    <x v="0"/>
    <x v="0"/>
    <x v="1"/>
    <x v="0"/>
    <x v="0"/>
    <x v="0"/>
    <n v="1"/>
    <n v="6"/>
    <n v="7"/>
    <n v="4"/>
  </r>
  <r>
    <x v="2"/>
    <x v="0"/>
    <x v="4"/>
    <n v="0"/>
    <n v="1"/>
    <x v="2"/>
    <x v="1"/>
    <s v="05-10times"/>
    <s v="No"/>
    <x v="1"/>
    <x v="610"/>
    <n v="17"/>
    <n v="133"/>
    <n v="11"/>
    <n v="0"/>
    <n v="195"/>
    <x v="0"/>
    <x v="0"/>
    <x v="1"/>
    <x v="0"/>
    <x v="0"/>
    <x v="0"/>
    <n v="5"/>
    <n v="10"/>
    <n v="6"/>
    <n v="7"/>
  </r>
  <r>
    <x v="3"/>
    <x v="3"/>
    <x v="1"/>
    <n v="0"/>
    <n v="0"/>
    <x v="1"/>
    <x v="2"/>
    <s v="05-10times"/>
    <s v="No"/>
    <x v="1"/>
    <x v="611"/>
    <n v="21"/>
    <n v="69"/>
    <n v="39"/>
    <n v="3"/>
    <n v="96"/>
    <x v="0"/>
    <x v="0"/>
    <x v="0"/>
    <x v="0"/>
    <x v="0"/>
    <x v="0"/>
    <n v="1"/>
    <n v="3"/>
    <n v="3"/>
    <n v="6"/>
  </r>
  <r>
    <x v="0"/>
    <x v="3"/>
    <x v="4"/>
    <n v="1"/>
    <n v="1"/>
    <x v="1"/>
    <x v="1"/>
    <s v="05-10times"/>
    <s v="No"/>
    <x v="1"/>
    <x v="102"/>
    <n v="1"/>
    <n v="3"/>
    <n v="0"/>
    <n v="0"/>
    <n v="7"/>
    <x v="0"/>
    <x v="0"/>
    <x v="0"/>
    <x v="0"/>
    <x v="0"/>
    <x v="0"/>
    <n v="1"/>
    <n v="0"/>
    <n v="1"/>
    <n v="2"/>
  </r>
  <r>
    <x v="3"/>
    <x v="3"/>
    <x v="1"/>
    <n v="0"/>
    <n v="0"/>
    <x v="2"/>
    <x v="0"/>
    <s v="05-10times"/>
    <s v="No"/>
    <x v="1"/>
    <x v="474"/>
    <n v="107"/>
    <n v="304"/>
    <n v="23"/>
    <n v="143"/>
    <n v="33"/>
    <x v="0"/>
    <x v="0"/>
    <x v="0"/>
    <x v="0"/>
    <x v="0"/>
    <x v="1"/>
    <n v="1"/>
    <n v="5"/>
    <n v="8"/>
    <n v="4"/>
  </r>
  <r>
    <x v="2"/>
    <x v="3"/>
    <x v="1"/>
    <n v="1"/>
    <n v="1"/>
    <x v="2"/>
    <x v="1"/>
    <s v="05-10times"/>
    <s v="No"/>
    <x v="1"/>
    <x v="75"/>
    <n v="2"/>
    <n v="11"/>
    <n v="3"/>
    <n v="1"/>
    <n v="4"/>
    <x v="0"/>
    <x v="0"/>
    <x v="0"/>
    <x v="0"/>
    <x v="0"/>
    <x v="0"/>
    <n v="2"/>
    <n v="2"/>
    <n v="0"/>
    <n v="3"/>
  </r>
  <r>
    <x v="2"/>
    <x v="3"/>
    <x v="1"/>
    <n v="1"/>
    <n v="0"/>
    <x v="2"/>
    <x v="2"/>
    <s v="05-10times"/>
    <s v="No"/>
    <x v="1"/>
    <x v="102"/>
    <n v="6"/>
    <n v="20"/>
    <n v="30"/>
    <n v="1"/>
    <n v="3"/>
    <x v="0"/>
    <x v="0"/>
    <x v="0"/>
    <x v="0"/>
    <x v="0"/>
    <x v="0"/>
    <n v="2"/>
    <n v="2"/>
    <n v="0"/>
    <n v="3"/>
  </r>
  <r>
    <x v="3"/>
    <x v="3"/>
    <x v="2"/>
    <n v="1"/>
    <n v="0"/>
    <x v="2"/>
    <x v="0"/>
    <s v="05-10times"/>
    <s v="No"/>
    <x v="1"/>
    <x v="138"/>
    <n v="15"/>
    <n v="54"/>
    <n v="3"/>
    <n v="8"/>
    <n v="29"/>
    <x v="0"/>
    <x v="0"/>
    <x v="0"/>
    <x v="0"/>
    <x v="0"/>
    <x v="0"/>
    <n v="3"/>
    <n v="3"/>
    <n v="0"/>
    <n v="4"/>
  </r>
  <r>
    <x v="4"/>
    <x v="0"/>
    <x v="1"/>
    <n v="0"/>
    <n v="0"/>
    <x v="1"/>
    <x v="0"/>
    <s v="05-10times"/>
    <s v="No"/>
    <x v="1"/>
    <x v="180"/>
    <n v="15"/>
    <n v="263"/>
    <n v="60"/>
    <n v="54"/>
    <n v="38"/>
    <x v="0"/>
    <x v="0"/>
    <x v="0"/>
    <x v="0"/>
    <x v="0"/>
    <x v="0"/>
    <n v="1"/>
    <n v="2"/>
    <n v="3"/>
    <n v="6"/>
  </r>
  <r>
    <x v="3"/>
    <x v="0"/>
    <x v="0"/>
    <n v="0"/>
    <n v="1"/>
    <x v="1"/>
    <x v="1"/>
    <s v="05-10times"/>
    <s v="No"/>
    <x v="1"/>
    <x v="612"/>
    <n v="24"/>
    <n v="230"/>
    <n v="16"/>
    <n v="24"/>
    <n v="36"/>
    <x v="0"/>
    <x v="0"/>
    <x v="0"/>
    <x v="1"/>
    <x v="1"/>
    <x v="0"/>
    <n v="2"/>
    <n v="8"/>
    <n v="4"/>
    <n v="6"/>
  </r>
  <r>
    <x v="0"/>
    <x v="3"/>
    <x v="0"/>
    <n v="0"/>
    <n v="0"/>
    <x v="1"/>
    <x v="0"/>
    <s v="05-10times"/>
    <s v="No"/>
    <x v="1"/>
    <x v="82"/>
    <n v="59"/>
    <n v="913"/>
    <n v="25"/>
    <n v="19"/>
    <n v="59"/>
    <x v="0"/>
    <x v="0"/>
    <x v="0"/>
    <x v="0"/>
    <x v="1"/>
    <x v="0"/>
    <n v="1"/>
    <n v="5"/>
    <n v="9"/>
    <n v="6"/>
  </r>
  <r>
    <x v="4"/>
    <x v="0"/>
    <x v="1"/>
    <n v="0"/>
    <n v="0"/>
    <x v="1"/>
    <x v="1"/>
    <s v="05-10times"/>
    <s v="No"/>
    <x v="1"/>
    <x v="567"/>
    <n v="19"/>
    <n v="832"/>
    <n v="75"/>
    <n v="118"/>
    <n v="38"/>
    <x v="0"/>
    <x v="0"/>
    <x v="0"/>
    <x v="0"/>
    <x v="0"/>
    <x v="0"/>
    <n v="1"/>
    <n v="4"/>
    <n v="5"/>
    <n v="11"/>
  </r>
  <r>
    <x v="3"/>
    <x v="0"/>
    <x v="1"/>
    <n v="1"/>
    <n v="1"/>
    <x v="2"/>
    <x v="0"/>
    <s v="05-10times"/>
    <s v="No"/>
    <x v="1"/>
    <x v="177"/>
    <n v="0"/>
    <n v="2"/>
    <n v="2"/>
    <n v="0"/>
    <n v="1"/>
    <x v="0"/>
    <x v="0"/>
    <x v="0"/>
    <x v="0"/>
    <x v="0"/>
    <x v="0"/>
    <n v="1"/>
    <n v="1"/>
    <n v="0"/>
    <n v="2"/>
  </r>
  <r>
    <x v="2"/>
    <x v="3"/>
    <x v="0"/>
    <n v="1"/>
    <n v="1"/>
    <x v="2"/>
    <x v="0"/>
    <s v="05-10times"/>
    <s v="No"/>
    <x v="1"/>
    <x v="380"/>
    <n v="0"/>
    <n v="8"/>
    <n v="2"/>
    <n v="0"/>
    <n v="14"/>
    <x v="0"/>
    <x v="0"/>
    <x v="0"/>
    <x v="0"/>
    <x v="0"/>
    <x v="0"/>
    <n v="1"/>
    <n v="1"/>
    <n v="1"/>
    <n v="2"/>
  </r>
  <r>
    <x v="3"/>
    <x v="1"/>
    <x v="1"/>
    <n v="1"/>
    <n v="0"/>
    <x v="2"/>
    <x v="1"/>
    <s v="05-10times"/>
    <s v="No"/>
    <x v="1"/>
    <x v="591"/>
    <n v="4"/>
    <n v="56"/>
    <n v="2"/>
    <n v="4"/>
    <n v="7"/>
    <x v="0"/>
    <x v="0"/>
    <x v="0"/>
    <x v="0"/>
    <x v="0"/>
    <x v="0"/>
    <n v="3"/>
    <n v="4"/>
    <n v="0"/>
    <n v="4"/>
  </r>
  <r>
    <x v="0"/>
    <x v="3"/>
    <x v="1"/>
    <n v="1"/>
    <n v="1"/>
    <x v="2"/>
    <x v="0"/>
    <s v="05-10times"/>
    <s v="No"/>
    <x v="1"/>
    <x v="287"/>
    <n v="6"/>
    <n v="51"/>
    <n v="8"/>
    <n v="6"/>
    <n v="64"/>
    <x v="0"/>
    <x v="0"/>
    <x v="0"/>
    <x v="0"/>
    <x v="0"/>
    <x v="0"/>
    <n v="6"/>
    <n v="7"/>
    <n v="1"/>
    <n v="5"/>
  </r>
  <r>
    <x v="3"/>
    <x v="3"/>
    <x v="1"/>
    <n v="0"/>
    <n v="0"/>
    <x v="1"/>
    <x v="0"/>
    <s v="05-10times"/>
    <s v="No"/>
    <x v="1"/>
    <x v="477"/>
    <n v="53"/>
    <n v="400"/>
    <n v="17"/>
    <n v="93"/>
    <n v="0"/>
    <x v="1"/>
    <x v="0"/>
    <x v="0"/>
    <x v="0"/>
    <x v="0"/>
    <x v="0"/>
    <n v="1"/>
    <n v="4"/>
    <n v="5"/>
    <n v="11"/>
  </r>
  <r>
    <x v="4"/>
    <x v="3"/>
    <x v="4"/>
    <n v="0"/>
    <n v="0"/>
    <x v="2"/>
    <x v="0"/>
    <s v="05-10times"/>
    <s v="No"/>
    <x v="1"/>
    <x v="14"/>
    <n v="6"/>
    <n v="27"/>
    <n v="12"/>
    <n v="17"/>
    <n v="39"/>
    <x v="0"/>
    <x v="0"/>
    <x v="0"/>
    <x v="0"/>
    <x v="0"/>
    <x v="0"/>
    <n v="1"/>
    <n v="3"/>
    <n v="0"/>
    <n v="3"/>
  </r>
  <r>
    <x v="4"/>
    <x v="3"/>
    <x v="1"/>
    <n v="1"/>
    <n v="0"/>
    <x v="2"/>
    <x v="0"/>
    <s v="05-10times"/>
    <s v="No"/>
    <x v="1"/>
    <x v="78"/>
    <n v="2"/>
    <n v="9"/>
    <n v="3"/>
    <n v="0"/>
    <n v="8"/>
    <x v="0"/>
    <x v="0"/>
    <x v="0"/>
    <x v="0"/>
    <x v="0"/>
    <x v="0"/>
    <n v="2"/>
    <n v="2"/>
    <n v="0"/>
    <n v="3"/>
  </r>
  <r>
    <x v="4"/>
    <x v="2"/>
    <x v="0"/>
    <n v="0"/>
    <n v="0"/>
    <x v="1"/>
    <x v="2"/>
    <s v="05-10times"/>
    <s v="No"/>
    <x v="1"/>
    <x v="613"/>
    <n v="21"/>
    <n v="442"/>
    <n v="29"/>
    <n v="44"/>
    <n v="29"/>
    <x v="0"/>
    <x v="0"/>
    <x v="0"/>
    <x v="0"/>
    <x v="1"/>
    <x v="0"/>
    <n v="1"/>
    <n v="4"/>
    <n v="5"/>
    <n v="13"/>
  </r>
  <r>
    <x v="0"/>
    <x v="3"/>
    <x v="3"/>
    <n v="0"/>
    <n v="0"/>
    <x v="1"/>
    <x v="1"/>
    <s v="05-10times"/>
    <s v="No"/>
    <x v="1"/>
    <x v="614"/>
    <n v="42"/>
    <n v="450"/>
    <n v="55"/>
    <n v="56"/>
    <n v="154"/>
    <x v="0"/>
    <x v="0"/>
    <x v="0"/>
    <x v="0"/>
    <x v="0"/>
    <x v="0"/>
    <n v="1"/>
    <n v="3"/>
    <n v="10"/>
    <n v="8"/>
  </r>
  <r>
    <x v="0"/>
    <x v="0"/>
    <x v="4"/>
    <n v="0"/>
    <n v="0"/>
    <x v="1"/>
    <x v="1"/>
    <s v="05-10times"/>
    <s v="No"/>
    <x v="1"/>
    <x v="361"/>
    <n v="66"/>
    <n v="408"/>
    <n v="37"/>
    <n v="57"/>
    <n v="85"/>
    <x v="0"/>
    <x v="0"/>
    <x v="0"/>
    <x v="0"/>
    <x v="0"/>
    <x v="0"/>
    <n v="1"/>
    <n v="4"/>
    <n v="4"/>
    <n v="6"/>
  </r>
  <r>
    <x v="4"/>
    <x v="2"/>
    <x v="4"/>
    <n v="1"/>
    <n v="0"/>
    <x v="2"/>
    <x v="1"/>
    <s v="05-10times"/>
    <s v="No"/>
    <x v="1"/>
    <x v="16"/>
    <n v="3"/>
    <n v="19"/>
    <n v="3"/>
    <n v="1"/>
    <n v="3"/>
    <x v="0"/>
    <x v="0"/>
    <x v="0"/>
    <x v="0"/>
    <x v="0"/>
    <x v="0"/>
    <n v="2"/>
    <n v="2"/>
    <n v="0"/>
    <n v="3"/>
  </r>
  <r>
    <x v="4"/>
    <x v="2"/>
    <x v="0"/>
    <n v="1"/>
    <n v="0"/>
    <x v="2"/>
    <x v="2"/>
    <s v="05-10times"/>
    <s v="No"/>
    <x v="1"/>
    <x v="107"/>
    <n v="6"/>
    <n v="5"/>
    <n v="0"/>
    <n v="2"/>
    <n v="6"/>
    <x v="0"/>
    <x v="0"/>
    <x v="0"/>
    <x v="0"/>
    <x v="0"/>
    <x v="0"/>
    <n v="1"/>
    <n v="0"/>
    <n v="0"/>
    <n v="3"/>
  </r>
  <r>
    <x v="4"/>
    <x v="3"/>
    <x v="4"/>
    <n v="0"/>
    <n v="1"/>
    <x v="1"/>
    <x v="2"/>
    <s v="05-10times"/>
    <s v="No"/>
    <x v="1"/>
    <x v="615"/>
    <n v="31"/>
    <n v="422"/>
    <n v="0"/>
    <n v="112"/>
    <n v="28"/>
    <x v="0"/>
    <x v="0"/>
    <x v="0"/>
    <x v="0"/>
    <x v="0"/>
    <x v="0"/>
    <n v="4"/>
    <n v="5"/>
    <n v="5"/>
    <n v="11"/>
  </r>
  <r>
    <x v="3"/>
    <x v="3"/>
    <x v="0"/>
    <n v="0"/>
    <n v="1"/>
    <x v="2"/>
    <x v="1"/>
    <s v="05-10times"/>
    <s v="No"/>
    <x v="1"/>
    <x v="408"/>
    <n v="3"/>
    <n v="50"/>
    <n v="4"/>
    <n v="3"/>
    <n v="42"/>
    <x v="0"/>
    <x v="0"/>
    <x v="0"/>
    <x v="0"/>
    <x v="0"/>
    <x v="1"/>
    <n v="5"/>
    <n v="7"/>
    <n v="1"/>
    <n v="6"/>
  </r>
  <r>
    <x v="0"/>
    <x v="3"/>
    <x v="2"/>
    <n v="0"/>
    <n v="1"/>
    <x v="1"/>
    <x v="1"/>
    <s v="05-10times"/>
    <s v="No"/>
    <x v="1"/>
    <x v="616"/>
    <n v="71"/>
    <n v="174"/>
    <n v="13"/>
    <n v="10"/>
    <n v="20"/>
    <x v="0"/>
    <x v="0"/>
    <x v="0"/>
    <x v="0"/>
    <x v="0"/>
    <x v="0"/>
    <n v="2"/>
    <n v="6"/>
    <n v="8"/>
    <n v="11"/>
  </r>
  <r>
    <x v="3"/>
    <x v="3"/>
    <x v="0"/>
    <n v="0"/>
    <n v="1"/>
    <x v="2"/>
    <x v="1"/>
    <s v="05-10times"/>
    <s v="No"/>
    <x v="1"/>
    <x v="401"/>
    <n v="8"/>
    <n v="26"/>
    <n v="12"/>
    <n v="7"/>
    <n v="12"/>
    <x v="0"/>
    <x v="0"/>
    <x v="0"/>
    <x v="0"/>
    <x v="0"/>
    <x v="0"/>
    <n v="2"/>
    <n v="3"/>
    <n v="0"/>
    <n v="4"/>
  </r>
  <r>
    <x v="3"/>
    <x v="2"/>
    <x v="1"/>
    <n v="1"/>
    <n v="0"/>
    <x v="1"/>
    <x v="2"/>
    <s v="05-10times"/>
    <s v="No"/>
    <x v="1"/>
    <x v="177"/>
    <n v="2"/>
    <n v="18"/>
    <n v="2"/>
    <n v="8"/>
    <n v="14"/>
    <x v="0"/>
    <x v="0"/>
    <x v="0"/>
    <x v="0"/>
    <x v="0"/>
    <x v="0"/>
    <n v="1"/>
    <n v="2"/>
    <n v="0"/>
    <n v="3"/>
  </r>
  <r>
    <x v="3"/>
    <x v="3"/>
    <x v="1"/>
    <n v="0"/>
    <n v="1"/>
    <x v="1"/>
    <x v="2"/>
    <s v="05-10times"/>
    <s v="No"/>
    <x v="1"/>
    <x v="313"/>
    <n v="35"/>
    <n v="214"/>
    <n v="69"/>
    <n v="53"/>
    <n v="35"/>
    <x v="0"/>
    <x v="0"/>
    <x v="0"/>
    <x v="0"/>
    <x v="0"/>
    <x v="0"/>
    <n v="2"/>
    <n v="6"/>
    <n v="3"/>
    <n v="4"/>
  </r>
  <r>
    <x v="3"/>
    <x v="3"/>
    <x v="1"/>
    <n v="0"/>
    <n v="1"/>
    <x v="1"/>
    <x v="1"/>
    <s v="05-10times"/>
    <s v="No"/>
    <x v="1"/>
    <x v="173"/>
    <n v="50"/>
    <n v="167"/>
    <n v="130"/>
    <n v="0"/>
    <n v="41"/>
    <x v="0"/>
    <x v="0"/>
    <x v="0"/>
    <x v="1"/>
    <x v="0"/>
    <x v="0"/>
    <n v="1"/>
    <n v="8"/>
    <n v="3"/>
    <n v="11"/>
  </r>
  <r>
    <x v="4"/>
    <x v="3"/>
    <x v="4"/>
    <n v="0"/>
    <n v="1"/>
    <x v="1"/>
    <x v="1"/>
    <s v="05-10times"/>
    <s v="No"/>
    <x v="1"/>
    <x v="460"/>
    <n v="0"/>
    <n v="102"/>
    <n v="21"/>
    <n v="32"/>
    <n v="5"/>
    <x v="0"/>
    <x v="0"/>
    <x v="0"/>
    <x v="0"/>
    <x v="0"/>
    <x v="0"/>
    <n v="3"/>
    <n v="6"/>
    <n v="2"/>
    <n v="9"/>
  </r>
  <r>
    <x v="0"/>
    <x v="0"/>
    <x v="0"/>
    <n v="0"/>
    <n v="1"/>
    <x v="2"/>
    <x v="0"/>
    <s v="05-10times"/>
    <s v="No"/>
    <x v="1"/>
    <x v="217"/>
    <n v="80"/>
    <n v="329"/>
    <n v="138"/>
    <n v="17"/>
    <n v="106"/>
    <x v="0"/>
    <x v="0"/>
    <x v="0"/>
    <x v="0"/>
    <x v="0"/>
    <x v="0"/>
    <n v="2"/>
    <n v="7"/>
    <n v="6"/>
    <n v="10"/>
  </r>
  <r>
    <x v="2"/>
    <x v="0"/>
    <x v="0"/>
    <n v="0"/>
    <n v="1"/>
    <x v="1"/>
    <x v="2"/>
    <s v="05-10times"/>
    <s v="No"/>
    <x v="1"/>
    <x v="496"/>
    <n v="8"/>
    <n v="32"/>
    <n v="7"/>
    <n v="2"/>
    <n v="50"/>
    <x v="0"/>
    <x v="0"/>
    <x v="0"/>
    <x v="0"/>
    <x v="0"/>
    <x v="0"/>
    <n v="4"/>
    <n v="3"/>
    <n v="1"/>
    <n v="8"/>
  </r>
  <r>
    <x v="2"/>
    <x v="3"/>
    <x v="2"/>
    <n v="0"/>
    <n v="0"/>
    <x v="1"/>
    <x v="1"/>
    <s v="05-10times"/>
    <s v="No"/>
    <x v="1"/>
    <x v="128"/>
    <n v="2"/>
    <n v="46"/>
    <n v="20"/>
    <n v="4"/>
    <n v="15"/>
    <x v="0"/>
    <x v="0"/>
    <x v="0"/>
    <x v="0"/>
    <x v="0"/>
    <x v="0"/>
    <n v="1"/>
    <n v="4"/>
    <n v="2"/>
    <n v="4"/>
  </r>
  <r>
    <x v="0"/>
    <x v="3"/>
    <x v="4"/>
    <n v="1"/>
    <n v="1"/>
    <x v="1"/>
    <x v="2"/>
    <s v="05-10times"/>
    <s v="No"/>
    <x v="1"/>
    <x v="76"/>
    <n v="1"/>
    <n v="11"/>
    <n v="0"/>
    <n v="0"/>
    <n v="0"/>
    <x v="0"/>
    <x v="0"/>
    <x v="0"/>
    <x v="0"/>
    <x v="0"/>
    <x v="0"/>
    <n v="2"/>
    <n v="2"/>
    <n v="0"/>
    <n v="3"/>
  </r>
  <r>
    <x v="3"/>
    <x v="3"/>
    <x v="1"/>
    <n v="1"/>
    <n v="0"/>
    <x v="2"/>
    <x v="0"/>
    <s v="05-10times"/>
    <s v="No"/>
    <x v="1"/>
    <x v="18"/>
    <n v="4"/>
    <n v="17"/>
    <n v="12"/>
    <n v="10"/>
    <n v="13"/>
    <x v="0"/>
    <x v="0"/>
    <x v="0"/>
    <x v="0"/>
    <x v="0"/>
    <x v="0"/>
    <n v="3"/>
    <n v="2"/>
    <n v="0"/>
    <n v="4"/>
  </r>
  <r>
    <x v="3"/>
    <x v="2"/>
    <x v="0"/>
    <n v="0"/>
    <n v="2"/>
    <x v="2"/>
    <x v="2"/>
    <s v="05-10times"/>
    <s v="No"/>
    <x v="1"/>
    <x v="11"/>
    <n v="15"/>
    <n v="69"/>
    <n v="15"/>
    <n v="19"/>
    <n v="38"/>
    <x v="0"/>
    <x v="0"/>
    <x v="0"/>
    <x v="0"/>
    <x v="0"/>
    <x v="0"/>
    <n v="2"/>
    <n v="4"/>
    <n v="6"/>
    <n v="4"/>
  </r>
  <r>
    <x v="3"/>
    <x v="2"/>
    <x v="0"/>
    <n v="0"/>
    <n v="2"/>
    <x v="2"/>
    <x v="0"/>
    <s v="05-10times"/>
    <s v="No"/>
    <x v="1"/>
    <x v="565"/>
    <n v="12"/>
    <n v="96"/>
    <n v="33"/>
    <n v="22"/>
    <n v="43"/>
    <x v="0"/>
    <x v="0"/>
    <x v="0"/>
    <x v="0"/>
    <x v="0"/>
    <x v="1"/>
    <n v="6"/>
    <n v="4"/>
    <n v="1"/>
    <n v="6"/>
  </r>
  <r>
    <x v="3"/>
    <x v="3"/>
    <x v="0"/>
    <n v="1"/>
    <n v="0"/>
    <x v="2"/>
    <x v="2"/>
    <s v="05-10times"/>
    <s v="No"/>
    <x v="1"/>
    <x v="112"/>
    <n v="9"/>
    <n v="16"/>
    <n v="17"/>
    <n v="0"/>
    <n v="12"/>
    <x v="0"/>
    <x v="0"/>
    <x v="0"/>
    <x v="0"/>
    <x v="0"/>
    <x v="0"/>
    <n v="2"/>
    <n v="2"/>
    <n v="1"/>
    <n v="2"/>
  </r>
  <r>
    <x v="1"/>
    <x v="0"/>
    <x v="4"/>
    <n v="0"/>
    <n v="0"/>
    <x v="1"/>
    <x v="1"/>
    <s v="05-10times"/>
    <s v="No"/>
    <x v="1"/>
    <x v="499"/>
    <n v="54"/>
    <n v="845"/>
    <n v="202"/>
    <n v="133"/>
    <n v="63"/>
    <x v="1"/>
    <x v="0"/>
    <x v="1"/>
    <x v="0"/>
    <x v="0"/>
    <x v="1"/>
    <n v="1"/>
    <n v="7"/>
    <n v="7"/>
    <n v="10"/>
  </r>
  <r>
    <x v="0"/>
    <x v="0"/>
    <x v="2"/>
    <n v="1"/>
    <n v="1"/>
    <x v="2"/>
    <x v="0"/>
    <s v="05-10times"/>
    <s v="No"/>
    <x v="1"/>
    <x v="100"/>
    <n v="1"/>
    <n v="18"/>
    <n v="3"/>
    <n v="0"/>
    <n v="4"/>
    <x v="0"/>
    <x v="0"/>
    <x v="0"/>
    <x v="0"/>
    <x v="0"/>
    <x v="0"/>
    <n v="2"/>
    <n v="2"/>
    <n v="0"/>
    <n v="3"/>
  </r>
  <r>
    <x v="1"/>
    <x v="3"/>
    <x v="3"/>
    <n v="1"/>
    <n v="1"/>
    <x v="2"/>
    <x v="0"/>
    <s v="05-10times"/>
    <s v="No"/>
    <x v="1"/>
    <x v="617"/>
    <n v="5"/>
    <n v="47"/>
    <n v="0"/>
    <n v="5"/>
    <n v="41"/>
    <x v="0"/>
    <x v="0"/>
    <x v="0"/>
    <x v="0"/>
    <x v="0"/>
    <x v="0"/>
    <n v="5"/>
    <n v="11"/>
    <n v="1"/>
    <n v="6"/>
  </r>
  <r>
    <x v="1"/>
    <x v="2"/>
    <x v="0"/>
    <n v="0"/>
    <n v="0"/>
    <x v="1"/>
    <x v="1"/>
    <s v="05-10times"/>
    <s v="No"/>
    <x v="1"/>
    <x v="378"/>
    <n v="29"/>
    <n v="249"/>
    <n v="38"/>
    <n v="29"/>
    <n v="14"/>
    <x v="0"/>
    <x v="0"/>
    <x v="0"/>
    <x v="1"/>
    <x v="1"/>
    <x v="0"/>
    <n v="1"/>
    <n v="5"/>
    <n v="5"/>
    <n v="12"/>
  </r>
  <r>
    <x v="2"/>
    <x v="1"/>
    <x v="1"/>
    <n v="0"/>
    <n v="0"/>
    <x v="1"/>
    <x v="1"/>
    <s v="05-10times"/>
    <s v="No"/>
    <x v="1"/>
    <x v="618"/>
    <n v="174"/>
    <n v="256"/>
    <n v="50"/>
    <n v="30"/>
    <n v="32"/>
    <x v="0"/>
    <x v="0"/>
    <x v="0"/>
    <x v="0"/>
    <x v="0"/>
    <x v="0"/>
    <n v="1"/>
    <n v="5"/>
    <n v="4"/>
    <n v="6"/>
  </r>
  <r>
    <x v="3"/>
    <x v="3"/>
    <x v="0"/>
    <n v="0"/>
    <n v="0"/>
    <x v="2"/>
    <x v="0"/>
    <s v="05-10times"/>
    <s v="No"/>
    <x v="1"/>
    <x v="619"/>
    <n v="27"/>
    <n v="419"/>
    <n v="90"/>
    <n v="139"/>
    <n v="153"/>
    <x v="0"/>
    <x v="0"/>
    <x v="0"/>
    <x v="0"/>
    <x v="0"/>
    <x v="1"/>
    <n v="1"/>
    <n v="5"/>
    <n v="7"/>
    <n v="9"/>
  </r>
  <r>
    <x v="3"/>
    <x v="2"/>
    <x v="0"/>
    <n v="1"/>
    <n v="1"/>
    <x v="2"/>
    <x v="1"/>
    <s v="05-10times"/>
    <s v="No"/>
    <x v="1"/>
    <x v="203"/>
    <n v="8"/>
    <n v="14"/>
    <n v="10"/>
    <n v="4"/>
    <n v="3"/>
    <x v="0"/>
    <x v="0"/>
    <x v="0"/>
    <x v="0"/>
    <x v="0"/>
    <x v="0"/>
    <n v="2"/>
    <n v="1"/>
    <n v="0"/>
    <n v="4"/>
  </r>
  <r>
    <x v="0"/>
    <x v="3"/>
    <x v="0"/>
    <n v="1"/>
    <n v="1"/>
    <x v="2"/>
    <x v="2"/>
    <s v="05-10times"/>
    <s v="No"/>
    <x v="1"/>
    <x v="81"/>
    <n v="4"/>
    <n v="20"/>
    <n v="0"/>
    <n v="0"/>
    <n v="1"/>
    <x v="0"/>
    <x v="0"/>
    <x v="0"/>
    <x v="0"/>
    <x v="0"/>
    <x v="0"/>
    <n v="2"/>
    <n v="1"/>
    <n v="0"/>
    <n v="3"/>
  </r>
  <r>
    <x v="3"/>
    <x v="1"/>
    <x v="0"/>
    <n v="0"/>
    <n v="0"/>
    <x v="1"/>
    <x v="1"/>
    <s v="05-10times"/>
    <s v="No"/>
    <x v="1"/>
    <x v="336"/>
    <n v="27"/>
    <n v="102"/>
    <n v="28"/>
    <n v="48"/>
    <n v="6"/>
    <x v="0"/>
    <x v="0"/>
    <x v="0"/>
    <x v="0"/>
    <x v="0"/>
    <x v="0"/>
    <n v="1"/>
    <n v="2"/>
    <n v="2"/>
    <n v="8"/>
  </r>
  <r>
    <x v="3"/>
    <x v="0"/>
    <x v="2"/>
    <n v="0"/>
    <n v="0"/>
    <x v="1"/>
    <x v="1"/>
    <s v="05-10times"/>
    <s v="No"/>
    <x v="1"/>
    <x v="309"/>
    <n v="189"/>
    <n v="482"/>
    <n v="50"/>
    <n v="33"/>
    <n v="172"/>
    <x v="0"/>
    <x v="0"/>
    <x v="0"/>
    <x v="0"/>
    <x v="0"/>
    <x v="0"/>
    <n v="1"/>
    <n v="5"/>
    <n v="6"/>
    <n v="5"/>
  </r>
  <r>
    <x v="5"/>
    <x v="3"/>
    <x v="1"/>
    <n v="0"/>
    <n v="1"/>
    <x v="1"/>
    <x v="0"/>
    <s v="05-10times"/>
    <s v="No"/>
    <x v="1"/>
    <x v="620"/>
    <n v="124"/>
    <n v="156"/>
    <n v="71"/>
    <n v="78"/>
    <n v="54"/>
    <x v="0"/>
    <x v="0"/>
    <x v="0"/>
    <x v="0"/>
    <x v="0"/>
    <x v="0"/>
    <n v="2"/>
    <n v="5"/>
    <n v="5"/>
    <n v="11"/>
  </r>
  <r>
    <x v="3"/>
    <x v="1"/>
    <x v="0"/>
    <n v="0"/>
    <n v="1"/>
    <x v="2"/>
    <x v="1"/>
    <s v="05-10times"/>
    <s v="No"/>
    <x v="1"/>
    <x v="621"/>
    <n v="33"/>
    <n v="54"/>
    <n v="71"/>
    <n v="30"/>
    <n v="41"/>
    <x v="0"/>
    <x v="0"/>
    <x v="0"/>
    <x v="0"/>
    <x v="0"/>
    <x v="0"/>
    <n v="2"/>
    <n v="5"/>
    <n v="2"/>
    <n v="4"/>
  </r>
  <r>
    <x v="4"/>
    <x v="3"/>
    <x v="0"/>
    <n v="1"/>
    <n v="0"/>
    <x v="2"/>
    <x v="0"/>
    <s v="05-10times"/>
    <s v="No"/>
    <x v="1"/>
    <x v="112"/>
    <n v="1"/>
    <n v="6"/>
    <n v="4"/>
    <n v="1"/>
    <n v="9"/>
    <x v="0"/>
    <x v="0"/>
    <x v="0"/>
    <x v="0"/>
    <x v="0"/>
    <x v="0"/>
    <n v="1"/>
    <n v="1"/>
    <n v="1"/>
    <n v="2"/>
  </r>
  <r>
    <x v="3"/>
    <x v="3"/>
    <x v="0"/>
    <n v="1"/>
    <n v="0"/>
    <x v="2"/>
    <x v="2"/>
    <s v="05-10times"/>
    <s v="No"/>
    <x v="1"/>
    <x v="87"/>
    <n v="1"/>
    <n v="21"/>
    <n v="2"/>
    <n v="3"/>
    <n v="25"/>
    <x v="0"/>
    <x v="0"/>
    <x v="0"/>
    <x v="0"/>
    <x v="0"/>
    <x v="0"/>
    <n v="3"/>
    <n v="3"/>
    <n v="1"/>
    <n v="3"/>
  </r>
  <r>
    <x v="3"/>
    <x v="1"/>
    <x v="1"/>
    <n v="1"/>
    <n v="0"/>
    <x v="2"/>
    <x v="2"/>
    <s v="05-10times"/>
    <s v="No"/>
    <x v="1"/>
    <x v="16"/>
    <n v="3"/>
    <n v="18"/>
    <n v="3"/>
    <n v="1"/>
    <n v="0"/>
    <x v="0"/>
    <x v="0"/>
    <x v="0"/>
    <x v="0"/>
    <x v="0"/>
    <x v="0"/>
    <n v="3"/>
    <n v="3"/>
    <n v="0"/>
    <n v="3"/>
  </r>
  <r>
    <x v="3"/>
    <x v="3"/>
    <x v="4"/>
    <n v="1"/>
    <n v="1"/>
    <x v="2"/>
    <x v="0"/>
    <s v="05-10times"/>
    <s v="No"/>
    <x v="1"/>
    <x v="58"/>
    <n v="5"/>
    <n v="65"/>
    <n v="3"/>
    <n v="5"/>
    <n v="49"/>
    <x v="0"/>
    <x v="0"/>
    <x v="0"/>
    <x v="0"/>
    <x v="0"/>
    <x v="0"/>
    <n v="5"/>
    <n v="5"/>
    <n v="2"/>
    <n v="4"/>
  </r>
  <r>
    <x v="0"/>
    <x v="2"/>
    <x v="4"/>
    <n v="1"/>
    <n v="0"/>
    <x v="2"/>
    <x v="2"/>
    <s v="05-10times"/>
    <s v="No"/>
    <x v="1"/>
    <x v="622"/>
    <n v="8"/>
    <n v="125"/>
    <n v="11"/>
    <n v="8"/>
    <n v="8"/>
    <x v="0"/>
    <x v="0"/>
    <x v="0"/>
    <x v="1"/>
    <x v="0"/>
    <x v="1"/>
    <n v="7"/>
    <n v="8"/>
    <n v="6"/>
    <n v="9"/>
  </r>
  <r>
    <x v="3"/>
    <x v="3"/>
    <x v="1"/>
    <n v="0"/>
    <n v="0"/>
    <x v="1"/>
    <x v="1"/>
    <s v="05-10times"/>
    <s v="No"/>
    <x v="1"/>
    <x v="3"/>
    <n v="64"/>
    <n v="464"/>
    <n v="146"/>
    <n v="0"/>
    <n v="16"/>
    <x v="1"/>
    <x v="0"/>
    <x v="0"/>
    <x v="0"/>
    <x v="0"/>
    <x v="0"/>
    <n v="1"/>
    <n v="6"/>
    <n v="9"/>
    <n v="9"/>
  </r>
  <r>
    <x v="2"/>
    <x v="3"/>
    <x v="2"/>
    <n v="0"/>
    <n v="0"/>
    <x v="1"/>
    <x v="2"/>
    <s v="05-10times"/>
    <s v="No"/>
    <x v="1"/>
    <x v="623"/>
    <n v="59"/>
    <n v="968"/>
    <n v="51"/>
    <n v="79"/>
    <n v="19"/>
    <x v="0"/>
    <x v="0"/>
    <x v="0"/>
    <x v="0"/>
    <x v="1"/>
    <x v="1"/>
    <n v="1"/>
    <n v="5"/>
    <n v="3"/>
    <n v="12"/>
  </r>
  <r>
    <x v="0"/>
    <x v="2"/>
    <x v="4"/>
    <n v="0"/>
    <n v="1"/>
    <x v="2"/>
    <x v="2"/>
    <s v="05-10times"/>
    <s v="No"/>
    <x v="1"/>
    <x v="624"/>
    <n v="80"/>
    <n v="161"/>
    <n v="120"/>
    <n v="11"/>
    <n v="33"/>
    <x v="0"/>
    <x v="0"/>
    <x v="0"/>
    <x v="0"/>
    <x v="0"/>
    <x v="0"/>
    <n v="5"/>
    <n v="10"/>
    <n v="7"/>
    <n v="10"/>
  </r>
  <r>
    <x v="3"/>
    <x v="2"/>
    <x v="1"/>
    <n v="1"/>
    <n v="2"/>
    <x v="2"/>
    <x v="2"/>
    <s v="05-10times"/>
    <s v="No"/>
    <x v="1"/>
    <x v="124"/>
    <n v="1"/>
    <n v="39"/>
    <n v="6"/>
    <n v="1"/>
    <n v="76"/>
    <x v="0"/>
    <x v="0"/>
    <x v="1"/>
    <x v="0"/>
    <x v="0"/>
    <x v="0"/>
    <n v="4"/>
    <n v="3"/>
    <n v="2"/>
    <n v="3"/>
  </r>
  <r>
    <x v="2"/>
    <x v="0"/>
    <x v="0"/>
    <n v="0"/>
    <n v="1"/>
    <x v="2"/>
    <x v="1"/>
    <s v="05-10times"/>
    <s v="No"/>
    <x v="1"/>
    <x v="267"/>
    <n v="58"/>
    <n v="83"/>
    <n v="32"/>
    <n v="0"/>
    <n v="66"/>
    <x v="0"/>
    <x v="0"/>
    <x v="0"/>
    <x v="0"/>
    <x v="0"/>
    <x v="0"/>
    <n v="4"/>
    <n v="7"/>
    <n v="5"/>
    <n v="10"/>
  </r>
  <r>
    <x v="2"/>
    <x v="3"/>
    <x v="4"/>
    <n v="0"/>
    <n v="0"/>
    <x v="1"/>
    <x v="1"/>
    <s v="05-10times"/>
    <s v="No"/>
    <x v="1"/>
    <x v="29"/>
    <n v="26"/>
    <n v="473"/>
    <n v="220"/>
    <n v="12"/>
    <n v="182"/>
    <x v="0"/>
    <x v="0"/>
    <x v="0"/>
    <x v="0"/>
    <x v="0"/>
    <x v="0"/>
    <n v="1"/>
    <n v="2"/>
    <n v="10"/>
    <n v="6"/>
  </r>
  <r>
    <x v="2"/>
    <x v="2"/>
    <x v="0"/>
    <n v="1"/>
    <n v="1"/>
    <x v="2"/>
    <x v="2"/>
    <s v="05-10times"/>
    <s v="No"/>
    <x v="1"/>
    <x v="344"/>
    <n v="5"/>
    <n v="71"/>
    <n v="7"/>
    <n v="12"/>
    <n v="29"/>
    <x v="0"/>
    <x v="0"/>
    <x v="0"/>
    <x v="0"/>
    <x v="0"/>
    <x v="0"/>
    <n v="5"/>
    <n v="4"/>
    <n v="1"/>
    <n v="4"/>
  </r>
  <r>
    <x v="0"/>
    <x v="3"/>
    <x v="1"/>
    <n v="1"/>
    <n v="0"/>
    <x v="2"/>
    <x v="1"/>
    <s v="05-10times"/>
    <s v="No"/>
    <x v="1"/>
    <x v="268"/>
    <n v="0"/>
    <n v="17"/>
    <n v="0"/>
    <n v="0"/>
    <n v="3"/>
    <x v="0"/>
    <x v="0"/>
    <x v="0"/>
    <x v="0"/>
    <x v="0"/>
    <x v="0"/>
    <n v="1"/>
    <n v="2"/>
    <n v="0"/>
    <n v="3"/>
  </r>
  <r>
    <x v="3"/>
    <x v="2"/>
    <x v="1"/>
    <n v="0"/>
    <n v="0"/>
    <x v="1"/>
    <x v="1"/>
    <s v="05-10times"/>
    <s v="No"/>
    <x v="1"/>
    <x v="388"/>
    <n v="61"/>
    <n v="480"/>
    <n v="225"/>
    <n v="112"/>
    <n v="30"/>
    <x v="0"/>
    <x v="0"/>
    <x v="0"/>
    <x v="0"/>
    <x v="0"/>
    <x v="0"/>
    <n v="1"/>
    <n v="3"/>
    <n v="4"/>
    <n v="8"/>
  </r>
  <r>
    <x v="0"/>
    <x v="3"/>
    <x v="0"/>
    <n v="0"/>
    <n v="0"/>
    <x v="1"/>
    <x v="2"/>
    <s v="05-10times"/>
    <s v="No"/>
    <x v="1"/>
    <x v="625"/>
    <n v="49"/>
    <n v="127"/>
    <n v="111"/>
    <n v="21"/>
    <n v="42"/>
    <x v="0"/>
    <x v="0"/>
    <x v="0"/>
    <x v="0"/>
    <x v="0"/>
    <x v="0"/>
    <n v="1"/>
    <n v="8"/>
    <n v="2"/>
    <n v="10"/>
  </r>
  <r>
    <x v="3"/>
    <x v="2"/>
    <x v="1"/>
    <n v="0"/>
    <n v="1"/>
    <x v="2"/>
    <x v="2"/>
    <s v="05-10times"/>
    <s v="No"/>
    <x v="1"/>
    <x v="134"/>
    <n v="58"/>
    <n v="73"/>
    <n v="65"/>
    <n v="89"/>
    <n v="58"/>
    <x v="0"/>
    <x v="0"/>
    <x v="0"/>
    <x v="0"/>
    <x v="0"/>
    <x v="0"/>
    <n v="5"/>
    <n v="5"/>
    <n v="4"/>
    <n v="5"/>
  </r>
  <r>
    <x v="2"/>
    <x v="0"/>
    <x v="4"/>
    <n v="0"/>
    <n v="0"/>
    <x v="1"/>
    <x v="2"/>
    <s v="05-10times"/>
    <s v="No"/>
    <x v="1"/>
    <x v="626"/>
    <n v="17"/>
    <n v="413"/>
    <n v="23"/>
    <n v="34"/>
    <n v="17"/>
    <x v="0"/>
    <x v="0"/>
    <x v="0"/>
    <x v="1"/>
    <x v="1"/>
    <x v="1"/>
    <n v="1"/>
    <n v="5"/>
    <n v="6"/>
    <n v="5"/>
  </r>
  <r>
    <x v="2"/>
    <x v="3"/>
    <x v="2"/>
    <n v="0"/>
    <n v="0"/>
    <x v="1"/>
    <x v="2"/>
    <s v="05-10times"/>
    <s v="No"/>
    <x v="1"/>
    <x v="594"/>
    <n v="0"/>
    <n v="224"/>
    <n v="119"/>
    <n v="49"/>
    <n v="99"/>
    <x v="0"/>
    <x v="0"/>
    <x v="0"/>
    <x v="0"/>
    <x v="0"/>
    <x v="0"/>
    <n v="1"/>
    <n v="5"/>
    <n v="3"/>
    <n v="4"/>
  </r>
  <r>
    <x v="1"/>
    <x v="2"/>
    <x v="0"/>
    <n v="0"/>
    <n v="0"/>
    <x v="1"/>
    <x v="1"/>
    <s v="05-10times"/>
    <s v="No"/>
    <x v="1"/>
    <x v="258"/>
    <n v="61"/>
    <n v="570"/>
    <n v="40"/>
    <n v="25"/>
    <n v="122"/>
    <x v="0"/>
    <x v="0"/>
    <x v="0"/>
    <x v="0"/>
    <x v="1"/>
    <x v="1"/>
    <n v="1"/>
    <n v="7"/>
    <n v="6"/>
    <n v="8"/>
  </r>
  <r>
    <x v="2"/>
    <x v="2"/>
    <x v="2"/>
    <n v="0"/>
    <n v="1"/>
    <x v="1"/>
    <x v="0"/>
    <s v="05-10times"/>
    <s v="No"/>
    <x v="1"/>
    <x v="627"/>
    <n v="13"/>
    <n v="104"/>
    <n v="11"/>
    <n v="13"/>
    <n v="17"/>
    <x v="0"/>
    <x v="0"/>
    <x v="0"/>
    <x v="0"/>
    <x v="0"/>
    <x v="0"/>
    <n v="3"/>
    <n v="4"/>
    <n v="2"/>
    <n v="9"/>
  </r>
  <r>
    <x v="0"/>
    <x v="2"/>
    <x v="1"/>
    <n v="0"/>
    <n v="1"/>
    <x v="2"/>
    <x v="0"/>
    <s v="05-10times"/>
    <s v="No"/>
    <x v="1"/>
    <x v="377"/>
    <n v="5"/>
    <n v="74"/>
    <n v="11"/>
    <n v="5"/>
    <n v="14"/>
    <x v="0"/>
    <x v="0"/>
    <x v="0"/>
    <x v="0"/>
    <x v="0"/>
    <x v="0"/>
    <n v="3"/>
    <n v="6"/>
    <n v="1"/>
    <n v="5"/>
  </r>
  <r>
    <x v="1"/>
    <x v="0"/>
    <x v="1"/>
    <n v="0"/>
    <n v="0"/>
    <x v="1"/>
    <x v="2"/>
    <s v="05-10times"/>
    <s v="No"/>
    <x v="1"/>
    <x v="514"/>
    <n v="0"/>
    <n v="452"/>
    <n v="182"/>
    <n v="64"/>
    <n v="140"/>
    <x v="0"/>
    <x v="0"/>
    <x v="0"/>
    <x v="0"/>
    <x v="0"/>
    <x v="1"/>
    <n v="1"/>
    <n v="6"/>
    <n v="6"/>
    <n v="4"/>
  </r>
  <r>
    <x v="3"/>
    <x v="0"/>
    <x v="0"/>
    <n v="1"/>
    <n v="1"/>
    <x v="1"/>
    <x v="1"/>
    <s v="05-10times"/>
    <s v="No"/>
    <x v="1"/>
    <x v="628"/>
    <n v="18"/>
    <n v="102"/>
    <n v="16"/>
    <n v="18"/>
    <n v="6"/>
    <x v="0"/>
    <x v="0"/>
    <x v="0"/>
    <x v="0"/>
    <x v="0"/>
    <x v="0"/>
    <n v="4"/>
    <n v="4"/>
    <n v="2"/>
    <n v="12"/>
  </r>
  <r>
    <x v="2"/>
    <x v="1"/>
    <x v="2"/>
    <n v="0"/>
    <n v="1"/>
    <x v="2"/>
    <x v="2"/>
    <s v="05-10times"/>
    <s v="No"/>
    <x v="1"/>
    <x v="546"/>
    <n v="5"/>
    <n v="82"/>
    <n v="7"/>
    <n v="17"/>
    <n v="171"/>
    <x v="0"/>
    <x v="0"/>
    <x v="1"/>
    <x v="0"/>
    <x v="0"/>
    <x v="0"/>
    <n v="2"/>
    <n v="7"/>
    <n v="6"/>
    <n v="5"/>
  </r>
  <r>
    <x v="2"/>
    <x v="1"/>
    <x v="4"/>
    <n v="1"/>
    <n v="0"/>
    <x v="2"/>
    <x v="1"/>
    <s v="05-10times"/>
    <s v="No"/>
    <x v="1"/>
    <x v="153"/>
    <n v="8"/>
    <n v="18"/>
    <n v="19"/>
    <n v="8"/>
    <n v="12"/>
    <x v="0"/>
    <x v="0"/>
    <x v="0"/>
    <x v="0"/>
    <x v="0"/>
    <x v="0"/>
    <n v="2"/>
    <n v="2"/>
    <n v="1"/>
    <n v="4"/>
  </r>
  <r>
    <x v="2"/>
    <x v="3"/>
    <x v="2"/>
    <n v="0"/>
    <n v="1"/>
    <x v="2"/>
    <x v="2"/>
    <s v="05-10times"/>
    <s v="No"/>
    <x v="1"/>
    <x v="544"/>
    <n v="20"/>
    <n v="367"/>
    <n v="39"/>
    <n v="81"/>
    <n v="40"/>
    <x v="0"/>
    <x v="0"/>
    <x v="0"/>
    <x v="0"/>
    <x v="0"/>
    <x v="0"/>
    <n v="2"/>
    <n v="6"/>
    <n v="3"/>
    <n v="6"/>
  </r>
  <r>
    <x v="0"/>
    <x v="0"/>
    <x v="0"/>
    <n v="0"/>
    <n v="1"/>
    <x v="2"/>
    <x v="0"/>
    <s v="05-10times"/>
    <s v="No"/>
    <x v="1"/>
    <x v="629"/>
    <n v="35"/>
    <n v="271"/>
    <n v="28"/>
    <n v="28"/>
    <n v="14"/>
    <x v="0"/>
    <x v="0"/>
    <x v="0"/>
    <x v="0"/>
    <x v="0"/>
    <x v="0"/>
    <n v="3"/>
    <n v="6"/>
    <n v="2"/>
    <n v="12"/>
  </r>
  <r>
    <x v="0"/>
    <x v="0"/>
    <x v="0"/>
    <n v="1"/>
    <n v="1"/>
    <x v="2"/>
    <x v="2"/>
    <s v="05-10times"/>
    <s v="No"/>
    <x v="1"/>
    <x v="320"/>
    <n v="47"/>
    <n v="181"/>
    <n v="149"/>
    <n v="95"/>
    <n v="95"/>
    <x v="0"/>
    <x v="0"/>
    <x v="0"/>
    <x v="0"/>
    <x v="0"/>
    <x v="0"/>
    <n v="15"/>
    <n v="9"/>
    <n v="6"/>
    <n v="9"/>
  </r>
  <r>
    <x v="4"/>
    <x v="3"/>
    <x v="1"/>
    <n v="1"/>
    <n v="0"/>
    <x v="2"/>
    <x v="1"/>
    <s v="05-10times"/>
    <s v="No"/>
    <x v="1"/>
    <x v="535"/>
    <n v="3"/>
    <n v="31"/>
    <n v="4"/>
    <n v="4"/>
    <n v="27"/>
    <x v="0"/>
    <x v="0"/>
    <x v="0"/>
    <x v="0"/>
    <x v="0"/>
    <x v="0"/>
    <n v="2"/>
    <n v="3"/>
    <n v="1"/>
    <n v="3"/>
  </r>
  <r>
    <x v="3"/>
    <x v="0"/>
    <x v="0"/>
    <n v="0"/>
    <n v="1"/>
    <x v="2"/>
    <x v="2"/>
    <s v="05-10times"/>
    <s v="No"/>
    <x v="1"/>
    <x v="199"/>
    <n v="17"/>
    <n v="143"/>
    <n v="0"/>
    <n v="8"/>
    <n v="196"/>
    <x v="0"/>
    <x v="0"/>
    <x v="0"/>
    <x v="0"/>
    <x v="0"/>
    <x v="0"/>
    <n v="2"/>
    <n v="9"/>
    <n v="2"/>
    <n v="12"/>
  </r>
  <r>
    <x v="0"/>
    <x v="3"/>
    <x v="4"/>
    <n v="0"/>
    <n v="0"/>
    <x v="1"/>
    <x v="1"/>
    <s v="05-10times"/>
    <s v="No"/>
    <x v="1"/>
    <x v="278"/>
    <n v="44"/>
    <n v="125"/>
    <n v="29"/>
    <n v="20"/>
    <n v="22"/>
    <x v="0"/>
    <x v="0"/>
    <x v="0"/>
    <x v="1"/>
    <x v="1"/>
    <x v="1"/>
    <n v="1"/>
    <n v="6"/>
    <n v="7"/>
    <n v="11"/>
  </r>
  <r>
    <x v="1"/>
    <x v="0"/>
    <x v="1"/>
    <n v="0"/>
    <n v="1"/>
    <x v="2"/>
    <x v="2"/>
    <s v="05-10times"/>
    <s v="No"/>
    <x v="1"/>
    <x v="98"/>
    <n v="5"/>
    <n v="21"/>
    <n v="7"/>
    <n v="5"/>
    <n v="10"/>
    <x v="0"/>
    <x v="0"/>
    <x v="0"/>
    <x v="1"/>
    <x v="0"/>
    <x v="0"/>
    <n v="4"/>
    <n v="7"/>
    <n v="3"/>
    <n v="7"/>
  </r>
  <r>
    <x v="0"/>
    <x v="0"/>
    <x v="0"/>
    <n v="0"/>
    <n v="0"/>
    <x v="1"/>
    <x v="2"/>
    <s v="05-10times"/>
    <s v="No"/>
    <x v="1"/>
    <x v="630"/>
    <n v="76"/>
    <n v="749"/>
    <n v="59"/>
    <n v="45"/>
    <n v="26"/>
    <x v="0"/>
    <x v="0"/>
    <x v="0"/>
    <x v="0"/>
    <x v="1"/>
    <x v="0"/>
    <n v="1"/>
    <n v="7"/>
    <n v="10"/>
    <n v="6"/>
  </r>
  <r>
    <x v="0"/>
    <x v="0"/>
    <x v="0"/>
    <n v="0"/>
    <n v="0"/>
    <x v="1"/>
    <x v="1"/>
    <s v="05-10times"/>
    <s v="No"/>
    <x v="1"/>
    <x v="631"/>
    <n v="22"/>
    <n v="732"/>
    <n v="42"/>
    <n v="198"/>
    <n v="79"/>
    <x v="0"/>
    <x v="0"/>
    <x v="0"/>
    <x v="0"/>
    <x v="0"/>
    <x v="1"/>
    <n v="1"/>
    <n v="6"/>
    <n v="7"/>
    <n v="7"/>
  </r>
  <r>
    <x v="3"/>
    <x v="0"/>
    <x v="2"/>
    <n v="0"/>
    <n v="1"/>
    <x v="2"/>
    <x v="1"/>
    <s v="05-10times"/>
    <s v="No"/>
    <x v="1"/>
    <x v="507"/>
    <n v="10"/>
    <n v="44"/>
    <n v="30"/>
    <n v="10"/>
    <n v="227"/>
    <x v="0"/>
    <x v="0"/>
    <x v="1"/>
    <x v="0"/>
    <x v="0"/>
    <x v="0"/>
    <n v="2"/>
    <n v="7"/>
    <n v="3"/>
    <n v="3"/>
  </r>
  <r>
    <x v="2"/>
    <x v="3"/>
    <x v="0"/>
    <n v="0"/>
    <n v="1"/>
    <x v="1"/>
    <x v="0"/>
    <s v="05-10times"/>
    <s v="No"/>
    <x v="1"/>
    <x v="441"/>
    <n v="99"/>
    <n v="278"/>
    <n v="185"/>
    <n v="121"/>
    <n v="38"/>
    <x v="0"/>
    <x v="0"/>
    <x v="0"/>
    <x v="0"/>
    <x v="0"/>
    <x v="0"/>
    <n v="1"/>
    <n v="5"/>
    <n v="10"/>
    <n v="5"/>
  </r>
  <r>
    <x v="2"/>
    <x v="3"/>
    <x v="4"/>
    <n v="0"/>
    <n v="0"/>
    <x v="1"/>
    <x v="1"/>
    <s v="05-10times"/>
    <s v="No"/>
    <x v="1"/>
    <x v="477"/>
    <n v="40"/>
    <n v="480"/>
    <n v="0"/>
    <n v="40"/>
    <n v="26"/>
    <x v="1"/>
    <x v="0"/>
    <x v="0"/>
    <x v="0"/>
    <x v="1"/>
    <x v="0"/>
    <n v="1"/>
    <n v="3"/>
    <n v="5"/>
    <n v="12"/>
  </r>
  <r>
    <x v="4"/>
    <x v="0"/>
    <x v="1"/>
    <n v="0"/>
    <n v="0"/>
    <x v="1"/>
    <x v="0"/>
    <s v="05-10times"/>
    <s v="No"/>
    <x v="1"/>
    <x v="92"/>
    <n v="172"/>
    <n v="961"/>
    <n v="125"/>
    <n v="115"/>
    <n v="19"/>
    <x v="0"/>
    <x v="0"/>
    <x v="0"/>
    <x v="0"/>
    <x v="0"/>
    <x v="1"/>
    <n v="1"/>
    <n v="8"/>
    <n v="6"/>
    <n v="5"/>
  </r>
  <r>
    <x v="0"/>
    <x v="0"/>
    <x v="4"/>
    <n v="0"/>
    <n v="1"/>
    <x v="1"/>
    <x v="2"/>
    <s v="05-10times"/>
    <s v="No"/>
    <x v="1"/>
    <x v="218"/>
    <n v="14"/>
    <n v="68"/>
    <n v="19"/>
    <n v="14"/>
    <n v="14"/>
    <x v="0"/>
    <x v="0"/>
    <x v="0"/>
    <x v="0"/>
    <x v="0"/>
    <x v="0"/>
    <n v="2"/>
    <n v="3"/>
    <n v="5"/>
    <n v="8"/>
  </r>
  <r>
    <x v="4"/>
    <x v="3"/>
    <x v="4"/>
    <n v="1"/>
    <n v="1"/>
    <x v="2"/>
    <x v="2"/>
    <s v="05-10times"/>
    <s v="No"/>
    <x v="1"/>
    <x v="632"/>
    <n v="0"/>
    <n v="18"/>
    <n v="2"/>
    <n v="0"/>
    <n v="10"/>
    <x v="0"/>
    <x v="0"/>
    <x v="0"/>
    <x v="0"/>
    <x v="0"/>
    <x v="0"/>
    <n v="4"/>
    <n v="3"/>
    <n v="0"/>
    <n v="4"/>
  </r>
  <r>
    <x v="3"/>
    <x v="0"/>
    <x v="0"/>
    <n v="0"/>
    <n v="0"/>
    <x v="1"/>
    <x v="1"/>
    <s v="05-10times"/>
    <s v="No"/>
    <x v="1"/>
    <x v="275"/>
    <n v="28"/>
    <n v="520"/>
    <n v="111"/>
    <n v="123"/>
    <n v="47"/>
    <x v="0"/>
    <x v="0"/>
    <x v="0"/>
    <x v="0"/>
    <x v="0"/>
    <x v="1"/>
    <n v="1"/>
    <n v="3"/>
    <n v="8"/>
    <n v="13"/>
  </r>
  <r>
    <x v="0"/>
    <x v="3"/>
    <x v="0"/>
    <n v="0"/>
    <n v="0"/>
    <x v="1"/>
    <x v="0"/>
    <s v="05-10times"/>
    <s v="No"/>
    <x v="1"/>
    <x v="633"/>
    <n v="30"/>
    <n v="537"/>
    <n v="140"/>
    <n v="76"/>
    <n v="15"/>
    <x v="0"/>
    <x v="0"/>
    <x v="0"/>
    <x v="0"/>
    <x v="0"/>
    <x v="0"/>
    <n v="1"/>
    <n v="4"/>
    <n v="10"/>
    <n v="9"/>
  </r>
  <r>
    <x v="3"/>
    <x v="3"/>
    <x v="0"/>
    <n v="1"/>
    <n v="0"/>
    <x v="2"/>
    <x v="2"/>
    <s v="05-10times"/>
    <s v="No"/>
    <x v="1"/>
    <x v="502"/>
    <n v="7"/>
    <n v="58"/>
    <n v="13"/>
    <n v="1"/>
    <n v="24"/>
    <x v="0"/>
    <x v="0"/>
    <x v="0"/>
    <x v="0"/>
    <x v="0"/>
    <x v="0"/>
    <n v="4"/>
    <n v="4"/>
    <n v="1"/>
    <n v="3"/>
  </r>
  <r>
    <x v="0"/>
    <x v="3"/>
    <x v="0"/>
    <n v="0"/>
    <n v="0"/>
    <x v="1"/>
    <x v="1"/>
    <s v="05-10times"/>
    <s v="No"/>
    <x v="1"/>
    <x v="144"/>
    <n v="73"/>
    <n v="573"/>
    <n v="0"/>
    <n v="29"/>
    <n v="14"/>
    <x v="0"/>
    <x v="0"/>
    <x v="0"/>
    <x v="0"/>
    <x v="0"/>
    <x v="0"/>
    <n v="1"/>
    <n v="4"/>
    <n v="8"/>
    <n v="10"/>
  </r>
  <r>
    <x v="2"/>
    <x v="3"/>
    <x v="0"/>
    <n v="0"/>
    <n v="0"/>
    <x v="1"/>
    <x v="0"/>
    <s v="05-10times"/>
    <s v="No"/>
    <x v="1"/>
    <x v="397"/>
    <n v="67"/>
    <n v="500"/>
    <n v="199"/>
    <n v="0"/>
    <n v="163"/>
    <x v="0"/>
    <x v="0"/>
    <x v="0"/>
    <x v="0"/>
    <x v="0"/>
    <x v="0"/>
    <n v="3"/>
    <n v="3"/>
    <n v="5"/>
    <n v="6"/>
  </r>
  <r>
    <x v="3"/>
    <x v="3"/>
    <x v="0"/>
    <n v="1"/>
    <n v="1"/>
    <x v="2"/>
    <x v="0"/>
    <s v="05-10times"/>
    <s v="No"/>
    <x v="1"/>
    <x v="63"/>
    <n v="0"/>
    <n v="108"/>
    <n v="0"/>
    <n v="6"/>
    <n v="36"/>
    <x v="0"/>
    <x v="0"/>
    <x v="0"/>
    <x v="0"/>
    <x v="0"/>
    <x v="1"/>
    <n v="5"/>
    <n v="11"/>
    <n v="1"/>
    <n v="6"/>
  </r>
  <r>
    <x v="2"/>
    <x v="0"/>
    <x v="1"/>
    <n v="0"/>
    <n v="1"/>
    <x v="1"/>
    <x v="1"/>
    <s v="05-10times"/>
    <s v="No"/>
    <x v="1"/>
    <x v="634"/>
    <n v="96"/>
    <n v="333"/>
    <n v="168"/>
    <n v="53"/>
    <n v="10"/>
    <x v="0"/>
    <x v="0"/>
    <x v="0"/>
    <x v="0"/>
    <x v="0"/>
    <x v="0"/>
    <n v="1"/>
    <n v="7"/>
    <n v="7"/>
    <n v="12"/>
  </r>
  <r>
    <x v="1"/>
    <x v="0"/>
    <x v="2"/>
    <n v="1"/>
    <n v="0"/>
    <x v="2"/>
    <x v="1"/>
    <s v="05-10times"/>
    <s v="No"/>
    <x v="1"/>
    <x v="635"/>
    <n v="2"/>
    <n v="30"/>
    <n v="7"/>
    <n v="7"/>
    <n v="10"/>
    <x v="0"/>
    <x v="0"/>
    <x v="0"/>
    <x v="0"/>
    <x v="0"/>
    <x v="0"/>
    <n v="2"/>
    <n v="4"/>
    <n v="1"/>
    <n v="6"/>
  </r>
  <r>
    <x v="2"/>
    <x v="3"/>
    <x v="1"/>
    <n v="0"/>
    <n v="0"/>
    <x v="1"/>
    <x v="0"/>
    <s v="05-10times"/>
    <s v="No"/>
    <x v="1"/>
    <x v="589"/>
    <n v="0"/>
    <n v="253"/>
    <n v="199"/>
    <n v="191"/>
    <n v="122"/>
    <x v="0"/>
    <x v="0"/>
    <x v="0"/>
    <x v="0"/>
    <x v="0"/>
    <x v="0"/>
    <n v="1"/>
    <n v="3"/>
    <n v="7"/>
    <n v="11"/>
  </r>
  <r>
    <x v="4"/>
    <x v="3"/>
    <x v="0"/>
    <n v="0"/>
    <n v="1"/>
    <x v="1"/>
    <x v="1"/>
    <s v="05-10times"/>
    <s v="No"/>
    <x v="1"/>
    <x v="94"/>
    <n v="0"/>
    <n v="522"/>
    <n v="227"/>
    <n v="120"/>
    <n v="134"/>
    <x v="0"/>
    <x v="0"/>
    <x v="0"/>
    <x v="0"/>
    <x v="0"/>
    <x v="0"/>
    <n v="2"/>
    <n v="6"/>
    <n v="9"/>
    <n v="5"/>
  </r>
  <r>
    <x v="2"/>
    <x v="3"/>
    <x v="4"/>
    <n v="1"/>
    <n v="2"/>
    <x v="2"/>
    <x v="2"/>
    <s v="05-10times"/>
    <s v="Yes"/>
    <x v="1"/>
    <x v="66"/>
    <n v="0"/>
    <n v="27"/>
    <n v="8"/>
    <n v="30"/>
    <n v="10"/>
    <x v="0"/>
    <x v="0"/>
    <x v="0"/>
    <x v="0"/>
    <x v="0"/>
    <x v="0"/>
    <n v="2"/>
    <n v="3"/>
    <n v="0"/>
    <n v="3"/>
  </r>
  <r>
    <x v="3"/>
    <x v="3"/>
    <x v="4"/>
    <n v="1"/>
    <n v="0"/>
    <x v="2"/>
    <x v="2"/>
    <s v="05-10times"/>
    <s v="No"/>
    <x v="1"/>
    <x v="177"/>
    <n v="4"/>
    <n v="7"/>
    <n v="4"/>
    <n v="3"/>
    <n v="8"/>
    <x v="0"/>
    <x v="0"/>
    <x v="0"/>
    <x v="0"/>
    <x v="0"/>
    <x v="0"/>
    <n v="1"/>
    <n v="1"/>
    <n v="0"/>
    <n v="3"/>
  </r>
  <r>
    <x v="3"/>
    <x v="3"/>
    <x v="0"/>
    <n v="1"/>
    <n v="1"/>
    <x v="2"/>
    <x v="2"/>
    <s v="05-10times"/>
    <s v="No"/>
    <x v="1"/>
    <x v="402"/>
    <n v="0"/>
    <n v="40"/>
    <n v="3"/>
    <n v="2"/>
    <n v="15"/>
    <x v="0"/>
    <x v="0"/>
    <x v="0"/>
    <x v="0"/>
    <x v="0"/>
    <x v="0"/>
    <n v="4"/>
    <n v="6"/>
    <n v="1"/>
    <n v="4"/>
  </r>
  <r>
    <x v="4"/>
    <x v="3"/>
    <x v="0"/>
    <n v="0"/>
    <n v="0"/>
    <x v="2"/>
    <x v="1"/>
    <s v="05-10times"/>
    <s v="No"/>
    <x v="1"/>
    <x v="50"/>
    <n v="23"/>
    <n v="11"/>
    <n v="8"/>
    <n v="6"/>
    <n v="46"/>
    <x v="0"/>
    <x v="0"/>
    <x v="0"/>
    <x v="0"/>
    <x v="0"/>
    <x v="0"/>
    <n v="1"/>
    <n v="2"/>
    <n v="1"/>
    <n v="2"/>
  </r>
  <r>
    <x v="0"/>
    <x v="3"/>
    <x v="4"/>
    <n v="0"/>
    <n v="1"/>
    <x v="2"/>
    <x v="2"/>
    <s v="05-10times"/>
    <s v="No"/>
    <x v="1"/>
    <x v="508"/>
    <n v="15"/>
    <n v="27"/>
    <n v="13"/>
    <n v="13"/>
    <n v="21"/>
    <x v="0"/>
    <x v="0"/>
    <x v="0"/>
    <x v="0"/>
    <x v="0"/>
    <x v="0"/>
    <n v="2"/>
    <n v="3"/>
    <n v="1"/>
    <n v="4"/>
  </r>
  <r>
    <x v="2"/>
    <x v="1"/>
    <x v="0"/>
    <n v="0"/>
    <n v="0"/>
    <x v="1"/>
    <x v="1"/>
    <s v="05-10times"/>
    <s v="No"/>
    <x v="1"/>
    <x v="606"/>
    <n v="105"/>
    <n v="758"/>
    <n v="0"/>
    <n v="42"/>
    <n v="147"/>
    <x v="0"/>
    <x v="0"/>
    <x v="0"/>
    <x v="1"/>
    <x v="1"/>
    <x v="1"/>
    <n v="1"/>
    <n v="4"/>
    <n v="2"/>
    <n v="6"/>
  </r>
  <r>
    <x v="3"/>
    <x v="1"/>
    <x v="0"/>
    <n v="0"/>
    <n v="0"/>
    <x v="1"/>
    <x v="2"/>
    <s v="05-10times"/>
    <s v="No"/>
    <x v="1"/>
    <x v="628"/>
    <n v="20"/>
    <n v="514"/>
    <n v="13"/>
    <n v="30"/>
    <n v="0"/>
    <x v="0"/>
    <x v="0"/>
    <x v="0"/>
    <x v="0"/>
    <x v="0"/>
    <x v="1"/>
    <n v="3"/>
    <n v="4"/>
    <n v="6"/>
    <n v="5"/>
  </r>
  <r>
    <x v="3"/>
    <x v="2"/>
    <x v="0"/>
    <n v="0"/>
    <n v="1"/>
    <x v="1"/>
    <x v="1"/>
    <s v="05-10times"/>
    <s v="No"/>
    <x v="1"/>
    <x v="60"/>
    <n v="5"/>
    <n v="8"/>
    <n v="8"/>
    <n v="3"/>
    <n v="12"/>
    <x v="0"/>
    <x v="0"/>
    <x v="0"/>
    <x v="0"/>
    <x v="0"/>
    <x v="0"/>
    <n v="3"/>
    <n v="3"/>
    <n v="0"/>
    <n v="4"/>
  </r>
  <r>
    <x v="2"/>
    <x v="1"/>
    <x v="0"/>
    <n v="0"/>
    <n v="1"/>
    <x v="2"/>
    <x v="2"/>
    <s v="05-10times"/>
    <s v="No"/>
    <x v="1"/>
    <x v="291"/>
    <n v="59"/>
    <n v="265"/>
    <n v="115"/>
    <n v="59"/>
    <n v="27"/>
    <x v="0"/>
    <x v="0"/>
    <x v="1"/>
    <x v="0"/>
    <x v="0"/>
    <x v="1"/>
    <n v="2"/>
    <n v="11"/>
    <n v="10"/>
    <n v="11"/>
  </r>
  <r>
    <x v="3"/>
    <x v="3"/>
    <x v="2"/>
    <n v="0"/>
    <n v="0"/>
    <x v="2"/>
    <x v="1"/>
    <s v="05-10times"/>
    <s v="No"/>
    <x v="1"/>
    <x v="332"/>
    <n v="12"/>
    <n v="96"/>
    <n v="78"/>
    <n v="40"/>
    <n v="55"/>
    <x v="0"/>
    <x v="0"/>
    <x v="0"/>
    <x v="0"/>
    <x v="0"/>
    <x v="0"/>
    <n v="3"/>
    <n v="4"/>
    <n v="1"/>
    <n v="6"/>
  </r>
  <r>
    <x v="1"/>
    <x v="3"/>
    <x v="2"/>
    <n v="0"/>
    <n v="0"/>
    <x v="1"/>
    <x v="2"/>
    <s v="05-10times"/>
    <s v="No"/>
    <x v="1"/>
    <x v="12"/>
    <n v="98"/>
    <n v="606"/>
    <n v="48"/>
    <n v="70"/>
    <n v="98"/>
    <x v="0"/>
    <x v="0"/>
    <x v="0"/>
    <x v="0"/>
    <x v="1"/>
    <x v="1"/>
    <n v="1"/>
    <n v="3"/>
    <n v="2"/>
    <n v="6"/>
  </r>
  <r>
    <x v="3"/>
    <x v="3"/>
    <x v="0"/>
    <n v="0"/>
    <n v="1"/>
    <x v="2"/>
    <x v="2"/>
    <s v="05-10times"/>
    <s v="No"/>
    <x v="1"/>
    <x v="636"/>
    <n v="58"/>
    <n v="161"/>
    <n v="76"/>
    <n v="51"/>
    <n v="135"/>
    <x v="0"/>
    <x v="0"/>
    <x v="0"/>
    <x v="0"/>
    <x v="0"/>
    <x v="1"/>
    <n v="1"/>
    <n v="6"/>
    <n v="9"/>
    <n v="4"/>
  </r>
  <r>
    <x v="3"/>
    <x v="3"/>
    <x v="3"/>
    <n v="1"/>
    <n v="1"/>
    <x v="2"/>
    <x v="2"/>
    <s v="05-10times"/>
    <s v="No"/>
    <x v="1"/>
    <x v="317"/>
    <n v="0"/>
    <n v="2"/>
    <n v="0"/>
    <n v="0"/>
    <n v="5"/>
    <x v="0"/>
    <x v="0"/>
    <x v="0"/>
    <x v="0"/>
    <x v="0"/>
    <x v="0"/>
    <n v="2"/>
    <n v="2"/>
    <n v="0"/>
    <n v="3"/>
  </r>
  <r>
    <x v="3"/>
    <x v="3"/>
    <x v="0"/>
    <n v="1"/>
    <n v="1"/>
    <x v="2"/>
    <x v="2"/>
    <s v="05-10times"/>
    <s v="No"/>
    <x v="1"/>
    <x v="6"/>
    <n v="0"/>
    <n v="5"/>
    <n v="0"/>
    <n v="0"/>
    <n v="11"/>
    <x v="0"/>
    <x v="0"/>
    <x v="1"/>
    <x v="0"/>
    <x v="0"/>
    <x v="0"/>
    <n v="2"/>
    <n v="1"/>
    <n v="1"/>
    <n v="2"/>
  </r>
  <r>
    <x v="2"/>
    <x v="3"/>
    <x v="0"/>
    <n v="1"/>
    <n v="0"/>
    <x v="1"/>
    <x v="0"/>
    <s v="05-10times"/>
    <s v="No"/>
    <x v="1"/>
    <x v="380"/>
    <n v="11"/>
    <n v="25"/>
    <n v="29"/>
    <n v="1"/>
    <n v="18"/>
    <x v="0"/>
    <x v="0"/>
    <x v="0"/>
    <x v="0"/>
    <x v="0"/>
    <x v="0"/>
    <n v="1"/>
    <n v="1"/>
    <n v="1"/>
    <n v="4"/>
  </r>
  <r>
    <x v="0"/>
    <x v="2"/>
    <x v="1"/>
    <n v="0"/>
    <n v="1"/>
    <x v="2"/>
    <x v="0"/>
    <s v="05-10times"/>
    <s v="No"/>
    <x v="1"/>
    <x v="637"/>
    <n v="107"/>
    <n v="291"/>
    <n v="84"/>
    <n v="37"/>
    <n v="86"/>
    <x v="0"/>
    <x v="0"/>
    <x v="0"/>
    <x v="0"/>
    <x v="0"/>
    <x v="0"/>
    <n v="4"/>
    <n v="10"/>
    <n v="3"/>
    <n v="13"/>
  </r>
  <r>
    <x v="3"/>
    <x v="3"/>
    <x v="1"/>
    <n v="0"/>
    <n v="1"/>
    <x v="2"/>
    <x v="1"/>
    <s v="05-10times"/>
    <s v="No"/>
    <x v="1"/>
    <x v="160"/>
    <n v="2"/>
    <n v="6"/>
    <n v="0"/>
    <n v="0"/>
    <n v="9"/>
    <x v="0"/>
    <x v="0"/>
    <x v="0"/>
    <x v="0"/>
    <x v="0"/>
    <x v="0"/>
    <n v="2"/>
    <n v="5"/>
    <n v="1"/>
    <n v="4"/>
  </r>
  <r>
    <x v="4"/>
    <x v="2"/>
    <x v="1"/>
    <n v="1"/>
    <n v="0"/>
    <x v="2"/>
    <x v="1"/>
    <s v="05-10times"/>
    <s v="No"/>
    <x v="1"/>
    <x v="91"/>
    <n v="1"/>
    <n v="3"/>
    <n v="10"/>
    <n v="6"/>
    <n v="9"/>
    <x v="0"/>
    <x v="0"/>
    <x v="0"/>
    <x v="0"/>
    <x v="0"/>
    <x v="0"/>
    <n v="2"/>
    <n v="1"/>
    <n v="0"/>
    <n v="3"/>
  </r>
  <r>
    <x v="4"/>
    <x v="2"/>
    <x v="1"/>
    <n v="0"/>
    <n v="0"/>
    <x v="1"/>
    <x v="1"/>
    <s v="05-10times"/>
    <s v="No"/>
    <x v="1"/>
    <x v="408"/>
    <n v="53"/>
    <n v="899"/>
    <n v="34"/>
    <n v="40"/>
    <n v="53"/>
    <x v="0"/>
    <x v="0"/>
    <x v="0"/>
    <x v="0"/>
    <x v="0"/>
    <x v="0"/>
    <n v="1"/>
    <n v="4"/>
    <n v="6"/>
    <n v="10"/>
  </r>
  <r>
    <x v="1"/>
    <x v="3"/>
    <x v="1"/>
    <n v="0"/>
    <n v="1"/>
    <x v="1"/>
    <x v="2"/>
    <s v="05-10times"/>
    <s v="No"/>
    <x v="1"/>
    <x v="293"/>
    <n v="53"/>
    <n v="213"/>
    <n v="104"/>
    <n v="98"/>
    <n v="151"/>
    <x v="0"/>
    <x v="0"/>
    <x v="0"/>
    <x v="0"/>
    <x v="0"/>
    <x v="0"/>
    <n v="1"/>
    <n v="6"/>
    <n v="4"/>
    <n v="13"/>
  </r>
  <r>
    <x v="1"/>
    <x v="3"/>
    <x v="1"/>
    <n v="0"/>
    <n v="2"/>
    <x v="2"/>
    <x v="1"/>
    <s v="05-10times"/>
    <s v="No"/>
    <x v="1"/>
    <x v="455"/>
    <n v="41"/>
    <n v="215"/>
    <n v="11"/>
    <n v="0"/>
    <n v="24"/>
    <x v="0"/>
    <x v="0"/>
    <x v="0"/>
    <x v="0"/>
    <x v="0"/>
    <x v="0"/>
    <n v="3"/>
    <n v="10"/>
    <n v="2"/>
    <n v="10"/>
  </r>
  <r>
    <x v="3"/>
    <x v="3"/>
    <x v="1"/>
    <n v="1"/>
    <n v="0"/>
    <x v="2"/>
    <x v="0"/>
    <s v="05-10times"/>
    <s v="No"/>
    <x v="1"/>
    <x v="76"/>
    <n v="3"/>
    <n v="30"/>
    <n v="3"/>
    <n v="2"/>
    <n v="9"/>
    <x v="0"/>
    <x v="0"/>
    <x v="0"/>
    <x v="0"/>
    <x v="0"/>
    <x v="0"/>
    <n v="2"/>
    <n v="3"/>
    <n v="0"/>
    <n v="3"/>
  </r>
  <r>
    <x v="2"/>
    <x v="0"/>
    <x v="3"/>
    <n v="0"/>
    <n v="0"/>
    <x v="1"/>
    <x v="0"/>
    <s v="05-10times"/>
    <s v="No"/>
    <x v="1"/>
    <x v="638"/>
    <n v="108"/>
    <n v="334"/>
    <n v="65"/>
    <n v="92"/>
    <n v="117"/>
    <x v="0"/>
    <x v="0"/>
    <x v="0"/>
    <x v="0"/>
    <x v="0"/>
    <x v="0"/>
    <n v="1"/>
    <n v="4"/>
    <n v="3"/>
    <n v="5"/>
  </r>
  <r>
    <x v="0"/>
    <x v="2"/>
    <x v="1"/>
    <n v="0"/>
    <n v="0"/>
    <x v="1"/>
    <x v="2"/>
    <s v="05-10times"/>
    <s v="No"/>
    <x v="1"/>
    <x v="537"/>
    <n v="169"/>
    <n v="816"/>
    <n v="20"/>
    <n v="0"/>
    <n v="30"/>
    <x v="0"/>
    <x v="0"/>
    <x v="0"/>
    <x v="0"/>
    <x v="0"/>
    <x v="1"/>
    <n v="1"/>
    <n v="4"/>
    <n v="5"/>
    <n v="4"/>
  </r>
  <r>
    <x v="3"/>
    <x v="0"/>
    <x v="4"/>
    <n v="0"/>
    <n v="0"/>
    <x v="2"/>
    <x v="2"/>
    <s v="05-10times"/>
    <s v="No"/>
    <x v="1"/>
    <x v="639"/>
    <n v="61"/>
    <n v="204"/>
    <n v="34"/>
    <n v="26"/>
    <n v="47"/>
    <x v="0"/>
    <x v="0"/>
    <x v="0"/>
    <x v="0"/>
    <x v="0"/>
    <x v="0"/>
    <n v="2"/>
    <n v="7"/>
    <n v="1"/>
    <n v="7"/>
  </r>
  <r>
    <x v="4"/>
    <x v="3"/>
    <x v="2"/>
    <n v="2"/>
    <n v="0"/>
    <x v="2"/>
    <x v="0"/>
    <s v="05-10times"/>
    <s v="Yes"/>
    <x v="1"/>
    <x v="205"/>
    <n v="8"/>
    <n v="107"/>
    <n v="7"/>
    <n v="2"/>
    <n v="176"/>
    <x v="0"/>
    <x v="0"/>
    <x v="1"/>
    <x v="0"/>
    <x v="0"/>
    <x v="1"/>
    <n v="4"/>
    <n v="7"/>
    <n v="2"/>
    <n v="3"/>
  </r>
  <r>
    <x v="2"/>
    <x v="0"/>
    <x v="4"/>
    <n v="1"/>
    <n v="0"/>
    <x v="2"/>
    <x v="1"/>
    <s v="05-10times"/>
    <s v="No"/>
    <x v="1"/>
    <x v="434"/>
    <n v="37"/>
    <n v="64"/>
    <n v="49"/>
    <n v="34"/>
    <n v="116"/>
    <x v="0"/>
    <x v="0"/>
    <x v="0"/>
    <x v="0"/>
    <x v="0"/>
    <x v="0"/>
    <n v="8"/>
    <n v="4"/>
    <n v="3"/>
    <n v="6"/>
  </r>
  <r>
    <x v="4"/>
    <x v="3"/>
    <x v="1"/>
    <n v="1"/>
    <n v="0"/>
    <x v="2"/>
    <x v="1"/>
    <s v="05-10times"/>
    <s v="No"/>
    <x v="1"/>
    <x v="123"/>
    <n v="3"/>
    <n v="49"/>
    <n v="7"/>
    <n v="4"/>
    <n v="5"/>
    <x v="0"/>
    <x v="0"/>
    <x v="0"/>
    <x v="0"/>
    <x v="0"/>
    <x v="0"/>
    <n v="4"/>
    <n v="3"/>
    <n v="0"/>
    <n v="4"/>
  </r>
  <r>
    <x v="0"/>
    <x v="3"/>
    <x v="4"/>
    <n v="0"/>
    <n v="1"/>
    <x v="1"/>
    <x v="2"/>
    <s v="05-10times"/>
    <s v="No"/>
    <x v="1"/>
    <x v="208"/>
    <n v="66"/>
    <n v="400"/>
    <n v="12"/>
    <n v="38"/>
    <n v="114"/>
    <x v="0"/>
    <x v="0"/>
    <x v="0"/>
    <x v="0"/>
    <x v="0"/>
    <x v="0"/>
    <n v="1"/>
    <n v="8"/>
    <n v="3"/>
    <n v="13"/>
  </r>
  <r>
    <x v="4"/>
    <x v="3"/>
    <x v="1"/>
    <n v="0"/>
    <n v="0"/>
    <x v="2"/>
    <x v="1"/>
    <s v="05-10times"/>
    <s v="No"/>
    <x v="1"/>
    <x v="23"/>
    <n v="87"/>
    <n v="64"/>
    <n v="175"/>
    <n v="16"/>
    <n v="74"/>
    <x v="0"/>
    <x v="0"/>
    <x v="0"/>
    <x v="0"/>
    <x v="0"/>
    <x v="0"/>
    <n v="1"/>
    <n v="6"/>
    <n v="1"/>
    <n v="6"/>
  </r>
  <r>
    <x v="3"/>
    <x v="2"/>
    <x v="1"/>
    <n v="0"/>
    <n v="1"/>
    <x v="2"/>
    <x v="2"/>
    <s v="05-10times"/>
    <s v="No"/>
    <x v="1"/>
    <x v="487"/>
    <n v="44"/>
    <n v="212"/>
    <n v="46"/>
    <n v="8"/>
    <n v="177"/>
    <x v="0"/>
    <x v="0"/>
    <x v="0"/>
    <x v="0"/>
    <x v="0"/>
    <x v="0"/>
    <n v="3"/>
    <n v="11"/>
    <n v="4"/>
    <n v="8"/>
  </r>
  <r>
    <x v="3"/>
    <x v="4"/>
    <x v="1"/>
    <n v="0"/>
    <n v="0"/>
    <x v="2"/>
    <x v="2"/>
    <s v="05-10times"/>
    <s v="No"/>
    <x v="1"/>
    <x v="5"/>
    <n v="7"/>
    <n v="14"/>
    <n v="7"/>
    <n v="16"/>
    <n v="15"/>
    <x v="0"/>
    <x v="0"/>
    <x v="0"/>
    <x v="0"/>
    <x v="0"/>
    <x v="0"/>
    <n v="3"/>
    <n v="2"/>
    <n v="1"/>
    <n v="3"/>
  </r>
  <r>
    <x v="3"/>
    <x v="4"/>
    <x v="1"/>
    <n v="1"/>
    <n v="0"/>
    <x v="2"/>
    <x v="1"/>
    <s v="05-10times"/>
    <s v="No"/>
    <x v="1"/>
    <x v="358"/>
    <n v="2"/>
    <n v="28"/>
    <n v="3"/>
    <n v="2"/>
    <n v="9"/>
    <x v="0"/>
    <x v="0"/>
    <x v="0"/>
    <x v="0"/>
    <x v="0"/>
    <x v="0"/>
    <n v="3"/>
    <n v="2"/>
    <n v="0"/>
    <n v="4"/>
  </r>
  <r>
    <x v="2"/>
    <x v="3"/>
    <x v="0"/>
    <n v="0"/>
    <n v="0"/>
    <x v="1"/>
    <x v="1"/>
    <s v="05-10times"/>
    <s v="No"/>
    <x v="1"/>
    <x v="62"/>
    <n v="17"/>
    <n v="44"/>
    <n v="34"/>
    <n v="22"/>
    <n v="89"/>
    <x v="0"/>
    <x v="0"/>
    <x v="0"/>
    <x v="0"/>
    <x v="0"/>
    <x v="0"/>
    <n v="1"/>
    <n v="2"/>
    <n v="5"/>
    <n v="3"/>
  </r>
  <r>
    <x v="1"/>
    <x v="2"/>
    <x v="1"/>
    <n v="1"/>
    <n v="1"/>
    <x v="1"/>
    <x v="1"/>
    <s v="05-10times"/>
    <s v="No"/>
    <x v="1"/>
    <x v="193"/>
    <n v="19"/>
    <n v="110"/>
    <n v="16"/>
    <n v="12"/>
    <n v="12"/>
    <x v="0"/>
    <x v="0"/>
    <x v="0"/>
    <x v="0"/>
    <x v="0"/>
    <x v="0"/>
    <n v="4"/>
    <n v="6"/>
    <n v="3"/>
    <n v="10"/>
  </r>
  <r>
    <x v="3"/>
    <x v="0"/>
    <x v="0"/>
    <n v="0"/>
    <n v="1"/>
    <x v="2"/>
    <x v="2"/>
    <s v="05-10times"/>
    <s v="No"/>
    <x v="1"/>
    <x v="356"/>
    <n v="0"/>
    <n v="11"/>
    <n v="2"/>
    <n v="8"/>
    <n v="23"/>
    <x v="0"/>
    <x v="0"/>
    <x v="0"/>
    <x v="0"/>
    <x v="0"/>
    <x v="0"/>
    <n v="1"/>
    <n v="2"/>
    <n v="1"/>
    <n v="3"/>
  </r>
  <r>
    <x v="4"/>
    <x v="3"/>
    <x v="0"/>
    <n v="1"/>
    <n v="1"/>
    <x v="2"/>
    <x v="1"/>
    <s v="05-10times"/>
    <s v="No"/>
    <x v="1"/>
    <x v="14"/>
    <n v="0"/>
    <n v="11"/>
    <n v="0"/>
    <n v="0"/>
    <n v="9"/>
    <x v="0"/>
    <x v="0"/>
    <x v="0"/>
    <x v="0"/>
    <x v="0"/>
    <x v="0"/>
    <n v="3"/>
    <n v="2"/>
    <n v="0"/>
    <n v="3"/>
  </r>
  <r>
    <x v="2"/>
    <x v="0"/>
    <x v="0"/>
    <n v="0"/>
    <n v="0"/>
    <x v="1"/>
    <x v="2"/>
    <s v="05-10times"/>
    <s v="No"/>
    <x v="1"/>
    <x v="640"/>
    <n v="107"/>
    <n v="391"/>
    <n v="175"/>
    <n v="67"/>
    <n v="40"/>
    <x v="0"/>
    <x v="0"/>
    <x v="0"/>
    <x v="0"/>
    <x v="0"/>
    <x v="0"/>
    <n v="1"/>
    <n v="6"/>
    <n v="4"/>
    <n v="10"/>
  </r>
  <r>
    <x v="3"/>
    <x v="2"/>
    <x v="0"/>
    <n v="0"/>
    <n v="0"/>
    <x v="1"/>
    <x v="1"/>
    <s v="05-10times"/>
    <s v="No"/>
    <x v="1"/>
    <x v="477"/>
    <n v="38"/>
    <n v="104"/>
    <n v="50"/>
    <n v="9"/>
    <n v="38"/>
    <x v="0"/>
    <x v="0"/>
    <x v="0"/>
    <x v="1"/>
    <x v="0"/>
    <x v="0"/>
    <n v="2"/>
    <n v="7"/>
    <n v="3"/>
    <n v="4"/>
  </r>
  <r>
    <x v="0"/>
    <x v="2"/>
    <x v="0"/>
    <n v="0"/>
    <n v="0"/>
    <x v="1"/>
    <x v="0"/>
    <s v="05-10times"/>
    <s v="No"/>
    <x v="1"/>
    <x v="139"/>
    <n v="67"/>
    <n v="165"/>
    <n v="30"/>
    <n v="43"/>
    <n v="11"/>
    <x v="0"/>
    <x v="0"/>
    <x v="0"/>
    <x v="0"/>
    <x v="0"/>
    <x v="0"/>
    <n v="1"/>
    <n v="4"/>
    <n v="2"/>
    <n v="8"/>
  </r>
  <r>
    <x v="0"/>
    <x v="2"/>
    <x v="2"/>
    <n v="1"/>
    <n v="0"/>
    <x v="2"/>
    <x v="1"/>
    <s v="05-10times"/>
    <s v="No"/>
    <x v="1"/>
    <x v="460"/>
    <n v="25"/>
    <n v="292"/>
    <n v="130"/>
    <n v="41"/>
    <n v="64"/>
    <x v="0"/>
    <x v="0"/>
    <x v="1"/>
    <x v="0"/>
    <x v="0"/>
    <x v="0"/>
    <n v="3"/>
    <n v="8"/>
    <n v="8"/>
    <n v="6"/>
  </r>
  <r>
    <x v="5"/>
    <x v="3"/>
    <x v="4"/>
    <n v="0"/>
    <n v="0"/>
    <x v="1"/>
    <x v="0"/>
    <s v="05-10times"/>
    <s v="No"/>
    <x v="1"/>
    <x v="641"/>
    <n v="108"/>
    <n v="649"/>
    <n v="253"/>
    <n v="151"/>
    <n v="108"/>
    <x v="1"/>
    <x v="0"/>
    <x v="0"/>
    <x v="0"/>
    <x v="0"/>
    <x v="0"/>
    <n v="1"/>
    <n v="4"/>
    <n v="7"/>
    <n v="12"/>
  </r>
  <r>
    <x v="2"/>
    <x v="2"/>
    <x v="0"/>
    <n v="0"/>
    <n v="1"/>
    <x v="2"/>
    <x v="1"/>
    <s v="05-10times"/>
    <s v="No"/>
    <x v="1"/>
    <x v="478"/>
    <n v="0"/>
    <n v="21"/>
    <n v="0"/>
    <n v="0"/>
    <n v="17"/>
    <x v="1"/>
    <x v="0"/>
    <x v="0"/>
    <x v="1"/>
    <x v="0"/>
    <x v="1"/>
    <n v="3"/>
    <n v="7"/>
    <n v="1"/>
    <n v="7"/>
  </r>
  <r>
    <x v="3"/>
    <x v="2"/>
    <x v="4"/>
    <n v="1"/>
    <n v="1"/>
    <x v="1"/>
    <x v="2"/>
    <s v="05-10times"/>
    <s v="No"/>
    <x v="1"/>
    <x v="642"/>
    <n v="9"/>
    <n v="124"/>
    <n v="12"/>
    <n v="24"/>
    <n v="109"/>
    <x v="0"/>
    <x v="0"/>
    <x v="0"/>
    <x v="0"/>
    <x v="0"/>
    <x v="0"/>
    <n v="7"/>
    <n v="4"/>
    <n v="2"/>
    <n v="10"/>
  </r>
  <r>
    <x v="3"/>
    <x v="3"/>
    <x v="0"/>
    <n v="1"/>
    <n v="0"/>
    <x v="2"/>
    <x v="2"/>
    <s v="05-10times"/>
    <s v="No"/>
    <x v="1"/>
    <x v="643"/>
    <n v="107"/>
    <n v="309"/>
    <n v="140"/>
    <n v="80"/>
    <n v="35"/>
    <x v="0"/>
    <x v="0"/>
    <x v="0"/>
    <x v="0"/>
    <x v="0"/>
    <x v="0"/>
    <n v="1"/>
    <n v="2"/>
    <n v="5"/>
    <n v="13"/>
  </r>
  <r>
    <x v="3"/>
    <x v="2"/>
    <x v="0"/>
    <n v="1"/>
    <n v="1"/>
    <x v="2"/>
    <x v="1"/>
    <s v="05-10times"/>
    <s v="No"/>
    <x v="1"/>
    <x v="299"/>
    <n v="1"/>
    <n v="22"/>
    <n v="3"/>
    <n v="4"/>
    <n v="12"/>
    <x v="0"/>
    <x v="0"/>
    <x v="0"/>
    <x v="0"/>
    <x v="0"/>
    <x v="0"/>
    <n v="3"/>
    <n v="2"/>
    <n v="0"/>
    <n v="4"/>
  </r>
  <r>
    <x v="0"/>
    <x v="0"/>
    <x v="2"/>
    <n v="0"/>
    <n v="1"/>
    <x v="2"/>
    <x v="1"/>
    <s v="05-10times"/>
    <s v="No"/>
    <x v="1"/>
    <x v="435"/>
    <n v="0"/>
    <n v="76"/>
    <n v="0"/>
    <n v="0"/>
    <n v="10"/>
    <x v="0"/>
    <x v="0"/>
    <x v="0"/>
    <x v="1"/>
    <x v="0"/>
    <x v="0"/>
    <n v="3"/>
    <n v="3"/>
    <n v="4"/>
    <n v="9"/>
  </r>
  <r>
    <x v="2"/>
    <x v="2"/>
    <x v="0"/>
    <n v="0"/>
    <n v="1"/>
    <x v="1"/>
    <x v="1"/>
    <s v="05-10times"/>
    <s v="No"/>
    <x v="1"/>
    <x v="644"/>
    <n v="19"/>
    <n v="125"/>
    <n v="37"/>
    <n v="67"/>
    <n v="14"/>
    <x v="0"/>
    <x v="0"/>
    <x v="0"/>
    <x v="0"/>
    <x v="0"/>
    <x v="0"/>
    <n v="1"/>
    <n v="4"/>
    <n v="2"/>
    <n v="10"/>
  </r>
  <r>
    <x v="0"/>
    <x v="3"/>
    <x v="0"/>
    <n v="1"/>
    <n v="1"/>
    <x v="1"/>
    <x v="1"/>
    <s v="05-10times"/>
    <s v="No"/>
    <x v="1"/>
    <x v="58"/>
    <n v="2"/>
    <n v="64"/>
    <n v="7"/>
    <n v="2"/>
    <n v="12"/>
    <x v="0"/>
    <x v="0"/>
    <x v="0"/>
    <x v="0"/>
    <x v="0"/>
    <x v="0"/>
    <n v="4"/>
    <n v="3"/>
    <n v="3"/>
    <n v="5"/>
  </r>
  <r>
    <x v="3"/>
    <x v="1"/>
    <x v="4"/>
    <n v="0"/>
    <n v="1"/>
    <x v="2"/>
    <x v="0"/>
    <s v="05-10times"/>
    <s v="No"/>
    <x v="1"/>
    <x v="285"/>
    <n v="20"/>
    <n v="57"/>
    <n v="8"/>
    <n v="20"/>
    <n v="91"/>
    <x v="0"/>
    <x v="0"/>
    <x v="0"/>
    <x v="0"/>
    <x v="0"/>
    <x v="0"/>
    <n v="4"/>
    <n v="7"/>
    <n v="1"/>
    <n v="5"/>
  </r>
  <r>
    <x v="2"/>
    <x v="3"/>
    <x v="0"/>
    <n v="1"/>
    <n v="0"/>
    <x v="2"/>
    <x v="2"/>
    <s v="05-10times"/>
    <s v="No"/>
    <x v="1"/>
    <x v="645"/>
    <n v="34"/>
    <n v="137"/>
    <n v="15"/>
    <n v="0"/>
    <n v="11"/>
    <x v="0"/>
    <x v="0"/>
    <x v="0"/>
    <x v="1"/>
    <x v="0"/>
    <x v="0"/>
    <n v="2"/>
    <n v="5"/>
    <n v="2"/>
    <n v="10"/>
  </r>
  <r>
    <x v="2"/>
    <x v="2"/>
    <x v="4"/>
    <n v="0"/>
    <n v="0"/>
    <x v="2"/>
    <x v="1"/>
    <s v="05-10times"/>
    <s v="No"/>
    <x v="1"/>
    <x v="646"/>
    <n v="43"/>
    <n v="204"/>
    <n v="153"/>
    <n v="58"/>
    <n v="29"/>
    <x v="1"/>
    <x v="1"/>
    <x v="0"/>
    <x v="1"/>
    <x v="0"/>
    <x v="1"/>
    <n v="3"/>
    <n v="2"/>
    <n v="8"/>
    <n v="12"/>
  </r>
  <r>
    <x v="4"/>
    <x v="3"/>
    <x v="0"/>
    <n v="0"/>
    <n v="0"/>
    <x v="1"/>
    <x v="2"/>
    <s v="05-10times"/>
    <s v="No"/>
    <x v="1"/>
    <x v="647"/>
    <n v="24"/>
    <n v="694"/>
    <n v="51"/>
    <n v="19"/>
    <n v="119"/>
    <x v="0"/>
    <x v="0"/>
    <x v="1"/>
    <x v="0"/>
    <x v="1"/>
    <x v="0"/>
    <n v="0"/>
    <n v="5"/>
    <n v="10"/>
    <n v="5"/>
  </r>
  <r>
    <x v="0"/>
    <x v="3"/>
    <x v="1"/>
    <n v="0"/>
    <n v="1"/>
    <x v="2"/>
    <x v="2"/>
    <s v="05-10times"/>
    <s v="No"/>
    <x v="1"/>
    <x v="185"/>
    <n v="5"/>
    <n v="44"/>
    <n v="0"/>
    <n v="10"/>
    <n v="20"/>
    <x v="0"/>
    <x v="0"/>
    <x v="0"/>
    <x v="0"/>
    <x v="0"/>
    <x v="0"/>
    <n v="1"/>
    <n v="5"/>
    <n v="1"/>
    <n v="5"/>
  </r>
  <r>
    <x v="2"/>
    <x v="1"/>
    <x v="2"/>
    <n v="0"/>
    <n v="1"/>
    <x v="2"/>
    <x v="0"/>
    <s v="05-10times"/>
    <s v="No"/>
    <x v="1"/>
    <x v="259"/>
    <n v="7"/>
    <n v="84"/>
    <n v="0"/>
    <n v="30"/>
    <n v="38"/>
    <x v="0"/>
    <x v="0"/>
    <x v="0"/>
    <x v="1"/>
    <x v="0"/>
    <x v="0"/>
    <n v="3"/>
    <n v="10"/>
    <n v="4"/>
    <n v="7"/>
  </r>
  <r>
    <x v="1"/>
    <x v="0"/>
    <x v="0"/>
    <n v="0"/>
    <n v="1"/>
    <x v="2"/>
    <x v="0"/>
    <s v="05-10times"/>
    <s v="No"/>
    <x v="1"/>
    <x v="218"/>
    <n v="0"/>
    <n v="88"/>
    <n v="19"/>
    <n v="4"/>
    <n v="73"/>
    <x v="0"/>
    <x v="0"/>
    <x v="0"/>
    <x v="0"/>
    <x v="0"/>
    <x v="0"/>
    <n v="4"/>
    <n v="8"/>
    <n v="5"/>
    <n v="3"/>
  </r>
  <r>
    <x v="0"/>
    <x v="3"/>
    <x v="2"/>
    <n v="0"/>
    <n v="0"/>
    <x v="1"/>
    <x v="0"/>
    <s v="05-10times"/>
    <s v="No"/>
    <x v="1"/>
    <x v="248"/>
    <n v="161"/>
    <n v="295"/>
    <n v="210"/>
    <n v="85"/>
    <n v="47"/>
    <x v="0"/>
    <x v="0"/>
    <x v="0"/>
    <x v="0"/>
    <x v="0"/>
    <x v="0"/>
    <n v="2"/>
    <n v="4"/>
    <n v="7"/>
    <n v="13"/>
  </r>
  <r>
    <x v="0"/>
    <x v="1"/>
    <x v="0"/>
    <n v="0"/>
    <n v="0"/>
    <x v="2"/>
    <x v="2"/>
    <s v="11-15times"/>
    <s v="No"/>
    <x v="1"/>
    <x v="107"/>
    <n v="18"/>
    <n v="14"/>
    <n v="15"/>
    <n v="22"/>
    <n v="50"/>
    <x v="0"/>
    <x v="0"/>
    <x v="0"/>
    <x v="0"/>
    <x v="0"/>
    <x v="1"/>
    <n v="3"/>
    <n v="3"/>
    <n v="1"/>
    <n v="3"/>
  </r>
  <r>
    <x v="2"/>
    <x v="0"/>
    <x v="0"/>
    <n v="0"/>
    <n v="1"/>
    <x v="2"/>
    <x v="2"/>
    <s v="05-10times"/>
    <s v="No"/>
    <x v="1"/>
    <x v="221"/>
    <n v="72"/>
    <n v="98"/>
    <n v="136"/>
    <n v="21"/>
    <n v="229"/>
    <x v="0"/>
    <x v="0"/>
    <x v="0"/>
    <x v="0"/>
    <x v="0"/>
    <x v="0"/>
    <n v="4"/>
    <n v="5"/>
    <n v="2"/>
    <n v="12"/>
  </r>
  <r>
    <x v="4"/>
    <x v="3"/>
    <x v="0"/>
    <n v="1"/>
    <n v="1"/>
    <x v="1"/>
    <x v="2"/>
    <s v="05-10times"/>
    <s v="No"/>
    <x v="1"/>
    <x v="648"/>
    <n v="28"/>
    <n v="211"/>
    <n v="37"/>
    <n v="28"/>
    <n v="42"/>
    <x v="1"/>
    <x v="0"/>
    <x v="0"/>
    <x v="1"/>
    <x v="1"/>
    <x v="0"/>
    <n v="3"/>
    <n v="4"/>
    <n v="3"/>
    <n v="4"/>
  </r>
  <r>
    <x v="3"/>
    <x v="0"/>
    <x v="4"/>
    <n v="0"/>
    <n v="1"/>
    <x v="2"/>
    <x v="1"/>
    <s v="05-10times"/>
    <s v="No"/>
    <x v="1"/>
    <x v="405"/>
    <n v="21"/>
    <n v="118"/>
    <n v="13"/>
    <n v="10"/>
    <n v="21"/>
    <x v="0"/>
    <x v="0"/>
    <x v="0"/>
    <x v="1"/>
    <x v="0"/>
    <x v="0"/>
    <n v="3"/>
    <n v="8"/>
    <n v="3"/>
    <n v="5"/>
  </r>
  <r>
    <x v="3"/>
    <x v="3"/>
    <x v="4"/>
    <n v="1"/>
    <n v="0"/>
    <x v="2"/>
    <x v="2"/>
    <s v="11-15times"/>
    <s v="No"/>
    <x v="1"/>
    <x v="10"/>
    <n v="0"/>
    <n v="52"/>
    <n v="8"/>
    <n v="3"/>
    <n v="20"/>
    <x v="0"/>
    <x v="0"/>
    <x v="0"/>
    <x v="0"/>
    <x v="0"/>
    <x v="0"/>
    <n v="4"/>
    <n v="9"/>
    <n v="0"/>
    <n v="4"/>
  </r>
  <r>
    <x v="4"/>
    <x v="2"/>
    <x v="4"/>
    <n v="1"/>
    <n v="1"/>
    <x v="2"/>
    <x v="1"/>
    <s v="16times or more"/>
    <s v="No"/>
    <x v="1"/>
    <x v="14"/>
    <n v="0"/>
    <n v="6"/>
    <n v="1"/>
    <n v="1"/>
    <n v="13"/>
    <x v="0"/>
    <x v="0"/>
    <x v="1"/>
    <x v="0"/>
    <x v="0"/>
    <x v="0"/>
    <n v="1"/>
    <n v="1"/>
    <n v="0"/>
    <n v="0"/>
  </r>
  <r>
    <x v="4"/>
    <x v="3"/>
    <x v="0"/>
    <n v="0"/>
    <n v="1"/>
    <x v="1"/>
    <x v="1"/>
    <s v="05-10times"/>
    <s v="No"/>
    <x v="1"/>
    <x v="649"/>
    <n v="34"/>
    <n v="309"/>
    <n v="0"/>
    <n v="22"/>
    <n v="125"/>
    <x v="0"/>
    <x v="0"/>
    <x v="0"/>
    <x v="0"/>
    <x v="0"/>
    <x v="0"/>
    <n v="2"/>
    <n v="5"/>
    <n v="4"/>
    <n v="8"/>
  </r>
  <r>
    <x v="3"/>
    <x v="3"/>
    <x v="4"/>
    <n v="2"/>
    <n v="0"/>
    <x v="2"/>
    <x v="2"/>
    <s v="05-10times"/>
    <s v="No"/>
    <x v="1"/>
    <x v="201"/>
    <n v="3"/>
    <n v="67"/>
    <n v="10"/>
    <n v="8"/>
    <n v="24"/>
    <x v="0"/>
    <x v="0"/>
    <x v="0"/>
    <x v="0"/>
    <x v="0"/>
    <x v="1"/>
    <n v="1"/>
    <n v="3"/>
    <n v="1"/>
    <n v="3"/>
  </r>
  <r>
    <x v="0"/>
    <x v="0"/>
    <x v="2"/>
    <n v="1"/>
    <n v="0"/>
    <x v="2"/>
    <x v="0"/>
    <s v="05-10times"/>
    <s v="No"/>
    <x v="1"/>
    <x v="30"/>
    <n v="7"/>
    <n v="19"/>
    <n v="8"/>
    <n v="2"/>
    <n v="21"/>
    <x v="0"/>
    <x v="0"/>
    <x v="0"/>
    <x v="0"/>
    <x v="0"/>
    <x v="0"/>
    <n v="2"/>
    <n v="2"/>
    <n v="2"/>
    <n v="2"/>
  </r>
  <r>
    <x v="2"/>
    <x v="3"/>
    <x v="0"/>
    <n v="1"/>
    <n v="1"/>
    <x v="1"/>
    <x v="0"/>
    <s v="05-10times"/>
    <s v="No"/>
    <x v="1"/>
    <x v="25"/>
    <n v="70"/>
    <n v="106"/>
    <n v="72"/>
    <n v="19"/>
    <n v="23"/>
    <x v="0"/>
    <x v="0"/>
    <x v="0"/>
    <x v="0"/>
    <x v="0"/>
    <x v="0"/>
    <n v="2"/>
    <n v="4"/>
    <n v="2"/>
    <n v="8"/>
  </r>
  <r>
    <x v="2"/>
    <x v="1"/>
    <x v="1"/>
    <n v="0"/>
    <n v="1"/>
    <x v="2"/>
    <x v="1"/>
    <s v="05-10times"/>
    <s v="No"/>
    <x v="1"/>
    <x v="618"/>
    <n v="2"/>
    <n v="19"/>
    <n v="8"/>
    <n v="8"/>
    <n v="4"/>
    <x v="0"/>
    <x v="0"/>
    <x v="0"/>
    <x v="0"/>
    <x v="0"/>
    <x v="0"/>
    <n v="3"/>
    <n v="2"/>
    <n v="2"/>
    <n v="6"/>
  </r>
  <r>
    <x v="3"/>
    <x v="3"/>
    <x v="3"/>
    <n v="0"/>
    <n v="1"/>
    <x v="2"/>
    <x v="1"/>
    <s v="05-10times"/>
    <s v="No"/>
    <x v="1"/>
    <x v="650"/>
    <n v="1"/>
    <n v="12"/>
    <n v="0"/>
    <n v="3"/>
    <n v="32"/>
    <x v="0"/>
    <x v="0"/>
    <x v="0"/>
    <x v="1"/>
    <x v="0"/>
    <x v="0"/>
    <n v="2"/>
    <n v="4"/>
    <n v="1"/>
    <n v="3"/>
  </r>
  <r>
    <x v="3"/>
    <x v="3"/>
    <x v="3"/>
    <n v="1"/>
    <n v="1"/>
    <x v="2"/>
    <x v="1"/>
    <s v="05-10times"/>
    <s v="No"/>
    <x v="1"/>
    <x v="255"/>
    <n v="4"/>
    <n v="51"/>
    <n v="6"/>
    <n v="4"/>
    <n v="95"/>
    <x v="1"/>
    <x v="0"/>
    <x v="0"/>
    <x v="0"/>
    <x v="0"/>
    <x v="0"/>
    <n v="6"/>
    <n v="7"/>
    <n v="2"/>
    <n v="6"/>
  </r>
  <r>
    <x v="2"/>
    <x v="2"/>
    <x v="1"/>
    <n v="0"/>
    <n v="1"/>
    <x v="1"/>
    <x v="2"/>
    <s v="05-10times"/>
    <s v="No"/>
    <x v="1"/>
    <x v="315"/>
    <n v="32"/>
    <n v="348"/>
    <n v="76"/>
    <n v="32"/>
    <n v="90"/>
    <x v="0"/>
    <x v="0"/>
    <x v="0"/>
    <x v="0"/>
    <x v="0"/>
    <x v="0"/>
    <n v="2"/>
    <n v="5"/>
    <n v="2"/>
    <n v="12"/>
  </r>
  <r>
    <x v="0"/>
    <x v="2"/>
    <x v="2"/>
    <n v="1"/>
    <n v="0"/>
    <x v="2"/>
    <x v="0"/>
    <s v="05-10times"/>
    <s v="No"/>
    <x v="1"/>
    <x v="111"/>
    <n v="3"/>
    <n v="13"/>
    <n v="2"/>
    <n v="10"/>
    <n v="0"/>
    <x v="0"/>
    <x v="0"/>
    <x v="0"/>
    <x v="0"/>
    <x v="0"/>
    <x v="0"/>
    <n v="1"/>
    <n v="2"/>
    <n v="0"/>
    <n v="3"/>
  </r>
  <r>
    <x v="0"/>
    <x v="2"/>
    <x v="2"/>
    <n v="0"/>
    <n v="0"/>
    <x v="2"/>
    <x v="2"/>
    <s v="05-10times"/>
    <s v="No"/>
    <x v="1"/>
    <x v="598"/>
    <n v="5"/>
    <n v="38"/>
    <n v="150"/>
    <n v="12"/>
    <n v="28"/>
    <x v="0"/>
    <x v="0"/>
    <x v="0"/>
    <x v="0"/>
    <x v="0"/>
    <x v="0"/>
    <n v="2"/>
    <n v="4"/>
    <n v="1"/>
    <n v="6"/>
  </r>
  <r>
    <x v="1"/>
    <x v="1"/>
    <x v="0"/>
    <n v="0"/>
    <n v="1"/>
    <x v="1"/>
    <x v="0"/>
    <s v="05-10times"/>
    <s v="No"/>
    <x v="1"/>
    <x v="651"/>
    <n v="71"/>
    <n v="449"/>
    <n v="69"/>
    <n v="71"/>
    <n v="26"/>
    <x v="0"/>
    <x v="0"/>
    <x v="0"/>
    <x v="0"/>
    <x v="0"/>
    <x v="0"/>
    <n v="1"/>
    <n v="11"/>
    <n v="8"/>
    <n v="8"/>
  </r>
  <r>
    <x v="0"/>
    <x v="3"/>
    <x v="1"/>
    <n v="0"/>
    <n v="1"/>
    <x v="2"/>
    <x v="0"/>
    <s v="05-10times"/>
    <s v="No"/>
    <x v="1"/>
    <x v="76"/>
    <n v="0"/>
    <n v="5"/>
    <n v="0"/>
    <n v="1"/>
    <n v="5"/>
    <x v="0"/>
    <x v="0"/>
    <x v="0"/>
    <x v="0"/>
    <x v="0"/>
    <x v="0"/>
    <n v="1"/>
    <n v="1"/>
    <n v="0"/>
    <n v="3"/>
  </r>
  <r>
    <x v="0"/>
    <x v="3"/>
    <x v="1"/>
    <n v="1"/>
    <n v="0"/>
    <x v="2"/>
    <x v="1"/>
    <s v="05-10times"/>
    <s v="No"/>
    <x v="1"/>
    <x v="87"/>
    <n v="0"/>
    <n v="16"/>
    <n v="0"/>
    <n v="0"/>
    <n v="6"/>
    <x v="0"/>
    <x v="0"/>
    <x v="0"/>
    <x v="0"/>
    <x v="0"/>
    <x v="1"/>
    <n v="1"/>
    <n v="1"/>
    <n v="1"/>
    <n v="2"/>
  </r>
  <r>
    <x v="4"/>
    <x v="3"/>
    <x v="1"/>
    <n v="1"/>
    <n v="0"/>
    <x v="2"/>
    <x v="0"/>
    <s v="05-10times"/>
    <s v="No"/>
    <x v="1"/>
    <x v="107"/>
    <n v="5"/>
    <n v="14"/>
    <n v="2"/>
    <n v="12"/>
    <n v="17"/>
    <x v="0"/>
    <x v="0"/>
    <x v="0"/>
    <x v="0"/>
    <x v="0"/>
    <x v="0"/>
    <n v="4"/>
    <n v="3"/>
    <n v="1"/>
    <n v="3"/>
  </r>
  <r>
    <x v="3"/>
    <x v="1"/>
    <x v="4"/>
    <n v="0"/>
    <n v="0"/>
    <x v="1"/>
    <x v="1"/>
    <s v="05-10times"/>
    <s v="No"/>
    <x v="1"/>
    <x v="30"/>
    <n v="3"/>
    <n v="3"/>
    <n v="0"/>
    <n v="0"/>
    <n v="0"/>
    <x v="0"/>
    <x v="0"/>
    <x v="0"/>
    <x v="0"/>
    <x v="0"/>
    <x v="0"/>
    <n v="1"/>
    <n v="0"/>
    <n v="0"/>
    <n v="3"/>
  </r>
  <r>
    <x v="0"/>
    <x v="3"/>
    <x v="4"/>
    <n v="0"/>
    <n v="0"/>
    <x v="1"/>
    <x v="2"/>
    <s v="05-10times"/>
    <s v="No"/>
    <x v="1"/>
    <x v="532"/>
    <n v="168"/>
    <n v="108"/>
    <n v="192"/>
    <n v="42"/>
    <n v="231"/>
    <x v="1"/>
    <x v="0"/>
    <x v="0"/>
    <x v="0"/>
    <x v="1"/>
    <x v="1"/>
    <n v="1"/>
    <n v="5"/>
    <n v="11"/>
    <n v="6"/>
  </r>
  <r>
    <x v="2"/>
    <x v="0"/>
    <x v="0"/>
    <n v="1"/>
    <n v="1"/>
    <x v="1"/>
    <x v="0"/>
    <s v="05-10times"/>
    <s v="No"/>
    <x v="1"/>
    <x v="18"/>
    <n v="2"/>
    <n v="12"/>
    <n v="0"/>
    <n v="2"/>
    <n v="5"/>
    <x v="0"/>
    <x v="0"/>
    <x v="0"/>
    <x v="0"/>
    <x v="0"/>
    <x v="0"/>
    <n v="1"/>
    <n v="1"/>
    <n v="0"/>
    <n v="3"/>
  </r>
  <r>
    <x v="0"/>
    <x v="3"/>
    <x v="4"/>
    <n v="0"/>
    <n v="0"/>
    <x v="1"/>
    <x v="1"/>
    <s v="05-10times"/>
    <s v="No"/>
    <x v="1"/>
    <x v="652"/>
    <n v="26"/>
    <n v="282"/>
    <n v="52"/>
    <n v="26"/>
    <n v="26"/>
    <x v="1"/>
    <x v="1"/>
    <x v="0"/>
    <x v="1"/>
    <x v="1"/>
    <x v="0"/>
    <n v="1"/>
    <n v="2"/>
    <n v="7"/>
    <n v="11"/>
  </r>
  <r>
    <x v="3"/>
    <x v="3"/>
    <x v="0"/>
    <n v="1"/>
    <n v="0"/>
    <x v="2"/>
    <x v="0"/>
    <s v="05-10times"/>
    <s v="No"/>
    <x v="1"/>
    <x v="24"/>
    <n v="2"/>
    <n v="8"/>
    <n v="2"/>
    <n v="2"/>
    <n v="9"/>
    <x v="0"/>
    <x v="0"/>
    <x v="0"/>
    <x v="0"/>
    <x v="0"/>
    <x v="0"/>
    <n v="1"/>
    <n v="0"/>
    <n v="1"/>
    <n v="2"/>
  </r>
  <r>
    <x v="3"/>
    <x v="3"/>
    <x v="0"/>
    <n v="1"/>
    <n v="0"/>
    <x v="2"/>
    <x v="0"/>
    <s v="05-10times"/>
    <s v="No"/>
    <x v="1"/>
    <x v="13"/>
    <n v="7"/>
    <n v="9"/>
    <n v="13"/>
    <n v="6"/>
    <n v="12"/>
    <x v="0"/>
    <x v="0"/>
    <x v="0"/>
    <x v="0"/>
    <x v="0"/>
    <x v="0"/>
    <n v="2"/>
    <n v="2"/>
    <n v="0"/>
    <n v="3"/>
  </r>
  <r>
    <x v="4"/>
    <x v="1"/>
    <x v="4"/>
    <n v="0"/>
    <n v="0"/>
    <x v="1"/>
    <x v="0"/>
    <s v="05-10times"/>
    <s v="No"/>
    <x v="1"/>
    <x v="574"/>
    <n v="83"/>
    <n v="216"/>
    <n v="151"/>
    <n v="141"/>
    <n v="224"/>
    <x v="0"/>
    <x v="0"/>
    <x v="0"/>
    <x v="0"/>
    <x v="0"/>
    <x v="0"/>
    <n v="1"/>
    <n v="4"/>
    <n v="6"/>
    <n v="12"/>
  </r>
  <r>
    <x v="3"/>
    <x v="3"/>
    <x v="4"/>
    <n v="0"/>
    <n v="1"/>
    <x v="2"/>
    <x v="0"/>
    <s v="05-10times"/>
    <s v="No"/>
    <x v="1"/>
    <x v="166"/>
    <n v="4"/>
    <n v="30"/>
    <n v="6"/>
    <n v="4"/>
    <n v="30"/>
    <x v="0"/>
    <x v="0"/>
    <x v="0"/>
    <x v="1"/>
    <x v="0"/>
    <x v="0"/>
    <n v="3"/>
    <n v="7"/>
    <n v="1"/>
    <n v="7"/>
  </r>
  <r>
    <x v="3"/>
    <x v="2"/>
    <x v="0"/>
    <n v="2"/>
    <n v="1"/>
    <x v="2"/>
    <x v="2"/>
    <s v="05-10times"/>
    <s v="No"/>
    <x v="1"/>
    <x v="60"/>
    <n v="0"/>
    <n v="5"/>
    <n v="0"/>
    <n v="0"/>
    <n v="3"/>
    <x v="0"/>
    <x v="0"/>
    <x v="0"/>
    <x v="0"/>
    <x v="0"/>
    <x v="0"/>
    <n v="2"/>
    <n v="1"/>
    <n v="0"/>
    <n v="3"/>
  </r>
  <r>
    <x v="3"/>
    <x v="0"/>
    <x v="1"/>
    <n v="0"/>
    <n v="0"/>
    <x v="1"/>
    <x v="1"/>
    <s v="05-10times"/>
    <s v="No"/>
    <x v="1"/>
    <x v="244"/>
    <n v="34"/>
    <n v="204"/>
    <n v="172"/>
    <n v="153"/>
    <n v="173"/>
    <x v="0"/>
    <x v="0"/>
    <x v="0"/>
    <x v="0"/>
    <x v="0"/>
    <x v="0"/>
    <n v="1"/>
    <n v="2"/>
    <n v="9"/>
    <n v="4"/>
  </r>
  <r>
    <x v="0"/>
    <x v="0"/>
    <x v="0"/>
    <n v="0"/>
    <n v="1"/>
    <x v="1"/>
    <x v="0"/>
    <s v="05-10times"/>
    <s v="No"/>
    <x v="1"/>
    <x v="321"/>
    <n v="46"/>
    <n v="288"/>
    <n v="20"/>
    <n v="38"/>
    <n v="70"/>
    <x v="0"/>
    <x v="0"/>
    <x v="0"/>
    <x v="0"/>
    <x v="0"/>
    <x v="0"/>
    <n v="2"/>
    <n v="6"/>
    <n v="5"/>
    <n v="10"/>
  </r>
  <r>
    <x v="2"/>
    <x v="2"/>
    <x v="0"/>
    <n v="0"/>
    <n v="0"/>
    <x v="2"/>
    <x v="1"/>
    <s v="05-10times"/>
    <s v="No"/>
    <x v="1"/>
    <x v="653"/>
    <n v="16"/>
    <n v="156"/>
    <n v="7"/>
    <n v="5"/>
    <n v="145"/>
    <x v="0"/>
    <x v="0"/>
    <x v="0"/>
    <x v="0"/>
    <x v="0"/>
    <x v="0"/>
    <n v="1"/>
    <n v="6"/>
    <n v="4"/>
    <n v="7"/>
  </r>
  <r>
    <x v="0"/>
    <x v="3"/>
    <x v="0"/>
    <n v="0"/>
    <n v="1"/>
    <x v="2"/>
    <x v="1"/>
    <s v="05-10times"/>
    <s v="Yes"/>
    <x v="1"/>
    <x v="654"/>
    <n v="104"/>
    <n v="169"/>
    <n v="102"/>
    <n v="78"/>
    <n v="84"/>
    <x v="0"/>
    <x v="0"/>
    <x v="0"/>
    <x v="0"/>
    <x v="0"/>
    <x v="0"/>
    <n v="3"/>
    <n v="9"/>
    <n v="2"/>
    <n v="8"/>
  </r>
  <r>
    <x v="1"/>
    <x v="0"/>
    <x v="4"/>
    <n v="1"/>
    <n v="0"/>
    <x v="2"/>
    <x v="1"/>
    <s v="05-10times"/>
    <s v="No"/>
    <x v="1"/>
    <x v="24"/>
    <n v="1"/>
    <n v="5"/>
    <n v="10"/>
    <n v="0"/>
    <n v="7"/>
    <x v="0"/>
    <x v="0"/>
    <x v="0"/>
    <x v="0"/>
    <x v="0"/>
    <x v="0"/>
    <n v="1"/>
    <n v="1"/>
    <n v="0"/>
    <n v="2"/>
  </r>
  <r>
    <x v="3"/>
    <x v="3"/>
    <x v="0"/>
    <n v="0"/>
    <n v="0"/>
    <x v="1"/>
    <x v="2"/>
    <s v="05-10times"/>
    <s v="No"/>
    <x v="1"/>
    <x v="137"/>
    <n v="61"/>
    <n v="265"/>
    <n v="138"/>
    <n v="61"/>
    <n v="53"/>
    <x v="0"/>
    <x v="0"/>
    <x v="0"/>
    <x v="0"/>
    <x v="0"/>
    <x v="0"/>
    <n v="1"/>
    <n v="3"/>
    <n v="4"/>
    <n v="6"/>
  </r>
  <r>
    <x v="3"/>
    <x v="3"/>
    <x v="4"/>
    <n v="0"/>
    <n v="1"/>
    <x v="1"/>
    <x v="1"/>
    <s v="05-10times"/>
    <s v="No"/>
    <x v="1"/>
    <x v="591"/>
    <n v="12"/>
    <n v="75"/>
    <n v="33"/>
    <n v="15"/>
    <n v="6"/>
    <x v="0"/>
    <x v="0"/>
    <x v="0"/>
    <x v="0"/>
    <x v="0"/>
    <x v="0"/>
    <n v="1"/>
    <n v="4"/>
    <n v="1"/>
    <n v="5"/>
  </r>
  <r>
    <x v="3"/>
    <x v="1"/>
    <x v="4"/>
    <n v="0"/>
    <n v="1"/>
    <x v="2"/>
    <x v="1"/>
    <s v="05-10times"/>
    <s v="No"/>
    <x v="1"/>
    <x v="498"/>
    <n v="14"/>
    <n v="113"/>
    <n v="10"/>
    <n v="14"/>
    <n v="35"/>
    <x v="0"/>
    <x v="0"/>
    <x v="0"/>
    <x v="0"/>
    <x v="0"/>
    <x v="0"/>
    <n v="3"/>
    <n v="8"/>
    <n v="2"/>
    <n v="10"/>
  </r>
  <r>
    <x v="3"/>
    <x v="3"/>
    <x v="1"/>
    <n v="0"/>
    <n v="0"/>
    <x v="1"/>
    <x v="1"/>
    <s v="05-10times"/>
    <s v="No"/>
    <x v="1"/>
    <x v="551"/>
    <n v="32"/>
    <n v="352"/>
    <n v="21"/>
    <n v="16"/>
    <n v="16"/>
    <x v="1"/>
    <x v="0"/>
    <x v="0"/>
    <x v="1"/>
    <x v="1"/>
    <x v="1"/>
    <n v="1"/>
    <n v="3"/>
    <n v="4"/>
    <n v="7"/>
  </r>
  <r>
    <x v="2"/>
    <x v="3"/>
    <x v="0"/>
    <n v="1"/>
    <n v="1"/>
    <x v="2"/>
    <x v="2"/>
    <s v="05-10times"/>
    <s v="No"/>
    <x v="1"/>
    <x v="75"/>
    <n v="1"/>
    <n v="25"/>
    <n v="0"/>
    <n v="8"/>
    <n v="7"/>
    <x v="0"/>
    <x v="0"/>
    <x v="0"/>
    <x v="0"/>
    <x v="0"/>
    <x v="0"/>
    <n v="4"/>
    <n v="2"/>
    <n v="1"/>
    <n v="3"/>
  </r>
  <r>
    <x v="3"/>
    <x v="2"/>
    <x v="0"/>
    <n v="1"/>
    <n v="0"/>
    <x v="2"/>
    <x v="0"/>
    <s v="05-10times"/>
    <s v="No"/>
    <x v="1"/>
    <x v="91"/>
    <n v="7"/>
    <n v="5"/>
    <n v="26"/>
    <n v="2"/>
    <n v="17"/>
    <x v="0"/>
    <x v="0"/>
    <x v="0"/>
    <x v="0"/>
    <x v="0"/>
    <x v="0"/>
    <n v="2"/>
    <n v="2"/>
    <n v="0"/>
    <n v="3"/>
  </r>
  <r>
    <x v="3"/>
    <x v="3"/>
    <x v="1"/>
    <n v="0"/>
    <n v="1"/>
    <x v="2"/>
    <x v="2"/>
    <s v="05-10times"/>
    <s v="No"/>
    <x v="1"/>
    <x v="461"/>
    <n v="0"/>
    <n v="7"/>
    <n v="0"/>
    <n v="0"/>
    <n v="4"/>
    <x v="0"/>
    <x v="0"/>
    <x v="0"/>
    <x v="0"/>
    <x v="0"/>
    <x v="0"/>
    <n v="1"/>
    <n v="2"/>
    <n v="0"/>
    <n v="3"/>
  </r>
  <r>
    <x v="2"/>
    <x v="3"/>
    <x v="1"/>
    <n v="0"/>
    <n v="1"/>
    <x v="2"/>
    <x v="0"/>
    <s v="05-10times"/>
    <s v="No"/>
    <x v="1"/>
    <x v="655"/>
    <n v="0"/>
    <n v="86"/>
    <n v="0"/>
    <n v="0"/>
    <n v="19"/>
    <x v="0"/>
    <x v="0"/>
    <x v="0"/>
    <x v="1"/>
    <x v="0"/>
    <x v="0"/>
    <n v="3"/>
    <n v="2"/>
    <n v="3"/>
    <n v="9"/>
  </r>
  <r>
    <x v="0"/>
    <x v="3"/>
    <x v="2"/>
    <n v="1"/>
    <n v="1"/>
    <x v="2"/>
    <x v="1"/>
    <s v="05-10times"/>
    <s v="No"/>
    <x v="1"/>
    <x v="152"/>
    <n v="13"/>
    <n v="87"/>
    <n v="17"/>
    <n v="17"/>
    <n v="24"/>
    <x v="0"/>
    <x v="0"/>
    <x v="0"/>
    <x v="0"/>
    <x v="0"/>
    <x v="0"/>
    <n v="5"/>
    <n v="6"/>
    <n v="2"/>
    <n v="5"/>
  </r>
  <r>
    <x v="4"/>
    <x v="3"/>
    <x v="0"/>
    <n v="1"/>
    <n v="0"/>
    <x v="2"/>
    <x v="2"/>
    <s v="05-10times"/>
    <s v="No"/>
    <x v="1"/>
    <x v="30"/>
    <n v="17"/>
    <n v="18"/>
    <n v="8"/>
    <n v="26"/>
    <n v="40"/>
    <x v="0"/>
    <x v="0"/>
    <x v="0"/>
    <x v="0"/>
    <x v="0"/>
    <x v="0"/>
    <n v="4"/>
    <n v="3"/>
    <n v="2"/>
    <n v="2"/>
  </r>
  <r>
    <x v="2"/>
    <x v="3"/>
    <x v="4"/>
    <n v="0"/>
    <n v="1"/>
    <x v="1"/>
    <x v="0"/>
    <s v="05-10times"/>
    <s v="No"/>
    <x v="1"/>
    <x v="391"/>
    <n v="1"/>
    <n v="57"/>
    <n v="19"/>
    <n v="11"/>
    <n v="48"/>
    <x v="0"/>
    <x v="0"/>
    <x v="0"/>
    <x v="0"/>
    <x v="0"/>
    <x v="0"/>
    <n v="2"/>
    <n v="2"/>
    <n v="1"/>
    <n v="5"/>
  </r>
  <r>
    <x v="0"/>
    <x v="3"/>
    <x v="3"/>
    <n v="0"/>
    <n v="0"/>
    <x v="1"/>
    <x v="0"/>
    <s v="05-10times"/>
    <s v="No"/>
    <x v="1"/>
    <x v="434"/>
    <n v="48"/>
    <n v="602"/>
    <n v="63"/>
    <n v="72"/>
    <n v="72"/>
    <x v="1"/>
    <x v="0"/>
    <x v="0"/>
    <x v="1"/>
    <x v="1"/>
    <x v="1"/>
    <n v="1"/>
    <n v="3"/>
    <n v="10"/>
    <n v="4"/>
  </r>
  <r>
    <x v="0"/>
    <x v="3"/>
    <x v="1"/>
    <n v="1"/>
    <n v="1"/>
    <x v="1"/>
    <x v="2"/>
    <s v="05-10times"/>
    <s v="No"/>
    <x v="1"/>
    <x v="656"/>
    <n v="30"/>
    <n v="177"/>
    <n v="90"/>
    <n v="138"/>
    <n v="30"/>
    <x v="0"/>
    <x v="0"/>
    <x v="0"/>
    <x v="0"/>
    <x v="0"/>
    <x v="0"/>
    <n v="4"/>
    <n v="9"/>
    <n v="5"/>
    <n v="7"/>
  </r>
  <r>
    <x v="0"/>
    <x v="0"/>
    <x v="4"/>
    <n v="0"/>
    <n v="1"/>
    <x v="2"/>
    <x v="2"/>
    <s v="05-10times"/>
    <s v="No"/>
    <x v="1"/>
    <x v="657"/>
    <n v="0"/>
    <n v="45"/>
    <n v="0"/>
    <n v="0"/>
    <n v="34"/>
    <x v="0"/>
    <x v="1"/>
    <x v="0"/>
    <x v="1"/>
    <x v="0"/>
    <x v="0"/>
    <n v="3"/>
    <n v="4"/>
    <n v="2"/>
    <n v="11"/>
  </r>
  <r>
    <x v="2"/>
    <x v="2"/>
    <x v="1"/>
    <n v="0"/>
    <n v="0"/>
    <x v="1"/>
    <x v="1"/>
    <s v="05-10times"/>
    <s v="No"/>
    <x v="1"/>
    <x v="311"/>
    <n v="35"/>
    <n v="314"/>
    <n v="93"/>
    <n v="116"/>
    <n v="89"/>
    <x v="0"/>
    <x v="0"/>
    <x v="0"/>
    <x v="0"/>
    <x v="0"/>
    <x v="0"/>
    <n v="1"/>
    <n v="7"/>
    <n v="3"/>
    <n v="13"/>
  </r>
  <r>
    <x v="2"/>
    <x v="2"/>
    <x v="4"/>
    <n v="0"/>
    <n v="1"/>
    <x v="2"/>
    <x v="1"/>
    <s v="05-10times"/>
    <s v="No"/>
    <x v="1"/>
    <x v="590"/>
    <n v="23"/>
    <n v="207"/>
    <n v="15"/>
    <n v="11"/>
    <n v="92"/>
    <x v="0"/>
    <x v="0"/>
    <x v="0"/>
    <x v="0"/>
    <x v="0"/>
    <x v="0"/>
    <n v="5"/>
    <n v="9"/>
    <n v="6"/>
    <n v="12"/>
  </r>
  <r>
    <x v="0"/>
    <x v="3"/>
    <x v="4"/>
    <n v="0"/>
    <n v="1"/>
    <x v="2"/>
    <x v="1"/>
    <s v="05-10times"/>
    <s v="No"/>
    <x v="1"/>
    <x v="658"/>
    <n v="0"/>
    <n v="6"/>
    <n v="0"/>
    <n v="0"/>
    <n v="2"/>
    <x v="0"/>
    <x v="0"/>
    <x v="0"/>
    <x v="0"/>
    <x v="0"/>
    <x v="0"/>
    <n v="2"/>
    <n v="4"/>
    <n v="1"/>
    <n v="5"/>
  </r>
  <r>
    <x v="2"/>
    <x v="3"/>
    <x v="0"/>
    <n v="1"/>
    <n v="1"/>
    <x v="2"/>
    <x v="1"/>
    <s v="05-10times"/>
    <s v="No"/>
    <x v="1"/>
    <x v="659"/>
    <n v="0"/>
    <n v="33"/>
    <n v="3"/>
    <n v="0"/>
    <n v="23"/>
    <x v="0"/>
    <x v="0"/>
    <x v="0"/>
    <x v="0"/>
    <x v="0"/>
    <x v="0"/>
    <n v="5"/>
    <n v="5"/>
    <n v="1"/>
    <n v="5"/>
  </r>
  <r>
    <x v="4"/>
    <x v="1"/>
    <x v="0"/>
    <n v="0"/>
    <n v="0"/>
    <x v="1"/>
    <x v="0"/>
    <s v="05-10times"/>
    <s v="No"/>
    <x v="1"/>
    <x v="637"/>
    <n v="105"/>
    <n v="239"/>
    <n v="237"/>
    <n v="172"/>
    <n v="9"/>
    <x v="0"/>
    <x v="0"/>
    <x v="0"/>
    <x v="0"/>
    <x v="0"/>
    <x v="0"/>
    <n v="1"/>
    <n v="7"/>
    <n v="3"/>
    <n v="4"/>
  </r>
  <r>
    <x v="2"/>
    <x v="0"/>
    <x v="0"/>
    <n v="1"/>
    <n v="1"/>
    <x v="2"/>
    <x v="1"/>
    <s v="05-10times"/>
    <s v="No"/>
    <x v="1"/>
    <x v="25"/>
    <n v="11"/>
    <n v="114"/>
    <n v="15"/>
    <n v="14"/>
    <n v="5"/>
    <x v="0"/>
    <x v="0"/>
    <x v="0"/>
    <x v="0"/>
    <x v="0"/>
    <x v="0"/>
    <n v="4"/>
    <n v="4"/>
    <n v="1"/>
    <n v="7"/>
  </r>
  <r>
    <x v="0"/>
    <x v="0"/>
    <x v="0"/>
    <n v="0"/>
    <n v="1"/>
    <x v="2"/>
    <x v="0"/>
    <s v="05-10times"/>
    <s v="No"/>
    <x v="1"/>
    <x v="305"/>
    <n v="17"/>
    <n v="238"/>
    <n v="23"/>
    <n v="24"/>
    <n v="106"/>
    <x v="0"/>
    <x v="0"/>
    <x v="0"/>
    <x v="0"/>
    <x v="0"/>
    <x v="0"/>
    <n v="3"/>
    <n v="7"/>
    <n v="5"/>
    <n v="11"/>
  </r>
  <r>
    <x v="2"/>
    <x v="0"/>
    <x v="0"/>
    <n v="0"/>
    <n v="0"/>
    <x v="2"/>
    <x v="2"/>
    <s v="05-10times"/>
    <s v="No"/>
    <x v="1"/>
    <x v="210"/>
    <n v="80"/>
    <n v="252"/>
    <n v="15"/>
    <n v="34"/>
    <n v="65"/>
    <x v="0"/>
    <x v="0"/>
    <x v="1"/>
    <x v="0"/>
    <x v="0"/>
    <x v="1"/>
    <n v="1"/>
    <n v="10"/>
    <n v="10"/>
    <n v="7"/>
  </r>
  <r>
    <x v="3"/>
    <x v="0"/>
    <x v="1"/>
    <n v="1"/>
    <n v="1"/>
    <x v="2"/>
    <x v="2"/>
    <s v="05-10times"/>
    <s v="No"/>
    <x v="1"/>
    <x v="41"/>
    <n v="0"/>
    <n v="27"/>
    <n v="0"/>
    <n v="0"/>
    <n v="36"/>
    <x v="0"/>
    <x v="0"/>
    <x v="0"/>
    <x v="0"/>
    <x v="0"/>
    <x v="1"/>
    <n v="4"/>
    <n v="3"/>
    <n v="2"/>
    <n v="2"/>
  </r>
  <r>
    <x v="2"/>
    <x v="2"/>
    <x v="0"/>
    <n v="0"/>
    <n v="1"/>
    <x v="2"/>
    <x v="1"/>
    <s v="05-10times"/>
    <s v="No"/>
    <x v="1"/>
    <x v="660"/>
    <n v="0"/>
    <n v="70"/>
    <n v="0"/>
    <n v="7"/>
    <n v="28"/>
    <x v="1"/>
    <x v="0"/>
    <x v="0"/>
    <x v="1"/>
    <x v="0"/>
    <x v="0"/>
    <n v="2"/>
    <n v="9"/>
    <n v="3"/>
    <n v="8"/>
  </r>
  <r>
    <x v="0"/>
    <x v="3"/>
    <x v="1"/>
    <n v="0"/>
    <n v="0"/>
    <x v="1"/>
    <x v="1"/>
    <s v="05-10times"/>
    <s v="No"/>
    <x v="1"/>
    <x v="581"/>
    <n v="45"/>
    <n v="604"/>
    <n v="34"/>
    <n v="26"/>
    <n v="54"/>
    <x v="0"/>
    <x v="0"/>
    <x v="0"/>
    <x v="0"/>
    <x v="0"/>
    <x v="0"/>
    <n v="1"/>
    <n v="6"/>
    <n v="4"/>
    <n v="10"/>
  </r>
  <r>
    <x v="4"/>
    <x v="3"/>
    <x v="0"/>
    <n v="0"/>
    <n v="0"/>
    <x v="1"/>
    <x v="0"/>
    <s v="05-10times"/>
    <s v="No"/>
    <x v="1"/>
    <x v="616"/>
    <n v="8"/>
    <n v="125"/>
    <n v="11"/>
    <n v="8"/>
    <n v="26"/>
    <x v="0"/>
    <x v="0"/>
    <x v="0"/>
    <x v="0"/>
    <x v="1"/>
    <x v="0"/>
    <n v="1"/>
    <n v="4"/>
    <n v="3"/>
    <n v="6"/>
  </r>
  <r>
    <x v="4"/>
    <x v="3"/>
    <x v="0"/>
    <n v="1"/>
    <n v="1"/>
    <x v="2"/>
    <x v="1"/>
    <s v="05-10times"/>
    <s v="No"/>
    <x v="1"/>
    <x v="661"/>
    <n v="28"/>
    <n v="353"/>
    <n v="45"/>
    <n v="42"/>
    <n v="30"/>
    <x v="0"/>
    <x v="0"/>
    <x v="0"/>
    <x v="0"/>
    <x v="0"/>
    <x v="0"/>
    <n v="5"/>
    <n v="4"/>
    <n v="6"/>
    <n v="11"/>
  </r>
  <r>
    <x v="1"/>
    <x v="3"/>
    <x v="0"/>
    <n v="0"/>
    <n v="0"/>
    <x v="1"/>
    <x v="0"/>
    <s v="05-10times"/>
    <s v="No"/>
    <x v="1"/>
    <x v="143"/>
    <n v="73"/>
    <n v="747"/>
    <n v="76"/>
    <n v="161"/>
    <n v="30"/>
    <x v="0"/>
    <x v="0"/>
    <x v="0"/>
    <x v="0"/>
    <x v="0"/>
    <x v="0"/>
    <n v="0"/>
    <n v="5"/>
    <n v="5"/>
    <n v="12"/>
  </r>
  <r>
    <x v="0"/>
    <x v="1"/>
    <x v="0"/>
    <n v="0"/>
    <n v="1"/>
    <x v="1"/>
    <x v="0"/>
    <s v="05-10times"/>
    <s v="No"/>
    <x v="1"/>
    <x v="662"/>
    <n v="83"/>
    <n v="300"/>
    <n v="86"/>
    <n v="58"/>
    <n v="91"/>
    <x v="0"/>
    <x v="0"/>
    <x v="0"/>
    <x v="0"/>
    <x v="0"/>
    <x v="0"/>
    <n v="1"/>
    <n v="6"/>
    <n v="4"/>
    <n v="12"/>
  </r>
  <r>
    <x v="0"/>
    <x v="1"/>
    <x v="0"/>
    <n v="0"/>
    <n v="1"/>
    <x v="2"/>
    <x v="2"/>
    <s v="05-10times"/>
    <s v="No"/>
    <x v="1"/>
    <x v="569"/>
    <n v="12"/>
    <n v="109"/>
    <n v="16"/>
    <n v="6"/>
    <n v="90"/>
    <x v="0"/>
    <x v="0"/>
    <x v="0"/>
    <x v="0"/>
    <x v="0"/>
    <x v="0"/>
    <n v="2"/>
    <n v="7"/>
    <n v="2"/>
    <n v="10"/>
  </r>
  <r>
    <x v="3"/>
    <x v="3"/>
    <x v="4"/>
    <n v="0"/>
    <n v="1"/>
    <x v="2"/>
    <x v="1"/>
    <s v="05-10times"/>
    <s v="No"/>
    <x v="1"/>
    <x v="663"/>
    <n v="80"/>
    <n v="428"/>
    <n v="208"/>
    <n v="93"/>
    <n v="80"/>
    <x v="0"/>
    <x v="0"/>
    <x v="0"/>
    <x v="0"/>
    <x v="0"/>
    <x v="0"/>
    <n v="3"/>
    <n v="8"/>
    <n v="4"/>
    <n v="8"/>
  </r>
  <r>
    <x v="3"/>
    <x v="3"/>
    <x v="1"/>
    <n v="0"/>
    <n v="1"/>
    <x v="2"/>
    <x v="2"/>
    <s v="05-10times"/>
    <s v="No"/>
    <x v="1"/>
    <x v="436"/>
    <n v="26"/>
    <n v="206"/>
    <n v="116"/>
    <n v="80"/>
    <n v="80"/>
    <x v="0"/>
    <x v="0"/>
    <x v="0"/>
    <x v="0"/>
    <x v="0"/>
    <x v="0"/>
    <n v="4"/>
    <n v="8"/>
    <n v="3"/>
    <n v="12"/>
  </r>
  <r>
    <x v="3"/>
    <x v="3"/>
    <x v="1"/>
    <n v="1"/>
    <n v="1"/>
    <x v="2"/>
    <x v="1"/>
    <s v="05-10times"/>
    <s v="No"/>
    <x v="1"/>
    <x v="201"/>
    <n v="0"/>
    <n v="11"/>
    <n v="0"/>
    <n v="0"/>
    <n v="2"/>
    <x v="0"/>
    <x v="0"/>
    <x v="0"/>
    <x v="0"/>
    <x v="0"/>
    <x v="0"/>
    <n v="4"/>
    <n v="2"/>
    <n v="1"/>
    <n v="3"/>
  </r>
  <r>
    <x v="3"/>
    <x v="3"/>
    <x v="1"/>
    <n v="1"/>
    <n v="0"/>
    <x v="2"/>
    <x v="1"/>
    <s v="05-10times"/>
    <s v="No"/>
    <x v="1"/>
    <x v="87"/>
    <n v="0"/>
    <n v="2"/>
    <n v="0"/>
    <n v="0"/>
    <n v="7"/>
    <x v="0"/>
    <x v="0"/>
    <x v="0"/>
    <x v="0"/>
    <x v="0"/>
    <x v="0"/>
    <n v="1"/>
    <n v="1"/>
    <n v="0"/>
    <n v="2"/>
  </r>
  <r>
    <x v="0"/>
    <x v="3"/>
    <x v="1"/>
    <n v="1"/>
    <n v="1"/>
    <x v="2"/>
    <x v="1"/>
    <s v="05-10times"/>
    <s v="No"/>
    <x v="1"/>
    <x v="249"/>
    <n v="8"/>
    <n v="44"/>
    <n v="10"/>
    <n v="10"/>
    <n v="25"/>
    <x v="0"/>
    <x v="0"/>
    <x v="0"/>
    <x v="0"/>
    <x v="0"/>
    <x v="0"/>
    <n v="5"/>
    <n v="3"/>
    <n v="1"/>
    <n v="4"/>
  </r>
  <r>
    <x v="4"/>
    <x v="4"/>
    <x v="4"/>
    <n v="1"/>
    <n v="1"/>
    <x v="2"/>
    <x v="1"/>
    <s v="05-10times"/>
    <s v="No"/>
    <x v="1"/>
    <x v="30"/>
    <n v="4"/>
    <n v="4"/>
    <n v="3"/>
    <n v="3"/>
    <n v="14"/>
    <x v="0"/>
    <x v="0"/>
    <x v="0"/>
    <x v="0"/>
    <x v="0"/>
    <x v="0"/>
    <n v="3"/>
    <n v="1"/>
    <n v="1"/>
    <n v="3"/>
  </r>
  <r>
    <x v="4"/>
    <x v="0"/>
    <x v="0"/>
    <n v="0"/>
    <n v="1"/>
    <x v="1"/>
    <x v="2"/>
    <s v="05-10times"/>
    <s v="No"/>
    <x v="1"/>
    <x v="26"/>
    <n v="7"/>
    <n v="82"/>
    <n v="30"/>
    <n v="66"/>
    <n v="35"/>
    <x v="0"/>
    <x v="0"/>
    <x v="0"/>
    <x v="0"/>
    <x v="0"/>
    <x v="0"/>
    <n v="2"/>
    <n v="3"/>
    <n v="2"/>
    <n v="9"/>
  </r>
  <r>
    <x v="3"/>
    <x v="1"/>
    <x v="0"/>
    <n v="0"/>
    <n v="1"/>
    <x v="1"/>
    <x v="1"/>
    <s v="05-10times"/>
    <s v="No"/>
    <x v="1"/>
    <x v="148"/>
    <n v="172"/>
    <n v="153"/>
    <n v="150"/>
    <n v="105"/>
    <n v="57"/>
    <x v="0"/>
    <x v="0"/>
    <x v="0"/>
    <x v="0"/>
    <x v="0"/>
    <x v="0"/>
    <n v="2"/>
    <n v="7"/>
    <n v="6"/>
    <n v="11"/>
  </r>
  <r>
    <x v="2"/>
    <x v="0"/>
    <x v="0"/>
    <n v="0"/>
    <n v="1"/>
    <x v="2"/>
    <x v="1"/>
    <s v="05-10times"/>
    <s v="No"/>
    <x v="1"/>
    <x v="73"/>
    <n v="27"/>
    <n v="71"/>
    <n v="13"/>
    <n v="3"/>
    <n v="34"/>
    <x v="0"/>
    <x v="0"/>
    <x v="0"/>
    <x v="0"/>
    <x v="0"/>
    <x v="0"/>
    <n v="4"/>
    <n v="7"/>
    <n v="1"/>
    <n v="5"/>
  </r>
  <r>
    <x v="2"/>
    <x v="3"/>
    <x v="0"/>
    <n v="0"/>
    <n v="1"/>
    <x v="1"/>
    <x v="0"/>
    <s v="05-10times"/>
    <s v="No"/>
    <x v="1"/>
    <x v="618"/>
    <n v="178"/>
    <n v="178"/>
    <n v="103"/>
    <n v="39"/>
    <n v="33"/>
    <x v="0"/>
    <x v="0"/>
    <x v="0"/>
    <x v="0"/>
    <x v="0"/>
    <x v="0"/>
    <n v="1"/>
    <n v="6"/>
    <n v="3"/>
    <n v="10"/>
  </r>
  <r>
    <x v="2"/>
    <x v="0"/>
    <x v="1"/>
    <n v="1"/>
    <n v="1"/>
    <x v="1"/>
    <x v="0"/>
    <s v="05-10times"/>
    <s v="No"/>
    <x v="1"/>
    <x v="35"/>
    <n v="25"/>
    <n v="51"/>
    <n v="23"/>
    <n v="25"/>
    <n v="46"/>
    <x v="0"/>
    <x v="0"/>
    <x v="0"/>
    <x v="0"/>
    <x v="0"/>
    <x v="0"/>
    <n v="2"/>
    <n v="4"/>
    <n v="2"/>
    <n v="5"/>
  </r>
  <r>
    <x v="2"/>
    <x v="3"/>
    <x v="0"/>
    <n v="0"/>
    <n v="1"/>
    <x v="2"/>
    <x v="1"/>
    <s v="05-10times"/>
    <s v="No"/>
    <x v="1"/>
    <x v="87"/>
    <n v="0"/>
    <n v="3"/>
    <n v="0"/>
    <n v="0"/>
    <n v="3"/>
    <x v="0"/>
    <x v="0"/>
    <x v="0"/>
    <x v="0"/>
    <x v="0"/>
    <x v="0"/>
    <n v="1"/>
    <n v="1"/>
    <n v="0"/>
    <n v="2"/>
  </r>
  <r>
    <x v="0"/>
    <x v="3"/>
    <x v="1"/>
    <n v="1"/>
    <n v="1"/>
    <x v="2"/>
    <x v="0"/>
    <s v="05-10times"/>
    <s v="No"/>
    <x v="1"/>
    <x v="271"/>
    <n v="14"/>
    <n v="156"/>
    <n v="82"/>
    <n v="24"/>
    <n v="58"/>
    <x v="0"/>
    <x v="0"/>
    <x v="0"/>
    <x v="0"/>
    <x v="0"/>
    <x v="0"/>
    <n v="8"/>
    <n v="9"/>
    <n v="2"/>
    <n v="5"/>
  </r>
  <r>
    <x v="0"/>
    <x v="3"/>
    <x v="4"/>
    <n v="0"/>
    <n v="1"/>
    <x v="1"/>
    <x v="2"/>
    <s v="05-10times"/>
    <s v="No"/>
    <x v="1"/>
    <x v="664"/>
    <n v="28"/>
    <n v="409"/>
    <n v="73"/>
    <n v="56"/>
    <n v="56"/>
    <x v="0"/>
    <x v="0"/>
    <x v="0"/>
    <x v="0"/>
    <x v="0"/>
    <x v="0"/>
    <n v="1"/>
    <n v="8"/>
    <n v="9"/>
    <n v="4"/>
  </r>
  <r>
    <x v="1"/>
    <x v="3"/>
    <x v="0"/>
    <n v="0"/>
    <n v="1"/>
    <x v="1"/>
    <x v="1"/>
    <s v="05-10times"/>
    <s v="No"/>
    <x v="1"/>
    <x v="665"/>
    <n v="76"/>
    <n v="536"/>
    <n v="82"/>
    <n v="178"/>
    <n v="102"/>
    <x v="0"/>
    <x v="0"/>
    <x v="0"/>
    <x v="0"/>
    <x v="0"/>
    <x v="0"/>
    <n v="2"/>
    <n v="8"/>
    <n v="6"/>
    <n v="5"/>
  </r>
  <r>
    <x v="3"/>
    <x v="2"/>
    <x v="1"/>
    <n v="1"/>
    <n v="0"/>
    <x v="1"/>
    <x v="0"/>
    <s v="05-10times"/>
    <s v="No"/>
    <x v="1"/>
    <x v="5"/>
    <n v="1"/>
    <n v="6"/>
    <n v="3"/>
    <n v="1"/>
    <n v="11"/>
    <x v="0"/>
    <x v="0"/>
    <x v="1"/>
    <x v="0"/>
    <x v="0"/>
    <x v="0"/>
    <n v="1"/>
    <n v="1"/>
    <n v="1"/>
    <n v="2"/>
  </r>
  <r>
    <x v="0"/>
    <x v="2"/>
    <x v="4"/>
    <n v="1"/>
    <n v="1"/>
    <x v="2"/>
    <x v="0"/>
    <s v="05-10times"/>
    <s v="No"/>
    <x v="1"/>
    <x v="565"/>
    <n v="1"/>
    <n v="79"/>
    <n v="7"/>
    <n v="1"/>
    <n v="79"/>
    <x v="0"/>
    <x v="0"/>
    <x v="1"/>
    <x v="0"/>
    <x v="0"/>
    <x v="1"/>
    <n v="6"/>
    <n v="5"/>
    <n v="1"/>
    <n v="3"/>
  </r>
  <r>
    <x v="4"/>
    <x v="2"/>
    <x v="0"/>
    <n v="0"/>
    <n v="0"/>
    <x v="2"/>
    <x v="0"/>
    <s v="05-10times"/>
    <s v="No"/>
    <x v="1"/>
    <x v="79"/>
    <n v="36"/>
    <n v="21"/>
    <n v="20"/>
    <n v="62"/>
    <n v="108"/>
    <x v="0"/>
    <x v="0"/>
    <x v="0"/>
    <x v="0"/>
    <x v="0"/>
    <x v="0"/>
    <n v="1"/>
    <n v="4"/>
    <n v="1"/>
    <n v="3"/>
  </r>
  <r>
    <x v="3"/>
    <x v="2"/>
    <x v="1"/>
    <n v="0"/>
    <n v="0"/>
    <x v="1"/>
    <x v="1"/>
    <s v="05-10times"/>
    <s v="No"/>
    <x v="1"/>
    <x v="666"/>
    <n v="17"/>
    <n v="311"/>
    <n v="45"/>
    <n v="69"/>
    <n v="51"/>
    <x v="1"/>
    <x v="1"/>
    <x v="0"/>
    <x v="1"/>
    <x v="1"/>
    <x v="1"/>
    <n v="1"/>
    <n v="2"/>
    <n v="4"/>
    <n v="10"/>
  </r>
  <r>
    <x v="2"/>
    <x v="3"/>
    <x v="2"/>
    <n v="0"/>
    <n v="0"/>
    <x v="1"/>
    <x v="2"/>
    <s v="05-10times"/>
    <s v="No"/>
    <x v="1"/>
    <x v="304"/>
    <n v="11"/>
    <n v="400"/>
    <n v="15"/>
    <n v="45"/>
    <n v="11"/>
    <x v="0"/>
    <x v="0"/>
    <x v="0"/>
    <x v="0"/>
    <x v="1"/>
    <x v="0"/>
    <n v="1"/>
    <n v="2"/>
    <n v="5"/>
    <n v="10"/>
  </r>
  <r>
    <x v="2"/>
    <x v="3"/>
    <x v="1"/>
    <n v="0"/>
    <n v="0"/>
    <x v="2"/>
    <x v="0"/>
    <s v="05-10times"/>
    <s v="No"/>
    <x v="1"/>
    <x v="30"/>
    <n v="12"/>
    <n v="12"/>
    <n v="25"/>
    <n v="1"/>
    <n v="20"/>
    <x v="0"/>
    <x v="0"/>
    <x v="0"/>
    <x v="0"/>
    <x v="0"/>
    <x v="0"/>
    <n v="1"/>
    <n v="2"/>
    <n v="0"/>
    <n v="3"/>
  </r>
  <r>
    <x v="3"/>
    <x v="3"/>
    <x v="0"/>
    <n v="1"/>
    <n v="0"/>
    <x v="2"/>
    <x v="1"/>
    <s v="05-10times"/>
    <s v="No"/>
    <x v="1"/>
    <x v="87"/>
    <n v="0"/>
    <n v="4"/>
    <n v="0"/>
    <n v="0"/>
    <n v="8"/>
    <x v="0"/>
    <x v="0"/>
    <x v="0"/>
    <x v="0"/>
    <x v="0"/>
    <x v="0"/>
    <n v="1"/>
    <n v="1"/>
    <n v="1"/>
    <n v="2"/>
  </r>
  <r>
    <x v="3"/>
    <x v="3"/>
    <x v="0"/>
    <n v="0"/>
    <n v="1"/>
    <x v="2"/>
    <x v="2"/>
    <s v="05-10times"/>
    <s v="No"/>
    <x v="1"/>
    <x v="667"/>
    <n v="1"/>
    <n v="28"/>
    <n v="13"/>
    <n v="1"/>
    <n v="4"/>
    <x v="0"/>
    <x v="0"/>
    <x v="0"/>
    <x v="0"/>
    <x v="0"/>
    <x v="0"/>
    <n v="2"/>
    <n v="3"/>
    <n v="1"/>
    <n v="4"/>
  </r>
  <r>
    <x v="0"/>
    <x v="3"/>
    <x v="0"/>
    <n v="0"/>
    <n v="0"/>
    <x v="1"/>
    <x v="2"/>
    <s v="05-10times"/>
    <s v="No"/>
    <x v="1"/>
    <x v="473"/>
    <n v="120"/>
    <n v="915"/>
    <n v="94"/>
    <n v="144"/>
    <n v="96"/>
    <x v="0"/>
    <x v="0"/>
    <x v="0"/>
    <x v="0"/>
    <x v="1"/>
    <x v="0"/>
    <n v="1"/>
    <n v="3"/>
    <n v="4"/>
    <n v="10"/>
  </r>
  <r>
    <x v="0"/>
    <x v="0"/>
    <x v="0"/>
    <n v="2"/>
    <n v="1"/>
    <x v="1"/>
    <x v="0"/>
    <s v="05-10times"/>
    <s v="No"/>
    <x v="1"/>
    <x v="23"/>
    <n v="0"/>
    <n v="5"/>
    <n v="0"/>
    <n v="0"/>
    <n v="0"/>
    <x v="0"/>
    <x v="0"/>
    <x v="0"/>
    <x v="0"/>
    <x v="0"/>
    <x v="0"/>
    <n v="1"/>
    <n v="1"/>
    <n v="0"/>
    <n v="3"/>
  </r>
  <r>
    <x v="2"/>
    <x v="2"/>
    <x v="1"/>
    <n v="0"/>
    <n v="1"/>
    <x v="2"/>
    <x v="2"/>
    <s v="05-10times"/>
    <s v="No"/>
    <x v="1"/>
    <x v="668"/>
    <n v="80"/>
    <n v="217"/>
    <n v="29"/>
    <n v="80"/>
    <n v="11"/>
    <x v="0"/>
    <x v="0"/>
    <x v="0"/>
    <x v="0"/>
    <x v="0"/>
    <x v="0"/>
    <n v="5"/>
    <n v="9"/>
    <n v="6"/>
    <n v="12"/>
  </r>
  <r>
    <x v="3"/>
    <x v="2"/>
    <x v="2"/>
    <n v="0"/>
    <n v="0"/>
    <x v="1"/>
    <x v="1"/>
    <s v="05-10times"/>
    <s v="No"/>
    <x v="1"/>
    <x v="669"/>
    <n v="153"/>
    <n v="503"/>
    <n v="218"/>
    <n v="13"/>
    <n v="181"/>
    <x v="1"/>
    <x v="0"/>
    <x v="0"/>
    <x v="0"/>
    <x v="0"/>
    <x v="1"/>
    <n v="1"/>
    <n v="3"/>
    <n v="9"/>
    <n v="9"/>
  </r>
  <r>
    <x v="0"/>
    <x v="3"/>
    <x v="0"/>
    <n v="0"/>
    <n v="0"/>
    <x v="1"/>
    <x v="0"/>
    <s v="05-10times"/>
    <s v="No"/>
    <x v="1"/>
    <x v="167"/>
    <n v="50"/>
    <n v="774"/>
    <n v="28"/>
    <n v="31"/>
    <n v="187"/>
    <x v="0"/>
    <x v="0"/>
    <x v="0"/>
    <x v="0"/>
    <x v="0"/>
    <x v="0"/>
    <n v="1"/>
    <n v="7"/>
    <n v="7"/>
    <n v="12"/>
  </r>
  <r>
    <x v="0"/>
    <x v="3"/>
    <x v="0"/>
    <n v="0"/>
    <n v="1"/>
    <x v="1"/>
    <x v="1"/>
    <s v="05-10times"/>
    <s v="No"/>
    <x v="1"/>
    <x v="103"/>
    <n v="15"/>
    <n v="80"/>
    <n v="17"/>
    <n v="11"/>
    <n v="80"/>
    <x v="0"/>
    <x v="0"/>
    <x v="0"/>
    <x v="0"/>
    <x v="0"/>
    <x v="0"/>
    <n v="3"/>
    <n v="1"/>
    <n v="4"/>
    <n v="4"/>
  </r>
  <r>
    <x v="0"/>
    <x v="3"/>
    <x v="4"/>
    <n v="0"/>
    <n v="0"/>
    <x v="2"/>
    <x v="1"/>
    <s v="05-10times"/>
    <s v="No"/>
    <x v="1"/>
    <x v="12"/>
    <n v="140"/>
    <n v="599"/>
    <n v="34"/>
    <n v="12"/>
    <n v="127"/>
    <x v="0"/>
    <x v="0"/>
    <x v="0"/>
    <x v="0"/>
    <x v="0"/>
    <x v="1"/>
    <n v="1"/>
    <n v="7"/>
    <n v="5"/>
    <n v="7"/>
  </r>
  <r>
    <x v="4"/>
    <x v="3"/>
    <x v="2"/>
    <n v="0"/>
    <n v="1"/>
    <x v="2"/>
    <x v="1"/>
    <s v="05-10times"/>
    <s v="No"/>
    <x v="1"/>
    <x v="670"/>
    <n v="15"/>
    <n v="30"/>
    <n v="20"/>
    <n v="0"/>
    <n v="0"/>
    <x v="0"/>
    <x v="0"/>
    <x v="0"/>
    <x v="0"/>
    <x v="0"/>
    <x v="1"/>
    <n v="3"/>
    <n v="11"/>
    <n v="2"/>
    <n v="8"/>
  </r>
  <r>
    <x v="1"/>
    <x v="2"/>
    <x v="3"/>
    <n v="0"/>
    <n v="1"/>
    <x v="1"/>
    <x v="2"/>
    <s v="05-10times"/>
    <s v="No"/>
    <x v="1"/>
    <x v="495"/>
    <n v="133"/>
    <n v="497"/>
    <n v="78"/>
    <n v="24"/>
    <n v="97"/>
    <x v="0"/>
    <x v="0"/>
    <x v="0"/>
    <x v="0"/>
    <x v="0"/>
    <x v="0"/>
    <n v="2"/>
    <n v="7"/>
    <n v="5"/>
    <n v="6"/>
  </r>
  <r>
    <x v="2"/>
    <x v="3"/>
    <x v="0"/>
    <n v="0"/>
    <n v="1"/>
    <x v="2"/>
    <x v="1"/>
    <s v="05-10times"/>
    <s v="No"/>
    <x v="1"/>
    <x v="671"/>
    <n v="184"/>
    <n v="368"/>
    <n v="13"/>
    <n v="97"/>
    <n v="21"/>
    <x v="0"/>
    <x v="0"/>
    <x v="0"/>
    <x v="0"/>
    <x v="0"/>
    <x v="0"/>
    <n v="1"/>
    <n v="6"/>
    <n v="4"/>
    <n v="6"/>
  </r>
  <r>
    <x v="0"/>
    <x v="3"/>
    <x v="1"/>
    <n v="0"/>
    <n v="0"/>
    <x v="2"/>
    <x v="1"/>
    <s v="05-10times"/>
    <s v="No"/>
    <x v="1"/>
    <x v="91"/>
    <n v="2"/>
    <n v="3"/>
    <n v="4"/>
    <n v="1"/>
    <n v="5"/>
    <x v="0"/>
    <x v="0"/>
    <x v="0"/>
    <x v="0"/>
    <x v="0"/>
    <x v="0"/>
    <n v="1"/>
    <n v="0"/>
    <n v="0"/>
    <n v="3"/>
  </r>
  <r>
    <x v="2"/>
    <x v="0"/>
    <x v="1"/>
    <n v="0"/>
    <n v="1"/>
    <x v="2"/>
    <x v="2"/>
    <s v="05-10times"/>
    <s v="No"/>
    <x v="1"/>
    <x v="672"/>
    <n v="0"/>
    <n v="235"/>
    <n v="19"/>
    <n v="14"/>
    <n v="205"/>
    <x v="0"/>
    <x v="0"/>
    <x v="0"/>
    <x v="0"/>
    <x v="0"/>
    <x v="0"/>
    <n v="6"/>
    <n v="6"/>
    <n v="3"/>
    <n v="13"/>
  </r>
  <r>
    <x v="0"/>
    <x v="3"/>
    <x v="0"/>
    <n v="0"/>
    <n v="1"/>
    <x v="2"/>
    <x v="1"/>
    <s v="05-10times"/>
    <s v="No"/>
    <x v="1"/>
    <x v="673"/>
    <n v="84"/>
    <n v="352"/>
    <n v="91"/>
    <n v="56"/>
    <n v="42"/>
    <x v="0"/>
    <x v="0"/>
    <x v="0"/>
    <x v="0"/>
    <x v="0"/>
    <x v="0"/>
    <n v="4"/>
    <n v="9"/>
    <n v="4"/>
    <n v="8"/>
  </r>
  <r>
    <x v="0"/>
    <x v="3"/>
    <x v="0"/>
    <n v="0"/>
    <n v="0"/>
    <x v="2"/>
    <x v="2"/>
    <s v="05-10times"/>
    <s v="No"/>
    <x v="1"/>
    <x v="363"/>
    <n v="97"/>
    <n v="291"/>
    <n v="127"/>
    <n v="133"/>
    <n v="121"/>
    <x v="0"/>
    <x v="0"/>
    <x v="0"/>
    <x v="0"/>
    <x v="0"/>
    <x v="0"/>
    <n v="1"/>
    <n v="11"/>
    <n v="5"/>
    <n v="12"/>
  </r>
  <r>
    <x v="0"/>
    <x v="0"/>
    <x v="0"/>
    <n v="1"/>
    <n v="1"/>
    <x v="2"/>
    <x v="0"/>
    <s v="05-10times"/>
    <s v="No"/>
    <x v="1"/>
    <x v="14"/>
    <n v="23"/>
    <n v="29"/>
    <n v="29"/>
    <n v="14"/>
    <n v="47"/>
    <x v="0"/>
    <x v="0"/>
    <x v="0"/>
    <x v="0"/>
    <x v="0"/>
    <x v="0"/>
    <n v="3"/>
    <n v="2"/>
    <n v="1"/>
    <n v="4"/>
  </r>
  <r>
    <x v="0"/>
    <x v="3"/>
    <x v="2"/>
    <n v="1"/>
    <n v="1"/>
    <x v="2"/>
    <x v="2"/>
    <s v="05-10times"/>
    <s v="No"/>
    <x v="1"/>
    <x v="61"/>
    <n v="3"/>
    <n v="16"/>
    <n v="0"/>
    <n v="4"/>
    <n v="1"/>
    <x v="0"/>
    <x v="0"/>
    <x v="0"/>
    <x v="0"/>
    <x v="0"/>
    <x v="0"/>
    <n v="3"/>
    <n v="2"/>
    <n v="0"/>
    <n v="4"/>
  </r>
  <r>
    <x v="3"/>
    <x v="3"/>
    <x v="0"/>
    <n v="0"/>
    <n v="1"/>
    <x v="2"/>
    <x v="1"/>
    <s v="05-10times"/>
    <s v="No"/>
    <x v="1"/>
    <x v="107"/>
    <n v="3"/>
    <n v="3"/>
    <n v="15"/>
    <n v="4"/>
    <n v="15"/>
    <x v="0"/>
    <x v="0"/>
    <x v="0"/>
    <x v="0"/>
    <x v="0"/>
    <x v="0"/>
    <n v="1"/>
    <n v="1"/>
    <n v="0"/>
    <n v="3"/>
  </r>
  <r>
    <x v="2"/>
    <x v="0"/>
    <x v="3"/>
    <n v="0"/>
    <n v="1"/>
    <x v="2"/>
    <x v="1"/>
    <s v="05-10times"/>
    <s v="No"/>
    <x v="1"/>
    <x v="34"/>
    <n v="12"/>
    <n v="112"/>
    <n v="8"/>
    <n v="0"/>
    <n v="15"/>
    <x v="0"/>
    <x v="0"/>
    <x v="0"/>
    <x v="0"/>
    <x v="0"/>
    <x v="0"/>
    <n v="4"/>
    <n v="6"/>
    <n v="1"/>
    <n v="5"/>
  </r>
  <r>
    <x v="4"/>
    <x v="0"/>
    <x v="4"/>
    <n v="1"/>
    <n v="1"/>
    <x v="2"/>
    <x v="2"/>
    <s v="05-10times"/>
    <s v="No"/>
    <x v="1"/>
    <x v="299"/>
    <n v="2"/>
    <n v="25"/>
    <n v="4"/>
    <n v="3"/>
    <n v="24"/>
    <x v="0"/>
    <x v="0"/>
    <x v="0"/>
    <x v="0"/>
    <x v="0"/>
    <x v="0"/>
    <n v="2"/>
    <n v="3"/>
    <n v="0"/>
    <n v="3"/>
  </r>
  <r>
    <x v="2"/>
    <x v="1"/>
    <x v="0"/>
    <n v="0"/>
    <n v="0"/>
    <x v="1"/>
    <x v="1"/>
    <s v="05-10times"/>
    <s v="No"/>
    <x v="1"/>
    <x v="674"/>
    <n v="91"/>
    <n v="399"/>
    <n v="0"/>
    <n v="45"/>
    <n v="205"/>
    <x v="0"/>
    <x v="0"/>
    <x v="0"/>
    <x v="0"/>
    <x v="0"/>
    <x v="0"/>
    <n v="2"/>
    <n v="3"/>
    <n v="6"/>
    <n v="8"/>
  </r>
  <r>
    <x v="2"/>
    <x v="0"/>
    <x v="1"/>
    <n v="1"/>
    <n v="1"/>
    <x v="2"/>
    <x v="2"/>
    <s v="05-10times"/>
    <s v="No"/>
    <x v="1"/>
    <x v="57"/>
    <n v="4"/>
    <n v="24"/>
    <n v="4"/>
    <n v="7"/>
    <n v="1"/>
    <x v="0"/>
    <x v="0"/>
    <x v="0"/>
    <x v="0"/>
    <x v="0"/>
    <x v="0"/>
    <n v="2"/>
    <n v="2"/>
    <n v="0"/>
    <n v="4"/>
  </r>
  <r>
    <x v="3"/>
    <x v="1"/>
    <x v="0"/>
    <n v="0"/>
    <n v="1"/>
    <x v="2"/>
    <x v="1"/>
    <s v="05-10times"/>
    <s v="No"/>
    <x v="1"/>
    <x v="675"/>
    <n v="12"/>
    <n v="253"/>
    <n v="16"/>
    <n v="12"/>
    <n v="101"/>
    <x v="0"/>
    <x v="0"/>
    <x v="0"/>
    <x v="1"/>
    <x v="0"/>
    <x v="0"/>
    <n v="4"/>
    <n v="4"/>
    <n v="3"/>
    <n v="12"/>
  </r>
  <r>
    <x v="3"/>
    <x v="3"/>
    <x v="1"/>
    <n v="1"/>
    <n v="0"/>
    <x v="2"/>
    <x v="2"/>
    <s v="05-10times"/>
    <s v="No"/>
    <x v="1"/>
    <x v="528"/>
    <n v="9"/>
    <n v="121"/>
    <n v="12"/>
    <n v="12"/>
    <n v="45"/>
    <x v="0"/>
    <x v="0"/>
    <x v="0"/>
    <x v="0"/>
    <x v="0"/>
    <x v="0"/>
    <n v="4"/>
    <n v="6"/>
    <n v="2"/>
    <n v="4"/>
  </r>
  <r>
    <x v="2"/>
    <x v="0"/>
    <x v="0"/>
    <n v="0"/>
    <n v="2"/>
    <x v="2"/>
    <x v="1"/>
    <s v="05-10times"/>
    <s v="No"/>
    <x v="1"/>
    <x v="676"/>
    <n v="0"/>
    <n v="61"/>
    <n v="0"/>
    <n v="15"/>
    <n v="215"/>
    <x v="0"/>
    <x v="1"/>
    <x v="1"/>
    <x v="0"/>
    <x v="1"/>
    <x v="1"/>
    <n v="5"/>
    <n v="2"/>
    <n v="5"/>
    <n v="6"/>
  </r>
  <r>
    <x v="4"/>
    <x v="3"/>
    <x v="1"/>
    <n v="1"/>
    <n v="2"/>
    <x v="1"/>
    <x v="2"/>
    <s v="05-10times"/>
    <s v="No"/>
    <x v="1"/>
    <x v="358"/>
    <n v="12"/>
    <n v="12"/>
    <n v="0"/>
    <n v="3"/>
    <n v="3"/>
    <x v="0"/>
    <x v="0"/>
    <x v="0"/>
    <x v="0"/>
    <x v="0"/>
    <x v="0"/>
    <n v="3"/>
    <n v="2"/>
    <n v="0"/>
    <n v="4"/>
  </r>
  <r>
    <x v="4"/>
    <x v="3"/>
    <x v="0"/>
    <n v="0"/>
    <n v="0"/>
    <x v="1"/>
    <x v="2"/>
    <s v="05-10times"/>
    <s v="No"/>
    <x v="1"/>
    <x v="590"/>
    <n v="161"/>
    <n v="430"/>
    <n v="186"/>
    <n v="161"/>
    <n v="27"/>
    <x v="1"/>
    <x v="0"/>
    <x v="1"/>
    <x v="0"/>
    <x v="1"/>
    <x v="1"/>
    <n v="0"/>
    <n v="4"/>
    <n v="7"/>
    <n v="6"/>
  </r>
  <r>
    <x v="0"/>
    <x v="3"/>
    <x v="4"/>
    <n v="1"/>
    <n v="0"/>
    <x v="1"/>
    <x v="0"/>
    <s v="05-10times"/>
    <s v="No"/>
    <x v="1"/>
    <x v="177"/>
    <n v="0"/>
    <n v="3"/>
    <n v="0"/>
    <n v="0"/>
    <n v="1"/>
    <x v="0"/>
    <x v="0"/>
    <x v="0"/>
    <x v="0"/>
    <x v="0"/>
    <x v="0"/>
    <n v="1"/>
    <n v="0"/>
    <n v="0"/>
    <n v="3"/>
  </r>
  <r>
    <x v="4"/>
    <x v="3"/>
    <x v="0"/>
    <n v="0"/>
    <n v="0"/>
    <x v="1"/>
    <x v="1"/>
    <s v="05-10times"/>
    <s v="No"/>
    <x v="1"/>
    <x v="677"/>
    <n v="66"/>
    <n v="119"/>
    <n v="86"/>
    <n v="89"/>
    <n v="111"/>
    <x v="1"/>
    <x v="0"/>
    <x v="0"/>
    <x v="1"/>
    <x v="0"/>
    <x v="1"/>
    <n v="1"/>
    <n v="9"/>
    <n v="10"/>
    <n v="5"/>
  </r>
  <r>
    <x v="2"/>
    <x v="0"/>
    <x v="0"/>
    <n v="0"/>
    <n v="1"/>
    <x v="2"/>
    <x v="0"/>
    <s v="05-10times"/>
    <s v="No"/>
    <x v="1"/>
    <x v="71"/>
    <n v="43"/>
    <n v="134"/>
    <n v="37"/>
    <n v="14"/>
    <n v="24"/>
    <x v="0"/>
    <x v="0"/>
    <x v="0"/>
    <x v="0"/>
    <x v="0"/>
    <x v="0"/>
    <n v="1"/>
    <n v="7"/>
    <n v="2"/>
    <n v="7"/>
  </r>
  <r>
    <x v="4"/>
    <x v="3"/>
    <x v="4"/>
    <n v="1"/>
    <n v="0"/>
    <x v="2"/>
    <x v="1"/>
    <s v="05-10times"/>
    <s v="No"/>
    <x v="1"/>
    <x v="24"/>
    <n v="2"/>
    <n v="16"/>
    <n v="3"/>
    <n v="2"/>
    <n v="19"/>
    <x v="0"/>
    <x v="0"/>
    <x v="0"/>
    <x v="0"/>
    <x v="0"/>
    <x v="1"/>
    <n v="2"/>
    <n v="1"/>
    <n v="1"/>
    <n v="2"/>
  </r>
  <r>
    <x v="0"/>
    <x v="3"/>
    <x v="0"/>
    <n v="0"/>
    <n v="0"/>
    <x v="1"/>
    <x v="0"/>
    <s v="05-10times"/>
    <s v="No"/>
    <x v="1"/>
    <x v="678"/>
    <n v="22"/>
    <n v="115"/>
    <n v="59"/>
    <n v="68"/>
    <n v="45"/>
    <x v="1"/>
    <x v="0"/>
    <x v="0"/>
    <x v="0"/>
    <x v="1"/>
    <x v="1"/>
    <n v="1"/>
    <n v="7"/>
    <n v="6"/>
    <n v="12"/>
  </r>
  <r>
    <x v="3"/>
    <x v="0"/>
    <x v="1"/>
    <n v="0"/>
    <n v="1"/>
    <x v="2"/>
    <x v="1"/>
    <s v="05-10times"/>
    <s v="No"/>
    <x v="1"/>
    <x v="570"/>
    <n v="25"/>
    <n v="265"/>
    <n v="25"/>
    <n v="19"/>
    <n v="12"/>
    <x v="0"/>
    <x v="0"/>
    <x v="0"/>
    <x v="0"/>
    <x v="0"/>
    <x v="0"/>
    <n v="3"/>
    <n v="5"/>
    <n v="3"/>
    <n v="11"/>
  </r>
  <r>
    <x v="2"/>
    <x v="2"/>
    <x v="0"/>
    <n v="0"/>
    <n v="0"/>
    <x v="1"/>
    <x v="2"/>
    <s v="05-10times"/>
    <s v="No"/>
    <x v="1"/>
    <x v="679"/>
    <n v="138"/>
    <n v="553"/>
    <n v="224"/>
    <n v="23"/>
    <n v="92"/>
    <x v="0"/>
    <x v="0"/>
    <x v="0"/>
    <x v="0"/>
    <x v="0"/>
    <x v="0"/>
    <n v="1"/>
    <n v="4"/>
    <n v="4"/>
    <n v="9"/>
  </r>
  <r>
    <x v="4"/>
    <x v="3"/>
    <x v="1"/>
    <n v="1"/>
    <n v="0"/>
    <x v="1"/>
    <x v="1"/>
    <s v="05-10times"/>
    <s v="No"/>
    <x v="1"/>
    <x v="78"/>
    <n v="0"/>
    <n v="13"/>
    <n v="2"/>
    <n v="4"/>
    <n v="11"/>
    <x v="0"/>
    <x v="0"/>
    <x v="0"/>
    <x v="0"/>
    <x v="0"/>
    <x v="0"/>
    <n v="1"/>
    <n v="2"/>
    <n v="0"/>
    <n v="3"/>
  </r>
  <r>
    <x v="4"/>
    <x v="3"/>
    <x v="1"/>
    <n v="1"/>
    <n v="0"/>
    <x v="2"/>
    <x v="2"/>
    <s v="05-10times"/>
    <s v="No"/>
    <x v="1"/>
    <x v="59"/>
    <n v="0"/>
    <n v="480"/>
    <n v="0"/>
    <n v="126"/>
    <n v="75"/>
    <x v="1"/>
    <x v="0"/>
    <x v="0"/>
    <x v="1"/>
    <x v="1"/>
    <x v="1"/>
    <n v="1"/>
    <n v="6"/>
    <n v="5"/>
    <n v="8"/>
  </r>
  <r>
    <x v="4"/>
    <x v="0"/>
    <x v="0"/>
    <n v="0"/>
    <n v="1"/>
    <x v="1"/>
    <x v="2"/>
    <s v="05-10times"/>
    <s v="No"/>
    <x v="1"/>
    <x v="680"/>
    <n v="69"/>
    <n v="300"/>
    <n v="150"/>
    <n v="138"/>
    <n v="150"/>
    <x v="0"/>
    <x v="0"/>
    <x v="0"/>
    <x v="0"/>
    <x v="0"/>
    <x v="0"/>
    <n v="3"/>
    <n v="5"/>
    <n v="4"/>
    <n v="8"/>
  </r>
  <r>
    <x v="3"/>
    <x v="2"/>
    <x v="0"/>
    <n v="1"/>
    <n v="1"/>
    <x v="2"/>
    <x v="1"/>
    <s v="05-10times"/>
    <s v="No"/>
    <x v="1"/>
    <x v="681"/>
    <n v="82"/>
    <n v="257"/>
    <n v="93"/>
    <n v="61"/>
    <n v="61"/>
    <x v="0"/>
    <x v="0"/>
    <x v="0"/>
    <x v="0"/>
    <x v="0"/>
    <x v="0"/>
    <n v="4"/>
    <n v="10"/>
    <n v="3"/>
    <n v="12"/>
  </r>
  <r>
    <x v="3"/>
    <x v="0"/>
    <x v="4"/>
    <n v="0"/>
    <n v="1"/>
    <x v="1"/>
    <x v="2"/>
    <s v="05-10times"/>
    <s v="Yes"/>
    <x v="1"/>
    <x v="682"/>
    <n v="59"/>
    <n v="177"/>
    <n v="77"/>
    <n v="5"/>
    <n v="29"/>
    <x v="0"/>
    <x v="0"/>
    <x v="0"/>
    <x v="0"/>
    <x v="0"/>
    <x v="0"/>
    <n v="7"/>
    <n v="4"/>
    <n v="6"/>
    <n v="8"/>
  </r>
  <r>
    <x v="3"/>
    <x v="3"/>
    <x v="4"/>
    <n v="0"/>
    <n v="0"/>
    <x v="1"/>
    <x v="1"/>
    <s v="05-10times"/>
    <s v="No"/>
    <x v="1"/>
    <x v="141"/>
    <n v="2"/>
    <n v="15"/>
    <n v="8"/>
    <n v="0"/>
    <n v="6"/>
    <x v="0"/>
    <x v="0"/>
    <x v="0"/>
    <x v="0"/>
    <x v="0"/>
    <x v="0"/>
    <n v="1"/>
    <n v="1"/>
    <n v="1"/>
    <n v="3"/>
  </r>
  <r>
    <x v="0"/>
    <x v="3"/>
    <x v="2"/>
    <n v="0"/>
    <n v="1"/>
    <x v="2"/>
    <x v="2"/>
    <s v="05-10times"/>
    <s v="No"/>
    <x v="1"/>
    <x v="90"/>
    <n v="21"/>
    <n v="464"/>
    <n v="28"/>
    <n v="10"/>
    <n v="32"/>
    <x v="0"/>
    <x v="0"/>
    <x v="0"/>
    <x v="0"/>
    <x v="0"/>
    <x v="0"/>
    <n v="3"/>
    <n v="7"/>
    <n v="8"/>
    <n v="11"/>
  </r>
  <r>
    <x v="3"/>
    <x v="3"/>
    <x v="4"/>
    <n v="1"/>
    <n v="1"/>
    <x v="2"/>
    <x v="1"/>
    <s v="05-10times"/>
    <s v="No"/>
    <x v="1"/>
    <x v="6"/>
    <n v="6"/>
    <n v="15"/>
    <n v="12"/>
    <n v="8"/>
    <n v="17"/>
    <x v="0"/>
    <x v="0"/>
    <x v="0"/>
    <x v="0"/>
    <x v="0"/>
    <x v="0"/>
    <n v="3"/>
    <n v="2"/>
    <n v="1"/>
    <n v="3"/>
  </r>
  <r>
    <x v="3"/>
    <x v="3"/>
    <x v="2"/>
    <n v="0"/>
    <n v="0"/>
    <x v="2"/>
    <x v="2"/>
    <s v="05-10times"/>
    <s v="No"/>
    <x v="1"/>
    <x v="177"/>
    <n v="4"/>
    <n v="1"/>
    <n v="7"/>
    <n v="2"/>
    <n v="15"/>
    <x v="0"/>
    <x v="0"/>
    <x v="1"/>
    <x v="0"/>
    <x v="0"/>
    <x v="1"/>
    <n v="1"/>
    <n v="0"/>
    <n v="1"/>
    <n v="2"/>
  </r>
  <r>
    <x v="4"/>
    <x v="1"/>
    <x v="4"/>
    <n v="1"/>
    <n v="0"/>
    <x v="2"/>
    <x v="2"/>
    <s v="05-10times"/>
    <s v="No"/>
    <x v="1"/>
    <x v="66"/>
    <n v="3"/>
    <n v="26"/>
    <n v="7"/>
    <n v="1"/>
    <n v="23"/>
    <x v="0"/>
    <x v="0"/>
    <x v="1"/>
    <x v="0"/>
    <x v="0"/>
    <x v="0"/>
    <n v="3"/>
    <n v="3"/>
    <n v="1"/>
    <n v="2"/>
  </r>
  <r>
    <x v="1"/>
    <x v="0"/>
    <x v="0"/>
    <n v="0"/>
    <n v="1"/>
    <x v="2"/>
    <x v="2"/>
    <s v="05-10times"/>
    <s v="No"/>
    <x v="1"/>
    <x v="252"/>
    <n v="1"/>
    <n v="41"/>
    <n v="6"/>
    <n v="2"/>
    <n v="41"/>
    <x v="0"/>
    <x v="0"/>
    <x v="0"/>
    <x v="0"/>
    <x v="0"/>
    <x v="0"/>
    <n v="2"/>
    <n v="4"/>
    <n v="1"/>
    <n v="3"/>
  </r>
  <r>
    <x v="3"/>
    <x v="3"/>
    <x v="2"/>
    <n v="2"/>
    <n v="1"/>
    <x v="1"/>
    <x v="1"/>
    <s v="05-10times"/>
    <s v="No"/>
    <x v="1"/>
    <x v="50"/>
    <n v="0"/>
    <n v="5"/>
    <n v="2"/>
    <n v="0"/>
    <n v="1"/>
    <x v="0"/>
    <x v="0"/>
    <x v="0"/>
    <x v="0"/>
    <x v="0"/>
    <x v="0"/>
    <n v="1"/>
    <n v="0"/>
    <n v="0"/>
    <n v="3"/>
  </r>
  <r>
    <x v="0"/>
    <x v="0"/>
    <x v="2"/>
    <n v="1"/>
    <n v="1"/>
    <x v="2"/>
    <x v="1"/>
    <s v="05-10times"/>
    <s v="No"/>
    <x v="1"/>
    <x v="380"/>
    <n v="0"/>
    <n v="9"/>
    <n v="0"/>
    <n v="0"/>
    <n v="3"/>
    <x v="0"/>
    <x v="0"/>
    <x v="0"/>
    <x v="0"/>
    <x v="0"/>
    <x v="0"/>
    <n v="2"/>
    <n v="1"/>
    <n v="0"/>
    <n v="3"/>
  </r>
  <r>
    <x v="3"/>
    <x v="0"/>
    <x v="4"/>
    <n v="0"/>
    <n v="1"/>
    <x v="2"/>
    <x v="0"/>
    <s v="05-10times"/>
    <s v="No"/>
    <x v="1"/>
    <x v="298"/>
    <n v="6"/>
    <n v="23"/>
    <n v="13"/>
    <n v="6"/>
    <n v="92"/>
    <x v="0"/>
    <x v="0"/>
    <x v="0"/>
    <x v="0"/>
    <x v="0"/>
    <x v="0"/>
    <n v="4"/>
    <n v="6"/>
    <n v="2"/>
    <n v="5"/>
  </r>
  <r>
    <x v="3"/>
    <x v="3"/>
    <x v="0"/>
    <n v="0"/>
    <n v="0"/>
    <x v="1"/>
    <x v="0"/>
    <s v="05-10times"/>
    <s v="No"/>
    <x v="1"/>
    <x v="456"/>
    <n v="63"/>
    <n v="946"/>
    <n v="219"/>
    <n v="189"/>
    <n v="126"/>
    <x v="1"/>
    <x v="0"/>
    <x v="0"/>
    <x v="0"/>
    <x v="1"/>
    <x v="0"/>
    <n v="1"/>
    <n v="4"/>
    <n v="7"/>
    <n v="11"/>
  </r>
  <r>
    <x v="0"/>
    <x v="3"/>
    <x v="0"/>
    <n v="0"/>
    <n v="1"/>
    <x v="1"/>
    <x v="1"/>
    <s v="05-10times"/>
    <s v="No"/>
    <x v="1"/>
    <x v="168"/>
    <n v="20"/>
    <n v="171"/>
    <n v="65"/>
    <n v="60"/>
    <n v="50"/>
    <x v="0"/>
    <x v="0"/>
    <x v="0"/>
    <x v="0"/>
    <x v="0"/>
    <x v="0"/>
    <n v="1"/>
    <n v="9"/>
    <n v="7"/>
    <n v="9"/>
  </r>
  <r>
    <x v="3"/>
    <x v="3"/>
    <x v="4"/>
    <n v="2"/>
    <n v="0"/>
    <x v="2"/>
    <x v="2"/>
    <s v="05-10times"/>
    <s v="No"/>
    <x v="1"/>
    <x v="13"/>
    <n v="2"/>
    <n v="15"/>
    <n v="0"/>
    <n v="10"/>
    <n v="18"/>
    <x v="0"/>
    <x v="0"/>
    <x v="0"/>
    <x v="0"/>
    <x v="0"/>
    <x v="0"/>
    <n v="4"/>
    <n v="3"/>
    <n v="1"/>
    <n v="3"/>
  </r>
  <r>
    <x v="4"/>
    <x v="3"/>
    <x v="4"/>
    <n v="1"/>
    <n v="1"/>
    <x v="2"/>
    <x v="2"/>
    <s v="05-10times"/>
    <s v="No"/>
    <x v="1"/>
    <x v="683"/>
    <n v="4"/>
    <n v="93"/>
    <n v="12"/>
    <n v="9"/>
    <n v="98"/>
    <x v="0"/>
    <x v="0"/>
    <x v="0"/>
    <x v="0"/>
    <x v="0"/>
    <x v="0"/>
    <n v="7"/>
    <n v="6"/>
    <n v="6"/>
    <n v="4"/>
  </r>
  <r>
    <x v="4"/>
    <x v="3"/>
    <x v="1"/>
    <n v="1"/>
    <n v="0"/>
    <x v="2"/>
    <x v="0"/>
    <s v="05-10times"/>
    <s v="No"/>
    <x v="1"/>
    <x v="50"/>
    <n v="10"/>
    <n v="11"/>
    <n v="12"/>
    <n v="9"/>
    <n v="20"/>
    <x v="0"/>
    <x v="0"/>
    <x v="0"/>
    <x v="0"/>
    <x v="0"/>
    <x v="0"/>
    <n v="2"/>
    <n v="3"/>
    <n v="0"/>
    <n v="3"/>
  </r>
  <r>
    <x v="3"/>
    <x v="3"/>
    <x v="2"/>
    <n v="0"/>
    <n v="1"/>
    <x v="1"/>
    <x v="0"/>
    <s v="05-10times"/>
    <s v="No"/>
    <x v="1"/>
    <x v="684"/>
    <n v="0"/>
    <n v="250"/>
    <n v="153"/>
    <n v="14"/>
    <n v="14"/>
    <x v="0"/>
    <x v="0"/>
    <x v="0"/>
    <x v="0"/>
    <x v="0"/>
    <x v="0"/>
    <n v="4"/>
    <n v="7"/>
    <n v="10"/>
    <n v="5"/>
  </r>
  <r>
    <x v="3"/>
    <x v="3"/>
    <x v="3"/>
    <n v="0"/>
    <n v="1"/>
    <x v="2"/>
    <x v="2"/>
    <s v="05-10times"/>
    <s v="No"/>
    <x v="1"/>
    <x v="535"/>
    <n v="0"/>
    <n v="7"/>
    <n v="0"/>
    <n v="0"/>
    <n v="16"/>
    <x v="0"/>
    <x v="0"/>
    <x v="0"/>
    <x v="0"/>
    <x v="0"/>
    <x v="0"/>
    <n v="1"/>
    <n v="3"/>
    <n v="2"/>
    <n v="2"/>
  </r>
  <r>
    <x v="3"/>
    <x v="3"/>
    <x v="3"/>
    <n v="1"/>
    <n v="1"/>
    <x v="2"/>
    <x v="1"/>
    <s v="05-10times"/>
    <s v="No"/>
    <x v="1"/>
    <x v="76"/>
    <n v="0"/>
    <n v="14"/>
    <n v="0"/>
    <n v="0"/>
    <n v="2"/>
    <x v="0"/>
    <x v="0"/>
    <x v="0"/>
    <x v="0"/>
    <x v="0"/>
    <x v="0"/>
    <n v="2"/>
    <n v="2"/>
    <n v="0"/>
    <n v="3"/>
  </r>
  <r>
    <x v="0"/>
    <x v="3"/>
    <x v="4"/>
    <n v="0"/>
    <n v="0"/>
    <x v="1"/>
    <x v="2"/>
    <s v="05-10times"/>
    <s v="No"/>
    <x v="1"/>
    <x v="266"/>
    <n v="42"/>
    <n v="716"/>
    <n v="55"/>
    <n v="0"/>
    <n v="21"/>
    <x v="0"/>
    <x v="0"/>
    <x v="0"/>
    <x v="0"/>
    <x v="1"/>
    <x v="0"/>
    <n v="0"/>
    <n v="7"/>
    <n v="10"/>
    <n v="5"/>
  </r>
  <r>
    <x v="2"/>
    <x v="3"/>
    <x v="0"/>
    <n v="0"/>
    <n v="1"/>
    <x v="1"/>
    <x v="0"/>
    <s v="05-10times"/>
    <s v="No"/>
    <x v="1"/>
    <x v="282"/>
    <n v="33"/>
    <n v="417"/>
    <n v="108"/>
    <n v="100"/>
    <n v="16"/>
    <x v="0"/>
    <x v="0"/>
    <x v="0"/>
    <x v="1"/>
    <x v="1"/>
    <x v="0"/>
    <n v="1"/>
    <n v="5"/>
    <n v="5"/>
    <n v="5"/>
  </r>
  <r>
    <x v="3"/>
    <x v="3"/>
    <x v="1"/>
    <n v="0"/>
    <n v="0"/>
    <x v="2"/>
    <x v="1"/>
    <s v="05-10times"/>
    <s v="No"/>
    <x v="1"/>
    <x v="91"/>
    <n v="1"/>
    <n v="4"/>
    <n v="15"/>
    <n v="1"/>
    <n v="5"/>
    <x v="0"/>
    <x v="0"/>
    <x v="0"/>
    <x v="0"/>
    <x v="0"/>
    <x v="0"/>
    <n v="1"/>
    <n v="1"/>
    <n v="0"/>
    <n v="2"/>
  </r>
  <r>
    <x v="5"/>
    <x v="2"/>
    <x v="4"/>
    <n v="0"/>
    <n v="0"/>
    <x v="1"/>
    <x v="1"/>
    <s v="05-10times"/>
    <s v="No"/>
    <x v="1"/>
    <x v="338"/>
    <n v="51"/>
    <n v="981"/>
    <n v="224"/>
    <n v="23"/>
    <n v="17"/>
    <x v="0"/>
    <x v="0"/>
    <x v="0"/>
    <x v="0"/>
    <x v="0"/>
    <x v="1"/>
    <n v="1"/>
    <n v="4"/>
    <n v="6"/>
    <n v="6"/>
  </r>
  <r>
    <x v="5"/>
    <x v="2"/>
    <x v="4"/>
    <n v="0"/>
    <n v="0"/>
    <x v="1"/>
    <x v="1"/>
    <s v="05-10times"/>
    <s v="No"/>
    <x v="1"/>
    <x v="425"/>
    <n v="134"/>
    <n v="786"/>
    <n v="33"/>
    <n v="134"/>
    <n v="57"/>
    <x v="0"/>
    <x v="0"/>
    <x v="0"/>
    <x v="0"/>
    <x v="1"/>
    <x v="0"/>
    <n v="0"/>
    <n v="5"/>
    <n v="6"/>
    <n v="8"/>
  </r>
  <r>
    <x v="3"/>
    <x v="1"/>
    <x v="2"/>
    <n v="1"/>
    <n v="0"/>
    <x v="2"/>
    <x v="0"/>
    <s v="05-10times"/>
    <s v="No"/>
    <x v="1"/>
    <x v="49"/>
    <n v="3"/>
    <n v="6"/>
    <n v="3"/>
    <n v="6"/>
    <n v="15"/>
    <x v="0"/>
    <x v="0"/>
    <x v="0"/>
    <x v="0"/>
    <x v="0"/>
    <x v="1"/>
    <n v="1"/>
    <n v="1"/>
    <n v="1"/>
    <n v="2"/>
  </r>
  <r>
    <x v="3"/>
    <x v="1"/>
    <x v="2"/>
    <n v="1"/>
    <n v="0"/>
    <x v="2"/>
    <x v="0"/>
    <s v="05-10times"/>
    <s v="No"/>
    <x v="1"/>
    <x v="49"/>
    <n v="6"/>
    <n v="2"/>
    <n v="3"/>
    <n v="6"/>
    <n v="3"/>
    <x v="0"/>
    <x v="0"/>
    <x v="0"/>
    <x v="0"/>
    <x v="0"/>
    <x v="0"/>
    <n v="1"/>
    <n v="1"/>
    <n v="0"/>
    <n v="3"/>
  </r>
  <r>
    <x v="5"/>
    <x v="3"/>
    <x v="1"/>
    <n v="0"/>
    <n v="0"/>
    <x v="1"/>
    <x v="1"/>
    <s v="05-10times"/>
    <s v="No"/>
    <x v="1"/>
    <x v="169"/>
    <n v="60"/>
    <n v="568"/>
    <n v="110"/>
    <n v="133"/>
    <n v="145"/>
    <x v="0"/>
    <x v="0"/>
    <x v="0"/>
    <x v="0"/>
    <x v="1"/>
    <x v="0"/>
    <n v="1"/>
    <n v="5"/>
    <n v="6"/>
    <n v="7"/>
  </r>
  <r>
    <x v="0"/>
    <x v="3"/>
    <x v="2"/>
    <n v="0"/>
    <n v="0"/>
    <x v="1"/>
    <x v="2"/>
    <s v="05-10times"/>
    <s v="No"/>
    <x v="1"/>
    <x v="685"/>
    <n v="105"/>
    <n v="779"/>
    <n v="137"/>
    <n v="105"/>
    <n v="51"/>
    <x v="0"/>
    <x v="0"/>
    <x v="1"/>
    <x v="0"/>
    <x v="0"/>
    <x v="1"/>
    <n v="0"/>
    <n v="5"/>
    <n v="8"/>
    <n v="9"/>
  </r>
  <r>
    <x v="2"/>
    <x v="1"/>
    <x v="4"/>
    <n v="0"/>
    <n v="1"/>
    <x v="2"/>
    <x v="1"/>
    <s v="05-10times"/>
    <s v="No"/>
    <x v="1"/>
    <x v="177"/>
    <n v="7"/>
    <n v="4"/>
    <n v="3"/>
    <n v="4"/>
    <n v="6"/>
    <x v="0"/>
    <x v="0"/>
    <x v="0"/>
    <x v="0"/>
    <x v="0"/>
    <x v="0"/>
    <n v="1"/>
    <n v="1"/>
    <n v="0"/>
    <n v="3"/>
  </r>
  <r>
    <x v="0"/>
    <x v="2"/>
    <x v="1"/>
    <n v="1"/>
    <n v="1"/>
    <x v="2"/>
    <x v="1"/>
    <s v="05-10times"/>
    <s v="No"/>
    <x v="1"/>
    <x v="81"/>
    <n v="0"/>
    <n v="3"/>
    <n v="0"/>
    <n v="0"/>
    <n v="0"/>
    <x v="0"/>
    <x v="0"/>
    <x v="0"/>
    <x v="0"/>
    <x v="0"/>
    <x v="0"/>
    <n v="1"/>
    <n v="1"/>
    <n v="0"/>
    <n v="2"/>
  </r>
  <r>
    <x v="4"/>
    <x v="1"/>
    <x v="0"/>
    <n v="2"/>
    <n v="0"/>
    <x v="2"/>
    <x v="2"/>
    <s v="05-10times"/>
    <s v="No"/>
    <x v="1"/>
    <x v="686"/>
    <n v="64"/>
    <n v="116"/>
    <n v="84"/>
    <n v="25"/>
    <n v="64"/>
    <x v="0"/>
    <x v="0"/>
    <x v="0"/>
    <x v="0"/>
    <x v="0"/>
    <x v="0"/>
    <n v="3"/>
    <n v="6"/>
    <n v="2"/>
    <n v="11"/>
  </r>
  <r>
    <x v="0"/>
    <x v="0"/>
    <x v="1"/>
    <n v="1"/>
    <n v="1"/>
    <x v="2"/>
    <x v="1"/>
    <s v="05-10times"/>
    <s v="No"/>
    <x v="1"/>
    <x v="18"/>
    <n v="0"/>
    <n v="19"/>
    <n v="6"/>
    <n v="5"/>
    <n v="3"/>
    <x v="0"/>
    <x v="0"/>
    <x v="0"/>
    <x v="0"/>
    <x v="0"/>
    <x v="0"/>
    <n v="2"/>
    <n v="2"/>
    <n v="0"/>
    <n v="3"/>
  </r>
  <r>
    <x v="2"/>
    <x v="0"/>
    <x v="1"/>
    <n v="0"/>
    <n v="1"/>
    <x v="2"/>
    <x v="1"/>
    <s v="05-10times"/>
    <s v="No"/>
    <x v="1"/>
    <x v="687"/>
    <n v="2"/>
    <n v="31"/>
    <n v="0"/>
    <n v="2"/>
    <n v="39"/>
    <x v="0"/>
    <x v="0"/>
    <x v="0"/>
    <x v="0"/>
    <x v="0"/>
    <x v="0"/>
    <n v="5"/>
    <n v="5"/>
    <n v="2"/>
    <n v="4"/>
  </r>
  <r>
    <x v="4"/>
    <x v="0"/>
    <x v="1"/>
    <n v="1"/>
    <n v="0"/>
    <x v="2"/>
    <x v="0"/>
    <s v="05-10times"/>
    <s v="No"/>
    <x v="1"/>
    <x v="492"/>
    <n v="4"/>
    <n v="68"/>
    <n v="7"/>
    <n v="5"/>
    <n v="17"/>
    <x v="0"/>
    <x v="0"/>
    <x v="0"/>
    <x v="0"/>
    <x v="0"/>
    <x v="0"/>
    <n v="4"/>
    <n v="3"/>
    <n v="1"/>
    <n v="4"/>
  </r>
  <r>
    <x v="2"/>
    <x v="2"/>
    <x v="4"/>
    <n v="0"/>
    <n v="0"/>
    <x v="1"/>
    <x v="0"/>
    <s v="05-10times"/>
    <s v="No"/>
    <x v="1"/>
    <x v="435"/>
    <n v="19"/>
    <n v="711"/>
    <n v="125"/>
    <n v="115"/>
    <n v="38"/>
    <x v="0"/>
    <x v="0"/>
    <x v="0"/>
    <x v="1"/>
    <x v="0"/>
    <x v="0"/>
    <n v="0"/>
    <n v="4"/>
    <n v="6"/>
    <n v="9"/>
  </r>
  <r>
    <x v="2"/>
    <x v="3"/>
    <x v="4"/>
    <n v="0"/>
    <n v="0"/>
    <x v="1"/>
    <x v="1"/>
    <s v="05-10times"/>
    <s v="No"/>
    <x v="1"/>
    <x v="175"/>
    <n v="30"/>
    <n v="168"/>
    <n v="20"/>
    <n v="34"/>
    <n v="0"/>
    <x v="0"/>
    <x v="0"/>
    <x v="0"/>
    <x v="0"/>
    <x v="0"/>
    <x v="0"/>
    <n v="1"/>
    <n v="3"/>
    <n v="4"/>
    <n v="7"/>
  </r>
  <r>
    <x v="2"/>
    <x v="2"/>
    <x v="4"/>
    <n v="0"/>
    <n v="0"/>
    <x v="1"/>
    <x v="1"/>
    <s v="05-10times"/>
    <s v="No"/>
    <x v="1"/>
    <x v="543"/>
    <n v="43"/>
    <n v="735"/>
    <n v="40"/>
    <n v="194"/>
    <n v="21"/>
    <x v="1"/>
    <x v="0"/>
    <x v="0"/>
    <x v="1"/>
    <x v="1"/>
    <x v="1"/>
    <n v="1"/>
    <n v="7"/>
    <n v="7"/>
    <n v="9"/>
  </r>
  <r>
    <x v="3"/>
    <x v="0"/>
    <x v="4"/>
    <n v="1"/>
    <n v="0"/>
    <x v="2"/>
    <x v="0"/>
    <s v="05-10times"/>
    <s v="No"/>
    <x v="1"/>
    <x v="75"/>
    <n v="3"/>
    <n v="21"/>
    <n v="3"/>
    <n v="19"/>
    <n v="22"/>
    <x v="0"/>
    <x v="0"/>
    <x v="0"/>
    <x v="0"/>
    <x v="0"/>
    <x v="0"/>
    <n v="2"/>
    <n v="3"/>
    <n v="0"/>
    <n v="3"/>
  </r>
  <r>
    <x v="4"/>
    <x v="1"/>
    <x v="0"/>
    <n v="0"/>
    <n v="2"/>
    <x v="1"/>
    <x v="0"/>
    <s v="05-10times"/>
    <s v="No"/>
    <x v="1"/>
    <x v="198"/>
    <n v="4"/>
    <n v="33"/>
    <n v="5"/>
    <n v="2"/>
    <n v="291"/>
    <x v="0"/>
    <x v="0"/>
    <x v="0"/>
    <x v="0"/>
    <x v="0"/>
    <x v="0"/>
    <n v="0"/>
    <n v="23"/>
    <n v="1"/>
    <n v="1"/>
  </r>
  <r>
    <x v="4"/>
    <x v="3"/>
    <x v="4"/>
    <n v="0"/>
    <n v="1"/>
    <x v="1"/>
    <x v="1"/>
    <s v="05-10times"/>
    <s v="No"/>
    <x v="1"/>
    <x v="59"/>
    <n v="48"/>
    <n v="90"/>
    <n v="0"/>
    <n v="45"/>
    <n v="52"/>
    <x v="0"/>
    <x v="0"/>
    <x v="0"/>
    <x v="0"/>
    <x v="0"/>
    <x v="0"/>
    <n v="1"/>
    <n v="3"/>
    <n v="2"/>
    <n v="8"/>
  </r>
  <r>
    <x v="0"/>
    <x v="2"/>
    <x v="0"/>
    <n v="1"/>
    <n v="1"/>
    <x v="2"/>
    <x v="0"/>
    <s v="05-10times"/>
    <s v="No"/>
    <x v="1"/>
    <x v="78"/>
    <n v="0"/>
    <n v="3"/>
    <n v="0"/>
    <n v="0"/>
    <n v="1"/>
    <x v="0"/>
    <x v="0"/>
    <x v="0"/>
    <x v="0"/>
    <x v="0"/>
    <x v="0"/>
    <n v="1"/>
    <n v="1"/>
    <n v="0"/>
    <n v="2"/>
  </r>
  <r>
    <x v="3"/>
    <x v="0"/>
    <x v="0"/>
    <n v="0"/>
    <n v="1"/>
    <x v="1"/>
    <x v="2"/>
    <s v="05-10times"/>
    <s v="No"/>
    <x v="1"/>
    <x v="688"/>
    <n v="48"/>
    <n v="231"/>
    <n v="112"/>
    <n v="105"/>
    <n v="134"/>
    <x v="0"/>
    <x v="0"/>
    <x v="0"/>
    <x v="0"/>
    <x v="1"/>
    <x v="0"/>
    <n v="2"/>
    <n v="5"/>
    <n v="7"/>
    <n v="12"/>
  </r>
  <r>
    <x v="1"/>
    <x v="3"/>
    <x v="0"/>
    <n v="0"/>
    <n v="0"/>
    <x v="1"/>
    <x v="1"/>
    <s v="05-10times"/>
    <s v="No"/>
    <x v="1"/>
    <x v="689"/>
    <n v="38"/>
    <n v="319"/>
    <n v="16"/>
    <n v="25"/>
    <n v="12"/>
    <x v="0"/>
    <x v="0"/>
    <x v="0"/>
    <x v="0"/>
    <x v="0"/>
    <x v="0"/>
    <n v="1"/>
    <n v="4"/>
    <n v="5"/>
    <n v="10"/>
  </r>
  <r>
    <x v="1"/>
    <x v="3"/>
    <x v="1"/>
    <n v="1"/>
    <n v="2"/>
    <x v="2"/>
    <x v="1"/>
    <s v="05-10times"/>
    <s v="No"/>
    <x v="1"/>
    <x v="30"/>
    <n v="0"/>
    <n v="7"/>
    <n v="2"/>
    <n v="0"/>
    <n v="1"/>
    <x v="0"/>
    <x v="0"/>
    <x v="0"/>
    <x v="0"/>
    <x v="0"/>
    <x v="0"/>
    <n v="1"/>
    <n v="1"/>
    <n v="0"/>
    <n v="2"/>
  </r>
  <r>
    <x v="3"/>
    <x v="2"/>
    <x v="0"/>
    <n v="1"/>
    <n v="0"/>
    <x v="2"/>
    <x v="0"/>
    <s v="05-10times"/>
    <s v="No"/>
    <x v="1"/>
    <x v="16"/>
    <n v="3"/>
    <n v="26"/>
    <n v="10"/>
    <n v="9"/>
    <n v="3"/>
    <x v="0"/>
    <x v="0"/>
    <x v="0"/>
    <x v="0"/>
    <x v="0"/>
    <x v="1"/>
    <n v="3"/>
    <n v="2"/>
    <n v="0"/>
    <n v="4"/>
  </r>
  <r>
    <x v="4"/>
    <x v="0"/>
    <x v="4"/>
    <n v="0"/>
    <n v="1"/>
    <x v="1"/>
    <x v="1"/>
    <s v="05-10times"/>
    <s v="No"/>
    <x v="1"/>
    <x v="300"/>
    <n v="26"/>
    <n v="470"/>
    <n v="123"/>
    <n v="161"/>
    <n v="94"/>
    <x v="0"/>
    <x v="0"/>
    <x v="0"/>
    <x v="0"/>
    <x v="0"/>
    <x v="0"/>
    <n v="2"/>
    <n v="5"/>
    <n v="9"/>
    <n v="6"/>
  </r>
  <r>
    <x v="2"/>
    <x v="3"/>
    <x v="0"/>
    <n v="1"/>
    <n v="0"/>
    <x v="1"/>
    <x v="2"/>
    <s v="05-10times"/>
    <s v="No"/>
    <x v="1"/>
    <x v="102"/>
    <n v="0"/>
    <n v="1"/>
    <n v="0"/>
    <n v="0"/>
    <n v="6"/>
    <x v="0"/>
    <x v="0"/>
    <x v="0"/>
    <x v="0"/>
    <x v="0"/>
    <x v="0"/>
    <n v="1"/>
    <n v="0"/>
    <n v="1"/>
    <n v="2"/>
  </r>
  <r>
    <x v="3"/>
    <x v="3"/>
    <x v="0"/>
    <n v="1"/>
    <n v="0"/>
    <x v="2"/>
    <x v="2"/>
    <s v="05-10times"/>
    <s v="No"/>
    <x v="1"/>
    <x v="24"/>
    <n v="9"/>
    <n v="20"/>
    <n v="6"/>
    <n v="8"/>
    <n v="21"/>
    <x v="0"/>
    <x v="0"/>
    <x v="0"/>
    <x v="0"/>
    <x v="0"/>
    <x v="0"/>
    <n v="2"/>
    <n v="2"/>
    <n v="0"/>
    <n v="4"/>
  </r>
  <r>
    <x v="0"/>
    <x v="2"/>
    <x v="4"/>
    <n v="1"/>
    <n v="1"/>
    <x v="2"/>
    <x v="1"/>
    <s v="05-10times"/>
    <s v="No"/>
    <x v="1"/>
    <x v="102"/>
    <n v="1"/>
    <n v="21"/>
    <n v="2"/>
    <n v="2"/>
    <n v="3"/>
    <x v="0"/>
    <x v="0"/>
    <x v="0"/>
    <x v="0"/>
    <x v="0"/>
    <x v="0"/>
    <n v="2"/>
    <n v="2"/>
    <n v="0"/>
    <n v="3"/>
  </r>
  <r>
    <x v="3"/>
    <x v="3"/>
    <x v="0"/>
    <n v="1"/>
    <n v="0"/>
    <x v="2"/>
    <x v="1"/>
    <s v="05-10times"/>
    <s v="No"/>
    <x v="1"/>
    <x v="13"/>
    <n v="26"/>
    <n v="46"/>
    <n v="38"/>
    <n v="9"/>
    <n v="49"/>
    <x v="0"/>
    <x v="0"/>
    <x v="0"/>
    <x v="0"/>
    <x v="0"/>
    <x v="0"/>
    <n v="2"/>
    <n v="3"/>
    <n v="0"/>
    <n v="4"/>
  </r>
  <r>
    <x v="4"/>
    <x v="3"/>
    <x v="2"/>
    <n v="0"/>
    <n v="0"/>
    <x v="1"/>
    <x v="2"/>
    <s v="05-10times"/>
    <s v="No"/>
    <x v="1"/>
    <x v="593"/>
    <n v="80"/>
    <n v="369"/>
    <n v="67"/>
    <n v="39"/>
    <n v="41"/>
    <x v="0"/>
    <x v="0"/>
    <x v="0"/>
    <x v="0"/>
    <x v="0"/>
    <x v="0"/>
    <n v="1"/>
    <n v="3"/>
    <n v="3"/>
    <n v="8"/>
  </r>
  <r>
    <x v="0"/>
    <x v="2"/>
    <x v="0"/>
    <n v="0"/>
    <n v="0"/>
    <x v="1"/>
    <x v="0"/>
    <s v="05-10times"/>
    <s v="No"/>
    <x v="1"/>
    <x v="333"/>
    <n v="86"/>
    <n v="208"/>
    <n v="177"/>
    <n v="14"/>
    <n v="43"/>
    <x v="0"/>
    <x v="0"/>
    <x v="0"/>
    <x v="0"/>
    <x v="0"/>
    <x v="0"/>
    <n v="1"/>
    <n v="2"/>
    <n v="3"/>
    <n v="5"/>
  </r>
  <r>
    <x v="4"/>
    <x v="3"/>
    <x v="2"/>
    <n v="0"/>
    <n v="0"/>
    <x v="1"/>
    <x v="1"/>
    <s v="05-10times"/>
    <s v="No"/>
    <x v="1"/>
    <x v="690"/>
    <n v="147"/>
    <n v="112"/>
    <n v="219"/>
    <n v="147"/>
    <n v="63"/>
    <x v="1"/>
    <x v="0"/>
    <x v="0"/>
    <x v="0"/>
    <x v="0"/>
    <x v="0"/>
    <n v="1"/>
    <n v="6"/>
    <n v="7"/>
    <n v="9"/>
  </r>
  <r>
    <x v="2"/>
    <x v="3"/>
    <x v="1"/>
    <n v="1"/>
    <n v="0"/>
    <x v="2"/>
    <x v="1"/>
    <s v="05-10times"/>
    <s v="No"/>
    <x v="1"/>
    <x v="91"/>
    <n v="0"/>
    <n v="1"/>
    <n v="7"/>
    <n v="4"/>
    <n v="6"/>
    <x v="0"/>
    <x v="0"/>
    <x v="0"/>
    <x v="0"/>
    <x v="0"/>
    <x v="0"/>
    <n v="1"/>
    <n v="1"/>
    <n v="0"/>
    <n v="2"/>
  </r>
  <r>
    <x v="2"/>
    <x v="3"/>
    <x v="1"/>
    <n v="1"/>
    <n v="0"/>
    <x v="2"/>
    <x v="2"/>
    <s v="05-10times"/>
    <s v="No"/>
    <x v="1"/>
    <x v="177"/>
    <n v="4"/>
    <n v="16"/>
    <n v="3"/>
    <n v="10"/>
    <n v="30"/>
    <x v="0"/>
    <x v="0"/>
    <x v="0"/>
    <x v="0"/>
    <x v="0"/>
    <x v="1"/>
    <n v="3"/>
    <n v="3"/>
    <n v="1"/>
    <n v="2"/>
  </r>
  <r>
    <x v="2"/>
    <x v="0"/>
    <x v="1"/>
    <n v="2"/>
    <n v="1"/>
    <x v="2"/>
    <x v="0"/>
    <s v="05-10times"/>
    <s v="No"/>
    <x v="1"/>
    <x v="112"/>
    <n v="0"/>
    <n v="2"/>
    <n v="0"/>
    <n v="0"/>
    <n v="2"/>
    <x v="0"/>
    <x v="0"/>
    <x v="0"/>
    <x v="0"/>
    <x v="0"/>
    <x v="0"/>
    <n v="1"/>
    <n v="1"/>
    <n v="0"/>
    <n v="2"/>
  </r>
  <r>
    <x v="3"/>
    <x v="1"/>
    <x v="0"/>
    <n v="1"/>
    <n v="0"/>
    <x v="2"/>
    <x v="1"/>
    <s v="05-10times"/>
    <s v="No"/>
    <x v="1"/>
    <x v="18"/>
    <n v="1"/>
    <n v="11"/>
    <n v="0"/>
    <n v="5"/>
    <n v="3"/>
    <x v="0"/>
    <x v="0"/>
    <x v="0"/>
    <x v="0"/>
    <x v="0"/>
    <x v="0"/>
    <n v="1"/>
    <n v="1"/>
    <n v="0"/>
    <n v="3"/>
  </r>
  <r>
    <x v="3"/>
    <x v="1"/>
    <x v="4"/>
    <n v="1"/>
    <n v="0"/>
    <x v="2"/>
    <x v="0"/>
    <s v="05-10times"/>
    <s v="No"/>
    <x v="1"/>
    <x v="30"/>
    <n v="0"/>
    <n v="8"/>
    <n v="0"/>
    <n v="0"/>
    <n v="9"/>
    <x v="0"/>
    <x v="0"/>
    <x v="1"/>
    <x v="0"/>
    <x v="0"/>
    <x v="1"/>
    <n v="1"/>
    <n v="1"/>
    <n v="0"/>
    <n v="2"/>
  </r>
  <r>
    <x v="0"/>
    <x v="3"/>
    <x v="1"/>
    <n v="0"/>
    <n v="0"/>
    <x v="1"/>
    <x v="0"/>
    <s v="05-10times"/>
    <s v="No"/>
    <x v="1"/>
    <x v="338"/>
    <n v="30"/>
    <n v="415"/>
    <n v="63"/>
    <n v="33"/>
    <n v="200"/>
    <x v="1"/>
    <x v="0"/>
    <x v="0"/>
    <x v="0"/>
    <x v="0"/>
    <x v="0"/>
    <n v="1"/>
    <n v="4"/>
    <n v="5"/>
    <n v="4"/>
  </r>
  <r>
    <x v="2"/>
    <x v="3"/>
    <x v="0"/>
    <n v="0"/>
    <n v="0"/>
    <x v="2"/>
    <x v="2"/>
    <s v="16times or more"/>
    <s v="No"/>
    <x v="1"/>
    <x v="113"/>
    <n v="18"/>
    <n v="66"/>
    <n v="7"/>
    <n v="12"/>
    <n v="2"/>
    <x v="0"/>
    <x v="0"/>
    <x v="0"/>
    <x v="0"/>
    <x v="0"/>
    <x v="0"/>
    <n v="15"/>
    <n v="0"/>
    <n v="1"/>
    <n v="0"/>
  </r>
  <r>
    <x v="3"/>
    <x v="0"/>
    <x v="0"/>
    <n v="0"/>
    <n v="0"/>
    <x v="1"/>
    <x v="2"/>
    <s v="05-10times"/>
    <s v="No"/>
    <x v="1"/>
    <x v="153"/>
    <n v="28"/>
    <n v="39"/>
    <n v="16"/>
    <n v="30"/>
    <n v="41"/>
    <x v="0"/>
    <x v="0"/>
    <x v="0"/>
    <x v="0"/>
    <x v="0"/>
    <x v="0"/>
    <n v="1"/>
    <n v="2"/>
    <n v="2"/>
    <n v="5"/>
  </r>
  <r>
    <x v="1"/>
    <x v="2"/>
    <x v="0"/>
    <n v="0"/>
    <n v="1"/>
    <x v="1"/>
    <x v="2"/>
    <s v="05-10times"/>
    <s v="No"/>
    <x v="1"/>
    <x v="691"/>
    <n v="5"/>
    <n v="124"/>
    <n v="15"/>
    <n v="35"/>
    <n v="11"/>
    <x v="0"/>
    <x v="0"/>
    <x v="0"/>
    <x v="0"/>
    <x v="0"/>
    <x v="0"/>
    <n v="1"/>
    <n v="5"/>
    <n v="2"/>
    <n v="11"/>
  </r>
  <r>
    <x v="4"/>
    <x v="2"/>
    <x v="4"/>
    <n v="0"/>
    <n v="0"/>
    <x v="1"/>
    <x v="2"/>
    <s v="05-10times"/>
    <s v="No"/>
    <x v="1"/>
    <x v="692"/>
    <n v="166"/>
    <n v="597"/>
    <n v="172"/>
    <n v="166"/>
    <n v="249"/>
    <x v="0"/>
    <x v="0"/>
    <x v="0"/>
    <x v="0"/>
    <x v="0"/>
    <x v="0"/>
    <n v="1"/>
    <n v="5"/>
    <n v="6"/>
    <n v="4"/>
  </r>
  <r>
    <x v="0"/>
    <x v="0"/>
    <x v="2"/>
    <n v="1"/>
    <n v="1"/>
    <x v="2"/>
    <x v="2"/>
    <s v="05-10times"/>
    <s v="No"/>
    <x v="1"/>
    <x v="102"/>
    <n v="4"/>
    <n v="2"/>
    <n v="10"/>
    <n v="6"/>
    <n v="10"/>
    <x v="0"/>
    <x v="0"/>
    <x v="0"/>
    <x v="0"/>
    <x v="0"/>
    <x v="0"/>
    <n v="4"/>
    <n v="2"/>
    <n v="0"/>
    <n v="4"/>
  </r>
  <r>
    <x v="3"/>
    <x v="0"/>
    <x v="0"/>
    <n v="0"/>
    <n v="1"/>
    <x v="2"/>
    <x v="2"/>
    <s v="05-10times"/>
    <s v="No"/>
    <x v="1"/>
    <x v="227"/>
    <n v="8"/>
    <n v="76"/>
    <n v="6"/>
    <n v="0"/>
    <n v="11"/>
    <x v="0"/>
    <x v="0"/>
    <x v="0"/>
    <x v="0"/>
    <x v="0"/>
    <x v="0"/>
    <n v="1"/>
    <n v="4"/>
    <n v="1"/>
    <n v="5"/>
  </r>
  <r>
    <x v="3"/>
    <x v="0"/>
    <x v="1"/>
    <n v="2"/>
    <n v="1"/>
    <x v="2"/>
    <x v="0"/>
    <s v="05-10times"/>
    <s v="No"/>
    <x v="1"/>
    <x v="693"/>
    <n v="0"/>
    <n v="30"/>
    <n v="0"/>
    <n v="0"/>
    <n v="8"/>
    <x v="1"/>
    <x v="0"/>
    <x v="0"/>
    <x v="0"/>
    <x v="0"/>
    <x v="0"/>
    <n v="7"/>
    <n v="8"/>
    <n v="2"/>
    <n v="5"/>
  </r>
  <r>
    <x v="2"/>
    <x v="2"/>
    <x v="2"/>
    <n v="0"/>
    <n v="1"/>
    <x v="2"/>
    <x v="1"/>
    <s v="05-10times"/>
    <s v="No"/>
    <x v="1"/>
    <x v="679"/>
    <n v="199"/>
    <n v="303"/>
    <n v="234"/>
    <n v="9"/>
    <n v="170"/>
    <x v="0"/>
    <x v="0"/>
    <x v="0"/>
    <x v="0"/>
    <x v="0"/>
    <x v="0"/>
    <n v="7"/>
    <n v="10"/>
    <n v="2"/>
    <n v="12"/>
  </r>
  <r>
    <x v="0"/>
    <x v="0"/>
    <x v="1"/>
    <n v="0"/>
    <n v="1"/>
    <x v="2"/>
    <x v="2"/>
    <s v="05-10times"/>
    <s v="No"/>
    <x v="1"/>
    <x v="215"/>
    <n v="35"/>
    <n v="172"/>
    <n v="56"/>
    <n v="86"/>
    <n v="93"/>
    <x v="0"/>
    <x v="0"/>
    <x v="0"/>
    <x v="0"/>
    <x v="0"/>
    <x v="0"/>
    <n v="2"/>
    <n v="8"/>
    <n v="2"/>
    <n v="10"/>
  </r>
  <r>
    <x v="0"/>
    <x v="3"/>
    <x v="0"/>
    <n v="0"/>
    <n v="1"/>
    <x v="2"/>
    <x v="1"/>
    <s v="05-10times"/>
    <s v="No"/>
    <x v="1"/>
    <x v="5"/>
    <n v="11"/>
    <n v="3"/>
    <n v="10"/>
    <n v="4"/>
    <n v="20"/>
    <x v="0"/>
    <x v="0"/>
    <x v="0"/>
    <x v="0"/>
    <x v="0"/>
    <x v="0"/>
    <n v="2"/>
    <n v="1"/>
    <n v="1"/>
    <n v="3"/>
  </r>
  <r>
    <x v="3"/>
    <x v="0"/>
    <x v="1"/>
    <n v="1"/>
    <n v="0"/>
    <x v="2"/>
    <x v="2"/>
    <s v="05-10times"/>
    <s v="No"/>
    <x v="1"/>
    <x v="18"/>
    <n v="3"/>
    <n v="30"/>
    <n v="0"/>
    <n v="5"/>
    <n v="15"/>
    <x v="0"/>
    <x v="0"/>
    <x v="0"/>
    <x v="0"/>
    <x v="0"/>
    <x v="0"/>
    <n v="2"/>
    <n v="2"/>
    <n v="0"/>
    <n v="4"/>
  </r>
  <r>
    <x v="0"/>
    <x v="0"/>
    <x v="4"/>
    <n v="0"/>
    <n v="1"/>
    <x v="2"/>
    <x v="1"/>
    <s v="05-10times"/>
    <s v="No"/>
    <x v="1"/>
    <x v="694"/>
    <n v="19"/>
    <n v="133"/>
    <n v="12"/>
    <n v="0"/>
    <n v="19"/>
    <x v="0"/>
    <x v="0"/>
    <x v="0"/>
    <x v="1"/>
    <x v="0"/>
    <x v="0"/>
    <n v="3"/>
    <n v="8"/>
    <n v="3"/>
    <n v="13"/>
  </r>
  <r>
    <x v="2"/>
    <x v="0"/>
    <x v="0"/>
    <n v="0"/>
    <n v="1"/>
    <x v="2"/>
    <x v="0"/>
    <s v="05-10times"/>
    <s v="No"/>
    <x v="1"/>
    <x v="202"/>
    <n v="1"/>
    <n v="17"/>
    <n v="0"/>
    <n v="1"/>
    <n v="5"/>
    <x v="0"/>
    <x v="0"/>
    <x v="0"/>
    <x v="1"/>
    <x v="0"/>
    <x v="0"/>
    <n v="1"/>
    <n v="3"/>
    <n v="0"/>
    <n v="4"/>
  </r>
  <r>
    <x v="0"/>
    <x v="0"/>
    <x v="0"/>
    <n v="1"/>
    <n v="1"/>
    <x v="2"/>
    <x v="2"/>
    <s v="05-10times"/>
    <s v="No"/>
    <x v="1"/>
    <x v="695"/>
    <n v="6"/>
    <n v="152"/>
    <n v="8"/>
    <n v="6"/>
    <n v="132"/>
    <x v="0"/>
    <x v="0"/>
    <x v="0"/>
    <x v="0"/>
    <x v="0"/>
    <x v="1"/>
    <n v="10"/>
    <n v="9"/>
    <n v="4"/>
    <n v="6"/>
  </r>
  <r>
    <x v="3"/>
    <x v="3"/>
    <x v="0"/>
    <n v="0"/>
    <n v="0"/>
    <x v="1"/>
    <x v="0"/>
    <s v="05-10times"/>
    <s v="No"/>
    <x v="1"/>
    <x v="441"/>
    <n v="22"/>
    <n v="112"/>
    <n v="138"/>
    <n v="89"/>
    <n v="29"/>
    <x v="0"/>
    <x v="0"/>
    <x v="0"/>
    <x v="0"/>
    <x v="0"/>
    <x v="0"/>
    <n v="1"/>
    <n v="2"/>
    <n v="3"/>
    <n v="13"/>
  </r>
  <r>
    <x v="3"/>
    <x v="3"/>
    <x v="1"/>
    <n v="0"/>
    <n v="1"/>
    <x v="2"/>
    <x v="1"/>
    <s v="05-10times"/>
    <s v="No"/>
    <x v="1"/>
    <x v="220"/>
    <n v="0"/>
    <n v="133"/>
    <n v="0"/>
    <n v="28"/>
    <n v="152"/>
    <x v="0"/>
    <x v="0"/>
    <x v="0"/>
    <x v="0"/>
    <x v="0"/>
    <x v="0"/>
    <n v="7"/>
    <n v="11"/>
    <n v="5"/>
    <n v="8"/>
  </r>
  <r>
    <x v="3"/>
    <x v="2"/>
    <x v="0"/>
    <n v="1"/>
    <n v="1"/>
    <x v="2"/>
    <x v="0"/>
    <s v="05-10times"/>
    <s v="No"/>
    <x v="1"/>
    <x v="13"/>
    <n v="4"/>
    <n v="15"/>
    <n v="3"/>
    <n v="5"/>
    <n v="3"/>
    <x v="0"/>
    <x v="0"/>
    <x v="0"/>
    <x v="0"/>
    <x v="0"/>
    <x v="0"/>
    <n v="2"/>
    <n v="1"/>
    <n v="0"/>
    <n v="3"/>
  </r>
  <r>
    <x v="1"/>
    <x v="3"/>
    <x v="4"/>
    <n v="0"/>
    <n v="0"/>
    <x v="1"/>
    <x v="2"/>
    <s v="05-10times"/>
    <s v="No"/>
    <x v="1"/>
    <x v="696"/>
    <n v="40"/>
    <n v="294"/>
    <n v="121"/>
    <n v="160"/>
    <n v="147"/>
    <x v="0"/>
    <x v="0"/>
    <x v="0"/>
    <x v="0"/>
    <x v="0"/>
    <x v="0"/>
    <n v="1"/>
    <n v="3"/>
    <n v="2"/>
    <n v="5"/>
  </r>
  <r>
    <x v="2"/>
    <x v="2"/>
    <x v="3"/>
    <n v="0"/>
    <n v="0"/>
    <x v="1"/>
    <x v="1"/>
    <s v="05-10times"/>
    <s v="No"/>
    <x v="1"/>
    <x v="65"/>
    <n v="35"/>
    <n v="169"/>
    <n v="58"/>
    <n v="17"/>
    <n v="35"/>
    <x v="0"/>
    <x v="0"/>
    <x v="0"/>
    <x v="1"/>
    <x v="1"/>
    <x v="0"/>
    <n v="1"/>
    <n v="4"/>
    <n v="3"/>
    <n v="6"/>
  </r>
  <r>
    <x v="0"/>
    <x v="3"/>
    <x v="4"/>
    <n v="0"/>
    <n v="1"/>
    <x v="1"/>
    <x v="1"/>
    <s v="05-10times"/>
    <s v="No"/>
    <x v="1"/>
    <x v="213"/>
    <n v="31"/>
    <n v="127"/>
    <n v="8"/>
    <n v="17"/>
    <n v="69"/>
    <x v="0"/>
    <x v="0"/>
    <x v="0"/>
    <x v="0"/>
    <x v="0"/>
    <x v="0"/>
    <n v="2"/>
    <n v="4"/>
    <n v="2"/>
    <n v="7"/>
  </r>
  <r>
    <x v="2"/>
    <x v="3"/>
    <x v="4"/>
    <n v="1"/>
    <n v="0"/>
    <x v="2"/>
    <x v="2"/>
    <s v="05-10times"/>
    <s v="No"/>
    <x v="1"/>
    <x v="188"/>
    <n v="0"/>
    <n v="40"/>
    <n v="3"/>
    <n v="0"/>
    <n v="3"/>
    <x v="0"/>
    <x v="0"/>
    <x v="0"/>
    <x v="0"/>
    <x v="0"/>
    <x v="0"/>
    <n v="2"/>
    <n v="3"/>
    <n v="0"/>
    <n v="3"/>
  </r>
  <r>
    <x v="2"/>
    <x v="3"/>
    <x v="0"/>
    <n v="1"/>
    <n v="1"/>
    <x v="2"/>
    <x v="1"/>
    <s v="05-10times"/>
    <s v="No"/>
    <x v="1"/>
    <x v="37"/>
    <n v="8"/>
    <n v="104"/>
    <n v="6"/>
    <n v="4"/>
    <n v="126"/>
    <x v="0"/>
    <x v="0"/>
    <x v="0"/>
    <x v="0"/>
    <x v="0"/>
    <x v="0"/>
    <n v="9"/>
    <n v="8"/>
    <n v="1"/>
    <n v="6"/>
  </r>
  <r>
    <x v="0"/>
    <x v="3"/>
    <x v="0"/>
    <n v="0"/>
    <n v="1"/>
    <x v="2"/>
    <x v="0"/>
    <s v="05-10times"/>
    <s v="No"/>
    <x v="1"/>
    <x v="697"/>
    <n v="60"/>
    <n v="353"/>
    <n v="78"/>
    <n v="12"/>
    <n v="73"/>
    <x v="0"/>
    <x v="0"/>
    <x v="0"/>
    <x v="0"/>
    <x v="0"/>
    <x v="0"/>
    <n v="5"/>
    <n v="10"/>
    <n v="3"/>
    <n v="5"/>
  </r>
  <r>
    <x v="3"/>
    <x v="3"/>
    <x v="0"/>
    <n v="0"/>
    <n v="0"/>
    <x v="2"/>
    <x v="1"/>
    <s v="05-10times"/>
    <s v="No"/>
    <x v="1"/>
    <x v="24"/>
    <n v="4"/>
    <n v="5"/>
    <n v="4"/>
    <n v="2"/>
    <n v="10"/>
    <x v="0"/>
    <x v="0"/>
    <x v="0"/>
    <x v="0"/>
    <x v="0"/>
    <x v="0"/>
    <n v="1"/>
    <n v="0"/>
    <n v="1"/>
    <n v="2"/>
  </r>
  <r>
    <x v="0"/>
    <x v="1"/>
    <x v="0"/>
    <n v="0"/>
    <n v="0"/>
    <x v="1"/>
    <x v="0"/>
    <s v="05-10times"/>
    <s v="No"/>
    <x v="1"/>
    <x v="382"/>
    <n v="26"/>
    <n v="538"/>
    <n v="69"/>
    <n v="13"/>
    <n v="80"/>
    <x v="0"/>
    <x v="0"/>
    <x v="0"/>
    <x v="1"/>
    <x v="1"/>
    <x v="1"/>
    <n v="1"/>
    <n v="3"/>
    <n v="6"/>
    <n v="11"/>
  </r>
  <r>
    <x v="2"/>
    <x v="3"/>
    <x v="4"/>
    <n v="1"/>
    <n v="0"/>
    <x v="2"/>
    <x v="0"/>
    <s v="05-10times"/>
    <s v="No"/>
    <x v="1"/>
    <x v="380"/>
    <n v="5"/>
    <n v="24"/>
    <n v="6"/>
    <n v="3"/>
    <n v="8"/>
    <x v="0"/>
    <x v="0"/>
    <x v="0"/>
    <x v="0"/>
    <x v="0"/>
    <x v="0"/>
    <n v="2"/>
    <n v="2"/>
    <n v="0"/>
    <n v="4"/>
  </r>
  <r>
    <x v="0"/>
    <x v="0"/>
    <x v="4"/>
    <n v="0"/>
    <n v="0"/>
    <x v="2"/>
    <x v="0"/>
    <s v="05-10times"/>
    <s v="No"/>
    <x v="1"/>
    <x v="5"/>
    <n v="23"/>
    <n v="78"/>
    <n v="133"/>
    <n v="49"/>
    <n v="144"/>
    <x v="0"/>
    <x v="0"/>
    <x v="0"/>
    <x v="0"/>
    <x v="0"/>
    <x v="0"/>
    <n v="2"/>
    <n v="4"/>
    <n v="2"/>
    <n v="5"/>
  </r>
  <r>
    <x v="3"/>
    <x v="2"/>
    <x v="4"/>
    <n v="1"/>
    <n v="0"/>
    <x v="2"/>
    <x v="1"/>
    <s v="05-10times"/>
    <s v="No"/>
    <x v="1"/>
    <x v="8"/>
    <n v="3"/>
    <n v="31"/>
    <n v="2"/>
    <n v="8"/>
    <n v="4"/>
    <x v="0"/>
    <x v="0"/>
    <x v="0"/>
    <x v="0"/>
    <x v="0"/>
    <x v="0"/>
    <n v="3"/>
    <n v="3"/>
    <n v="0"/>
    <n v="4"/>
  </r>
  <r>
    <x v="4"/>
    <x v="1"/>
    <x v="0"/>
    <n v="1"/>
    <n v="0"/>
    <x v="2"/>
    <x v="1"/>
    <s v="05-10times"/>
    <s v="No"/>
    <x v="1"/>
    <x v="112"/>
    <n v="8"/>
    <n v="11"/>
    <n v="19"/>
    <n v="12"/>
    <n v="26"/>
    <x v="0"/>
    <x v="0"/>
    <x v="0"/>
    <x v="0"/>
    <x v="0"/>
    <x v="0"/>
    <n v="2"/>
    <n v="2"/>
    <n v="1"/>
    <n v="2"/>
  </r>
  <r>
    <x v="5"/>
    <x v="3"/>
    <x v="4"/>
    <n v="0"/>
    <n v="0"/>
    <x v="1"/>
    <x v="1"/>
    <s v="05-10times"/>
    <s v="No"/>
    <x v="1"/>
    <x v="698"/>
    <n v="0"/>
    <n v="396"/>
    <n v="23"/>
    <n v="0"/>
    <n v="0"/>
    <x v="0"/>
    <x v="1"/>
    <x v="0"/>
    <x v="1"/>
    <x v="0"/>
    <x v="0"/>
    <n v="1"/>
    <n v="5"/>
    <n v="7"/>
    <n v="4"/>
  </r>
  <r>
    <x v="3"/>
    <x v="2"/>
    <x v="0"/>
    <n v="1"/>
    <n v="0"/>
    <x v="2"/>
    <x v="2"/>
    <s v="05-10times"/>
    <s v="No"/>
    <x v="1"/>
    <x v="309"/>
    <n v="35"/>
    <n v="178"/>
    <n v="15"/>
    <n v="23"/>
    <n v="17"/>
    <x v="0"/>
    <x v="0"/>
    <x v="0"/>
    <x v="0"/>
    <x v="0"/>
    <x v="0"/>
    <n v="7"/>
    <n v="7"/>
    <n v="2"/>
    <n v="9"/>
  </r>
  <r>
    <x v="1"/>
    <x v="3"/>
    <x v="3"/>
    <n v="0"/>
    <n v="0"/>
    <x v="1"/>
    <x v="0"/>
    <s v="05-10times"/>
    <s v="No"/>
    <x v="1"/>
    <x v="148"/>
    <n v="12"/>
    <n v="546"/>
    <n v="78"/>
    <n v="182"/>
    <n v="0"/>
    <x v="0"/>
    <x v="0"/>
    <x v="0"/>
    <x v="0"/>
    <x v="0"/>
    <x v="0"/>
    <n v="1"/>
    <n v="4"/>
    <n v="4"/>
    <n v="10"/>
  </r>
  <r>
    <x v="3"/>
    <x v="1"/>
    <x v="1"/>
    <n v="0"/>
    <n v="0"/>
    <x v="1"/>
    <x v="2"/>
    <s v="05-10times"/>
    <s v="No"/>
    <x v="1"/>
    <x v="699"/>
    <n v="153"/>
    <n v="940"/>
    <n v="58"/>
    <n v="134"/>
    <n v="38"/>
    <x v="0"/>
    <x v="0"/>
    <x v="0"/>
    <x v="0"/>
    <x v="0"/>
    <x v="0"/>
    <n v="0"/>
    <n v="6"/>
    <n v="6"/>
    <n v="7"/>
  </r>
  <r>
    <x v="4"/>
    <x v="0"/>
    <x v="0"/>
    <n v="0"/>
    <n v="0"/>
    <x v="1"/>
    <x v="1"/>
    <s v="05-10times"/>
    <s v="No"/>
    <x v="1"/>
    <x v="87"/>
    <n v="36"/>
    <n v="11"/>
    <n v="3"/>
    <n v="26"/>
    <n v="35"/>
    <x v="0"/>
    <x v="0"/>
    <x v="0"/>
    <x v="0"/>
    <x v="0"/>
    <x v="0"/>
    <n v="1"/>
    <n v="1"/>
    <n v="1"/>
    <n v="4"/>
  </r>
  <r>
    <x v="2"/>
    <x v="3"/>
    <x v="0"/>
    <n v="0"/>
    <n v="2"/>
    <x v="1"/>
    <x v="1"/>
    <s v="05-10times"/>
    <s v="No"/>
    <x v="1"/>
    <x v="700"/>
    <n v="30"/>
    <n v="91"/>
    <n v="29"/>
    <n v="22"/>
    <n v="7"/>
    <x v="0"/>
    <x v="0"/>
    <x v="0"/>
    <x v="0"/>
    <x v="0"/>
    <x v="0"/>
    <n v="1"/>
    <n v="6"/>
    <n v="3"/>
    <n v="12"/>
  </r>
  <r>
    <x v="0"/>
    <x v="3"/>
    <x v="2"/>
    <n v="2"/>
    <n v="0"/>
    <x v="2"/>
    <x v="2"/>
    <s v="05-10times"/>
    <s v="No"/>
    <x v="1"/>
    <x v="61"/>
    <n v="6"/>
    <n v="43"/>
    <n v="19"/>
    <n v="5"/>
    <n v="38"/>
    <x v="0"/>
    <x v="0"/>
    <x v="0"/>
    <x v="0"/>
    <x v="0"/>
    <x v="0"/>
    <n v="1"/>
    <n v="3"/>
    <n v="1"/>
    <n v="2"/>
  </r>
  <r>
    <x v="3"/>
    <x v="3"/>
    <x v="4"/>
    <n v="0"/>
    <n v="1"/>
    <x v="2"/>
    <x v="2"/>
    <s v="05-10times"/>
    <s v="No"/>
    <x v="1"/>
    <x v="70"/>
    <n v="0"/>
    <n v="38"/>
    <n v="11"/>
    <n v="8"/>
    <n v="69"/>
    <x v="0"/>
    <x v="0"/>
    <x v="0"/>
    <x v="0"/>
    <x v="0"/>
    <x v="0"/>
    <n v="5"/>
    <n v="6"/>
    <n v="3"/>
    <n v="6"/>
  </r>
  <r>
    <x v="2"/>
    <x v="2"/>
    <x v="1"/>
    <n v="2"/>
    <n v="1"/>
    <x v="2"/>
    <x v="1"/>
    <s v="05-10times"/>
    <s v="No"/>
    <x v="1"/>
    <x v="164"/>
    <n v="0"/>
    <n v="8"/>
    <n v="2"/>
    <n v="0"/>
    <n v="2"/>
    <x v="0"/>
    <x v="0"/>
    <x v="0"/>
    <x v="0"/>
    <x v="0"/>
    <x v="0"/>
    <n v="2"/>
    <n v="2"/>
    <n v="0"/>
    <n v="3"/>
  </r>
  <r>
    <x v="0"/>
    <x v="3"/>
    <x v="1"/>
    <n v="0"/>
    <n v="0"/>
    <x v="1"/>
    <x v="0"/>
    <s v="05-10times"/>
    <s v="No"/>
    <x v="1"/>
    <x v="618"/>
    <n v="23"/>
    <n v="446"/>
    <n v="30"/>
    <n v="23"/>
    <n v="23"/>
    <x v="1"/>
    <x v="0"/>
    <x v="0"/>
    <x v="1"/>
    <x v="1"/>
    <x v="1"/>
    <n v="1"/>
    <n v="5"/>
    <n v="4"/>
    <n v="7"/>
  </r>
  <r>
    <x v="0"/>
    <x v="0"/>
    <x v="0"/>
    <n v="0"/>
    <n v="1"/>
    <x v="1"/>
    <x v="2"/>
    <s v="05-10times"/>
    <s v="No"/>
    <x v="1"/>
    <x v="701"/>
    <n v="107"/>
    <n v="227"/>
    <n v="7"/>
    <n v="59"/>
    <n v="131"/>
    <x v="0"/>
    <x v="0"/>
    <x v="0"/>
    <x v="0"/>
    <x v="0"/>
    <x v="0"/>
    <n v="3"/>
    <n v="5"/>
    <n v="2"/>
    <n v="11"/>
  </r>
  <r>
    <x v="3"/>
    <x v="3"/>
    <x v="0"/>
    <n v="0"/>
    <n v="0"/>
    <x v="2"/>
    <x v="0"/>
    <s v="05-10times"/>
    <s v="No"/>
    <x v="1"/>
    <x v="702"/>
    <n v="16"/>
    <n v="249"/>
    <n v="43"/>
    <n v="16"/>
    <n v="33"/>
    <x v="0"/>
    <x v="0"/>
    <x v="0"/>
    <x v="0"/>
    <x v="0"/>
    <x v="0"/>
    <n v="2"/>
    <n v="10"/>
    <n v="6"/>
    <n v="9"/>
  </r>
  <r>
    <x v="3"/>
    <x v="3"/>
    <x v="0"/>
    <n v="1"/>
    <n v="0"/>
    <x v="2"/>
    <x v="0"/>
    <s v="05-10times"/>
    <s v="No"/>
    <x v="1"/>
    <x v="49"/>
    <n v="4"/>
    <n v="10"/>
    <n v="29"/>
    <n v="0"/>
    <n v="36"/>
    <x v="0"/>
    <x v="0"/>
    <x v="1"/>
    <x v="0"/>
    <x v="0"/>
    <x v="0"/>
    <n v="1"/>
    <n v="1"/>
    <n v="1"/>
    <n v="2"/>
  </r>
  <r>
    <x v="2"/>
    <x v="0"/>
    <x v="0"/>
    <n v="0"/>
    <n v="1"/>
    <x v="2"/>
    <x v="2"/>
    <s v="05-10times"/>
    <s v="No"/>
    <x v="1"/>
    <x v="703"/>
    <n v="0"/>
    <n v="28"/>
    <n v="0"/>
    <n v="0"/>
    <n v="43"/>
    <x v="0"/>
    <x v="0"/>
    <x v="0"/>
    <x v="0"/>
    <x v="0"/>
    <x v="0"/>
    <n v="3"/>
    <n v="8"/>
    <n v="2"/>
    <n v="6"/>
  </r>
  <r>
    <x v="3"/>
    <x v="3"/>
    <x v="0"/>
    <n v="1"/>
    <n v="0"/>
    <x v="2"/>
    <x v="2"/>
    <s v="05-10times"/>
    <s v="No"/>
    <x v="1"/>
    <x v="107"/>
    <n v="1"/>
    <n v="3"/>
    <n v="8"/>
    <n v="0"/>
    <n v="5"/>
    <x v="0"/>
    <x v="0"/>
    <x v="0"/>
    <x v="0"/>
    <x v="0"/>
    <x v="0"/>
    <n v="1"/>
    <n v="1"/>
    <n v="0"/>
    <n v="2"/>
  </r>
  <r>
    <x v="3"/>
    <x v="4"/>
    <x v="0"/>
    <n v="1"/>
    <n v="0"/>
    <x v="2"/>
    <x v="1"/>
    <s v="05-10times"/>
    <s v="No"/>
    <x v="1"/>
    <x v="49"/>
    <n v="1"/>
    <n v="4"/>
    <n v="11"/>
    <n v="9"/>
    <n v="10"/>
    <x v="0"/>
    <x v="0"/>
    <x v="0"/>
    <x v="0"/>
    <x v="0"/>
    <x v="0"/>
    <n v="1"/>
    <n v="1"/>
    <n v="0"/>
    <n v="3"/>
  </r>
  <r>
    <x v="2"/>
    <x v="2"/>
    <x v="1"/>
    <n v="0"/>
    <n v="0"/>
    <x v="1"/>
    <x v="2"/>
    <s v="05-10times"/>
    <s v="No"/>
    <x v="1"/>
    <x v="230"/>
    <n v="153"/>
    <n v="612"/>
    <n v="99"/>
    <n v="95"/>
    <n v="153"/>
    <x v="1"/>
    <x v="0"/>
    <x v="1"/>
    <x v="0"/>
    <x v="1"/>
    <x v="0"/>
    <n v="1"/>
    <n v="4"/>
    <n v="7"/>
    <n v="8"/>
  </r>
  <r>
    <x v="2"/>
    <x v="0"/>
    <x v="4"/>
    <n v="0"/>
    <n v="0"/>
    <x v="1"/>
    <x v="1"/>
    <s v="05-10times"/>
    <s v="No"/>
    <x v="1"/>
    <x v="704"/>
    <n v="61"/>
    <n v="753"/>
    <n v="40"/>
    <n v="46"/>
    <n v="27"/>
    <x v="0"/>
    <x v="0"/>
    <x v="0"/>
    <x v="0"/>
    <x v="0"/>
    <x v="0"/>
    <n v="1"/>
    <n v="3"/>
    <n v="3"/>
    <n v="7"/>
  </r>
  <r>
    <x v="0"/>
    <x v="0"/>
    <x v="2"/>
    <n v="0"/>
    <n v="1"/>
    <x v="2"/>
    <x v="0"/>
    <s v="05-10times"/>
    <s v="No"/>
    <x v="1"/>
    <x v="705"/>
    <n v="7"/>
    <n v="140"/>
    <n v="0"/>
    <n v="7"/>
    <n v="63"/>
    <x v="0"/>
    <x v="0"/>
    <x v="0"/>
    <x v="0"/>
    <x v="0"/>
    <x v="0"/>
    <n v="3"/>
    <n v="7"/>
    <n v="5"/>
    <n v="8"/>
  </r>
  <r>
    <x v="3"/>
    <x v="0"/>
    <x v="0"/>
    <n v="0"/>
    <n v="1"/>
    <x v="2"/>
    <x v="2"/>
    <s v="05-10times"/>
    <s v="No"/>
    <x v="1"/>
    <x v="422"/>
    <n v="2"/>
    <n v="44"/>
    <n v="0"/>
    <n v="2"/>
    <n v="5"/>
    <x v="0"/>
    <x v="0"/>
    <x v="0"/>
    <x v="0"/>
    <x v="0"/>
    <x v="0"/>
    <n v="4"/>
    <n v="4"/>
    <n v="2"/>
    <n v="5"/>
  </r>
  <r>
    <x v="0"/>
    <x v="3"/>
    <x v="4"/>
    <n v="1"/>
    <n v="0"/>
    <x v="2"/>
    <x v="1"/>
    <s v="05-10times"/>
    <s v="No"/>
    <x v="1"/>
    <x v="557"/>
    <n v="0"/>
    <n v="280"/>
    <n v="60"/>
    <n v="147"/>
    <n v="15"/>
    <x v="0"/>
    <x v="0"/>
    <x v="0"/>
    <x v="0"/>
    <x v="0"/>
    <x v="0"/>
    <n v="4"/>
    <n v="8"/>
    <n v="2"/>
    <n v="11"/>
  </r>
  <r>
    <x v="4"/>
    <x v="2"/>
    <x v="0"/>
    <n v="0"/>
    <n v="0"/>
    <x v="1"/>
    <x v="2"/>
    <s v="05-10times"/>
    <s v="No"/>
    <x v="1"/>
    <x v="417"/>
    <n v="91"/>
    <n v="410"/>
    <n v="119"/>
    <n v="0"/>
    <n v="22"/>
    <x v="0"/>
    <x v="0"/>
    <x v="0"/>
    <x v="0"/>
    <x v="0"/>
    <x v="0"/>
    <n v="1"/>
    <n v="3"/>
    <n v="4"/>
    <n v="10"/>
  </r>
  <r>
    <x v="2"/>
    <x v="3"/>
    <x v="1"/>
    <n v="0"/>
    <n v="1"/>
    <x v="1"/>
    <x v="1"/>
    <s v="05-10times"/>
    <s v="No"/>
    <x v="1"/>
    <x v="257"/>
    <n v="43"/>
    <n v="239"/>
    <n v="128"/>
    <n v="76"/>
    <n v="21"/>
    <x v="0"/>
    <x v="0"/>
    <x v="0"/>
    <x v="0"/>
    <x v="0"/>
    <x v="0"/>
    <n v="2"/>
    <n v="6"/>
    <n v="8"/>
    <n v="12"/>
  </r>
  <r>
    <x v="2"/>
    <x v="1"/>
    <x v="0"/>
    <n v="0"/>
    <n v="0"/>
    <x v="1"/>
    <x v="0"/>
    <s v="05-10times"/>
    <s v="No"/>
    <x v="1"/>
    <x v="25"/>
    <n v="15"/>
    <n v="153"/>
    <n v="67"/>
    <n v="31"/>
    <n v="35"/>
    <x v="0"/>
    <x v="0"/>
    <x v="0"/>
    <x v="0"/>
    <x v="0"/>
    <x v="0"/>
    <n v="1"/>
    <n v="4"/>
    <n v="4"/>
    <n v="6"/>
  </r>
  <r>
    <x v="3"/>
    <x v="1"/>
    <x v="0"/>
    <n v="1"/>
    <n v="0"/>
    <x v="2"/>
    <x v="1"/>
    <s v="05-10times"/>
    <s v="No"/>
    <x v="1"/>
    <x v="95"/>
    <n v="20"/>
    <n v="25"/>
    <n v="2"/>
    <n v="7"/>
    <n v="26"/>
    <x v="0"/>
    <x v="0"/>
    <x v="0"/>
    <x v="0"/>
    <x v="0"/>
    <x v="1"/>
    <n v="1"/>
    <n v="2"/>
    <n v="0"/>
    <n v="4"/>
  </r>
  <r>
    <x v="0"/>
    <x v="3"/>
    <x v="0"/>
    <n v="1"/>
    <n v="1"/>
    <x v="2"/>
    <x v="1"/>
    <s v="05-10times"/>
    <s v="No"/>
    <x v="1"/>
    <x v="95"/>
    <n v="0"/>
    <n v="2"/>
    <n v="0"/>
    <n v="0"/>
    <n v="6"/>
    <x v="0"/>
    <x v="0"/>
    <x v="1"/>
    <x v="0"/>
    <x v="0"/>
    <x v="0"/>
    <n v="1"/>
    <n v="1"/>
    <n v="0"/>
    <n v="2"/>
  </r>
  <r>
    <x v="3"/>
    <x v="3"/>
    <x v="0"/>
    <n v="0"/>
    <n v="0"/>
    <x v="1"/>
    <x v="0"/>
    <s v="05-10times"/>
    <s v="No"/>
    <x v="1"/>
    <x v="13"/>
    <n v="9"/>
    <n v="9"/>
    <n v="2"/>
    <n v="5"/>
    <n v="22"/>
    <x v="0"/>
    <x v="0"/>
    <x v="0"/>
    <x v="0"/>
    <x v="0"/>
    <x v="0"/>
    <n v="1"/>
    <n v="1"/>
    <n v="1"/>
    <n v="3"/>
  </r>
  <r>
    <x v="3"/>
    <x v="3"/>
    <x v="0"/>
    <n v="1"/>
    <n v="1"/>
    <x v="2"/>
    <x v="1"/>
    <s v="05-10times"/>
    <s v="No"/>
    <x v="1"/>
    <x v="13"/>
    <n v="0"/>
    <n v="3"/>
    <n v="0"/>
    <n v="0"/>
    <n v="0"/>
    <x v="0"/>
    <x v="0"/>
    <x v="0"/>
    <x v="0"/>
    <x v="0"/>
    <x v="0"/>
    <n v="1"/>
    <n v="0"/>
    <n v="0"/>
    <n v="3"/>
  </r>
  <r>
    <x v="3"/>
    <x v="1"/>
    <x v="4"/>
    <n v="0"/>
    <n v="1"/>
    <x v="2"/>
    <x v="2"/>
    <s v="05-10times"/>
    <s v="No"/>
    <x v="1"/>
    <x v="706"/>
    <n v="38"/>
    <n v="287"/>
    <n v="50"/>
    <n v="57"/>
    <n v="33"/>
    <x v="1"/>
    <x v="1"/>
    <x v="0"/>
    <x v="1"/>
    <x v="1"/>
    <x v="1"/>
    <n v="1"/>
    <n v="5"/>
    <n v="10"/>
    <n v="4"/>
  </r>
  <r>
    <x v="3"/>
    <x v="2"/>
    <x v="0"/>
    <n v="0"/>
    <n v="1"/>
    <x v="1"/>
    <x v="2"/>
    <s v="05-10times"/>
    <s v="No"/>
    <x v="1"/>
    <x v="571"/>
    <n v="15"/>
    <n v="60"/>
    <n v="24"/>
    <n v="23"/>
    <n v="5"/>
    <x v="0"/>
    <x v="0"/>
    <x v="0"/>
    <x v="0"/>
    <x v="0"/>
    <x v="0"/>
    <n v="2"/>
    <n v="2"/>
    <n v="1"/>
    <n v="8"/>
  </r>
  <r>
    <x v="3"/>
    <x v="3"/>
    <x v="1"/>
    <n v="0"/>
    <n v="0"/>
    <x v="1"/>
    <x v="0"/>
    <s v="05-10times"/>
    <s v="No"/>
    <x v="1"/>
    <x v="213"/>
    <n v="25"/>
    <n v="53"/>
    <n v="16"/>
    <n v="0"/>
    <n v="10"/>
    <x v="0"/>
    <x v="0"/>
    <x v="0"/>
    <x v="0"/>
    <x v="0"/>
    <x v="0"/>
    <n v="1"/>
    <n v="3"/>
    <n v="1"/>
    <n v="7"/>
  </r>
  <r>
    <x v="3"/>
    <x v="2"/>
    <x v="0"/>
    <n v="0"/>
    <n v="1"/>
    <x v="2"/>
    <x v="1"/>
    <s v="05-10times"/>
    <s v="No"/>
    <x v="1"/>
    <x v="527"/>
    <n v="3"/>
    <n v="28"/>
    <n v="2"/>
    <n v="6"/>
    <n v="15"/>
    <x v="0"/>
    <x v="0"/>
    <x v="0"/>
    <x v="0"/>
    <x v="0"/>
    <x v="0"/>
    <n v="2"/>
    <n v="3"/>
    <n v="1"/>
    <n v="4"/>
  </r>
  <r>
    <x v="4"/>
    <x v="2"/>
    <x v="4"/>
    <n v="0"/>
    <n v="0"/>
    <x v="2"/>
    <x v="1"/>
    <s v="05-10times"/>
    <s v="No"/>
    <x v="1"/>
    <x v="15"/>
    <n v="47"/>
    <n v="52"/>
    <n v="21"/>
    <n v="20"/>
    <n v="25"/>
    <x v="0"/>
    <x v="0"/>
    <x v="0"/>
    <x v="0"/>
    <x v="0"/>
    <x v="0"/>
    <n v="2"/>
    <n v="3"/>
    <n v="1"/>
    <n v="5"/>
  </r>
  <r>
    <x v="2"/>
    <x v="3"/>
    <x v="2"/>
    <n v="0"/>
    <n v="0"/>
    <x v="1"/>
    <x v="0"/>
    <s v="05-10times"/>
    <s v="No"/>
    <x v="1"/>
    <x v="556"/>
    <n v="92"/>
    <n v="391"/>
    <n v="194"/>
    <n v="11"/>
    <n v="241"/>
    <x v="0"/>
    <x v="0"/>
    <x v="0"/>
    <x v="0"/>
    <x v="0"/>
    <x v="0"/>
    <n v="1"/>
    <n v="3"/>
    <n v="4"/>
    <n v="10"/>
  </r>
  <r>
    <x v="3"/>
    <x v="3"/>
    <x v="4"/>
    <n v="0"/>
    <n v="0"/>
    <x v="1"/>
    <x v="0"/>
    <s v="05-10times"/>
    <s v="No"/>
    <x v="1"/>
    <x v="609"/>
    <n v="4"/>
    <n v="73"/>
    <n v="15"/>
    <n v="6"/>
    <n v="11"/>
    <x v="0"/>
    <x v="0"/>
    <x v="0"/>
    <x v="0"/>
    <x v="0"/>
    <x v="0"/>
    <n v="1"/>
    <n v="2"/>
    <n v="1"/>
    <n v="7"/>
  </r>
  <r>
    <x v="3"/>
    <x v="0"/>
    <x v="1"/>
    <n v="0"/>
    <n v="0"/>
    <x v="1"/>
    <x v="2"/>
    <s v="05-10times"/>
    <s v="No"/>
    <x v="1"/>
    <x v="184"/>
    <n v="5"/>
    <n v="33"/>
    <n v="7"/>
    <n v="0"/>
    <n v="2"/>
    <x v="0"/>
    <x v="0"/>
    <x v="0"/>
    <x v="1"/>
    <x v="0"/>
    <x v="0"/>
    <n v="1"/>
    <n v="3"/>
    <n v="2"/>
    <n v="6"/>
  </r>
  <r>
    <x v="0"/>
    <x v="0"/>
    <x v="3"/>
    <n v="0"/>
    <n v="1"/>
    <x v="2"/>
    <x v="2"/>
    <s v="05-10times"/>
    <s v="No"/>
    <x v="1"/>
    <x v="707"/>
    <n v="0"/>
    <n v="70"/>
    <n v="0"/>
    <n v="0"/>
    <n v="35"/>
    <x v="0"/>
    <x v="0"/>
    <x v="0"/>
    <x v="0"/>
    <x v="0"/>
    <x v="0"/>
    <n v="6"/>
    <n v="11"/>
    <n v="2"/>
    <n v="7"/>
  </r>
  <r>
    <x v="3"/>
    <x v="1"/>
    <x v="1"/>
    <n v="0"/>
    <n v="1"/>
    <x v="2"/>
    <x v="1"/>
    <s v="05-10times"/>
    <s v="No"/>
    <x v="1"/>
    <x v="417"/>
    <n v="0"/>
    <n v="48"/>
    <n v="0"/>
    <n v="6"/>
    <n v="6"/>
    <x v="0"/>
    <x v="0"/>
    <x v="0"/>
    <x v="0"/>
    <x v="0"/>
    <x v="0"/>
    <n v="1"/>
    <n v="7"/>
    <n v="3"/>
    <n v="8"/>
  </r>
  <r>
    <x v="4"/>
    <x v="3"/>
    <x v="1"/>
    <n v="1"/>
    <n v="0"/>
    <x v="2"/>
    <x v="2"/>
    <s v="05-10times"/>
    <s v="No"/>
    <x v="1"/>
    <x v="188"/>
    <n v="7"/>
    <n v="59"/>
    <n v="2"/>
    <n v="4"/>
    <n v="27"/>
    <x v="0"/>
    <x v="0"/>
    <x v="1"/>
    <x v="0"/>
    <x v="0"/>
    <x v="1"/>
    <n v="2"/>
    <n v="3"/>
    <n v="1"/>
    <n v="3"/>
  </r>
  <r>
    <x v="3"/>
    <x v="2"/>
    <x v="4"/>
    <n v="1"/>
    <n v="1"/>
    <x v="2"/>
    <x v="0"/>
    <s v="05-10times"/>
    <s v="No"/>
    <x v="1"/>
    <x v="5"/>
    <n v="10"/>
    <n v="17"/>
    <n v="8"/>
    <n v="6"/>
    <n v="13"/>
    <x v="0"/>
    <x v="0"/>
    <x v="0"/>
    <x v="0"/>
    <x v="0"/>
    <x v="0"/>
    <n v="2"/>
    <n v="2"/>
    <n v="0"/>
    <n v="3"/>
  </r>
  <r>
    <x v="2"/>
    <x v="3"/>
    <x v="1"/>
    <n v="1"/>
    <n v="0"/>
    <x v="2"/>
    <x v="0"/>
    <s v="05-10times"/>
    <s v="No"/>
    <x v="1"/>
    <x v="91"/>
    <n v="0"/>
    <n v="1"/>
    <n v="8"/>
    <n v="3"/>
    <n v="2"/>
    <x v="0"/>
    <x v="0"/>
    <x v="0"/>
    <x v="0"/>
    <x v="0"/>
    <x v="0"/>
    <n v="1"/>
    <n v="1"/>
    <n v="0"/>
    <n v="2"/>
  </r>
  <r>
    <x v="3"/>
    <x v="2"/>
    <x v="0"/>
    <n v="0"/>
    <n v="1"/>
    <x v="2"/>
    <x v="2"/>
    <s v="05-10times"/>
    <s v="No"/>
    <x v="1"/>
    <x v="500"/>
    <n v="8"/>
    <n v="158"/>
    <n v="21"/>
    <n v="0"/>
    <n v="142"/>
    <x v="0"/>
    <x v="0"/>
    <x v="0"/>
    <x v="0"/>
    <x v="0"/>
    <x v="0"/>
    <n v="4"/>
    <n v="11"/>
    <n v="6"/>
    <n v="5"/>
  </r>
  <r>
    <x v="0"/>
    <x v="3"/>
    <x v="0"/>
    <n v="0"/>
    <n v="0"/>
    <x v="2"/>
    <x v="1"/>
    <s v="05-10times"/>
    <s v="No"/>
    <x v="1"/>
    <x v="214"/>
    <n v="11"/>
    <n v="137"/>
    <n v="179"/>
    <n v="61"/>
    <n v="45"/>
    <x v="0"/>
    <x v="0"/>
    <x v="0"/>
    <x v="0"/>
    <x v="0"/>
    <x v="0"/>
    <n v="1"/>
    <n v="8"/>
    <n v="1"/>
    <n v="5"/>
  </r>
  <r>
    <x v="0"/>
    <x v="0"/>
    <x v="1"/>
    <n v="1"/>
    <n v="0"/>
    <x v="2"/>
    <x v="1"/>
    <s v="05-10times"/>
    <s v="No"/>
    <x v="1"/>
    <x v="708"/>
    <n v="36"/>
    <n v="234"/>
    <n v="86"/>
    <n v="72"/>
    <n v="48"/>
    <x v="0"/>
    <x v="0"/>
    <x v="0"/>
    <x v="0"/>
    <x v="0"/>
    <x v="0"/>
    <n v="6"/>
    <n v="10"/>
    <n v="2"/>
    <n v="6"/>
  </r>
  <r>
    <x v="0"/>
    <x v="2"/>
    <x v="1"/>
    <n v="1"/>
    <n v="0"/>
    <x v="2"/>
    <x v="2"/>
    <s v="05-10times"/>
    <s v="No"/>
    <x v="1"/>
    <x v="201"/>
    <n v="3"/>
    <n v="20"/>
    <n v="4"/>
    <n v="1"/>
    <n v="20"/>
    <x v="0"/>
    <x v="0"/>
    <x v="1"/>
    <x v="0"/>
    <x v="0"/>
    <x v="0"/>
    <n v="2"/>
    <n v="2"/>
    <n v="0"/>
    <n v="3"/>
  </r>
  <r>
    <x v="2"/>
    <x v="2"/>
    <x v="0"/>
    <n v="1"/>
    <n v="0"/>
    <x v="2"/>
    <x v="1"/>
    <s v="05-10times"/>
    <s v="No"/>
    <x v="1"/>
    <x v="164"/>
    <n v="0"/>
    <n v="8"/>
    <n v="0"/>
    <n v="1"/>
    <n v="4"/>
    <x v="0"/>
    <x v="0"/>
    <x v="0"/>
    <x v="0"/>
    <x v="0"/>
    <x v="0"/>
    <n v="1"/>
    <n v="2"/>
    <n v="0"/>
    <n v="2"/>
  </r>
  <r>
    <x v="3"/>
    <x v="3"/>
    <x v="0"/>
    <n v="0"/>
    <n v="0"/>
    <x v="2"/>
    <x v="0"/>
    <s v="05-10times"/>
    <s v="No"/>
    <x v="1"/>
    <x v="112"/>
    <n v="24"/>
    <n v="11"/>
    <n v="16"/>
    <n v="1"/>
    <n v="25"/>
    <x v="0"/>
    <x v="0"/>
    <x v="0"/>
    <x v="0"/>
    <x v="0"/>
    <x v="0"/>
    <n v="1"/>
    <n v="2"/>
    <n v="0"/>
    <n v="4"/>
  </r>
  <r>
    <x v="2"/>
    <x v="0"/>
    <x v="0"/>
    <n v="0"/>
    <n v="1"/>
    <x v="2"/>
    <x v="1"/>
    <s v="05-10times"/>
    <s v="No"/>
    <x v="1"/>
    <x v="544"/>
    <n v="8"/>
    <n v="223"/>
    <n v="32"/>
    <n v="49"/>
    <n v="42"/>
    <x v="0"/>
    <x v="0"/>
    <x v="1"/>
    <x v="0"/>
    <x v="0"/>
    <x v="1"/>
    <n v="4"/>
    <n v="10"/>
    <n v="5"/>
    <n v="7"/>
  </r>
  <r>
    <x v="2"/>
    <x v="2"/>
    <x v="1"/>
    <n v="1"/>
    <n v="1"/>
    <x v="2"/>
    <x v="2"/>
    <s v="05-10times"/>
    <s v="No"/>
    <x v="1"/>
    <x v="60"/>
    <n v="2"/>
    <n v="10"/>
    <n v="0"/>
    <n v="0"/>
    <n v="1"/>
    <x v="0"/>
    <x v="0"/>
    <x v="0"/>
    <x v="0"/>
    <x v="0"/>
    <x v="0"/>
    <n v="2"/>
    <n v="1"/>
    <n v="0"/>
    <n v="3"/>
  </r>
  <r>
    <x v="4"/>
    <x v="3"/>
    <x v="4"/>
    <n v="1"/>
    <n v="1"/>
    <x v="2"/>
    <x v="0"/>
    <s v="05-10times"/>
    <s v="No"/>
    <x v="1"/>
    <x v="95"/>
    <n v="0"/>
    <n v="8"/>
    <n v="4"/>
    <n v="2"/>
    <n v="20"/>
    <x v="0"/>
    <x v="0"/>
    <x v="1"/>
    <x v="0"/>
    <x v="0"/>
    <x v="1"/>
    <n v="2"/>
    <n v="1"/>
    <n v="1"/>
    <n v="2"/>
  </r>
  <r>
    <x v="0"/>
    <x v="3"/>
    <x v="0"/>
    <n v="1"/>
    <n v="0"/>
    <x v="2"/>
    <x v="1"/>
    <s v="05-10times"/>
    <s v="No"/>
    <x v="1"/>
    <x v="57"/>
    <n v="12"/>
    <n v="49"/>
    <n v="17"/>
    <n v="24"/>
    <n v="24"/>
    <x v="0"/>
    <x v="0"/>
    <x v="0"/>
    <x v="0"/>
    <x v="0"/>
    <x v="0"/>
    <n v="3"/>
    <n v="4"/>
    <n v="1"/>
    <n v="3"/>
  </r>
  <r>
    <x v="3"/>
    <x v="0"/>
    <x v="1"/>
    <n v="0"/>
    <n v="0"/>
    <x v="2"/>
    <x v="2"/>
    <s v="05-10times"/>
    <s v="No"/>
    <x v="1"/>
    <x v="91"/>
    <n v="0"/>
    <n v="1"/>
    <n v="2"/>
    <n v="12"/>
    <n v="5"/>
    <x v="0"/>
    <x v="0"/>
    <x v="0"/>
    <x v="0"/>
    <x v="0"/>
    <x v="0"/>
    <n v="1"/>
    <n v="1"/>
    <n v="0"/>
    <n v="2"/>
  </r>
  <r>
    <x v="5"/>
    <x v="3"/>
    <x v="4"/>
    <n v="0"/>
    <n v="1"/>
    <x v="1"/>
    <x v="0"/>
    <s v="05-10times"/>
    <s v="No"/>
    <x v="1"/>
    <x v="275"/>
    <n v="8"/>
    <n v="83"/>
    <n v="19"/>
    <n v="11"/>
    <n v="26"/>
    <x v="0"/>
    <x v="0"/>
    <x v="0"/>
    <x v="0"/>
    <x v="0"/>
    <x v="0"/>
    <n v="5"/>
    <n v="1"/>
    <n v="2"/>
    <n v="9"/>
  </r>
  <r>
    <x v="5"/>
    <x v="3"/>
    <x v="4"/>
    <n v="0"/>
    <n v="0"/>
    <x v="2"/>
    <x v="1"/>
    <s v="05-10times"/>
    <s v="No"/>
    <x v="1"/>
    <x v="351"/>
    <n v="36"/>
    <n v="74"/>
    <n v="38"/>
    <n v="20"/>
    <n v="110"/>
    <x v="0"/>
    <x v="0"/>
    <x v="0"/>
    <x v="0"/>
    <x v="0"/>
    <x v="0"/>
    <n v="1"/>
    <n v="5"/>
    <n v="1"/>
    <n v="4"/>
  </r>
  <r>
    <x v="4"/>
    <x v="3"/>
    <x v="1"/>
    <n v="0"/>
    <n v="0"/>
    <x v="1"/>
    <x v="2"/>
    <s v="05-10times"/>
    <s v="No"/>
    <x v="1"/>
    <x v="24"/>
    <n v="1"/>
    <n v="6"/>
    <n v="3"/>
    <n v="4"/>
    <n v="3"/>
    <x v="0"/>
    <x v="0"/>
    <x v="0"/>
    <x v="0"/>
    <x v="0"/>
    <x v="0"/>
    <n v="1"/>
    <n v="0"/>
    <n v="0"/>
    <n v="3"/>
  </r>
  <r>
    <x v="3"/>
    <x v="3"/>
    <x v="0"/>
    <n v="0"/>
    <n v="1"/>
    <x v="2"/>
    <x v="2"/>
    <s v="05-10times"/>
    <s v="No"/>
    <x v="1"/>
    <x v="709"/>
    <n v="10"/>
    <n v="86"/>
    <n v="13"/>
    <n v="21"/>
    <n v="21"/>
    <x v="0"/>
    <x v="0"/>
    <x v="0"/>
    <x v="0"/>
    <x v="0"/>
    <x v="0"/>
    <n v="4"/>
    <n v="6"/>
    <n v="9"/>
    <n v="11"/>
  </r>
  <r>
    <x v="3"/>
    <x v="2"/>
    <x v="0"/>
    <n v="1"/>
    <n v="0"/>
    <x v="2"/>
    <x v="1"/>
    <s v="05-10times"/>
    <s v="No"/>
    <x v="1"/>
    <x v="50"/>
    <n v="5"/>
    <n v="9"/>
    <n v="28"/>
    <n v="6"/>
    <n v="28"/>
    <x v="0"/>
    <x v="0"/>
    <x v="1"/>
    <x v="0"/>
    <x v="0"/>
    <x v="0"/>
    <n v="3"/>
    <n v="2"/>
    <n v="1"/>
    <n v="3"/>
  </r>
  <r>
    <x v="2"/>
    <x v="2"/>
    <x v="1"/>
    <n v="0"/>
    <n v="0"/>
    <x v="2"/>
    <x v="1"/>
    <s v="05-10times"/>
    <s v="No"/>
    <x v="1"/>
    <x v="710"/>
    <n v="40"/>
    <n v="183"/>
    <n v="52"/>
    <n v="20"/>
    <n v="30"/>
    <x v="0"/>
    <x v="0"/>
    <x v="0"/>
    <x v="0"/>
    <x v="0"/>
    <x v="0"/>
    <n v="2"/>
    <n v="9"/>
    <n v="3"/>
    <n v="13"/>
  </r>
  <r>
    <x v="2"/>
    <x v="3"/>
    <x v="4"/>
    <n v="1"/>
    <n v="0"/>
    <x v="2"/>
    <x v="1"/>
    <s v="05-10times"/>
    <s v="No"/>
    <x v="1"/>
    <x v="711"/>
    <n v="10"/>
    <n v="110"/>
    <n v="54"/>
    <n v="6"/>
    <n v="27"/>
    <x v="0"/>
    <x v="0"/>
    <x v="1"/>
    <x v="0"/>
    <x v="0"/>
    <x v="0"/>
    <n v="2"/>
    <n v="6"/>
    <n v="3"/>
    <n v="4"/>
  </r>
  <r>
    <x v="3"/>
    <x v="3"/>
    <x v="0"/>
    <n v="0"/>
    <n v="1"/>
    <x v="2"/>
    <x v="1"/>
    <s v="05-10times"/>
    <s v="No"/>
    <x v="1"/>
    <x v="495"/>
    <n v="0"/>
    <n v="27"/>
    <n v="0"/>
    <n v="0"/>
    <n v="10"/>
    <x v="0"/>
    <x v="0"/>
    <x v="0"/>
    <x v="1"/>
    <x v="0"/>
    <x v="0"/>
    <n v="1"/>
    <n v="8"/>
    <n v="3"/>
    <n v="6"/>
  </r>
  <r>
    <x v="2"/>
    <x v="2"/>
    <x v="0"/>
    <n v="1"/>
    <n v="1"/>
    <x v="2"/>
    <x v="1"/>
    <s v="05-10times"/>
    <s v="No"/>
    <x v="1"/>
    <x v="56"/>
    <n v="3"/>
    <n v="15"/>
    <n v="2"/>
    <n v="3"/>
    <n v="2"/>
    <x v="0"/>
    <x v="0"/>
    <x v="0"/>
    <x v="0"/>
    <x v="0"/>
    <x v="0"/>
    <n v="2"/>
    <n v="2"/>
    <n v="0"/>
    <n v="3"/>
  </r>
  <r>
    <x v="4"/>
    <x v="2"/>
    <x v="4"/>
    <n v="1"/>
    <n v="0"/>
    <x v="2"/>
    <x v="2"/>
    <s v="05-10times"/>
    <s v="No"/>
    <x v="1"/>
    <x v="111"/>
    <n v="3"/>
    <n v="23"/>
    <n v="4"/>
    <n v="7"/>
    <n v="3"/>
    <x v="0"/>
    <x v="0"/>
    <x v="0"/>
    <x v="0"/>
    <x v="0"/>
    <x v="0"/>
    <n v="2"/>
    <n v="2"/>
    <n v="0"/>
    <n v="4"/>
  </r>
  <r>
    <x v="2"/>
    <x v="1"/>
    <x v="4"/>
    <n v="1"/>
    <n v="0"/>
    <x v="2"/>
    <x v="1"/>
    <s v="05-10times"/>
    <s v="No"/>
    <x v="1"/>
    <x v="246"/>
    <n v="3"/>
    <n v="67"/>
    <n v="8"/>
    <n v="9"/>
    <n v="28"/>
    <x v="0"/>
    <x v="0"/>
    <x v="0"/>
    <x v="0"/>
    <x v="0"/>
    <x v="1"/>
    <n v="2"/>
    <n v="3"/>
    <n v="1"/>
    <n v="4"/>
  </r>
  <r>
    <x v="3"/>
    <x v="0"/>
    <x v="0"/>
    <n v="1"/>
    <n v="1"/>
    <x v="2"/>
    <x v="1"/>
    <s v="05-10times"/>
    <s v="No"/>
    <x v="1"/>
    <x v="5"/>
    <n v="3"/>
    <n v="10"/>
    <n v="8"/>
    <n v="1"/>
    <n v="7"/>
    <x v="0"/>
    <x v="0"/>
    <x v="0"/>
    <x v="0"/>
    <x v="0"/>
    <x v="0"/>
    <n v="2"/>
    <n v="1"/>
    <n v="0"/>
    <n v="3"/>
  </r>
  <r>
    <x v="2"/>
    <x v="0"/>
    <x v="4"/>
    <n v="1"/>
    <n v="2"/>
    <x v="2"/>
    <x v="2"/>
    <s v="05-10times"/>
    <s v="No"/>
    <x v="1"/>
    <x v="13"/>
    <n v="0"/>
    <n v="5"/>
    <n v="0"/>
    <n v="3"/>
    <n v="6"/>
    <x v="0"/>
    <x v="0"/>
    <x v="0"/>
    <x v="0"/>
    <x v="0"/>
    <x v="0"/>
    <n v="1"/>
    <n v="0"/>
    <n v="0"/>
    <n v="3"/>
  </r>
  <r>
    <x v="2"/>
    <x v="2"/>
    <x v="0"/>
    <n v="2"/>
    <n v="0"/>
    <x v="2"/>
    <x v="1"/>
    <s v="05-10times"/>
    <s v="No"/>
    <x v="1"/>
    <x v="57"/>
    <n v="23"/>
    <n v="82"/>
    <n v="33"/>
    <n v="0"/>
    <n v="42"/>
    <x v="0"/>
    <x v="0"/>
    <x v="0"/>
    <x v="0"/>
    <x v="0"/>
    <x v="0"/>
    <n v="4"/>
    <n v="5"/>
    <n v="1"/>
    <n v="3"/>
  </r>
  <r>
    <x v="2"/>
    <x v="0"/>
    <x v="4"/>
    <n v="0"/>
    <n v="0"/>
    <x v="1"/>
    <x v="0"/>
    <s v="05-10times"/>
    <s v="No"/>
    <x v="1"/>
    <x v="705"/>
    <n v="99"/>
    <n v="812"/>
    <n v="151"/>
    <n v="82"/>
    <n v="33"/>
    <x v="1"/>
    <x v="0"/>
    <x v="0"/>
    <x v="0"/>
    <x v="1"/>
    <x v="0"/>
    <n v="0"/>
    <n v="4"/>
    <n v="6"/>
    <n v="5"/>
  </r>
  <r>
    <x v="1"/>
    <x v="0"/>
    <x v="0"/>
    <n v="0"/>
    <n v="0"/>
    <x v="1"/>
    <x v="2"/>
    <s v="05-10times"/>
    <s v="No"/>
    <x v="1"/>
    <x v="472"/>
    <n v="35"/>
    <n v="305"/>
    <n v="46"/>
    <n v="17"/>
    <n v="227"/>
    <x v="0"/>
    <x v="0"/>
    <x v="0"/>
    <x v="0"/>
    <x v="0"/>
    <x v="0"/>
    <n v="1"/>
    <n v="2"/>
    <n v="11"/>
    <n v="5"/>
  </r>
  <r>
    <x v="2"/>
    <x v="3"/>
    <x v="0"/>
    <n v="0"/>
    <n v="0"/>
    <x v="1"/>
    <x v="2"/>
    <s v="05-10times"/>
    <s v="No"/>
    <x v="1"/>
    <x v="661"/>
    <n v="37"/>
    <n v="780"/>
    <n v="27"/>
    <n v="167"/>
    <n v="32"/>
    <x v="0"/>
    <x v="0"/>
    <x v="0"/>
    <x v="0"/>
    <x v="0"/>
    <x v="0"/>
    <n v="1"/>
    <n v="6"/>
    <n v="9"/>
    <n v="13"/>
  </r>
  <r>
    <x v="3"/>
    <x v="0"/>
    <x v="4"/>
    <n v="0"/>
    <n v="1"/>
    <x v="2"/>
    <x v="2"/>
    <s v="05-10times"/>
    <s v="No"/>
    <x v="1"/>
    <x v="712"/>
    <n v="11"/>
    <n v="53"/>
    <n v="4"/>
    <n v="3"/>
    <n v="107"/>
    <x v="0"/>
    <x v="0"/>
    <x v="0"/>
    <x v="1"/>
    <x v="0"/>
    <x v="1"/>
    <n v="3"/>
    <n v="7"/>
    <n v="3"/>
    <n v="4"/>
  </r>
  <r>
    <x v="0"/>
    <x v="1"/>
    <x v="4"/>
    <n v="1"/>
    <n v="1"/>
    <x v="2"/>
    <x v="0"/>
    <s v="05-10times"/>
    <s v="No"/>
    <x v="1"/>
    <x v="6"/>
    <n v="7"/>
    <n v="34"/>
    <n v="10"/>
    <n v="2"/>
    <n v="3"/>
    <x v="0"/>
    <x v="0"/>
    <x v="0"/>
    <x v="0"/>
    <x v="0"/>
    <x v="0"/>
    <n v="3"/>
    <n v="3"/>
    <n v="0"/>
    <n v="3"/>
  </r>
  <r>
    <x v="0"/>
    <x v="3"/>
    <x v="0"/>
    <n v="1"/>
    <n v="0"/>
    <x v="1"/>
    <x v="1"/>
    <s v="05-10times"/>
    <s v="No"/>
    <x v="1"/>
    <x v="75"/>
    <n v="17"/>
    <n v="23"/>
    <n v="43"/>
    <n v="20"/>
    <n v="9"/>
    <x v="0"/>
    <x v="0"/>
    <x v="0"/>
    <x v="0"/>
    <x v="0"/>
    <x v="0"/>
    <n v="1"/>
    <n v="2"/>
    <n v="1"/>
    <n v="4"/>
  </r>
  <r>
    <x v="0"/>
    <x v="2"/>
    <x v="0"/>
    <n v="0"/>
    <n v="0"/>
    <x v="2"/>
    <x v="1"/>
    <s v="05-10times"/>
    <s v="No"/>
    <x v="1"/>
    <x v="112"/>
    <n v="6"/>
    <n v="8"/>
    <n v="6"/>
    <n v="3"/>
    <n v="10"/>
    <x v="0"/>
    <x v="0"/>
    <x v="0"/>
    <x v="0"/>
    <x v="0"/>
    <x v="0"/>
    <n v="1"/>
    <n v="2"/>
    <n v="0"/>
    <n v="3"/>
  </r>
  <r>
    <x v="3"/>
    <x v="3"/>
    <x v="0"/>
    <n v="1"/>
    <n v="2"/>
    <x v="2"/>
    <x v="2"/>
    <s v="05-10times"/>
    <s v="No"/>
    <x v="1"/>
    <x v="18"/>
    <n v="1"/>
    <n v="8"/>
    <n v="2"/>
    <n v="1"/>
    <n v="2"/>
    <x v="0"/>
    <x v="0"/>
    <x v="0"/>
    <x v="0"/>
    <x v="0"/>
    <x v="0"/>
    <n v="2"/>
    <n v="1"/>
    <n v="0"/>
    <n v="3"/>
  </r>
  <r>
    <x v="0"/>
    <x v="0"/>
    <x v="3"/>
    <n v="0"/>
    <n v="0"/>
    <x v="1"/>
    <x v="1"/>
    <s v="05-10times"/>
    <s v="No"/>
    <x v="1"/>
    <x v="437"/>
    <n v="22"/>
    <n v="350"/>
    <n v="151"/>
    <n v="25"/>
    <n v="100"/>
    <x v="0"/>
    <x v="0"/>
    <x v="0"/>
    <x v="0"/>
    <x v="1"/>
    <x v="0"/>
    <n v="1"/>
    <n v="3"/>
    <n v="9"/>
    <n v="13"/>
  </r>
  <r>
    <x v="2"/>
    <x v="3"/>
    <x v="4"/>
    <n v="0"/>
    <n v="0"/>
    <x v="1"/>
    <x v="1"/>
    <s v="05-10times"/>
    <s v="No"/>
    <x v="1"/>
    <x v="713"/>
    <n v="24"/>
    <n v="790"/>
    <n v="160"/>
    <n v="45"/>
    <n v="172"/>
    <x v="1"/>
    <x v="0"/>
    <x v="0"/>
    <x v="1"/>
    <x v="1"/>
    <x v="1"/>
    <n v="0"/>
    <n v="5"/>
    <n v="8"/>
    <n v="5"/>
  </r>
  <r>
    <x v="4"/>
    <x v="3"/>
    <x v="1"/>
    <n v="1"/>
    <n v="0"/>
    <x v="2"/>
    <x v="1"/>
    <s v="05-10times"/>
    <s v="No"/>
    <x v="1"/>
    <x v="75"/>
    <n v="0"/>
    <n v="15"/>
    <n v="0"/>
    <n v="2"/>
    <n v="7"/>
    <x v="0"/>
    <x v="0"/>
    <x v="0"/>
    <x v="0"/>
    <x v="0"/>
    <x v="0"/>
    <n v="2"/>
    <n v="3"/>
    <n v="0"/>
    <n v="3"/>
  </r>
  <r>
    <x v="2"/>
    <x v="2"/>
    <x v="0"/>
    <n v="1"/>
    <n v="0"/>
    <x v="2"/>
    <x v="2"/>
    <s v="05-10times"/>
    <s v="No"/>
    <x v="1"/>
    <x v="458"/>
    <n v="32"/>
    <n v="230"/>
    <n v="34"/>
    <n v="32"/>
    <n v="40"/>
    <x v="0"/>
    <x v="0"/>
    <x v="1"/>
    <x v="0"/>
    <x v="0"/>
    <x v="0"/>
    <n v="5"/>
    <n v="10"/>
    <n v="5"/>
    <n v="4"/>
  </r>
  <r>
    <x v="0"/>
    <x v="3"/>
    <x v="4"/>
    <n v="0"/>
    <n v="1"/>
    <x v="1"/>
    <x v="0"/>
    <s v="05-10times"/>
    <s v="No"/>
    <x v="1"/>
    <x v="198"/>
    <n v="1"/>
    <n v="31"/>
    <n v="2"/>
    <n v="1"/>
    <n v="0"/>
    <x v="0"/>
    <x v="0"/>
    <x v="0"/>
    <x v="0"/>
    <x v="0"/>
    <x v="0"/>
    <n v="1"/>
    <n v="1"/>
    <n v="1"/>
    <n v="5"/>
  </r>
  <r>
    <x v="4"/>
    <x v="1"/>
    <x v="4"/>
    <n v="1"/>
    <n v="0"/>
    <x v="2"/>
    <x v="2"/>
    <s v="05-10times"/>
    <s v="No"/>
    <x v="1"/>
    <x v="497"/>
    <n v="17"/>
    <n v="52"/>
    <n v="3"/>
    <n v="19"/>
    <n v="30"/>
    <x v="0"/>
    <x v="0"/>
    <x v="1"/>
    <x v="0"/>
    <x v="0"/>
    <x v="1"/>
    <n v="4"/>
    <n v="5"/>
    <n v="1"/>
    <n v="4"/>
  </r>
  <r>
    <x v="1"/>
    <x v="0"/>
    <x v="3"/>
    <n v="0"/>
    <n v="0"/>
    <x v="1"/>
    <x v="1"/>
    <s v="05-10times"/>
    <s v="No"/>
    <x v="1"/>
    <x v="714"/>
    <n v="0"/>
    <n v="465"/>
    <n v="46"/>
    <n v="35"/>
    <n v="0"/>
    <x v="0"/>
    <x v="0"/>
    <x v="0"/>
    <x v="1"/>
    <x v="1"/>
    <x v="0"/>
    <n v="1"/>
    <n v="4"/>
    <n v="5"/>
    <n v="8"/>
  </r>
  <r>
    <x v="2"/>
    <x v="2"/>
    <x v="4"/>
    <n v="0"/>
    <n v="0"/>
    <x v="1"/>
    <x v="2"/>
    <s v="05-10times"/>
    <s v="No"/>
    <x v="1"/>
    <x v="491"/>
    <n v="19"/>
    <n v="843"/>
    <n v="25"/>
    <n v="95"/>
    <n v="38"/>
    <x v="0"/>
    <x v="0"/>
    <x v="0"/>
    <x v="0"/>
    <x v="1"/>
    <x v="0"/>
    <n v="1"/>
    <n v="6"/>
    <n v="6"/>
    <n v="7"/>
  </r>
  <r>
    <x v="1"/>
    <x v="0"/>
    <x v="3"/>
    <n v="0"/>
    <n v="0"/>
    <x v="1"/>
    <x v="2"/>
    <s v="05-10times"/>
    <s v="No"/>
    <x v="1"/>
    <x v="572"/>
    <n v="68"/>
    <n v="689"/>
    <n v="224"/>
    <n v="68"/>
    <n v="103"/>
    <x v="0"/>
    <x v="0"/>
    <x v="0"/>
    <x v="0"/>
    <x v="0"/>
    <x v="0"/>
    <n v="1"/>
    <n v="4"/>
    <n v="2"/>
    <n v="10"/>
  </r>
  <r>
    <x v="0"/>
    <x v="0"/>
    <x v="4"/>
    <n v="0"/>
    <n v="1"/>
    <x v="1"/>
    <x v="2"/>
    <s v="05-10times"/>
    <s v="No"/>
    <x v="1"/>
    <x v="6"/>
    <n v="10"/>
    <n v="3"/>
    <n v="3"/>
    <n v="5"/>
    <n v="0"/>
    <x v="0"/>
    <x v="0"/>
    <x v="0"/>
    <x v="0"/>
    <x v="0"/>
    <x v="0"/>
    <n v="1"/>
    <n v="1"/>
    <n v="0"/>
    <n v="3"/>
  </r>
  <r>
    <x v="4"/>
    <x v="3"/>
    <x v="0"/>
    <n v="0"/>
    <n v="0"/>
    <x v="1"/>
    <x v="0"/>
    <s v="05-10times"/>
    <s v="No"/>
    <x v="1"/>
    <x v="126"/>
    <n v="98"/>
    <n v="733"/>
    <n v="110"/>
    <n v="112"/>
    <n v="28"/>
    <x v="0"/>
    <x v="0"/>
    <x v="0"/>
    <x v="0"/>
    <x v="1"/>
    <x v="1"/>
    <n v="1"/>
    <n v="8"/>
    <n v="8"/>
    <n v="5"/>
  </r>
  <r>
    <x v="3"/>
    <x v="0"/>
    <x v="0"/>
    <n v="0"/>
    <n v="1"/>
    <x v="1"/>
    <x v="0"/>
    <s v="05-10times"/>
    <s v="No"/>
    <x v="1"/>
    <x v="207"/>
    <n v="59"/>
    <n v="107"/>
    <n v="69"/>
    <n v="101"/>
    <n v="59"/>
    <x v="0"/>
    <x v="0"/>
    <x v="0"/>
    <x v="0"/>
    <x v="0"/>
    <x v="0"/>
    <n v="2"/>
    <n v="6"/>
    <n v="4"/>
    <n v="8"/>
  </r>
  <r>
    <x v="3"/>
    <x v="3"/>
    <x v="2"/>
    <n v="0"/>
    <n v="1"/>
    <x v="1"/>
    <x v="1"/>
    <s v="05-10times"/>
    <s v="No"/>
    <x v="1"/>
    <x v="297"/>
    <n v="0"/>
    <n v="21"/>
    <n v="0"/>
    <n v="1"/>
    <n v="7"/>
    <x v="0"/>
    <x v="0"/>
    <x v="0"/>
    <x v="0"/>
    <x v="0"/>
    <x v="0"/>
    <n v="1"/>
    <n v="3"/>
    <n v="1"/>
    <n v="4"/>
  </r>
  <r>
    <x v="4"/>
    <x v="3"/>
    <x v="0"/>
    <n v="1"/>
    <n v="0"/>
    <x v="2"/>
    <x v="0"/>
    <s v="05-10times"/>
    <s v="No"/>
    <x v="1"/>
    <x v="50"/>
    <n v="8"/>
    <n v="10"/>
    <n v="12"/>
    <n v="14"/>
    <n v="23"/>
    <x v="0"/>
    <x v="0"/>
    <x v="0"/>
    <x v="0"/>
    <x v="0"/>
    <x v="0"/>
    <n v="3"/>
    <n v="2"/>
    <n v="1"/>
    <n v="3"/>
  </r>
  <r>
    <x v="3"/>
    <x v="0"/>
    <x v="4"/>
    <n v="0"/>
    <n v="1"/>
    <x v="2"/>
    <x v="2"/>
    <s v="05-10times"/>
    <s v="No"/>
    <x v="1"/>
    <x v="546"/>
    <n v="28"/>
    <n v="136"/>
    <n v="75"/>
    <n v="14"/>
    <n v="35"/>
    <x v="0"/>
    <x v="0"/>
    <x v="0"/>
    <x v="0"/>
    <x v="0"/>
    <x v="0"/>
    <n v="3"/>
    <n v="10"/>
    <n v="3"/>
    <n v="7"/>
  </r>
  <r>
    <x v="2"/>
    <x v="0"/>
    <x v="0"/>
    <n v="2"/>
    <n v="1"/>
    <x v="2"/>
    <x v="0"/>
    <s v="05-10times"/>
    <s v="No"/>
    <x v="1"/>
    <x v="113"/>
    <n v="3"/>
    <n v="90"/>
    <n v="12"/>
    <n v="1"/>
    <n v="32"/>
    <x v="0"/>
    <x v="0"/>
    <x v="0"/>
    <x v="0"/>
    <x v="0"/>
    <x v="0"/>
    <n v="7"/>
    <n v="4"/>
    <n v="1"/>
    <n v="4"/>
  </r>
  <r>
    <x v="0"/>
    <x v="3"/>
    <x v="0"/>
    <n v="1"/>
    <n v="1"/>
    <x v="2"/>
    <x v="2"/>
    <s v="05-10times"/>
    <s v="No"/>
    <x v="1"/>
    <x v="271"/>
    <n v="48"/>
    <n v="214"/>
    <n v="13"/>
    <n v="32"/>
    <n v="75"/>
    <x v="0"/>
    <x v="0"/>
    <x v="0"/>
    <x v="0"/>
    <x v="0"/>
    <x v="0"/>
    <n v="8"/>
    <n v="9"/>
    <n v="1"/>
    <n v="7"/>
  </r>
  <r>
    <x v="2"/>
    <x v="3"/>
    <x v="0"/>
    <n v="1"/>
    <n v="0"/>
    <x v="2"/>
    <x v="1"/>
    <s v="05-10times"/>
    <s v="No"/>
    <x v="1"/>
    <x v="87"/>
    <n v="1"/>
    <n v="7"/>
    <n v="2"/>
    <n v="1"/>
    <n v="1"/>
    <x v="0"/>
    <x v="0"/>
    <x v="0"/>
    <x v="0"/>
    <x v="0"/>
    <x v="0"/>
    <n v="1"/>
    <n v="2"/>
    <n v="0"/>
    <n v="2"/>
  </r>
  <r>
    <x v="0"/>
    <x v="1"/>
    <x v="0"/>
    <n v="0"/>
    <n v="0"/>
    <x v="1"/>
    <x v="0"/>
    <s v="05-10times"/>
    <s v="No"/>
    <x v="1"/>
    <x v="54"/>
    <n v="98"/>
    <n v="827"/>
    <n v="219"/>
    <n v="70"/>
    <n v="196"/>
    <x v="0"/>
    <x v="0"/>
    <x v="0"/>
    <x v="0"/>
    <x v="0"/>
    <x v="0"/>
    <n v="1"/>
    <n v="4"/>
    <n v="5"/>
    <n v="12"/>
  </r>
  <r>
    <x v="0"/>
    <x v="1"/>
    <x v="0"/>
    <n v="0"/>
    <n v="1"/>
    <x v="2"/>
    <x v="0"/>
    <s v="05-10times"/>
    <s v="No"/>
    <x v="1"/>
    <x v="715"/>
    <n v="21"/>
    <n v="206"/>
    <n v="102"/>
    <n v="92"/>
    <n v="149"/>
    <x v="0"/>
    <x v="0"/>
    <x v="0"/>
    <x v="0"/>
    <x v="0"/>
    <x v="0"/>
    <n v="3"/>
    <n v="7"/>
    <n v="3"/>
    <n v="10"/>
  </r>
  <r>
    <x v="1"/>
    <x v="3"/>
    <x v="0"/>
    <n v="1"/>
    <n v="1"/>
    <x v="2"/>
    <x v="2"/>
    <s v="05-10times"/>
    <s v="No"/>
    <x v="1"/>
    <x v="198"/>
    <n v="0"/>
    <n v="6"/>
    <n v="0"/>
    <n v="0"/>
    <n v="6"/>
    <x v="0"/>
    <x v="0"/>
    <x v="0"/>
    <x v="0"/>
    <x v="0"/>
    <x v="0"/>
    <n v="2"/>
    <n v="2"/>
    <n v="1"/>
    <n v="3"/>
  </r>
  <r>
    <x v="0"/>
    <x v="3"/>
    <x v="1"/>
    <n v="0"/>
    <n v="1"/>
    <x v="2"/>
    <x v="0"/>
    <s v="05-10times"/>
    <s v="No"/>
    <x v="1"/>
    <x v="585"/>
    <n v="3"/>
    <n v="15"/>
    <n v="4"/>
    <n v="3"/>
    <n v="11"/>
    <x v="0"/>
    <x v="0"/>
    <x v="0"/>
    <x v="0"/>
    <x v="0"/>
    <x v="0"/>
    <n v="5"/>
    <n v="7"/>
    <n v="2"/>
    <n v="5"/>
  </r>
  <r>
    <x v="3"/>
    <x v="0"/>
    <x v="1"/>
    <n v="0"/>
    <n v="0"/>
    <x v="1"/>
    <x v="0"/>
    <s v="05-10times"/>
    <s v="No"/>
    <x v="1"/>
    <x v="716"/>
    <n v="50"/>
    <n v="850"/>
    <n v="21"/>
    <n v="83"/>
    <n v="83"/>
    <x v="0"/>
    <x v="0"/>
    <x v="0"/>
    <x v="0"/>
    <x v="0"/>
    <x v="1"/>
    <n v="1"/>
    <n v="4"/>
    <n v="6"/>
    <n v="5"/>
  </r>
  <r>
    <x v="3"/>
    <x v="3"/>
    <x v="4"/>
    <n v="0"/>
    <n v="0"/>
    <x v="1"/>
    <x v="0"/>
    <s v="05-10times"/>
    <s v="No"/>
    <x v="1"/>
    <x v="717"/>
    <n v="100"/>
    <n v="801"/>
    <n v="21"/>
    <n v="66"/>
    <n v="0"/>
    <x v="0"/>
    <x v="0"/>
    <x v="0"/>
    <x v="0"/>
    <x v="1"/>
    <x v="0"/>
    <n v="1"/>
    <n v="6"/>
    <n v="9"/>
    <n v="10"/>
  </r>
  <r>
    <x v="2"/>
    <x v="3"/>
    <x v="1"/>
    <n v="0"/>
    <n v="2"/>
    <x v="1"/>
    <x v="1"/>
    <s v="05-10times"/>
    <s v="No"/>
    <x v="1"/>
    <x v="544"/>
    <n v="7"/>
    <n v="154"/>
    <n v="19"/>
    <n v="0"/>
    <n v="14"/>
    <x v="0"/>
    <x v="0"/>
    <x v="0"/>
    <x v="0"/>
    <x v="0"/>
    <x v="0"/>
    <n v="2"/>
    <n v="6"/>
    <n v="3"/>
    <n v="11"/>
  </r>
  <r>
    <x v="3"/>
    <x v="3"/>
    <x v="0"/>
    <n v="1"/>
    <n v="0"/>
    <x v="2"/>
    <x v="1"/>
    <s v="05-10times"/>
    <s v="No"/>
    <x v="1"/>
    <x v="111"/>
    <n v="0"/>
    <n v="15"/>
    <n v="2"/>
    <n v="1"/>
    <n v="2"/>
    <x v="0"/>
    <x v="0"/>
    <x v="0"/>
    <x v="0"/>
    <x v="0"/>
    <x v="0"/>
    <n v="2"/>
    <n v="3"/>
    <n v="0"/>
    <n v="3"/>
  </r>
  <r>
    <x v="0"/>
    <x v="0"/>
    <x v="0"/>
    <n v="0"/>
    <n v="1"/>
    <x v="1"/>
    <x v="0"/>
    <s v="05-10times"/>
    <s v="No"/>
    <x v="1"/>
    <x v="312"/>
    <n v="84"/>
    <n v="141"/>
    <n v="73"/>
    <n v="35"/>
    <n v="162"/>
    <x v="0"/>
    <x v="0"/>
    <x v="0"/>
    <x v="0"/>
    <x v="0"/>
    <x v="0"/>
    <n v="3"/>
    <n v="4"/>
    <n v="4"/>
    <n v="12"/>
  </r>
  <r>
    <x v="0"/>
    <x v="0"/>
    <x v="0"/>
    <n v="0"/>
    <n v="1"/>
    <x v="1"/>
    <x v="0"/>
    <s v="05-10times"/>
    <s v="No"/>
    <x v="1"/>
    <x v="718"/>
    <n v="63"/>
    <n v="254"/>
    <n v="0"/>
    <n v="12"/>
    <n v="12"/>
    <x v="0"/>
    <x v="0"/>
    <x v="0"/>
    <x v="1"/>
    <x v="0"/>
    <x v="0"/>
    <n v="4"/>
    <n v="5"/>
    <n v="4"/>
    <n v="10"/>
  </r>
  <r>
    <x v="4"/>
    <x v="1"/>
    <x v="1"/>
    <n v="1"/>
    <n v="1"/>
    <x v="2"/>
    <x v="2"/>
    <s v="05-10times"/>
    <s v="No"/>
    <x v="1"/>
    <x v="16"/>
    <n v="0"/>
    <n v="9"/>
    <n v="0"/>
    <n v="0"/>
    <n v="2"/>
    <x v="0"/>
    <x v="0"/>
    <x v="0"/>
    <x v="0"/>
    <x v="0"/>
    <x v="0"/>
    <n v="2"/>
    <n v="1"/>
    <n v="0"/>
    <n v="3"/>
  </r>
  <r>
    <x v="3"/>
    <x v="0"/>
    <x v="1"/>
    <n v="1"/>
    <n v="0"/>
    <x v="2"/>
    <x v="1"/>
    <s v="05-10times"/>
    <s v="No"/>
    <x v="1"/>
    <x v="30"/>
    <n v="4"/>
    <n v="14"/>
    <n v="4"/>
    <n v="4"/>
    <n v="1"/>
    <x v="0"/>
    <x v="0"/>
    <x v="0"/>
    <x v="0"/>
    <x v="0"/>
    <x v="0"/>
    <n v="1"/>
    <n v="1"/>
    <n v="0"/>
    <n v="3"/>
  </r>
  <r>
    <x v="0"/>
    <x v="0"/>
    <x v="4"/>
    <n v="0"/>
    <n v="1"/>
    <x v="1"/>
    <x v="2"/>
    <s v="05-10times"/>
    <s v="No"/>
    <x v="1"/>
    <x v="23"/>
    <n v="8"/>
    <n v="10"/>
    <n v="2"/>
    <n v="10"/>
    <n v="3"/>
    <x v="0"/>
    <x v="0"/>
    <x v="0"/>
    <x v="0"/>
    <x v="0"/>
    <x v="0"/>
    <n v="2"/>
    <n v="2"/>
    <n v="1"/>
    <n v="3"/>
  </r>
  <r>
    <x v="0"/>
    <x v="0"/>
    <x v="4"/>
    <n v="0"/>
    <n v="2"/>
    <x v="2"/>
    <x v="0"/>
    <s v="05-10times"/>
    <s v="No"/>
    <x v="1"/>
    <x v="60"/>
    <n v="2"/>
    <n v="7"/>
    <n v="0"/>
    <n v="2"/>
    <n v="13"/>
    <x v="0"/>
    <x v="0"/>
    <x v="0"/>
    <x v="0"/>
    <x v="0"/>
    <x v="0"/>
    <n v="1"/>
    <n v="1"/>
    <n v="0"/>
    <n v="3"/>
  </r>
  <r>
    <x v="2"/>
    <x v="0"/>
    <x v="1"/>
    <n v="0"/>
    <n v="1"/>
    <x v="1"/>
    <x v="2"/>
    <s v="05-10times"/>
    <s v="No"/>
    <x v="1"/>
    <x v="719"/>
    <n v="29"/>
    <n v="56"/>
    <n v="30"/>
    <n v="32"/>
    <n v="47"/>
    <x v="0"/>
    <x v="0"/>
    <x v="0"/>
    <x v="0"/>
    <x v="0"/>
    <x v="0"/>
    <n v="2"/>
    <n v="3"/>
    <n v="2"/>
    <n v="7"/>
  </r>
  <r>
    <x v="2"/>
    <x v="3"/>
    <x v="0"/>
    <n v="0"/>
    <n v="1"/>
    <x v="2"/>
    <x v="2"/>
    <s v="05-10times"/>
    <s v="No"/>
    <x v="1"/>
    <x v="298"/>
    <n v="8"/>
    <n v="124"/>
    <n v="11"/>
    <n v="4"/>
    <n v="106"/>
    <x v="0"/>
    <x v="0"/>
    <x v="1"/>
    <x v="0"/>
    <x v="0"/>
    <x v="0"/>
    <n v="2"/>
    <n v="6"/>
    <n v="6"/>
    <n v="3"/>
  </r>
  <r>
    <x v="1"/>
    <x v="0"/>
    <x v="1"/>
    <n v="0"/>
    <n v="1"/>
    <x v="2"/>
    <x v="2"/>
    <s v="05-10times"/>
    <s v="No"/>
    <x v="1"/>
    <x v="87"/>
    <n v="0"/>
    <n v="3"/>
    <n v="0"/>
    <n v="0"/>
    <n v="4"/>
    <x v="0"/>
    <x v="0"/>
    <x v="0"/>
    <x v="0"/>
    <x v="0"/>
    <x v="0"/>
    <n v="1"/>
    <n v="1"/>
    <n v="0"/>
    <n v="2"/>
  </r>
  <r>
    <x v="2"/>
    <x v="0"/>
    <x v="1"/>
    <n v="1"/>
    <n v="1"/>
    <x v="2"/>
    <x v="2"/>
    <s v="05-10times"/>
    <s v="No"/>
    <x v="1"/>
    <x v="388"/>
    <n v="2"/>
    <n v="56"/>
    <n v="0"/>
    <n v="0"/>
    <n v="0"/>
    <x v="0"/>
    <x v="0"/>
    <x v="0"/>
    <x v="0"/>
    <x v="0"/>
    <x v="1"/>
    <n v="5"/>
    <n v="4"/>
    <n v="1"/>
    <n v="6"/>
  </r>
  <r>
    <x v="4"/>
    <x v="3"/>
    <x v="4"/>
    <n v="1"/>
    <n v="0"/>
    <x v="2"/>
    <x v="1"/>
    <s v="05-10times"/>
    <s v="No"/>
    <x v="1"/>
    <x v="52"/>
    <n v="4"/>
    <n v="76"/>
    <n v="17"/>
    <n v="1"/>
    <n v="18"/>
    <x v="0"/>
    <x v="0"/>
    <x v="1"/>
    <x v="0"/>
    <x v="0"/>
    <x v="1"/>
    <n v="4"/>
    <n v="4"/>
    <n v="1"/>
    <n v="3"/>
  </r>
  <r>
    <x v="0"/>
    <x v="0"/>
    <x v="1"/>
    <n v="0"/>
    <n v="0"/>
    <x v="1"/>
    <x v="1"/>
    <s v="05-10times"/>
    <s v="No"/>
    <x v="1"/>
    <x v="674"/>
    <n v="10"/>
    <n v="345"/>
    <n v="84"/>
    <n v="54"/>
    <n v="32"/>
    <x v="0"/>
    <x v="0"/>
    <x v="0"/>
    <x v="0"/>
    <x v="0"/>
    <x v="0"/>
    <n v="1"/>
    <n v="1"/>
    <n v="8"/>
    <n v="7"/>
  </r>
  <r>
    <x v="3"/>
    <x v="3"/>
    <x v="1"/>
    <n v="0"/>
    <n v="1"/>
    <x v="2"/>
    <x v="2"/>
    <s v="05-10times"/>
    <s v="No"/>
    <x v="1"/>
    <x v="201"/>
    <n v="0"/>
    <n v="2"/>
    <n v="0"/>
    <n v="0"/>
    <n v="2"/>
    <x v="0"/>
    <x v="0"/>
    <x v="0"/>
    <x v="0"/>
    <x v="0"/>
    <x v="0"/>
    <n v="2"/>
    <n v="1"/>
    <n v="0"/>
    <n v="4"/>
  </r>
  <r>
    <x v="2"/>
    <x v="3"/>
    <x v="1"/>
    <n v="0"/>
    <n v="0"/>
    <x v="1"/>
    <x v="0"/>
    <s v="05-10times"/>
    <s v="No"/>
    <x v="1"/>
    <x v="354"/>
    <n v="66"/>
    <n v="315"/>
    <n v="97"/>
    <n v="174"/>
    <n v="41"/>
    <x v="0"/>
    <x v="0"/>
    <x v="0"/>
    <x v="0"/>
    <x v="0"/>
    <x v="0"/>
    <n v="1"/>
    <n v="4"/>
    <n v="3"/>
    <n v="5"/>
  </r>
  <r>
    <x v="3"/>
    <x v="3"/>
    <x v="4"/>
    <n v="1"/>
    <n v="2"/>
    <x v="2"/>
    <x v="1"/>
    <s v="05-10times"/>
    <s v="No"/>
    <x v="1"/>
    <x v="66"/>
    <n v="4"/>
    <n v="22"/>
    <n v="0"/>
    <n v="2"/>
    <n v="9"/>
    <x v="0"/>
    <x v="0"/>
    <x v="0"/>
    <x v="0"/>
    <x v="0"/>
    <x v="0"/>
    <n v="4"/>
    <n v="3"/>
    <n v="1"/>
    <n v="3"/>
  </r>
  <r>
    <x v="2"/>
    <x v="3"/>
    <x v="2"/>
    <n v="1"/>
    <n v="1"/>
    <x v="2"/>
    <x v="0"/>
    <s v="05-10times"/>
    <s v="No"/>
    <x v="1"/>
    <x v="78"/>
    <n v="0"/>
    <n v="7"/>
    <n v="3"/>
    <n v="1"/>
    <n v="6"/>
    <x v="0"/>
    <x v="0"/>
    <x v="0"/>
    <x v="0"/>
    <x v="0"/>
    <x v="0"/>
    <n v="2"/>
    <n v="1"/>
    <n v="0"/>
    <n v="3"/>
  </r>
  <r>
    <x v="3"/>
    <x v="2"/>
    <x v="4"/>
    <n v="1"/>
    <n v="0"/>
    <x v="2"/>
    <x v="0"/>
    <s v="05-10times"/>
    <s v="No"/>
    <x v="1"/>
    <x v="81"/>
    <n v="3"/>
    <n v="6"/>
    <n v="6"/>
    <n v="5"/>
    <n v="6"/>
    <x v="0"/>
    <x v="0"/>
    <x v="0"/>
    <x v="0"/>
    <x v="0"/>
    <x v="0"/>
    <n v="1"/>
    <n v="1"/>
    <n v="0"/>
    <n v="3"/>
  </r>
  <r>
    <x v="2"/>
    <x v="2"/>
    <x v="1"/>
    <n v="0"/>
    <n v="1"/>
    <x v="1"/>
    <x v="0"/>
    <s v="05-10times"/>
    <s v="No"/>
    <x v="1"/>
    <x v="508"/>
    <n v="0"/>
    <n v="3"/>
    <n v="0"/>
    <n v="0"/>
    <n v="7"/>
    <x v="0"/>
    <x v="0"/>
    <x v="0"/>
    <x v="0"/>
    <x v="0"/>
    <x v="0"/>
    <n v="1"/>
    <n v="2"/>
    <n v="0"/>
    <n v="4"/>
  </r>
  <r>
    <x v="3"/>
    <x v="2"/>
    <x v="0"/>
    <n v="0"/>
    <n v="0"/>
    <x v="2"/>
    <x v="0"/>
    <s v="05-10times"/>
    <s v="No"/>
    <x v="1"/>
    <x v="179"/>
    <n v="133"/>
    <n v="142"/>
    <n v="71"/>
    <n v="44"/>
    <n v="88"/>
    <x v="0"/>
    <x v="0"/>
    <x v="0"/>
    <x v="0"/>
    <x v="0"/>
    <x v="0"/>
    <n v="1"/>
    <n v="6"/>
    <n v="2"/>
    <n v="8"/>
  </r>
  <r>
    <x v="0"/>
    <x v="0"/>
    <x v="2"/>
    <n v="0"/>
    <n v="1"/>
    <x v="2"/>
    <x v="2"/>
    <s v="05-10times"/>
    <s v="No"/>
    <x v="1"/>
    <x v="213"/>
    <n v="61"/>
    <n v="83"/>
    <n v="97"/>
    <n v="57"/>
    <n v="61"/>
    <x v="0"/>
    <x v="0"/>
    <x v="0"/>
    <x v="0"/>
    <x v="0"/>
    <x v="0"/>
    <n v="4"/>
    <n v="4"/>
    <n v="3"/>
    <n v="8"/>
  </r>
  <r>
    <x v="4"/>
    <x v="3"/>
    <x v="0"/>
    <n v="1"/>
    <n v="1"/>
    <x v="2"/>
    <x v="1"/>
    <s v="05-10times"/>
    <s v="No"/>
    <x v="1"/>
    <x v="177"/>
    <n v="12"/>
    <n v="3"/>
    <n v="21"/>
    <n v="6"/>
    <n v="40"/>
    <x v="0"/>
    <x v="0"/>
    <x v="0"/>
    <x v="0"/>
    <x v="0"/>
    <x v="0"/>
    <n v="5"/>
    <n v="2"/>
    <n v="2"/>
    <n v="3"/>
  </r>
  <r>
    <x v="3"/>
    <x v="2"/>
    <x v="0"/>
    <n v="1"/>
    <n v="0"/>
    <x v="2"/>
    <x v="0"/>
    <s v="05-10times"/>
    <s v="No"/>
    <x v="1"/>
    <x v="153"/>
    <n v="6"/>
    <n v="38"/>
    <n v="3"/>
    <n v="6"/>
    <n v="41"/>
    <x v="0"/>
    <x v="0"/>
    <x v="0"/>
    <x v="0"/>
    <x v="0"/>
    <x v="0"/>
    <n v="2"/>
    <n v="2"/>
    <n v="2"/>
    <n v="3"/>
  </r>
  <r>
    <x v="3"/>
    <x v="1"/>
    <x v="1"/>
    <n v="1"/>
    <n v="0"/>
    <x v="2"/>
    <x v="2"/>
    <s v="05-10times"/>
    <s v="No"/>
    <x v="1"/>
    <x v="50"/>
    <n v="8"/>
    <n v="1"/>
    <n v="4"/>
    <n v="7"/>
    <n v="15"/>
    <x v="0"/>
    <x v="0"/>
    <x v="0"/>
    <x v="0"/>
    <x v="0"/>
    <x v="0"/>
    <n v="1"/>
    <n v="1"/>
    <n v="0"/>
    <n v="3"/>
  </r>
  <r>
    <x v="2"/>
    <x v="2"/>
    <x v="0"/>
    <n v="0"/>
    <n v="1"/>
    <x v="2"/>
    <x v="0"/>
    <s v="05-10times"/>
    <s v="No"/>
    <x v="1"/>
    <x v="448"/>
    <n v="0"/>
    <n v="24"/>
    <n v="6"/>
    <n v="0"/>
    <n v="4"/>
    <x v="0"/>
    <x v="0"/>
    <x v="0"/>
    <x v="1"/>
    <x v="0"/>
    <x v="1"/>
    <n v="2"/>
    <n v="9"/>
    <n v="2"/>
    <n v="5"/>
  </r>
  <r>
    <x v="2"/>
    <x v="3"/>
    <x v="2"/>
    <n v="1"/>
    <n v="1"/>
    <x v="2"/>
    <x v="2"/>
    <s v="05-10times"/>
    <s v="No"/>
    <x v="1"/>
    <x v="153"/>
    <n v="0"/>
    <n v="16"/>
    <n v="0"/>
    <n v="0"/>
    <n v="8"/>
    <x v="0"/>
    <x v="0"/>
    <x v="0"/>
    <x v="0"/>
    <x v="0"/>
    <x v="0"/>
    <n v="3"/>
    <n v="2"/>
    <n v="0"/>
    <n v="4"/>
  </r>
  <r>
    <x v="2"/>
    <x v="1"/>
    <x v="1"/>
    <n v="0"/>
    <n v="0"/>
    <x v="1"/>
    <x v="1"/>
    <s v="05-10times"/>
    <s v="No"/>
    <x v="1"/>
    <x v="720"/>
    <n v="44"/>
    <n v="935"/>
    <n v="29"/>
    <n v="25"/>
    <n v="22"/>
    <x v="1"/>
    <x v="0"/>
    <x v="0"/>
    <x v="1"/>
    <x v="1"/>
    <x v="1"/>
    <n v="1"/>
    <n v="7"/>
    <n v="5"/>
    <n v="12"/>
  </r>
  <r>
    <x v="4"/>
    <x v="2"/>
    <x v="0"/>
    <n v="1"/>
    <n v="0"/>
    <x v="2"/>
    <x v="1"/>
    <s v="05-10times"/>
    <s v="No"/>
    <x v="1"/>
    <x v="16"/>
    <n v="1"/>
    <n v="20"/>
    <n v="16"/>
    <n v="14"/>
    <n v="28"/>
    <x v="0"/>
    <x v="0"/>
    <x v="0"/>
    <x v="0"/>
    <x v="0"/>
    <x v="0"/>
    <n v="2"/>
    <n v="3"/>
    <n v="0"/>
    <n v="4"/>
  </r>
  <r>
    <x v="1"/>
    <x v="2"/>
    <x v="1"/>
    <n v="0"/>
    <n v="0"/>
    <x v="2"/>
    <x v="0"/>
    <s v="05-10times"/>
    <s v="No"/>
    <x v="1"/>
    <x v="721"/>
    <n v="138"/>
    <n v="168"/>
    <n v="36"/>
    <n v="46"/>
    <n v="30"/>
    <x v="0"/>
    <x v="0"/>
    <x v="0"/>
    <x v="0"/>
    <x v="0"/>
    <x v="0"/>
    <n v="1"/>
    <n v="9"/>
    <n v="4"/>
    <n v="10"/>
  </r>
  <r>
    <x v="2"/>
    <x v="3"/>
    <x v="2"/>
    <n v="0"/>
    <n v="1"/>
    <x v="2"/>
    <x v="0"/>
    <s v="05-10times"/>
    <s v="No"/>
    <x v="1"/>
    <x v="722"/>
    <n v="0"/>
    <n v="80"/>
    <n v="0"/>
    <n v="13"/>
    <n v="40"/>
    <x v="0"/>
    <x v="1"/>
    <x v="0"/>
    <x v="1"/>
    <x v="0"/>
    <x v="0"/>
    <n v="3"/>
    <n v="3"/>
    <n v="6"/>
    <n v="11"/>
  </r>
  <r>
    <x v="0"/>
    <x v="3"/>
    <x v="1"/>
    <n v="1"/>
    <n v="0"/>
    <x v="2"/>
    <x v="2"/>
    <s v="05-10times"/>
    <s v="No"/>
    <x v="1"/>
    <x v="112"/>
    <n v="2"/>
    <n v="5"/>
    <n v="2"/>
    <n v="0"/>
    <n v="0"/>
    <x v="0"/>
    <x v="0"/>
    <x v="0"/>
    <x v="0"/>
    <x v="0"/>
    <x v="0"/>
    <n v="1"/>
    <n v="1"/>
    <n v="0"/>
    <n v="2"/>
  </r>
  <r>
    <x v="0"/>
    <x v="3"/>
    <x v="0"/>
    <n v="1"/>
    <n v="1"/>
    <x v="2"/>
    <x v="1"/>
    <s v="05-10times"/>
    <s v="No"/>
    <x v="1"/>
    <x v="434"/>
    <n v="2"/>
    <n v="44"/>
    <n v="6"/>
    <n v="2"/>
    <n v="19"/>
    <x v="0"/>
    <x v="0"/>
    <x v="1"/>
    <x v="0"/>
    <x v="0"/>
    <x v="1"/>
    <n v="7"/>
    <n v="4"/>
    <n v="2"/>
    <n v="4"/>
  </r>
  <r>
    <x v="3"/>
    <x v="3"/>
    <x v="4"/>
    <n v="1"/>
    <n v="1"/>
    <x v="2"/>
    <x v="1"/>
    <s v="05-10times"/>
    <s v="No"/>
    <x v="1"/>
    <x v="57"/>
    <n v="1"/>
    <n v="7"/>
    <n v="2"/>
    <n v="1"/>
    <n v="25"/>
    <x v="0"/>
    <x v="0"/>
    <x v="1"/>
    <x v="0"/>
    <x v="0"/>
    <x v="0"/>
    <n v="2"/>
    <n v="2"/>
    <n v="1"/>
    <n v="2"/>
  </r>
  <r>
    <x v="2"/>
    <x v="3"/>
    <x v="0"/>
    <n v="1"/>
    <n v="0"/>
    <x v="2"/>
    <x v="2"/>
    <s v="05-10times"/>
    <s v="No"/>
    <x v="1"/>
    <x v="61"/>
    <n v="2"/>
    <n v="14"/>
    <n v="3"/>
    <n v="0"/>
    <n v="10"/>
    <x v="0"/>
    <x v="0"/>
    <x v="0"/>
    <x v="0"/>
    <x v="0"/>
    <x v="0"/>
    <n v="1"/>
    <n v="2"/>
    <n v="0"/>
    <n v="2"/>
  </r>
  <r>
    <x v="4"/>
    <x v="1"/>
    <x v="0"/>
    <n v="1"/>
    <n v="0"/>
    <x v="2"/>
    <x v="0"/>
    <s v="05-10times"/>
    <s v="No"/>
    <x v="1"/>
    <x v="50"/>
    <n v="3"/>
    <n v="10"/>
    <n v="11"/>
    <n v="2"/>
    <n v="10"/>
    <x v="0"/>
    <x v="0"/>
    <x v="0"/>
    <x v="0"/>
    <x v="0"/>
    <x v="0"/>
    <n v="1"/>
    <n v="1"/>
    <n v="0"/>
    <n v="3"/>
  </r>
  <r>
    <x v="0"/>
    <x v="2"/>
    <x v="1"/>
    <n v="0"/>
    <n v="1"/>
    <x v="2"/>
    <x v="1"/>
    <s v="05-10times"/>
    <s v="No"/>
    <x v="1"/>
    <x v="723"/>
    <n v="0"/>
    <n v="6"/>
    <n v="2"/>
    <n v="0"/>
    <n v="4"/>
    <x v="0"/>
    <x v="0"/>
    <x v="0"/>
    <x v="0"/>
    <x v="0"/>
    <x v="0"/>
    <n v="2"/>
    <n v="1"/>
    <n v="1"/>
    <n v="3"/>
  </r>
  <r>
    <x v="0"/>
    <x v="3"/>
    <x v="0"/>
    <n v="0"/>
    <n v="1"/>
    <x v="2"/>
    <x v="2"/>
    <s v="05-10times"/>
    <s v="No"/>
    <x v="1"/>
    <x v="582"/>
    <n v="6"/>
    <n v="82"/>
    <n v="6"/>
    <n v="6"/>
    <n v="41"/>
    <x v="0"/>
    <x v="0"/>
    <x v="0"/>
    <x v="0"/>
    <x v="0"/>
    <x v="0"/>
    <n v="2"/>
    <n v="3"/>
    <n v="1"/>
    <n v="6"/>
  </r>
  <r>
    <x v="0"/>
    <x v="3"/>
    <x v="0"/>
    <n v="1"/>
    <n v="0"/>
    <x v="2"/>
    <x v="0"/>
    <s v="05-10times"/>
    <s v="No"/>
    <x v="1"/>
    <x v="164"/>
    <n v="1"/>
    <n v="13"/>
    <n v="0"/>
    <n v="0"/>
    <n v="3"/>
    <x v="0"/>
    <x v="0"/>
    <x v="0"/>
    <x v="0"/>
    <x v="0"/>
    <x v="0"/>
    <n v="1"/>
    <n v="1"/>
    <n v="0"/>
    <n v="3"/>
  </r>
  <r>
    <x v="2"/>
    <x v="3"/>
    <x v="0"/>
    <n v="0"/>
    <n v="1"/>
    <x v="2"/>
    <x v="1"/>
    <s v="05-10times"/>
    <s v="No"/>
    <x v="1"/>
    <x v="724"/>
    <n v="10"/>
    <n v="101"/>
    <n v="13"/>
    <n v="0"/>
    <n v="152"/>
    <x v="0"/>
    <x v="0"/>
    <x v="0"/>
    <x v="0"/>
    <x v="0"/>
    <x v="0"/>
    <n v="5"/>
    <n v="3"/>
    <n v="4"/>
    <n v="8"/>
  </r>
  <r>
    <x v="0"/>
    <x v="2"/>
    <x v="2"/>
    <n v="1"/>
    <n v="1"/>
    <x v="2"/>
    <x v="2"/>
    <s v="05-10times"/>
    <s v="No"/>
    <x v="1"/>
    <x v="87"/>
    <n v="3"/>
    <n v="21"/>
    <n v="2"/>
    <n v="1"/>
    <n v="28"/>
    <x v="0"/>
    <x v="0"/>
    <x v="1"/>
    <x v="0"/>
    <x v="0"/>
    <x v="0"/>
    <n v="4"/>
    <n v="3"/>
    <n v="1"/>
    <n v="2"/>
  </r>
  <r>
    <x v="4"/>
    <x v="3"/>
    <x v="0"/>
    <n v="0"/>
    <n v="0"/>
    <x v="1"/>
    <x v="0"/>
    <s v="05-10times"/>
    <s v="No"/>
    <x v="1"/>
    <x v="436"/>
    <n v="183"/>
    <n v="352"/>
    <n v="184"/>
    <n v="23"/>
    <n v="28"/>
    <x v="0"/>
    <x v="0"/>
    <x v="0"/>
    <x v="0"/>
    <x v="0"/>
    <x v="0"/>
    <n v="0"/>
    <n v="3"/>
    <n v="5"/>
    <n v="13"/>
  </r>
  <r>
    <x v="0"/>
    <x v="3"/>
    <x v="4"/>
    <n v="0"/>
    <n v="0"/>
    <x v="1"/>
    <x v="2"/>
    <s v="05-10times"/>
    <s v="No"/>
    <x v="1"/>
    <x v="46"/>
    <n v="27"/>
    <n v="697"/>
    <n v="216"/>
    <n v="24"/>
    <n v="166"/>
    <x v="0"/>
    <x v="0"/>
    <x v="0"/>
    <x v="0"/>
    <x v="0"/>
    <x v="1"/>
    <n v="1"/>
    <n v="4"/>
    <n v="6"/>
    <n v="5"/>
  </r>
  <r>
    <x v="0"/>
    <x v="3"/>
    <x v="4"/>
    <n v="0"/>
    <n v="1"/>
    <x v="1"/>
    <x v="1"/>
    <s v="05-10times"/>
    <s v="No"/>
    <x v="1"/>
    <x v="725"/>
    <n v="38"/>
    <n v="279"/>
    <n v="188"/>
    <n v="38"/>
    <n v="183"/>
    <x v="0"/>
    <x v="0"/>
    <x v="0"/>
    <x v="0"/>
    <x v="0"/>
    <x v="0"/>
    <n v="2"/>
    <n v="7"/>
    <n v="7"/>
    <n v="10"/>
  </r>
  <r>
    <x v="0"/>
    <x v="3"/>
    <x v="1"/>
    <n v="1"/>
    <n v="1"/>
    <x v="2"/>
    <x v="2"/>
    <s v="05-10times"/>
    <s v="No"/>
    <x v="1"/>
    <x v="160"/>
    <n v="9"/>
    <n v="57"/>
    <n v="20"/>
    <n v="9"/>
    <n v="125"/>
    <x v="0"/>
    <x v="0"/>
    <x v="0"/>
    <x v="0"/>
    <x v="0"/>
    <x v="0"/>
    <n v="7"/>
    <n v="4"/>
    <n v="3"/>
    <n v="5"/>
  </r>
  <r>
    <x v="3"/>
    <x v="3"/>
    <x v="1"/>
    <n v="1"/>
    <n v="1"/>
    <x v="2"/>
    <x v="1"/>
    <s v="05-10times"/>
    <s v="No"/>
    <x v="1"/>
    <x v="66"/>
    <n v="1"/>
    <n v="10"/>
    <n v="2"/>
    <n v="0"/>
    <n v="4"/>
    <x v="0"/>
    <x v="0"/>
    <x v="0"/>
    <x v="0"/>
    <x v="0"/>
    <x v="0"/>
    <n v="2"/>
    <n v="2"/>
    <n v="0"/>
    <n v="3"/>
  </r>
  <r>
    <x v="2"/>
    <x v="2"/>
    <x v="0"/>
    <n v="0"/>
    <n v="1"/>
    <x v="2"/>
    <x v="2"/>
    <s v="05-10times"/>
    <s v="No"/>
    <x v="1"/>
    <x v="726"/>
    <n v="43"/>
    <n v="219"/>
    <n v="19"/>
    <n v="14"/>
    <n v="47"/>
    <x v="0"/>
    <x v="0"/>
    <x v="1"/>
    <x v="0"/>
    <x v="0"/>
    <x v="0"/>
    <n v="4"/>
    <n v="6"/>
    <n v="3"/>
    <n v="13"/>
  </r>
  <r>
    <x v="4"/>
    <x v="3"/>
    <x v="0"/>
    <n v="0"/>
    <n v="0"/>
    <x v="1"/>
    <x v="2"/>
    <s v="05-10times"/>
    <s v="No"/>
    <x v="1"/>
    <x v="154"/>
    <n v="130"/>
    <n v="411"/>
    <n v="240"/>
    <n v="32"/>
    <n v="43"/>
    <x v="0"/>
    <x v="0"/>
    <x v="0"/>
    <x v="0"/>
    <x v="0"/>
    <x v="1"/>
    <n v="1"/>
    <n v="4"/>
    <n v="7"/>
    <n v="5"/>
  </r>
  <r>
    <x v="3"/>
    <x v="0"/>
    <x v="0"/>
    <n v="0"/>
    <n v="0"/>
    <x v="2"/>
    <x v="1"/>
    <s v="05-10times"/>
    <s v="No"/>
    <x v="1"/>
    <x v="434"/>
    <n v="13"/>
    <n v="180"/>
    <n v="86"/>
    <n v="13"/>
    <n v="70"/>
    <x v="0"/>
    <x v="0"/>
    <x v="0"/>
    <x v="0"/>
    <x v="0"/>
    <x v="0"/>
    <n v="2"/>
    <n v="7"/>
    <n v="3"/>
    <n v="5"/>
  </r>
  <r>
    <x v="3"/>
    <x v="0"/>
    <x v="4"/>
    <n v="1"/>
    <n v="1"/>
    <x v="2"/>
    <x v="0"/>
    <s v="05-10times"/>
    <s v="No"/>
    <x v="1"/>
    <x v="281"/>
    <n v="0"/>
    <n v="23"/>
    <n v="0"/>
    <n v="0"/>
    <n v="18"/>
    <x v="0"/>
    <x v="0"/>
    <x v="0"/>
    <x v="0"/>
    <x v="0"/>
    <x v="0"/>
    <n v="6"/>
    <n v="3"/>
    <n v="1"/>
    <n v="5"/>
  </r>
  <r>
    <x v="4"/>
    <x v="3"/>
    <x v="0"/>
    <n v="0"/>
    <n v="0"/>
    <x v="1"/>
    <x v="2"/>
    <s v="05-10times"/>
    <s v="No"/>
    <x v="1"/>
    <x v="614"/>
    <n v="66"/>
    <n v="549"/>
    <n v="216"/>
    <n v="66"/>
    <n v="99"/>
    <x v="0"/>
    <x v="0"/>
    <x v="0"/>
    <x v="0"/>
    <x v="0"/>
    <x v="1"/>
    <n v="1"/>
    <n v="5"/>
    <n v="6"/>
    <n v="4"/>
  </r>
  <r>
    <x v="2"/>
    <x v="3"/>
    <x v="0"/>
    <n v="0"/>
    <n v="0"/>
    <x v="1"/>
    <x v="1"/>
    <s v="05-10times"/>
    <s v="No"/>
    <x v="1"/>
    <x v="727"/>
    <n v="129"/>
    <n v="853"/>
    <n v="120"/>
    <n v="74"/>
    <n v="111"/>
    <x v="1"/>
    <x v="0"/>
    <x v="0"/>
    <x v="1"/>
    <x v="1"/>
    <x v="1"/>
    <n v="1"/>
    <n v="5"/>
    <n v="6"/>
    <n v="7"/>
  </r>
  <r>
    <x v="1"/>
    <x v="0"/>
    <x v="1"/>
    <n v="1"/>
    <n v="1"/>
    <x v="1"/>
    <x v="0"/>
    <s v="05-10times"/>
    <s v="Yes"/>
    <x v="1"/>
    <x v="84"/>
    <n v="137"/>
    <n v="401"/>
    <n v="104"/>
    <n v="22"/>
    <n v="22"/>
    <x v="0"/>
    <x v="0"/>
    <x v="0"/>
    <x v="0"/>
    <x v="0"/>
    <x v="0"/>
    <n v="3"/>
    <n v="11"/>
    <n v="5"/>
    <n v="11"/>
  </r>
  <r>
    <x v="1"/>
    <x v="0"/>
    <x v="4"/>
    <n v="0"/>
    <n v="2"/>
    <x v="2"/>
    <x v="0"/>
    <s v="05-10times"/>
    <s v="No"/>
    <x v="1"/>
    <x v="728"/>
    <n v="16"/>
    <n v="141"/>
    <n v="32"/>
    <n v="41"/>
    <n v="49"/>
    <x v="0"/>
    <x v="0"/>
    <x v="0"/>
    <x v="0"/>
    <x v="0"/>
    <x v="0"/>
    <n v="3"/>
    <n v="3"/>
    <n v="3"/>
    <n v="6"/>
  </r>
  <r>
    <x v="4"/>
    <x v="3"/>
    <x v="4"/>
    <n v="1"/>
    <n v="0"/>
    <x v="2"/>
    <x v="0"/>
    <s v="05-10times"/>
    <s v="No"/>
    <x v="1"/>
    <x v="102"/>
    <n v="2"/>
    <n v="17"/>
    <n v="6"/>
    <n v="1"/>
    <n v="10"/>
    <x v="0"/>
    <x v="0"/>
    <x v="0"/>
    <x v="0"/>
    <x v="0"/>
    <x v="1"/>
    <n v="2"/>
    <n v="2"/>
    <n v="0"/>
    <n v="3"/>
  </r>
  <r>
    <x v="4"/>
    <x v="2"/>
    <x v="4"/>
    <n v="0"/>
    <n v="0"/>
    <x v="1"/>
    <x v="0"/>
    <s v="05-10times"/>
    <s v="No"/>
    <x v="1"/>
    <x v="304"/>
    <n v="144"/>
    <n v="133"/>
    <n v="94"/>
    <n v="192"/>
    <n v="241"/>
    <x v="1"/>
    <x v="0"/>
    <x v="1"/>
    <x v="0"/>
    <x v="1"/>
    <x v="0"/>
    <n v="1"/>
    <n v="4"/>
    <n v="8"/>
    <n v="5"/>
  </r>
  <r>
    <x v="0"/>
    <x v="1"/>
    <x v="2"/>
    <n v="1"/>
    <n v="1"/>
    <x v="2"/>
    <x v="1"/>
    <s v="05-10times"/>
    <s v="No"/>
    <x v="1"/>
    <x v="380"/>
    <n v="0"/>
    <n v="11"/>
    <n v="0"/>
    <n v="0"/>
    <n v="3"/>
    <x v="0"/>
    <x v="0"/>
    <x v="0"/>
    <x v="0"/>
    <x v="0"/>
    <x v="0"/>
    <n v="3"/>
    <n v="2"/>
    <n v="0"/>
    <n v="4"/>
  </r>
  <r>
    <x v="1"/>
    <x v="3"/>
    <x v="0"/>
    <n v="0"/>
    <n v="1"/>
    <x v="2"/>
    <x v="1"/>
    <s v="05-10times"/>
    <s v="No"/>
    <x v="1"/>
    <x v="142"/>
    <n v="17"/>
    <n v="572"/>
    <n v="93"/>
    <n v="125"/>
    <n v="17"/>
    <x v="0"/>
    <x v="0"/>
    <x v="0"/>
    <x v="0"/>
    <x v="0"/>
    <x v="1"/>
    <n v="7"/>
    <n v="11"/>
    <n v="11"/>
    <n v="5"/>
  </r>
  <r>
    <x v="3"/>
    <x v="3"/>
    <x v="4"/>
    <n v="0"/>
    <n v="1"/>
    <x v="2"/>
    <x v="1"/>
    <s v="05-10times"/>
    <s v="No"/>
    <x v="1"/>
    <x v="729"/>
    <n v="0"/>
    <n v="60"/>
    <n v="0"/>
    <n v="0"/>
    <n v="24"/>
    <x v="0"/>
    <x v="0"/>
    <x v="0"/>
    <x v="1"/>
    <x v="0"/>
    <x v="1"/>
    <n v="3"/>
    <n v="9"/>
    <n v="5"/>
    <n v="4"/>
  </r>
  <r>
    <x v="4"/>
    <x v="2"/>
    <x v="1"/>
    <n v="0"/>
    <n v="0"/>
    <x v="1"/>
    <x v="2"/>
    <s v="05-10times"/>
    <s v="No"/>
    <x v="1"/>
    <x v="730"/>
    <n v="75"/>
    <n v="162"/>
    <n v="29"/>
    <n v="151"/>
    <n v="97"/>
    <x v="0"/>
    <x v="0"/>
    <x v="0"/>
    <x v="0"/>
    <x v="0"/>
    <x v="0"/>
    <n v="1"/>
    <n v="4"/>
    <n v="4"/>
    <n v="8"/>
  </r>
  <r>
    <x v="2"/>
    <x v="3"/>
    <x v="0"/>
    <n v="0"/>
    <n v="1"/>
    <x v="2"/>
    <x v="1"/>
    <s v="05-10times"/>
    <s v="No"/>
    <x v="1"/>
    <x v="56"/>
    <n v="0"/>
    <n v="6"/>
    <n v="3"/>
    <n v="1"/>
    <n v="3"/>
    <x v="0"/>
    <x v="0"/>
    <x v="0"/>
    <x v="0"/>
    <x v="0"/>
    <x v="0"/>
    <n v="1"/>
    <n v="0"/>
    <n v="0"/>
    <n v="3"/>
  </r>
  <r>
    <x v="0"/>
    <x v="0"/>
    <x v="0"/>
    <n v="1"/>
    <n v="0"/>
    <x v="2"/>
    <x v="1"/>
    <s v="05-10times"/>
    <s v="No"/>
    <x v="1"/>
    <x v="5"/>
    <n v="2"/>
    <n v="8"/>
    <n v="3"/>
    <n v="2"/>
    <n v="3"/>
    <x v="0"/>
    <x v="0"/>
    <x v="0"/>
    <x v="0"/>
    <x v="0"/>
    <x v="0"/>
    <n v="1"/>
    <n v="1"/>
    <n v="0"/>
    <n v="3"/>
  </r>
  <r>
    <x v="5"/>
    <x v="4"/>
    <x v="4"/>
    <n v="1"/>
    <n v="0"/>
    <x v="2"/>
    <x v="0"/>
    <s v="05-10times"/>
    <s v="No"/>
    <x v="1"/>
    <x v="177"/>
    <n v="0"/>
    <n v="6"/>
    <n v="2"/>
    <n v="1"/>
    <n v="1"/>
    <x v="0"/>
    <x v="0"/>
    <x v="0"/>
    <x v="0"/>
    <x v="0"/>
    <x v="0"/>
    <n v="2"/>
    <n v="1"/>
    <n v="0"/>
    <n v="3"/>
  </r>
  <r>
    <x v="5"/>
    <x v="3"/>
    <x v="4"/>
    <n v="0"/>
    <n v="0"/>
    <x v="1"/>
    <x v="0"/>
    <s v="05-10times"/>
    <s v="No"/>
    <x v="1"/>
    <x v="308"/>
    <n v="148"/>
    <n v="228"/>
    <n v="15"/>
    <n v="148"/>
    <n v="22"/>
    <x v="0"/>
    <x v="0"/>
    <x v="0"/>
    <x v="0"/>
    <x v="0"/>
    <x v="0"/>
    <n v="1"/>
    <n v="6"/>
    <n v="8"/>
    <n v="13"/>
  </r>
  <r>
    <x v="1"/>
    <x v="2"/>
    <x v="2"/>
    <n v="1"/>
    <n v="0"/>
    <x v="2"/>
    <x v="2"/>
    <s v="05-10times"/>
    <s v="No"/>
    <x v="1"/>
    <x v="159"/>
    <n v="12"/>
    <n v="50"/>
    <n v="4"/>
    <n v="36"/>
    <n v="55"/>
    <x v="0"/>
    <x v="0"/>
    <x v="0"/>
    <x v="0"/>
    <x v="0"/>
    <x v="0"/>
    <n v="3"/>
    <n v="5"/>
    <n v="0"/>
    <n v="3"/>
  </r>
  <r>
    <x v="4"/>
    <x v="1"/>
    <x v="1"/>
    <n v="0"/>
    <n v="0"/>
    <x v="1"/>
    <x v="0"/>
    <s v="05-10times"/>
    <s v="No"/>
    <x v="1"/>
    <x v="731"/>
    <n v="142"/>
    <n v="218"/>
    <n v="164"/>
    <n v="58"/>
    <n v="151"/>
    <x v="0"/>
    <x v="0"/>
    <x v="0"/>
    <x v="0"/>
    <x v="0"/>
    <x v="0"/>
    <n v="1"/>
    <n v="3"/>
    <n v="8"/>
    <n v="11"/>
  </r>
  <r>
    <x v="4"/>
    <x v="2"/>
    <x v="1"/>
    <n v="0"/>
    <n v="0"/>
    <x v="1"/>
    <x v="0"/>
    <s v="05-10times"/>
    <s v="No"/>
    <x v="1"/>
    <x v="173"/>
    <n v="71"/>
    <n v="860"/>
    <n v="93"/>
    <n v="27"/>
    <n v="53"/>
    <x v="0"/>
    <x v="0"/>
    <x v="0"/>
    <x v="0"/>
    <x v="0"/>
    <x v="0"/>
    <n v="1"/>
    <n v="6"/>
    <n v="2"/>
    <n v="9"/>
  </r>
  <r>
    <x v="4"/>
    <x v="1"/>
    <x v="1"/>
    <n v="0"/>
    <n v="0"/>
    <x v="1"/>
    <x v="2"/>
    <s v="05-10times"/>
    <s v="No"/>
    <x v="1"/>
    <x v="136"/>
    <n v="51"/>
    <n v="898"/>
    <n v="247"/>
    <n v="0"/>
    <n v="86"/>
    <x v="0"/>
    <x v="0"/>
    <x v="0"/>
    <x v="0"/>
    <x v="0"/>
    <x v="0"/>
    <n v="1"/>
    <n v="3"/>
    <n v="6"/>
    <n v="7"/>
  </r>
  <r>
    <x v="3"/>
    <x v="3"/>
    <x v="1"/>
    <n v="0"/>
    <n v="1"/>
    <x v="1"/>
    <x v="1"/>
    <s v="05-10times"/>
    <s v="No"/>
    <x v="1"/>
    <x v="402"/>
    <n v="162"/>
    <n v="209"/>
    <n v="41"/>
    <n v="162"/>
    <n v="37"/>
    <x v="0"/>
    <x v="0"/>
    <x v="0"/>
    <x v="0"/>
    <x v="0"/>
    <x v="0"/>
    <n v="5"/>
    <n v="4"/>
    <n v="7"/>
    <n v="10"/>
  </r>
  <r>
    <x v="3"/>
    <x v="3"/>
    <x v="1"/>
    <n v="0"/>
    <n v="1"/>
    <x v="1"/>
    <x v="1"/>
    <s v="05-10times"/>
    <s v="No"/>
    <x v="1"/>
    <x v="732"/>
    <n v="9"/>
    <n v="249"/>
    <n v="0"/>
    <n v="28"/>
    <n v="9"/>
    <x v="0"/>
    <x v="0"/>
    <x v="0"/>
    <x v="0"/>
    <x v="0"/>
    <x v="0"/>
    <n v="2"/>
    <n v="5"/>
    <n v="4"/>
    <n v="5"/>
  </r>
  <r>
    <x v="3"/>
    <x v="3"/>
    <x v="1"/>
    <n v="0"/>
    <n v="1"/>
    <x v="1"/>
    <x v="2"/>
    <s v="05-10times"/>
    <s v="No"/>
    <x v="1"/>
    <x v="118"/>
    <n v="88"/>
    <n v="168"/>
    <n v="69"/>
    <n v="44"/>
    <n v="133"/>
    <x v="0"/>
    <x v="0"/>
    <x v="0"/>
    <x v="0"/>
    <x v="0"/>
    <x v="0"/>
    <n v="3"/>
    <n v="7"/>
    <n v="3"/>
    <n v="13"/>
  </r>
  <r>
    <x v="3"/>
    <x v="0"/>
    <x v="1"/>
    <n v="1"/>
    <n v="1"/>
    <x v="2"/>
    <x v="1"/>
    <s v="05-10times"/>
    <s v="No"/>
    <x v="1"/>
    <x v="733"/>
    <n v="0"/>
    <n v="16"/>
    <n v="0"/>
    <n v="0"/>
    <n v="4"/>
    <x v="0"/>
    <x v="0"/>
    <x v="0"/>
    <x v="0"/>
    <x v="0"/>
    <x v="0"/>
    <n v="5"/>
    <n v="3"/>
    <n v="1"/>
    <n v="4"/>
  </r>
  <r>
    <x v="1"/>
    <x v="0"/>
    <x v="3"/>
    <n v="0"/>
    <n v="0"/>
    <x v="1"/>
    <x v="2"/>
    <s v="05-10times"/>
    <s v="No"/>
    <x v="1"/>
    <x v="734"/>
    <n v="160"/>
    <n v="625"/>
    <n v="63"/>
    <n v="32"/>
    <n v="48"/>
    <x v="1"/>
    <x v="0"/>
    <x v="0"/>
    <x v="0"/>
    <x v="0"/>
    <x v="0"/>
    <n v="1"/>
    <n v="7"/>
    <n v="5"/>
    <n v="12"/>
  </r>
  <r>
    <x v="4"/>
    <x v="3"/>
    <x v="1"/>
    <n v="0"/>
    <n v="1"/>
    <x v="2"/>
    <x v="1"/>
    <s v="05-10times"/>
    <s v="No"/>
    <x v="1"/>
    <x v="735"/>
    <n v="17"/>
    <n v="118"/>
    <n v="7"/>
    <n v="23"/>
    <n v="41"/>
    <x v="0"/>
    <x v="0"/>
    <x v="0"/>
    <x v="0"/>
    <x v="0"/>
    <x v="0"/>
    <n v="6"/>
    <n v="8"/>
    <n v="2"/>
    <n v="8"/>
  </r>
  <r>
    <x v="5"/>
    <x v="3"/>
    <x v="4"/>
    <n v="0"/>
    <n v="0"/>
    <x v="1"/>
    <x v="0"/>
    <s v="05-10times"/>
    <s v="No"/>
    <x v="1"/>
    <x v="538"/>
    <n v="74"/>
    <n v="298"/>
    <n v="162"/>
    <n v="149"/>
    <n v="116"/>
    <x v="0"/>
    <x v="0"/>
    <x v="0"/>
    <x v="0"/>
    <x v="0"/>
    <x v="0"/>
    <n v="1"/>
    <n v="3"/>
    <n v="3"/>
    <n v="6"/>
  </r>
  <r>
    <x v="5"/>
    <x v="3"/>
    <x v="4"/>
    <n v="0"/>
    <n v="0"/>
    <x v="1"/>
    <x v="1"/>
    <s v="05-10times"/>
    <s v="No"/>
    <x v="1"/>
    <x v="324"/>
    <n v="32"/>
    <n v="519"/>
    <n v="71"/>
    <n v="75"/>
    <n v="54"/>
    <x v="0"/>
    <x v="0"/>
    <x v="0"/>
    <x v="0"/>
    <x v="0"/>
    <x v="0"/>
    <n v="1"/>
    <n v="3"/>
    <n v="4"/>
    <n v="9"/>
  </r>
  <r>
    <x v="1"/>
    <x v="0"/>
    <x v="0"/>
    <n v="0"/>
    <n v="0"/>
    <x v="2"/>
    <x v="2"/>
    <s v="05-10times"/>
    <s v="No"/>
    <x v="1"/>
    <x v="50"/>
    <n v="6"/>
    <n v="28"/>
    <n v="13"/>
    <n v="4"/>
    <n v="16"/>
    <x v="0"/>
    <x v="0"/>
    <x v="0"/>
    <x v="0"/>
    <x v="0"/>
    <x v="0"/>
    <n v="1"/>
    <n v="2"/>
    <n v="0"/>
    <n v="3"/>
  </r>
  <r>
    <x v="2"/>
    <x v="2"/>
    <x v="2"/>
    <n v="1"/>
    <n v="1"/>
    <x v="2"/>
    <x v="2"/>
    <s v="05-10times"/>
    <s v="No"/>
    <x v="1"/>
    <x v="24"/>
    <n v="1"/>
    <n v="7"/>
    <n v="2"/>
    <n v="1"/>
    <n v="4"/>
    <x v="0"/>
    <x v="0"/>
    <x v="0"/>
    <x v="0"/>
    <x v="0"/>
    <x v="0"/>
    <n v="1"/>
    <n v="1"/>
    <n v="0"/>
    <n v="2"/>
  </r>
  <r>
    <x v="3"/>
    <x v="0"/>
    <x v="0"/>
    <n v="1"/>
    <n v="0"/>
    <x v="2"/>
    <x v="0"/>
    <s v="05-10times"/>
    <s v="No"/>
    <x v="1"/>
    <x v="112"/>
    <n v="3"/>
    <n v="7"/>
    <n v="0"/>
    <n v="3"/>
    <n v="11"/>
    <x v="0"/>
    <x v="0"/>
    <x v="1"/>
    <x v="0"/>
    <x v="0"/>
    <x v="0"/>
    <n v="1"/>
    <n v="1"/>
    <n v="0"/>
    <n v="2"/>
  </r>
  <r>
    <x v="3"/>
    <x v="0"/>
    <x v="0"/>
    <n v="2"/>
    <n v="1"/>
    <x v="2"/>
    <x v="1"/>
    <s v="05-10times"/>
    <s v="No"/>
    <x v="1"/>
    <x v="123"/>
    <n v="1"/>
    <n v="34"/>
    <n v="2"/>
    <n v="0"/>
    <n v="16"/>
    <x v="0"/>
    <x v="0"/>
    <x v="0"/>
    <x v="0"/>
    <x v="0"/>
    <x v="0"/>
    <n v="3"/>
    <n v="2"/>
    <n v="2"/>
    <n v="2"/>
  </r>
  <r>
    <x v="0"/>
    <x v="3"/>
    <x v="0"/>
    <n v="0"/>
    <n v="0"/>
    <x v="1"/>
    <x v="2"/>
    <s v="05-10times"/>
    <s v="No"/>
    <x v="1"/>
    <x v="410"/>
    <n v="93"/>
    <n v="520"/>
    <n v="242"/>
    <n v="40"/>
    <n v="26"/>
    <x v="1"/>
    <x v="0"/>
    <x v="0"/>
    <x v="0"/>
    <x v="0"/>
    <x v="1"/>
    <n v="1"/>
    <n v="5"/>
    <n v="10"/>
    <n v="5"/>
  </r>
  <r>
    <x v="3"/>
    <x v="3"/>
    <x v="0"/>
    <n v="0"/>
    <n v="2"/>
    <x v="2"/>
    <x v="2"/>
    <s v="05-10times"/>
    <s v="No"/>
    <x v="1"/>
    <x v="665"/>
    <n v="5"/>
    <n v="90"/>
    <n v="0"/>
    <n v="16"/>
    <n v="10"/>
    <x v="0"/>
    <x v="0"/>
    <x v="0"/>
    <x v="0"/>
    <x v="0"/>
    <x v="0"/>
    <n v="3"/>
    <n v="7"/>
    <n v="3"/>
    <n v="7"/>
  </r>
  <r>
    <x v="1"/>
    <x v="0"/>
    <x v="3"/>
    <n v="0"/>
    <n v="1"/>
    <x v="2"/>
    <x v="2"/>
    <s v="05-10times"/>
    <s v="No"/>
    <x v="1"/>
    <x v="12"/>
    <n v="6"/>
    <n v="54"/>
    <n v="8"/>
    <n v="3"/>
    <n v="50"/>
    <x v="0"/>
    <x v="0"/>
    <x v="0"/>
    <x v="0"/>
    <x v="0"/>
    <x v="0"/>
    <n v="2"/>
    <n v="5"/>
    <n v="2"/>
    <n v="6"/>
  </r>
  <r>
    <x v="1"/>
    <x v="0"/>
    <x v="3"/>
    <n v="0"/>
    <n v="1"/>
    <x v="2"/>
    <x v="0"/>
    <s v="05-10times"/>
    <s v="No"/>
    <x v="1"/>
    <x v="380"/>
    <n v="1"/>
    <n v="8"/>
    <n v="0"/>
    <n v="0"/>
    <n v="3"/>
    <x v="0"/>
    <x v="0"/>
    <x v="0"/>
    <x v="0"/>
    <x v="0"/>
    <x v="0"/>
    <n v="1"/>
    <n v="1"/>
    <n v="0"/>
    <n v="3"/>
  </r>
  <r>
    <x v="0"/>
    <x v="0"/>
    <x v="4"/>
    <n v="0"/>
    <n v="0"/>
    <x v="2"/>
    <x v="1"/>
    <s v="05-10times"/>
    <s v="No"/>
    <x v="1"/>
    <x v="534"/>
    <n v="26"/>
    <n v="120"/>
    <n v="17"/>
    <n v="13"/>
    <n v="39"/>
    <x v="0"/>
    <x v="0"/>
    <x v="1"/>
    <x v="0"/>
    <x v="0"/>
    <x v="1"/>
    <n v="2"/>
    <n v="5"/>
    <n v="10"/>
    <n v="5"/>
  </r>
  <r>
    <x v="2"/>
    <x v="3"/>
    <x v="0"/>
    <n v="0"/>
    <n v="0"/>
    <x v="1"/>
    <x v="1"/>
    <s v="05-10times"/>
    <s v="No"/>
    <x v="1"/>
    <x v="601"/>
    <n v="25"/>
    <n v="607"/>
    <n v="67"/>
    <n v="17"/>
    <n v="49"/>
    <x v="0"/>
    <x v="0"/>
    <x v="0"/>
    <x v="0"/>
    <x v="0"/>
    <x v="0"/>
    <n v="1"/>
    <n v="4"/>
    <n v="6"/>
    <n v="7"/>
  </r>
  <r>
    <x v="3"/>
    <x v="0"/>
    <x v="1"/>
    <n v="0"/>
    <n v="1"/>
    <x v="2"/>
    <x v="1"/>
    <s v="05-10times"/>
    <s v="No"/>
    <x v="1"/>
    <x v="481"/>
    <n v="7"/>
    <n v="41"/>
    <n v="3"/>
    <n v="2"/>
    <n v="46"/>
    <x v="0"/>
    <x v="0"/>
    <x v="0"/>
    <x v="0"/>
    <x v="0"/>
    <x v="0"/>
    <n v="2"/>
    <n v="4"/>
    <n v="2"/>
    <n v="5"/>
  </r>
  <r>
    <x v="3"/>
    <x v="3"/>
    <x v="4"/>
    <n v="1"/>
    <n v="0"/>
    <x v="2"/>
    <x v="2"/>
    <s v="05-10times"/>
    <s v="No"/>
    <x v="1"/>
    <x v="79"/>
    <n v="0"/>
    <n v="23"/>
    <n v="3"/>
    <n v="2"/>
    <n v="10"/>
    <x v="0"/>
    <x v="0"/>
    <x v="0"/>
    <x v="0"/>
    <x v="0"/>
    <x v="1"/>
    <n v="3"/>
    <n v="4"/>
    <n v="1"/>
    <n v="2"/>
  </r>
  <r>
    <x v="3"/>
    <x v="0"/>
    <x v="4"/>
    <n v="1"/>
    <n v="0"/>
    <x v="2"/>
    <x v="1"/>
    <s v="05-10times"/>
    <s v="No"/>
    <x v="1"/>
    <x v="356"/>
    <n v="6"/>
    <n v="69"/>
    <n v="2"/>
    <n v="3"/>
    <n v="3"/>
    <x v="0"/>
    <x v="0"/>
    <x v="0"/>
    <x v="0"/>
    <x v="0"/>
    <x v="0"/>
    <n v="3"/>
    <n v="3"/>
    <n v="1"/>
    <n v="4"/>
  </r>
  <r>
    <x v="2"/>
    <x v="0"/>
    <x v="1"/>
    <n v="1"/>
    <n v="0"/>
    <x v="2"/>
    <x v="2"/>
    <s v="05-10times"/>
    <s v="No"/>
    <x v="1"/>
    <x v="736"/>
    <n v="161"/>
    <n v="426"/>
    <n v="210"/>
    <n v="44"/>
    <n v="58"/>
    <x v="0"/>
    <x v="0"/>
    <x v="0"/>
    <x v="0"/>
    <x v="0"/>
    <x v="1"/>
    <n v="2"/>
    <n v="2"/>
    <n v="5"/>
    <n v="5"/>
  </r>
  <r>
    <x v="3"/>
    <x v="0"/>
    <x v="1"/>
    <n v="1"/>
    <n v="0"/>
    <x v="2"/>
    <x v="2"/>
    <s v="05-10times"/>
    <s v="No"/>
    <x v="1"/>
    <x v="24"/>
    <n v="13"/>
    <n v="14"/>
    <n v="0"/>
    <n v="5"/>
    <n v="31"/>
    <x v="0"/>
    <x v="0"/>
    <x v="1"/>
    <x v="0"/>
    <x v="0"/>
    <x v="1"/>
    <n v="2"/>
    <n v="2"/>
    <n v="1"/>
    <n v="2"/>
  </r>
  <r>
    <x v="2"/>
    <x v="0"/>
    <x v="0"/>
    <n v="1"/>
    <n v="0"/>
    <x v="2"/>
    <x v="2"/>
    <s v="05-10times"/>
    <s v="No"/>
    <x v="1"/>
    <x v="380"/>
    <n v="5"/>
    <n v="23"/>
    <n v="4"/>
    <n v="1"/>
    <n v="4"/>
    <x v="0"/>
    <x v="0"/>
    <x v="0"/>
    <x v="0"/>
    <x v="0"/>
    <x v="0"/>
    <n v="1"/>
    <n v="2"/>
    <n v="0"/>
    <n v="3"/>
  </r>
  <r>
    <x v="2"/>
    <x v="0"/>
    <x v="0"/>
    <n v="0"/>
    <n v="0"/>
    <x v="1"/>
    <x v="1"/>
    <s v="05-10times"/>
    <s v="No"/>
    <x v="1"/>
    <x v="588"/>
    <n v="117"/>
    <n v="678"/>
    <n v="134"/>
    <n v="44"/>
    <n v="147"/>
    <x v="1"/>
    <x v="0"/>
    <x v="1"/>
    <x v="0"/>
    <x v="0"/>
    <x v="1"/>
    <n v="1"/>
    <n v="4"/>
    <n v="10"/>
    <n v="8"/>
  </r>
  <r>
    <x v="3"/>
    <x v="2"/>
    <x v="1"/>
    <n v="0"/>
    <n v="1"/>
    <x v="1"/>
    <x v="1"/>
    <s v="05-10times"/>
    <s v="No"/>
    <x v="1"/>
    <x v="441"/>
    <n v="0"/>
    <n v="13"/>
    <n v="3"/>
    <n v="1"/>
    <n v="0"/>
    <x v="0"/>
    <x v="0"/>
    <x v="0"/>
    <x v="0"/>
    <x v="0"/>
    <x v="0"/>
    <n v="2"/>
    <n v="1"/>
    <n v="1"/>
    <n v="4"/>
  </r>
  <r>
    <x v="3"/>
    <x v="0"/>
    <x v="0"/>
    <n v="0"/>
    <n v="0"/>
    <x v="2"/>
    <x v="0"/>
    <s v="05-10times"/>
    <s v="No"/>
    <x v="1"/>
    <x v="737"/>
    <n v="8"/>
    <n v="206"/>
    <n v="160"/>
    <n v="49"/>
    <n v="42"/>
    <x v="0"/>
    <x v="0"/>
    <x v="1"/>
    <x v="0"/>
    <x v="0"/>
    <x v="1"/>
    <n v="2"/>
    <n v="7"/>
    <n v="10"/>
    <n v="5"/>
  </r>
  <r>
    <x v="4"/>
    <x v="3"/>
    <x v="4"/>
    <n v="1"/>
    <n v="0"/>
    <x v="2"/>
    <x v="0"/>
    <s v="05-10times"/>
    <s v="No"/>
    <x v="1"/>
    <x v="352"/>
    <n v="1"/>
    <n v="6"/>
    <n v="0"/>
    <n v="0"/>
    <n v="12"/>
    <x v="0"/>
    <x v="0"/>
    <x v="0"/>
    <x v="0"/>
    <x v="0"/>
    <x v="0"/>
    <n v="1"/>
    <n v="1"/>
    <n v="1"/>
    <n v="3"/>
  </r>
  <r>
    <x v="0"/>
    <x v="3"/>
    <x v="1"/>
    <n v="1"/>
    <n v="0"/>
    <x v="2"/>
    <x v="1"/>
    <s v="05-10times"/>
    <s v="No"/>
    <x v="1"/>
    <x v="102"/>
    <n v="0"/>
    <n v="13"/>
    <n v="2"/>
    <n v="0"/>
    <n v="10"/>
    <x v="0"/>
    <x v="0"/>
    <x v="0"/>
    <x v="0"/>
    <x v="0"/>
    <x v="0"/>
    <n v="1"/>
    <n v="1"/>
    <n v="0"/>
    <n v="3"/>
  </r>
  <r>
    <x v="0"/>
    <x v="3"/>
    <x v="3"/>
    <n v="0"/>
    <n v="0"/>
    <x v="1"/>
    <x v="1"/>
    <s v="05-10times"/>
    <s v="No"/>
    <x v="1"/>
    <x v="738"/>
    <n v="80"/>
    <n v="483"/>
    <n v="123"/>
    <n v="13"/>
    <n v="13"/>
    <x v="0"/>
    <x v="0"/>
    <x v="0"/>
    <x v="0"/>
    <x v="0"/>
    <x v="0"/>
    <n v="1"/>
    <n v="3"/>
    <n v="2"/>
    <n v="5"/>
  </r>
  <r>
    <x v="3"/>
    <x v="3"/>
    <x v="0"/>
    <n v="0"/>
    <n v="0"/>
    <x v="1"/>
    <x v="1"/>
    <s v="05-10times"/>
    <s v="No"/>
    <x v="1"/>
    <x v="445"/>
    <n v="185"/>
    <n v="687"/>
    <n v="145"/>
    <n v="55"/>
    <n v="241"/>
    <x v="0"/>
    <x v="0"/>
    <x v="0"/>
    <x v="0"/>
    <x v="1"/>
    <x v="1"/>
    <n v="1"/>
    <n v="4"/>
    <n v="6"/>
    <n v="8"/>
  </r>
  <r>
    <x v="3"/>
    <x v="3"/>
    <x v="0"/>
    <n v="0"/>
    <n v="0"/>
    <x v="1"/>
    <x v="1"/>
    <s v="05-10times"/>
    <s v="No"/>
    <x v="1"/>
    <x v="313"/>
    <n v="80"/>
    <n v="553"/>
    <n v="123"/>
    <n v="94"/>
    <n v="53"/>
    <x v="1"/>
    <x v="0"/>
    <x v="0"/>
    <x v="0"/>
    <x v="0"/>
    <x v="1"/>
    <n v="1"/>
    <n v="3"/>
    <n v="10"/>
    <n v="7"/>
  </r>
  <r>
    <x v="2"/>
    <x v="3"/>
    <x v="4"/>
    <n v="0"/>
    <n v="0"/>
    <x v="1"/>
    <x v="1"/>
    <s v="05-10times"/>
    <s v="No"/>
    <x v="1"/>
    <x v="739"/>
    <n v="134"/>
    <n v="670"/>
    <n v="25"/>
    <n v="38"/>
    <n v="0"/>
    <x v="1"/>
    <x v="0"/>
    <x v="0"/>
    <x v="0"/>
    <x v="1"/>
    <x v="0"/>
    <n v="1"/>
    <n v="6"/>
    <n v="3"/>
    <n v="10"/>
  </r>
  <r>
    <x v="0"/>
    <x v="0"/>
    <x v="1"/>
    <n v="0"/>
    <n v="0"/>
    <x v="1"/>
    <x v="2"/>
    <s v="05-10times"/>
    <s v="No"/>
    <x v="1"/>
    <x v="740"/>
    <n v="185"/>
    <n v="575"/>
    <n v="24"/>
    <n v="25"/>
    <n v="77"/>
    <x v="0"/>
    <x v="0"/>
    <x v="1"/>
    <x v="0"/>
    <x v="0"/>
    <x v="1"/>
    <n v="1"/>
    <n v="6"/>
    <n v="3"/>
    <n v="9"/>
  </r>
  <r>
    <x v="3"/>
    <x v="3"/>
    <x v="0"/>
    <n v="0"/>
    <n v="1"/>
    <x v="2"/>
    <x v="2"/>
    <s v="05-10times"/>
    <s v="No"/>
    <x v="1"/>
    <x v="741"/>
    <n v="0"/>
    <n v="322"/>
    <n v="46"/>
    <n v="35"/>
    <n v="17"/>
    <x v="0"/>
    <x v="0"/>
    <x v="0"/>
    <x v="0"/>
    <x v="0"/>
    <x v="0"/>
    <n v="1"/>
    <n v="4"/>
    <n v="9"/>
    <n v="4"/>
  </r>
  <r>
    <x v="2"/>
    <x v="3"/>
    <x v="3"/>
    <n v="0"/>
    <n v="1"/>
    <x v="2"/>
    <x v="0"/>
    <s v="05-10times"/>
    <s v="No"/>
    <x v="1"/>
    <x v="485"/>
    <n v="15"/>
    <n v="100"/>
    <n v="20"/>
    <n v="7"/>
    <n v="131"/>
    <x v="0"/>
    <x v="0"/>
    <x v="0"/>
    <x v="0"/>
    <x v="0"/>
    <x v="0"/>
    <n v="1"/>
    <n v="9"/>
    <n v="3"/>
    <n v="9"/>
  </r>
  <r>
    <x v="4"/>
    <x v="3"/>
    <x v="4"/>
    <n v="1"/>
    <n v="0"/>
    <x v="2"/>
    <x v="2"/>
    <s v="05-10times"/>
    <s v="No"/>
    <x v="1"/>
    <x v="13"/>
    <n v="0"/>
    <n v="7"/>
    <n v="3"/>
    <n v="1"/>
    <n v="1"/>
    <x v="0"/>
    <x v="0"/>
    <x v="0"/>
    <x v="0"/>
    <x v="0"/>
    <x v="0"/>
    <n v="1"/>
    <n v="1"/>
    <n v="0"/>
    <n v="3"/>
  </r>
  <r>
    <x v="4"/>
    <x v="1"/>
    <x v="0"/>
    <n v="0"/>
    <n v="0"/>
    <x v="2"/>
    <x v="0"/>
    <s v="05-10times"/>
    <s v="No"/>
    <x v="1"/>
    <x v="107"/>
    <n v="10"/>
    <n v="8"/>
    <n v="3"/>
    <n v="16"/>
    <n v="32"/>
    <x v="0"/>
    <x v="0"/>
    <x v="0"/>
    <x v="0"/>
    <x v="0"/>
    <x v="0"/>
    <n v="1"/>
    <n v="1"/>
    <n v="1"/>
    <n v="2"/>
  </r>
  <r>
    <x v="4"/>
    <x v="3"/>
    <x v="4"/>
    <n v="2"/>
    <n v="0"/>
    <x v="2"/>
    <x v="0"/>
    <s v="05-10times"/>
    <s v="No"/>
    <x v="1"/>
    <x v="203"/>
    <n v="3"/>
    <n v="18"/>
    <n v="3"/>
    <n v="4"/>
    <n v="18"/>
    <x v="0"/>
    <x v="0"/>
    <x v="0"/>
    <x v="0"/>
    <x v="0"/>
    <x v="0"/>
    <n v="2"/>
    <n v="3"/>
    <n v="1"/>
    <n v="2"/>
  </r>
  <r>
    <x v="3"/>
    <x v="1"/>
    <x v="4"/>
    <n v="0"/>
    <n v="1"/>
    <x v="2"/>
    <x v="1"/>
    <s v="05-10times"/>
    <s v="No"/>
    <x v="1"/>
    <x v="190"/>
    <n v="3"/>
    <n v="100"/>
    <n v="26"/>
    <n v="0"/>
    <n v="17"/>
    <x v="0"/>
    <x v="0"/>
    <x v="0"/>
    <x v="0"/>
    <x v="0"/>
    <x v="0"/>
    <n v="2"/>
    <n v="7"/>
    <n v="1"/>
    <n v="5"/>
  </r>
  <r>
    <x v="2"/>
    <x v="3"/>
    <x v="0"/>
    <n v="0"/>
    <n v="0"/>
    <x v="1"/>
    <x v="2"/>
    <s v="05-10times"/>
    <s v="No"/>
    <x v="1"/>
    <x v="742"/>
    <n v="45"/>
    <n v="207"/>
    <n v="36"/>
    <n v="18"/>
    <n v="54"/>
    <x v="0"/>
    <x v="0"/>
    <x v="0"/>
    <x v="0"/>
    <x v="0"/>
    <x v="0"/>
    <n v="1"/>
    <n v="3"/>
    <n v="4"/>
    <n v="6"/>
  </r>
  <r>
    <x v="1"/>
    <x v="0"/>
    <x v="1"/>
    <n v="0"/>
    <n v="1"/>
    <x v="1"/>
    <x v="1"/>
    <s v="05-10times"/>
    <s v="No"/>
    <x v="1"/>
    <x v="17"/>
    <n v="15"/>
    <n v="171"/>
    <n v="142"/>
    <n v="23"/>
    <n v="31"/>
    <x v="0"/>
    <x v="0"/>
    <x v="0"/>
    <x v="0"/>
    <x v="0"/>
    <x v="0"/>
    <n v="2"/>
    <n v="5"/>
    <n v="4"/>
    <n v="12"/>
  </r>
  <r>
    <x v="3"/>
    <x v="2"/>
    <x v="0"/>
    <n v="0"/>
    <n v="0"/>
    <x v="2"/>
    <x v="1"/>
    <s v="05-10times"/>
    <s v="No"/>
    <x v="1"/>
    <x v="743"/>
    <n v="60"/>
    <n v="207"/>
    <n v="78"/>
    <n v="36"/>
    <n v="48"/>
    <x v="0"/>
    <x v="0"/>
    <x v="0"/>
    <x v="0"/>
    <x v="0"/>
    <x v="0"/>
    <n v="2"/>
    <n v="2"/>
    <n v="6"/>
    <n v="10"/>
  </r>
  <r>
    <x v="3"/>
    <x v="0"/>
    <x v="0"/>
    <n v="1"/>
    <n v="0"/>
    <x v="2"/>
    <x v="2"/>
    <s v="05-10times"/>
    <s v="No"/>
    <x v="1"/>
    <x v="50"/>
    <n v="0"/>
    <n v="6"/>
    <n v="8"/>
    <n v="6"/>
    <n v="5"/>
    <x v="0"/>
    <x v="0"/>
    <x v="0"/>
    <x v="0"/>
    <x v="0"/>
    <x v="0"/>
    <n v="1"/>
    <n v="1"/>
    <n v="0"/>
    <n v="3"/>
  </r>
  <r>
    <x v="2"/>
    <x v="3"/>
    <x v="1"/>
    <n v="0"/>
    <n v="0"/>
    <x v="1"/>
    <x v="0"/>
    <s v="05-10times"/>
    <s v="No"/>
    <x v="1"/>
    <x v="177"/>
    <n v="3"/>
    <n v="12"/>
    <n v="6"/>
    <n v="1"/>
    <n v="0"/>
    <x v="0"/>
    <x v="0"/>
    <x v="0"/>
    <x v="0"/>
    <x v="0"/>
    <x v="0"/>
    <n v="1"/>
    <n v="1"/>
    <n v="1"/>
    <n v="3"/>
  </r>
  <r>
    <x v="4"/>
    <x v="0"/>
    <x v="1"/>
    <n v="0"/>
    <n v="1"/>
    <x v="1"/>
    <x v="0"/>
    <s v="05-10times"/>
    <s v="No"/>
    <x v="1"/>
    <x v="744"/>
    <n v="57"/>
    <n v="242"/>
    <n v="45"/>
    <n v="0"/>
    <n v="11"/>
    <x v="0"/>
    <x v="0"/>
    <x v="0"/>
    <x v="0"/>
    <x v="0"/>
    <x v="0"/>
    <n v="2"/>
    <n v="8"/>
    <n v="3"/>
    <n v="6"/>
  </r>
  <r>
    <x v="2"/>
    <x v="3"/>
    <x v="1"/>
    <n v="0"/>
    <n v="1"/>
    <x v="2"/>
    <x v="2"/>
    <s v="05-10times"/>
    <s v="No"/>
    <x v="1"/>
    <x v="745"/>
    <n v="0"/>
    <n v="11"/>
    <n v="0"/>
    <n v="0"/>
    <n v="10"/>
    <x v="0"/>
    <x v="0"/>
    <x v="0"/>
    <x v="1"/>
    <x v="0"/>
    <x v="0"/>
    <n v="1"/>
    <n v="2"/>
    <n v="0"/>
    <n v="4"/>
  </r>
  <r>
    <x v="4"/>
    <x v="3"/>
    <x v="1"/>
    <n v="0"/>
    <n v="0"/>
    <x v="1"/>
    <x v="0"/>
    <s v="05-10times"/>
    <s v="No"/>
    <x v="1"/>
    <x v="108"/>
    <n v="129"/>
    <n v="573"/>
    <n v="216"/>
    <n v="21"/>
    <n v="203"/>
    <x v="0"/>
    <x v="0"/>
    <x v="0"/>
    <x v="0"/>
    <x v="1"/>
    <x v="0"/>
    <n v="1"/>
    <n v="2"/>
    <n v="7"/>
    <n v="9"/>
  </r>
  <r>
    <x v="4"/>
    <x v="3"/>
    <x v="4"/>
    <n v="1"/>
    <n v="1"/>
    <x v="2"/>
    <x v="0"/>
    <s v="05-10times"/>
    <s v="No"/>
    <x v="1"/>
    <x v="102"/>
    <n v="0"/>
    <n v="4"/>
    <n v="0"/>
    <n v="0"/>
    <n v="0"/>
    <x v="0"/>
    <x v="0"/>
    <x v="0"/>
    <x v="0"/>
    <x v="0"/>
    <x v="0"/>
    <n v="1"/>
    <n v="1"/>
    <n v="0"/>
    <n v="2"/>
  </r>
  <r>
    <x v="3"/>
    <x v="3"/>
    <x v="0"/>
    <n v="1"/>
    <n v="0"/>
    <x v="2"/>
    <x v="0"/>
    <s v="05-10times"/>
    <s v="No"/>
    <x v="1"/>
    <x v="177"/>
    <n v="4"/>
    <n v="9"/>
    <n v="6"/>
    <n v="36"/>
    <n v="35"/>
    <x v="0"/>
    <x v="0"/>
    <x v="0"/>
    <x v="0"/>
    <x v="0"/>
    <x v="1"/>
    <n v="4"/>
    <n v="2"/>
    <n v="2"/>
    <n v="3"/>
  </r>
  <r>
    <x v="3"/>
    <x v="0"/>
    <x v="4"/>
    <n v="1"/>
    <n v="1"/>
    <x v="2"/>
    <x v="0"/>
    <s v="05-10times"/>
    <s v="No"/>
    <x v="1"/>
    <x v="78"/>
    <n v="0"/>
    <n v="5"/>
    <n v="0"/>
    <n v="0"/>
    <n v="1"/>
    <x v="0"/>
    <x v="0"/>
    <x v="0"/>
    <x v="0"/>
    <x v="0"/>
    <x v="0"/>
    <n v="2"/>
    <n v="1"/>
    <n v="0"/>
    <n v="3"/>
  </r>
  <r>
    <x v="3"/>
    <x v="0"/>
    <x v="2"/>
    <n v="0"/>
    <n v="0"/>
    <x v="2"/>
    <x v="2"/>
    <s v="05-10times"/>
    <s v="No"/>
    <x v="1"/>
    <x v="203"/>
    <n v="8"/>
    <n v="12"/>
    <n v="11"/>
    <n v="15"/>
    <n v="32"/>
    <x v="0"/>
    <x v="0"/>
    <x v="0"/>
    <x v="0"/>
    <x v="0"/>
    <x v="0"/>
    <n v="1"/>
    <n v="2"/>
    <n v="1"/>
    <n v="2"/>
  </r>
  <r>
    <x v="3"/>
    <x v="0"/>
    <x v="2"/>
    <n v="1"/>
    <n v="0"/>
    <x v="2"/>
    <x v="2"/>
    <s v="05-10times"/>
    <s v="No"/>
    <x v="1"/>
    <x v="299"/>
    <n v="1"/>
    <n v="9"/>
    <n v="2"/>
    <n v="1"/>
    <n v="34"/>
    <x v="0"/>
    <x v="0"/>
    <x v="1"/>
    <x v="0"/>
    <x v="0"/>
    <x v="1"/>
    <n v="1"/>
    <n v="2"/>
    <n v="1"/>
    <n v="2"/>
  </r>
  <r>
    <x v="3"/>
    <x v="0"/>
    <x v="2"/>
    <n v="1"/>
    <n v="0"/>
    <x v="2"/>
    <x v="0"/>
    <s v="05-10times"/>
    <s v="No"/>
    <x v="1"/>
    <x v="50"/>
    <n v="3"/>
    <n v="20"/>
    <n v="6"/>
    <n v="11"/>
    <n v="9"/>
    <x v="0"/>
    <x v="0"/>
    <x v="0"/>
    <x v="0"/>
    <x v="0"/>
    <x v="0"/>
    <n v="2"/>
    <n v="2"/>
    <n v="0"/>
    <n v="3"/>
  </r>
  <r>
    <x v="4"/>
    <x v="0"/>
    <x v="4"/>
    <n v="0"/>
    <n v="0"/>
    <x v="2"/>
    <x v="0"/>
    <s v="05-10times"/>
    <s v="No"/>
    <x v="1"/>
    <x v="49"/>
    <n v="8"/>
    <n v="6"/>
    <n v="4"/>
    <n v="8"/>
    <n v="16"/>
    <x v="0"/>
    <x v="0"/>
    <x v="0"/>
    <x v="0"/>
    <x v="0"/>
    <x v="0"/>
    <n v="1"/>
    <n v="1"/>
    <n v="0"/>
    <n v="3"/>
  </r>
  <r>
    <x v="2"/>
    <x v="3"/>
    <x v="4"/>
    <n v="0"/>
    <n v="0"/>
    <x v="1"/>
    <x v="0"/>
    <s v="05-10times"/>
    <s v="No"/>
    <x v="1"/>
    <x v="746"/>
    <n v="102"/>
    <n v="601"/>
    <n v="0"/>
    <n v="58"/>
    <n v="43"/>
    <x v="0"/>
    <x v="0"/>
    <x v="0"/>
    <x v="0"/>
    <x v="0"/>
    <x v="1"/>
    <n v="1"/>
    <n v="3"/>
    <n v="11"/>
    <n v="8"/>
  </r>
  <r>
    <x v="2"/>
    <x v="3"/>
    <x v="4"/>
    <n v="0"/>
    <n v="0"/>
    <x v="1"/>
    <x v="2"/>
    <s v="05-10times"/>
    <s v="No"/>
    <x v="1"/>
    <x v="484"/>
    <n v="91"/>
    <n v="597"/>
    <n v="159"/>
    <n v="91"/>
    <n v="15"/>
    <x v="0"/>
    <x v="0"/>
    <x v="0"/>
    <x v="0"/>
    <x v="0"/>
    <x v="0"/>
    <n v="1"/>
    <n v="6"/>
    <n v="5"/>
    <n v="12"/>
  </r>
  <r>
    <x v="1"/>
    <x v="0"/>
    <x v="1"/>
    <n v="0"/>
    <n v="1"/>
    <x v="1"/>
    <x v="2"/>
    <s v="05-10times"/>
    <s v="No"/>
    <x v="1"/>
    <x v="65"/>
    <n v="7"/>
    <n v="99"/>
    <n v="10"/>
    <n v="22"/>
    <n v="7"/>
    <x v="0"/>
    <x v="0"/>
    <x v="0"/>
    <x v="0"/>
    <x v="0"/>
    <x v="0"/>
    <n v="2"/>
    <n v="6"/>
    <n v="3"/>
    <n v="12"/>
  </r>
  <r>
    <x v="1"/>
    <x v="0"/>
    <x v="1"/>
    <n v="0"/>
    <n v="1"/>
    <x v="2"/>
    <x v="0"/>
    <s v="05-10times"/>
    <s v="No"/>
    <x v="1"/>
    <x v="520"/>
    <n v="11"/>
    <n v="218"/>
    <n v="0"/>
    <n v="0"/>
    <n v="23"/>
    <x v="0"/>
    <x v="0"/>
    <x v="0"/>
    <x v="0"/>
    <x v="0"/>
    <x v="1"/>
    <n v="2"/>
    <n v="9"/>
    <n v="3"/>
    <n v="5"/>
  </r>
  <r>
    <x v="4"/>
    <x v="3"/>
    <x v="0"/>
    <n v="1"/>
    <n v="0"/>
    <x v="2"/>
    <x v="0"/>
    <s v="05-10times"/>
    <s v="No"/>
    <x v="1"/>
    <x v="60"/>
    <n v="2"/>
    <n v="14"/>
    <n v="0"/>
    <n v="0"/>
    <n v="0"/>
    <x v="0"/>
    <x v="0"/>
    <x v="0"/>
    <x v="0"/>
    <x v="0"/>
    <x v="0"/>
    <n v="3"/>
    <n v="3"/>
    <n v="1"/>
    <n v="3"/>
  </r>
  <r>
    <x v="3"/>
    <x v="3"/>
    <x v="2"/>
    <n v="0"/>
    <n v="1"/>
    <x v="2"/>
    <x v="0"/>
    <s v="05-10times"/>
    <s v="No"/>
    <x v="1"/>
    <x v="422"/>
    <n v="9"/>
    <n v="76"/>
    <n v="4"/>
    <n v="3"/>
    <n v="30"/>
    <x v="0"/>
    <x v="0"/>
    <x v="0"/>
    <x v="0"/>
    <x v="0"/>
    <x v="0"/>
    <n v="3"/>
    <n v="5"/>
    <n v="2"/>
    <n v="5"/>
  </r>
  <r>
    <x v="4"/>
    <x v="3"/>
    <x v="0"/>
    <n v="1"/>
    <n v="0"/>
    <x v="2"/>
    <x v="1"/>
    <s v="05-10times"/>
    <s v="No"/>
    <x v="1"/>
    <x v="6"/>
    <n v="0"/>
    <n v="4"/>
    <n v="0"/>
    <n v="0"/>
    <n v="1"/>
    <x v="0"/>
    <x v="0"/>
    <x v="0"/>
    <x v="0"/>
    <x v="0"/>
    <x v="0"/>
    <n v="1"/>
    <n v="1"/>
    <n v="0"/>
    <n v="3"/>
  </r>
  <r>
    <x v="3"/>
    <x v="3"/>
    <x v="0"/>
    <n v="1"/>
    <n v="0"/>
    <x v="2"/>
    <x v="0"/>
    <s v="05-10times"/>
    <s v="No"/>
    <x v="1"/>
    <x v="112"/>
    <n v="16"/>
    <n v="20"/>
    <n v="0"/>
    <n v="17"/>
    <n v="20"/>
    <x v="0"/>
    <x v="0"/>
    <x v="0"/>
    <x v="0"/>
    <x v="0"/>
    <x v="0"/>
    <n v="3"/>
    <n v="2"/>
    <n v="0"/>
    <n v="4"/>
  </r>
  <r>
    <x v="0"/>
    <x v="0"/>
    <x v="0"/>
    <n v="0"/>
    <n v="0"/>
    <x v="1"/>
    <x v="1"/>
    <s v="05-10times"/>
    <s v="No"/>
    <x v="1"/>
    <x v="747"/>
    <n v="138"/>
    <n v="430"/>
    <n v="60"/>
    <n v="92"/>
    <n v="15"/>
    <x v="0"/>
    <x v="0"/>
    <x v="0"/>
    <x v="0"/>
    <x v="0"/>
    <x v="0"/>
    <n v="1"/>
    <n v="4"/>
    <n v="6"/>
    <n v="13"/>
  </r>
  <r>
    <x v="3"/>
    <x v="1"/>
    <x v="0"/>
    <n v="0"/>
    <n v="0"/>
    <x v="1"/>
    <x v="0"/>
    <s v="05-10times"/>
    <s v="No"/>
    <x v="1"/>
    <x v="748"/>
    <n v="29"/>
    <n v="890"/>
    <n v="250"/>
    <n v="27"/>
    <n v="24"/>
    <x v="0"/>
    <x v="0"/>
    <x v="0"/>
    <x v="0"/>
    <x v="1"/>
    <x v="1"/>
    <n v="1"/>
    <n v="7"/>
    <n v="3"/>
    <n v="7"/>
  </r>
  <r>
    <x v="0"/>
    <x v="3"/>
    <x v="1"/>
    <n v="0"/>
    <n v="0"/>
    <x v="1"/>
    <x v="0"/>
    <s v="05-10times"/>
    <s v="No"/>
    <x v="1"/>
    <x v="749"/>
    <n v="98"/>
    <n v="230"/>
    <n v="150"/>
    <n v="74"/>
    <n v="74"/>
    <x v="0"/>
    <x v="0"/>
    <x v="0"/>
    <x v="0"/>
    <x v="0"/>
    <x v="0"/>
    <n v="1"/>
    <n v="6"/>
    <n v="3"/>
    <n v="13"/>
  </r>
  <r>
    <x v="0"/>
    <x v="3"/>
    <x v="1"/>
    <n v="1"/>
    <n v="2"/>
    <x v="1"/>
    <x v="0"/>
    <s v="05-10times"/>
    <s v="No"/>
    <x v="1"/>
    <x v="750"/>
    <n v="9"/>
    <n v="180"/>
    <n v="12"/>
    <n v="19"/>
    <n v="66"/>
    <x v="0"/>
    <x v="0"/>
    <x v="0"/>
    <x v="0"/>
    <x v="0"/>
    <x v="0"/>
    <n v="11"/>
    <n v="6"/>
    <n v="3"/>
    <n v="5"/>
  </r>
  <r>
    <x v="0"/>
    <x v="0"/>
    <x v="0"/>
    <n v="0"/>
    <n v="0"/>
    <x v="2"/>
    <x v="1"/>
    <s v="05-10times"/>
    <s v="No"/>
    <x v="1"/>
    <x v="358"/>
    <n v="1"/>
    <n v="9"/>
    <n v="7"/>
    <n v="3"/>
    <n v="5"/>
    <x v="0"/>
    <x v="0"/>
    <x v="0"/>
    <x v="0"/>
    <x v="0"/>
    <x v="0"/>
    <n v="1"/>
    <n v="1"/>
    <n v="0"/>
    <n v="3"/>
  </r>
  <r>
    <x v="3"/>
    <x v="2"/>
    <x v="0"/>
    <n v="0"/>
    <n v="1"/>
    <x v="2"/>
    <x v="0"/>
    <s v="05-10times"/>
    <s v="No"/>
    <x v="1"/>
    <x v="281"/>
    <n v="19"/>
    <n v="288"/>
    <n v="25"/>
    <n v="0"/>
    <n v="38"/>
    <x v="0"/>
    <x v="0"/>
    <x v="0"/>
    <x v="1"/>
    <x v="1"/>
    <x v="1"/>
    <n v="1"/>
    <n v="6"/>
    <n v="4"/>
    <n v="9"/>
  </r>
  <r>
    <x v="3"/>
    <x v="2"/>
    <x v="0"/>
    <n v="1"/>
    <n v="1"/>
    <x v="2"/>
    <x v="2"/>
    <s v="05-10times"/>
    <s v="No"/>
    <x v="1"/>
    <x v="205"/>
    <n v="4"/>
    <n v="30"/>
    <n v="3"/>
    <n v="6"/>
    <n v="41"/>
    <x v="0"/>
    <x v="0"/>
    <x v="0"/>
    <x v="0"/>
    <x v="0"/>
    <x v="0"/>
    <n v="4"/>
    <n v="5"/>
    <n v="1"/>
    <n v="4"/>
  </r>
  <r>
    <x v="3"/>
    <x v="1"/>
    <x v="1"/>
    <n v="0"/>
    <n v="1"/>
    <x v="1"/>
    <x v="0"/>
    <s v="05-10times"/>
    <s v="No"/>
    <x v="1"/>
    <x v="8"/>
    <n v="19"/>
    <n v="35"/>
    <n v="26"/>
    <n v="14"/>
    <n v="52"/>
    <x v="0"/>
    <x v="0"/>
    <x v="0"/>
    <x v="0"/>
    <x v="0"/>
    <x v="0"/>
    <n v="2"/>
    <n v="1"/>
    <n v="1"/>
    <n v="5"/>
  </r>
  <r>
    <x v="0"/>
    <x v="3"/>
    <x v="4"/>
    <n v="0"/>
    <n v="1"/>
    <x v="2"/>
    <x v="2"/>
    <s v="05-10times"/>
    <s v="No"/>
    <x v="1"/>
    <x v="684"/>
    <n v="0"/>
    <n v="629"/>
    <n v="145"/>
    <n v="37"/>
    <n v="37"/>
    <x v="0"/>
    <x v="0"/>
    <x v="0"/>
    <x v="0"/>
    <x v="1"/>
    <x v="0"/>
    <n v="1"/>
    <n v="10"/>
    <n v="5"/>
    <n v="13"/>
  </r>
  <r>
    <x v="3"/>
    <x v="3"/>
    <x v="0"/>
    <n v="0"/>
    <n v="1"/>
    <x v="2"/>
    <x v="2"/>
    <s v="05-10times"/>
    <s v="No"/>
    <x v="1"/>
    <x v="243"/>
    <n v="69"/>
    <n v="279"/>
    <n v="54"/>
    <n v="41"/>
    <n v="69"/>
    <x v="0"/>
    <x v="0"/>
    <x v="0"/>
    <x v="0"/>
    <x v="0"/>
    <x v="1"/>
    <n v="5"/>
    <n v="8"/>
    <n v="4"/>
    <n v="9"/>
  </r>
  <r>
    <x v="2"/>
    <x v="3"/>
    <x v="0"/>
    <n v="0"/>
    <n v="1"/>
    <x v="2"/>
    <x v="1"/>
    <s v="05-10times"/>
    <s v="No"/>
    <x v="1"/>
    <x v="383"/>
    <n v="0"/>
    <n v="71"/>
    <n v="0"/>
    <n v="0"/>
    <n v="174"/>
    <x v="0"/>
    <x v="0"/>
    <x v="0"/>
    <x v="0"/>
    <x v="0"/>
    <x v="0"/>
    <n v="6"/>
    <n v="10"/>
    <n v="5"/>
    <n v="10"/>
  </r>
  <r>
    <x v="0"/>
    <x v="0"/>
    <x v="0"/>
    <n v="1"/>
    <n v="0"/>
    <x v="2"/>
    <x v="0"/>
    <s v="05-10times"/>
    <s v="No"/>
    <x v="1"/>
    <x v="56"/>
    <n v="0"/>
    <n v="7"/>
    <n v="2"/>
    <n v="0"/>
    <n v="4"/>
    <x v="0"/>
    <x v="0"/>
    <x v="0"/>
    <x v="0"/>
    <x v="0"/>
    <x v="0"/>
    <n v="1"/>
    <n v="1"/>
    <n v="1"/>
    <n v="2"/>
  </r>
  <r>
    <x v="2"/>
    <x v="3"/>
    <x v="0"/>
    <n v="0"/>
    <n v="1"/>
    <x v="1"/>
    <x v="1"/>
    <s v="05-10times"/>
    <s v="No"/>
    <x v="1"/>
    <x v="176"/>
    <n v="45"/>
    <n v="73"/>
    <n v="59"/>
    <n v="10"/>
    <n v="90"/>
    <x v="0"/>
    <x v="0"/>
    <x v="0"/>
    <x v="0"/>
    <x v="0"/>
    <x v="0"/>
    <n v="4"/>
    <n v="3"/>
    <n v="2"/>
    <n v="8"/>
  </r>
  <r>
    <x v="3"/>
    <x v="0"/>
    <x v="1"/>
    <n v="1"/>
    <n v="0"/>
    <x v="2"/>
    <x v="2"/>
    <s v="05-10times"/>
    <s v="No"/>
    <x v="1"/>
    <x v="18"/>
    <n v="1"/>
    <n v="11"/>
    <n v="0"/>
    <n v="1"/>
    <n v="2"/>
    <x v="0"/>
    <x v="0"/>
    <x v="0"/>
    <x v="0"/>
    <x v="0"/>
    <x v="0"/>
    <n v="1"/>
    <n v="1"/>
    <n v="0"/>
    <n v="3"/>
  </r>
  <r>
    <x v="3"/>
    <x v="0"/>
    <x v="1"/>
    <n v="1"/>
    <n v="0"/>
    <x v="2"/>
    <x v="1"/>
    <s v="05-10times"/>
    <s v="No"/>
    <x v="1"/>
    <x v="177"/>
    <n v="5"/>
    <n v="17"/>
    <n v="3"/>
    <n v="24"/>
    <n v="46"/>
    <x v="0"/>
    <x v="0"/>
    <x v="0"/>
    <x v="0"/>
    <x v="0"/>
    <x v="0"/>
    <n v="2"/>
    <n v="2"/>
    <n v="2"/>
    <n v="2"/>
  </r>
  <r>
    <x v="3"/>
    <x v="3"/>
    <x v="0"/>
    <n v="0"/>
    <n v="1"/>
    <x v="1"/>
    <x v="0"/>
    <s v="05-10times"/>
    <s v="No"/>
    <x v="1"/>
    <x v="751"/>
    <n v="49"/>
    <n v="157"/>
    <n v="43"/>
    <n v="8"/>
    <n v="108"/>
    <x v="0"/>
    <x v="0"/>
    <x v="0"/>
    <x v="1"/>
    <x v="0"/>
    <x v="0"/>
    <n v="1"/>
    <n v="5"/>
    <n v="6"/>
    <n v="11"/>
  </r>
  <r>
    <x v="0"/>
    <x v="0"/>
    <x v="1"/>
    <n v="1"/>
    <n v="0"/>
    <x v="1"/>
    <x v="2"/>
    <s v="05-10times"/>
    <s v="No"/>
    <x v="1"/>
    <x v="112"/>
    <n v="9"/>
    <n v="12"/>
    <n v="11"/>
    <n v="2"/>
    <n v="8"/>
    <x v="0"/>
    <x v="0"/>
    <x v="0"/>
    <x v="0"/>
    <x v="0"/>
    <x v="0"/>
    <n v="2"/>
    <n v="1"/>
    <n v="1"/>
    <n v="3"/>
  </r>
  <r>
    <x v="3"/>
    <x v="3"/>
    <x v="4"/>
    <n v="0"/>
    <n v="0"/>
    <x v="2"/>
    <x v="1"/>
    <s v="05-10times"/>
    <s v="No"/>
    <x v="1"/>
    <x v="752"/>
    <n v="17"/>
    <n v="311"/>
    <n v="23"/>
    <n v="51"/>
    <n v="86"/>
    <x v="0"/>
    <x v="0"/>
    <x v="0"/>
    <x v="1"/>
    <x v="0"/>
    <x v="1"/>
    <n v="1"/>
    <n v="7"/>
    <n v="4"/>
    <n v="5"/>
  </r>
  <r>
    <x v="1"/>
    <x v="0"/>
    <x v="4"/>
    <n v="0"/>
    <n v="0"/>
    <x v="1"/>
    <x v="0"/>
    <s v="05-10times"/>
    <s v="No"/>
    <x v="1"/>
    <x v="177"/>
    <n v="2"/>
    <n v="3"/>
    <n v="1"/>
    <n v="262"/>
    <n v="3"/>
    <x v="0"/>
    <x v="0"/>
    <x v="0"/>
    <x v="0"/>
    <x v="0"/>
    <x v="0"/>
    <n v="0"/>
    <n v="27"/>
    <n v="0"/>
    <n v="0"/>
  </r>
  <r>
    <x v="1"/>
    <x v="0"/>
    <x v="4"/>
    <n v="0"/>
    <n v="1"/>
    <x v="2"/>
    <x v="0"/>
    <s v="05-10times"/>
    <s v="No"/>
    <x v="1"/>
    <x v="753"/>
    <n v="3"/>
    <n v="24"/>
    <n v="4"/>
    <n v="3"/>
    <n v="20"/>
    <x v="0"/>
    <x v="0"/>
    <x v="0"/>
    <x v="1"/>
    <x v="0"/>
    <x v="0"/>
    <n v="2"/>
    <n v="5"/>
    <n v="1"/>
    <n v="7"/>
  </r>
  <r>
    <x v="2"/>
    <x v="3"/>
    <x v="4"/>
    <n v="0"/>
    <n v="1"/>
    <x v="2"/>
    <x v="2"/>
    <s v="05-10times"/>
    <s v="No"/>
    <x v="1"/>
    <x v="363"/>
    <n v="71"/>
    <n v="153"/>
    <n v="120"/>
    <n v="112"/>
    <n v="41"/>
    <x v="0"/>
    <x v="0"/>
    <x v="0"/>
    <x v="0"/>
    <x v="0"/>
    <x v="0"/>
    <n v="6"/>
    <n v="3"/>
    <n v="2"/>
    <n v="10"/>
  </r>
  <r>
    <x v="0"/>
    <x v="0"/>
    <x v="4"/>
    <n v="0"/>
    <n v="1"/>
    <x v="2"/>
    <x v="1"/>
    <s v="16times or more"/>
    <s v="No"/>
    <x v="1"/>
    <x v="754"/>
    <n v="2"/>
    <n v="12"/>
    <n v="2"/>
    <n v="2"/>
    <n v="12"/>
    <x v="0"/>
    <x v="0"/>
    <x v="0"/>
    <x v="0"/>
    <x v="0"/>
    <x v="0"/>
    <n v="0"/>
    <n v="0"/>
    <n v="0"/>
    <n v="1"/>
  </r>
  <r>
    <x v="0"/>
    <x v="3"/>
    <x v="0"/>
    <n v="0"/>
    <n v="0"/>
    <x v="1"/>
    <x v="1"/>
    <s v="05-10times"/>
    <s v="No"/>
    <x v="2"/>
    <x v="755"/>
    <n v="26"/>
    <n v="447"/>
    <n v="75"/>
    <n v="0"/>
    <n v="223"/>
    <x v="1"/>
    <x v="0"/>
    <x v="0"/>
    <x v="0"/>
    <x v="0"/>
    <x v="0"/>
    <n v="1"/>
    <n v="5"/>
    <n v="7"/>
    <n v="12"/>
  </r>
  <r>
    <x v="3"/>
    <x v="3"/>
    <x v="2"/>
    <n v="0"/>
    <n v="1"/>
    <x v="1"/>
    <x v="0"/>
    <s v="05-10times"/>
    <s v="No"/>
    <x v="2"/>
    <x v="264"/>
    <n v="75"/>
    <n v="96"/>
    <n v="119"/>
    <n v="107"/>
    <n v="59"/>
    <x v="0"/>
    <x v="0"/>
    <x v="0"/>
    <x v="0"/>
    <x v="0"/>
    <x v="0"/>
    <n v="3"/>
    <n v="7"/>
    <n v="2"/>
    <n v="8"/>
  </r>
  <r>
    <x v="3"/>
    <x v="0"/>
    <x v="0"/>
    <n v="0"/>
    <n v="1"/>
    <x v="1"/>
    <x v="0"/>
    <s v="05-10times"/>
    <s v="No"/>
    <x v="2"/>
    <x v="1"/>
    <n v="172"/>
    <n v="183"/>
    <n v="185"/>
    <n v="132"/>
    <n v="111"/>
    <x v="0"/>
    <x v="0"/>
    <x v="0"/>
    <x v="0"/>
    <x v="0"/>
    <x v="0"/>
    <n v="2"/>
    <n v="9"/>
    <n v="5"/>
    <n v="11"/>
  </r>
  <r>
    <x v="3"/>
    <x v="2"/>
    <x v="0"/>
    <n v="1"/>
    <n v="1"/>
    <x v="1"/>
    <x v="1"/>
    <s v="05-10times"/>
    <s v="No"/>
    <x v="2"/>
    <x v="102"/>
    <n v="0"/>
    <n v="5"/>
    <n v="0"/>
    <n v="0"/>
    <n v="4"/>
    <x v="0"/>
    <x v="0"/>
    <x v="0"/>
    <x v="0"/>
    <x v="0"/>
    <x v="0"/>
    <n v="1"/>
    <n v="0"/>
    <n v="1"/>
    <n v="2"/>
  </r>
  <r>
    <x v="0"/>
    <x v="3"/>
    <x v="1"/>
    <n v="1"/>
    <n v="1"/>
    <x v="1"/>
    <x v="2"/>
    <s v="05-10times"/>
    <s v="No"/>
    <x v="2"/>
    <x v="398"/>
    <n v="4"/>
    <n v="56"/>
    <n v="0"/>
    <n v="9"/>
    <n v="31"/>
    <x v="0"/>
    <x v="0"/>
    <x v="0"/>
    <x v="0"/>
    <x v="0"/>
    <x v="0"/>
    <n v="4"/>
    <n v="5"/>
    <n v="1"/>
    <n v="4"/>
  </r>
  <r>
    <x v="3"/>
    <x v="0"/>
    <x v="2"/>
    <n v="1"/>
    <n v="0"/>
    <x v="1"/>
    <x v="2"/>
    <s v="05-10times"/>
    <s v="No"/>
    <x v="2"/>
    <x v="756"/>
    <n v="63"/>
    <n v="282"/>
    <n v="137"/>
    <n v="35"/>
    <n v="70"/>
    <x v="0"/>
    <x v="0"/>
    <x v="0"/>
    <x v="0"/>
    <x v="0"/>
    <x v="0"/>
    <n v="4"/>
    <n v="5"/>
    <n v="3"/>
    <n v="12"/>
  </r>
  <r>
    <x v="3"/>
    <x v="3"/>
    <x v="4"/>
    <n v="0"/>
    <n v="0"/>
    <x v="1"/>
    <x v="1"/>
    <s v="05-10times"/>
    <s v="No"/>
    <x v="2"/>
    <x v="757"/>
    <n v="34"/>
    <n v="536"/>
    <n v="134"/>
    <n v="51"/>
    <n v="34"/>
    <x v="1"/>
    <x v="0"/>
    <x v="0"/>
    <x v="0"/>
    <x v="1"/>
    <x v="1"/>
    <n v="1"/>
    <n v="4"/>
    <n v="6"/>
    <n v="6"/>
  </r>
  <r>
    <x v="0"/>
    <x v="3"/>
    <x v="0"/>
    <n v="0"/>
    <n v="0"/>
    <x v="1"/>
    <x v="0"/>
    <s v="05-10times"/>
    <s v="Yes"/>
    <x v="2"/>
    <x v="707"/>
    <n v="17"/>
    <n v="177"/>
    <n v="69"/>
    <n v="0"/>
    <n v="8"/>
    <x v="0"/>
    <x v="0"/>
    <x v="0"/>
    <x v="0"/>
    <x v="0"/>
    <x v="0"/>
    <n v="1"/>
    <n v="5"/>
    <n v="3"/>
    <n v="5"/>
  </r>
  <r>
    <x v="2"/>
    <x v="3"/>
    <x v="2"/>
    <n v="0"/>
    <n v="1"/>
    <x v="1"/>
    <x v="0"/>
    <s v="05-10times"/>
    <s v="No"/>
    <x v="2"/>
    <x v="262"/>
    <n v="19"/>
    <n v="594"/>
    <n v="99"/>
    <n v="76"/>
    <n v="134"/>
    <x v="0"/>
    <x v="0"/>
    <x v="0"/>
    <x v="0"/>
    <x v="0"/>
    <x v="0"/>
    <n v="2"/>
    <n v="2"/>
    <n v="5"/>
    <n v="12"/>
  </r>
  <r>
    <x v="2"/>
    <x v="2"/>
    <x v="4"/>
    <n v="1"/>
    <n v="0"/>
    <x v="1"/>
    <x v="1"/>
    <s v="05-10times"/>
    <s v="No"/>
    <x v="2"/>
    <x v="56"/>
    <n v="0"/>
    <n v="3"/>
    <n v="0"/>
    <n v="0"/>
    <n v="4"/>
    <x v="0"/>
    <x v="0"/>
    <x v="1"/>
    <x v="0"/>
    <x v="0"/>
    <x v="0"/>
    <n v="1"/>
    <n v="1"/>
    <n v="0"/>
    <n v="2"/>
  </r>
  <r>
    <x v="2"/>
    <x v="2"/>
    <x v="1"/>
    <n v="0"/>
    <n v="0"/>
    <x v="1"/>
    <x v="1"/>
    <s v="05-10times"/>
    <s v="No"/>
    <x v="2"/>
    <x v="238"/>
    <n v="26"/>
    <n v="269"/>
    <n v="34"/>
    <n v="13"/>
    <n v="42"/>
    <x v="0"/>
    <x v="0"/>
    <x v="0"/>
    <x v="1"/>
    <x v="1"/>
    <x v="1"/>
    <n v="1"/>
    <n v="10"/>
    <n v="4"/>
    <n v="6"/>
  </r>
  <r>
    <x v="0"/>
    <x v="3"/>
    <x v="2"/>
    <n v="0"/>
    <n v="1"/>
    <x v="1"/>
    <x v="2"/>
    <s v="05-10times"/>
    <s v="No"/>
    <x v="2"/>
    <x v="758"/>
    <n v="142"/>
    <n v="113"/>
    <n v="259"/>
    <n v="151"/>
    <n v="66"/>
    <x v="0"/>
    <x v="0"/>
    <x v="0"/>
    <x v="0"/>
    <x v="0"/>
    <x v="0"/>
    <n v="3"/>
    <n v="6"/>
    <n v="6"/>
    <n v="12"/>
  </r>
  <r>
    <x v="4"/>
    <x v="0"/>
    <x v="0"/>
    <n v="1"/>
    <n v="0"/>
    <x v="1"/>
    <x v="1"/>
    <s v="05-10times"/>
    <s v="No"/>
    <x v="2"/>
    <x v="24"/>
    <n v="3"/>
    <n v="10"/>
    <n v="12"/>
    <n v="7"/>
    <n v="20"/>
    <x v="0"/>
    <x v="0"/>
    <x v="0"/>
    <x v="0"/>
    <x v="0"/>
    <x v="0"/>
    <n v="4"/>
    <n v="3"/>
    <n v="1"/>
    <n v="3"/>
  </r>
  <r>
    <x v="0"/>
    <x v="0"/>
    <x v="0"/>
    <n v="0"/>
    <n v="0"/>
    <x v="1"/>
    <x v="1"/>
    <s v="05-10times"/>
    <s v="Yes"/>
    <x v="2"/>
    <x v="49"/>
    <n v="0"/>
    <n v="5"/>
    <n v="0"/>
    <n v="3"/>
    <n v="9"/>
    <x v="0"/>
    <x v="0"/>
    <x v="0"/>
    <x v="0"/>
    <x v="0"/>
    <x v="0"/>
    <n v="1"/>
    <n v="0"/>
    <n v="0"/>
    <n v="3"/>
  </r>
  <r>
    <x v="0"/>
    <x v="0"/>
    <x v="1"/>
    <n v="1"/>
    <n v="0"/>
    <x v="1"/>
    <x v="1"/>
    <s v="05-10times"/>
    <s v="No"/>
    <x v="2"/>
    <x v="78"/>
    <n v="7"/>
    <n v="12"/>
    <n v="2"/>
    <n v="2"/>
    <n v="27"/>
    <x v="0"/>
    <x v="0"/>
    <x v="1"/>
    <x v="0"/>
    <x v="0"/>
    <x v="1"/>
    <n v="2"/>
    <n v="2"/>
    <n v="1"/>
    <n v="2"/>
  </r>
  <r>
    <x v="0"/>
    <x v="3"/>
    <x v="1"/>
    <n v="0"/>
    <n v="0"/>
    <x v="1"/>
    <x v="1"/>
    <s v="05-10times"/>
    <s v="No"/>
    <x v="2"/>
    <x v="317"/>
    <n v="58"/>
    <n v="68"/>
    <n v="16"/>
    <n v="66"/>
    <n v="43"/>
    <x v="0"/>
    <x v="0"/>
    <x v="0"/>
    <x v="0"/>
    <x v="0"/>
    <x v="0"/>
    <n v="1"/>
    <n v="3"/>
    <n v="2"/>
    <n v="6"/>
  </r>
  <r>
    <x v="3"/>
    <x v="3"/>
    <x v="2"/>
    <n v="0"/>
    <n v="0"/>
    <x v="1"/>
    <x v="0"/>
    <s v="05-10times"/>
    <s v="No"/>
    <x v="2"/>
    <x v="759"/>
    <n v="26"/>
    <n v="360"/>
    <n v="138"/>
    <n v="31"/>
    <n v="40"/>
    <x v="1"/>
    <x v="0"/>
    <x v="0"/>
    <x v="0"/>
    <x v="0"/>
    <x v="0"/>
    <n v="1"/>
    <n v="6"/>
    <n v="9"/>
    <n v="5"/>
  </r>
  <r>
    <x v="3"/>
    <x v="3"/>
    <x v="0"/>
    <n v="1"/>
    <n v="1"/>
    <x v="1"/>
    <x v="1"/>
    <s v="05-10times"/>
    <s v="No"/>
    <x v="2"/>
    <x v="95"/>
    <n v="4"/>
    <n v="10"/>
    <n v="3"/>
    <n v="4"/>
    <n v="18"/>
    <x v="0"/>
    <x v="0"/>
    <x v="0"/>
    <x v="0"/>
    <x v="0"/>
    <x v="0"/>
    <n v="2"/>
    <n v="1"/>
    <n v="1"/>
    <n v="3"/>
  </r>
  <r>
    <x v="1"/>
    <x v="0"/>
    <x v="1"/>
    <n v="1"/>
    <n v="1"/>
    <x v="1"/>
    <x v="1"/>
    <s v="05-10times"/>
    <s v="No"/>
    <x v="2"/>
    <x v="141"/>
    <n v="0"/>
    <n v="19"/>
    <n v="2"/>
    <n v="1"/>
    <n v="3"/>
    <x v="0"/>
    <x v="0"/>
    <x v="0"/>
    <x v="0"/>
    <x v="0"/>
    <x v="0"/>
    <n v="1"/>
    <n v="2"/>
    <n v="0"/>
    <n v="3"/>
  </r>
  <r>
    <x v="2"/>
    <x v="2"/>
    <x v="0"/>
    <n v="0"/>
    <n v="1"/>
    <x v="1"/>
    <x v="0"/>
    <s v="05-10times"/>
    <s v="No"/>
    <x v="2"/>
    <x v="340"/>
    <n v="3"/>
    <n v="29"/>
    <n v="4"/>
    <n v="5"/>
    <n v="14"/>
    <x v="0"/>
    <x v="0"/>
    <x v="0"/>
    <x v="0"/>
    <x v="0"/>
    <x v="0"/>
    <n v="2"/>
    <n v="3"/>
    <n v="2"/>
    <n v="4"/>
  </r>
  <r>
    <x v="0"/>
    <x v="3"/>
    <x v="0"/>
    <n v="1"/>
    <n v="1"/>
    <x v="1"/>
    <x v="2"/>
    <s v="05-10times"/>
    <s v="No"/>
    <x v="2"/>
    <x v="52"/>
    <n v="5"/>
    <n v="24"/>
    <n v="4"/>
    <n v="0"/>
    <n v="3"/>
    <x v="0"/>
    <x v="0"/>
    <x v="0"/>
    <x v="0"/>
    <x v="0"/>
    <x v="0"/>
    <n v="3"/>
    <n v="2"/>
    <n v="1"/>
    <n v="3"/>
  </r>
  <r>
    <x v="3"/>
    <x v="2"/>
    <x v="0"/>
    <n v="0"/>
    <n v="1"/>
    <x v="1"/>
    <x v="2"/>
    <s v="05-10times"/>
    <s v="No"/>
    <x v="2"/>
    <x v="507"/>
    <n v="7"/>
    <n v="108"/>
    <n v="20"/>
    <n v="0"/>
    <n v="26"/>
    <x v="0"/>
    <x v="0"/>
    <x v="0"/>
    <x v="0"/>
    <x v="0"/>
    <x v="0"/>
    <n v="3"/>
    <n v="6"/>
    <n v="3"/>
    <n v="5"/>
  </r>
  <r>
    <x v="0"/>
    <x v="3"/>
    <x v="0"/>
    <n v="0"/>
    <n v="1"/>
    <x v="1"/>
    <x v="1"/>
    <s v="05-10times"/>
    <s v="No"/>
    <x v="2"/>
    <x v="29"/>
    <n v="0"/>
    <n v="31"/>
    <n v="4"/>
    <n v="0"/>
    <n v="91"/>
    <x v="0"/>
    <x v="0"/>
    <x v="1"/>
    <x v="0"/>
    <x v="0"/>
    <x v="0"/>
    <n v="4"/>
    <n v="5"/>
    <n v="5"/>
    <n v="3"/>
  </r>
  <r>
    <x v="0"/>
    <x v="3"/>
    <x v="0"/>
    <n v="0"/>
    <n v="0"/>
    <x v="1"/>
    <x v="1"/>
    <s v="05-10times"/>
    <s v="No"/>
    <x v="2"/>
    <x v="760"/>
    <n v="53"/>
    <n v="804"/>
    <n v="23"/>
    <n v="71"/>
    <n v="17"/>
    <x v="1"/>
    <x v="0"/>
    <x v="0"/>
    <x v="0"/>
    <x v="1"/>
    <x v="1"/>
    <n v="1"/>
    <n v="5"/>
    <n v="4"/>
    <n v="8"/>
  </r>
  <r>
    <x v="2"/>
    <x v="3"/>
    <x v="0"/>
    <n v="0"/>
    <n v="0"/>
    <x v="1"/>
    <x v="1"/>
    <s v="05-10times"/>
    <s v="No"/>
    <x v="2"/>
    <x v="35"/>
    <n v="46"/>
    <n v="92"/>
    <n v="65"/>
    <n v="61"/>
    <n v="11"/>
    <x v="0"/>
    <x v="0"/>
    <x v="0"/>
    <x v="0"/>
    <x v="0"/>
    <x v="0"/>
    <n v="2"/>
    <n v="5"/>
    <n v="2"/>
    <n v="7"/>
  </r>
  <r>
    <x v="0"/>
    <x v="3"/>
    <x v="0"/>
    <n v="0"/>
    <n v="1"/>
    <x v="1"/>
    <x v="0"/>
    <s v="05-10times"/>
    <s v="No"/>
    <x v="2"/>
    <x v="745"/>
    <n v="0"/>
    <n v="11"/>
    <n v="0"/>
    <n v="0"/>
    <n v="7"/>
    <x v="0"/>
    <x v="0"/>
    <x v="0"/>
    <x v="0"/>
    <x v="0"/>
    <x v="0"/>
    <n v="1"/>
    <n v="2"/>
    <n v="1"/>
    <n v="3"/>
  </r>
  <r>
    <x v="1"/>
    <x v="0"/>
    <x v="1"/>
    <n v="0"/>
    <n v="1"/>
    <x v="1"/>
    <x v="0"/>
    <s v="05-10times"/>
    <s v="No"/>
    <x v="2"/>
    <x v="357"/>
    <n v="0"/>
    <n v="83"/>
    <n v="0"/>
    <n v="0"/>
    <n v="41"/>
    <x v="0"/>
    <x v="0"/>
    <x v="0"/>
    <x v="0"/>
    <x v="0"/>
    <x v="0"/>
    <n v="3"/>
    <n v="6"/>
    <n v="2"/>
    <n v="10"/>
  </r>
  <r>
    <x v="1"/>
    <x v="0"/>
    <x v="1"/>
    <n v="0"/>
    <n v="0"/>
    <x v="1"/>
    <x v="0"/>
    <s v="05-10times"/>
    <s v="No"/>
    <x v="2"/>
    <x v="538"/>
    <n v="17"/>
    <n v="259"/>
    <n v="77"/>
    <n v="70"/>
    <n v="29"/>
    <x v="0"/>
    <x v="0"/>
    <x v="0"/>
    <x v="0"/>
    <x v="0"/>
    <x v="0"/>
    <n v="1"/>
    <n v="6"/>
    <n v="2"/>
    <n v="10"/>
  </r>
  <r>
    <x v="3"/>
    <x v="1"/>
    <x v="0"/>
    <n v="0"/>
    <n v="0"/>
    <x v="1"/>
    <x v="0"/>
    <s v="05-10times"/>
    <s v="No"/>
    <x v="2"/>
    <x v="275"/>
    <n v="2"/>
    <n v="64"/>
    <n v="38"/>
    <n v="17"/>
    <n v="58"/>
    <x v="0"/>
    <x v="0"/>
    <x v="0"/>
    <x v="0"/>
    <x v="0"/>
    <x v="0"/>
    <n v="1"/>
    <n v="5"/>
    <n v="1"/>
    <n v="6"/>
  </r>
  <r>
    <x v="0"/>
    <x v="3"/>
    <x v="4"/>
    <n v="0"/>
    <n v="0"/>
    <x v="1"/>
    <x v="1"/>
    <s v="05-10times"/>
    <s v="No"/>
    <x v="2"/>
    <x v="299"/>
    <n v="33"/>
    <n v="130"/>
    <n v="41"/>
    <n v="26"/>
    <n v="44"/>
    <x v="0"/>
    <x v="0"/>
    <x v="0"/>
    <x v="0"/>
    <x v="0"/>
    <x v="0"/>
    <n v="2"/>
    <n v="5"/>
    <n v="1"/>
    <n v="5"/>
  </r>
  <r>
    <x v="2"/>
    <x v="0"/>
    <x v="1"/>
    <n v="0"/>
    <n v="2"/>
    <x v="1"/>
    <x v="1"/>
    <s v="05-10times"/>
    <s v="No"/>
    <x v="2"/>
    <x v="761"/>
    <n v="7"/>
    <n v="115"/>
    <n v="30"/>
    <n v="0"/>
    <n v="15"/>
    <x v="0"/>
    <x v="0"/>
    <x v="0"/>
    <x v="0"/>
    <x v="0"/>
    <x v="0"/>
    <n v="2"/>
    <n v="6"/>
    <n v="3"/>
    <n v="12"/>
  </r>
  <r>
    <x v="3"/>
    <x v="0"/>
    <x v="0"/>
    <n v="0"/>
    <n v="1"/>
    <x v="1"/>
    <x v="2"/>
    <s v="05-10times"/>
    <s v="No"/>
    <x v="2"/>
    <x v="762"/>
    <n v="0"/>
    <n v="447"/>
    <n v="23"/>
    <n v="71"/>
    <n v="35"/>
    <x v="1"/>
    <x v="0"/>
    <x v="0"/>
    <x v="0"/>
    <x v="0"/>
    <x v="0"/>
    <n v="3"/>
    <n v="11"/>
    <n v="5"/>
    <n v="11"/>
  </r>
  <r>
    <x v="0"/>
    <x v="3"/>
    <x v="4"/>
    <n v="0"/>
    <n v="1"/>
    <x v="1"/>
    <x v="1"/>
    <s v="05-10times"/>
    <s v="No"/>
    <x v="2"/>
    <x v="763"/>
    <n v="0"/>
    <n v="27"/>
    <n v="10"/>
    <n v="0"/>
    <n v="15"/>
    <x v="0"/>
    <x v="0"/>
    <x v="0"/>
    <x v="0"/>
    <x v="0"/>
    <x v="0"/>
    <n v="3"/>
    <n v="6"/>
    <n v="1"/>
    <n v="7"/>
  </r>
  <r>
    <x v="0"/>
    <x v="0"/>
    <x v="1"/>
    <n v="1"/>
    <n v="1"/>
    <x v="1"/>
    <x v="2"/>
    <s v="05-10times"/>
    <s v="No"/>
    <x v="2"/>
    <x v="203"/>
    <n v="0"/>
    <n v="3"/>
    <n v="0"/>
    <n v="0"/>
    <n v="1"/>
    <x v="0"/>
    <x v="0"/>
    <x v="0"/>
    <x v="0"/>
    <x v="0"/>
    <x v="0"/>
    <n v="2"/>
    <n v="1"/>
    <n v="0"/>
    <n v="3"/>
  </r>
  <r>
    <x v="0"/>
    <x v="4"/>
    <x v="0"/>
    <n v="1"/>
    <n v="0"/>
    <x v="1"/>
    <x v="1"/>
    <s v="05-10times"/>
    <s v="No"/>
    <x v="2"/>
    <x v="49"/>
    <n v="6"/>
    <n v="7"/>
    <n v="11"/>
    <n v="5"/>
    <n v="3"/>
    <x v="0"/>
    <x v="0"/>
    <x v="0"/>
    <x v="0"/>
    <x v="0"/>
    <x v="0"/>
    <n v="2"/>
    <n v="2"/>
    <n v="0"/>
    <n v="3"/>
  </r>
  <r>
    <x v="0"/>
    <x v="4"/>
    <x v="0"/>
    <n v="1"/>
    <n v="0"/>
    <x v="1"/>
    <x v="0"/>
    <s v="05-10times"/>
    <s v="No"/>
    <x v="2"/>
    <x v="303"/>
    <n v="10"/>
    <n v="46"/>
    <n v="2"/>
    <n v="3"/>
    <n v="64"/>
    <x v="0"/>
    <x v="0"/>
    <x v="0"/>
    <x v="0"/>
    <x v="0"/>
    <x v="1"/>
    <n v="4"/>
    <n v="5"/>
    <n v="1"/>
    <n v="2"/>
  </r>
  <r>
    <x v="0"/>
    <x v="3"/>
    <x v="2"/>
    <n v="0"/>
    <n v="0"/>
    <x v="1"/>
    <x v="1"/>
    <s v="05-10times"/>
    <s v="No"/>
    <x v="2"/>
    <x v="764"/>
    <n v="19"/>
    <n v="403"/>
    <n v="0"/>
    <n v="19"/>
    <n v="0"/>
    <x v="0"/>
    <x v="0"/>
    <x v="0"/>
    <x v="1"/>
    <x v="1"/>
    <x v="1"/>
    <n v="1"/>
    <n v="7"/>
    <n v="6"/>
    <n v="6"/>
  </r>
  <r>
    <x v="3"/>
    <x v="0"/>
    <x v="4"/>
    <n v="1"/>
    <n v="0"/>
    <x v="1"/>
    <x v="2"/>
    <s v="05-10times"/>
    <s v="No"/>
    <x v="2"/>
    <x v="380"/>
    <n v="8"/>
    <n v="12"/>
    <n v="8"/>
    <n v="8"/>
    <n v="12"/>
    <x v="0"/>
    <x v="0"/>
    <x v="0"/>
    <x v="0"/>
    <x v="0"/>
    <x v="0"/>
    <n v="1"/>
    <n v="2"/>
    <n v="0"/>
    <n v="4"/>
  </r>
  <r>
    <x v="4"/>
    <x v="3"/>
    <x v="0"/>
    <n v="1"/>
    <n v="0"/>
    <x v="1"/>
    <x v="0"/>
    <s v="05-10times"/>
    <s v="No"/>
    <x v="2"/>
    <x v="5"/>
    <n v="2"/>
    <n v="6"/>
    <n v="2"/>
    <n v="0"/>
    <n v="3"/>
    <x v="0"/>
    <x v="0"/>
    <x v="0"/>
    <x v="0"/>
    <x v="0"/>
    <x v="0"/>
    <n v="1"/>
    <n v="1"/>
    <n v="0"/>
    <n v="2"/>
  </r>
  <r>
    <x v="4"/>
    <x v="3"/>
    <x v="4"/>
    <n v="1"/>
    <n v="1"/>
    <x v="1"/>
    <x v="0"/>
    <s v="05-10times"/>
    <s v="No"/>
    <x v="2"/>
    <x v="288"/>
    <n v="16"/>
    <n v="144"/>
    <n v="28"/>
    <n v="5"/>
    <n v="182"/>
    <x v="1"/>
    <x v="0"/>
    <x v="1"/>
    <x v="0"/>
    <x v="0"/>
    <x v="1"/>
    <n v="5"/>
    <n v="8"/>
    <n v="5"/>
    <n v="4"/>
  </r>
  <r>
    <x v="4"/>
    <x v="3"/>
    <x v="0"/>
    <n v="0"/>
    <n v="0"/>
    <x v="1"/>
    <x v="1"/>
    <s v="05-10times"/>
    <s v="No"/>
    <x v="2"/>
    <x v="652"/>
    <n v="168"/>
    <n v="672"/>
    <n v="246"/>
    <n v="105"/>
    <n v="126"/>
    <x v="1"/>
    <x v="0"/>
    <x v="0"/>
    <x v="1"/>
    <x v="0"/>
    <x v="0"/>
    <n v="1"/>
    <n v="7"/>
    <n v="5"/>
    <n v="10"/>
  </r>
  <r>
    <x v="3"/>
    <x v="3"/>
    <x v="0"/>
    <n v="1"/>
    <n v="0"/>
    <x v="1"/>
    <x v="0"/>
    <s v="05-10times"/>
    <s v="No"/>
    <x v="2"/>
    <x v="87"/>
    <n v="7"/>
    <n v="9"/>
    <n v="6"/>
    <n v="16"/>
    <n v="12"/>
    <x v="0"/>
    <x v="0"/>
    <x v="0"/>
    <x v="0"/>
    <x v="0"/>
    <x v="1"/>
    <n v="2"/>
    <n v="2"/>
    <n v="0"/>
    <n v="3"/>
  </r>
  <r>
    <x v="0"/>
    <x v="2"/>
    <x v="0"/>
    <n v="0"/>
    <n v="1"/>
    <x v="1"/>
    <x v="1"/>
    <s v="05-10times"/>
    <s v="No"/>
    <x v="2"/>
    <x v="322"/>
    <n v="23"/>
    <n v="73"/>
    <n v="4"/>
    <n v="23"/>
    <n v="50"/>
    <x v="0"/>
    <x v="0"/>
    <x v="0"/>
    <x v="0"/>
    <x v="0"/>
    <x v="0"/>
    <n v="2"/>
    <n v="6"/>
    <n v="3"/>
    <n v="5"/>
  </r>
  <r>
    <x v="3"/>
    <x v="2"/>
    <x v="1"/>
    <n v="0"/>
    <n v="1"/>
    <x v="1"/>
    <x v="0"/>
    <s v="05-10times"/>
    <s v="No"/>
    <x v="2"/>
    <x v="100"/>
    <n v="11"/>
    <n v="57"/>
    <n v="10"/>
    <n v="28"/>
    <n v="14"/>
    <x v="0"/>
    <x v="0"/>
    <x v="0"/>
    <x v="0"/>
    <x v="0"/>
    <x v="0"/>
    <n v="1"/>
    <n v="1"/>
    <n v="1"/>
    <n v="6"/>
  </r>
  <r>
    <x v="2"/>
    <x v="3"/>
    <x v="2"/>
    <n v="1"/>
    <n v="1"/>
    <x v="1"/>
    <x v="0"/>
    <s v="05-10times"/>
    <s v="No"/>
    <x v="2"/>
    <x v="644"/>
    <n v="16"/>
    <n v="223"/>
    <n v="21"/>
    <n v="43"/>
    <n v="16"/>
    <x v="0"/>
    <x v="0"/>
    <x v="0"/>
    <x v="0"/>
    <x v="0"/>
    <x v="0"/>
    <n v="2"/>
    <n v="8"/>
    <n v="1"/>
    <n v="8"/>
  </r>
  <r>
    <x v="2"/>
    <x v="0"/>
    <x v="0"/>
    <n v="1"/>
    <n v="0"/>
    <x v="1"/>
    <x v="2"/>
    <s v="05-10times"/>
    <s v="No"/>
    <x v="2"/>
    <x v="100"/>
    <n v="7"/>
    <n v="43"/>
    <n v="20"/>
    <n v="12"/>
    <n v="10"/>
    <x v="0"/>
    <x v="0"/>
    <x v="0"/>
    <x v="0"/>
    <x v="0"/>
    <x v="0"/>
    <n v="1"/>
    <n v="3"/>
    <n v="0"/>
    <n v="4"/>
  </r>
  <r>
    <x v="4"/>
    <x v="1"/>
    <x v="0"/>
    <n v="1"/>
    <n v="0"/>
    <x v="1"/>
    <x v="2"/>
    <s v="05-10times"/>
    <s v="No"/>
    <x v="2"/>
    <x v="252"/>
    <n v="3"/>
    <n v="66"/>
    <n v="12"/>
    <n v="7"/>
    <n v="34"/>
    <x v="0"/>
    <x v="0"/>
    <x v="0"/>
    <x v="0"/>
    <x v="0"/>
    <x v="0"/>
    <n v="3"/>
    <n v="4"/>
    <n v="1"/>
    <n v="4"/>
  </r>
  <r>
    <x v="0"/>
    <x v="3"/>
    <x v="0"/>
    <n v="2"/>
    <n v="1"/>
    <x v="1"/>
    <x v="1"/>
    <s v="05-10times"/>
    <s v="No"/>
    <x v="2"/>
    <x v="78"/>
    <n v="0"/>
    <n v="4"/>
    <n v="0"/>
    <n v="0"/>
    <n v="2"/>
    <x v="0"/>
    <x v="0"/>
    <x v="0"/>
    <x v="0"/>
    <x v="0"/>
    <x v="0"/>
    <n v="1"/>
    <n v="1"/>
    <n v="0"/>
    <n v="2"/>
  </r>
  <r>
    <x v="3"/>
    <x v="3"/>
    <x v="0"/>
    <n v="1"/>
    <n v="0"/>
    <x v="1"/>
    <x v="1"/>
    <s v="05-10times"/>
    <s v="No"/>
    <x v="2"/>
    <x v="30"/>
    <n v="2"/>
    <n v="16"/>
    <n v="11"/>
    <n v="2"/>
    <n v="21"/>
    <x v="0"/>
    <x v="0"/>
    <x v="0"/>
    <x v="0"/>
    <x v="0"/>
    <x v="0"/>
    <n v="1"/>
    <n v="1"/>
    <n v="0"/>
    <n v="3"/>
  </r>
  <r>
    <x v="3"/>
    <x v="2"/>
    <x v="0"/>
    <n v="0"/>
    <n v="0"/>
    <x v="1"/>
    <x v="2"/>
    <s v="05-10times"/>
    <s v="No"/>
    <x v="2"/>
    <x v="765"/>
    <n v="42"/>
    <n v="742"/>
    <n v="55"/>
    <n v="56"/>
    <n v="84"/>
    <x v="0"/>
    <x v="0"/>
    <x v="0"/>
    <x v="0"/>
    <x v="0"/>
    <x v="0"/>
    <n v="1"/>
    <n v="6"/>
    <n v="10"/>
    <n v="5"/>
  </r>
  <r>
    <x v="2"/>
    <x v="3"/>
    <x v="1"/>
    <n v="0"/>
    <n v="1"/>
    <x v="1"/>
    <x v="1"/>
    <s v="05-10times"/>
    <s v="No"/>
    <x v="2"/>
    <x v="332"/>
    <n v="12"/>
    <n v="23"/>
    <n v="29"/>
    <n v="15"/>
    <n v="61"/>
    <x v="0"/>
    <x v="0"/>
    <x v="0"/>
    <x v="0"/>
    <x v="0"/>
    <x v="0"/>
    <n v="1"/>
    <n v="2"/>
    <n v="1"/>
    <n v="4"/>
  </r>
  <r>
    <x v="2"/>
    <x v="1"/>
    <x v="4"/>
    <n v="0"/>
    <n v="0"/>
    <x v="1"/>
    <x v="1"/>
    <s v="05-10times"/>
    <s v="No"/>
    <x v="2"/>
    <x v="766"/>
    <n v="16"/>
    <n v="349"/>
    <n v="43"/>
    <n v="16"/>
    <n v="16"/>
    <x v="1"/>
    <x v="1"/>
    <x v="0"/>
    <x v="1"/>
    <x v="1"/>
    <x v="1"/>
    <n v="1"/>
    <n v="2"/>
    <n v="4"/>
    <n v="9"/>
  </r>
  <r>
    <x v="0"/>
    <x v="2"/>
    <x v="0"/>
    <n v="1"/>
    <n v="0"/>
    <x v="1"/>
    <x v="2"/>
    <s v="05-10times"/>
    <s v="No"/>
    <x v="2"/>
    <x v="268"/>
    <n v="0"/>
    <n v="46"/>
    <n v="4"/>
    <n v="3"/>
    <n v="0"/>
    <x v="0"/>
    <x v="0"/>
    <x v="0"/>
    <x v="0"/>
    <x v="0"/>
    <x v="0"/>
    <n v="1"/>
    <n v="2"/>
    <n v="1"/>
    <n v="3"/>
  </r>
  <r>
    <x v="0"/>
    <x v="2"/>
    <x v="1"/>
    <n v="0"/>
    <n v="0"/>
    <x v="1"/>
    <x v="0"/>
    <s v="05-10times"/>
    <s v="No"/>
    <x v="2"/>
    <x v="767"/>
    <n v="72"/>
    <n v="170"/>
    <n v="47"/>
    <n v="36"/>
    <n v="97"/>
    <x v="0"/>
    <x v="0"/>
    <x v="0"/>
    <x v="0"/>
    <x v="1"/>
    <x v="1"/>
    <n v="1"/>
    <n v="11"/>
    <n v="3"/>
    <n v="4"/>
  </r>
  <r>
    <x v="2"/>
    <x v="3"/>
    <x v="3"/>
    <n v="0"/>
    <n v="1"/>
    <x v="1"/>
    <x v="1"/>
    <s v="05-10times"/>
    <s v="No"/>
    <x v="2"/>
    <x v="244"/>
    <n v="97"/>
    <n v="97"/>
    <n v="21"/>
    <n v="118"/>
    <n v="26"/>
    <x v="0"/>
    <x v="0"/>
    <x v="0"/>
    <x v="0"/>
    <x v="0"/>
    <x v="0"/>
    <n v="1"/>
    <n v="5"/>
    <n v="2"/>
    <n v="10"/>
  </r>
  <r>
    <x v="3"/>
    <x v="1"/>
    <x v="4"/>
    <n v="1"/>
    <n v="0"/>
    <x v="1"/>
    <x v="1"/>
    <s v="05-10times"/>
    <s v="No"/>
    <x v="2"/>
    <x v="78"/>
    <n v="4"/>
    <n v="20"/>
    <n v="10"/>
    <n v="3"/>
    <n v="5"/>
    <x v="0"/>
    <x v="0"/>
    <x v="0"/>
    <x v="0"/>
    <x v="0"/>
    <x v="0"/>
    <n v="2"/>
    <n v="2"/>
    <n v="0"/>
    <n v="4"/>
  </r>
  <r>
    <x v="2"/>
    <x v="3"/>
    <x v="2"/>
    <n v="1"/>
    <n v="1"/>
    <x v="1"/>
    <x v="1"/>
    <s v="05-10times"/>
    <s v="No"/>
    <x v="2"/>
    <x v="683"/>
    <n v="6"/>
    <n v="157"/>
    <n v="25"/>
    <n v="91"/>
    <n v="91"/>
    <x v="0"/>
    <x v="0"/>
    <x v="0"/>
    <x v="0"/>
    <x v="0"/>
    <x v="0"/>
    <n v="5"/>
    <n v="9"/>
    <n v="3"/>
    <n v="7"/>
  </r>
  <r>
    <x v="4"/>
    <x v="3"/>
    <x v="4"/>
    <n v="0"/>
    <n v="1"/>
    <x v="1"/>
    <x v="2"/>
    <s v="05-10times"/>
    <s v="No"/>
    <x v="2"/>
    <x v="768"/>
    <n v="10"/>
    <n v="217"/>
    <n v="198"/>
    <n v="174"/>
    <n v="195"/>
    <x v="0"/>
    <x v="0"/>
    <x v="0"/>
    <x v="0"/>
    <x v="0"/>
    <x v="0"/>
    <n v="2"/>
    <n v="7"/>
    <n v="6"/>
    <n v="13"/>
  </r>
  <r>
    <x v="2"/>
    <x v="3"/>
    <x v="1"/>
    <n v="1"/>
    <n v="1"/>
    <x v="1"/>
    <x v="2"/>
    <s v="05-10times"/>
    <s v="No"/>
    <x v="2"/>
    <x v="354"/>
    <n v="33"/>
    <n v="60"/>
    <n v="8"/>
    <n v="3"/>
    <n v="15"/>
    <x v="0"/>
    <x v="0"/>
    <x v="0"/>
    <x v="0"/>
    <x v="0"/>
    <x v="1"/>
    <n v="5"/>
    <n v="5"/>
    <n v="2"/>
    <n v="5"/>
  </r>
  <r>
    <x v="0"/>
    <x v="2"/>
    <x v="1"/>
    <n v="0"/>
    <n v="0"/>
    <x v="1"/>
    <x v="1"/>
    <s v="05-10times"/>
    <s v="No"/>
    <x v="2"/>
    <x v="66"/>
    <n v="1"/>
    <n v="108"/>
    <n v="29"/>
    <n v="29"/>
    <n v="14"/>
    <x v="0"/>
    <x v="0"/>
    <x v="0"/>
    <x v="0"/>
    <x v="0"/>
    <x v="0"/>
    <n v="1"/>
    <n v="4"/>
    <n v="1"/>
    <n v="4"/>
  </r>
  <r>
    <x v="0"/>
    <x v="3"/>
    <x v="1"/>
    <n v="0"/>
    <n v="1"/>
    <x v="1"/>
    <x v="2"/>
    <s v="05-10times"/>
    <s v="No"/>
    <x v="2"/>
    <x v="542"/>
    <n v="35"/>
    <n v="133"/>
    <n v="23"/>
    <n v="151"/>
    <n v="107"/>
    <x v="0"/>
    <x v="0"/>
    <x v="0"/>
    <x v="0"/>
    <x v="0"/>
    <x v="0"/>
    <n v="2"/>
    <n v="4"/>
    <n v="5"/>
    <n v="4"/>
  </r>
  <r>
    <x v="0"/>
    <x v="3"/>
    <x v="1"/>
    <n v="0"/>
    <n v="0"/>
    <x v="1"/>
    <x v="2"/>
    <s v="05-10times"/>
    <s v="Yes"/>
    <x v="2"/>
    <x v="769"/>
    <n v="44"/>
    <n v="382"/>
    <n v="11"/>
    <n v="8"/>
    <n v="17"/>
    <x v="0"/>
    <x v="0"/>
    <x v="0"/>
    <x v="0"/>
    <x v="0"/>
    <x v="0"/>
    <n v="1"/>
    <n v="3"/>
    <n v="7"/>
    <n v="13"/>
  </r>
  <r>
    <x v="3"/>
    <x v="3"/>
    <x v="0"/>
    <n v="2"/>
    <n v="1"/>
    <x v="1"/>
    <x v="1"/>
    <s v="05-10times"/>
    <s v="No"/>
    <x v="2"/>
    <x v="219"/>
    <n v="0"/>
    <n v="17"/>
    <n v="3"/>
    <n v="1"/>
    <n v="16"/>
    <x v="0"/>
    <x v="0"/>
    <x v="0"/>
    <x v="0"/>
    <x v="0"/>
    <x v="0"/>
    <n v="2"/>
    <n v="1"/>
    <n v="1"/>
    <n v="3"/>
  </r>
  <r>
    <x v="0"/>
    <x v="2"/>
    <x v="1"/>
    <n v="1"/>
    <n v="1"/>
    <x v="1"/>
    <x v="2"/>
    <s v="05-10times"/>
    <s v="No"/>
    <x v="2"/>
    <x v="246"/>
    <n v="6"/>
    <n v="57"/>
    <n v="13"/>
    <n v="13"/>
    <n v="22"/>
    <x v="0"/>
    <x v="0"/>
    <x v="0"/>
    <x v="0"/>
    <x v="0"/>
    <x v="1"/>
    <n v="4"/>
    <n v="2"/>
    <n v="1"/>
    <n v="5"/>
  </r>
  <r>
    <x v="0"/>
    <x v="2"/>
    <x v="0"/>
    <n v="2"/>
    <n v="0"/>
    <x v="1"/>
    <x v="2"/>
    <s v="05-10times"/>
    <s v="No"/>
    <x v="2"/>
    <x v="16"/>
    <n v="3"/>
    <n v="10"/>
    <n v="11"/>
    <n v="8"/>
    <n v="6"/>
    <x v="0"/>
    <x v="0"/>
    <x v="0"/>
    <x v="0"/>
    <x v="0"/>
    <x v="0"/>
    <n v="3"/>
    <n v="2"/>
    <n v="1"/>
    <n v="4"/>
  </r>
  <r>
    <x v="0"/>
    <x v="3"/>
    <x v="0"/>
    <n v="0"/>
    <n v="0"/>
    <x v="1"/>
    <x v="0"/>
    <s v="05-10times"/>
    <s v="No"/>
    <x v="2"/>
    <x v="770"/>
    <n v="0"/>
    <n v="815"/>
    <n v="129"/>
    <n v="42"/>
    <n v="29"/>
    <x v="0"/>
    <x v="0"/>
    <x v="0"/>
    <x v="0"/>
    <x v="0"/>
    <x v="0"/>
    <n v="1"/>
    <n v="4"/>
    <n v="10"/>
    <n v="11"/>
  </r>
  <r>
    <x v="0"/>
    <x v="3"/>
    <x v="0"/>
    <n v="0"/>
    <n v="0"/>
    <x v="1"/>
    <x v="1"/>
    <s v="05-10times"/>
    <s v="No"/>
    <x v="2"/>
    <x v="671"/>
    <n v="42"/>
    <n v="706"/>
    <n v="73"/>
    <n v="197"/>
    <n v="197"/>
    <x v="0"/>
    <x v="0"/>
    <x v="0"/>
    <x v="0"/>
    <x v="0"/>
    <x v="0"/>
    <n v="1"/>
    <n v="4"/>
    <n v="8"/>
    <n v="9"/>
  </r>
  <r>
    <x v="2"/>
    <x v="3"/>
    <x v="1"/>
    <n v="0"/>
    <n v="1"/>
    <x v="1"/>
    <x v="0"/>
    <s v="05-10times"/>
    <s v="No"/>
    <x v="2"/>
    <x v="771"/>
    <n v="3"/>
    <n v="180"/>
    <n v="20"/>
    <n v="3"/>
    <n v="43"/>
    <x v="0"/>
    <x v="0"/>
    <x v="0"/>
    <x v="0"/>
    <x v="0"/>
    <x v="0"/>
    <n v="5"/>
    <n v="7"/>
    <n v="1"/>
    <n v="6"/>
  </r>
  <r>
    <x v="3"/>
    <x v="3"/>
    <x v="0"/>
    <n v="1"/>
    <n v="1"/>
    <x v="1"/>
    <x v="0"/>
    <s v="05-10times"/>
    <s v="No"/>
    <x v="2"/>
    <x v="13"/>
    <n v="0"/>
    <n v="8"/>
    <n v="0"/>
    <n v="0"/>
    <n v="2"/>
    <x v="0"/>
    <x v="0"/>
    <x v="0"/>
    <x v="0"/>
    <x v="0"/>
    <x v="0"/>
    <n v="1"/>
    <n v="1"/>
    <n v="0"/>
    <n v="2"/>
  </r>
  <r>
    <x v="3"/>
    <x v="3"/>
    <x v="1"/>
    <n v="0"/>
    <n v="0"/>
    <x v="1"/>
    <x v="1"/>
    <s v="05-10times"/>
    <s v="No"/>
    <x v="2"/>
    <x v="235"/>
    <n v="23"/>
    <n v="384"/>
    <n v="250"/>
    <n v="12"/>
    <n v="108"/>
    <x v="1"/>
    <x v="0"/>
    <x v="0"/>
    <x v="0"/>
    <x v="0"/>
    <x v="0"/>
    <n v="1"/>
    <n v="4"/>
    <n v="5"/>
    <n v="9"/>
  </r>
  <r>
    <x v="0"/>
    <x v="3"/>
    <x v="0"/>
    <n v="1"/>
    <n v="0"/>
    <x v="1"/>
    <x v="0"/>
    <s v="05-10times"/>
    <s v="No"/>
    <x v="2"/>
    <x v="201"/>
    <n v="40"/>
    <n v="111"/>
    <n v="36"/>
    <n v="40"/>
    <n v="12"/>
    <x v="0"/>
    <x v="0"/>
    <x v="0"/>
    <x v="0"/>
    <x v="0"/>
    <x v="0"/>
    <n v="3"/>
    <n v="3"/>
    <n v="1"/>
    <n v="7"/>
  </r>
  <r>
    <x v="0"/>
    <x v="0"/>
    <x v="2"/>
    <n v="1"/>
    <n v="0"/>
    <x v="1"/>
    <x v="2"/>
    <s v="05-10times"/>
    <s v="No"/>
    <x v="2"/>
    <x v="79"/>
    <n v="3"/>
    <n v="25"/>
    <n v="6"/>
    <n v="1"/>
    <n v="13"/>
    <x v="0"/>
    <x v="0"/>
    <x v="0"/>
    <x v="0"/>
    <x v="0"/>
    <x v="0"/>
    <n v="2"/>
    <n v="2"/>
    <n v="0"/>
    <n v="3"/>
  </r>
  <r>
    <x v="3"/>
    <x v="3"/>
    <x v="4"/>
    <n v="0"/>
    <n v="0"/>
    <x v="1"/>
    <x v="1"/>
    <s v="05-10times"/>
    <s v="No"/>
    <x v="2"/>
    <x v="468"/>
    <n v="102"/>
    <n v="125"/>
    <n v="212"/>
    <n v="61"/>
    <n v="245"/>
    <x v="1"/>
    <x v="0"/>
    <x v="0"/>
    <x v="0"/>
    <x v="1"/>
    <x v="1"/>
    <n v="1"/>
    <n v="4"/>
    <n v="10"/>
    <n v="7"/>
  </r>
  <r>
    <x v="2"/>
    <x v="0"/>
    <x v="0"/>
    <n v="0"/>
    <n v="1"/>
    <x v="1"/>
    <x v="1"/>
    <s v="05-10times"/>
    <s v="No"/>
    <x v="2"/>
    <x v="772"/>
    <n v="30"/>
    <n v="214"/>
    <n v="80"/>
    <n v="30"/>
    <n v="61"/>
    <x v="0"/>
    <x v="0"/>
    <x v="0"/>
    <x v="0"/>
    <x v="0"/>
    <x v="0"/>
    <n v="2"/>
    <n v="6"/>
    <n v="5"/>
    <n v="10"/>
  </r>
  <r>
    <x v="0"/>
    <x v="2"/>
    <x v="0"/>
    <n v="0"/>
    <n v="1"/>
    <x v="1"/>
    <x v="2"/>
    <s v="05-10times"/>
    <s v="No"/>
    <x v="2"/>
    <x v="773"/>
    <n v="11"/>
    <n v="309"/>
    <n v="33"/>
    <n v="26"/>
    <n v="34"/>
    <x v="0"/>
    <x v="0"/>
    <x v="0"/>
    <x v="0"/>
    <x v="0"/>
    <x v="0"/>
    <n v="3"/>
    <n v="9"/>
    <n v="3"/>
    <n v="5"/>
  </r>
  <r>
    <x v="2"/>
    <x v="3"/>
    <x v="2"/>
    <n v="0"/>
    <n v="1"/>
    <x v="1"/>
    <x v="2"/>
    <s v="05-10times"/>
    <s v="No"/>
    <x v="2"/>
    <x v="774"/>
    <n v="79"/>
    <n v="341"/>
    <n v="177"/>
    <n v="136"/>
    <n v="170"/>
    <x v="0"/>
    <x v="0"/>
    <x v="0"/>
    <x v="0"/>
    <x v="0"/>
    <x v="0"/>
    <n v="2"/>
    <n v="8"/>
    <n v="5"/>
    <n v="4"/>
  </r>
  <r>
    <x v="2"/>
    <x v="0"/>
    <x v="3"/>
    <n v="1"/>
    <n v="0"/>
    <x v="1"/>
    <x v="1"/>
    <s v="05-10times"/>
    <s v="No"/>
    <x v="2"/>
    <x v="66"/>
    <n v="0"/>
    <n v="8"/>
    <n v="0"/>
    <n v="0"/>
    <n v="1"/>
    <x v="0"/>
    <x v="0"/>
    <x v="0"/>
    <x v="0"/>
    <x v="0"/>
    <x v="0"/>
    <n v="2"/>
    <n v="1"/>
    <n v="0"/>
    <n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2D62F11-A28F-4CDE-9B62-AF106A1A8EB5}"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4">
  <location ref="BM29:BQ37" firstHeaderRow="1" firstDataRow="2" firstDataCol="1"/>
  <pivotFields count="28">
    <pivotField axis="axisRow" showAll="0">
      <items count="7">
        <item x="5"/>
        <item x="4"/>
        <item x="3"/>
        <item x="0"/>
        <item x="2"/>
        <item x="1"/>
        <item t="default"/>
      </items>
    </pivotField>
    <pivotField showAll="0">
      <items count="6">
        <item x="1"/>
        <item x="4"/>
        <item x="3"/>
        <item x="2"/>
        <item x="0"/>
        <item t="default"/>
      </items>
    </pivotField>
    <pivotField showAll="0"/>
    <pivotField showAll="0"/>
    <pivotField showAll="0"/>
    <pivotField showAll="0">
      <items count="4">
        <item x="2"/>
        <item x="1"/>
        <item x="0"/>
        <item t="default"/>
      </items>
    </pivotField>
    <pivotField showAll="0">
      <items count="4">
        <item h="1" x="2"/>
        <item x="0"/>
        <item x="1"/>
        <item t="default"/>
      </items>
    </pivotField>
    <pivotField showAll="0"/>
    <pivotField showAll="0"/>
    <pivotField axis="axisCol" dataField="1" showAll="0" sortType="ascending">
      <items count="7">
        <item m="1" x="5"/>
        <item x="2"/>
        <item x="1"/>
        <item m="1" x="4"/>
        <item m="1" x="3"/>
        <item x="0"/>
        <item t="default"/>
      </items>
    </pivotField>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pivotField showAll="0"/>
    <pivotField showAll="0"/>
    <pivotField showAll="0"/>
    <pivotField dragToRow="0" dragToCol="0" dragToPage="0" showAll="0" defaultSubtotal="0"/>
    <pivotField dragToRow="0" dragToCol="0" dragToPage="0" showAll="0" defaultSubtotal="0"/>
  </pivotFields>
  <rowFields count="1">
    <field x="0"/>
  </rowFields>
  <rowItems count="7">
    <i>
      <x/>
    </i>
    <i>
      <x v="1"/>
    </i>
    <i>
      <x v="2"/>
    </i>
    <i>
      <x v="3"/>
    </i>
    <i>
      <x v="4"/>
    </i>
    <i>
      <x v="5"/>
    </i>
    <i t="grand">
      <x/>
    </i>
  </rowItems>
  <colFields count="1">
    <field x="9"/>
  </colFields>
  <colItems count="4">
    <i>
      <x v="1"/>
    </i>
    <i>
      <x v="2"/>
    </i>
    <i>
      <x v="5"/>
    </i>
    <i t="grand">
      <x/>
    </i>
  </colItems>
  <dataFields count="1">
    <dataField name="Count of Customer Loyalty" fld="9" subtotal="count" baseField="0" baseItem="0"/>
  </dataFields>
  <chartFormats count="5">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343" format="0" series="1">
      <pivotArea type="data" outline="0" fieldPosition="0">
        <references count="2">
          <reference field="4294967294" count="1" selected="0">
            <x v="0"/>
          </reference>
          <reference field="9" count="1" selected="0">
            <x v="1"/>
          </reference>
        </references>
      </pivotArea>
    </chartFormat>
    <chartFormat chart="343" format="1" series="1">
      <pivotArea type="data" outline="0" fieldPosition="0">
        <references count="2">
          <reference field="4294967294" count="1" selected="0">
            <x v="0"/>
          </reference>
          <reference field="9" count="1" selected="0">
            <x v="2"/>
          </reference>
        </references>
      </pivotArea>
    </chartFormat>
    <chartFormat chart="343" format="2" series="1">
      <pivotArea type="data" outline="0" fieldPosition="0">
        <references count="2">
          <reference field="4294967294" count="1" selected="0">
            <x v="0"/>
          </reference>
          <reference field="9"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7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7">
  <location ref="S2:W9" firstHeaderRow="0" firstDataRow="1" firstDataCol="1"/>
  <pivotFields count="28">
    <pivotField axis="axisRow" showAll="0">
      <items count="7">
        <item x="5"/>
        <item x="4"/>
        <item x="3"/>
        <item x="0"/>
        <item x="2"/>
        <item x="1"/>
        <item t="default"/>
      </items>
    </pivotField>
    <pivotField showAll="0">
      <items count="6">
        <item x="1"/>
        <item x="4"/>
        <item x="3"/>
        <item x="2"/>
        <item x="0"/>
        <item t="default"/>
      </items>
    </pivotField>
    <pivotField showAll="0"/>
    <pivotField showAll="0"/>
    <pivotField showAll="0"/>
    <pivotField showAll="0">
      <items count="4">
        <item x="2"/>
        <item x="1"/>
        <item x="0"/>
        <item t="default"/>
      </items>
    </pivotField>
    <pivotField showAll="0">
      <items count="4">
        <item h="1" x="2"/>
        <item x="0"/>
        <item x="1"/>
        <item t="default"/>
      </items>
    </pivotField>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dataField="1" showAll="0"/>
    <pivotField dataField="1" showAll="0"/>
    <pivotField dataField="1" showAll="0"/>
    <pivotField dataField="1" showAll="0"/>
    <pivotField dragToRow="0" dragToCol="0" dragToPage="0" showAll="0" defaultSubtotal="0"/>
    <pivotField dragToRow="0" dragToCol="0" dragToPage="0" showAll="0" defaultSubtotal="0"/>
  </pivotFields>
  <rowFields count="1">
    <field x="0"/>
  </rowFields>
  <rowItems count="7">
    <i>
      <x/>
    </i>
    <i>
      <x v="1"/>
    </i>
    <i>
      <x v="2"/>
    </i>
    <i>
      <x v="3"/>
    </i>
    <i>
      <x v="4"/>
    </i>
    <i>
      <x v="5"/>
    </i>
    <i t="grand">
      <x/>
    </i>
  </rowItems>
  <colFields count="1">
    <field x="-2"/>
  </colFields>
  <colItems count="4">
    <i>
      <x/>
    </i>
    <i i="1">
      <x v="1"/>
    </i>
    <i i="2">
      <x v="2"/>
    </i>
    <i i="3">
      <x v="3"/>
    </i>
  </colItems>
  <dataFields count="4">
    <dataField name="Store" fld="25" baseField="0" baseItem="0"/>
    <dataField name="Web" fld="23" baseField="0" baseItem="0"/>
    <dataField name="Catalog" fld="24" baseField="0" baseItem="0"/>
    <dataField name="Discount" fld="22" baseField="0" baseItem="0"/>
  </dataFields>
  <formats count="6">
    <format dxfId="7">
      <pivotArea field="0" type="button" dataOnly="0" labelOnly="1" outline="0" axis="axisRow" fieldPosition="0"/>
    </format>
    <format dxfId="6">
      <pivotArea dataOnly="0" labelOnly="1" outline="0" fieldPosition="0">
        <references count="1">
          <reference field="4294967294" count="3">
            <x v="0"/>
            <x v="1"/>
            <x v="2"/>
          </reference>
        </references>
      </pivotArea>
    </format>
    <format dxfId="5">
      <pivotArea field="0" type="button" dataOnly="0" labelOnly="1" outline="0" axis="axisRow" fieldPosition="0"/>
    </format>
    <format dxfId="4">
      <pivotArea dataOnly="0" labelOnly="1" outline="0" fieldPosition="0">
        <references count="1">
          <reference field="4294967294" count="4">
            <x v="0"/>
            <x v="1"/>
            <x v="2"/>
            <x v="3"/>
          </reference>
        </references>
      </pivotArea>
    </format>
    <format dxfId="3">
      <pivotArea field="0" type="button" dataOnly="0" labelOnly="1" outline="0" axis="axisRow" fieldPosition="0"/>
    </format>
    <format dxfId="2">
      <pivotArea dataOnly="0" labelOnly="1" outline="0" fieldPosition="0">
        <references count="1">
          <reference field="4294967294" count="4">
            <x v="0"/>
            <x v="1"/>
            <x v="2"/>
            <x v="3"/>
          </reference>
        </references>
      </pivotArea>
    </format>
  </formats>
  <conditionalFormats count="1">
    <conditionalFormat type="all" priority="7">
      <pivotAreas count="1">
        <pivotArea type="data" collapsedLevelsAreSubtotals="1" fieldPosition="0">
          <references count="1">
            <reference field="0" count="6">
              <x v="0"/>
              <x v="1"/>
              <x v="2"/>
              <x v="3"/>
              <x v="4"/>
              <x v="5"/>
            </reference>
          </references>
        </pivotArea>
      </pivotAreas>
    </conditionalFormat>
  </conditionalFormats>
  <chartFormats count="8">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3"/>
          </reference>
        </references>
      </pivotArea>
    </chartFormat>
    <chartFormat chart="7" format="17" series="1">
      <pivotArea type="data" outline="0" fieldPosition="0">
        <references count="1">
          <reference field="4294967294" count="1" selected="0">
            <x v="0"/>
          </reference>
        </references>
      </pivotArea>
    </chartFormat>
    <chartFormat chart="7" format="18" series="1">
      <pivotArea type="data" outline="0" fieldPosition="0">
        <references count="1">
          <reference field="4294967294" count="1" selected="0">
            <x v="1"/>
          </reference>
        </references>
      </pivotArea>
    </chartFormat>
    <chartFormat chart="7" format="19" series="1">
      <pivotArea type="data" outline="0" fieldPosition="0">
        <references count="1">
          <reference field="4294967294" count="1" selected="0">
            <x v="2"/>
          </reference>
        </references>
      </pivotArea>
    </chartFormat>
    <chartFormat chart="7" format="20"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4E276C9-54D3-4122-82ED-6391D4E6BCE6}" name="PivotTable2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87">
  <location ref="BA2:BB6" firstHeaderRow="1" firstDataRow="1" firstDataCol="1"/>
  <pivotFields count="28">
    <pivotField showAll="0"/>
    <pivotField showAll="0">
      <items count="6">
        <item x="1"/>
        <item x="4"/>
        <item x="3"/>
        <item x="2"/>
        <item x="0"/>
        <item t="default"/>
      </items>
    </pivotField>
    <pivotField showAll="0"/>
    <pivotField showAll="0"/>
    <pivotField showAll="0"/>
    <pivotField axis="axisRow" dataField="1" showAll="0">
      <items count="4">
        <item x="2"/>
        <item x="1"/>
        <item x="0"/>
        <item t="default"/>
      </items>
    </pivotField>
    <pivotField showAll="0">
      <items count="4">
        <item h="1" x="2"/>
        <item x="0"/>
        <item x="1"/>
        <item t="default"/>
      </items>
    </pivotField>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pivotField showAll="0"/>
    <pivotField showAll="0"/>
    <pivotField showAll="0"/>
    <pivotField dragToRow="0" dragToCol="0" dragToPage="0" showAll="0" defaultSubtotal="0"/>
    <pivotField dragToRow="0" dragToCol="0" dragToPage="0" showAll="0" defaultSubtotal="0"/>
  </pivotFields>
  <rowFields count="1">
    <field x="5"/>
  </rowFields>
  <rowItems count="4">
    <i>
      <x/>
    </i>
    <i>
      <x v="1"/>
    </i>
    <i>
      <x v="2"/>
    </i>
    <i t="grand">
      <x/>
    </i>
  </rowItems>
  <colItems count="1">
    <i/>
  </colItems>
  <dataFields count="1">
    <dataField name="Count of Income Brackets" fld="5" subtotal="count" baseField="0" baseItem="704905216"/>
  </dataFields>
  <formats count="2">
    <format dxfId="9">
      <pivotArea outline="0" collapsedLevelsAreSubtotals="1" fieldPosition="0"/>
    </format>
    <format dxfId="8">
      <pivotArea outline="0" fieldPosition="0">
        <references count="1">
          <reference field="4294967294" count="1">
            <x v="0"/>
          </reference>
        </references>
      </pivotArea>
    </format>
  </formats>
  <chartFormats count="2">
    <chartFormat chart="3" format="6"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05751B-C338-47B2-BD3E-C99E34979558}"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A2:AA9" firstHeaderRow="1" firstDataRow="1" firstDataCol="1"/>
  <pivotFields count="28">
    <pivotField axis="axisRow" showAll="0">
      <items count="7">
        <item x="5"/>
        <item x="4"/>
        <item x="3"/>
        <item x="0"/>
        <item x="2"/>
        <item x="1"/>
        <item t="default"/>
      </items>
    </pivotField>
    <pivotField showAll="0">
      <items count="6">
        <item x="1"/>
        <item x="4"/>
        <item x="3"/>
        <item x="2"/>
        <item x="0"/>
        <item t="default"/>
      </items>
    </pivotField>
    <pivotField showAll="0"/>
    <pivotField showAll="0"/>
    <pivotField showAll="0"/>
    <pivotField showAll="0">
      <items count="4">
        <item x="2"/>
        <item x="1"/>
        <item x="0"/>
        <item t="default"/>
      </items>
    </pivotField>
    <pivotField showAll="0">
      <items count="4">
        <item h="1" x="2"/>
        <item x="0"/>
        <item x="1"/>
        <item t="default"/>
      </items>
    </pivotField>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pivotField showAll="0"/>
    <pivotField showAll="0"/>
    <pivotField showAll="0"/>
    <pivotField dragToRow="0" dragToCol="0" dragToPage="0" showAll="0" defaultSubtotal="0"/>
    <pivotField dragToRow="0" dragToCol="0" dragToPage="0" showAll="0" defaultSubtotal="0"/>
  </pivotFields>
  <rowFields count="1">
    <field x="0"/>
  </rowFields>
  <rowItems count="7">
    <i>
      <x/>
    </i>
    <i>
      <x v="1"/>
    </i>
    <i>
      <x v="2"/>
    </i>
    <i>
      <x v="3"/>
    </i>
    <i>
      <x v="4"/>
    </i>
    <i>
      <x v="5"/>
    </i>
    <i t="grand">
      <x/>
    </i>
  </rowItems>
  <colItems count="1">
    <i/>
  </colItems>
  <formats count="4">
    <format dxfId="13">
      <pivotArea type="origin" dataOnly="0" labelOnly="1" outline="0" fieldPosition="0"/>
    </format>
    <format dxfId="12">
      <pivotArea type="topRight" dataOnly="0" labelOnly="1" outline="0" fieldPosition="0"/>
    </format>
    <format dxfId="11">
      <pivotArea type="origin" dataOnly="0" labelOnly="1" outline="0" fieldPosition="0"/>
    </format>
    <format dxfId="10">
      <pivotArea type="topRight"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803B304-6D44-4807-B6C3-ECB95E00C768}"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94">
  <location ref="AS2:AT8" firstHeaderRow="1" firstDataRow="1" firstDataCol="1"/>
  <pivotFields count="28">
    <pivotField showAll="0"/>
    <pivotField showAll="0">
      <items count="6">
        <item x="1"/>
        <item x="4"/>
        <item x="3"/>
        <item x="2"/>
        <item x="0"/>
        <item t="default"/>
      </items>
    </pivotField>
    <pivotField axis="axisRow" dataField="1" showAll="0">
      <items count="6">
        <item x="2"/>
        <item x="0"/>
        <item x="4"/>
        <item x="1"/>
        <item x="3"/>
        <item t="default"/>
      </items>
    </pivotField>
    <pivotField showAll="0"/>
    <pivotField showAll="0"/>
    <pivotField showAll="0">
      <items count="4">
        <item x="2"/>
        <item x="1"/>
        <item x="0"/>
        <item t="default"/>
      </items>
    </pivotField>
    <pivotField showAll="0">
      <items count="4">
        <item h="1" x="2"/>
        <item x="0"/>
        <item x="1"/>
        <item t="default"/>
      </items>
    </pivotField>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pivotField showAll="0"/>
    <pivotField showAll="0"/>
    <pivotField showAll="0"/>
    <pivotField dragToRow="0" dragToCol="0" dragToPage="0" showAll="0" defaultSubtotal="0"/>
    <pivotField dragToRow="0" dragToCol="0" dragToPage="0" showAll="0" defaultSubtotal="0"/>
  </pivotFields>
  <rowFields count="1">
    <field x="2"/>
  </rowFields>
  <rowItems count="6">
    <i>
      <x/>
    </i>
    <i>
      <x v="1"/>
    </i>
    <i>
      <x v="2"/>
    </i>
    <i>
      <x v="3"/>
    </i>
    <i>
      <x v="4"/>
    </i>
    <i t="grand">
      <x/>
    </i>
  </rowItems>
  <colItems count="1">
    <i/>
  </colItems>
  <dataFields count="1">
    <dataField name="Count of Marital Status" fld="2" subtotal="count" showDataAs="percentOfTotal" baseField="9" baseItem="0" numFmtId="9"/>
  </dataFields>
  <formats count="5">
    <format dxfId="18">
      <pivotArea field="2" type="button" dataOnly="0" labelOnly="1" outline="0" axis="axisRow" fieldPosition="0"/>
    </format>
    <format dxfId="17">
      <pivotArea dataOnly="0" labelOnly="1" outline="0" axis="axisValues" fieldPosition="0"/>
    </format>
    <format dxfId="16">
      <pivotArea field="2" type="button" dataOnly="0" labelOnly="1" outline="0" axis="axisRow" fieldPosition="0"/>
    </format>
    <format dxfId="15">
      <pivotArea dataOnly="0" labelOnly="1" outline="0" axis="axisValues" fieldPosition="0"/>
    </format>
    <format dxfId="14">
      <pivotArea outline="0" fieldPosition="0">
        <references count="1">
          <reference field="4294967294" count="1">
            <x v="0"/>
          </reference>
        </references>
      </pivotArea>
    </format>
  </formats>
  <chartFormats count="13">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2" count="1" selected="0">
            <x v="0"/>
          </reference>
        </references>
      </pivotArea>
    </chartFormat>
    <chartFormat chart="3" format="9">
      <pivotArea type="data" outline="0" fieldPosition="0">
        <references count="2">
          <reference field="4294967294" count="1" selected="0">
            <x v="0"/>
          </reference>
          <reference field="2" count="1" selected="0">
            <x v="1"/>
          </reference>
        </references>
      </pivotArea>
    </chartFormat>
    <chartFormat chart="3" format="10">
      <pivotArea type="data" outline="0" fieldPosition="0">
        <references count="2">
          <reference field="4294967294" count="1" selected="0">
            <x v="0"/>
          </reference>
          <reference field="2" count="1" selected="0">
            <x v="2"/>
          </reference>
        </references>
      </pivotArea>
    </chartFormat>
    <chartFormat chart="3" format="11">
      <pivotArea type="data" outline="0" fieldPosition="0">
        <references count="2">
          <reference field="4294967294" count="1" selected="0">
            <x v="0"/>
          </reference>
          <reference field="2" count="1" selected="0">
            <x v="3"/>
          </reference>
        </references>
      </pivotArea>
    </chartFormat>
    <chartFormat chart="3" format="12">
      <pivotArea type="data" outline="0" fieldPosition="0">
        <references count="2">
          <reference field="4294967294" count="1" selected="0">
            <x v="0"/>
          </reference>
          <reference field="2" count="1" selected="0">
            <x v="4"/>
          </reference>
        </references>
      </pivotArea>
    </chartFormat>
    <chartFormat chart="10" format="26" series="1">
      <pivotArea type="data" outline="0" fieldPosition="0">
        <references count="1">
          <reference field="4294967294" count="1" selected="0">
            <x v="0"/>
          </reference>
        </references>
      </pivotArea>
    </chartFormat>
    <chartFormat chart="10" format="27">
      <pivotArea type="data" outline="0" fieldPosition="0">
        <references count="2">
          <reference field="4294967294" count="1" selected="0">
            <x v="0"/>
          </reference>
          <reference field="2" count="1" selected="0">
            <x v="0"/>
          </reference>
        </references>
      </pivotArea>
    </chartFormat>
    <chartFormat chart="10" format="28">
      <pivotArea type="data" outline="0" fieldPosition="0">
        <references count="2">
          <reference field="4294967294" count="1" selected="0">
            <x v="0"/>
          </reference>
          <reference field="2" count="1" selected="0">
            <x v="1"/>
          </reference>
        </references>
      </pivotArea>
    </chartFormat>
    <chartFormat chart="10" format="29">
      <pivotArea type="data" outline="0" fieldPosition="0">
        <references count="2">
          <reference field="4294967294" count="1" selected="0">
            <x v="0"/>
          </reference>
          <reference field="2" count="1" selected="0">
            <x v="2"/>
          </reference>
        </references>
      </pivotArea>
    </chartFormat>
    <chartFormat chart="10" format="30">
      <pivotArea type="data" outline="0" fieldPosition="0">
        <references count="2">
          <reference field="4294967294" count="1" selected="0">
            <x v="0"/>
          </reference>
          <reference field="2" count="1" selected="0">
            <x v="3"/>
          </reference>
        </references>
      </pivotArea>
    </chartFormat>
    <chartFormat chart="10" format="3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8D7E6EE-3F8E-4BCA-8DC7-AE35F8CBBEEA}"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3">
  <location ref="BM2:BN6" firstHeaderRow="1" firstDataRow="1" firstDataCol="1"/>
  <pivotFields count="28">
    <pivotField showAll="0"/>
    <pivotField showAll="0">
      <items count="6">
        <item x="1"/>
        <item x="4"/>
        <item x="3"/>
        <item x="2"/>
        <item x="0"/>
        <item t="default"/>
      </items>
    </pivotField>
    <pivotField showAll="0"/>
    <pivotField showAll="0"/>
    <pivotField showAll="0"/>
    <pivotField showAll="0">
      <items count="4">
        <item x="2"/>
        <item x="1"/>
        <item x="0"/>
        <item t="default"/>
      </items>
    </pivotField>
    <pivotField showAll="0">
      <items count="4">
        <item h="1" x="2"/>
        <item x="0"/>
        <item x="1"/>
        <item t="default"/>
      </items>
    </pivotField>
    <pivotField showAll="0"/>
    <pivotField showAll="0"/>
    <pivotField axis="axisRow" dataField="1" showAll="0" sortType="ascending">
      <items count="7">
        <item m="1" x="5"/>
        <item x="2"/>
        <item x="1"/>
        <item m="1" x="4"/>
        <item m="1" x="3"/>
        <item x="0"/>
        <item t="default"/>
      </items>
    </pivotField>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pivotField showAll="0"/>
    <pivotField showAll="0"/>
    <pivotField showAll="0"/>
    <pivotField dragToRow="0" dragToCol="0" dragToPage="0" showAll="0" defaultSubtotal="0"/>
    <pivotField dragToRow="0" dragToCol="0" dragToPage="0" showAll="0" defaultSubtotal="0"/>
  </pivotFields>
  <rowFields count="1">
    <field x="9"/>
  </rowFields>
  <rowItems count="4">
    <i>
      <x v="1"/>
    </i>
    <i>
      <x v="2"/>
    </i>
    <i>
      <x v="5"/>
    </i>
    <i t="grand">
      <x/>
    </i>
  </rowItems>
  <colItems count="1">
    <i/>
  </colItems>
  <dataFields count="1">
    <dataField name="Count of Customer Loyalty" fld="9" subtotal="count" baseField="0" baseItem="0"/>
  </dataField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73" cacheId="1" dataPosition="0" applyNumberFormats="0" applyBorderFormats="0" applyFontFormats="0" applyPatternFormats="0" applyAlignmentFormats="0" applyWidthHeightFormats="1" dataCaption="Values" updatedVersion="8" minRefreshableVersion="3" useAutoFormatting="1" itemPrintTitles="1" createdVersion="8" indent="0" outline="1" outlineData="1" chartFormat="367">
  <location ref="B2:I9" firstHeaderRow="0" firstDataRow="1" firstDataCol="1"/>
  <pivotFields count="28">
    <pivotField axis="axisRow" showAll="0">
      <items count="7">
        <item x="5"/>
        <item x="4"/>
        <item x="3"/>
        <item x="0"/>
        <item x="2"/>
        <item x="1"/>
        <item t="default"/>
      </items>
    </pivotField>
    <pivotField showAll="0">
      <items count="6">
        <item x="1"/>
        <item x="4"/>
        <item x="3"/>
        <item x="2"/>
        <item x="0"/>
        <item t="default"/>
      </items>
    </pivotField>
    <pivotField showAll="0"/>
    <pivotField showAll="0"/>
    <pivotField showAll="0"/>
    <pivotField showAll="0">
      <items count="4">
        <item x="2"/>
        <item x="1"/>
        <item x="0"/>
        <item t="default"/>
      </items>
    </pivotField>
    <pivotField showAll="0">
      <items count="4">
        <item h="1" x="2"/>
        <item x="0"/>
        <item x="1"/>
        <item t="default"/>
      </items>
    </pivotField>
    <pivotField showAll="0"/>
    <pivotField showAll="0"/>
    <pivotField showAll="0"/>
    <pivotField dataField="1" showAll="0"/>
    <pivotField dataField="1" showAll="0"/>
    <pivotField dataField="1" showAll="0"/>
    <pivotField dataField="1" showAll="0"/>
    <pivotField dataField="1" showAll="0"/>
    <pivotField dataField="1" showAll="0"/>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pivotField showAll="0"/>
    <pivotField showAll="0"/>
    <pivotField showAll="0"/>
    <pivotField dataField="1" dragToRow="0" dragToCol="0" dragToPage="0" showAll="0" defaultSubtotal="0"/>
    <pivotField dragToRow="0" dragToCol="0" dragToPage="0" showAll="0" defaultSubtotal="0"/>
  </pivotFields>
  <rowFields count="1">
    <field x="0"/>
  </rowFields>
  <rowItems count="7">
    <i>
      <x/>
    </i>
    <i>
      <x v="1"/>
    </i>
    <i>
      <x v="2"/>
    </i>
    <i>
      <x v="3"/>
    </i>
    <i>
      <x v="4"/>
    </i>
    <i>
      <x v="5"/>
    </i>
    <i t="grand">
      <x/>
    </i>
  </rowItems>
  <colFields count="1">
    <field x="-2"/>
  </colFields>
  <colItems count="7">
    <i>
      <x/>
    </i>
    <i i="1">
      <x v="1"/>
    </i>
    <i i="2">
      <x v="2"/>
    </i>
    <i i="3">
      <x v="3"/>
    </i>
    <i i="4">
      <x v="4"/>
    </i>
    <i i="5">
      <x v="5"/>
    </i>
    <i i="6">
      <x v="6"/>
    </i>
  </colItems>
  <dataFields count="7">
    <dataField name="Wines" fld="10" baseField="0" baseItem="0" numFmtId="164"/>
    <dataField name="Meat" fld="12" baseField="0" baseItem="0" numFmtId="164"/>
    <dataField name="Gold" fld="15" baseField="0" baseItem="0" numFmtId="164"/>
    <dataField name="Fish" fld="13" baseField="0" baseItem="0" numFmtId="164"/>
    <dataField name="Sweet" fld="14" baseField="0" baseItem="0" numFmtId="164"/>
    <dataField name="Fruits" fld="11" baseField="0" baseItem="0" numFmtId="164"/>
    <dataField name="A" fld="26" baseField="0" baseItem="0" numFmtId="164"/>
  </dataFields>
  <formats count="9">
    <format dxfId="27">
      <pivotArea field="0" type="button" dataOnly="0" labelOnly="1" outline="0" axis="axisRow" fieldPosition="0"/>
    </format>
    <format dxfId="26">
      <pivotArea dataOnly="0" labelOnly="1" outline="0" fieldPosition="0">
        <references count="1">
          <reference field="4294967294" count="5">
            <x v="0"/>
            <x v="1"/>
            <x v="3"/>
            <x v="4"/>
            <x v="5"/>
          </reference>
        </references>
      </pivotArea>
    </format>
    <format dxfId="25">
      <pivotArea collapsedLevelsAreSubtotals="1" fieldPosition="0">
        <references count="2">
          <reference field="4294967294" count="1" selected="0">
            <x v="0"/>
          </reference>
          <reference field="0" count="1">
            <x v="2"/>
          </reference>
        </references>
      </pivotArea>
    </format>
    <format dxfId="24">
      <pivotArea field="0" type="button" dataOnly="0" labelOnly="1" outline="0" axis="axisRow" fieldPosition="0"/>
    </format>
    <format dxfId="23">
      <pivotArea dataOnly="0" labelOnly="1" outline="0" fieldPosition="0">
        <references count="1">
          <reference field="4294967294" count="6">
            <x v="0"/>
            <x v="1"/>
            <x v="2"/>
            <x v="3"/>
            <x v="4"/>
            <x v="5"/>
          </reference>
        </references>
      </pivotArea>
    </format>
    <format dxfId="22">
      <pivotArea field="0" type="button" dataOnly="0" labelOnly="1" outline="0" axis="axisRow" fieldPosition="0"/>
    </format>
    <format dxfId="21">
      <pivotArea dataOnly="0" labelOnly="1" outline="0" fieldPosition="0">
        <references count="1">
          <reference field="4294967294" count="6">
            <x v="0"/>
            <x v="1"/>
            <x v="2"/>
            <x v="3"/>
            <x v="4"/>
            <x v="5"/>
          </reference>
        </references>
      </pivotArea>
    </format>
    <format dxfId="20">
      <pivotArea outline="0" collapsedLevelsAreSubtotals="1" fieldPosition="0">
        <references count="1">
          <reference field="4294967294" count="6" selected="0">
            <x v="0"/>
            <x v="1"/>
            <x v="2"/>
            <x v="3"/>
            <x v="4"/>
            <x v="5"/>
          </reference>
        </references>
      </pivotArea>
    </format>
    <format dxfId="19">
      <pivotArea outline="0" collapsedLevelsAreSubtotals="1" fieldPosition="0"/>
    </format>
  </formats>
  <chartFormats count="2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5"/>
          </reference>
        </references>
      </pivotArea>
    </chartFormat>
    <chartFormat chart="0" format="2"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5"/>
          </reference>
        </references>
      </pivotArea>
    </chartFormat>
    <chartFormat chart="4" format="2" series="1">
      <pivotArea type="data" outline="0" fieldPosition="0">
        <references count="1">
          <reference field="4294967294" count="1" selected="0">
            <x v="1"/>
          </reference>
        </references>
      </pivotArea>
    </chartFormat>
    <chartFormat chart="4" format="3" series="1">
      <pivotArea type="data" outline="0" fieldPosition="0">
        <references count="1">
          <reference field="4294967294" count="1" selected="0">
            <x v="3"/>
          </reference>
        </references>
      </pivotArea>
    </chartFormat>
    <chartFormat chart="4" format="4" series="1">
      <pivotArea type="data" outline="0" fieldPosition="0">
        <references count="1">
          <reference field="4294967294" count="1" selected="0">
            <x v="4"/>
          </reference>
        </references>
      </pivotArea>
    </chartFormat>
    <chartFormat chart="4" format="9" series="1">
      <pivotArea type="data" outline="0" fieldPosition="0">
        <references count="1">
          <reference field="4294967294" count="1" selected="0">
            <x v="2"/>
          </reference>
        </references>
      </pivotArea>
    </chartFormat>
    <chartFormat chart="0" format="9" series="1">
      <pivotArea type="data" outline="0" fieldPosition="0">
        <references count="1">
          <reference field="4294967294" count="1" selected="0">
            <x v="2"/>
          </reference>
        </references>
      </pivotArea>
    </chartFormat>
    <chartFormat chart="27" format="31" series="1">
      <pivotArea type="data" outline="0" fieldPosition="0">
        <references count="1">
          <reference field="4294967294" count="1" selected="0">
            <x v="0"/>
          </reference>
        </references>
      </pivotArea>
    </chartFormat>
    <chartFormat chart="27" format="32" series="1">
      <pivotArea type="data" outline="0" fieldPosition="0">
        <references count="1">
          <reference field="4294967294" count="1" selected="0">
            <x v="1"/>
          </reference>
        </references>
      </pivotArea>
    </chartFormat>
    <chartFormat chart="27" format="33" series="1">
      <pivotArea type="data" outline="0" fieldPosition="0">
        <references count="1">
          <reference field="4294967294" count="1" selected="0">
            <x v="2"/>
          </reference>
        </references>
      </pivotArea>
    </chartFormat>
    <chartFormat chart="27" format="34" series="1">
      <pivotArea type="data" outline="0" fieldPosition="0">
        <references count="1">
          <reference field="4294967294" count="1" selected="0">
            <x v="3"/>
          </reference>
        </references>
      </pivotArea>
    </chartFormat>
    <chartFormat chart="27" format="35" series="1">
      <pivotArea type="data" outline="0" fieldPosition="0">
        <references count="1">
          <reference field="4294967294" count="1" selected="0">
            <x v="4"/>
          </reference>
        </references>
      </pivotArea>
    </chartFormat>
    <chartFormat chart="27" format="36" series="1">
      <pivotArea type="data" outline="0" fieldPosition="0">
        <references count="1">
          <reference field="4294967294" count="1" selected="0">
            <x v="5"/>
          </reference>
        </references>
      </pivotArea>
    </chartFormat>
    <chartFormat chart="27" format="38" series="1">
      <pivotArea type="data" outline="0" fieldPosition="0">
        <references count="1">
          <reference field="4294967294" count="1" selected="0">
            <x v="6"/>
          </reference>
        </references>
      </pivotArea>
    </chartFormat>
    <chartFormat chart="4" format="10" series="1">
      <pivotArea type="data" outline="0" fieldPosition="0">
        <references count="1">
          <reference field="4294967294" count="1" selected="0">
            <x v="6"/>
          </reference>
        </references>
      </pivotArea>
    </chartFormat>
    <chartFormat chart="0" format="10" series="1">
      <pivotArea type="data" outline="0" fieldPosition="0">
        <references count="1">
          <reference field="429496729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11EBA6B-612E-4E06-A77F-2E6DD9A50ADA}"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91">
  <location ref="AO2:AP9" firstHeaderRow="1" firstDataRow="1" firstDataCol="1"/>
  <pivotFields count="28">
    <pivotField axis="axisRow" dataField="1" showAll="0">
      <items count="7">
        <item x="5"/>
        <item x="4"/>
        <item x="3"/>
        <item x="0"/>
        <item x="2"/>
        <item x="1"/>
        <item t="default"/>
      </items>
    </pivotField>
    <pivotField showAll="0">
      <items count="6">
        <item x="1"/>
        <item x="4"/>
        <item x="3"/>
        <item x="2"/>
        <item x="0"/>
        <item t="default"/>
      </items>
    </pivotField>
    <pivotField showAll="0"/>
    <pivotField showAll="0"/>
    <pivotField showAll="0"/>
    <pivotField showAll="0">
      <items count="4">
        <item x="2"/>
        <item x="1"/>
        <item x="0"/>
        <item t="default"/>
      </items>
    </pivotField>
    <pivotField showAll="0">
      <items count="4">
        <item h="1" x="2"/>
        <item x="0"/>
        <item x="1"/>
        <item t="default"/>
      </items>
    </pivotField>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pivotField showAll="0"/>
    <pivotField showAll="0"/>
    <pivotField showAll="0"/>
    <pivotField dragToRow="0" dragToCol="0" dragToPage="0" showAll="0" defaultSubtotal="0"/>
    <pivotField dragToRow="0" dragToCol="0" dragToPage="0" showAll="0" defaultSubtotal="0"/>
  </pivotFields>
  <rowFields count="1">
    <field x="0"/>
  </rowFields>
  <rowItems count="7">
    <i>
      <x/>
    </i>
    <i>
      <x v="1"/>
    </i>
    <i>
      <x v="2"/>
    </i>
    <i>
      <x v="3"/>
    </i>
    <i>
      <x v="4"/>
    </i>
    <i>
      <x v="5"/>
    </i>
    <i t="grand">
      <x/>
    </i>
  </rowItems>
  <colItems count="1">
    <i/>
  </colItems>
  <dataFields count="1">
    <dataField name="Count of Age Brackets" fld="0" subtotal="count" baseField="0" baseItem="0"/>
  </dataFields>
  <formats count="2">
    <format dxfId="29">
      <pivotArea field="0" type="button" dataOnly="0" labelOnly="1" outline="0" axis="axisRow" fieldPosition="0"/>
    </format>
    <format dxfId="28">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0" count="1" selected="0">
            <x v="0"/>
          </reference>
        </references>
      </pivotArea>
    </chartFormat>
    <chartFormat chart="5" format="2">
      <pivotArea type="data" outline="0" fieldPosition="0">
        <references count="2">
          <reference field="4294967294" count="1" selected="0">
            <x v="0"/>
          </reference>
          <reference field="0" count="1" selected="0">
            <x v="1"/>
          </reference>
        </references>
      </pivotArea>
    </chartFormat>
    <chartFormat chart="5" format="3">
      <pivotArea type="data" outline="0" fieldPosition="0">
        <references count="2">
          <reference field="4294967294" count="1" selected="0">
            <x v="0"/>
          </reference>
          <reference field="0" count="1" selected="0">
            <x v="2"/>
          </reference>
        </references>
      </pivotArea>
    </chartFormat>
    <chartFormat chart="5" format="4">
      <pivotArea type="data" outline="0" fieldPosition="0">
        <references count="2">
          <reference field="4294967294" count="1" selected="0">
            <x v="0"/>
          </reference>
          <reference field="0" count="1" selected="0">
            <x v="3"/>
          </reference>
        </references>
      </pivotArea>
    </chartFormat>
    <chartFormat chart="5" format="5">
      <pivotArea type="data" outline="0" fieldPosition="0">
        <references count="2">
          <reference field="4294967294" count="1" selected="0">
            <x v="0"/>
          </reference>
          <reference field="0" count="1" selected="0">
            <x v="4"/>
          </reference>
        </references>
      </pivotArea>
    </chartFormat>
    <chartFormat chart="5" format="6">
      <pivotArea type="data" outline="0" fieldPosition="0">
        <references count="2">
          <reference field="4294967294" count="1" selected="0">
            <x v="0"/>
          </reference>
          <reference field="0" count="1" selected="0">
            <x v="5"/>
          </reference>
        </references>
      </pivotArea>
    </chartFormat>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0" count="1" selected="0">
            <x v="0"/>
          </reference>
        </references>
      </pivotArea>
    </chartFormat>
    <chartFormat chart="7" format="18">
      <pivotArea type="data" outline="0" fieldPosition="0">
        <references count="2">
          <reference field="4294967294" count="1" selected="0">
            <x v="0"/>
          </reference>
          <reference field="0" count="1" selected="0">
            <x v="1"/>
          </reference>
        </references>
      </pivotArea>
    </chartFormat>
    <chartFormat chart="7" format="19">
      <pivotArea type="data" outline="0" fieldPosition="0">
        <references count="2">
          <reference field="4294967294" count="1" selected="0">
            <x v="0"/>
          </reference>
          <reference field="0" count="1" selected="0">
            <x v="2"/>
          </reference>
        </references>
      </pivotArea>
    </chartFormat>
    <chartFormat chart="7" format="20">
      <pivotArea type="data" outline="0" fieldPosition="0">
        <references count="2">
          <reference field="4294967294" count="1" selected="0">
            <x v="0"/>
          </reference>
          <reference field="0" count="1" selected="0">
            <x v="3"/>
          </reference>
        </references>
      </pivotArea>
    </chartFormat>
    <chartFormat chart="7" format="21">
      <pivotArea type="data" outline="0" fieldPosition="0">
        <references count="2">
          <reference field="4294967294" count="1" selected="0">
            <x v="0"/>
          </reference>
          <reference field="0" count="1" selected="0">
            <x v="4"/>
          </reference>
        </references>
      </pivotArea>
    </chartFormat>
    <chartFormat chart="7" format="22">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7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K2:Q9" firstHeaderRow="0" firstDataRow="1" firstDataCol="1"/>
  <pivotFields count="28">
    <pivotField axis="axisRow" showAll="0">
      <items count="7">
        <item x="5"/>
        <item x="4"/>
        <item x="3"/>
        <item x="0"/>
        <item x="2"/>
        <item x="1"/>
        <item t="default"/>
      </items>
    </pivotField>
    <pivotField showAll="0">
      <items count="6">
        <item x="1"/>
        <item x="4"/>
        <item x="3"/>
        <item x="2"/>
        <item x="0"/>
        <item t="default"/>
      </items>
    </pivotField>
    <pivotField showAll="0"/>
    <pivotField showAll="0"/>
    <pivotField showAll="0"/>
    <pivotField showAll="0">
      <items count="4">
        <item x="2"/>
        <item x="1"/>
        <item x="0"/>
        <item t="default"/>
      </items>
    </pivotField>
    <pivotField showAll="0">
      <items count="4">
        <item h="1" x="2"/>
        <item x="0"/>
        <item x="1"/>
        <item t="default"/>
      </items>
    </pivotField>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dataField="1" showAll="0">
      <items count="3">
        <item x="0"/>
        <item x="1"/>
        <item t="default"/>
      </items>
    </pivotField>
    <pivotField dataField="1" showAll="0">
      <items count="3">
        <item x="0"/>
        <item x="1"/>
        <item t="default"/>
      </items>
    </pivotField>
    <pivotField dataField="1" showAll="0">
      <items count="3">
        <item x="0"/>
        <item x="1"/>
        <item t="default"/>
      </items>
    </pivotField>
    <pivotField dataField="1" showAll="0">
      <items count="3">
        <item x="0"/>
        <item x="1"/>
        <item t="default"/>
      </items>
    </pivotField>
    <pivotField dataField="1" showAll="0">
      <items count="3">
        <item x="0"/>
        <item x="1"/>
        <item t="default"/>
      </items>
    </pivotField>
    <pivotField showAll="0"/>
    <pivotField showAll="0"/>
    <pivotField showAll="0"/>
    <pivotField showAll="0"/>
    <pivotField dragToRow="0" dragToCol="0" dragToPage="0" showAll="0" defaultSubtotal="0"/>
    <pivotField dragToRow="0" dragToCol="0" dragToPage="0" showAll="0" defaultSubtotal="0"/>
  </pivotFields>
  <rowFields count="1">
    <field x="0"/>
  </rowFields>
  <rowItems count="7">
    <i>
      <x/>
    </i>
    <i>
      <x v="1"/>
    </i>
    <i>
      <x v="2"/>
    </i>
    <i>
      <x v="3"/>
    </i>
    <i>
      <x v="4"/>
    </i>
    <i>
      <x v="5"/>
    </i>
    <i t="grand">
      <x/>
    </i>
  </rowItems>
  <colFields count="1">
    <field x="-2"/>
  </colFields>
  <colItems count="6">
    <i>
      <x/>
    </i>
    <i i="1">
      <x v="1"/>
    </i>
    <i i="2">
      <x v="2"/>
    </i>
    <i i="3">
      <x v="3"/>
    </i>
    <i i="4">
      <x v="4"/>
    </i>
    <i i="5">
      <x v="5"/>
    </i>
  </colItems>
  <dataFields count="6">
    <dataField name="Campaign: 6" fld="21" baseField="0" baseItem="0"/>
    <dataField name="Campaign: 4" fld="19" baseField="0" baseItem="0"/>
    <dataField name="Campaign: 3" fld="18" baseField="0" baseItem="0"/>
    <dataField name="Campaign: 5" fld="20" baseField="0" baseItem="0"/>
    <dataField name="Campaign: 1" fld="16" baseField="0" baseItem="0"/>
    <dataField name="Campaign: 2" fld="17" baseField="0" baseItem="0"/>
  </dataFields>
  <formats count="5">
    <format dxfId="34">
      <pivotArea field="0" type="button" dataOnly="0" labelOnly="1" outline="0" axis="axisRow" fieldPosition="0"/>
    </format>
    <format dxfId="33">
      <pivotArea dataOnly="0" labelOnly="1" outline="0" fieldPosition="0">
        <references count="1">
          <reference field="4294967294" count="6">
            <x v="0"/>
            <x v="1"/>
            <x v="2"/>
            <x v="3"/>
            <x v="4"/>
            <x v="5"/>
          </reference>
        </references>
      </pivotArea>
    </format>
    <format dxfId="32">
      <pivotArea field="0" type="button" dataOnly="0" labelOnly="1" outline="0" axis="axisRow" fieldPosition="0"/>
    </format>
    <format dxfId="31">
      <pivotArea dataOnly="0" labelOnly="1" outline="0" fieldPosition="0">
        <references count="1">
          <reference field="4294967294" count="6">
            <x v="0"/>
            <x v="1"/>
            <x v="2"/>
            <x v="3"/>
            <x v="4"/>
            <x v="5"/>
          </reference>
        </references>
      </pivotArea>
    </format>
    <format dxfId="30">
      <pivotArea field="0" type="button" dataOnly="0" labelOnly="1" outline="0" axis="axisRow" fieldPosition="0"/>
    </format>
  </formats>
  <conditionalFormats count="13">
    <conditionalFormat priority="1">
      <pivotAreas count="1">
        <pivotArea type="data" collapsedLevelsAreSubtotals="1" fieldPosition="0">
          <references count="1">
            <reference field="0" count="1">
              <x v="5"/>
            </reference>
          </references>
        </pivotArea>
      </pivotAreas>
    </conditionalFormat>
    <conditionalFormat priority="2">
      <pivotAreas count="1">
        <pivotArea type="data" collapsedLevelsAreSubtotals="1" fieldPosition="0">
          <references count="1">
            <reference field="0" count="1">
              <x v="4"/>
            </reference>
          </references>
        </pivotArea>
      </pivotAreas>
    </conditionalFormat>
    <conditionalFormat priority="3">
      <pivotAreas count="1">
        <pivotArea type="data" collapsedLevelsAreSubtotals="1" fieldPosition="0">
          <references count="1">
            <reference field="0" count="1">
              <x v="3"/>
            </reference>
          </references>
        </pivotArea>
      </pivotAreas>
    </conditionalFormat>
    <conditionalFormat priority="4">
      <pivotAreas count="1">
        <pivotArea type="data" collapsedLevelsAreSubtotals="1" fieldPosition="0">
          <references count="1">
            <reference field="0" count="1">
              <x v="2"/>
            </reference>
          </references>
        </pivotArea>
      </pivotAreas>
    </conditionalFormat>
    <conditionalFormat priority="5">
      <pivotAreas count="1">
        <pivotArea type="data" collapsedLevelsAreSubtotals="1" fieldPosition="0">
          <references count="1">
            <reference field="0" count="1">
              <x v="1"/>
            </reference>
          </references>
        </pivotArea>
      </pivotAreas>
    </conditionalFormat>
    <conditionalFormat priority="6">
      <pivotAreas count="1">
        <pivotArea type="data" collapsedLevelsAreSubtotals="1" fieldPosition="0">
          <references count="1">
            <reference field="0" count="1">
              <x v="0"/>
            </reference>
          </references>
        </pivotArea>
      </pivotAreas>
    </conditionalFormat>
    <conditionalFormat priority="9">
      <pivotAreas count="1">
        <pivotArea type="data" collapsedLevelsAreSubtotals="1" fieldPosition="0">
          <references count="1">
            <reference field="0" count="6">
              <x v="0"/>
              <x v="1"/>
              <x v="2"/>
              <x v="3"/>
              <x v="4"/>
              <x v="5"/>
            </reference>
          </references>
        </pivotArea>
      </pivotAreas>
    </conditionalFormat>
    <conditionalFormat priority="10">
      <pivotAreas count="1">
        <pivotArea type="data" collapsedLevelsAreSubtotals="1" fieldPosition="0">
          <references count="2">
            <reference field="4294967294" count="1" selected="0">
              <x v="5"/>
            </reference>
            <reference field="0" count="6">
              <x v="0"/>
              <x v="1"/>
              <x v="2"/>
              <x v="3"/>
              <x v="4"/>
              <x v="5"/>
            </reference>
          </references>
        </pivotArea>
      </pivotAreas>
    </conditionalFormat>
    <conditionalFormat priority="11">
      <pivotAreas count="1">
        <pivotArea type="data" collapsedLevelsAreSubtotals="1" fieldPosition="0">
          <references count="2">
            <reference field="4294967294" count="1" selected="0">
              <x v="4"/>
            </reference>
            <reference field="0" count="6">
              <x v="0"/>
              <x v="1"/>
              <x v="2"/>
              <x v="3"/>
              <x v="4"/>
              <x v="5"/>
            </reference>
          </references>
        </pivotArea>
      </pivotAreas>
    </conditionalFormat>
    <conditionalFormat priority="12">
      <pivotAreas count="1">
        <pivotArea type="data" collapsedLevelsAreSubtotals="1" fieldPosition="0">
          <references count="2">
            <reference field="4294967294" count="1" selected="0">
              <x v="3"/>
            </reference>
            <reference field="0" count="6">
              <x v="0"/>
              <x v="1"/>
              <x v="2"/>
              <x v="3"/>
              <x v="4"/>
              <x v="5"/>
            </reference>
          </references>
        </pivotArea>
      </pivotAreas>
    </conditionalFormat>
    <conditionalFormat priority="13">
      <pivotAreas count="1">
        <pivotArea type="data" collapsedLevelsAreSubtotals="1" fieldPosition="0">
          <references count="2">
            <reference field="4294967294" count="1" selected="0">
              <x v="2"/>
            </reference>
            <reference field="0" count="6">
              <x v="0"/>
              <x v="1"/>
              <x v="2"/>
              <x v="3"/>
              <x v="4"/>
              <x v="5"/>
            </reference>
          </references>
        </pivotArea>
      </pivotAreas>
    </conditionalFormat>
    <conditionalFormat priority="14">
      <pivotAreas count="1">
        <pivotArea type="data" collapsedLevelsAreSubtotals="1" fieldPosition="0">
          <references count="2">
            <reference field="4294967294" count="1" selected="0">
              <x v="1"/>
            </reference>
            <reference field="0" count="6">
              <x v="0"/>
              <x v="1"/>
              <x v="2"/>
              <x v="3"/>
              <x v="4"/>
              <x v="5"/>
            </reference>
          </references>
        </pivotArea>
      </pivotAreas>
    </conditionalFormat>
    <conditionalFormat priority="15">
      <pivotAreas count="1">
        <pivotArea type="data" collapsedLevelsAreSubtotals="1" fieldPosition="0">
          <references count="2">
            <reference field="4294967294" count="1" selected="0">
              <x v="0"/>
            </reference>
            <reference field="0" count="6">
              <x v="0"/>
              <x v="1"/>
              <x v="2"/>
              <x v="3"/>
              <x v="4"/>
              <x v="5"/>
            </reference>
          </references>
        </pivotArea>
      </pivotAreas>
    </conditionalFormat>
  </conditionalFormats>
  <chartFormats count="12">
    <chartFormat chart="0" format="0" series="1">
      <pivotArea type="data" outline="0" fieldPosition="0">
        <references count="1">
          <reference field="4294967294" count="1" selected="0">
            <x v="4"/>
          </reference>
        </references>
      </pivotArea>
    </chartFormat>
    <chartFormat chart="0" format="1" series="1">
      <pivotArea type="data" outline="0" fieldPosition="0">
        <references count="1">
          <reference field="4294967294" count="1" selected="0">
            <x v="5"/>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1"/>
          </reference>
        </references>
      </pivotArea>
    </chartFormat>
    <chartFormat chart="0" format="4" series="1">
      <pivotArea type="data" outline="0" fieldPosition="0">
        <references count="1">
          <reference field="4294967294" count="1" selected="0">
            <x v="3"/>
          </reference>
        </references>
      </pivotArea>
    </chartFormat>
    <chartFormat chart="0" format="5"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2"/>
          </reference>
        </references>
      </pivotArea>
    </chartFormat>
    <chartFormat chart="7" format="3" series="1">
      <pivotArea type="data" outline="0" fieldPosition="0">
        <references count="1">
          <reference field="4294967294" count="1" selected="0">
            <x v="3"/>
          </reference>
        </references>
      </pivotArea>
    </chartFormat>
    <chartFormat chart="7" format="4" series="1">
      <pivotArea type="data" outline="0" fieldPosition="0">
        <references count="1">
          <reference field="4294967294" count="1" selected="0">
            <x v="4"/>
          </reference>
        </references>
      </pivotArea>
    </chartFormat>
    <chartFormat chart="7" format="5"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E38641D-63DC-4265-8936-713ECADE1FE2}"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G2:AM10" firstHeaderRow="1" firstDataRow="2" firstDataCol="1"/>
  <pivotFields count="28">
    <pivotField axis="axisRow" dataField="1" showAll="0">
      <items count="7">
        <item x="5"/>
        <item x="4"/>
        <item x="3"/>
        <item x="0"/>
        <item x="2"/>
        <item x="1"/>
        <item t="default"/>
      </items>
    </pivotField>
    <pivotField showAll="0">
      <items count="6">
        <item x="1"/>
        <item x="4"/>
        <item x="3"/>
        <item x="2"/>
        <item x="0"/>
        <item t="default"/>
      </items>
    </pivotField>
    <pivotField axis="axisCol" showAll="0">
      <items count="6">
        <item x="2"/>
        <item x="0"/>
        <item x="4"/>
        <item x="1"/>
        <item x="3"/>
        <item t="default"/>
      </items>
    </pivotField>
    <pivotField showAll="0"/>
    <pivotField showAll="0"/>
    <pivotField showAll="0">
      <items count="4">
        <item x="2"/>
        <item x="1"/>
        <item x="0"/>
        <item t="default"/>
      </items>
    </pivotField>
    <pivotField showAll="0">
      <items count="4">
        <item h="1" x="2"/>
        <item x="0"/>
        <item x="1"/>
        <item t="default"/>
      </items>
    </pivotField>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pivotField showAll="0"/>
    <pivotField showAll="0"/>
    <pivotField showAll="0"/>
    <pivotField dragToRow="0" dragToCol="0" dragToPage="0" showAll="0" defaultSubtotal="0"/>
    <pivotField dragToRow="0" dragToCol="0" dragToPage="0" showAll="0" defaultSubtotal="0"/>
  </pivotFields>
  <rowFields count="1">
    <field x="0"/>
  </rowFields>
  <rowItems count="7">
    <i>
      <x/>
    </i>
    <i>
      <x v="1"/>
    </i>
    <i>
      <x v="2"/>
    </i>
    <i>
      <x v="3"/>
    </i>
    <i>
      <x v="4"/>
    </i>
    <i>
      <x v="5"/>
    </i>
    <i t="grand">
      <x/>
    </i>
  </rowItems>
  <colFields count="1">
    <field x="2"/>
  </colFields>
  <colItems count="6">
    <i>
      <x/>
    </i>
    <i>
      <x v="1"/>
    </i>
    <i>
      <x v="2"/>
    </i>
    <i>
      <x v="3"/>
    </i>
    <i>
      <x v="4"/>
    </i>
    <i t="grand">
      <x/>
    </i>
  </colItems>
  <dataFields count="1">
    <dataField name="Count of Age Brackets" fld="0" subtotal="count" showDataAs="percentOfTotal" baseField="0" baseItem="0" numFmtId="10"/>
  </dataFields>
  <formats count="7">
    <format dxfId="41">
      <pivotArea type="origin" dataOnly="0" labelOnly="1" outline="0" fieldPosition="0"/>
    </format>
    <format dxfId="40">
      <pivotArea field="2" type="button" dataOnly="0" labelOnly="1" outline="0" axis="axisCol" fieldPosition="0"/>
    </format>
    <format dxfId="39">
      <pivotArea type="topRight" dataOnly="0" labelOnly="1" outline="0" fieldPosition="0"/>
    </format>
    <format dxfId="38">
      <pivotArea type="origin" dataOnly="0" labelOnly="1" outline="0" fieldPosition="0"/>
    </format>
    <format dxfId="37">
      <pivotArea field="2" type="button" dataOnly="0" labelOnly="1" outline="0" axis="axisCol" fieldPosition="0"/>
    </format>
    <format dxfId="36">
      <pivotArea type="topRight" dataOnly="0" labelOnly="1" outline="0" fieldPosition="0"/>
    </format>
    <format dxfId="35">
      <pivotArea outline="0" fieldPosition="0">
        <references count="1">
          <reference field="4294967294" count="1">
            <x v="0"/>
          </reference>
        </references>
      </pivotArea>
    </format>
  </formats>
  <chartFormats count="1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1" format="4" series="1">
      <pivotArea type="data" outline="0" fieldPosition="0">
        <references count="2">
          <reference field="4294967294" count="1" selected="0">
            <x v="0"/>
          </reference>
          <reference field="2" count="1" selected="0">
            <x v="4"/>
          </reference>
        </references>
      </pivotArea>
    </chartFormat>
    <chartFormat chart="2" format="0" series="1">
      <pivotArea type="data" outline="0" fieldPosition="0">
        <references count="2">
          <reference field="4294967294" count="1" selected="0">
            <x v="0"/>
          </reference>
          <reference field="2" count="1" selected="0">
            <x v="0"/>
          </reference>
        </references>
      </pivotArea>
    </chartFormat>
    <chartFormat chart="2" format="1" series="1">
      <pivotArea type="data" outline="0" fieldPosition="0">
        <references count="2">
          <reference field="4294967294" count="1" selected="0">
            <x v="0"/>
          </reference>
          <reference field="2" count="1" selected="0">
            <x v="1"/>
          </reference>
        </references>
      </pivotArea>
    </chartFormat>
    <chartFormat chart="2" format="2" series="1">
      <pivotArea type="data" outline="0" fieldPosition="0">
        <references count="2">
          <reference field="4294967294" count="1" selected="0">
            <x v="0"/>
          </reference>
          <reference field="2" count="1" selected="0">
            <x v="2"/>
          </reference>
        </references>
      </pivotArea>
    </chartFormat>
    <chartFormat chart="2" format="3" series="1">
      <pivotArea type="data" outline="0" fieldPosition="0">
        <references count="2">
          <reference field="4294967294" count="1" selected="0">
            <x v="0"/>
          </reference>
          <reference field="2" count="1" selected="0">
            <x v="3"/>
          </reference>
        </references>
      </pivotArea>
    </chartFormat>
    <chartFormat chart="2"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524DF70-8EF0-43C1-8A4E-D08960412005}"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3">
  <location ref="BP2:BQ5" firstHeaderRow="1" firstDataRow="1" firstDataCol="1"/>
  <pivotFields count="28">
    <pivotField showAll="0"/>
    <pivotField showAll="0">
      <items count="6">
        <item x="1"/>
        <item x="4"/>
        <item x="3"/>
        <item x="2"/>
        <item x="0"/>
        <item t="default"/>
      </items>
    </pivotField>
    <pivotField showAll="0"/>
    <pivotField showAll="0"/>
    <pivotField showAll="0"/>
    <pivotField showAll="0">
      <items count="4">
        <item x="2"/>
        <item x="1"/>
        <item x="0"/>
        <item t="default"/>
      </items>
    </pivotField>
    <pivotField axis="axisRow" dataField="1" showAll="0">
      <items count="4">
        <item h="1" x="2"/>
        <item x="0"/>
        <item x="1"/>
        <item t="default"/>
      </items>
    </pivotField>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pivotField showAll="0"/>
    <pivotField showAll="0"/>
    <pivotField showAll="0"/>
    <pivotField dragToRow="0" dragToCol="0" dragToPage="0" showAll="0" defaultSubtotal="0"/>
    <pivotField dragToRow="0" dragToCol="0" dragToPage="0" showAll="0" defaultSubtotal="0"/>
  </pivotFields>
  <rowFields count="1">
    <field x="6"/>
  </rowFields>
  <rowItems count="3">
    <i>
      <x v="1"/>
    </i>
    <i>
      <x v="2"/>
    </i>
    <i t="grand">
      <x/>
    </i>
  </rowItems>
  <colItems count="1">
    <i/>
  </colItems>
  <dataFields count="1">
    <dataField name="Count of Last Purchase" fld="6" subtotal="count" baseField="0" baseItem="0"/>
  </dataFields>
  <chartFormats count="2">
    <chartFormat chart="3" format="10"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A26AC56-A450-40DA-BB66-AA084BBC63A2}"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88">
  <location ref="BI2:BJ8" firstHeaderRow="1" firstDataRow="1" firstDataCol="1"/>
  <pivotFields count="28">
    <pivotField showAll="0"/>
    <pivotField axis="axisRow" dataField="1" showAll="0">
      <items count="6">
        <item x="1"/>
        <item x="4"/>
        <item x="3"/>
        <item x="2"/>
        <item x="0"/>
        <item t="default"/>
      </items>
    </pivotField>
    <pivotField showAll="0"/>
    <pivotField showAll="0"/>
    <pivotField showAll="0"/>
    <pivotField showAll="0">
      <items count="4">
        <item x="2"/>
        <item x="1"/>
        <item x="0"/>
        <item t="default"/>
      </items>
    </pivotField>
    <pivotField showAll="0">
      <items count="4">
        <item h="1" x="2"/>
        <item x="0"/>
        <item x="1"/>
        <item t="default"/>
      </items>
    </pivotField>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pivotField showAll="0"/>
    <pivotField showAll="0"/>
    <pivotField showAll="0"/>
    <pivotField dragToRow="0" dragToCol="0" dragToPage="0" showAll="0" defaultSubtotal="0"/>
    <pivotField dragToRow="0" dragToCol="0" dragToPage="0" showAll="0" defaultSubtotal="0"/>
  </pivotFields>
  <rowFields count="1">
    <field x="1"/>
  </rowFields>
  <rowItems count="6">
    <i>
      <x/>
    </i>
    <i>
      <x v="1"/>
    </i>
    <i>
      <x v="2"/>
    </i>
    <i>
      <x v="3"/>
    </i>
    <i>
      <x v="4"/>
    </i>
    <i t="grand">
      <x/>
    </i>
  </rowItems>
  <colItems count="1">
    <i/>
  </colItems>
  <dataFields count="1">
    <dataField name="Count of Education Status" fld="1" subtotal="count" showDataAs="percentOfTotal" baseField="1" baseItem="2" numFmtId="10"/>
  </dataFields>
  <formats count="1">
    <format dxfId="42">
      <pivotArea collapsedLevelsAreSubtotals="1" fieldPosition="0">
        <references count="1">
          <reference field="1" count="0"/>
        </references>
      </pivotArea>
    </format>
  </formats>
  <chartFormats count="12">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1" count="1" selected="0">
            <x v="0"/>
          </reference>
        </references>
      </pivotArea>
    </chartFormat>
    <chartFormat chart="3" format="9">
      <pivotArea type="data" outline="0" fieldPosition="0">
        <references count="2">
          <reference field="4294967294" count="1" selected="0">
            <x v="0"/>
          </reference>
          <reference field="1" count="1" selected="0">
            <x v="1"/>
          </reference>
        </references>
      </pivotArea>
    </chartFormat>
    <chartFormat chart="3" format="10">
      <pivotArea type="data" outline="0" fieldPosition="0">
        <references count="2">
          <reference field="4294967294" count="1" selected="0">
            <x v="0"/>
          </reference>
          <reference field="1" count="1" selected="0">
            <x v="2"/>
          </reference>
        </references>
      </pivotArea>
    </chartFormat>
    <chartFormat chart="3" format="11">
      <pivotArea type="data" outline="0" fieldPosition="0">
        <references count="2">
          <reference field="4294967294" count="1" selected="0">
            <x v="0"/>
          </reference>
          <reference field="1" count="1" selected="0">
            <x v="3"/>
          </reference>
        </references>
      </pivotArea>
    </chartFormat>
    <chartFormat chart="3" format="12">
      <pivotArea type="data" outline="0" fieldPosition="0">
        <references count="2">
          <reference field="4294967294" count="1" selected="0">
            <x v="0"/>
          </reference>
          <reference field="1" count="1" selected="0">
            <x v="4"/>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643217F-92A5-48C5-B8BD-63205E69C962}"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R2:AT9" firstHeaderRow="0" firstDataRow="1" firstDataCol="1"/>
  <pivotFields count="28">
    <pivotField axis="axisRow" showAll="0">
      <items count="7">
        <item x="5"/>
        <item x="4"/>
        <item x="3"/>
        <item x="0"/>
        <item x="2"/>
        <item x="1"/>
        <item t="default"/>
      </items>
    </pivotField>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0"/>
  </rowFields>
  <rowItems count="7">
    <i>
      <x/>
    </i>
    <i>
      <x v="1"/>
    </i>
    <i>
      <x v="2"/>
    </i>
    <i>
      <x v="3"/>
    </i>
    <i>
      <x v="4"/>
    </i>
    <i>
      <x v="5"/>
    </i>
    <i t="grand">
      <x/>
    </i>
  </rowItems>
  <colFields count="1">
    <field x="-2"/>
  </colFields>
  <colItems count="2">
    <i>
      <x/>
    </i>
    <i i="1">
      <x v="1"/>
    </i>
  </colItems>
  <dataFields count="2">
    <dataField name="Sum of Number of Small Kids" fld="3" baseField="0" baseItem="0"/>
    <dataField name="Sum of Number of Teens" fld="4"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BDC7DCB-B88E-4059-868F-7304A35C9D50}"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7">
  <location ref="A2:G9" firstHeaderRow="0" firstDataRow="1" firstDataCol="1"/>
  <pivotFields count="28">
    <pivotField axis="axisRow" showAll="0">
      <items count="7">
        <item x="5"/>
        <item x="4"/>
        <item x="3"/>
        <item x="0"/>
        <item x="2"/>
        <item x="1"/>
        <item t="default"/>
      </items>
    </pivotField>
    <pivotField showAll="0">
      <items count="6">
        <item x="1"/>
        <item x="4"/>
        <item x="3"/>
        <item x="2"/>
        <item x="0"/>
        <item t="default"/>
      </items>
    </pivotField>
    <pivotField showAll="0"/>
    <pivotField showAll="0"/>
    <pivotField showAll="0"/>
    <pivotField showAll="0">
      <items count="4">
        <item x="2"/>
        <item x="1"/>
        <item x="0"/>
        <item t="default"/>
      </items>
    </pivotField>
    <pivotField showAll="0">
      <items count="4">
        <item h="1" x="2"/>
        <item x="0"/>
        <item x="1"/>
        <item t="default"/>
      </items>
    </pivotField>
    <pivotField showAll="0"/>
    <pivotField showAll="0"/>
    <pivotField showAll="0"/>
    <pivotField dataField="1" showAll="0">
      <items count="776">
        <item x="91"/>
        <item x="49"/>
        <item x="50"/>
        <item x="107"/>
        <item x="112"/>
        <item x="24"/>
        <item x="177"/>
        <item x="5"/>
        <item x="13"/>
        <item x="56"/>
        <item x="30"/>
        <item x="78"/>
        <item x="102"/>
        <item x="81"/>
        <item x="87"/>
        <item x="95"/>
        <item x="79"/>
        <item x="203"/>
        <item x="6"/>
        <item x="16"/>
        <item x="61"/>
        <item x="358"/>
        <item x="18"/>
        <item x="75"/>
        <item x="66"/>
        <item x="164"/>
        <item x="111"/>
        <item x="60"/>
        <item x="14"/>
        <item x="76"/>
        <item x="380"/>
        <item x="8"/>
        <item x="47"/>
        <item x="23"/>
        <item x="214"/>
        <item x="201"/>
        <item x="296"/>
        <item x="268"/>
        <item x="138"/>
        <item x="299"/>
        <item x="141"/>
        <item x="219"/>
        <item x="100"/>
        <item x="332"/>
        <item x="89"/>
        <item x="15"/>
        <item x="188"/>
        <item x="352"/>
        <item x="317"/>
        <item x="44"/>
        <item x="57"/>
        <item x="159"/>
        <item x="123"/>
        <item x="461"/>
        <item x="723"/>
        <item x="52"/>
        <item x="41"/>
        <item x="632"/>
        <item x="330"/>
        <item x="548"/>
        <item x="440"/>
        <item x="391"/>
        <item x="246"/>
        <item x="492"/>
        <item x="351"/>
        <item x="104"/>
        <item x="103"/>
        <item x="153"/>
        <item x="401"/>
        <item x="356"/>
        <item x="441"/>
        <item x="502"/>
        <item x="113"/>
        <item x="187"/>
        <item x="462"/>
        <item x="535"/>
        <item x="249"/>
        <item x="745"/>
        <item x="67"/>
        <item x="39"/>
        <item x="198"/>
        <item x="621"/>
        <item x="439"/>
        <item x="598"/>
        <item x="508"/>
        <item x="591"/>
        <item x="344"/>
        <item x="303"/>
        <item x="479"/>
        <item x="139"/>
        <item x="416"/>
        <item x="109"/>
        <item x="454"/>
        <item x="209"/>
        <item x="328"/>
        <item x="565"/>
        <item x="252"/>
        <item x="202"/>
        <item x="336"/>
        <item x="124"/>
        <item x="545"/>
        <item x="224"/>
        <item x="86"/>
        <item x="189"/>
        <item x="526"/>
        <item x="754"/>
        <item x="667"/>
        <item x="110"/>
        <item x="106"/>
        <item x="527"/>
        <item x="62"/>
        <item x="639"/>
        <item x="564"/>
        <item x="582"/>
        <item x="471"/>
        <item x="134"/>
        <item x="206"/>
        <item x="93"/>
        <item x="179"/>
        <item x="463"/>
        <item x="497"/>
        <item x="609"/>
        <item x="48"/>
        <item x="297"/>
        <item x="175"/>
        <item x="604"/>
        <item x="733"/>
        <item x="4"/>
        <item x="227"/>
        <item x="35"/>
        <item x="650"/>
        <item x="27"/>
        <item x="438"/>
        <item x="340"/>
        <item x="25"/>
        <item x="571"/>
        <item x="233"/>
        <item x="274"/>
        <item x="552"/>
        <item x="151"/>
        <item x="528"/>
        <item x="398"/>
        <item x="128"/>
        <item x="421"/>
        <item x="719"/>
        <item x="476"/>
        <item x="281"/>
        <item x="53"/>
        <item x="593"/>
        <item x="589"/>
        <item x="213"/>
        <item x="59"/>
        <item x="85"/>
        <item x="260"/>
        <item x="264"/>
        <item x="434"/>
        <item x="414"/>
        <item x="597"/>
        <item x="449"/>
        <item x="176"/>
        <item x="34"/>
        <item x="205"/>
        <item x="420"/>
        <item x="711"/>
        <item x="221"/>
        <item x="529"/>
        <item x="539"/>
        <item x="275"/>
        <item x="315"/>
        <item x="611"/>
        <item x="538"/>
        <item x="58"/>
        <item x="618"/>
        <item x="0"/>
        <item x="708"/>
        <item x="404"/>
        <item x="771"/>
        <item x="80"/>
        <item x="325"/>
        <item x="194"/>
        <item x="388"/>
        <item x="601"/>
        <item x="701"/>
        <item x="346"/>
        <item x="354"/>
        <item x="185"/>
        <item x="135"/>
        <item x="377"/>
        <item x="472"/>
        <item x="244"/>
        <item x="481"/>
        <item x="385"/>
        <item x="755"/>
        <item x="26"/>
        <item x="402"/>
        <item x="658"/>
        <item x="635"/>
        <item x="184"/>
        <item x="422"/>
        <item x="152"/>
        <item x="160"/>
        <item x="339"/>
        <item x="756"/>
        <item x="190"/>
        <item x="659"/>
        <item x="654"/>
        <item x="687"/>
        <item x="423"/>
        <item x="307"/>
        <item x="396"/>
        <item x="276"/>
        <item x="415"/>
        <item x="73"/>
        <item x="271"/>
        <item x="183"/>
        <item x="285"/>
        <item x="483"/>
        <item x="245"/>
        <item x="488"/>
        <item x="343"/>
        <item x="231"/>
        <item x="397"/>
        <item x="581"/>
        <item x="7"/>
        <item x="496"/>
        <item x="644"/>
        <item x="248"/>
        <item x="403"/>
        <item x="699"/>
        <item x="638"/>
        <item x="54"/>
        <item x="507"/>
        <item x="71"/>
        <item x="501"/>
        <item x="637"/>
        <item x="165"/>
        <item x="322"/>
        <item x="577"/>
        <item x="506"/>
        <item x="602"/>
        <item x="679"/>
        <item x="287"/>
        <item x="12"/>
        <item x="509"/>
        <item x="11"/>
        <item x="178"/>
        <item x="418"/>
        <item x="333"/>
        <item x="574"/>
        <item x="207"/>
        <item x="272"/>
        <item x="101"/>
        <item x="240"/>
        <item x="566"/>
        <item x="200"/>
        <item x="10"/>
        <item x="133"/>
        <item x="335"/>
        <item x="682"/>
        <item x="562"/>
        <item x="338"/>
        <item x="298"/>
        <item x="731"/>
        <item x="254"/>
        <item x="627"/>
        <item x="42"/>
        <item x="46"/>
        <item x="170"/>
        <item x="265"/>
        <item x="279"/>
        <item x="557"/>
        <item x="749"/>
        <item x="608"/>
        <item x="393"/>
        <item x="759"/>
        <item x="140"/>
        <item x="753"/>
        <item x="301"/>
        <item x="715"/>
        <item x="37"/>
        <item x="712"/>
        <item x="29"/>
        <item x="636"/>
        <item x="570"/>
        <item x="389"/>
        <item x="149"/>
        <item x="773"/>
        <item x="408"/>
        <item x="130"/>
        <item x="662"/>
        <item x="493"/>
        <item x="642"/>
        <item x="88"/>
        <item x="433"/>
        <item x="592"/>
        <item x="211"/>
        <item x="770"/>
        <item x="294"/>
        <item x="154"/>
        <item x="395"/>
        <item x="302"/>
        <item x="758"/>
        <item x="458"/>
        <item x="309"/>
        <item x="429"/>
        <item x="36"/>
        <item x="494"/>
        <item x="288"/>
        <item x="169"/>
        <item x="653"/>
        <item x="763"/>
        <item x="704"/>
        <item x="489"/>
        <item x="656"/>
        <item x="217"/>
        <item x="629"/>
        <item x="347"/>
        <item x="311"/>
        <item x="116"/>
        <item x="517"/>
        <item x="585"/>
        <item x="620"/>
        <item x="255"/>
        <item x="559"/>
        <item x="342"/>
        <item x="480"/>
        <item x="305"/>
        <item x="235"/>
        <item x="431"/>
        <item x="686"/>
        <item x="453"/>
        <item x="70"/>
        <item x="372"/>
        <item x="218"/>
        <item x="683"/>
        <item x="126"/>
        <item x="215"/>
        <item x="223"/>
        <item x="573"/>
        <item x="460"/>
        <item x="1"/>
        <item x="312"/>
        <item x="530"/>
        <item x="361"/>
        <item x="446"/>
        <item x="292"/>
        <item x="55"/>
        <item x="560"/>
        <item x="180"/>
        <item x="321"/>
        <item x="137"/>
        <item x="166"/>
        <item x="324"/>
        <item x="503"/>
        <item x="587"/>
        <item x="550"/>
        <item x="693"/>
        <item x="295"/>
        <item x="478"/>
        <item x="143"/>
        <item x="337"/>
        <item x="148"/>
        <item x="691"/>
        <item x="318"/>
        <item x="360"/>
        <item x="514"/>
        <item x="665"/>
        <item x="595"/>
        <item x="671"/>
        <item x="735"/>
        <item x="115"/>
        <item x="625"/>
        <item x="772"/>
        <item x="72"/>
        <item x="242"/>
        <item x="774"/>
        <item x="459"/>
        <item x="280"/>
        <item x="737"/>
        <item x="208"/>
        <item x="381"/>
        <item x="182"/>
        <item x="229"/>
        <item x="769"/>
        <item x="293"/>
        <item x="119"/>
        <item x="703"/>
        <item x="222"/>
        <item x="371"/>
        <item x="290"/>
        <item x="628"/>
        <item x="725"/>
        <item x="129"/>
        <item x="567"/>
        <item x="331"/>
        <item x="409"/>
        <item x="17"/>
        <item x="554"/>
        <item x="448"/>
        <item x="634"/>
        <item x="120"/>
        <item x="38"/>
        <item x="594"/>
        <item x="468"/>
        <item x="31"/>
        <item x="730"/>
        <item x="69"/>
        <item x="546"/>
        <item x="413"/>
        <item x="21"/>
        <item x="63"/>
        <item x="314"/>
        <item x="695"/>
        <item x="278"/>
        <item x="688"/>
        <item x="193"/>
        <item x="436"/>
        <item x="556"/>
        <item x="349"/>
        <item x="374"/>
        <item x="334"/>
        <item x="569"/>
        <item x="619"/>
        <item x="22"/>
        <item x="84"/>
        <item x="410"/>
        <item x="98"/>
        <item x="495"/>
        <item x="132"/>
        <item x="357"/>
        <item x="524"/>
        <item x="631"/>
        <item x="320"/>
        <item x="204"/>
        <item x="150"/>
        <item x="765"/>
        <item x="173"/>
        <item x="544"/>
        <item x="251"/>
        <item x="94"/>
        <item x="237"/>
        <item x="157"/>
        <item x="690"/>
        <item x="313"/>
        <item x="536"/>
        <item x="386"/>
        <item x="588"/>
        <item x="680"/>
        <item x="118"/>
        <item x="768"/>
        <item x="617"/>
        <item x="212"/>
        <item x="578"/>
        <item x="392"/>
        <item x="537"/>
        <item x="419"/>
        <item x="542"/>
        <item x="470"/>
        <item x="417"/>
        <item x="705"/>
        <item x="615"/>
        <item x="424"/>
        <item x="576"/>
        <item x="455"/>
        <item x="681"/>
        <item x="499"/>
        <item x="234"/>
        <item x="64"/>
        <item x="669"/>
        <item x="613"/>
        <item x="498"/>
        <item x="90"/>
        <item x="167"/>
        <item x="33"/>
        <item x="181"/>
        <item x="174"/>
        <item x="125"/>
        <item x="568"/>
        <item x="663"/>
        <item x="92"/>
        <item x="579"/>
        <item x="195"/>
        <item x="751"/>
        <item x="599"/>
        <item x="649"/>
        <item x="487"/>
        <item x="326"/>
        <item x="136"/>
        <item x="467"/>
        <item x="700"/>
        <item x="425"/>
        <item x="363"/>
        <item x="692"/>
        <item x="728"/>
        <item x="162"/>
        <item x="742"/>
        <item x="300"/>
        <item x="674"/>
        <item x="308"/>
        <item x="261"/>
        <item x="630"/>
        <item x="442"/>
        <item x="432"/>
        <item x="447"/>
        <item x="131"/>
        <item x="316"/>
        <item x="74"/>
        <item x="28"/>
        <item x="603"/>
        <item x="761"/>
        <item x="196"/>
        <item x="65"/>
        <item x="660"/>
        <item x="484"/>
        <item x="707"/>
        <item x="450"/>
        <item x="257"/>
        <item x="485"/>
        <item x="505"/>
        <item x="43"/>
        <item x="259"/>
        <item x="236"/>
        <item x="640"/>
        <item x="661"/>
        <item x="500"/>
        <item x="555"/>
        <item x="464"/>
        <item x="114"/>
        <item x="738"/>
        <item x="267"/>
        <item x="533"/>
        <item x="716"/>
        <item x="732"/>
        <item x="426"/>
        <item x="486"/>
        <item x="532"/>
        <item x="304"/>
        <item x="736"/>
        <item x="400"/>
        <item x="717"/>
        <item x="466"/>
        <item x="519"/>
        <item x="283"/>
        <item x="359"/>
        <item x="172"/>
        <item x="191"/>
        <item x="584"/>
        <item x="746"/>
        <item x="727"/>
        <item x="168"/>
        <item x="512"/>
        <item x="155"/>
        <item x="670"/>
        <item x="525"/>
        <item x="382"/>
        <item x="586"/>
        <item x="284"/>
        <item x="451"/>
        <item x="366"/>
        <item x="384"/>
        <item x="199"/>
        <item x="580"/>
        <item x="306"/>
        <item x="610"/>
        <item x="697"/>
        <item x="750"/>
        <item x="437"/>
        <item x="710"/>
        <item x="456"/>
        <item x="575"/>
        <item x="40"/>
        <item x="643"/>
        <item x="572"/>
        <item x="83"/>
        <item x="147"/>
        <item x="622"/>
        <item x="19"/>
        <item x="696"/>
        <item x="616"/>
        <item x="444"/>
        <item x="32"/>
        <item x="345"/>
        <item x="734"/>
        <item x="145"/>
        <item x="668"/>
        <item x="561"/>
        <item x="477"/>
        <item x="216"/>
        <item x="469"/>
        <item x="210"/>
        <item x="748"/>
        <item x="523"/>
        <item x="364"/>
        <item x="108"/>
        <item x="158"/>
        <item x="406"/>
        <item x="633"/>
        <item x="99"/>
        <item x="457"/>
        <item x="220"/>
        <item x="694"/>
        <item x="121"/>
        <item x="144"/>
        <item x="45"/>
        <item x="387"/>
        <item x="270"/>
        <item x="394"/>
        <item x="156"/>
        <item x="411"/>
        <item x="624"/>
        <item x="117"/>
        <item x="596"/>
        <item x="232"/>
        <item x="614"/>
        <item x="445"/>
        <item x="407"/>
        <item x="744"/>
        <item x="192"/>
        <item x="310"/>
        <item x="510"/>
        <item x="511"/>
        <item x="390"/>
        <item x="747"/>
        <item x="623"/>
        <item x="323"/>
        <item x="373"/>
        <item x="740"/>
        <item x="760"/>
        <item x="673"/>
        <item x="677"/>
        <item x="186"/>
        <item x="743"/>
        <item x="250"/>
        <item x="258"/>
        <item x="664"/>
        <item x="341"/>
        <item x="329"/>
        <item x="362"/>
        <item x="549"/>
        <item x="655"/>
        <item x="77"/>
        <item x="96"/>
        <item x="689"/>
        <item x="452"/>
        <item x="9"/>
        <item x="540"/>
        <item x="122"/>
        <item x="724"/>
        <item x="68"/>
        <item x="590"/>
        <item x="97"/>
        <item x="289"/>
        <item x="543"/>
        <item x="520"/>
        <item x="541"/>
        <item x="767"/>
        <item x="20"/>
        <item x="405"/>
        <item x="518"/>
        <item x="721"/>
        <item x="522"/>
        <item x="718"/>
        <item x="490"/>
        <item x="612"/>
        <item x="491"/>
        <item x="428"/>
        <item x="263"/>
        <item x="443"/>
        <item x="709"/>
        <item x="521"/>
        <item x="383"/>
        <item x="230"/>
        <item x="350"/>
        <item x="3"/>
        <item x="547"/>
        <item x="645"/>
        <item x="243"/>
        <item x="652"/>
        <item x="563"/>
        <item x="277"/>
        <item x="82"/>
        <item x="675"/>
        <item x="720"/>
        <item x="247"/>
        <item x="379"/>
        <item x="226"/>
        <item x="256"/>
        <item x="465"/>
        <item x="647"/>
        <item x="412"/>
        <item x="238"/>
        <item x="435"/>
        <item x="142"/>
        <item x="757"/>
        <item x="291"/>
        <item x="678"/>
        <item x="319"/>
        <item x="365"/>
        <item x="286"/>
        <item x="239"/>
        <item x="282"/>
        <item x="399"/>
        <item x="2"/>
        <item x="685"/>
        <item x="739"/>
        <item x="646"/>
        <item x="607"/>
        <item x="558"/>
        <item x="427"/>
        <item x="475"/>
        <item x="269"/>
        <item x="430"/>
        <item x="253"/>
        <item x="348"/>
        <item x="684"/>
        <item x="105"/>
        <item x="146"/>
        <item x="641"/>
        <item x="161"/>
        <item x="516"/>
        <item x="241"/>
        <item x="657"/>
        <item x="713"/>
        <item x="482"/>
        <item x="163"/>
        <item x="648"/>
        <item x="327"/>
        <item x="378"/>
        <item x="729"/>
        <item x="651"/>
        <item x="473"/>
        <item x="127"/>
        <item x="368"/>
        <item x="262"/>
        <item x="726"/>
        <item x="534"/>
        <item x="551"/>
        <item x="515"/>
        <item x="606"/>
        <item x="672"/>
        <item x="171"/>
        <item x="600"/>
        <item x="474"/>
        <item x="369"/>
        <item x="353"/>
        <item x="626"/>
        <item x="722"/>
        <item x="197"/>
        <item x="766"/>
        <item x="714"/>
        <item x="762"/>
        <item x="51"/>
        <item x="273"/>
        <item x="376"/>
        <item x="266"/>
        <item x="504"/>
        <item x="666"/>
        <item x="355"/>
        <item x="375"/>
        <item x="698"/>
        <item x="583"/>
        <item x="531"/>
        <item x="605"/>
        <item x="752"/>
        <item x="702"/>
        <item x="513"/>
        <item x="553"/>
        <item x="741"/>
        <item x="367"/>
        <item x="676"/>
        <item x="228"/>
        <item x="764"/>
        <item x="225"/>
        <item x="706"/>
        <item x="370"/>
        <item t="default"/>
      </items>
    </pivotField>
    <pivotField dataField="1" showAll="0"/>
    <pivotField dataField="1" showAll="0"/>
    <pivotField dataField="1" showAll="0"/>
    <pivotField dataField="1" showAll="0"/>
    <pivotField dataField="1" showAll="0"/>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pivotField showAll="0"/>
    <pivotField showAll="0"/>
    <pivotField showAll="0"/>
    <pivotField dragToRow="0" dragToCol="0" dragToPage="0" showAll="0" defaultSubtotal="0"/>
    <pivotField dragToRow="0" dragToCol="0" dragToPage="0" showAll="0" defaultSubtotal="0"/>
  </pivotFields>
  <rowFields count="1">
    <field x="0"/>
  </rowFields>
  <rowItems count="7">
    <i>
      <x/>
    </i>
    <i>
      <x v="1"/>
    </i>
    <i>
      <x v="2"/>
    </i>
    <i>
      <x v="3"/>
    </i>
    <i>
      <x v="4"/>
    </i>
    <i>
      <x v="5"/>
    </i>
    <i t="grand">
      <x/>
    </i>
  </rowItems>
  <colFields count="1">
    <field x="-2"/>
  </colFields>
  <colItems count="6">
    <i>
      <x/>
    </i>
    <i i="1">
      <x v="1"/>
    </i>
    <i i="2">
      <x v="2"/>
    </i>
    <i i="3">
      <x v="3"/>
    </i>
    <i i="4">
      <x v="4"/>
    </i>
    <i i="5">
      <x v="5"/>
    </i>
  </colItems>
  <dataFields count="6">
    <dataField name="Wines" fld="10" subtotal="average" baseField="0" baseItem="0"/>
    <dataField name="Meat" fld="12" subtotal="average" baseField="0" baseItem="0"/>
    <dataField name="Gold" fld="15" subtotal="average" baseField="0" baseItem="0"/>
    <dataField name="Fish" fld="13" subtotal="average" baseField="0" baseItem="0"/>
    <dataField name="Sweet" fld="14" subtotal="average" baseField="0" baseItem="0"/>
    <dataField name="Fruits" fld="11" subtotal="average" baseField="0" baseItem="0"/>
  </dataFields>
  <formats count="1">
    <format dxfId="0">
      <pivotArea outline="0" collapsedLevelsAreSubtotals="1" fieldPosition="0"/>
    </format>
  </formats>
  <chartFormats count="1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5"/>
          </reference>
        </references>
      </pivotArea>
    </chartFormat>
    <chartFormat chart="0" format="2"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2"/>
          </reference>
        </references>
      </pivotArea>
    </chartFormat>
    <chartFormat chart="6" format="30" series="1">
      <pivotArea type="data" outline="0" fieldPosition="0">
        <references count="1">
          <reference field="4294967294" count="1" selected="0">
            <x v="0"/>
          </reference>
        </references>
      </pivotArea>
    </chartFormat>
    <chartFormat chart="6" format="31" series="1">
      <pivotArea type="data" outline="0" fieldPosition="0">
        <references count="1">
          <reference field="4294967294" count="1" selected="0">
            <x v="1"/>
          </reference>
        </references>
      </pivotArea>
    </chartFormat>
    <chartFormat chart="6" format="32" series="1">
      <pivotArea type="data" outline="0" fieldPosition="0">
        <references count="1">
          <reference field="4294967294" count="1" selected="0">
            <x v="2"/>
          </reference>
        </references>
      </pivotArea>
    </chartFormat>
    <chartFormat chart="6" format="33" series="1">
      <pivotArea type="data" outline="0" fieldPosition="0">
        <references count="1">
          <reference field="4294967294" count="1" selected="0">
            <x v="3"/>
          </reference>
        </references>
      </pivotArea>
    </chartFormat>
    <chartFormat chart="6" format="34" series="1">
      <pivotArea type="data" outline="0" fieldPosition="0">
        <references count="1">
          <reference field="4294967294" count="1" selected="0">
            <x v="4"/>
          </reference>
        </references>
      </pivotArea>
    </chartFormat>
    <chartFormat chart="6" format="35" series="1">
      <pivotArea type="data" outline="0" fieldPosition="0">
        <references count="1">
          <reference field="4294967294" count="1" selected="0">
            <x v="5"/>
          </reference>
        </references>
      </pivotArea>
    </chartFormat>
    <chartFormat chart="9" format="42" series="1">
      <pivotArea type="data" outline="0" fieldPosition="0">
        <references count="1">
          <reference field="4294967294" count="1" selected="0">
            <x v="0"/>
          </reference>
        </references>
      </pivotArea>
    </chartFormat>
    <chartFormat chart="9" format="43" series="1">
      <pivotArea type="data" outline="0" fieldPosition="0">
        <references count="1">
          <reference field="4294967294" count="1" selected="0">
            <x v="1"/>
          </reference>
        </references>
      </pivotArea>
    </chartFormat>
    <chartFormat chart="9" format="44" series="1">
      <pivotArea type="data" outline="0" fieldPosition="0">
        <references count="1">
          <reference field="4294967294" count="1" selected="0">
            <x v="2"/>
          </reference>
        </references>
      </pivotArea>
    </chartFormat>
    <chartFormat chart="9" format="45" series="1">
      <pivotArea type="data" outline="0" fieldPosition="0">
        <references count="1">
          <reference field="4294967294" count="1" selected="0">
            <x v="3"/>
          </reference>
        </references>
      </pivotArea>
    </chartFormat>
    <chartFormat chart="9" format="46" series="1">
      <pivotArea type="data" outline="0" fieldPosition="0">
        <references count="1">
          <reference field="4294967294" count="1" selected="0">
            <x v="4"/>
          </reference>
        </references>
      </pivotArea>
    </chartFormat>
    <chartFormat chart="9" format="47"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2F1967E-9D37-44C7-A81C-A4E1C7246A4A}"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7">
  <location ref="J2:N9" firstHeaderRow="0" firstDataRow="1" firstDataCol="1"/>
  <pivotFields count="28">
    <pivotField axis="axisRow" showAll="0">
      <items count="7">
        <item x="5"/>
        <item x="4"/>
        <item x="3"/>
        <item x="0"/>
        <item x="2"/>
        <item x="1"/>
        <item t="default"/>
      </items>
    </pivotField>
    <pivotField showAll="0">
      <items count="6">
        <item x="1"/>
        <item x="4"/>
        <item x="3"/>
        <item x="2"/>
        <item x="0"/>
        <item t="default"/>
      </items>
    </pivotField>
    <pivotField showAll="0"/>
    <pivotField showAll="0"/>
    <pivotField showAll="0"/>
    <pivotField showAll="0">
      <items count="4">
        <item x="2"/>
        <item x="1"/>
        <item x="0"/>
        <item t="default"/>
      </items>
    </pivotField>
    <pivotField showAll="0">
      <items count="4">
        <item h="1" x="2"/>
        <item x="0"/>
        <item x="1"/>
        <item t="default"/>
      </items>
    </pivotField>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dataField="1" showAll="0"/>
    <pivotField dataField="1" showAll="0"/>
    <pivotField dataField="1" showAll="0"/>
    <pivotField dataField="1" showAll="0"/>
    <pivotField dragToRow="0" dragToCol="0" dragToPage="0" showAll="0" defaultSubtotal="0"/>
    <pivotField dragToRow="0" dragToCol="0" dragToPage="0" showAll="0" defaultSubtotal="0"/>
  </pivotFields>
  <rowFields count="1">
    <field x="0"/>
  </rowFields>
  <rowItems count="7">
    <i>
      <x/>
    </i>
    <i>
      <x v="1"/>
    </i>
    <i>
      <x v="2"/>
    </i>
    <i>
      <x v="3"/>
    </i>
    <i>
      <x v="4"/>
    </i>
    <i>
      <x v="5"/>
    </i>
    <i t="grand">
      <x/>
    </i>
  </rowItems>
  <colFields count="1">
    <field x="-2"/>
  </colFields>
  <colItems count="4">
    <i>
      <x/>
    </i>
    <i i="1">
      <x v="1"/>
    </i>
    <i i="2">
      <x v="2"/>
    </i>
    <i i="3">
      <x v="3"/>
    </i>
  </colItems>
  <dataFields count="4">
    <dataField name="Store" fld="25" subtotal="average" baseField="0" baseItem="0"/>
    <dataField name="Web" fld="23" subtotal="average" baseField="0" baseItem="0"/>
    <dataField name="Catalog" fld="24" subtotal="average" baseField="0" baseItem="0"/>
    <dataField name="Discount" fld="22" subtotal="average" baseField="0" baseItem="0"/>
  </dataFields>
  <formats count="1">
    <format dxfId="1">
      <pivotArea outline="0" collapsedLevelsAreSubtotals="1" fieldPosition="0"/>
    </format>
  </formats>
  <chartFormats count="16">
    <chartFormat chart="0" format="0" series="1">
      <pivotArea type="data" outline="0" fieldPosition="0">
        <references count="1">
          <reference field="4294967294" count="1" selected="0">
            <x v="3"/>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0"/>
          </reference>
        </references>
      </pivotArea>
    </chartFormat>
    <chartFormat chart="6" format="18" series="1">
      <pivotArea type="data" outline="0" fieldPosition="0">
        <references count="1">
          <reference field="4294967294" count="1" selected="0">
            <x v="1"/>
          </reference>
        </references>
      </pivotArea>
    </chartFormat>
    <chartFormat chart="6" format="19" series="1">
      <pivotArea type="data" outline="0" fieldPosition="0">
        <references count="1">
          <reference field="4294967294" count="1" selected="0">
            <x v="2"/>
          </reference>
        </references>
      </pivotArea>
    </chartFormat>
    <chartFormat chart="6" format="20" series="1">
      <pivotArea type="data" outline="0" fieldPosition="0">
        <references count="1">
          <reference field="4294967294" count="1" selected="0">
            <x v="3"/>
          </reference>
        </references>
      </pivotArea>
    </chartFormat>
    <chartFormat chart="41" format="21" series="1">
      <pivotArea type="data" outline="0" fieldPosition="0">
        <references count="1">
          <reference field="4294967294" count="1" selected="0">
            <x v="0"/>
          </reference>
        </references>
      </pivotArea>
    </chartFormat>
    <chartFormat chart="41" format="22" series="1">
      <pivotArea type="data" outline="0" fieldPosition="0">
        <references count="1">
          <reference field="4294967294" count="1" selected="0">
            <x v="1"/>
          </reference>
        </references>
      </pivotArea>
    </chartFormat>
    <chartFormat chart="41" format="23" series="1">
      <pivotArea type="data" outline="0" fieldPosition="0">
        <references count="1">
          <reference field="4294967294" count="1" selected="0">
            <x v="2"/>
          </reference>
        </references>
      </pivotArea>
    </chartFormat>
    <chartFormat chart="41" format="24" series="1">
      <pivotArea type="data" outline="0" fieldPosition="0">
        <references count="1">
          <reference field="4294967294" count="1" selected="0">
            <x v="3"/>
          </reference>
        </references>
      </pivotArea>
    </chartFormat>
    <chartFormat chart="42" format="29" series="1">
      <pivotArea type="data" outline="0" fieldPosition="0">
        <references count="1">
          <reference field="4294967294" count="1" selected="0">
            <x v="0"/>
          </reference>
        </references>
      </pivotArea>
    </chartFormat>
    <chartFormat chart="42" format="30" series="1">
      <pivotArea type="data" outline="0" fieldPosition="0">
        <references count="1">
          <reference field="4294967294" count="1" selected="0">
            <x v="1"/>
          </reference>
        </references>
      </pivotArea>
    </chartFormat>
    <chartFormat chart="42" format="31" series="1">
      <pivotArea type="data" outline="0" fieldPosition="0">
        <references count="1">
          <reference field="4294967294" count="1" selected="0">
            <x v="2"/>
          </reference>
        </references>
      </pivotArea>
    </chartFormat>
    <chartFormat chart="42" format="32"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64EF822-2BE3-419B-84CA-07AE90B009FD}" name="PivotTable2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L2:AP10" firstHeaderRow="1" firstDataRow="2" firstDataCol="1"/>
  <pivotFields count="28">
    <pivotField axis="axisRow" showAll="0">
      <items count="7">
        <item x="5"/>
        <item x="4"/>
        <item x="3"/>
        <item x="0"/>
        <item x="2"/>
        <item x="1"/>
        <item t="default"/>
      </items>
    </pivotField>
    <pivotField showAll="0"/>
    <pivotField showAll="0"/>
    <pivotField showAll="0"/>
    <pivotField showAll="0"/>
    <pivotField showAll="0">
      <items count="4">
        <item x="2"/>
        <item x="1"/>
        <item x="0"/>
        <item t="default"/>
      </items>
    </pivotField>
    <pivotField showAll="0">
      <items count="4">
        <item x="2"/>
        <item x="0"/>
        <item x="1"/>
        <item t="default"/>
      </items>
    </pivotField>
    <pivotField showAll="0"/>
    <pivotField showAll="0"/>
    <pivotField axis="axisCol" dataField="1" showAll="0">
      <items count="7">
        <item m="1" x="5"/>
        <item x="2"/>
        <item x="1"/>
        <item m="1" x="4"/>
        <item m="1"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0"/>
  </rowFields>
  <rowItems count="7">
    <i>
      <x/>
    </i>
    <i>
      <x v="1"/>
    </i>
    <i>
      <x v="2"/>
    </i>
    <i>
      <x v="3"/>
    </i>
    <i>
      <x v="4"/>
    </i>
    <i>
      <x v="5"/>
    </i>
    <i t="grand">
      <x/>
    </i>
  </rowItems>
  <colFields count="1">
    <field x="9"/>
  </colFields>
  <colItems count="4">
    <i>
      <x v="1"/>
    </i>
    <i>
      <x v="2"/>
    </i>
    <i>
      <x v="5"/>
    </i>
    <i t="grand">
      <x/>
    </i>
  </colItems>
  <dataFields count="1">
    <dataField name="Count of Customer Loyalty" fld="9" subtotal="count" baseField="0" baseItem="0"/>
  </dataFields>
  <chartFormats count="6">
    <chartFormat chart="0" format="13" series="1">
      <pivotArea type="data" outline="0" fieldPosition="0">
        <references count="1">
          <reference field="9" count="1" selected="0">
            <x v="1"/>
          </reference>
        </references>
      </pivotArea>
    </chartFormat>
    <chartFormat chart="0" format="14" series="1">
      <pivotArea type="data" outline="0" fieldPosition="0">
        <references count="1">
          <reference field="9" count="1" selected="0">
            <x v="2"/>
          </reference>
        </references>
      </pivotArea>
    </chartFormat>
    <chartFormat chart="0" format="15" series="1">
      <pivotArea type="data" outline="0" fieldPosition="0">
        <references count="1">
          <reference field="9" count="1" selected="0">
            <x v="5"/>
          </reference>
        </references>
      </pivotArea>
    </chartFormat>
    <chartFormat chart="0" format="16" series="1">
      <pivotArea type="data" outline="0" fieldPosition="0">
        <references count="2">
          <reference field="4294967294" count="1" selected="0">
            <x v="0"/>
          </reference>
          <reference field="9" count="1" selected="0">
            <x v="1"/>
          </reference>
        </references>
      </pivotArea>
    </chartFormat>
    <chartFormat chart="0" format="17" series="1">
      <pivotArea type="data" outline="0" fieldPosition="0">
        <references count="2">
          <reference field="4294967294" count="1" selected="0">
            <x v="0"/>
          </reference>
          <reference field="9" count="1" selected="0">
            <x v="2"/>
          </reference>
        </references>
      </pivotArea>
    </chartFormat>
    <chartFormat chart="0" format="18" series="1">
      <pivotArea type="data" outline="0" fieldPosition="0">
        <references count="2">
          <reference field="4294967294" count="1" selected="0">
            <x v="0"/>
          </reference>
          <reference field="9"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epted_Campaign__1" xr10:uid="{BA461359-6411-4C8A-B338-3D661469EC9C}" sourceName="Accepted Campaign: 1">
  <pivotTables>
    <pivotTable tabId="5" name="PivotTable73"/>
    <pivotTable tabId="5" name="PivotTable1"/>
    <pivotTable tabId="5" name="PivotTable2"/>
    <pivotTable tabId="5" name="PivotTable21"/>
    <pivotTable tabId="5" name="PivotTable74"/>
    <pivotTable tabId="5" name="PivotTable75"/>
    <pivotTable tabId="5" name="PivotTable8"/>
    <pivotTable tabId="5" name="PivotTable9"/>
    <pivotTable tabId="5" name="PivotTable10"/>
    <pivotTable tabId="5" name="PivotTable11"/>
    <pivotTable tabId="5" name="PivotTable6"/>
    <pivotTable tabId="13" name="PivotTable12"/>
    <pivotTable tabId="13" name="PivotTable13"/>
    <pivotTable tabId="5" name="PivotTable3"/>
  </pivotTables>
  <data>
    <tabular pivotCacheId="1819691528" sortOrder="descending">
      <items count="2">
        <i x="1" s="1"/>
        <i x="0"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epted_Campaign__2" xr10:uid="{186317F8-E194-4B34-8847-4EB067E66F04}" sourceName="Accepted Campaign: 2">
  <pivotTables>
    <pivotTable tabId="5" name="PivotTable73"/>
    <pivotTable tabId="5" name="PivotTable1"/>
    <pivotTable tabId="5" name="PivotTable2"/>
    <pivotTable tabId="5" name="PivotTable21"/>
    <pivotTable tabId="5" name="PivotTable74"/>
    <pivotTable tabId="5" name="PivotTable75"/>
    <pivotTable tabId="5" name="PivotTable8"/>
    <pivotTable tabId="5" name="PivotTable9"/>
    <pivotTable tabId="5" name="PivotTable10"/>
    <pivotTable tabId="5" name="PivotTable11"/>
    <pivotTable tabId="5" name="PivotTable6"/>
    <pivotTable tabId="13" name="PivotTable12"/>
    <pivotTable tabId="13" name="PivotTable13"/>
    <pivotTable tabId="5" name="PivotTable3"/>
  </pivotTables>
  <data>
    <tabular pivotCacheId="1819691528" sortOrder="descending">
      <items count="2">
        <i x="1" s="1"/>
        <i x="0"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epted_Campaign__3" xr10:uid="{5BBA8411-4A36-4CE1-995A-5DE117BEDFB1}" sourceName="Accepted Campaign: 3">
  <pivotTables>
    <pivotTable tabId="5" name="PivotTable73"/>
    <pivotTable tabId="5" name="PivotTable1"/>
    <pivotTable tabId="5" name="PivotTable2"/>
    <pivotTable tabId="5" name="PivotTable21"/>
    <pivotTable tabId="5" name="PivotTable74"/>
    <pivotTable tabId="5" name="PivotTable75"/>
    <pivotTable tabId="5" name="PivotTable8"/>
    <pivotTable tabId="5" name="PivotTable9"/>
    <pivotTable tabId="5" name="PivotTable10"/>
    <pivotTable tabId="5" name="PivotTable11"/>
    <pivotTable tabId="5" name="PivotTable6"/>
    <pivotTable tabId="13" name="PivotTable12"/>
    <pivotTable tabId="13" name="PivotTable13"/>
    <pivotTable tabId="5" name="PivotTable3"/>
  </pivotTables>
  <data>
    <tabular pivotCacheId="1819691528" sortOrder="descending">
      <items count="2">
        <i x="1" s="1"/>
        <i x="0"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epted_Campaign__4" xr10:uid="{58EB0B7F-29B5-49FC-A9B5-67F4EBFE93F1}" sourceName="Accepted Campaign: 4">
  <pivotTables>
    <pivotTable tabId="5" name="PivotTable73"/>
    <pivotTable tabId="5" name="PivotTable1"/>
    <pivotTable tabId="5" name="PivotTable2"/>
    <pivotTable tabId="5" name="PivotTable21"/>
    <pivotTable tabId="5" name="PivotTable74"/>
    <pivotTable tabId="5" name="PivotTable75"/>
    <pivotTable tabId="5" name="PivotTable8"/>
    <pivotTable tabId="5" name="PivotTable9"/>
    <pivotTable tabId="5" name="PivotTable10"/>
    <pivotTable tabId="5" name="PivotTable11"/>
    <pivotTable tabId="5" name="PivotTable6"/>
    <pivotTable tabId="13" name="PivotTable12"/>
    <pivotTable tabId="13" name="PivotTable13"/>
    <pivotTable tabId="5" name="PivotTable3"/>
  </pivotTables>
  <data>
    <tabular pivotCacheId="1819691528" sortOrder="descending">
      <items count="2">
        <i x="1" s="1"/>
        <i x="0"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epted_Campaign__5" xr10:uid="{EB434F91-6683-4575-A37D-9BC991F61A35}" sourceName="Accepted Campaign: 5">
  <pivotTables>
    <pivotTable tabId="5" name="PivotTable73"/>
    <pivotTable tabId="5" name="PivotTable1"/>
    <pivotTable tabId="5" name="PivotTable2"/>
    <pivotTable tabId="5" name="PivotTable21"/>
    <pivotTable tabId="5" name="PivotTable74"/>
    <pivotTable tabId="5" name="PivotTable75"/>
    <pivotTable tabId="5" name="PivotTable8"/>
    <pivotTable tabId="5" name="PivotTable9"/>
    <pivotTable tabId="5" name="PivotTable10"/>
    <pivotTable tabId="5" name="PivotTable11"/>
    <pivotTable tabId="5" name="PivotTable6"/>
    <pivotTable tabId="13" name="PivotTable12"/>
    <pivotTable tabId="13" name="PivotTable13"/>
    <pivotTable tabId="5" name="PivotTable3"/>
  </pivotTables>
  <data>
    <tabular pivotCacheId="1819691528" sortOrder="descending">
      <items count="2">
        <i x="1" s="1"/>
        <i x="0" s="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epted_Campaign__6" xr10:uid="{F884F02A-0CF8-402B-B655-591B75DF4A35}" sourceName="Accepted Campaign: 6">
  <pivotTables>
    <pivotTable tabId="5" name="PivotTable73"/>
    <pivotTable tabId="5" name="PivotTable1"/>
    <pivotTable tabId="5" name="PivotTable2"/>
    <pivotTable tabId="5" name="PivotTable21"/>
    <pivotTable tabId="5" name="PivotTable74"/>
    <pivotTable tabId="5" name="PivotTable75"/>
    <pivotTable tabId="5" name="PivotTable8"/>
    <pivotTable tabId="5" name="PivotTable9"/>
    <pivotTable tabId="5" name="PivotTable10"/>
    <pivotTable tabId="5" name="PivotTable11"/>
    <pivotTable tabId="5" name="PivotTable6"/>
    <pivotTable tabId="13" name="PivotTable12"/>
    <pivotTable tabId="13" name="PivotTable13"/>
    <pivotTable tabId="5" name="PivotTable3"/>
  </pivotTables>
  <data>
    <tabular pivotCacheId="1819691528" sortOrder="descending">
      <items count="2">
        <i x="1" s="1"/>
        <i x="0"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epted Campaign: 1" xr10:uid="{89D70AE0-7D0E-48F9-846C-AC85568D28FC}" cache="Slicer_Accepted_Campaign__1" caption="Campaign: 1" rowHeight="241300"/>
  <slicer name="Accepted Campaign: 2" xr10:uid="{9BED79D7-41AB-4E11-98C8-FFF353118090}" cache="Slicer_Accepted_Campaign__2" caption="Campaign: 2" rowHeight="241300"/>
  <slicer name="Accepted Campaign: 3" xr10:uid="{AC8CA45A-6E54-4F5A-BA82-F4B60B74230B}" cache="Slicer_Accepted_Campaign__3" caption="Campaign: 3" rowHeight="241300"/>
  <slicer name="Accepted Campaign: 4" xr10:uid="{97C42F38-1E0C-4F8A-A9FF-7B31FC23F92B}" cache="Slicer_Accepted_Campaign__4" caption="Campaign: 4" rowHeight="241300"/>
  <slicer name="Accepted Campaign: 5" xr10:uid="{E2D944EF-5916-4485-9ADA-2FA07696CA8E}" cache="Slicer_Accepted_Campaign__5" caption="Campaign: 5" rowHeight="241300"/>
  <slicer name="Accepted Campaign: 6" xr10:uid="{63953A45-9A08-486F-BA31-701FA5A4C35A}" cache="Slicer_Accepted_Campaign__6" caption="Campaign: 6"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drawing" Target="../drawings/drawing2.xml"/><Relationship Id="rId5" Type="http://schemas.openxmlformats.org/officeDocument/2006/relationships/printerSettings" Target="../printerSettings/printerSettings3.bin"/><Relationship Id="rId4" Type="http://schemas.openxmlformats.org/officeDocument/2006/relationships/pivotTable" Target="../pivotTables/pivotTable16.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2206"/>
  <sheetViews>
    <sheetView workbookViewId="0">
      <selection activeCell="D1" sqref="D1"/>
    </sheetView>
  </sheetViews>
  <sheetFormatPr defaultRowHeight="15" x14ac:dyDescent="0.25"/>
  <cols>
    <col min="21" max="38" width="9" customWidth="1"/>
  </cols>
  <sheetData>
    <row r="1" spans="1:3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5">
      <c r="A2">
        <v>58138</v>
      </c>
      <c r="B2">
        <v>0</v>
      </c>
      <c r="C2">
        <v>0</v>
      </c>
      <c r="D2">
        <v>58</v>
      </c>
      <c r="E2">
        <v>635</v>
      </c>
      <c r="F2">
        <v>88</v>
      </c>
      <c r="G2">
        <v>546</v>
      </c>
      <c r="H2">
        <v>172</v>
      </c>
      <c r="I2">
        <v>88</v>
      </c>
      <c r="J2">
        <v>88</v>
      </c>
      <c r="K2">
        <v>3</v>
      </c>
      <c r="L2">
        <v>8</v>
      </c>
      <c r="M2">
        <v>10</v>
      </c>
      <c r="N2">
        <v>4</v>
      </c>
      <c r="O2">
        <v>7</v>
      </c>
      <c r="P2">
        <v>0</v>
      </c>
      <c r="Q2">
        <v>0</v>
      </c>
      <c r="R2">
        <v>0</v>
      </c>
      <c r="S2">
        <v>0</v>
      </c>
      <c r="T2">
        <v>0</v>
      </c>
      <c r="U2">
        <v>0</v>
      </c>
      <c r="V2">
        <v>3</v>
      </c>
      <c r="W2">
        <v>11</v>
      </c>
      <c r="X2">
        <v>1</v>
      </c>
      <c r="Y2">
        <v>63</v>
      </c>
      <c r="Z2">
        <v>2822</v>
      </c>
      <c r="AA2">
        <v>0</v>
      </c>
      <c r="AB2">
        <v>0</v>
      </c>
      <c r="AC2">
        <v>1</v>
      </c>
      <c r="AD2">
        <v>0</v>
      </c>
      <c r="AE2">
        <v>0</v>
      </c>
      <c r="AF2">
        <v>0</v>
      </c>
      <c r="AG2">
        <v>0</v>
      </c>
      <c r="AH2">
        <v>1</v>
      </c>
      <c r="AI2">
        <v>0</v>
      </c>
      <c r="AJ2">
        <v>0</v>
      </c>
      <c r="AK2">
        <v>1529</v>
      </c>
      <c r="AL2">
        <v>1441</v>
      </c>
      <c r="AM2">
        <v>0</v>
      </c>
    </row>
    <row r="3" spans="1:39" x14ac:dyDescent="0.25">
      <c r="A3">
        <v>46344</v>
      </c>
      <c r="B3">
        <v>1</v>
      </c>
      <c r="C3">
        <v>1</v>
      </c>
      <c r="D3">
        <v>38</v>
      </c>
      <c r="E3">
        <v>11</v>
      </c>
      <c r="F3">
        <v>1</v>
      </c>
      <c r="G3">
        <v>6</v>
      </c>
      <c r="H3">
        <v>2</v>
      </c>
      <c r="I3">
        <v>1</v>
      </c>
      <c r="J3">
        <v>6</v>
      </c>
      <c r="K3">
        <v>2</v>
      </c>
      <c r="L3">
        <v>1</v>
      </c>
      <c r="M3">
        <v>1</v>
      </c>
      <c r="N3">
        <v>2</v>
      </c>
      <c r="O3">
        <v>5</v>
      </c>
      <c r="P3">
        <v>0</v>
      </c>
      <c r="Q3">
        <v>0</v>
      </c>
      <c r="R3">
        <v>0</v>
      </c>
      <c r="S3">
        <v>0</v>
      </c>
      <c r="T3">
        <v>0</v>
      </c>
      <c r="U3">
        <v>0</v>
      </c>
      <c r="V3">
        <v>3</v>
      </c>
      <c r="W3">
        <v>11</v>
      </c>
      <c r="X3">
        <v>0</v>
      </c>
      <c r="Y3">
        <v>66</v>
      </c>
      <c r="Z3">
        <v>2272</v>
      </c>
      <c r="AA3">
        <v>0</v>
      </c>
      <c r="AB3">
        <v>0</v>
      </c>
      <c r="AC3">
        <v>1</v>
      </c>
      <c r="AD3">
        <v>0</v>
      </c>
      <c r="AE3">
        <v>0</v>
      </c>
      <c r="AF3">
        <v>0</v>
      </c>
      <c r="AG3">
        <v>0</v>
      </c>
      <c r="AH3">
        <v>1</v>
      </c>
      <c r="AI3">
        <v>0</v>
      </c>
      <c r="AJ3">
        <v>0</v>
      </c>
      <c r="AK3">
        <v>21</v>
      </c>
      <c r="AL3">
        <v>15</v>
      </c>
      <c r="AM3">
        <v>0</v>
      </c>
    </row>
    <row r="4" spans="1:39" x14ac:dyDescent="0.25">
      <c r="A4">
        <v>71613</v>
      </c>
      <c r="B4">
        <v>0</v>
      </c>
      <c r="C4">
        <v>0</v>
      </c>
      <c r="D4">
        <v>26</v>
      </c>
      <c r="E4">
        <v>426</v>
      </c>
      <c r="F4">
        <v>49</v>
      </c>
      <c r="G4">
        <v>127</v>
      </c>
      <c r="H4">
        <v>111</v>
      </c>
      <c r="I4">
        <v>21</v>
      </c>
      <c r="J4">
        <v>42</v>
      </c>
      <c r="K4">
        <v>1</v>
      </c>
      <c r="L4">
        <v>8</v>
      </c>
      <c r="M4">
        <v>2</v>
      </c>
      <c r="N4">
        <v>10</v>
      </c>
      <c r="O4">
        <v>4</v>
      </c>
      <c r="P4">
        <v>0</v>
      </c>
      <c r="Q4">
        <v>0</v>
      </c>
      <c r="R4">
        <v>0</v>
      </c>
      <c r="S4">
        <v>0</v>
      </c>
      <c r="T4">
        <v>0</v>
      </c>
      <c r="U4">
        <v>0</v>
      </c>
      <c r="V4">
        <v>3</v>
      </c>
      <c r="W4">
        <v>11</v>
      </c>
      <c r="X4">
        <v>0</v>
      </c>
      <c r="Y4">
        <v>55</v>
      </c>
      <c r="Z4">
        <v>2471</v>
      </c>
      <c r="AA4">
        <v>0</v>
      </c>
      <c r="AB4">
        <v>0</v>
      </c>
      <c r="AC4">
        <v>0</v>
      </c>
      <c r="AD4">
        <v>1</v>
      </c>
      <c r="AE4">
        <v>0</v>
      </c>
      <c r="AF4">
        <v>0</v>
      </c>
      <c r="AG4">
        <v>0</v>
      </c>
      <c r="AH4">
        <v>1</v>
      </c>
      <c r="AI4">
        <v>0</v>
      </c>
      <c r="AJ4">
        <v>0</v>
      </c>
      <c r="AK4">
        <v>734</v>
      </c>
      <c r="AL4">
        <v>692</v>
      </c>
      <c r="AM4">
        <v>0</v>
      </c>
    </row>
    <row r="5" spans="1:39" x14ac:dyDescent="0.25">
      <c r="A5">
        <v>26646</v>
      </c>
      <c r="B5">
        <v>1</v>
      </c>
      <c r="C5">
        <v>0</v>
      </c>
      <c r="D5">
        <v>26</v>
      </c>
      <c r="E5">
        <v>11</v>
      </c>
      <c r="F5">
        <v>4</v>
      </c>
      <c r="G5">
        <v>20</v>
      </c>
      <c r="H5">
        <v>10</v>
      </c>
      <c r="I5">
        <v>3</v>
      </c>
      <c r="J5">
        <v>5</v>
      </c>
      <c r="K5">
        <v>2</v>
      </c>
      <c r="L5">
        <v>2</v>
      </c>
      <c r="M5">
        <v>0</v>
      </c>
      <c r="N5">
        <v>4</v>
      </c>
      <c r="O5">
        <v>6</v>
      </c>
      <c r="P5">
        <v>0</v>
      </c>
      <c r="Q5">
        <v>0</v>
      </c>
      <c r="R5">
        <v>0</v>
      </c>
      <c r="S5">
        <v>0</v>
      </c>
      <c r="T5">
        <v>0</v>
      </c>
      <c r="U5">
        <v>0</v>
      </c>
      <c r="V5">
        <v>3</v>
      </c>
      <c r="W5">
        <v>11</v>
      </c>
      <c r="X5">
        <v>0</v>
      </c>
      <c r="Y5">
        <v>36</v>
      </c>
      <c r="Z5">
        <v>2298</v>
      </c>
      <c r="AA5">
        <v>0</v>
      </c>
      <c r="AB5">
        <v>0</v>
      </c>
      <c r="AC5">
        <v>0</v>
      </c>
      <c r="AD5">
        <v>1</v>
      </c>
      <c r="AE5">
        <v>0</v>
      </c>
      <c r="AF5">
        <v>0</v>
      </c>
      <c r="AG5">
        <v>0</v>
      </c>
      <c r="AH5">
        <v>1</v>
      </c>
      <c r="AI5">
        <v>0</v>
      </c>
      <c r="AJ5">
        <v>0</v>
      </c>
      <c r="AK5">
        <v>48</v>
      </c>
      <c r="AL5">
        <v>43</v>
      </c>
      <c r="AM5">
        <v>0</v>
      </c>
    </row>
    <row r="6" spans="1:39" x14ac:dyDescent="0.25">
      <c r="A6">
        <v>58293</v>
      </c>
      <c r="B6">
        <v>1</v>
      </c>
      <c r="C6">
        <v>0</v>
      </c>
      <c r="D6">
        <v>94</v>
      </c>
      <c r="E6">
        <v>173</v>
      </c>
      <c r="F6">
        <v>43</v>
      </c>
      <c r="G6">
        <v>118</v>
      </c>
      <c r="H6">
        <v>46</v>
      </c>
      <c r="I6">
        <v>27</v>
      </c>
      <c r="J6">
        <v>15</v>
      </c>
      <c r="K6">
        <v>5</v>
      </c>
      <c r="L6">
        <v>5</v>
      </c>
      <c r="M6">
        <v>3</v>
      </c>
      <c r="N6">
        <v>6</v>
      </c>
      <c r="O6">
        <v>5</v>
      </c>
      <c r="P6">
        <v>0</v>
      </c>
      <c r="Q6">
        <v>0</v>
      </c>
      <c r="R6">
        <v>0</v>
      </c>
      <c r="S6">
        <v>0</v>
      </c>
      <c r="T6">
        <v>0</v>
      </c>
      <c r="U6">
        <v>0</v>
      </c>
      <c r="V6">
        <v>3</v>
      </c>
      <c r="W6">
        <v>11</v>
      </c>
      <c r="X6">
        <v>0</v>
      </c>
      <c r="Y6">
        <v>39</v>
      </c>
      <c r="Z6">
        <v>2320</v>
      </c>
      <c r="AA6">
        <v>0</v>
      </c>
      <c r="AB6">
        <v>1</v>
      </c>
      <c r="AC6">
        <v>0</v>
      </c>
      <c r="AD6">
        <v>0</v>
      </c>
      <c r="AE6">
        <v>0</v>
      </c>
      <c r="AF6">
        <v>0</v>
      </c>
      <c r="AG6">
        <v>0</v>
      </c>
      <c r="AH6">
        <v>0</v>
      </c>
      <c r="AI6">
        <v>0</v>
      </c>
      <c r="AJ6">
        <v>1</v>
      </c>
      <c r="AK6">
        <v>407</v>
      </c>
      <c r="AL6">
        <v>392</v>
      </c>
      <c r="AM6">
        <v>0</v>
      </c>
    </row>
    <row r="7" spans="1:39" x14ac:dyDescent="0.25">
      <c r="A7">
        <v>62513</v>
      </c>
      <c r="B7">
        <v>0</v>
      </c>
      <c r="C7">
        <v>1</v>
      </c>
      <c r="D7">
        <v>16</v>
      </c>
      <c r="E7">
        <v>520</v>
      </c>
      <c r="F7">
        <v>42</v>
      </c>
      <c r="G7">
        <v>98</v>
      </c>
      <c r="H7">
        <v>0</v>
      </c>
      <c r="I7">
        <v>42</v>
      </c>
      <c r="J7">
        <v>14</v>
      </c>
      <c r="K7">
        <v>2</v>
      </c>
      <c r="L7">
        <v>6</v>
      </c>
      <c r="M7">
        <v>4</v>
      </c>
      <c r="N7">
        <v>10</v>
      </c>
      <c r="O7">
        <v>6</v>
      </c>
      <c r="P7">
        <v>0</v>
      </c>
      <c r="Q7">
        <v>0</v>
      </c>
      <c r="R7">
        <v>0</v>
      </c>
      <c r="S7">
        <v>0</v>
      </c>
      <c r="T7">
        <v>0</v>
      </c>
      <c r="U7">
        <v>0</v>
      </c>
      <c r="V7">
        <v>3</v>
      </c>
      <c r="W7">
        <v>11</v>
      </c>
      <c r="X7">
        <v>0</v>
      </c>
      <c r="Y7">
        <v>53</v>
      </c>
      <c r="Z7">
        <v>2452</v>
      </c>
      <c r="AA7">
        <v>0</v>
      </c>
      <c r="AB7">
        <v>0</v>
      </c>
      <c r="AC7">
        <v>0</v>
      </c>
      <c r="AD7">
        <v>1</v>
      </c>
      <c r="AE7">
        <v>0</v>
      </c>
      <c r="AF7">
        <v>0</v>
      </c>
      <c r="AG7">
        <v>0</v>
      </c>
      <c r="AH7">
        <v>0</v>
      </c>
      <c r="AI7">
        <v>1</v>
      </c>
      <c r="AJ7">
        <v>0</v>
      </c>
      <c r="AK7">
        <v>702</v>
      </c>
      <c r="AL7">
        <v>688</v>
      </c>
      <c r="AM7">
        <v>0</v>
      </c>
    </row>
    <row r="8" spans="1:39" x14ac:dyDescent="0.25">
      <c r="A8">
        <v>55635</v>
      </c>
      <c r="B8">
        <v>0</v>
      </c>
      <c r="C8">
        <v>1</v>
      </c>
      <c r="D8">
        <v>34</v>
      </c>
      <c r="E8">
        <v>235</v>
      </c>
      <c r="F8">
        <v>65</v>
      </c>
      <c r="G8">
        <v>164</v>
      </c>
      <c r="H8">
        <v>50</v>
      </c>
      <c r="I8">
        <v>49</v>
      </c>
      <c r="J8">
        <v>27</v>
      </c>
      <c r="K8">
        <v>4</v>
      </c>
      <c r="L8">
        <v>7</v>
      </c>
      <c r="M8">
        <v>3</v>
      </c>
      <c r="N8">
        <v>7</v>
      </c>
      <c r="O8">
        <v>6</v>
      </c>
      <c r="P8">
        <v>0</v>
      </c>
      <c r="Q8">
        <v>0</v>
      </c>
      <c r="R8">
        <v>0</v>
      </c>
      <c r="S8">
        <v>0</v>
      </c>
      <c r="T8">
        <v>0</v>
      </c>
      <c r="U8">
        <v>0</v>
      </c>
      <c r="V8">
        <v>3</v>
      </c>
      <c r="W8">
        <v>11</v>
      </c>
      <c r="X8">
        <v>0</v>
      </c>
      <c r="Y8">
        <v>49</v>
      </c>
      <c r="Z8">
        <v>2752</v>
      </c>
      <c r="AA8">
        <v>1</v>
      </c>
      <c r="AB8">
        <v>0</v>
      </c>
      <c r="AC8">
        <v>0</v>
      </c>
      <c r="AD8">
        <v>0</v>
      </c>
      <c r="AE8">
        <v>0</v>
      </c>
      <c r="AF8">
        <v>0</v>
      </c>
      <c r="AG8">
        <v>0</v>
      </c>
      <c r="AH8">
        <v>1</v>
      </c>
      <c r="AI8">
        <v>0</v>
      </c>
      <c r="AJ8">
        <v>0</v>
      </c>
      <c r="AK8">
        <v>563</v>
      </c>
      <c r="AL8">
        <v>536</v>
      </c>
      <c r="AM8">
        <v>0</v>
      </c>
    </row>
    <row r="9" spans="1:39" x14ac:dyDescent="0.25">
      <c r="A9">
        <v>33454</v>
      </c>
      <c r="B9">
        <v>1</v>
      </c>
      <c r="C9">
        <v>0</v>
      </c>
      <c r="D9">
        <v>32</v>
      </c>
      <c r="E9">
        <v>76</v>
      </c>
      <c r="F9">
        <v>10</v>
      </c>
      <c r="G9">
        <v>56</v>
      </c>
      <c r="H9">
        <v>3</v>
      </c>
      <c r="I9">
        <v>1</v>
      </c>
      <c r="J9">
        <v>23</v>
      </c>
      <c r="K9">
        <v>2</v>
      </c>
      <c r="L9">
        <v>4</v>
      </c>
      <c r="M9">
        <v>0</v>
      </c>
      <c r="N9">
        <v>4</v>
      </c>
      <c r="O9">
        <v>8</v>
      </c>
      <c r="P9">
        <v>0</v>
      </c>
      <c r="Q9">
        <v>0</v>
      </c>
      <c r="R9">
        <v>0</v>
      </c>
      <c r="S9">
        <v>0</v>
      </c>
      <c r="T9">
        <v>0</v>
      </c>
      <c r="U9">
        <v>0</v>
      </c>
      <c r="V9">
        <v>3</v>
      </c>
      <c r="W9">
        <v>11</v>
      </c>
      <c r="X9">
        <v>0</v>
      </c>
      <c r="Y9">
        <v>35</v>
      </c>
      <c r="Z9">
        <v>2576</v>
      </c>
      <c r="AA9">
        <v>0</v>
      </c>
      <c r="AB9">
        <v>1</v>
      </c>
      <c r="AC9">
        <v>0</v>
      </c>
      <c r="AD9">
        <v>0</v>
      </c>
      <c r="AE9">
        <v>0</v>
      </c>
      <c r="AF9">
        <v>0</v>
      </c>
      <c r="AG9">
        <v>0</v>
      </c>
      <c r="AH9">
        <v>0</v>
      </c>
      <c r="AI9">
        <v>0</v>
      </c>
      <c r="AJ9">
        <v>1</v>
      </c>
      <c r="AK9">
        <v>146</v>
      </c>
      <c r="AL9">
        <v>123</v>
      </c>
      <c r="AM9">
        <v>0</v>
      </c>
    </row>
    <row r="10" spans="1:39" x14ac:dyDescent="0.25">
      <c r="A10">
        <v>30351</v>
      </c>
      <c r="B10">
        <v>1</v>
      </c>
      <c r="C10">
        <v>0</v>
      </c>
      <c r="D10">
        <v>19</v>
      </c>
      <c r="E10">
        <v>14</v>
      </c>
      <c r="F10">
        <v>0</v>
      </c>
      <c r="G10">
        <v>24</v>
      </c>
      <c r="H10">
        <v>3</v>
      </c>
      <c r="I10">
        <v>3</v>
      </c>
      <c r="J10">
        <v>2</v>
      </c>
      <c r="K10">
        <v>1</v>
      </c>
      <c r="L10">
        <v>3</v>
      </c>
      <c r="M10">
        <v>0</v>
      </c>
      <c r="N10">
        <v>2</v>
      </c>
      <c r="O10">
        <v>9</v>
      </c>
      <c r="P10">
        <v>0</v>
      </c>
      <c r="Q10">
        <v>0</v>
      </c>
      <c r="R10">
        <v>0</v>
      </c>
      <c r="S10">
        <v>0</v>
      </c>
      <c r="T10">
        <v>0</v>
      </c>
      <c r="U10">
        <v>0</v>
      </c>
      <c r="V10">
        <v>3</v>
      </c>
      <c r="W10">
        <v>11</v>
      </c>
      <c r="X10">
        <v>1</v>
      </c>
      <c r="Y10">
        <v>46</v>
      </c>
      <c r="Z10">
        <v>2547</v>
      </c>
      <c r="AA10">
        <v>0</v>
      </c>
      <c r="AB10">
        <v>0</v>
      </c>
      <c r="AC10">
        <v>0</v>
      </c>
      <c r="AD10">
        <v>1</v>
      </c>
      <c r="AE10">
        <v>0</v>
      </c>
      <c r="AF10">
        <v>0</v>
      </c>
      <c r="AG10">
        <v>0</v>
      </c>
      <c r="AH10">
        <v>0</v>
      </c>
      <c r="AI10">
        <v>0</v>
      </c>
      <c r="AJ10">
        <v>1</v>
      </c>
      <c r="AK10">
        <v>44</v>
      </c>
      <c r="AL10">
        <v>42</v>
      </c>
      <c r="AM10">
        <v>0</v>
      </c>
    </row>
    <row r="11" spans="1:39" x14ac:dyDescent="0.25">
      <c r="A11">
        <v>5648</v>
      </c>
      <c r="B11">
        <v>1</v>
      </c>
      <c r="C11">
        <v>1</v>
      </c>
      <c r="D11">
        <v>68</v>
      </c>
      <c r="E11">
        <v>28</v>
      </c>
      <c r="F11">
        <v>0</v>
      </c>
      <c r="G11">
        <v>6</v>
      </c>
      <c r="H11">
        <v>1</v>
      </c>
      <c r="I11">
        <v>1</v>
      </c>
      <c r="J11">
        <v>13</v>
      </c>
      <c r="K11">
        <v>1</v>
      </c>
      <c r="L11">
        <v>1</v>
      </c>
      <c r="M11">
        <v>0</v>
      </c>
      <c r="N11">
        <v>0</v>
      </c>
      <c r="O11">
        <v>20</v>
      </c>
      <c r="P11">
        <v>1</v>
      </c>
      <c r="Q11">
        <v>0</v>
      </c>
      <c r="R11">
        <v>0</v>
      </c>
      <c r="S11">
        <v>0</v>
      </c>
      <c r="T11">
        <v>0</v>
      </c>
      <c r="U11">
        <v>0</v>
      </c>
      <c r="V11">
        <v>3</v>
      </c>
      <c r="W11">
        <v>11</v>
      </c>
      <c r="X11">
        <v>0</v>
      </c>
      <c r="Y11">
        <v>70</v>
      </c>
      <c r="Z11">
        <v>2267</v>
      </c>
      <c r="AA11">
        <v>0</v>
      </c>
      <c r="AB11">
        <v>0</v>
      </c>
      <c r="AC11">
        <v>0</v>
      </c>
      <c r="AD11">
        <v>1</v>
      </c>
      <c r="AE11">
        <v>0</v>
      </c>
      <c r="AF11">
        <v>0</v>
      </c>
      <c r="AG11">
        <v>0</v>
      </c>
      <c r="AH11">
        <v>0</v>
      </c>
      <c r="AI11">
        <v>0</v>
      </c>
      <c r="AJ11">
        <v>1</v>
      </c>
      <c r="AK11">
        <v>36</v>
      </c>
      <c r="AL11">
        <v>23</v>
      </c>
      <c r="AM11">
        <v>1</v>
      </c>
    </row>
    <row r="12" spans="1:39" x14ac:dyDescent="0.25">
      <c r="A12">
        <v>7500</v>
      </c>
      <c r="B12">
        <v>0</v>
      </c>
      <c r="C12">
        <v>0</v>
      </c>
      <c r="D12">
        <v>59</v>
      </c>
      <c r="E12">
        <v>6</v>
      </c>
      <c r="F12">
        <v>16</v>
      </c>
      <c r="G12">
        <v>11</v>
      </c>
      <c r="H12">
        <v>11</v>
      </c>
      <c r="I12">
        <v>1</v>
      </c>
      <c r="J12">
        <v>16</v>
      </c>
      <c r="K12">
        <v>1</v>
      </c>
      <c r="L12">
        <v>2</v>
      </c>
      <c r="M12">
        <v>0</v>
      </c>
      <c r="N12">
        <v>3</v>
      </c>
      <c r="O12">
        <v>8</v>
      </c>
      <c r="P12">
        <v>0</v>
      </c>
      <c r="Q12">
        <v>0</v>
      </c>
      <c r="R12">
        <v>0</v>
      </c>
      <c r="S12">
        <v>0</v>
      </c>
      <c r="T12">
        <v>0</v>
      </c>
      <c r="U12">
        <v>0</v>
      </c>
      <c r="V12">
        <v>3</v>
      </c>
      <c r="W12">
        <v>11</v>
      </c>
      <c r="X12">
        <v>0</v>
      </c>
      <c r="Y12">
        <v>44</v>
      </c>
      <c r="Z12">
        <v>2752</v>
      </c>
      <c r="AA12">
        <v>0</v>
      </c>
      <c r="AB12">
        <v>1</v>
      </c>
      <c r="AC12">
        <v>0</v>
      </c>
      <c r="AD12">
        <v>0</v>
      </c>
      <c r="AE12">
        <v>0</v>
      </c>
      <c r="AF12">
        <v>0</v>
      </c>
      <c r="AG12">
        <v>1</v>
      </c>
      <c r="AH12">
        <v>0</v>
      </c>
      <c r="AI12">
        <v>0</v>
      </c>
      <c r="AJ12">
        <v>0</v>
      </c>
      <c r="AK12">
        <v>45</v>
      </c>
      <c r="AL12">
        <v>29</v>
      </c>
      <c r="AM12">
        <v>0</v>
      </c>
    </row>
    <row r="13" spans="1:39" x14ac:dyDescent="0.25">
      <c r="A13">
        <v>63033</v>
      </c>
      <c r="B13">
        <v>0</v>
      </c>
      <c r="C13">
        <v>0</v>
      </c>
      <c r="D13">
        <v>82</v>
      </c>
      <c r="E13">
        <v>194</v>
      </c>
      <c r="F13">
        <v>61</v>
      </c>
      <c r="G13">
        <v>480</v>
      </c>
      <c r="H13">
        <v>225</v>
      </c>
      <c r="I13">
        <v>112</v>
      </c>
      <c r="J13">
        <v>30</v>
      </c>
      <c r="K13">
        <v>1</v>
      </c>
      <c r="L13">
        <v>3</v>
      </c>
      <c r="M13">
        <v>4</v>
      </c>
      <c r="N13">
        <v>8</v>
      </c>
      <c r="O13">
        <v>2</v>
      </c>
      <c r="P13">
        <v>0</v>
      </c>
      <c r="Q13">
        <v>0</v>
      </c>
      <c r="R13">
        <v>0</v>
      </c>
      <c r="S13">
        <v>0</v>
      </c>
      <c r="T13">
        <v>0</v>
      </c>
      <c r="U13">
        <v>0</v>
      </c>
      <c r="V13">
        <v>3</v>
      </c>
      <c r="W13">
        <v>11</v>
      </c>
      <c r="X13">
        <v>0</v>
      </c>
      <c r="Y13">
        <v>61</v>
      </c>
      <c r="Z13">
        <v>2385</v>
      </c>
      <c r="AA13">
        <v>1</v>
      </c>
      <c r="AB13">
        <v>0</v>
      </c>
      <c r="AC13">
        <v>0</v>
      </c>
      <c r="AD13">
        <v>0</v>
      </c>
      <c r="AE13">
        <v>0</v>
      </c>
      <c r="AF13">
        <v>0</v>
      </c>
      <c r="AG13">
        <v>0</v>
      </c>
      <c r="AH13">
        <v>1</v>
      </c>
      <c r="AI13">
        <v>0</v>
      </c>
      <c r="AJ13">
        <v>0</v>
      </c>
      <c r="AK13">
        <v>1072</v>
      </c>
      <c r="AL13">
        <v>1042</v>
      </c>
      <c r="AM13">
        <v>0</v>
      </c>
    </row>
    <row r="14" spans="1:39" x14ac:dyDescent="0.25">
      <c r="A14">
        <v>59354</v>
      </c>
      <c r="B14">
        <v>1</v>
      </c>
      <c r="C14">
        <v>1</v>
      </c>
      <c r="D14">
        <v>53</v>
      </c>
      <c r="E14">
        <v>233</v>
      </c>
      <c r="F14">
        <v>2</v>
      </c>
      <c r="G14">
        <v>53</v>
      </c>
      <c r="H14">
        <v>3</v>
      </c>
      <c r="I14">
        <v>5</v>
      </c>
      <c r="J14">
        <v>14</v>
      </c>
      <c r="K14">
        <v>3</v>
      </c>
      <c r="L14">
        <v>6</v>
      </c>
      <c r="M14">
        <v>1</v>
      </c>
      <c r="N14">
        <v>5</v>
      </c>
      <c r="O14">
        <v>6</v>
      </c>
      <c r="P14">
        <v>0</v>
      </c>
      <c r="Q14">
        <v>0</v>
      </c>
      <c r="R14">
        <v>0</v>
      </c>
      <c r="S14">
        <v>0</v>
      </c>
      <c r="T14">
        <v>0</v>
      </c>
      <c r="U14">
        <v>0</v>
      </c>
      <c r="V14">
        <v>3</v>
      </c>
      <c r="W14">
        <v>11</v>
      </c>
      <c r="X14">
        <v>0</v>
      </c>
      <c r="Y14">
        <v>68</v>
      </c>
      <c r="Z14">
        <v>2385</v>
      </c>
      <c r="AA14">
        <v>1</v>
      </c>
      <c r="AB14">
        <v>0</v>
      </c>
      <c r="AC14">
        <v>0</v>
      </c>
      <c r="AD14">
        <v>0</v>
      </c>
      <c r="AE14">
        <v>0</v>
      </c>
      <c r="AF14">
        <v>0</v>
      </c>
      <c r="AG14">
        <v>0</v>
      </c>
      <c r="AH14">
        <v>0</v>
      </c>
      <c r="AI14">
        <v>1</v>
      </c>
      <c r="AJ14">
        <v>0</v>
      </c>
      <c r="AK14">
        <v>296</v>
      </c>
      <c r="AL14">
        <v>282</v>
      </c>
      <c r="AM14">
        <v>0</v>
      </c>
    </row>
    <row r="15" spans="1:39" x14ac:dyDescent="0.25">
      <c r="A15">
        <v>17323</v>
      </c>
      <c r="B15">
        <v>0</v>
      </c>
      <c r="C15">
        <v>0</v>
      </c>
      <c r="D15">
        <v>38</v>
      </c>
      <c r="E15">
        <v>3</v>
      </c>
      <c r="F15">
        <v>14</v>
      </c>
      <c r="G15">
        <v>17</v>
      </c>
      <c r="H15">
        <v>6</v>
      </c>
      <c r="I15">
        <v>1</v>
      </c>
      <c r="J15">
        <v>5</v>
      </c>
      <c r="K15">
        <v>1</v>
      </c>
      <c r="L15">
        <v>1</v>
      </c>
      <c r="M15">
        <v>0</v>
      </c>
      <c r="N15">
        <v>3</v>
      </c>
      <c r="O15">
        <v>8</v>
      </c>
      <c r="P15">
        <v>0</v>
      </c>
      <c r="Q15">
        <v>0</v>
      </c>
      <c r="R15">
        <v>0</v>
      </c>
      <c r="S15">
        <v>0</v>
      </c>
      <c r="T15">
        <v>0</v>
      </c>
      <c r="U15">
        <v>0</v>
      </c>
      <c r="V15">
        <v>3</v>
      </c>
      <c r="W15">
        <v>11</v>
      </c>
      <c r="X15">
        <v>0</v>
      </c>
      <c r="Y15">
        <v>33</v>
      </c>
      <c r="Z15">
        <v>2786</v>
      </c>
      <c r="AA15">
        <v>0</v>
      </c>
      <c r="AB15">
        <v>1</v>
      </c>
      <c r="AC15">
        <v>0</v>
      </c>
      <c r="AD15">
        <v>0</v>
      </c>
      <c r="AE15">
        <v>0</v>
      </c>
      <c r="AF15">
        <v>0</v>
      </c>
      <c r="AG15">
        <v>0</v>
      </c>
      <c r="AH15">
        <v>1</v>
      </c>
      <c r="AI15">
        <v>0</v>
      </c>
      <c r="AJ15">
        <v>0</v>
      </c>
      <c r="AK15">
        <v>41</v>
      </c>
      <c r="AL15">
        <v>36</v>
      </c>
      <c r="AM15">
        <v>0</v>
      </c>
    </row>
    <row r="16" spans="1:39" x14ac:dyDescent="0.25">
      <c r="A16">
        <v>82800</v>
      </c>
      <c r="B16">
        <v>0</v>
      </c>
      <c r="C16">
        <v>0</v>
      </c>
      <c r="D16">
        <v>23</v>
      </c>
      <c r="E16">
        <v>1006</v>
      </c>
      <c r="F16">
        <v>22</v>
      </c>
      <c r="G16">
        <v>115</v>
      </c>
      <c r="H16">
        <v>59</v>
      </c>
      <c r="I16">
        <v>68</v>
      </c>
      <c r="J16">
        <v>45</v>
      </c>
      <c r="K16">
        <v>1</v>
      </c>
      <c r="L16">
        <v>7</v>
      </c>
      <c r="M16">
        <v>6</v>
      </c>
      <c r="N16">
        <v>12</v>
      </c>
      <c r="O16">
        <v>3</v>
      </c>
      <c r="P16">
        <v>0</v>
      </c>
      <c r="Q16">
        <v>0</v>
      </c>
      <c r="R16">
        <v>1</v>
      </c>
      <c r="S16">
        <v>1</v>
      </c>
      <c r="T16">
        <v>0</v>
      </c>
      <c r="U16">
        <v>0</v>
      </c>
      <c r="V16">
        <v>3</v>
      </c>
      <c r="W16">
        <v>11</v>
      </c>
      <c r="X16">
        <v>1</v>
      </c>
      <c r="Y16">
        <v>74</v>
      </c>
      <c r="Z16">
        <v>2741</v>
      </c>
      <c r="AA16">
        <v>0</v>
      </c>
      <c r="AB16">
        <v>0</v>
      </c>
      <c r="AC16">
        <v>1</v>
      </c>
      <c r="AD16">
        <v>0</v>
      </c>
      <c r="AE16">
        <v>0</v>
      </c>
      <c r="AF16">
        <v>0</v>
      </c>
      <c r="AG16">
        <v>0</v>
      </c>
      <c r="AH16">
        <v>0</v>
      </c>
      <c r="AI16">
        <v>0</v>
      </c>
      <c r="AJ16">
        <v>1</v>
      </c>
      <c r="AK16">
        <v>1270</v>
      </c>
      <c r="AL16">
        <v>1225</v>
      </c>
      <c r="AM16">
        <v>2</v>
      </c>
    </row>
    <row r="17" spans="1:39" x14ac:dyDescent="0.25">
      <c r="A17">
        <v>41850</v>
      </c>
      <c r="B17">
        <v>1</v>
      </c>
      <c r="C17">
        <v>1</v>
      </c>
      <c r="D17">
        <v>51</v>
      </c>
      <c r="E17">
        <v>53</v>
      </c>
      <c r="F17">
        <v>5</v>
      </c>
      <c r="G17">
        <v>19</v>
      </c>
      <c r="H17">
        <v>2</v>
      </c>
      <c r="I17">
        <v>13</v>
      </c>
      <c r="J17">
        <v>4</v>
      </c>
      <c r="K17">
        <v>3</v>
      </c>
      <c r="L17">
        <v>3</v>
      </c>
      <c r="M17">
        <v>0</v>
      </c>
      <c r="N17">
        <v>3</v>
      </c>
      <c r="O17">
        <v>8</v>
      </c>
      <c r="P17">
        <v>0</v>
      </c>
      <c r="Q17">
        <v>0</v>
      </c>
      <c r="R17">
        <v>0</v>
      </c>
      <c r="S17">
        <v>0</v>
      </c>
      <c r="T17">
        <v>0</v>
      </c>
      <c r="U17">
        <v>0</v>
      </c>
      <c r="V17">
        <v>3</v>
      </c>
      <c r="W17">
        <v>11</v>
      </c>
      <c r="X17">
        <v>0</v>
      </c>
      <c r="Y17">
        <v>40</v>
      </c>
      <c r="Z17">
        <v>2711</v>
      </c>
      <c r="AA17">
        <v>0</v>
      </c>
      <c r="AB17">
        <v>1</v>
      </c>
      <c r="AC17">
        <v>0</v>
      </c>
      <c r="AD17">
        <v>0</v>
      </c>
      <c r="AE17">
        <v>0</v>
      </c>
      <c r="AF17">
        <v>0</v>
      </c>
      <c r="AG17">
        <v>0</v>
      </c>
      <c r="AH17">
        <v>1</v>
      </c>
      <c r="AI17">
        <v>0</v>
      </c>
      <c r="AJ17">
        <v>0</v>
      </c>
      <c r="AK17">
        <v>92</v>
      </c>
      <c r="AL17">
        <v>88</v>
      </c>
      <c r="AM17">
        <v>0</v>
      </c>
    </row>
    <row r="18" spans="1:39" x14ac:dyDescent="0.25">
      <c r="A18">
        <v>37760</v>
      </c>
      <c r="B18">
        <v>0</v>
      </c>
      <c r="C18">
        <v>0</v>
      </c>
      <c r="D18">
        <v>20</v>
      </c>
      <c r="E18">
        <v>84</v>
      </c>
      <c r="F18">
        <v>5</v>
      </c>
      <c r="G18">
        <v>38</v>
      </c>
      <c r="H18">
        <v>150</v>
      </c>
      <c r="I18">
        <v>12</v>
      </c>
      <c r="J18">
        <v>28</v>
      </c>
      <c r="K18">
        <v>2</v>
      </c>
      <c r="L18">
        <v>4</v>
      </c>
      <c r="M18">
        <v>1</v>
      </c>
      <c r="N18">
        <v>6</v>
      </c>
      <c r="O18">
        <v>7</v>
      </c>
      <c r="P18">
        <v>0</v>
      </c>
      <c r="Q18">
        <v>0</v>
      </c>
      <c r="R18">
        <v>0</v>
      </c>
      <c r="S18">
        <v>0</v>
      </c>
      <c r="T18">
        <v>0</v>
      </c>
      <c r="U18">
        <v>0</v>
      </c>
      <c r="V18">
        <v>3</v>
      </c>
      <c r="W18">
        <v>11</v>
      </c>
      <c r="X18">
        <v>0</v>
      </c>
      <c r="Y18">
        <v>74</v>
      </c>
      <c r="Z18">
        <v>2826</v>
      </c>
      <c r="AA18">
        <v>0</v>
      </c>
      <c r="AB18">
        <v>0</v>
      </c>
      <c r="AC18">
        <v>0</v>
      </c>
      <c r="AD18">
        <v>1</v>
      </c>
      <c r="AE18">
        <v>0</v>
      </c>
      <c r="AF18">
        <v>0</v>
      </c>
      <c r="AG18">
        <v>0</v>
      </c>
      <c r="AH18">
        <v>1</v>
      </c>
      <c r="AI18">
        <v>0</v>
      </c>
      <c r="AJ18">
        <v>0</v>
      </c>
      <c r="AK18">
        <v>289</v>
      </c>
      <c r="AL18">
        <v>261</v>
      </c>
      <c r="AM18">
        <v>0</v>
      </c>
    </row>
    <row r="19" spans="1:39" x14ac:dyDescent="0.25">
      <c r="A19">
        <v>76995</v>
      </c>
      <c r="B19">
        <v>0</v>
      </c>
      <c r="C19">
        <v>1</v>
      </c>
      <c r="D19">
        <v>91</v>
      </c>
      <c r="E19">
        <v>1012</v>
      </c>
      <c r="F19">
        <v>80</v>
      </c>
      <c r="G19">
        <v>498</v>
      </c>
      <c r="H19">
        <v>0</v>
      </c>
      <c r="I19">
        <v>16</v>
      </c>
      <c r="J19">
        <v>176</v>
      </c>
      <c r="K19">
        <v>2</v>
      </c>
      <c r="L19">
        <v>11</v>
      </c>
      <c r="M19">
        <v>4</v>
      </c>
      <c r="N19">
        <v>9</v>
      </c>
      <c r="O19">
        <v>5</v>
      </c>
      <c r="P19">
        <v>0</v>
      </c>
      <c r="Q19">
        <v>0</v>
      </c>
      <c r="R19">
        <v>0</v>
      </c>
      <c r="S19">
        <v>1</v>
      </c>
      <c r="T19">
        <v>0</v>
      </c>
      <c r="U19">
        <v>0</v>
      </c>
      <c r="V19">
        <v>3</v>
      </c>
      <c r="W19">
        <v>11</v>
      </c>
      <c r="X19">
        <v>0</v>
      </c>
      <c r="Y19">
        <v>71</v>
      </c>
      <c r="Z19">
        <v>2617</v>
      </c>
      <c r="AA19">
        <v>0</v>
      </c>
      <c r="AB19">
        <v>1</v>
      </c>
      <c r="AC19">
        <v>0</v>
      </c>
      <c r="AD19">
        <v>0</v>
      </c>
      <c r="AE19">
        <v>0</v>
      </c>
      <c r="AF19">
        <v>0</v>
      </c>
      <c r="AG19">
        <v>0</v>
      </c>
      <c r="AH19">
        <v>0</v>
      </c>
      <c r="AI19">
        <v>1</v>
      </c>
      <c r="AJ19">
        <v>0</v>
      </c>
      <c r="AK19">
        <v>1606</v>
      </c>
      <c r="AL19">
        <v>1430</v>
      </c>
      <c r="AM19">
        <v>1</v>
      </c>
    </row>
    <row r="20" spans="1:39" x14ac:dyDescent="0.25">
      <c r="A20">
        <v>33812</v>
      </c>
      <c r="B20">
        <v>1</v>
      </c>
      <c r="C20">
        <v>0</v>
      </c>
      <c r="D20">
        <v>86</v>
      </c>
      <c r="E20">
        <v>4</v>
      </c>
      <c r="F20">
        <v>17</v>
      </c>
      <c r="G20">
        <v>19</v>
      </c>
      <c r="H20">
        <v>30</v>
      </c>
      <c r="I20">
        <v>24</v>
      </c>
      <c r="J20">
        <v>39</v>
      </c>
      <c r="K20">
        <v>2</v>
      </c>
      <c r="L20">
        <v>2</v>
      </c>
      <c r="M20">
        <v>1</v>
      </c>
      <c r="N20">
        <v>3</v>
      </c>
      <c r="O20">
        <v>6</v>
      </c>
      <c r="P20">
        <v>0</v>
      </c>
      <c r="Q20">
        <v>0</v>
      </c>
      <c r="R20">
        <v>0</v>
      </c>
      <c r="S20">
        <v>0</v>
      </c>
      <c r="T20">
        <v>0</v>
      </c>
      <c r="U20">
        <v>0</v>
      </c>
      <c r="V20">
        <v>3</v>
      </c>
      <c r="W20">
        <v>11</v>
      </c>
      <c r="X20">
        <v>0</v>
      </c>
      <c r="Y20">
        <v>35</v>
      </c>
      <c r="Z20">
        <v>2762</v>
      </c>
      <c r="AA20">
        <v>0</v>
      </c>
      <c r="AB20">
        <v>0</v>
      </c>
      <c r="AC20">
        <v>1</v>
      </c>
      <c r="AD20">
        <v>0</v>
      </c>
      <c r="AE20">
        <v>0</v>
      </c>
      <c r="AF20">
        <v>1</v>
      </c>
      <c r="AG20">
        <v>0</v>
      </c>
      <c r="AH20">
        <v>0</v>
      </c>
      <c r="AI20">
        <v>0</v>
      </c>
      <c r="AJ20">
        <v>0</v>
      </c>
      <c r="AK20">
        <v>94</v>
      </c>
      <c r="AL20">
        <v>55</v>
      </c>
      <c r="AM20">
        <v>0</v>
      </c>
    </row>
    <row r="21" spans="1:39" x14ac:dyDescent="0.25">
      <c r="A21">
        <v>37040</v>
      </c>
      <c r="B21">
        <v>0</v>
      </c>
      <c r="C21">
        <v>0</v>
      </c>
      <c r="D21">
        <v>41</v>
      </c>
      <c r="E21">
        <v>86</v>
      </c>
      <c r="F21">
        <v>2</v>
      </c>
      <c r="G21">
        <v>73</v>
      </c>
      <c r="H21">
        <v>69</v>
      </c>
      <c r="I21">
        <v>38</v>
      </c>
      <c r="J21">
        <v>48</v>
      </c>
      <c r="K21">
        <v>1</v>
      </c>
      <c r="L21">
        <v>4</v>
      </c>
      <c r="M21">
        <v>2</v>
      </c>
      <c r="N21">
        <v>5</v>
      </c>
      <c r="O21">
        <v>8</v>
      </c>
      <c r="P21">
        <v>0</v>
      </c>
      <c r="Q21">
        <v>0</v>
      </c>
      <c r="R21">
        <v>0</v>
      </c>
      <c r="S21">
        <v>0</v>
      </c>
      <c r="T21">
        <v>0</v>
      </c>
      <c r="U21">
        <v>0</v>
      </c>
      <c r="V21">
        <v>3</v>
      </c>
      <c r="W21">
        <v>11</v>
      </c>
      <c r="X21">
        <v>0</v>
      </c>
      <c r="Y21">
        <v>38</v>
      </c>
      <c r="Z21">
        <v>2849</v>
      </c>
      <c r="AA21">
        <v>0</v>
      </c>
      <c r="AB21">
        <v>1</v>
      </c>
      <c r="AC21">
        <v>0</v>
      </c>
      <c r="AD21">
        <v>0</v>
      </c>
      <c r="AE21">
        <v>0</v>
      </c>
      <c r="AF21">
        <v>0</v>
      </c>
      <c r="AG21">
        <v>0</v>
      </c>
      <c r="AH21">
        <v>1</v>
      </c>
      <c r="AI21">
        <v>0</v>
      </c>
      <c r="AJ21">
        <v>0</v>
      </c>
      <c r="AK21">
        <v>268</v>
      </c>
      <c r="AL21">
        <v>220</v>
      </c>
      <c r="AM21">
        <v>0</v>
      </c>
    </row>
    <row r="22" spans="1:39" x14ac:dyDescent="0.25">
      <c r="A22">
        <v>2447</v>
      </c>
      <c r="B22">
        <v>1</v>
      </c>
      <c r="C22">
        <v>0</v>
      </c>
      <c r="D22">
        <v>42</v>
      </c>
      <c r="E22">
        <v>1</v>
      </c>
      <c r="F22">
        <v>1</v>
      </c>
      <c r="G22">
        <v>1725</v>
      </c>
      <c r="H22">
        <v>1</v>
      </c>
      <c r="I22">
        <v>1</v>
      </c>
      <c r="J22">
        <v>1</v>
      </c>
      <c r="K22">
        <v>15</v>
      </c>
      <c r="L22">
        <v>0</v>
      </c>
      <c r="M22">
        <v>28</v>
      </c>
      <c r="N22">
        <v>0</v>
      </c>
      <c r="O22">
        <v>1</v>
      </c>
      <c r="P22">
        <v>0</v>
      </c>
      <c r="Q22">
        <v>0</v>
      </c>
      <c r="R22">
        <v>0</v>
      </c>
      <c r="S22">
        <v>0</v>
      </c>
      <c r="T22">
        <v>0</v>
      </c>
      <c r="U22">
        <v>0</v>
      </c>
      <c r="V22">
        <v>3</v>
      </c>
      <c r="W22">
        <v>11</v>
      </c>
      <c r="X22">
        <v>0</v>
      </c>
      <c r="Y22">
        <v>41</v>
      </c>
      <c r="Z22">
        <v>2698</v>
      </c>
      <c r="AA22">
        <v>0</v>
      </c>
      <c r="AB22">
        <v>1</v>
      </c>
      <c r="AC22">
        <v>0</v>
      </c>
      <c r="AD22">
        <v>0</v>
      </c>
      <c r="AE22">
        <v>0</v>
      </c>
      <c r="AF22">
        <v>0</v>
      </c>
      <c r="AG22">
        <v>0</v>
      </c>
      <c r="AH22">
        <v>1</v>
      </c>
      <c r="AI22">
        <v>0</v>
      </c>
      <c r="AJ22">
        <v>0</v>
      </c>
      <c r="AK22">
        <v>1729</v>
      </c>
      <c r="AL22">
        <v>1728</v>
      </c>
      <c r="AM22">
        <v>0</v>
      </c>
    </row>
    <row r="23" spans="1:39" x14ac:dyDescent="0.25">
      <c r="A23">
        <v>58607</v>
      </c>
      <c r="B23">
        <v>0</v>
      </c>
      <c r="C23">
        <v>1</v>
      </c>
      <c r="D23">
        <v>63</v>
      </c>
      <c r="E23">
        <v>867</v>
      </c>
      <c r="F23">
        <v>0</v>
      </c>
      <c r="G23">
        <v>86</v>
      </c>
      <c r="H23">
        <v>0</v>
      </c>
      <c r="I23">
        <v>0</v>
      </c>
      <c r="J23">
        <v>19</v>
      </c>
      <c r="K23">
        <v>3</v>
      </c>
      <c r="L23">
        <v>2</v>
      </c>
      <c r="M23">
        <v>3</v>
      </c>
      <c r="N23">
        <v>9</v>
      </c>
      <c r="O23">
        <v>8</v>
      </c>
      <c r="P23">
        <v>0</v>
      </c>
      <c r="Q23">
        <v>1</v>
      </c>
      <c r="R23">
        <v>0</v>
      </c>
      <c r="S23">
        <v>0</v>
      </c>
      <c r="T23">
        <v>0</v>
      </c>
      <c r="U23">
        <v>0</v>
      </c>
      <c r="V23">
        <v>3</v>
      </c>
      <c r="W23">
        <v>11</v>
      </c>
      <c r="X23">
        <v>0</v>
      </c>
      <c r="Y23">
        <v>71</v>
      </c>
      <c r="Z23">
        <v>2712</v>
      </c>
      <c r="AA23">
        <v>0</v>
      </c>
      <c r="AB23">
        <v>1</v>
      </c>
      <c r="AC23">
        <v>0</v>
      </c>
      <c r="AD23">
        <v>0</v>
      </c>
      <c r="AE23">
        <v>0</v>
      </c>
      <c r="AF23">
        <v>0</v>
      </c>
      <c r="AG23">
        <v>0</v>
      </c>
      <c r="AH23">
        <v>0</v>
      </c>
      <c r="AI23">
        <v>0</v>
      </c>
      <c r="AJ23">
        <v>1</v>
      </c>
      <c r="AK23">
        <v>953</v>
      </c>
      <c r="AL23">
        <v>934</v>
      </c>
      <c r="AM23">
        <v>1</v>
      </c>
    </row>
    <row r="24" spans="1:39" x14ac:dyDescent="0.25">
      <c r="A24">
        <v>65324</v>
      </c>
      <c r="B24">
        <v>0</v>
      </c>
      <c r="C24">
        <v>1</v>
      </c>
      <c r="D24">
        <v>0</v>
      </c>
      <c r="E24">
        <v>384</v>
      </c>
      <c r="F24">
        <v>0</v>
      </c>
      <c r="G24">
        <v>102</v>
      </c>
      <c r="H24">
        <v>21</v>
      </c>
      <c r="I24">
        <v>32</v>
      </c>
      <c r="J24">
        <v>5</v>
      </c>
      <c r="K24">
        <v>3</v>
      </c>
      <c r="L24">
        <v>6</v>
      </c>
      <c r="M24">
        <v>2</v>
      </c>
      <c r="N24">
        <v>9</v>
      </c>
      <c r="O24">
        <v>4</v>
      </c>
      <c r="P24">
        <v>0</v>
      </c>
      <c r="Q24">
        <v>0</v>
      </c>
      <c r="R24">
        <v>0</v>
      </c>
      <c r="S24">
        <v>0</v>
      </c>
      <c r="T24">
        <v>0</v>
      </c>
      <c r="U24">
        <v>0</v>
      </c>
      <c r="V24">
        <v>3</v>
      </c>
      <c r="W24">
        <v>11</v>
      </c>
      <c r="X24">
        <v>0</v>
      </c>
      <c r="Y24">
        <v>66</v>
      </c>
      <c r="Z24">
        <v>2328</v>
      </c>
      <c r="AA24">
        <v>0</v>
      </c>
      <c r="AB24">
        <v>1</v>
      </c>
      <c r="AC24">
        <v>0</v>
      </c>
      <c r="AD24">
        <v>0</v>
      </c>
      <c r="AE24">
        <v>0</v>
      </c>
      <c r="AF24">
        <v>0</v>
      </c>
      <c r="AG24">
        <v>0</v>
      </c>
      <c r="AH24">
        <v>0</v>
      </c>
      <c r="AI24">
        <v>0</v>
      </c>
      <c r="AJ24">
        <v>1</v>
      </c>
      <c r="AK24">
        <v>539</v>
      </c>
      <c r="AL24">
        <v>534</v>
      </c>
      <c r="AM24">
        <v>0</v>
      </c>
    </row>
    <row r="25" spans="1:39" x14ac:dyDescent="0.25">
      <c r="A25">
        <v>40689</v>
      </c>
      <c r="B25">
        <v>0</v>
      </c>
      <c r="C25">
        <v>1</v>
      </c>
      <c r="D25">
        <v>69</v>
      </c>
      <c r="E25">
        <v>270</v>
      </c>
      <c r="F25">
        <v>3</v>
      </c>
      <c r="G25">
        <v>27</v>
      </c>
      <c r="H25">
        <v>39</v>
      </c>
      <c r="I25">
        <v>6</v>
      </c>
      <c r="J25">
        <v>99</v>
      </c>
      <c r="K25">
        <v>7</v>
      </c>
      <c r="L25">
        <v>7</v>
      </c>
      <c r="M25">
        <v>1</v>
      </c>
      <c r="N25">
        <v>5</v>
      </c>
      <c r="O25">
        <v>8</v>
      </c>
      <c r="P25">
        <v>0</v>
      </c>
      <c r="Q25">
        <v>0</v>
      </c>
      <c r="R25">
        <v>0</v>
      </c>
      <c r="S25">
        <v>0</v>
      </c>
      <c r="T25">
        <v>0</v>
      </c>
      <c r="U25">
        <v>0</v>
      </c>
      <c r="V25">
        <v>3</v>
      </c>
      <c r="W25">
        <v>11</v>
      </c>
      <c r="X25">
        <v>0</v>
      </c>
      <c r="Y25">
        <v>69</v>
      </c>
      <c r="Z25">
        <v>2627</v>
      </c>
      <c r="AA25">
        <v>0</v>
      </c>
      <c r="AB25">
        <v>0</v>
      </c>
      <c r="AC25">
        <v>0</v>
      </c>
      <c r="AD25">
        <v>1</v>
      </c>
      <c r="AE25">
        <v>0</v>
      </c>
      <c r="AF25">
        <v>0</v>
      </c>
      <c r="AG25">
        <v>0</v>
      </c>
      <c r="AH25">
        <v>1</v>
      </c>
      <c r="AI25">
        <v>0</v>
      </c>
      <c r="AJ25">
        <v>0</v>
      </c>
      <c r="AK25">
        <v>345</v>
      </c>
      <c r="AL25">
        <v>246</v>
      </c>
      <c r="AM25">
        <v>0</v>
      </c>
    </row>
    <row r="26" spans="1:39" x14ac:dyDescent="0.25">
      <c r="A26">
        <v>18589</v>
      </c>
      <c r="B26">
        <v>0</v>
      </c>
      <c r="C26">
        <v>0</v>
      </c>
      <c r="D26">
        <v>89</v>
      </c>
      <c r="E26">
        <v>6</v>
      </c>
      <c r="F26">
        <v>4</v>
      </c>
      <c r="G26">
        <v>25</v>
      </c>
      <c r="H26">
        <v>15</v>
      </c>
      <c r="I26">
        <v>12</v>
      </c>
      <c r="J26">
        <v>13</v>
      </c>
      <c r="K26">
        <v>2</v>
      </c>
      <c r="L26">
        <v>2</v>
      </c>
      <c r="M26">
        <v>1</v>
      </c>
      <c r="N26">
        <v>3</v>
      </c>
      <c r="O26">
        <v>7</v>
      </c>
      <c r="P26">
        <v>0</v>
      </c>
      <c r="Q26">
        <v>0</v>
      </c>
      <c r="R26">
        <v>0</v>
      </c>
      <c r="S26">
        <v>0</v>
      </c>
      <c r="T26">
        <v>0</v>
      </c>
      <c r="U26">
        <v>0</v>
      </c>
      <c r="V26">
        <v>3</v>
      </c>
      <c r="W26">
        <v>11</v>
      </c>
      <c r="X26">
        <v>0</v>
      </c>
      <c r="Y26">
        <v>51</v>
      </c>
      <c r="Z26">
        <v>2702</v>
      </c>
      <c r="AA26">
        <v>0</v>
      </c>
      <c r="AB26">
        <v>0</v>
      </c>
      <c r="AC26">
        <v>1</v>
      </c>
      <c r="AD26">
        <v>0</v>
      </c>
      <c r="AE26">
        <v>0</v>
      </c>
      <c r="AF26">
        <v>0</v>
      </c>
      <c r="AG26">
        <v>0</v>
      </c>
      <c r="AH26">
        <v>1</v>
      </c>
      <c r="AI26">
        <v>0</v>
      </c>
      <c r="AJ26">
        <v>0</v>
      </c>
      <c r="AK26">
        <v>62</v>
      </c>
      <c r="AL26">
        <v>49</v>
      </c>
      <c r="AM26">
        <v>0</v>
      </c>
    </row>
    <row r="27" spans="1:39" x14ac:dyDescent="0.25">
      <c r="A27">
        <v>53359</v>
      </c>
      <c r="B27">
        <v>1</v>
      </c>
      <c r="C27">
        <v>1</v>
      </c>
      <c r="D27">
        <v>4</v>
      </c>
      <c r="E27">
        <v>173</v>
      </c>
      <c r="F27">
        <v>4</v>
      </c>
      <c r="G27">
        <v>30</v>
      </c>
      <c r="H27">
        <v>3</v>
      </c>
      <c r="I27">
        <v>6</v>
      </c>
      <c r="J27">
        <v>41</v>
      </c>
      <c r="K27">
        <v>4</v>
      </c>
      <c r="L27">
        <v>5</v>
      </c>
      <c r="M27">
        <v>1</v>
      </c>
      <c r="N27">
        <v>4</v>
      </c>
      <c r="O27">
        <v>7</v>
      </c>
      <c r="P27">
        <v>0</v>
      </c>
      <c r="Q27">
        <v>0</v>
      </c>
      <c r="R27">
        <v>0</v>
      </c>
      <c r="S27">
        <v>0</v>
      </c>
      <c r="T27">
        <v>0</v>
      </c>
      <c r="U27">
        <v>0</v>
      </c>
      <c r="V27">
        <v>3</v>
      </c>
      <c r="W27">
        <v>11</v>
      </c>
      <c r="X27">
        <v>0</v>
      </c>
      <c r="Y27">
        <v>44</v>
      </c>
      <c r="Z27">
        <v>2557</v>
      </c>
      <c r="AA27">
        <v>0</v>
      </c>
      <c r="AB27">
        <v>1</v>
      </c>
      <c r="AC27">
        <v>0</v>
      </c>
      <c r="AD27">
        <v>0</v>
      </c>
      <c r="AE27">
        <v>0</v>
      </c>
      <c r="AF27">
        <v>0</v>
      </c>
      <c r="AG27">
        <v>0</v>
      </c>
      <c r="AH27">
        <v>1</v>
      </c>
      <c r="AI27">
        <v>0</v>
      </c>
      <c r="AJ27">
        <v>0</v>
      </c>
      <c r="AK27">
        <v>216</v>
      </c>
      <c r="AL27">
        <v>175</v>
      </c>
      <c r="AM27">
        <v>0</v>
      </c>
    </row>
    <row r="28" spans="1:39" x14ac:dyDescent="0.25">
      <c r="A28">
        <v>38360</v>
      </c>
      <c r="B28">
        <v>1</v>
      </c>
      <c r="C28">
        <v>0</v>
      </c>
      <c r="D28">
        <v>26</v>
      </c>
      <c r="E28">
        <v>36</v>
      </c>
      <c r="F28">
        <v>2</v>
      </c>
      <c r="G28">
        <v>42</v>
      </c>
      <c r="H28">
        <v>20</v>
      </c>
      <c r="I28">
        <v>21</v>
      </c>
      <c r="J28">
        <v>10</v>
      </c>
      <c r="K28">
        <v>2</v>
      </c>
      <c r="L28">
        <v>2</v>
      </c>
      <c r="M28">
        <v>1</v>
      </c>
      <c r="N28">
        <v>4</v>
      </c>
      <c r="O28">
        <v>3</v>
      </c>
      <c r="P28">
        <v>0</v>
      </c>
      <c r="Q28">
        <v>0</v>
      </c>
      <c r="R28">
        <v>0</v>
      </c>
      <c r="S28">
        <v>0</v>
      </c>
      <c r="T28">
        <v>0</v>
      </c>
      <c r="U28">
        <v>0</v>
      </c>
      <c r="V28">
        <v>3</v>
      </c>
      <c r="W28">
        <v>11</v>
      </c>
      <c r="X28">
        <v>0</v>
      </c>
      <c r="Y28">
        <v>31</v>
      </c>
      <c r="Z28">
        <v>2553</v>
      </c>
      <c r="AA28">
        <v>0</v>
      </c>
      <c r="AB28">
        <v>1</v>
      </c>
      <c r="AC28">
        <v>0</v>
      </c>
      <c r="AD28">
        <v>0</v>
      </c>
      <c r="AE28">
        <v>0</v>
      </c>
      <c r="AF28">
        <v>0</v>
      </c>
      <c r="AG28">
        <v>0</v>
      </c>
      <c r="AH28">
        <v>1</v>
      </c>
      <c r="AI28">
        <v>0</v>
      </c>
      <c r="AJ28">
        <v>0</v>
      </c>
      <c r="AK28">
        <v>121</v>
      </c>
      <c r="AL28">
        <v>111</v>
      </c>
      <c r="AM28">
        <v>0</v>
      </c>
    </row>
    <row r="29" spans="1:39" x14ac:dyDescent="0.25">
      <c r="A29">
        <v>84618</v>
      </c>
      <c r="B29">
        <v>0</v>
      </c>
      <c r="C29">
        <v>0</v>
      </c>
      <c r="D29">
        <v>96</v>
      </c>
      <c r="E29">
        <v>684</v>
      </c>
      <c r="F29">
        <v>100</v>
      </c>
      <c r="G29">
        <v>801</v>
      </c>
      <c r="H29">
        <v>21</v>
      </c>
      <c r="I29">
        <v>66</v>
      </c>
      <c r="J29">
        <v>0</v>
      </c>
      <c r="K29">
        <v>1</v>
      </c>
      <c r="L29">
        <v>6</v>
      </c>
      <c r="M29">
        <v>9</v>
      </c>
      <c r="N29">
        <v>10</v>
      </c>
      <c r="O29">
        <v>2</v>
      </c>
      <c r="P29">
        <v>0</v>
      </c>
      <c r="Q29">
        <v>0</v>
      </c>
      <c r="R29">
        <v>1</v>
      </c>
      <c r="S29">
        <v>0</v>
      </c>
      <c r="T29">
        <v>0</v>
      </c>
      <c r="U29">
        <v>0</v>
      </c>
      <c r="V29">
        <v>3</v>
      </c>
      <c r="W29">
        <v>11</v>
      </c>
      <c r="X29">
        <v>0</v>
      </c>
      <c r="Y29">
        <v>55</v>
      </c>
      <c r="Z29">
        <v>2378</v>
      </c>
      <c r="AA29">
        <v>0</v>
      </c>
      <c r="AB29">
        <v>1</v>
      </c>
      <c r="AC29">
        <v>0</v>
      </c>
      <c r="AD29">
        <v>0</v>
      </c>
      <c r="AE29">
        <v>0</v>
      </c>
      <c r="AF29">
        <v>0</v>
      </c>
      <c r="AG29">
        <v>0</v>
      </c>
      <c r="AH29">
        <v>0</v>
      </c>
      <c r="AI29">
        <v>0</v>
      </c>
      <c r="AJ29">
        <v>1</v>
      </c>
      <c r="AK29">
        <v>1672</v>
      </c>
      <c r="AL29">
        <v>1672</v>
      </c>
      <c r="AM29">
        <v>1</v>
      </c>
    </row>
    <row r="30" spans="1:39" x14ac:dyDescent="0.25">
      <c r="A30">
        <v>10979</v>
      </c>
      <c r="B30">
        <v>0</v>
      </c>
      <c r="C30">
        <v>0</v>
      </c>
      <c r="D30">
        <v>34</v>
      </c>
      <c r="E30">
        <v>8</v>
      </c>
      <c r="F30">
        <v>4</v>
      </c>
      <c r="G30">
        <v>10</v>
      </c>
      <c r="H30">
        <v>2</v>
      </c>
      <c r="I30">
        <v>2</v>
      </c>
      <c r="J30">
        <v>4</v>
      </c>
      <c r="K30">
        <v>2</v>
      </c>
      <c r="L30">
        <v>3</v>
      </c>
      <c r="M30">
        <v>0</v>
      </c>
      <c r="N30">
        <v>3</v>
      </c>
      <c r="O30">
        <v>5</v>
      </c>
      <c r="P30">
        <v>0</v>
      </c>
      <c r="Q30">
        <v>0</v>
      </c>
      <c r="R30">
        <v>0</v>
      </c>
      <c r="S30">
        <v>0</v>
      </c>
      <c r="T30">
        <v>0</v>
      </c>
      <c r="U30">
        <v>0</v>
      </c>
      <c r="V30">
        <v>3</v>
      </c>
      <c r="W30">
        <v>11</v>
      </c>
      <c r="X30">
        <v>0</v>
      </c>
      <c r="Y30">
        <v>31</v>
      </c>
      <c r="Z30">
        <v>2197</v>
      </c>
      <c r="AA30">
        <v>1</v>
      </c>
      <c r="AB30">
        <v>0</v>
      </c>
      <c r="AC30">
        <v>0</v>
      </c>
      <c r="AD30">
        <v>0</v>
      </c>
      <c r="AE30">
        <v>0</v>
      </c>
      <c r="AF30">
        <v>0</v>
      </c>
      <c r="AG30">
        <v>0</v>
      </c>
      <c r="AH30">
        <v>0</v>
      </c>
      <c r="AI30">
        <v>1</v>
      </c>
      <c r="AJ30">
        <v>0</v>
      </c>
      <c r="AK30">
        <v>26</v>
      </c>
      <c r="AL30">
        <v>22</v>
      </c>
      <c r="AM30">
        <v>0</v>
      </c>
    </row>
    <row r="31" spans="1:39" x14ac:dyDescent="0.25">
      <c r="A31">
        <v>38620</v>
      </c>
      <c r="B31">
        <v>0</v>
      </c>
      <c r="C31">
        <v>0</v>
      </c>
      <c r="D31">
        <v>56</v>
      </c>
      <c r="E31">
        <v>112</v>
      </c>
      <c r="F31">
        <v>17</v>
      </c>
      <c r="G31">
        <v>44</v>
      </c>
      <c r="H31">
        <v>34</v>
      </c>
      <c r="I31">
        <v>22</v>
      </c>
      <c r="J31">
        <v>89</v>
      </c>
      <c r="K31">
        <v>1</v>
      </c>
      <c r="L31">
        <v>2</v>
      </c>
      <c r="M31">
        <v>5</v>
      </c>
      <c r="N31">
        <v>3</v>
      </c>
      <c r="O31">
        <v>3</v>
      </c>
      <c r="P31">
        <v>0</v>
      </c>
      <c r="Q31">
        <v>0</v>
      </c>
      <c r="R31">
        <v>0</v>
      </c>
      <c r="S31">
        <v>0</v>
      </c>
      <c r="T31">
        <v>0</v>
      </c>
      <c r="U31">
        <v>0</v>
      </c>
      <c r="V31">
        <v>3</v>
      </c>
      <c r="W31">
        <v>11</v>
      </c>
      <c r="X31">
        <v>0</v>
      </c>
      <c r="Y31">
        <v>57</v>
      </c>
      <c r="Z31">
        <v>2573</v>
      </c>
      <c r="AA31">
        <v>0</v>
      </c>
      <c r="AB31">
        <v>0</v>
      </c>
      <c r="AC31">
        <v>0</v>
      </c>
      <c r="AD31">
        <v>1</v>
      </c>
      <c r="AE31">
        <v>0</v>
      </c>
      <c r="AF31">
        <v>0</v>
      </c>
      <c r="AG31">
        <v>0</v>
      </c>
      <c r="AH31">
        <v>0</v>
      </c>
      <c r="AI31">
        <v>1</v>
      </c>
      <c r="AJ31">
        <v>0</v>
      </c>
      <c r="AK31">
        <v>229</v>
      </c>
      <c r="AL31">
        <v>140</v>
      </c>
      <c r="AM31">
        <v>0</v>
      </c>
    </row>
    <row r="32" spans="1:39" x14ac:dyDescent="0.25">
      <c r="A32">
        <v>40548</v>
      </c>
      <c r="B32">
        <v>0</v>
      </c>
      <c r="C32">
        <v>1</v>
      </c>
      <c r="D32">
        <v>31</v>
      </c>
      <c r="E32">
        <v>110</v>
      </c>
      <c r="F32">
        <v>0</v>
      </c>
      <c r="G32">
        <v>5</v>
      </c>
      <c r="H32">
        <v>2</v>
      </c>
      <c r="I32">
        <v>0</v>
      </c>
      <c r="J32">
        <v>3</v>
      </c>
      <c r="K32">
        <v>2</v>
      </c>
      <c r="L32">
        <v>2</v>
      </c>
      <c r="M32">
        <v>1</v>
      </c>
      <c r="N32">
        <v>4</v>
      </c>
      <c r="O32">
        <v>5</v>
      </c>
      <c r="P32">
        <v>0</v>
      </c>
      <c r="Q32">
        <v>1</v>
      </c>
      <c r="R32">
        <v>0</v>
      </c>
      <c r="S32">
        <v>0</v>
      </c>
      <c r="T32">
        <v>0</v>
      </c>
      <c r="U32">
        <v>0</v>
      </c>
      <c r="V32">
        <v>3</v>
      </c>
      <c r="W32">
        <v>11</v>
      </c>
      <c r="X32">
        <v>0</v>
      </c>
      <c r="Y32">
        <v>50</v>
      </c>
      <c r="Z32">
        <v>2786</v>
      </c>
      <c r="AA32">
        <v>0</v>
      </c>
      <c r="AB32">
        <v>0</v>
      </c>
      <c r="AC32">
        <v>0</v>
      </c>
      <c r="AD32">
        <v>1</v>
      </c>
      <c r="AE32">
        <v>0</v>
      </c>
      <c r="AF32">
        <v>0</v>
      </c>
      <c r="AG32">
        <v>0</v>
      </c>
      <c r="AH32">
        <v>1</v>
      </c>
      <c r="AI32">
        <v>0</v>
      </c>
      <c r="AJ32">
        <v>0</v>
      </c>
      <c r="AK32">
        <v>117</v>
      </c>
      <c r="AL32">
        <v>114</v>
      </c>
      <c r="AM32">
        <v>1</v>
      </c>
    </row>
    <row r="33" spans="1:39" x14ac:dyDescent="0.25">
      <c r="A33">
        <v>46610</v>
      </c>
      <c r="B33">
        <v>0</v>
      </c>
      <c r="C33">
        <v>2</v>
      </c>
      <c r="D33">
        <v>8</v>
      </c>
      <c r="E33">
        <v>96</v>
      </c>
      <c r="F33">
        <v>12</v>
      </c>
      <c r="G33">
        <v>96</v>
      </c>
      <c r="H33">
        <v>33</v>
      </c>
      <c r="I33">
        <v>22</v>
      </c>
      <c r="J33">
        <v>43</v>
      </c>
      <c r="K33">
        <v>6</v>
      </c>
      <c r="L33">
        <v>4</v>
      </c>
      <c r="M33">
        <v>1</v>
      </c>
      <c r="N33">
        <v>6</v>
      </c>
      <c r="O33">
        <v>6</v>
      </c>
      <c r="P33">
        <v>0</v>
      </c>
      <c r="Q33">
        <v>0</v>
      </c>
      <c r="R33">
        <v>0</v>
      </c>
      <c r="S33">
        <v>0</v>
      </c>
      <c r="T33">
        <v>0</v>
      </c>
      <c r="U33">
        <v>0</v>
      </c>
      <c r="V33">
        <v>3</v>
      </c>
      <c r="W33">
        <v>11</v>
      </c>
      <c r="X33">
        <v>1</v>
      </c>
      <c r="Y33">
        <v>68</v>
      </c>
      <c r="Z33">
        <v>2767</v>
      </c>
      <c r="AA33">
        <v>1</v>
      </c>
      <c r="AB33">
        <v>0</v>
      </c>
      <c r="AC33">
        <v>0</v>
      </c>
      <c r="AD33">
        <v>0</v>
      </c>
      <c r="AE33">
        <v>0</v>
      </c>
      <c r="AF33">
        <v>0</v>
      </c>
      <c r="AG33">
        <v>0</v>
      </c>
      <c r="AH33">
        <v>0</v>
      </c>
      <c r="AI33">
        <v>0</v>
      </c>
      <c r="AJ33">
        <v>1</v>
      </c>
      <c r="AK33">
        <v>259</v>
      </c>
      <c r="AL33">
        <v>216</v>
      </c>
      <c r="AM33">
        <v>0</v>
      </c>
    </row>
    <row r="34" spans="1:39" x14ac:dyDescent="0.25">
      <c r="A34">
        <v>68657</v>
      </c>
      <c r="B34">
        <v>0</v>
      </c>
      <c r="C34">
        <v>0</v>
      </c>
      <c r="D34">
        <v>4</v>
      </c>
      <c r="E34">
        <v>482</v>
      </c>
      <c r="F34">
        <v>34</v>
      </c>
      <c r="G34">
        <v>471</v>
      </c>
      <c r="H34">
        <v>119</v>
      </c>
      <c r="I34">
        <v>68</v>
      </c>
      <c r="J34">
        <v>22</v>
      </c>
      <c r="K34">
        <v>1</v>
      </c>
      <c r="L34">
        <v>3</v>
      </c>
      <c r="M34">
        <v>5</v>
      </c>
      <c r="N34">
        <v>9</v>
      </c>
      <c r="O34">
        <v>7</v>
      </c>
      <c r="P34">
        <v>0</v>
      </c>
      <c r="Q34">
        <v>0</v>
      </c>
      <c r="R34">
        <v>0</v>
      </c>
      <c r="S34">
        <v>0</v>
      </c>
      <c r="T34">
        <v>0</v>
      </c>
      <c r="U34">
        <v>0</v>
      </c>
      <c r="V34">
        <v>3</v>
      </c>
      <c r="W34">
        <v>11</v>
      </c>
      <c r="X34">
        <v>0</v>
      </c>
      <c r="Y34">
        <v>74</v>
      </c>
      <c r="Z34">
        <v>2653</v>
      </c>
      <c r="AA34">
        <v>0</v>
      </c>
      <c r="AB34">
        <v>1</v>
      </c>
      <c r="AC34">
        <v>0</v>
      </c>
      <c r="AD34">
        <v>0</v>
      </c>
      <c r="AE34">
        <v>0</v>
      </c>
      <c r="AF34">
        <v>0</v>
      </c>
      <c r="AG34">
        <v>0</v>
      </c>
      <c r="AH34">
        <v>0</v>
      </c>
      <c r="AI34">
        <v>1</v>
      </c>
      <c r="AJ34">
        <v>0</v>
      </c>
      <c r="AK34">
        <v>1174</v>
      </c>
      <c r="AL34">
        <v>1152</v>
      </c>
      <c r="AM34">
        <v>0</v>
      </c>
    </row>
    <row r="35" spans="1:39" x14ac:dyDescent="0.25">
      <c r="A35">
        <v>49389</v>
      </c>
      <c r="B35">
        <v>1</v>
      </c>
      <c r="C35">
        <v>1</v>
      </c>
      <c r="D35">
        <v>55</v>
      </c>
      <c r="E35">
        <v>40</v>
      </c>
      <c r="F35">
        <v>0</v>
      </c>
      <c r="G35">
        <v>19</v>
      </c>
      <c r="H35">
        <v>2</v>
      </c>
      <c r="I35">
        <v>1</v>
      </c>
      <c r="J35">
        <v>3</v>
      </c>
      <c r="K35">
        <v>1</v>
      </c>
      <c r="L35">
        <v>2</v>
      </c>
      <c r="M35">
        <v>0</v>
      </c>
      <c r="N35">
        <v>3</v>
      </c>
      <c r="O35">
        <v>7</v>
      </c>
      <c r="P35">
        <v>0</v>
      </c>
      <c r="Q35">
        <v>0</v>
      </c>
      <c r="R35">
        <v>0</v>
      </c>
      <c r="S35">
        <v>0</v>
      </c>
      <c r="T35">
        <v>0</v>
      </c>
      <c r="U35">
        <v>0</v>
      </c>
      <c r="V35">
        <v>3</v>
      </c>
      <c r="W35">
        <v>11</v>
      </c>
      <c r="X35">
        <v>0</v>
      </c>
      <c r="Y35">
        <v>69</v>
      </c>
      <c r="Z35">
        <v>2463</v>
      </c>
      <c r="AA35">
        <v>0</v>
      </c>
      <c r="AB35">
        <v>0</v>
      </c>
      <c r="AC35">
        <v>1</v>
      </c>
      <c r="AD35">
        <v>0</v>
      </c>
      <c r="AE35">
        <v>0</v>
      </c>
      <c r="AF35">
        <v>0</v>
      </c>
      <c r="AG35">
        <v>0</v>
      </c>
      <c r="AH35">
        <v>0</v>
      </c>
      <c r="AI35">
        <v>1</v>
      </c>
      <c r="AJ35">
        <v>0</v>
      </c>
      <c r="AK35">
        <v>62</v>
      </c>
      <c r="AL35">
        <v>59</v>
      </c>
      <c r="AM35">
        <v>0</v>
      </c>
    </row>
    <row r="36" spans="1:39" x14ac:dyDescent="0.25">
      <c r="A36">
        <v>67353</v>
      </c>
      <c r="B36">
        <v>0</v>
      </c>
      <c r="C36">
        <v>1</v>
      </c>
      <c r="D36">
        <v>37</v>
      </c>
      <c r="E36">
        <v>702</v>
      </c>
      <c r="F36">
        <v>17</v>
      </c>
      <c r="G36">
        <v>151</v>
      </c>
      <c r="H36">
        <v>0</v>
      </c>
      <c r="I36">
        <v>8</v>
      </c>
      <c r="J36">
        <v>35</v>
      </c>
      <c r="K36">
        <v>5</v>
      </c>
      <c r="L36">
        <v>5</v>
      </c>
      <c r="M36">
        <v>6</v>
      </c>
      <c r="N36">
        <v>12</v>
      </c>
      <c r="O36">
        <v>2</v>
      </c>
      <c r="P36">
        <v>0</v>
      </c>
      <c r="Q36">
        <v>0</v>
      </c>
      <c r="R36">
        <v>0</v>
      </c>
      <c r="S36">
        <v>0</v>
      </c>
      <c r="T36">
        <v>0</v>
      </c>
      <c r="U36">
        <v>0</v>
      </c>
      <c r="V36">
        <v>3</v>
      </c>
      <c r="W36">
        <v>11</v>
      </c>
      <c r="X36">
        <v>0</v>
      </c>
      <c r="Y36">
        <v>50</v>
      </c>
      <c r="Z36">
        <v>2339</v>
      </c>
      <c r="AA36">
        <v>0</v>
      </c>
      <c r="AB36">
        <v>1</v>
      </c>
      <c r="AC36">
        <v>0</v>
      </c>
      <c r="AD36">
        <v>0</v>
      </c>
      <c r="AE36">
        <v>0</v>
      </c>
      <c r="AF36">
        <v>0</v>
      </c>
      <c r="AG36">
        <v>0</v>
      </c>
      <c r="AH36">
        <v>0</v>
      </c>
      <c r="AI36">
        <v>0</v>
      </c>
      <c r="AJ36">
        <v>1</v>
      </c>
      <c r="AK36">
        <v>878</v>
      </c>
      <c r="AL36">
        <v>843</v>
      </c>
      <c r="AM36">
        <v>0</v>
      </c>
    </row>
    <row r="37" spans="1:39" x14ac:dyDescent="0.25">
      <c r="A37">
        <v>23718</v>
      </c>
      <c r="B37">
        <v>1</v>
      </c>
      <c r="C37">
        <v>0</v>
      </c>
      <c r="D37">
        <v>76</v>
      </c>
      <c r="E37">
        <v>6</v>
      </c>
      <c r="F37">
        <v>3</v>
      </c>
      <c r="G37">
        <v>14</v>
      </c>
      <c r="H37">
        <v>15</v>
      </c>
      <c r="I37">
        <v>7</v>
      </c>
      <c r="J37">
        <v>36</v>
      </c>
      <c r="K37">
        <v>3</v>
      </c>
      <c r="L37">
        <v>3</v>
      </c>
      <c r="M37">
        <v>1</v>
      </c>
      <c r="N37">
        <v>2</v>
      </c>
      <c r="O37">
        <v>7</v>
      </c>
      <c r="P37">
        <v>0</v>
      </c>
      <c r="Q37">
        <v>0</v>
      </c>
      <c r="R37">
        <v>0</v>
      </c>
      <c r="S37">
        <v>0</v>
      </c>
      <c r="T37">
        <v>0</v>
      </c>
      <c r="U37">
        <v>0</v>
      </c>
      <c r="V37">
        <v>3</v>
      </c>
      <c r="W37">
        <v>11</v>
      </c>
      <c r="X37">
        <v>0</v>
      </c>
      <c r="Y37">
        <v>44</v>
      </c>
      <c r="Z37">
        <v>2459</v>
      </c>
      <c r="AA37">
        <v>0</v>
      </c>
      <c r="AB37">
        <v>1</v>
      </c>
      <c r="AC37">
        <v>0</v>
      </c>
      <c r="AD37">
        <v>0</v>
      </c>
      <c r="AE37">
        <v>0</v>
      </c>
      <c r="AF37">
        <v>1</v>
      </c>
      <c r="AG37">
        <v>0</v>
      </c>
      <c r="AH37">
        <v>0</v>
      </c>
      <c r="AI37">
        <v>0</v>
      </c>
      <c r="AJ37">
        <v>0</v>
      </c>
      <c r="AK37">
        <v>45</v>
      </c>
      <c r="AL37">
        <v>9</v>
      </c>
      <c r="AM37">
        <v>0</v>
      </c>
    </row>
    <row r="38" spans="1:39" x14ac:dyDescent="0.25">
      <c r="A38">
        <v>42429</v>
      </c>
      <c r="B38">
        <v>0</v>
      </c>
      <c r="C38">
        <v>1</v>
      </c>
      <c r="D38">
        <v>99</v>
      </c>
      <c r="E38">
        <v>55</v>
      </c>
      <c r="F38">
        <v>0</v>
      </c>
      <c r="G38">
        <v>6</v>
      </c>
      <c r="H38">
        <v>2</v>
      </c>
      <c r="I38">
        <v>0</v>
      </c>
      <c r="J38">
        <v>4</v>
      </c>
      <c r="K38">
        <v>2</v>
      </c>
      <c r="L38">
        <v>1</v>
      </c>
      <c r="M38">
        <v>1</v>
      </c>
      <c r="N38">
        <v>3</v>
      </c>
      <c r="O38">
        <v>5</v>
      </c>
      <c r="P38">
        <v>0</v>
      </c>
      <c r="Q38">
        <v>0</v>
      </c>
      <c r="R38">
        <v>0</v>
      </c>
      <c r="S38">
        <v>0</v>
      </c>
      <c r="T38">
        <v>0</v>
      </c>
      <c r="U38">
        <v>0</v>
      </c>
      <c r="V38">
        <v>3</v>
      </c>
      <c r="W38">
        <v>11</v>
      </c>
      <c r="X38">
        <v>0</v>
      </c>
      <c r="Y38">
        <v>47</v>
      </c>
      <c r="Z38">
        <v>2297</v>
      </c>
      <c r="AA38">
        <v>0</v>
      </c>
      <c r="AB38">
        <v>0</v>
      </c>
      <c r="AC38">
        <v>0</v>
      </c>
      <c r="AD38">
        <v>0</v>
      </c>
      <c r="AE38">
        <v>1</v>
      </c>
      <c r="AF38">
        <v>0</v>
      </c>
      <c r="AG38">
        <v>0</v>
      </c>
      <c r="AH38">
        <v>1</v>
      </c>
      <c r="AI38">
        <v>0</v>
      </c>
      <c r="AJ38">
        <v>0</v>
      </c>
      <c r="AK38">
        <v>63</v>
      </c>
      <c r="AL38">
        <v>59</v>
      </c>
      <c r="AM38">
        <v>0</v>
      </c>
    </row>
    <row r="39" spans="1:39" x14ac:dyDescent="0.25">
      <c r="A39">
        <v>48948</v>
      </c>
      <c r="B39">
        <v>0</v>
      </c>
      <c r="C39">
        <v>0</v>
      </c>
      <c r="D39">
        <v>53</v>
      </c>
      <c r="E39">
        <v>437</v>
      </c>
      <c r="F39">
        <v>8</v>
      </c>
      <c r="G39">
        <v>206</v>
      </c>
      <c r="H39">
        <v>160</v>
      </c>
      <c r="I39">
        <v>49</v>
      </c>
      <c r="J39">
        <v>42</v>
      </c>
      <c r="K39">
        <v>2</v>
      </c>
      <c r="L39">
        <v>7</v>
      </c>
      <c r="M39">
        <v>10</v>
      </c>
      <c r="N39">
        <v>5</v>
      </c>
      <c r="O39">
        <v>6</v>
      </c>
      <c r="P39">
        <v>1</v>
      </c>
      <c r="Q39">
        <v>0</v>
      </c>
      <c r="R39">
        <v>0</v>
      </c>
      <c r="S39">
        <v>0</v>
      </c>
      <c r="T39">
        <v>0</v>
      </c>
      <c r="U39">
        <v>0</v>
      </c>
      <c r="V39">
        <v>3</v>
      </c>
      <c r="W39">
        <v>11</v>
      </c>
      <c r="X39">
        <v>1</v>
      </c>
      <c r="Y39">
        <v>77</v>
      </c>
      <c r="Z39">
        <v>2672</v>
      </c>
      <c r="AA39">
        <v>1</v>
      </c>
      <c r="AB39">
        <v>0</v>
      </c>
      <c r="AC39">
        <v>0</v>
      </c>
      <c r="AD39">
        <v>0</v>
      </c>
      <c r="AE39">
        <v>0</v>
      </c>
      <c r="AF39">
        <v>0</v>
      </c>
      <c r="AG39">
        <v>0</v>
      </c>
      <c r="AH39">
        <v>0</v>
      </c>
      <c r="AI39">
        <v>0</v>
      </c>
      <c r="AJ39">
        <v>1</v>
      </c>
      <c r="AK39">
        <v>860</v>
      </c>
      <c r="AL39">
        <v>818</v>
      </c>
      <c r="AM39">
        <v>1</v>
      </c>
    </row>
    <row r="40" spans="1:39" x14ac:dyDescent="0.25">
      <c r="A40">
        <v>80011</v>
      </c>
      <c r="B40">
        <v>0</v>
      </c>
      <c r="C40">
        <v>1</v>
      </c>
      <c r="D40">
        <v>3</v>
      </c>
      <c r="E40">
        <v>421</v>
      </c>
      <c r="F40">
        <v>76</v>
      </c>
      <c r="G40">
        <v>536</v>
      </c>
      <c r="H40">
        <v>82</v>
      </c>
      <c r="I40">
        <v>178</v>
      </c>
      <c r="J40">
        <v>102</v>
      </c>
      <c r="K40">
        <v>2</v>
      </c>
      <c r="L40">
        <v>8</v>
      </c>
      <c r="M40">
        <v>6</v>
      </c>
      <c r="N40">
        <v>5</v>
      </c>
      <c r="O40">
        <v>4</v>
      </c>
      <c r="P40">
        <v>0</v>
      </c>
      <c r="Q40">
        <v>0</v>
      </c>
      <c r="R40">
        <v>0</v>
      </c>
      <c r="S40">
        <v>0</v>
      </c>
      <c r="T40">
        <v>0</v>
      </c>
      <c r="U40">
        <v>0</v>
      </c>
      <c r="V40">
        <v>3</v>
      </c>
      <c r="W40">
        <v>11</v>
      </c>
      <c r="X40">
        <v>0</v>
      </c>
      <c r="Y40">
        <v>40</v>
      </c>
      <c r="Z40">
        <v>2585</v>
      </c>
      <c r="AA40">
        <v>0</v>
      </c>
      <c r="AB40">
        <v>1</v>
      </c>
      <c r="AC40">
        <v>0</v>
      </c>
      <c r="AD40">
        <v>0</v>
      </c>
      <c r="AE40">
        <v>0</v>
      </c>
      <c r="AF40">
        <v>0</v>
      </c>
      <c r="AG40">
        <v>0</v>
      </c>
      <c r="AH40">
        <v>1</v>
      </c>
      <c r="AI40">
        <v>0</v>
      </c>
      <c r="AJ40">
        <v>0</v>
      </c>
      <c r="AK40">
        <v>1293</v>
      </c>
      <c r="AL40">
        <v>1191</v>
      </c>
      <c r="AM40">
        <v>0</v>
      </c>
    </row>
    <row r="41" spans="1:39" x14ac:dyDescent="0.25">
      <c r="A41">
        <v>20559</v>
      </c>
      <c r="B41">
        <v>1</v>
      </c>
      <c r="C41">
        <v>0</v>
      </c>
      <c r="D41">
        <v>88</v>
      </c>
      <c r="E41">
        <v>13</v>
      </c>
      <c r="F41">
        <v>1</v>
      </c>
      <c r="G41">
        <v>29</v>
      </c>
      <c r="H41">
        <v>3</v>
      </c>
      <c r="I41">
        <v>0</v>
      </c>
      <c r="J41">
        <v>7</v>
      </c>
      <c r="K41">
        <v>2</v>
      </c>
      <c r="L41">
        <v>2</v>
      </c>
      <c r="M41">
        <v>0</v>
      </c>
      <c r="N41">
        <v>3</v>
      </c>
      <c r="O41">
        <v>8</v>
      </c>
      <c r="P41">
        <v>0</v>
      </c>
      <c r="Q41">
        <v>0</v>
      </c>
      <c r="R41">
        <v>0</v>
      </c>
      <c r="S41">
        <v>0</v>
      </c>
      <c r="T41">
        <v>0</v>
      </c>
      <c r="U41">
        <v>0</v>
      </c>
      <c r="V41">
        <v>3</v>
      </c>
      <c r="W41">
        <v>11</v>
      </c>
      <c r="X41">
        <v>0</v>
      </c>
      <c r="Y41">
        <v>35</v>
      </c>
      <c r="Z41">
        <v>2633</v>
      </c>
      <c r="AA41">
        <v>0</v>
      </c>
      <c r="AB41">
        <v>1</v>
      </c>
      <c r="AC41">
        <v>0</v>
      </c>
      <c r="AD41">
        <v>0</v>
      </c>
      <c r="AE41">
        <v>0</v>
      </c>
      <c r="AF41">
        <v>0</v>
      </c>
      <c r="AG41">
        <v>0</v>
      </c>
      <c r="AH41">
        <v>0</v>
      </c>
      <c r="AI41">
        <v>1</v>
      </c>
      <c r="AJ41">
        <v>0</v>
      </c>
      <c r="AK41">
        <v>46</v>
      </c>
      <c r="AL41">
        <v>39</v>
      </c>
      <c r="AM41">
        <v>0</v>
      </c>
    </row>
    <row r="42" spans="1:39" x14ac:dyDescent="0.25">
      <c r="A42">
        <v>21994</v>
      </c>
      <c r="B42">
        <v>0</v>
      </c>
      <c r="C42">
        <v>1</v>
      </c>
      <c r="D42">
        <v>4</v>
      </c>
      <c r="E42">
        <v>9</v>
      </c>
      <c r="F42">
        <v>0</v>
      </c>
      <c r="G42">
        <v>6</v>
      </c>
      <c r="H42">
        <v>3</v>
      </c>
      <c r="I42">
        <v>1</v>
      </c>
      <c r="J42">
        <v>3</v>
      </c>
      <c r="K42">
        <v>1</v>
      </c>
      <c r="L42">
        <v>0</v>
      </c>
      <c r="M42">
        <v>0</v>
      </c>
      <c r="N42">
        <v>3</v>
      </c>
      <c r="O42">
        <v>5</v>
      </c>
      <c r="P42">
        <v>0</v>
      </c>
      <c r="Q42">
        <v>0</v>
      </c>
      <c r="R42">
        <v>0</v>
      </c>
      <c r="S42">
        <v>0</v>
      </c>
      <c r="T42">
        <v>0</v>
      </c>
      <c r="U42">
        <v>0</v>
      </c>
      <c r="V42">
        <v>3</v>
      </c>
      <c r="W42">
        <v>11</v>
      </c>
      <c r="X42">
        <v>0</v>
      </c>
      <c r="Y42">
        <v>63</v>
      </c>
      <c r="Z42">
        <v>2711</v>
      </c>
      <c r="AA42">
        <v>0</v>
      </c>
      <c r="AB42">
        <v>0</v>
      </c>
      <c r="AC42">
        <v>0</v>
      </c>
      <c r="AD42">
        <v>1</v>
      </c>
      <c r="AE42">
        <v>0</v>
      </c>
      <c r="AF42">
        <v>0</v>
      </c>
      <c r="AG42">
        <v>0</v>
      </c>
      <c r="AH42">
        <v>1</v>
      </c>
      <c r="AI42">
        <v>0</v>
      </c>
      <c r="AJ42">
        <v>0</v>
      </c>
      <c r="AK42">
        <v>19</v>
      </c>
      <c r="AL42">
        <v>16</v>
      </c>
      <c r="AM42">
        <v>0</v>
      </c>
    </row>
    <row r="43" spans="1:39" x14ac:dyDescent="0.25">
      <c r="A43">
        <v>7500</v>
      </c>
      <c r="B43">
        <v>1</v>
      </c>
      <c r="C43">
        <v>0</v>
      </c>
      <c r="D43">
        <v>19</v>
      </c>
      <c r="E43">
        <v>3</v>
      </c>
      <c r="F43">
        <v>1</v>
      </c>
      <c r="G43">
        <v>10</v>
      </c>
      <c r="H43">
        <v>3</v>
      </c>
      <c r="I43">
        <v>2</v>
      </c>
      <c r="J43">
        <v>12</v>
      </c>
      <c r="K43">
        <v>3</v>
      </c>
      <c r="L43">
        <v>2</v>
      </c>
      <c r="M43">
        <v>0</v>
      </c>
      <c r="N43">
        <v>3</v>
      </c>
      <c r="O43">
        <v>5</v>
      </c>
      <c r="P43">
        <v>0</v>
      </c>
      <c r="Q43">
        <v>0</v>
      </c>
      <c r="R43">
        <v>0</v>
      </c>
      <c r="S43">
        <v>0</v>
      </c>
      <c r="T43">
        <v>0</v>
      </c>
      <c r="U43">
        <v>0</v>
      </c>
      <c r="V43">
        <v>3</v>
      </c>
      <c r="W43">
        <v>11</v>
      </c>
      <c r="X43">
        <v>0</v>
      </c>
      <c r="Y43">
        <v>45</v>
      </c>
      <c r="Z43">
        <v>2429</v>
      </c>
      <c r="AA43">
        <v>0</v>
      </c>
      <c r="AB43">
        <v>1</v>
      </c>
      <c r="AC43">
        <v>0</v>
      </c>
      <c r="AD43">
        <v>0</v>
      </c>
      <c r="AE43">
        <v>0</v>
      </c>
      <c r="AF43">
        <v>0</v>
      </c>
      <c r="AG43">
        <v>0</v>
      </c>
      <c r="AH43">
        <v>0</v>
      </c>
      <c r="AI43">
        <v>1</v>
      </c>
      <c r="AJ43">
        <v>0</v>
      </c>
      <c r="AK43">
        <v>19</v>
      </c>
      <c r="AL43">
        <v>7</v>
      </c>
      <c r="AM43">
        <v>0</v>
      </c>
    </row>
    <row r="44" spans="1:39" x14ac:dyDescent="0.25">
      <c r="A44">
        <v>79941</v>
      </c>
      <c r="B44">
        <v>0</v>
      </c>
      <c r="C44">
        <v>0</v>
      </c>
      <c r="D44">
        <v>72</v>
      </c>
      <c r="E44">
        <v>123</v>
      </c>
      <c r="F44">
        <v>164</v>
      </c>
      <c r="G44">
        <v>266</v>
      </c>
      <c r="H44">
        <v>227</v>
      </c>
      <c r="I44">
        <v>30</v>
      </c>
      <c r="J44">
        <v>174</v>
      </c>
      <c r="K44">
        <v>1</v>
      </c>
      <c r="L44">
        <v>2</v>
      </c>
      <c r="M44">
        <v>4</v>
      </c>
      <c r="N44">
        <v>9</v>
      </c>
      <c r="O44">
        <v>1</v>
      </c>
      <c r="P44">
        <v>0</v>
      </c>
      <c r="Q44">
        <v>0</v>
      </c>
      <c r="R44">
        <v>0</v>
      </c>
      <c r="S44">
        <v>0</v>
      </c>
      <c r="T44">
        <v>0</v>
      </c>
      <c r="U44">
        <v>0</v>
      </c>
      <c r="V44">
        <v>3</v>
      </c>
      <c r="W44">
        <v>11</v>
      </c>
      <c r="X44">
        <v>0</v>
      </c>
      <c r="Y44">
        <v>44</v>
      </c>
      <c r="Z44">
        <v>2160</v>
      </c>
      <c r="AA44">
        <v>0</v>
      </c>
      <c r="AB44">
        <v>0</v>
      </c>
      <c r="AC44">
        <v>1</v>
      </c>
      <c r="AD44">
        <v>0</v>
      </c>
      <c r="AE44">
        <v>0</v>
      </c>
      <c r="AF44">
        <v>0</v>
      </c>
      <c r="AG44">
        <v>0</v>
      </c>
      <c r="AH44">
        <v>1</v>
      </c>
      <c r="AI44">
        <v>0</v>
      </c>
      <c r="AJ44">
        <v>0</v>
      </c>
      <c r="AK44">
        <v>810</v>
      </c>
      <c r="AL44">
        <v>636</v>
      </c>
      <c r="AM44">
        <v>0</v>
      </c>
    </row>
    <row r="45" spans="1:39" x14ac:dyDescent="0.25">
      <c r="A45">
        <v>7500</v>
      </c>
      <c r="B45">
        <v>0</v>
      </c>
      <c r="C45">
        <v>0</v>
      </c>
      <c r="D45">
        <v>24</v>
      </c>
      <c r="E45">
        <v>3</v>
      </c>
      <c r="F45">
        <v>18</v>
      </c>
      <c r="G45">
        <v>14</v>
      </c>
      <c r="H45">
        <v>15</v>
      </c>
      <c r="I45">
        <v>22</v>
      </c>
      <c r="J45">
        <v>50</v>
      </c>
      <c r="K45">
        <v>3</v>
      </c>
      <c r="L45">
        <v>3</v>
      </c>
      <c r="M45">
        <v>1</v>
      </c>
      <c r="N45">
        <v>3</v>
      </c>
      <c r="O45">
        <v>9</v>
      </c>
      <c r="P45">
        <v>0</v>
      </c>
      <c r="Q45">
        <v>0</v>
      </c>
      <c r="R45">
        <v>0</v>
      </c>
      <c r="S45">
        <v>0</v>
      </c>
      <c r="T45">
        <v>0</v>
      </c>
      <c r="U45">
        <v>0</v>
      </c>
      <c r="V45">
        <v>3</v>
      </c>
      <c r="W45">
        <v>11</v>
      </c>
      <c r="X45">
        <v>1</v>
      </c>
      <c r="Y45">
        <v>24</v>
      </c>
      <c r="Z45">
        <v>2756</v>
      </c>
      <c r="AA45">
        <v>0</v>
      </c>
      <c r="AB45">
        <v>1</v>
      </c>
      <c r="AC45">
        <v>0</v>
      </c>
      <c r="AD45">
        <v>0</v>
      </c>
      <c r="AE45">
        <v>0</v>
      </c>
      <c r="AF45">
        <v>1</v>
      </c>
      <c r="AG45">
        <v>0</v>
      </c>
      <c r="AH45">
        <v>0</v>
      </c>
      <c r="AI45">
        <v>0</v>
      </c>
      <c r="AJ45">
        <v>0</v>
      </c>
      <c r="AK45">
        <v>72</v>
      </c>
      <c r="AL45">
        <v>22</v>
      </c>
      <c r="AM45">
        <v>0</v>
      </c>
    </row>
    <row r="46" spans="1:39" x14ac:dyDescent="0.25">
      <c r="A46">
        <v>41728</v>
      </c>
      <c r="B46">
        <v>1</v>
      </c>
      <c r="C46">
        <v>0</v>
      </c>
      <c r="D46">
        <v>92</v>
      </c>
      <c r="E46">
        <v>13</v>
      </c>
      <c r="F46">
        <v>6</v>
      </c>
      <c r="G46">
        <v>15</v>
      </c>
      <c r="H46">
        <v>3</v>
      </c>
      <c r="I46">
        <v>5</v>
      </c>
      <c r="J46">
        <v>13</v>
      </c>
      <c r="K46">
        <v>1</v>
      </c>
      <c r="L46">
        <v>2</v>
      </c>
      <c r="M46">
        <v>0</v>
      </c>
      <c r="N46">
        <v>2</v>
      </c>
      <c r="O46">
        <v>10</v>
      </c>
      <c r="P46">
        <v>0</v>
      </c>
      <c r="Q46">
        <v>0</v>
      </c>
      <c r="R46">
        <v>0</v>
      </c>
      <c r="S46">
        <v>0</v>
      </c>
      <c r="T46">
        <v>0</v>
      </c>
      <c r="U46">
        <v>0</v>
      </c>
      <c r="V46">
        <v>3</v>
      </c>
      <c r="W46">
        <v>11</v>
      </c>
      <c r="X46">
        <v>0</v>
      </c>
      <c r="Y46">
        <v>52</v>
      </c>
      <c r="Z46">
        <v>2560</v>
      </c>
      <c r="AA46">
        <v>0</v>
      </c>
      <c r="AB46">
        <v>0</v>
      </c>
      <c r="AC46">
        <v>0</v>
      </c>
      <c r="AD46">
        <v>1</v>
      </c>
      <c r="AE46">
        <v>0</v>
      </c>
      <c r="AF46">
        <v>0</v>
      </c>
      <c r="AG46">
        <v>0</v>
      </c>
      <c r="AH46">
        <v>1</v>
      </c>
      <c r="AI46">
        <v>0</v>
      </c>
      <c r="AJ46">
        <v>0</v>
      </c>
      <c r="AK46">
        <v>42</v>
      </c>
      <c r="AL46">
        <v>29</v>
      </c>
      <c r="AM46">
        <v>0</v>
      </c>
    </row>
    <row r="47" spans="1:39" x14ac:dyDescent="0.25">
      <c r="A47">
        <v>72550</v>
      </c>
      <c r="B47">
        <v>1</v>
      </c>
      <c r="C47">
        <v>1</v>
      </c>
      <c r="D47">
        <v>39</v>
      </c>
      <c r="E47">
        <v>826</v>
      </c>
      <c r="F47">
        <v>50</v>
      </c>
      <c r="G47">
        <v>317</v>
      </c>
      <c r="H47">
        <v>50</v>
      </c>
      <c r="I47">
        <v>38</v>
      </c>
      <c r="J47">
        <v>38</v>
      </c>
      <c r="K47">
        <v>9</v>
      </c>
      <c r="L47">
        <v>5</v>
      </c>
      <c r="M47">
        <v>2</v>
      </c>
      <c r="N47">
        <v>12</v>
      </c>
      <c r="O47">
        <v>8</v>
      </c>
      <c r="P47">
        <v>0</v>
      </c>
      <c r="Q47">
        <v>0</v>
      </c>
      <c r="R47">
        <v>0</v>
      </c>
      <c r="S47">
        <v>0</v>
      </c>
      <c r="T47">
        <v>0</v>
      </c>
      <c r="U47">
        <v>0</v>
      </c>
      <c r="V47">
        <v>3</v>
      </c>
      <c r="W47">
        <v>11</v>
      </c>
      <c r="X47">
        <v>0</v>
      </c>
      <c r="Y47">
        <v>66</v>
      </c>
      <c r="Z47">
        <v>2757</v>
      </c>
      <c r="AA47">
        <v>0</v>
      </c>
      <c r="AB47">
        <v>1</v>
      </c>
      <c r="AC47">
        <v>0</v>
      </c>
      <c r="AD47">
        <v>0</v>
      </c>
      <c r="AE47">
        <v>0</v>
      </c>
      <c r="AF47">
        <v>0</v>
      </c>
      <c r="AG47">
        <v>0</v>
      </c>
      <c r="AH47">
        <v>0</v>
      </c>
      <c r="AI47">
        <v>0</v>
      </c>
      <c r="AJ47">
        <v>1</v>
      </c>
      <c r="AK47">
        <v>1281</v>
      </c>
      <c r="AL47">
        <v>1243</v>
      </c>
      <c r="AM47">
        <v>0</v>
      </c>
    </row>
    <row r="48" spans="1:39" x14ac:dyDescent="0.25">
      <c r="A48">
        <v>65486</v>
      </c>
      <c r="B48">
        <v>0</v>
      </c>
      <c r="C48">
        <v>1</v>
      </c>
      <c r="D48">
        <v>29</v>
      </c>
      <c r="E48">
        <v>245</v>
      </c>
      <c r="F48">
        <v>19</v>
      </c>
      <c r="G48">
        <v>125</v>
      </c>
      <c r="H48">
        <v>37</v>
      </c>
      <c r="I48">
        <v>67</v>
      </c>
      <c r="J48">
        <v>14</v>
      </c>
      <c r="K48">
        <v>1</v>
      </c>
      <c r="L48">
        <v>4</v>
      </c>
      <c r="M48">
        <v>2</v>
      </c>
      <c r="N48">
        <v>10</v>
      </c>
      <c r="O48">
        <v>2</v>
      </c>
      <c r="P48">
        <v>0</v>
      </c>
      <c r="Q48">
        <v>0</v>
      </c>
      <c r="R48">
        <v>0</v>
      </c>
      <c r="S48">
        <v>0</v>
      </c>
      <c r="T48">
        <v>0</v>
      </c>
      <c r="U48">
        <v>0</v>
      </c>
      <c r="V48">
        <v>3</v>
      </c>
      <c r="W48">
        <v>11</v>
      </c>
      <c r="X48">
        <v>0</v>
      </c>
      <c r="Y48">
        <v>63</v>
      </c>
      <c r="Z48">
        <v>2207</v>
      </c>
      <c r="AA48">
        <v>0</v>
      </c>
      <c r="AB48">
        <v>0</v>
      </c>
      <c r="AC48">
        <v>0</v>
      </c>
      <c r="AD48">
        <v>0</v>
      </c>
      <c r="AE48">
        <v>1</v>
      </c>
      <c r="AF48">
        <v>0</v>
      </c>
      <c r="AG48">
        <v>0</v>
      </c>
      <c r="AH48">
        <v>1</v>
      </c>
      <c r="AI48">
        <v>0</v>
      </c>
      <c r="AJ48">
        <v>0</v>
      </c>
      <c r="AK48">
        <v>493</v>
      </c>
      <c r="AL48">
        <v>479</v>
      </c>
      <c r="AM48">
        <v>0</v>
      </c>
    </row>
    <row r="49" spans="1:39" x14ac:dyDescent="0.25">
      <c r="A49">
        <v>79143</v>
      </c>
      <c r="B49">
        <v>0</v>
      </c>
      <c r="C49">
        <v>0</v>
      </c>
      <c r="D49">
        <v>2</v>
      </c>
      <c r="E49">
        <v>650</v>
      </c>
      <c r="F49">
        <v>37</v>
      </c>
      <c r="G49">
        <v>780</v>
      </c>
      <c r="H49">
        <v>27</v>
      </c>
      <c r="I49">
        <v>167</v>
      </c>
      <c r="J49">
        <v>32</v>
      </c>
      <c r="K49">
        <v>1</v>
      </c>
      <c r="L49">
        <v>6</v>
      </c>
      <c r="M49">
        <v>9</v>
      </c>
      <c r="N49">
        <v>13</v>
      </c>
      <c r="O49">
        <v>3</v>
      </c>
      <c r="P49">
        <v>0</v>
      </c>
      <c r="Q49">
        <v>0</v>
      </c>
      <c r="R49">
        <v>0</v>
      </c>
      <c r="S49">
        <v>0</v>
      </c>
      <c r="T49">
        <v>0</v>
      </c>
      <c r="U49">
        <v>0</v>
      </c>
      <c r="V49">
        <v>3</v>
      </c>
      <c r="W49">
        <v>11</v>
      </c>
      <c r="X49">
        <v>0</v>
      </c>
      <c r="Y49">
        <v>56</v>
      </c>
      <c r="Z49">
        <v>2846</v>
      </c>
      <c r="AA49">
        <v>0</v>
      </c>
      <c r="AB49">
        <v>1</v>
      </c>
      <c r="AC49">
        <v>0</v>
      </c>
      <c r="AD49">
        <v>0</v>
      </c>
      <c r="AE49">
        <v>0</v>
      </c>
      <c r="AF49">
        <v>0</v>
      </c>
      <c r="AG49">
        <v>0</v>
      </c>
      <c r="AH49">
        <v>0</v>
      </c>
      <c r="AI49">
        <v>1</v>
      </c>
      <c r="AJ49">
        <v>0</v>
      </c>
      <c r="AK49">
        <v>1661</v>
      </c>
      <c r="AL49">
        <v>1629</v>
      </c>
      <c r="AM49">
        <v>0</v>
      </c>
    </row>
    <row r="50" spans="1:39" x14ac:dyDescent="0.25">
      <c r="A50">
        <v>35790</v>
      </c>
      <c r="B50">
        <v>1</v>
      </c>
      <c r="C50">
        <v>0</v>
      </c>
      <c r="D50">
        <v>54</v>
      </c>
      <c r="E50">
        <v>12</v>
      </c>
      <c r="F50">
        <v>6</v>
      </c>
      <c r="G50">
        <v>20</v>
      </c>
      <c r="H50">
        <v>30</v>
      </c>
      <c r="I50">
        <v>1</v>
      </c>
      <c r="J50">
        <v>3</v>
      </c>
      <c r="K50">
        <v>2</v>
      </c>
      <c r="L50">
        <v>2</v>
      </c>
      <c r="M50">
        <v>0</v>
      </c>
      <c r="N50">
        <v>3</v>
      </c>
      <c r="O50">
        <v>7</v>
      </c>
      <c r="P50">
        <v>0</v>
      </c>
      <c r="Q50">
        <v>0</v>
      </c>
      <c r="R50">
        <v>0</v>
      </c>
      <c r="S50">
        <v>0</v>
      </c>
      <c r="T50">
        <v>0</v>
      </c>
      <c r="U50">
        <v>0</v>
      </c>
      <c r="V50">
        <v>3</v>
      </c>
      <c r="W50">
        <v>11</v>
      </c>
      <c r="X50">
        <v>0</v>
      </c>
      <c r="Y50">
        <v>43</v>
      </c>
      <c r="Z50">
        <v>2702</v>
      </c>
      <c r="AA50">
        <v>0</v>
      </c>
      <c r="AB50">
        <v>0</v>
      </c>
      <c r="AC50">
        <v>1</v>
      </c>
      <c r="AD50">
        <v>0</v>
      </c>
      <c r="AE50">
        <v>0</v>
      </c>
      <c r="AF50">
        <v>0</v>
      </c>
      <c r="AG50">
        <v>0</v>
      </c>
      <c r="AH50">
        <v>1</v>
      </c>
      <c r="AI50">
        <v>0</v>
      </c>
      <c r="AJ50">
        <v>0</v>
      </c>
      <c r="AK50">
        <v>69</v>
      </c>
      <c r="AL50">
        <v>66</v>
      </c>
      <c r="AM50">
        <v>0</v>
      </c>
    </row>
    <row r="51" spans="1:39" x14ac:dyDescent="0.25">
      <c r="A51">
        <v>82582</v>
      </c>
      <c r="B51">
        <v>0</v>
      </c>
      <c r="C51">
        <v>0</v>
      </c>
      <c r="D51">
        <v>54</v>
      </c>
      <c r="E51">
        <v>510</v>
      </c>
      <c r="F51">
        <v>120</v>
      </c>
      <c r="G51">
        <v>550</v>
      </c>
      <c r="H51">
        <v>156</v>
      </c>
      <c r="I51">
        <v>40</v>
      </c>
      <c r="J51">
        <v>241</v>
      </c>
      <c r="K51">
        <v>1</v>
      </c>
      <c r="L51">
        <v>4</v>
      </c>
      <c r="M51">
        <v>9</v>
      </c>
      <c r="N51">
        <v>7</v>
      </c>
      <c r="O51">
        <v>1</v>
      </c>
      <c r="P51">
        <v>1</v>
      </c>
      <c r="Q51">
        <v>0</v>
      </c>
      <c r="R51">
        <v>0</v>
      </c>
      <c r="S51">
        <v>1</v>
      </c>
      <c r="T51">
        <v>0</v>
      </c>
      <c r="U51">
        <v>0</v>
      </c>
      <c r="V51">
        <v>3</v>
      </c>
      <c r="W51">
        <v>11</v>
      </c>
      <c r="X51">
        <v>1</v>
      </c>
      <c r="Y51">
        <v>43</v>
      </c>
      <c r="Z51">
        <v>2181</v>
      </c>
      <c r="AA51">
        <v>1</v>
      </c>
      <c r="AB51">
        <v>0</v>
      </c>
      <c r="AC51">
        <v>0</v>
      </c>
      <c r="AD51">
        <v>0</v>
      </c>
      <c r="AE51">
        <v>0</v>
      </c>
      <c r="AF51">
        <v>0</v>
      </c>
      <c r="AG51">
        <v>0</v>
      </c>
      <c r="AH51">
        <v>1</v>
      </c>
      <c r="AI51">
        <v>0</v>
      </c>
      <c r="AJ51">
        <v>0</v>
      </c>
      <c r="AK51">
        <v>1376</v>
      </c>
      <c r="AL51">
        <v>1135</v>
      </c>
      <c r="AM51">
        <v>2</v>
      </c>
    </row>
    <row r="52" spans="1:39" x14ac:dyDescent="0.25">
      <c r="A52">
        <v>66373</v>
      </c>
      <c r="B52">
        <v>1</v>
      </c>
      <c r="C52">
        <v>1</v>
      </c>
      <c r="D52">
        <v>57</v>
      </c>
      <c r="E52">
        <v>328</v>
      </c>
      <c r="F52">
        <v>9</v>
      </c>
      <c r="G52">
        <v>124</v>
      </c>
      <c r="H52">
        <v>12</v>
      </c>
      <c r="I52">
        <v>24</v>
      </c>
      <c r="J52">
        <v>109</v>
      </c>
      <c r="K52">
        <v>7</v>
      </c>
      <c r="L52">
        <v>4</v>
      </c>
      <c r="M52">
        <v>2</v>
      </c>
      <c r="N52">
        <v>10</v>
      </c>
      <c r="O52">
        <v>3</v>
      </c>
      <c r="P52">
        <v>0</v>
      </c>
      <c r="Q52">
        <v>0</v>
      </c>
      <c r="R52">
        <v>0</v>
      </c>
      <c r="S52">
        <v>0</v>
      </c>
      <c r="T52">
        <v>0</v>
      </c>
      <c r="U52">
        <v>0</v>
      </c>
      <c r="V52">
        <v>3</v>
      </c>
      <c r="W52">
        <v>11</v>
      </c>
      <c r="X52">
        <v>0</v>
      </c>
      <c r="Y52">
        <v>42</v>
      </c>
      <c r="Z52">
        <v>2541</v>
      </c>
      <c r="AA52">
        <v>0</v>
      </c>
      <c r="AB52">
        <v>1</v>
      </c>
      <c r="AC52">
        <v>0</v>
      </c>
      <c r="AD52">
        <v>0</v>
      </c>
      <c r="AE52">
        <v>0</v>
      </c>
      <c r="AF52">
        <v>0</v>
      </c>
      <c r="AG52">
        <v>0</v>
      </c>
      <c r="AH52">
        <v>1</v>
      </c>
      <c r="AI52">
        <v>0</v>
      </c>
      <c r="AJ52">
        <v>0</v>
      </c>
      <c r="AK52">
        <v>497</v>
      </c>
      <c r="AL52">
        <v>388</v>
      </c>
      <c r="AM52">
        <v>0</v>
      </c>
    </row>
    <row r="53" spans="1:39" x14ac:dyDescent="0.25">
      <c r="A53">
        <v>82384</v>
      </c>
      <c r="B53">
        <v>0</v>
      </c>
      <c r="C53">
        <v>0</v>
      </c>
      <c r="D53">
        <v>55</v>
      </c>
      <c r="E53">
        <v>984</v>
      </c>
      <c r="F53">
        <v>51</v>
      </c>
      <c r="G53">
        <v>432</v>
      </c>
      <c r="H53">
        <v>180</v>
      </c>
      <c r="I53">
        <v>120</v>
      </c>
      <c r="J53">
        <v>190</v>
      </c>
      <c r="K53">
        <v>1</v>
      </c>
      <c r="L53">
        <v>3</v>
      </c>
      <c r="M53">
        <v>10</v>
      </c>
      <c r="N53">
        <v>13</v>
      </c>
      <c r="O53">
        <v>1</v>
      </c>
      <c r="P53">
        <v>0</v>
      </c>
      <c r="Q53">
        <v>0</v>
      </c>
      <c r="R53">
        <v>1</v>
      </c>
      <c r="S53">
        <v>0</v>
      </c>
      <c r="T53">
        <v>0</v>
      </c>
      <c r="U53">
        <v>0</v>
      </c>
      <c r="V53">
        <v>3</v>
      </c>
      <c r="W53">
        <v>11</v>
      </c>
      <c r="X53">
        <v>1</v>
      </c>
      <c r="Y53">
        <v>65</v>
      </c>
      <c r="Z53">
        <v>2746</v>
      </c>
      <c r="AA53">
        <v>0</v>
      </c>
      <c r="AB53">
        <v>0</v>
      </c>
      <c r="AC53">
        <v>0</v>
      </c>
      <c r="AD53">
        <v>1</v>
      </c>
      <c r="AE53">
        <v>0</v>
      </c>
      <c r="AF53">
        <v>0</v>
      </c>
      <c r="AG53">
        <v>0</v>
      </c>
      <c r="AH53">
        <v>0</v>
      </c>
      <c r="AI53">
        <v>1</v>
      </c>
      <c r="AJ53">
        <v>0</v>
      </c>
      <c r="AK53">
        <v>1767</v>
      </c>
      <c r="AL53">
        <v>1577</v>
      </c>
      <c r="AM53">
        <v>1</v>
      </c>
    </row>
    <row r="54" spans="1:39" x14ac:dyDescent="0.25">
      <c r="A54">
        <v>70287</v>
      </c>
      <c r="B54">
        <v>0</v>
      </c>
      <c r="C54">
        <v>0</v>
      </c>
      <c r="D54">
        <v>30</v>
      </c>
      <c r="E54">
        <v>295</v>
      </c>
      <c r="F54">
        <v>35</v>
      </c>
      <c r="G54">
        <v>482</v>
      </c>
      <c r="H54">
        <v>121</v>
      </c>
      <c r="I54">
        <v>120</v>
      </c>
      <c r="J54">
        <v>40</v>
      </c>
      <c r="K54">
        <v>1</v>
      </c>
      <c r="L54">
        <v>5</v>
      </c>
      <c r="M54">
        <v>5</v>
      </c>
      <c r="N54">
        <v>10</v>
      </c>
      <c r="O54">
        <v>3</v>
      </c>
      <c r="P54">
        <v>0</v>
      </c>
      <c r="Q54">
        <v>0</v>
      </c>
      <c r="R54">
        <v>0</v>
      </c>
      <c r="S54">
        <v>0</v>
      </c>
      <c r="T54">
        <v>0</v>
      </c>
      <c r="U54">
        <v>0</v>
      </c>
      <c r="V54">
        <v>3</v>
      </c>
      <c r="W54">
        <v>11</v>
      </c>
      <c r="X54">
        <v>1</v>
      </c>
      <c r="Y54">
        <v>54</v>
      </c>
      <c r="Z54">
        <v>2612</v>
      </c>
      <c r="AA54">
        <v>1</v>
      </c>
      <c r="AB54">
        <v>0</v>
      </c>
      <c r="AC54">
        <v>0</v>
      </c>
      <c r="AD54">
        <v>0</v>
      </c>
      <c r="AE54">
        <v>0</v>
      </c>
      <c r="AF54">
        <v>0</v>
      </c>
      <c r="AG54">
        <v>0</v>
      </c>
      <c r="AH54">
        <v>1</v>
      </c>
      <c r="AI54">
        <v>0</v>
      </c>
      <c r="AJ54">
        <v>0</v>
      </c>
      <c r="AK54">
        <v>1053</v>
      </c>
      <c r="AL54">
        <v>1013</v>
      </c>
      <c r="AM54">
        <v>0</v>
      </c>
    </row>
    <row r="55" spans="1:39" x14ac:dyDescent="0.25">
      <c r="A55">
        <v>27938</v>
      </c>
      <c r="B55">
        <v>1</v>
      </c>
      <c r="C55">
        <v>0</v>
      </c>
      <c r="D55">
        <v>31</v>
      </c>
      <c r="E55">
        <v>13</v>
      </c>
      <c r="F55">
        <v>0</v>
      </c>
      <c r="G55">
        <v>8</v>
      </c>
      <c r="H55">
        <v>2</v>
      </c>
      <c r="I55">
        <v>1</v>
      </c>
      <c r="J55">
        <v>5</v>
      </c>
      <c r="K55">
        <v>1</v>
      </c>
      <c r="L55">
        <v>1</v>
      </c>
      <c r="M55">
        <v>0</v>
      </c>
      <c r="N55">
        <v>4</v>
      </c>
      <c r="O55">
        <v>3</v>
      </c>
      <c r="P55">
        <v>0</v>
      </c>
      <c r="Q55">
        <v>0</v>
      </c>
      <c r="R55">
        <v>0</v>
      </c>
      <c r="S55">
        <v>0</v>
      </c>
      <c r="T55">
        <v>0</v>
      </c>
      <c r="U55">
        <v>0</v>
      </c>
      <c r="V55">
        <v>3</v>
      </c>
      <c r="W55">
        <v>11</v>
      </c>
      <c r="X55">
        <v>0</v>
      </c>
      <c r="Y55">
        <v>32</v>
      </c>
      <c r="Z55">
        <v>2221</v>
      </c>
      <c r="AA55">
        <v>0</v>
      </c>
      <c r="AB55">
        <v>0</v>
      </c>
      <c r="AC55">
        <v>1</v>
      </c>
      <c r="AD55">
        <v>0</v>
      </c>
      <c r="AE55">
        <v>0</v>
      </c>
      <c r="AF55">
        <v>0</v>
      </c>
      <c r="AG55">
        <v>0</v>
      </c>
      <c r="AH55">
        <v>1</v>
      </c>
      <c r="AI55">
        <v>0</v>
      </c>
      <c r="AJ55">
        <v>0</v>
      </c>
      <c r="AK55">
        <v>24</v>
      </c>
      <c r="AL55">
        <v>19</v>
      </c>
      <c r="AM55">
        <v>0</v>
      </c>
    </row>
    <row r="56" spans="1:39" x14ac:dyDescent="0.25">
      <c r="A56">
        <v>55954</v>
      </c>
      <c r="B56">
        <v>0</v>
      </c>
      <c r="C56">
        <v>1</v>
      </c>
      <c r="D56">
        <v>63</v>
      </c>
      <c r="E56">
        <v>447</v>
      </c>
      <c r="F56">
        <v>0</v>
      </c>
      <c r="G56">
        <v>28</v>
      </c>
      <c r="H56">
        <v>0</v>
      </c>
      <c r="I56">
        <v>0</v>
      </c>
      <c r="J56">
        <v>43</v>
      </c>
      <c r="K56">
        <v>3</v>
      </c>
      <c r="L56">
        <v>8</v>
      </c>
      <c r="M56">
        <v>2</v>
      </c>
      <c r="N56">
        <v>6</v>
      </c>
      <c r="O56">
        <v>7</v>
      </c>
      <c r="P56">
        <v>0</v>
      </c>
      <c r="Q56">
        <v>0</v>
      </c>
      <c r="R56">
        <v>0</v>
      </c>
      <c r="S56">
        <v>0</v>
      </c>
      <c r="T56">
        <v>0</v>
      </c>
      <c r="U56">
        <v>0</v>
      </c>
      <c r="V56">
        <v>3</v>
      </c>
      <c r="W56">
        <v>11</v>
      </c>
      <c r="X56">
        <v>0</v>
      </c>
      <c r="Y56">
        <v>52</v>
      </c>
      <c r="Z56">
        <v>2277</v>
      </c>
      <c r="AA56">
        <v>0</v>
      </c>
      <c r="AB56">
        <v>1</v>
      </c>
      <c r="AC56">
        <v>0</v>
      </c>
      <c r="AD56">
        <v>0</v>
      </c>
      <c r="AE56">
        <v>0</v>
      </c>
      <c r="AF56">
        <v>0</v>
      </c>
      <c r="AG56">
        <v>0</v>
      </c>
      <c r="AH56">
        <v>0</v>
      </c>
      <c r="AI56">
        <v>0</v>
      </c>
      <c r="AJ56">
        <v>1</v>
      </c>
      <c r="AK56">
        <v>475</v>
      </c>
      <c r="AL56">
        <v>432</v>
      </c>
      <c r="AM56">
        <v>0</v>
      </c>
    </row>
    <row r="57" spans="1:39" x14ac:dyDescent="0.25">
      <c r="A57">
        <v>75777</v>
      </c>
      <c r="B57">
        <v>0</v>
      </c>
      <c r="C57">
        <v>0</v>
      </c>
      <c r="D57">
        <v>12</v>
      </c>
      <c r="E57">
        <v>712</v>
      </c>
      <c r="F57">
        <v>26</v>
      </c>
      <c r="G57">
        <v>538</v>
      </c>
      <c r="H57">
        <v>69</v>
      </c>
      <c r="I57">
        <v>13</v>
      </c>
      <c r="J57">
        <v>80</v>
      </c>
      <c r="K57">
        <v>1</v>
      </c>
      <c r="L57">
        <v>3</v>
      </c>
      <c r="M57">
        <v>6</v>
      </c>
      <c r="N57">
        <v>11</v>
      </c>
      <c r="O57">
        <v>1</v>
      </c>
      <c r="P57">
        <v>0</v>
      </c>
      <c r="Q57">
        <v>1</v>
      </c>
      <c r="R57">
        <v>1</v>
      </c>
      <c r="S57">
        <v>0</v>
      </c>
      <c r="T57">
        <v>0</v>
      </c>
      <c r="U57">
        <v>0</v>
      </c>
      <c r="V57">
        <v>3</v>
      </c>
      <c r="W57">
        <v>11</v>
      </c>
      <c r="X57">
        <v>1</v>
      </c>
      <c r="Y57">
        <v>38</v>
      </c>
      <c r="Z57">
        <v>2519</v>
      </c>
      <c r="AA57">
        <v>0</v>
      </c>
      <c r="AB57">
        <v>0</v>
      </c>
      <c r="AC57">
        <v>1</v>
      </c>
      <c r="AD57">
        <v>0</v>
      </c>
      <c r="AE57">
        <v>0</v>
      </c>
      <c r="AF57">
        <v>0</v>
      </c>
      <c r="AG57">
        <v>0</v>
      </c>
      <c r="AH57">
        <v>0</v>
      </c>
      <c r="AI57">
        <v>1</v>
      </c>
      <c r="AJ57">
        <v>0</v>
      </c>
      <c r="AK57">
        <v>1358</v>
      </c>
      <c r="AL57">
        <v>1278</v>
      </c>
      <c r="AM57">
        <v>2</v>
      </c>
    </row>
    <row r="58" spans="1:39" x14ac:dyDescent="0.25">
      <c r="A58">
        <v>66653</v>
      </c>
      <c r="B58">
        <v>1</v>
      </c>
      <c r="C58">
        <v>1</v>
      </c>
      <c r="D58">
        <v>18</v>
      </c>
      <c r="E58">
        <v>452</v>
      </c>
      <c r="F58">
        <v>18</v>
      </c>
      <c r="G58">
        <v>102</v>
      </c>
      <c r="H58">
        <v>16</v>
      </c>
      <c r="I58">
        <v>18</v>
      </c>
      <c r="J58">
        <v>6</v>
      </c>
      <c r="K58">
        <v>4</v>
      </c>
      <c r="L58">
        <v>4</v>
      </c>
      <c r="M58">
        <v>2</v>
      </c>
      <c r="N58">
        <v>12</v>
      </c>
      <c r="O58">
        <v>3</v>
      </c>
      <c r="P58">
        <v>0</v>
      </c>
      <c r="Q58">
        <v>0</v>
      </c>
      <c r="R58">
        <v>0</v>
      </c>
      <c r="S58">
        <v>0</v>
      </c>
      <c r="T58">
        <v>0</v>
      </c>
      <c r="U58">
        <v>0</v>
      </c>
      <c r="V58">
        <v>3</v>
      </c>
      <c r="W58">
        <v>11</v>
      </c>
      <c r="X58">
        <v>0</v>
      </c>
      <c r="Y58">
        <v>45</v>
      </c>
      <c r="Z58">
        <v>2819</v>
      </c>
      <c r="AA58">
        <v>0</v>
      </c>
      <c r="AB58">
        <v>0</v>
      </c>
      <c r="AC58">
        <v>0</v>
      </c>
      <c r="AD58">
        <v>1</v>
      </c>
      <c r="AE58">
        <v>0</v>
      </c>
      <c r="AF58">
        <v>0</v>
      </c>
      <c r="AG58">
        <v>0</v>
      </c>
      <c r="AH58">
        <v>1</v>
      </c>
      <c r="AI58">
        <v>0</v>
      </c>
      <c r="AJ58">
        <v>0</v>
      </c>
      <c r="AK58">
        <v>606</v>
      </c>
      <c r="AL58">
        <v>600</v>
      </c>
      <c r="AM58">
        <v>0</v>
      </c>
    </row>
    <row r="59" spans="1:39" x14ac:dyDescent="0.25">
      <c r="A59">
        <v>61823</v>
      </c>
      <c r="B59">
        <v>0</v>
      </c>
      <c r="C59">
        <v>1</v>
      </c>
      <c r="D59">
        <v>26</v>
      </c>
      <c r="E59">
        <v>523</v>
      </c>
      <c r="F59">
        <v>7</v>
      </c>
      <c r="G59">
        <v>134</v>
      </c>
      <c r="H59">
        <v>37</v>
      </c>
      <c r="I59">
        <v>14</v>
      </c>
      <c r="J59">
        <v>169</v>
      </c>
      <c r="K59">
        <v>4</v>
      </c>
      <c r="L59">
        <v>8</v>
      </c>
      <c r="M59">
        <v>2</v>
      </c>
      <c r="N59">
        <v>10</v>
      </c>
      <c r="O59">
        <v>7</v>
      </c>
      <c r="P59">
        <v>0</v>
      </c>
      <c r="Q59">
        <v>0</v>
      </c>
      <c r="R59">
        <v>0</v>
      </c>
      <c r="S59">
        <v>0</v>
      </c>
      <c r="T59">
        <v>0</v>
      </c>
      <c r="U59">
        <v>0</v>
      </c>
      <c r="V59">
        <v>3</v>
      </c>
      <c r="W59">
        <v>11</v>
      </c>
      <c r="X59">
        <v>0</v>
      </c>
      <c r="Y59">
        <v>68</v>
      </c>
      <c r="Z59">
        <v>2655</v>
      </c>
      <c r="AA59">
        <v>0</v>
      </c>
      <c r="AB59">
        <v>0</v>
      </c>
      <c r="AC59">
        <v>1</v>
      </c>
      <c r="AD59">
        <v>0</v>
      </c>
      <c r="AE59">
        <v>0</v>
      </c>
      <c r="AF59">
        <v>0</v>
      </c>
      <c r="AG59">
        <v>0</v>
      </c>
      <c r="AH59">
        <v>1</v>
      </c>
      <c r="AI59">
        <v>0</v>
      </c>
      <c r="AJ59">
        <v>0</v>
      </c>
      <c r="AK59">
        <v>715</v>
      </c>
      <c r="AL59">
        <v>546</v>
      </c>
      <c r="AM59">
        <v>0</v>
      </c>
    </row>
    <row r="60" spans="1:39" x14ac:dyDescent="0.25">
      <c r="A60">
        <v>67680</v>
      </c>
      <c r="B60">
        <v>0</v>
      </c>
      <c r="C60">
        <v>1</v>
      </c>
      <c r="D60">
        <v>8</v>
      </c>
      <c r="E60">
        <v>546</v>
      </c>
      <c r="F60">
        <v>0</v>
      </c>
      <c r="G60">
        <v>48</v>
      </c>
      <c r="H60">
        <v>0</v>
      </c>
      <c r="I60">
        <v>6</v>
      </c>
      <c r="J60">
        <v>6</v>
      </c>
      <c r="K60">
        <v>1</v>
      </c>
      <c r="L60">
        <v>7</v>
      </c>
      <c r="M60">
        <v>3</v>
      </c>
      <c r="N60">
        <v>8</v>
      </c>
      <c r="O60">
        <v>5</v>
      </c>
      <c r="P60">
        <v>0</v>
      </c>
      <c r="Q60">
        <v>0</v>
      </c>
      <c r="R60">
        <v>0</v>
      </c>
      <c r="S60">
        <v>0</v>
      </c>
      <c r="T60">
        <v>0</v>
      </c>
      <c r="U60">
        <v>0</v>
      </c>
      <c r="V60">
        <v>3</v>
      </c>
      <c r="W60">
        <v>11</v>
      </c>
      <c r="X60">
        <v>0</v>
      </c>
      <c r="Y60">
        <v>69</v>
      </c>
      <c r="Z60">
        <v>2542</v>
      </c>
      <c r="AA60">
        <v>0</v>
      </c>
      <c r="AB60">
        <v>0</v>
      </c>
      <c r="AC60">
        <v>0</v>
      </c>
      <c r="AD60">
        <v>0</v>
      </c>
      <c r="AE60">
        <v>1</v>
      </c>
      <c r="AF60">
        <v>0</v>
      </c>
      <c r="AG60">
        <v>0</v>
      </c>
      <c r="AH60">
        <v>0</v>
      </c>
      <c r="AI60">
        <v>0</v>
      </c>
      <c r="AJ60">
        <v>1</v>
      </c>
      <c r="AK60">
        <v>600</v>
      </c>
      <c r="AL60">
        <v>594</v>
      </c>
      <c r="AM60">
        <v>0</v>
      </c>
    </row>
    <row r="61" spans="1:39" x14ac:dyDescent="0.25">
      <c r="A61">
        <v>70666</v>
      </c>
      <c r="B61">
        <v>0</v>
      </c>
      <c r="C61">
        <v>0</v>
      </c>
      <c r="D61">
        <v>29</v>
      </c>
      <c r="E61">
        <v>398</v>
      </c>
      <c r="F61">
        <v>40</v>
      </c>
      <c r="G61">
        <v>367</v>
      </c>
      <c r="H61">
        <v>119</v>
      </c>
      <c r="I61">
        <v>122</v>
      </c>
      <c r="J61">
        <v>30</v>
      </c>
      <c r="K61">
        <v>1</v>
      </c>
      <c r="L61">
        <v>7</v>
      </c>
      <c r="M61">
        <v>4</v>
      </c>
      <c r="N61">
        <v>4</v>
      </c>
      <c r="O61">
        <v>4</v>
      </c>
      <c r="P61">
        <v>0</v>
      </c>
      <c r="Q61">
        <v>0</v>
      </c>
      <c r="R61">
        <v>0</v>
      </c>
      <c r="S61">
        <v>0</v>
      </c>
      <c r="T61">
        <v>0</v>
      </c>
      <c r="U61">
        <v>0</v>
      </c>
      <c r="V61">
        <v>3</v>
      </c>
      <c r="W61">
        <v>11</v>
      </c>
      <c r="X61">
        <v>0</v>
      </c>
      <c r="Y61">
        <v>72</v>
      </c>
      <c r="Z61">
        <v>2364</v>
      </c>
      <c r="AA61">
        <v>0</v>
      </c>
      <c r="AB61">
        <v>0</v>
      </c>
      <c r="AC61">
        <v>0</v>
      </c>
      <c r="AD61">
        <v>1</v>
      </c>
      <c r="AE61">
        <v>0</v>
      </c>
      <c r="AF61">
        <v>0</v>
      </c>
      <c r="AG61">
        <v>0</v>
      </c>
      <c r="AH61">
        <v>1</v>
      </c>
      <c r="AI61">
        <v>0</v>
      </c>
      <c r="AJ61">
        <v>0</v>
      </c>
      <c r="AK61">
        <v>1046</v>
      </c>
      <c r="AL61">
        <v>1016</v>
      </c>
      <c r="AM61">
        <v>0</v>
      </c>
    </row>
    <row r="62" spans="1:39" x14ac:dyDescent="0.25">
      <c r="A62">
        <v>25721</v>
      </c>
      <c r="B62">
        <v>1</v>
      </c>
      <c r="C62">
        <v>0</v>
      </c>
      <c r="D62">
        <v>75</v>
      </c>
      <c r="E62">
        <v>1</v>
      </c>
      <c r="F62">
        <v>3</v>
      </c>
      <c r="G62">
        <v>6</v>
      </c>
      <c r="H62">
        <v>3</v>
      </c>
      <c r="I62">
        <v>6</v>
      </c>
      <c r="J62">
        <v>15</v>
      </c>
      <c r="K62">
        <v>1</v>
      </c>
      <c r="L62">
        <v>1</v>
      </c>
      <c r="M62">
        <v>1</v>
      </c>
      <c r="N62">
        <v>2</v>
      </c>
      <c r="O62">
        <v>7</v>
      </c>
      <c r="P62">
        <v>0</v>
      </c>
      <c r="Q62">
        <v>0</v>
      </c>
      <c r="R62">
        <v>0</v>
      </c>
      <c r="S62">
        <v>0</v>
      </c>
      <c r="T62">
        <v>0</v>
      </c>
      <c r="U62">
        <v>0</v>
      </c>
      <c r="V62">
        <v>3</v>
      </c>
      <c r="W62">
        <v>11</v>
      </c>
      <c r="X62">
        <v>1</v>
      </c>
      <c r="Y62">
        <v>49</v>
      </c>
      <c r="Z62">
        <v>2563</v>
      </c>
      <c r="AA62">
        <v>0</v>
      </c>
      <c r="AB62">
        <v>1</v>
      </c>
      <c r="AC62">
        <v>0</v>
      </c>
      <c r="AD62">
        <v>0</v>
      </c>
      <c r="AE62">
        <v>0</v>
      </c>
      <c r="AF62">
        <v>0</v>
      </c>
      <c r="AG62">
        <v>0</v>
      </c>
      <c r="AH62">
        <v>1</v>
      </c>
      <c r="AI62">
        <v>0</v>
      </c>
      <c r="AJ62">
        <v>0</v>
      </c>
      <c r="AK62">
        <v>19</v>
      </c>
      <c r="AL62">
        <v>4</v>
      </c>
      <c r="AM62">
        <v>0</v>
      </c>
    </row>
    <row r="63" spans="1:39" x14ac:dyDescent="0.25">
      <c r="A63">
        <v>32474</v>
      </c>
      <c r="B63">
        <v>1</v>
      </c>
      <c r="C63">
        <v>1</v>
      </c>
      <c r="D63">
        <v>0</v>
      </c>
      <c r="E63">
        <v>10</v>
      </c>
      <c r="F63">
        <v>0</v>
      </c>
      <c r="G63">
        <v>1</v>
      </c>
      <c r="H63">
        <v>0</v>
      </c>
      <c r="I63">
        <v>0</v>
      </c>
      <c r="J63">
        <v>0</v>
      </c>
      <c r="K63">
        <v>1</v>
      </c>
      <c r="L63">
        <v>1</v>
      </c>
      <c r="M63">
        <v>0</v>
      </c>
      <c r="N63">
        <v>2</v>
      </c>
      <c r="O63">
        <v>7</v>
      </c>
      <c r="P63">
        <v>0</v>
      </c>
      <c r="Q63">
        <v>0</v>
      </c>
      <c r="R63">
        <v>0</v>
      </c>
      <c r="S63">
        <v>0</v>
      </c>
      <c r="T63">
        <v>0</v>
      </c>
      <c r="U63">
        <v>0</v>
      </c>
      <c r="V63">
        <v>3</v>
      </c>
      <c r="W63">
        <v>11</v>
      </c>
      <c r="X63">
        <v>0</v>
      </c>
      <c r="Y63">
        <v>53</v>
      </c>
      <c r="Z63">
        <v>2208</v>
      </c>
      <c r="AA63">
        <v>0</v>
      </c>
      <c r="AB63">
        <v>0</v>
      </c>
      <c r="AC63">
        <v>0</v>
      </c>
      <c r="AD63">
        <v>1</v>
      </c>
      <c r="AE63">
        <v>0</v>
      </c>
      <c r="AF63">
        <v>0</v>
      </c>
      <c r="AG63">
        <v>0</v>
      </c>
      <c r="AH63">
        <v>1</v>
      </c>
      <c r="AI63">
        <v>0</v>
      </c>
      <c r="AJ63">
        <v>0</v>
      </c>
      <c r="AK63">
        <v>11</v>
      </c>
      <c r="AL63">
        <v>11</v>
      </c>
      <c r="AM63">
        <v>0</v>
      </c>
    </row>
    <row r="64" spans="1:39" x14ac:dyDescent="0.25">
      <c r="A64">
        <v>88194</v>
      </c>
      <c r="B64">
        <v>0</v>
      </c>
      <c r="C64">
        <v>1</v>
      </c>
      <c r="D64">
        <v>19</v>
      </c>
      <c r="E64">
        <v>688</v>
      </c>
      <c r="F64">
        <v>14</v>
      </c>
      <c r="G64">
        <v>309</v>
      </c>
      <c r="H64">
        <v>201</v>
      </c>
      <c r="I64">
        <v>24</v>
      </c>
      <c r="J64">
        <v>38</v>
      </c>
      <c r="K64">
        <v>1</v>
      </c>
      <c r="L64">
        <v>11</v>
      </c>
      <c r="M64">
        <v>10</v>
      </c>
      <c r="N64">
        <v>10</v>
      </c>
      <c r="O64">
        <v>5</v>
      </c>
      <c r="P64">
        <v>1</v>
      </c>
      <c r="Q64">
        <v>0</v>
      </c>
      <c r="R64">
        <v>0</v>
      </c>
      <c r="S64">
        <v>1</v>
      </c>
      <c r="T64">
        <v>0</v>
      </c>
      <c r="U64">
        <v>0</v>
      </c>
      <c r="V64">
        <v>3</v>
      </c>
      <c r="W64">
        <v>11</v>
      </c>
      <c r="X64">
        <v>1</v>
      </c>
      <c r="Y64">
        <v>41</v>
      </c>
      <c r="Z64">
        <v>2261</v>
      </c>
      <c r="AA64">
        <v>0</v>
      </c>
      <c r="AB64">
        <v>0</v>
      </c>
      <c r="AC64">
        <v>1</v>
      </c>
      <c r="AD64">
        <v>0</v>
      </c>
      <c r="AE64">
        <v>0</v>
      </c>
      <c r="AF64">
        <v>1</v>
      </c>
      <c r="AG64">
        <v>0</v>
      </c>
      <c r="AH64">
        <v>0</v>
      </c>
      <c r="AI64">
        <v>0</v>
      </c>
      <c r="AJ64">
        <v>0</v>
      </c>
      <c r="AK64">
        <v>1236</v>
      </c>
      <c r="AL64">
        <v>1198</v>
      </c>
      <c r="AM64">
        <v>2</v>
      </c>
    </row>
    <row r="65" spans="1:39" x14ac:dyDescent="0.25">
      <c r="A65">
        <v>69096</v>
      </c>
      <c r="B65">
        <v>0</v>
      </c>
      <c r="C65">
        <v>1</v>
      </c>
      <c r="D65">
        <v>4</v>
      </c>
      <c r="E65">
        <v>247</v>
      </c>
      <c r="F65">
        <v>49</v>
      </c>
      <c r="G65">
        <v>159</v>
      </c>
      <c r="H65">
        <v>7</v>
      </c>
      <c r="I65">
        <v>82</v>
      </c>
      <c r="J65">
        <v>109</v>
      </c>
      <c r="K65">
        <v>1</v>
      </c>
      <c r="L65">
        <v>5</v>
      </c>
      <c r="M65">
        <v>2</v>
      </c>
      <c r="N65">
        <v>10</v>
      </c>
      <c r="O65">
        <v>4</v>
      </c>
      <c r="P65">
        <v>0</v>
      </c>
      <c r="Q65">
        <v>0</v>
      </c>
      <c r="R65">
        <v>0</v>
      </c>
      <c r="S65">
        <v>0</v>
      </c>
      <c r="T65">
        <v>0</v>
      </c>
      <c r="U65">
        <v>0</v>
      </c>
      <c r="V65">
        <v>3</v>
      </c>
      <c r="W65">
        <v>11</v>
      </c>
      <c r="X65">
        <v>0</v>
      </c>
      <c r="Y65">
        <v>62</v>
      </c>
      <c r="Z65">
        <v>2434</v>
      </c>
      <c r="AA65">
        <v>0</v>
      </c>
      <c r="AB65">
        <v>0</v>
      </c>
      <c r="AC65">
        <v>0</v>
      </c>
      <c r="AD65">
        <v>1</v>
      </c>
      <c r="AE65">
        <v>0</v>
      </c>
      <c r="AF65">
        <v>0</v>
      </c>
      <c r="AG65">
        <v>0</v>
      </c>
      <c r="AH65">
        <v>1</v>
      </c>
      <c r="AI65">
        <v>0</v>
      </c>
      <c r="AJ65">
        <v>0</v>
      </c>
      <c r="AK65">
        <v>544</v>
      </c>
      <c r="AL65">
        <v>435</v>
      </c>
      <c r="AM65">
        <v>0</v>
      </c>
    </row>
    <row r="66" spans="1:39" x14ac:dyDescent="0.25">
      <c r="A66">
        <v>74854</v>
      </c>
      <c r="B66">
        <v>1</v>
      </c>
      <c r="C66">
        <v>2</v>
      </c>
      <c r="D66">
        <v>90</v>
      </c>
      <c r="E66">
        <v>856</v>
      </c>
      <c r="F66">
        <v>59</v>
      </c>
      <c r="G66">
        <v>487</v>
      </c>
      <c r="H66">
        <v>58</v>
      </c>
      <c r="I66">
        <v>29</v>
      </c>
      <c r="J66">
        <v>73</v>
      </c>
      <c r="K66">
        <v>7</v>
      </c>
      <c r="L66">
        <v>2</v>
      </c>
      <c r="M66">
        <v>5</v>
      </c>
      <c r="N66">
        <v>5</v>
      </c>
      <c r="O66">
        <v>5</v>
      </c>
      <c r="P66">
        <v>0</v>
      </c>
      <c r="Q66">
        <v>0</v>
      </c>
      <c r="R66">
        <v>0</v>
      </c>
      <c r="S66">
        <v>0</v>
      </c>
      <c r="T66">
        <v>0</v>
      </c>
      <c r="U66">
        <v>0</v>
      </c>
      <c r="V66">
        <v>3</v>
      </c>
      <c r="W66">
        <v>11</v>
      </c>
      <c r="X66">
        <v>0</v>
      </c>
      <c r="Y66">
        <v>50</v>
      </c>
      <c r="Z66">
        <v>2606</v>
      </c>
      <c r="AA66">
        <v>0</v>
      </c>
      <c r="AB66">
        <v>0</v>
      </c>
      <c r="AC66">
        <v>0</v>
      </c>
      <c r="AD66">
        <v>1</v>
      </c>
      <c r="AE66">
        <v>0</v>
      </c>
      <c r="AF66">
        <v>0</v>
      </c>
      <c r="AG66">
        <v>0</v>
      </c>
      <c r="AH66">
        <v>1</v>
      </c>
      <c r="AI66">
        <v>0</v>
      </c>
      <c r="AJ66">
        <v>0</v>
      </c>
      <c r="AK66">
        <v>1489</v>
      </c>
      <c r="AL66">
        <v>1416</v>
      </c>
      <c r="AM66">
        <v>0</v>
      </c>
    </row>
    <row r="67" spans="1:39" x14ac:dyDescent="0.25">
      <c r="A67">
        <v>66991</v>
      </c>
      <c r="B67">
        <v>0</v>
      </c>
      <c r="C67">
        <v>0</v>
      </c>
      <c r="D67">
        <v>1</v>
      </c>
      <c r="E67">
        <v>496</v>
      </c>
      <c r="F67">
        <v>36</v>
      </c>
      <c r="G67">
        <v>460</v>
      </c>
      <c r="H67">
        <v>189</v>
      </c>
      <c r="I67">
        <v>60</v>
      </c>
      <c r="J67">
        <v>12</v>
      </c>
      <c r="K67">
        <v>3</v>
      </c>
      <c r="L67">
        <v>4</v>
      </c>
      <c r="M67">
        <v>8</v>
      </c>
      <c r="N67">
        <v>6</v>
      </c>
      <c r="O67">
        <v>3</v>
      </c>
      <c r="P67">
        <v>0</v>
      </c>
      <c r="Q67">
        <v>0</v>
      </c>
      <c r="R67">
        <v>0</v>
      </c>
      <c r="S67">
        <v>0</v>
      </c>
      <c r="T67">
        <v>0</v>
      </c>
      <c r="U67">
        <v>0</v>
      </c>
      <c r="V67">
        <v>3</v>
      </c>
      <c r="W67">
        <v>11</v>
      </c>
      <c r="X67">
        <v>0</v>
      </c>
      <c r="Y67">
        <v>66</v>
      </c>
      <c r="Z67">
        <v>2815</v>
      </c>
      <c r="AA67">
        <v>0</v>
      </c>
      <c r="AB67">
        <v>1</v>
      </c>
      <c r="AC67">
        <v>0</v>
      </c>
      <c r="AD67">
        <v>0</v>
      </c>
      <c r="AE67">
        <v>0</v>
      </c>
      <c r="AF67">
        <v>0</v>
      </c>
      <c r="AG67">
        <v>0</v>
      </c>
      <c r="AH67">
        <v>0</v>
      </c>
      <c r="AI67">
        <v>1</v>
      </c>
      <c r="AJ67">
        <v>0</v>
      </c>
      <c r="AK67">
        <v>1241</v>
      </c>
      <c r="AL67">
        <v>1229</v>
      </c>
      <c r="AM67">
        <v>0</v>
      </c>
    </row>
    <row r="68" spans="1:39" x14ac:dyDescent="0.25">
      <c r="A68">
        <v>65031</v>
      </c>
      <c r="B68">
        <v>0</v>
      </c>
      <c r="C68">
        <v>1</v>
      </c>
      <c r="D68">
        <v>29</v>
      </c>
      <c r="E68">
        <v>258</v>
      </c>
      <c r="F68">
        <v>107</v>
      </c>
      <c r="G68">
        <v>291</v>
      </c>
      <c r="H68">
        <v>84</v>
      </c>
      <c r="I68">
        <v>37</v>
      </c>
      <c r="J68">
        <v>86</v>
      </c>
      <c r="K68">
        <v>4</v>
      </c>
      <c r="L68">
        <v>10</v>
      </c>
      <c r="M68">
        <v>3</v>
      </c>
      <c r="N68">
        <v>13</v>
      </c>
      <c r="O68">
        <v>7</v>
      </c>
      <c r="P68">
        <v>0</v>
      </c>
      <c r="Q68">
        <v>0</v>
      </c>
      <c r="R68">
        <v>0</v>
      </c>
      <c r="S68">
        <v>0</v>
      </c>
      <c r="T68">
        <v>0</v>
      </c>
      <c r="U68">
        <v>0</v>
      </c>
      <c r="V68">
        <v>3</v>
      </c>
      <c r="W68">
        <v>11</v>
      </c>
      <c r="X68">
        <v>0</v>
      </c>
      <c r="Y68">
        <v>61</v>
      </c>
      <c r="Z68">
        <v>2628</v>
      </c>
      <c r="AA68">
        <v>0</v>
      </c>
      <c r="AB68">
        <v>1</v>
      </c>
      <c r="AC68">
        <v>0</v>
      </c>
      <c r="AD68">
        <v>0</v>
      </c>
      <c r="AE68">
        <v>0</v>
      </c>
      <c r="AF68">
        <v>0</v>
      </c>
      <c r="AG68">
        <v>0</v>
      </c>
      <c r="AH68">
        <v>1</v>
      </c>
      <c r="AI68">
        <v>0</v>
      </c>
      <c r="AJ68">
        <v>0</v>
      </c>
      <c r="AK68">
        <v>777</v>
      </c>
      <c r="AL68">
        <v>691</v>
      </c>
      <c r="AM68">
        <v>0</v>
      </c>
    </row>
    <row r="69" spans="1:39" x14ac:dyDescent="0.25">
      <c r="A69">
        <v>60631</v>
      </c>
      <c r="B69">
        <v>1</v>
      </c>
      <c r="C69">
        <v>1</v>
      </c>
      <c r="D69">
        <v>88</v>
      </c>
      <c r="E69">
        <v>565</v>
      </c>
      <c r="F69">
        <v>6</v>
      </c>
      <c r="G69">
        <v>65</v>
      </c>
      <c r="H69">
        <v>0</v>
      </c>
      <c r="I69">
        <v>6</v>
      </c>
      <c r="J69">
        <v>19</v>
      </c>
      <c r="K69">
        <v>5</v>
      </c>
      <c r="L69">
        <v>9</v>
      </c>
      <c r="M69">
        <v>2</v>
      </c>
      <c r="N69">
        <v>8</v>
      </c>
      <c r="O69">
        <v>7</v>
      </c>
      <c r="P69">
        <v>0</v>
      </c>
      <c r="Q69">
        <v>1</v>
      </c>
      <c r="R69">
        <v>0</v>
      </c>
      <c r="S69">
        <v>0</v>
      </c>
      <c r="T69">
        <v>0</v>
      </c>
      <c r="U69">
        <v>0</v>
      </c>
      <c r="V69">
        <v>3</v>
      </c>
      <c r="W69">
        <v>11</v>
      </c>
      <c r="X69">
        <v>0</v>
      </c>
      <c r="Y69">
        <v>45</v>
      </c>
      <c r="Z69">
        <v>2609</v>
      </c>
      <c r="AA69">
        <v>0</v>
      </c>
      <c r="AB69">
        <v>1</v>
      </c>
      <c r="AC69">
        <v>0</v>
      </c>
      <c r="AD69">
        <v>0</v>
      </c>
      <c r="AE69">
        <v>0</v>
      </c>
      <c r="AF69">
        <v>0</v>
      </c>
      <c r="AG69">
        <v>0</v>
      </c>
      <c r="AH69">
        <v>0</v>
      </c>
      <c r="AI69">
        <v>0</v>
      </c>
      <c r="AJ69">
        <v>1</v>
      </c>
      <c r="AK69">
        <v>642</v>
      </c>
      <c r="AL69">
        <v>623</v>
      </c>
      <c r="AM69">
        <v>1</v>
      </c>
    </row>
    <row r="70" spans="1:39" x14ac:dyDescent="0.25">
      <c r="A70">
        <v>28332</v>
      </c>
      <c r="B70">
        <v>0</v>
      </c>
      <c r="C70">
        <v>0</v>
      </c>
      <c r="D70">
        <v>58</v>
      </c>
      <c r="E70">
        <v>14</v>
      </c>
      <c r="F70">
        <v>10</v>
      </c>
      <c r="G70">
        <v>13</v>
      </c>
      <c r="H70">
        <v>4</v>
      </c>
      <c r="I70">
        <v>15</v>
      </c>
      <c r="J70">
        <v>9</v>
      </c>
      <c r="K70">
        <v>1</v>
      </c>
      <c r="L70">
        <v>2</v>
      </c>
      <c r="M70">
        <v>1</v>
      </c>
      <c r="N70">
        <v>4</v>
      </c>
      <c r="O70">
        <v>2</v>
      </c>
      <c r="P70">
        <v>0</v>
      </c>
      <c r="Q70">
        <v>0</v>
      </c>
      <c r="R70">
        <v>0</v>
      </c>
      <c r="S70">
        <v>0</v>
      </c>
      <c r="T70">
        <v>0</v>
      </c>
      <c r="U70">
        <v>0</v>
      </c>
      <c r="V70">
        <v>3</v>
      </c>
      <c r="W70">
        <v>11</v>
      </c>
      <c r="X70">
        <v>0</v>
      </c>
      <c r="Y70">
        <v>68</v>
      </c>
      <c r="Z70">
        <v>2219</v>
      </c>
      <c r="AA70">
        <v>0</v>
      </c>
      <c r="AB70">
        <v>1</v>
      </c>
      <c r="AC70">
        <v>0</v>
      </c>
      <c r="AD70">
        <v>0</v>
      </c>
      <c r="AE70">
        <v>0</v>
      </c>
      <c r="AF70">
        <v>0</v>
      </c>
      <c r="AG70">
        <v>0</v>
      </c>
      <c r="AH70">
        <v>1</v>
      </c>
      <c r="AI70">
        <v>0</v>
      </c>
      <c r="AJ70">
        <v>0</v>
      </c>
      <c r="AK70">
        <v>56</v>
      </c>
      <c r="AL70">
        <v>47</v>
      </c>
      <c r="AM70">
        <v>0</v>
      </c>
    </row>
    <row r="71" spans="1:39" x14ac:dyDescent="0.25">
      <c r="A71">
        <v>40246</v>
      </c>
      <c r="B71">
        <v>1</v>
      </c>
      <c r="C71">
        <v>0</v>
      </c>
      <c r="D71">
        <v>68</v>
      </c>
      <c r="E71">
        <v>2</v>
      </c>
      <c r="F71">
        <v>1</v>
      </c>
      <c r="G71">
        <v>6</v>
      </c>
      <c r="H71">
        <v>2</v>
      </c>
      <c r="I71">
        <v>1</v>
      </c>
      <c r="J71">
        <v>1</v>
      </c>
      <c r="K71">
        <v>1</v>
      </c>
      <c r="L71">
        <v>1</v>
      </c>
      <c r="M71">
        <v>0</v>
      </c>
      <c r="N71">
        <v>2</v>
      </c>
      <c r="O71">
        <v>6</v>
      </c>
      <c r="P71">
        <v>0</v>
      </c>
      <c r="Q71">
        <v>0</v>
      </c>
      <c r="R71">
        <v>0</v>
      </c>
      <c r="S71">
        <v>0</v>
      </c>
      <c r="T71">
        <v>0</v>
      </c>
      <c r="U71">
        <v>0</v>
      </c>
      <c r="V71">
        <v>3</v>
      </c>
      <c r="W71">
        <v>11</v>
      </c>
      <c r="X71">
        <v>0</v>
      </c>
      <c r="Y71">
        <v>43</v>
      </c>
      <c r="Z71">
        <v>2716</v>
      </c>
      <c r="AA71">
        <v>1</v>
      </c>
      <c r="AB71">
        <v>0</v>
      </c>
      <c r="AC71">
        <v>0</v>
      </c>
      <c r="AD71">
        <v>0</v>
      </c>
      <c r="AE71">
        <v>0</v>
      </c>
      <c r="AF71">
        <v>0</v>
      </c>
      <c r="AG71">
        <v>0</v>
      </c>
      <c r="AH71">
        <v>1</v>
      </c>
      <c r="AI71">
        <v>0</v>
      </c>
      <c r="AJ71">
        <v>0</v>
      </c>
      <c r="AK71">
        <v>12</v>
      </c>
      <c r="AL71">
        <v>11</v>
      </c>
      <c r="AM71">
        <v>0</v>
      </c>
    </row>
    <row r="72" spans="1:39" x14ac:dyDescent="0.25">
      <c r="A72">
        <v>75251</v>
      </c>
      <c r="B72">
        <v>0</v>
      </c>
      <c r="C72">
        <v>0</v>
      </c>
      <c r="D72">
        <v>34</v>
      </c>
      <c r="E72">
        <v>721</v>
      </c>
      <c r="F72">
        <v>111</v>
      </c>
      <c r="G72">
        <v>925</v>
      </c>
      <c r="H72">
        <v>97</v>
      </c>
      <c r="I72">
        <v>18</v>
      </c>
      <c r="J72">
        <v>18</v>
      </c>
      <c r="K72">
        <v>1</v>
      </c>
      <c r="L72">
        <v>7</v>
      </c>
      <c r="M72">
        <v>6</v>
      </c>
      <c r="N72">
        <v>5</v>
      </c>
      <c r="O72">
        <v>5</v>
      </c>
      <c r="P72">
        <v>0</v>
      </c>
      <c r="Q72">
        <v>0</v>
      </c>
      <c r="R72">
        <v>0</v>
      </c>
      <c r="S72">
        <v>0</v>
      </c>
      <c r="T72">
        <v>0</v>
      </c>
      <c r="U72">
        <v>0</v>
      </c>
      <c r="V72">
        <v>3</v>
      </c>
      <c r="W72">
        <v>11</v>
      </c>
      <c r="X72">
        <v>1</v>
      </c>
      <c r="Y72">
        <v>48</v>
      </c>
      <c r="Z72">
        <v>2830</v>
      </c>
      <c r="AA72">
        <v>0</v>
      </c>
      <c r="AB72">
        <v>1</v>
      </c>
      <c r="AC72">
        <v>0</v>
      </c>
      <c r="AD72">
        <v>0</v>
      </c>
      <c r="AE72">
        <v>0</v>
      </c>
      <c r="AF72">
        <v>0</v>
      </c>
      <c r="AG72">
        <v>0</v>
      </c>
      <c r="AH72">
        <v>0</v>
      </c>
      <c r="AI72">
        <v>1</v>
      </c>
      <c r="AJ72">
        <v>0</v>
      </c>
      <c r="AK72">
        <v>1872</v>
      </c>
      <c r="AL72">
        <v>1854</v>
      </c>
      <c r="AM72">
        <v>0</v>
      </c>
    </row>
    <row r="73" spans="1:39" x14ac:dyDescent="0.25">
      <c r="A73">
        <v>75825</v>
      </c>
      <c r="B73">
        <v>0</v>
      </c>
      <c r="C73">
        <v>0</v>
      </c>
      <c r="D73">
        <v>40</v>
      </c>
      <c r="E73">
        <v>1032</v>
      </c>
      <c r="F73">
        <v>105</v>
      </c>
      <c r="G73">
        <v>779</v>
      </c>
      <c r="H73">
        <v>137</v>
      </c>
      <c r="I73">
        <v>105</v>
      </c>
      <c r="J73">
        <v>51</v>
      </c>
      <c r="K73">
        <v>0</v>
      </c>
      <c r="L73">
        <v>5</v>
      </c>
      <c r="M73">
        <v>8</v>
      </c>
      <c r="N73">
        <v>9</v>
      </c>
      <c r="O73">
        <v>4</v>
      </c>
      <c r="P73">
        <v>1</v>
      </c>
      <c r="Q73">
        <v>0</v>
      </c>
      <c r="R73">
        <v>0</v>
      </c>
      <c r="S73">
        <v>0</v>
      </c>
      <c r="T73">
        <v>0</v>
      </c>
      <c r="U73">
        <v>0</v>
      </c>
      <c r="V73">
        <v>3</v>
      </c>
      <c r="W73">
        <v>11</v>
      </c>
      <c r="X73">
        <v>1</v>
      </c>
      <c r="Y73">
        <v>44</v>
      </c>
      <c r="Z73">
        <v>2784</v>
      </c>
      <c r="AA73">
        <v>0</v>
      </c>
      <c r="AB73">
        <v>0</v>
      </c>
      <c r="AC73">
        <v>1</v>
      </c>
      <c r="AD73">
        <v>0</v>
      </c>
      <c r="AE73">
        <v>0</v>
      </c>
      <c r="AF73">
        <v>0</v>
      </c>
      <c r="AG73">
        <v>0</v>
      </c>
      <c r="AH73">
        <v>1</v>
      </c>
      <c r="AI73">
        <v>0</v>
      </c>
      <c r="AJ73">
        <v>0</v>
      </c>
      <c r="AK73">
        <v>2158</v>
      </c>
      <c r="AL73">
        <v>2107</v>
      </c>
      <c r="AM73">
        <v>1</v>
      </c>
    </row>
    <row r="74" spans="1:39" x14ac:dyDescent="0.25">
      <c r="A74">
        <v>26326</v>
      </c>
      <c r="B74">
        <v>0</v>
      </c>
      <c r="C74">
        <v>0</v>
      </c>
      <c r="D74">
        <v>12</v>
      </c>
      <c r="E74">
        <v>1</v>
      </c>
      <c r="F74">
        <v>0</v>
      </c>
      <c r="G74">
        <v>5</v>
      </c>
      <c r="H74">
        <v>0</v>
      </c>
      <c r="I74">
        <v>3</v>
      </c>
      <c r="J74">
        <v>9</v>
      </c>
      <c r="K74">
        <v>1</v>
      </c>
      <c r="L74">
        <v>0</v>
      </c>
      <c r="M74">
        <v>0</v>
      </c>
      <c r="N74">
        <v>3</v>
      </c>
      <c r="O74">
        <v>3</v>
      </c>
      <c r="P74">
        <v>0</v>
      </c>
      <c r="Q74">
        <v>0</v>
      </c>
      <c r="R74">
        <v>0</v>
      </c>
      <c r="S74">
        <v>0</v>
      </c>
      <c r="T74">
        <v>0</v>
      </c>
      <c r="U74">
        <v>1</v>
      </c>
      <c r="V74">
        <v>3</v>
      </c>
      <c r="W74">
        <v>11</v>
      </c>
      <c r="X74">
        <v>0</v>
      </c>
      <c r="Y74">
        <v>44</v>
      </c>
      <c r="Z74">
        <v>2457</v>
      </c>
      <c r="AA74">
        <v>0</v>
      </c>
      <c r="AB74">
        <v>0</v>
      </c>
      <c r="AC74">
        <v>0</v>
      </c>
      <c r="AD74">
        <v>1</v>
      </c>
      <c r="AE74">
        <v>0</v>
      </c>
      <c r="AF74">
        <v>1</v>
      </c>
      <c r="AG74">
        <v>0</v>
      </c>
      <c r="AH74">
        <v>0</v>
      </c>
      <c r="AI74">
        <v>0</v>
      </c>
      <c r="AJ74">
        <v>0</v>
      </c>
      <c r="AK74">
        <v>9</v>
      </c>
      <c r="AL74">
        <v>0</v>
      </c>
      <c r="AM74">
        <v>0</v>
      </c>
    </row>
    <row r="75" spans="1:39" x14ac:dyDescent="0.25">
      <c r="A75">
        <v>56046</v>
      </c>
      <c r="B75">
        <v>0</v>
      </c>
      <c r="C75">
        <v>0</v>
      </c>
      <c r="D75">
        <v>9</v>
      </c>
      <c r="E75">
        <v>577</v>
      </c>
      <c r="F75">
        <v>0</v>
      </c>
      <c r="G75">
        <v>64</v>
      </c>
      <c r="H75">
        <v>0</v>
      </c>
      <c r="I75">
        <v>0</v>
      </c>
      <c r="J75">
        <v>51</v>
      </c>
      <c r="K75">
        <v>2</v>
      </c>
      <c r="L75">
        <v>10</v>
      </c>
      <c r="M75">
        <v>1</v>
      </c>
      <c r="N75">
        <v>8</v>
      </c>
      <c r="O75">
        <v>8</v>
      </c>
      <c r="P75">
        <v>1</v>
      </c>
      <c r="Q75">
        <v>0</v>
      </c>
      <c r="R75">
        <v>0</v>
      </c>
      <c r="S75">
        <v>0</v>
      </c>
      <c r="T75">
        <v>0</v>
      </c>
      <c r="U75">
        <v>0</v>
      </c>
      <c r="V75">
        <v>3</v>
      </c>
      <c r="W75">
        <v>11</v>
      </c>
      <c r="X75">
        <v>1</v>
      </c>
      <c r="Y75">
        <v>55</v>
      </c>
      <c r="Z75">
        <v>2702</v>
      </c>
      <c r="AA75">
        <v>0</v>
      </c>
      <c r="AB75">
        <v>0</v>
      </c>
      <c r="AC75">
        <v>0</v>
      </c>
      <c r="AD75">
        <v>1</v>
      </c>
      <c r="AE75">
        <v>0</v>
      </c>
      <c r="AF75">
        <v>0</v>
      </c>
      <c r="AG75">
        <v>0</v>
      </c>
      <c r="AH75">
        <v>1</v>
      </c>
      <c r="AI75">
        <v>0</v>
      </c>
      <c r="AJ75">
        <v>0</v>
      </c>
      <c r="AK75">
        <v>641</v>
      </c>
      <c r="AL75">
        <v>590</v>
      </c>
      <c r="AM75">
        <v>1</v>
      </c>
    </row>
    <row r="76" spans="1:39" x14ac:dyDescent="0.25">
      <c r="A76">
        <v>29760</v>
      </c>
      <c r="B76">
        <v>1</v>
      </c>
      <c r="C76">
        <v>0</v>
      </c>
      <c r="D76">
        <v>87</v>
      </c>
      <c r="E76">
        <v>64</v>
      </c>
      <c r="F76">
        <v>4</v>
      </c>
      <c r="G76">
        <v>68</v>
      </c>
      <c r="H76">
        <v>7</v>
      </c>
      <c r="I76">
        <v>5</v>
      </c>
      <c r="J76">
        <v>17</v>
      </c>
      <c r="K76">
        <v>4</v>
      </c>
      <c r="L76">
        <v>3</v>
      </c>
      <c r="M76">
        <v>1</v>
      </c>
      <c r="N76">
        <v>4</v>
      </c>
      <c r="O76">
        <v>8</v>
      </c>
      <c r="P76">
        <v>0</v>
      </c>
      <c r="Q76">
        <v>0</v>
      </c>
      <c r="R76">
        <v>0</v>
      </c>
      <c r="S76">
        <v>0</v>
      </c>
      <c r="T76">
        <v>0</v>
      </c>
      <c r="U76">
        <v>0</v>
      </c>
      <c r="V76">
        <v>3</v>
      </c>
      <c r="W76">
        <v>11</v>
      </c>
      <c r="X76">
        <v>0</v>
      </c>
      <c r="Y76">
        <v>35</v>
      </c>
      <c r="Z76">
        <v>2828</v>
      </c>
      <c r="AA76">
        <v>0</v>
      </c>
      <c r="AB76">
        <v>0</v>
      </c>
      <c r="AC76">
        <v>1</v>
      </c>
      <c r="AD76">
        <v>0</v>
      </c>
      <c r="AE76">
        <v>0</v>
      </c>
      <c r="AF76">
        <v>0</v>
      </c>
      <c r="AG76">
        <v>0</v>
      </c>
      <c r="AH76">
        <v>1</v>
      </c>
      <c r="AI76">
        <v>0</v>
      </c>
      <c r="AJ76">
        <v>0</v>
      </c>
      <c r="AK76">
        <v>148</v>
      </c>
      <c r="AL76">
        <v>131</v>
      </c>
      <c r="AM76">
        <v>0</v>
      </c>
    </row>
    <row r="77" spans="1:39" x14ac:dyDescent="0.25">
      <c r="A77">
        <v>26304</v>
      </c>
      <c r="B77">
        <v>1</v>
      </c>
      <c r="C77">
        <v>0</v>
      </c>
      <c r="D77">
        <v>5</v>
      </c>
      <c r="E77">
        <v>4</v>
      </c>
      <c r="F77">
        <v>1</v>
      </c>
      <c r="G77">
        <v>5</v>
      </c>
      <c r="H77">
        <v>2</v>
      </c>
      <c r="I77">
        <v>0</v>
      </c>
      <c r="J77">
        <v>4</v>
      </c>
      <c r="K77">
        <v>1</v>
      </c>
      <c r="L77">
        <v>1</v>
      </c>
      <c r="M77">
        <v>0</v>
      </c>
      <c r="N77">
        <v>2</v>
      </c>
      <c r="O77">
        <v>7</v>
      </c>
      <c r="P77">
        <v>0</v>
      </c>
      <c r="Q77">
        <v>0</v>
      </c>
      <c r="R77">
        <v>0</v>
      </c>
      <c r="S77">
        <v>0</v>
      </c>
      <c r="T77">
        <v>0</v>
      </c>
      <c r="U77">
        <v>0</v>
      </c>
      <c r="V77">
        <v>3</v>
      </c>
      <c r="W77">
        <v>11</v>
      </c>
      <c r="X77">
        <v>0</v>
      </c>
      <c r="Y77">
        <v>51</v>
      </c>
      <c r="Z77">
        <v>2530</v>
      </c>
      <c r="AA77">
        <v>0</v>
      </c>
      <c r="AB77">
        <v>1</v>
      </c>
      <c r="AC77">
        <v>0</v>
      </c>
      <c r="AD77">
        <v>0</v>
      </c>
      <c r="AE77">
        <v>0</v>
      </c>
      <c r="AF77">
        <v>0</v>
      </c>
      <c r="AG77">
        <v>0</v>
      </c>
      <c r="AH77">
        <v>1</v>
      </c>
      <c r="AI77">
        <v>0</v>
      </c>
      <c r="AJ77">
        <v>0</v>
      </c>
      <c r="AK77">
        <v>12</v>
      </c>
      <c r="AL77">
        <v>8</v>
      </c>
      <c r="AM77">
        <v>0</v>
      </c>
    </row>
    <row r="78" spans="1:39" x14ac:dyDescent="0.25">
      <c r="A78">
        <v>23559</v>
      </c>
      <c r="B78">
        <v>1</v>
      </c>
      <c r="C78">
        <v>0</v>
      </c>
      <c r="D78">
        <v>87</v>
      </c>
      <c r="E78">
        <v>25</v>
      </c>
      <c r="F78">
        <v>5</v>
      </c>
      <c r="G78">
        <v>19</v>
      </c>
      <c r="H78">
        <v>7</v>
      </c>
      <c r="I78">
        <v>0</v>
      </c>
      <c r="J78">
        <v>23</v>
      </c>
      <c r="K78">
        <v>3</v>
      </c>
      <c r="L78">
        <v>3</v>
      </c>
      <c r="M78">
        <v>0</v>
      </c>
      <c r="N78">
        <v>3</v>
      </c>
      <c r="O78">
        <v>7</v>
      </c>
      <c r="P78">
        <v>0</v>
      </c>
      <c r="Q78">
        <v>0</v>
      </c>
      <c r="R78">
        <v>0</v>
      </c>
      <c r="S78">
        <v>0</v>
      </c>
      <c r="T78">
        <v>0</v>
      </c>
      <c r="U78">
        <v>0</v>
      </c>
      <c r="V78">
        <v>3</v>
      </c>
      <c r="W78">
        <v>11</v>
      </c>
      <c r="X78">
        <v>0</v>
      </c>
      <c r="Y78">
        <v>47</v>
      </c>
      <c r="Z78">
        <v>2520</v>
      </c>
      <c r="AA78">
        <v>0</v>
      </c>
      <c r="AB78">
        <v>1</v>
      </c>
      <c r="AC78">
        <v>0</v>
      </c>
      <c r="AD78">
        <v>0</v>
      </c>
      <c r="AE78">
        <v>0</v>
      </c>
      <c r="AF78">
        <v>1</v>
      </c>
      <c r="AG78">
        <v>0</v>
      </c>
      <c r="AH78">
        <v>0</v>
      </c>
      <c r="AI78">
        <v>0</v>
      </c>
      <c r="AJ78">
        <v>0</v>
      </c>
      <c r="AK78">
        <v>56</v>
      </c>
      <c r="AL78">
        <v>33</v>
      </c>
      <c r="AM78">
        <v>0</v>
      </c>
    </row>
    <row r="79" spans="1:39" x14ac:dyDescent="0.25">
      <c r="A79">
        <v>38620</v>
      </c>
      <c r="B79">
        <v>0</v>
      </c>
      <c r="C79">
        <v>0</v>
      </c>
      <c r="D79">
        <v>56</v>
      </c>
      <c r="E79">
        <v>112</v>
      </c>
      <c r="F79">
        <v>17</v>
      </c>
      <c r="G79">
        <v>44</v>
      </c>
      <c r="H79">
        <v>34</v>
      </c>
      <c r="I79">
        <v>22</v>
      </c>
      <c r="J79">
        <v>89</v>
      </c>
      <c r="K79">
        <v>1</v>
      </c>
      <c r="L79">
        <v>2</v>
      </c>
      <c r="M79">
        <v>5</v>
      </c>
      <c r="N79">
        <v>3</v>
      </c>
      <c r="O79">
        <v>3</v>
      </c>
      <c r="P79">
        <v>0</v>
      </c>
      <c r="Q79">
        <v>0</v>
      </c>
      <c r="R79">
        <v>0</v>
      </c>
      <c r="S79">
        <v>0</v>
      </c>
      <c r="T79">
        <v>0</v>
      </c>
      <c r="U79">
        <v>0</v>
      </c>
      <c r="V79">
        <v>3</v>
      </c>
      <c r="W79">
        <v>11</v>
      </c>
      <c r="X79">
        <v>0</v>
      </c>
      <c r="Y79">
        <v>57</v>
      </c>
      <c r="Z79">
        <v>2573</v>
      </c>
      <c r="AA79">
        <v>0</v>
      </c>
      <c r="AB79">
        <v>0</v>
      </c>
      <c r="AC79">
        <v>0</v>
      </c>
      <c r="AD79">
        <v>1</v>
      </c>
      <c r="AE79">
        <v>0</v>
      </c>
      <c r="AF79">
        <v>0</v>
      </c>
      <c r="AG79">
        <v>0</v>
      </c>
      <c r="AH79">
        <v>0</v>
      </c>
      <c r="AI79">
        <v>1</v>
      </c>
      <c r="AJ79">
        <v>0</v>
      </c>
      <c r="AK79">
        <v>229</v>
      </c>
      <c r="AL79">
        <v>140</v>
      </c>
      <c r="AM79">
        <v>0</v>
      </c>
    </row>
    <row r="80" spans="1:39" x14ac:dyDescent="0.25">
      <c r="A80">
        <v>81361</v>
      </c>
      <c r="B80">
        <v>0</v>
      </c>
      <c r="C80">
        <v>0</v>
      </c>
      <c r="D80">
        <v>18</v>
      </c>
      <c r="E80">
        <v>163</v>
      </c>
      <c r="F80">
        <v>23</v>
      </c>
      <c r="G80">
        <v>424</v>
      </c>
      <c r="H80">
        <v>27</v>
      </c>
      <c r="I80">
        <v>65</v>
      </c>
      <c r="J80">
        <v>76</v>
      </c>
      <c r="K80">
        <v>1</v>
      </c>
      <c r="L80">
        <v>3</v>
      </c>
      <c r="M80">
        <v>10</v>
      </c>
      <c r="N80">
        <v>13</v>
      </c>
      <c r="O80">
        <v>1</v>
      </c>
      <c r="P80">
        <v>0</v>
      </c>
      <c r="Q80">
        <v>0</v>
      </c>
      <c r="R80">
        <v>0</v>
      </c>
      <c r="S80">
        <v>0</v>
      </c>
      <c r="T80">
        <v>0</v>
      </c>
      <c r="U80">
        <v>0</v>
      </c>
      <c r="V80">
        <v>3</v>
      </c>
      <c r="W80">
        <v>11</v>
      </c>
      <c r="X80">
        <v>0</v>
      </c>
      <c r="Y80">
        <v>33</v>
      </c>
      <c r="Z80">
        <v>2283</v>
      </c>
      <c r="AA80">
        <v>1</v>
      </c>
      <c r="AB80">
        <v>0</v>
      </c>
      <c r="AC80">
        <v>0</v>
      </c>
      <c r="AD80">
        <v>0</v>
      </c>
      <c r="AE80">
        <v>0</v>
      </c>
      <c r="AF80">
        <v>0</v>
      </c>
      <c r="AG80">
        <v>0</v>
      </c>
      <c r="AH80">
        <v>1</v>
      </c>
      <c r="AI80">
        <v>0</v>
      </c>
      <c r="AJ80">
        <v>0</v>
      </c>
      <c r="AK80">
        <v>702</v>
      </c>
      <c r="AL80">
        <v>626</v>
      </c>
      <c r="AM80">
        <v>0</v>
      </c>
    </row>
    <row r="81" spans="1:39" x14ac:dyDescent="0.25">
      <c r="A81">
        <v>29440</v>
      </c>
      <c r="B81">
        <v>1</v>
      </c>
      <c r="C81">
        <v>1</v>
      </c>
      <c r="D81">
        <v>95</v>
      </c>
      <c r="E81">
        <v>17</v>
      </c>
      <c r="F81">
        <v>8</v>
      </c>
      <c r="G81">
        <v>14</v>
      </c>
      <c r="H81">
        <v>10</v>
      </c>
      <c r="I81">
        <v>4</v>
      </c>
      <c r="J81">
        <v>3</v>
      </c>
      <c r="K81">
        <v>2</v>
      </c>
      <c r="L81">
        <v>1</v>
      </c>
      <c r="M81">
        <v>0</v>
      </c>
      <c r="N81">
        <v>4</v>
      </c>
      <c r="O81">
        <v>7</v>
      </c>
      <c r="P81">
        <v>0</v>
      </c>
      <c r="Q81">
        <v>0</v>
      </c>
      <c r="R81">
        <v>0</v>
      </c>
      <c r="S81">
        <v>0</v>
      </c>
      <c r="T81">
        <v>0</v>
      </c>
      <c r="U81">
        <v>0</v>
      </c>
      <c r="V81">
        <v>3</v>
      </c>
      <c r="W81">
        <v>11</v>
      </c>
      <c r="X81">
        <v>0</v>
      </c>
      <c r="Y81">
        <v>60</v>
      </c>
      <c r="Z81">
        <v>2481</v>
      </c>
      <c r="AA81">
        <v>0</v>
      </c>
      <c r="AB81">
        <v>1</v>
      </c>
      <c r="AC81">
        <v>0</v>
      </c>
      <c r="AD81">
        <v>0</v>
      </c>
      <c r="AE81">
        <v>0</v>
      </c>
      <c r="AF81">
        <v>0</v>
      </c>
      <c r="AG81">
        <v>0</v>
      </c>
      <c r="AH81">
        <v>1</v>
      </c>
      <c r="AI81">
        <v>0</v>
      </c>
      <c r="AJ81">
        <v>0</v>
      </c>
      <c r="AK81">
        <v>53</v>
      </c>
      <c r="AL81">
        <v>50</v>
      </c>
      <c r="AM81">
        <v>0</v>
      </c>
    </row>
    <row r="82" spans="1:39" x14ac:dyDescent="0.25">
      <c r="A82">
        <v>36138</v>
      </c>
      <c r="B82">
        <v>1</v>
      </c>
      <c r="C82">
        <v>1</v>
      </c>
      <c r="D82">
        <v>48</v>
      </c>
      <c r="E82">
        <v>130</v>
      </c>
      <c r="F82">
        <v>0</v>
      </c>
      <c r="G82">
        <v>16</v>
      </c>
      <c r="H82">
        <v>0</v>
      </c>
      <c r="I82">
        <v>0</v>
      </c>
      <c r="J82">
        <v>5</v>
      </c>
      <c r="K82">
        <v>5</v>
      </c>
      <c r="L82">
        <v>3</v>
      </c>
      <c r="M82">
        <v>1</v>
      </c>
      <c r="N82">
        <v>4</v>
      </c>
      <c r="O82">
        <v>7</v>
      </c>
      <c r="P82">
        <v>0</v>
      </c>
      <c r="Q82">
        <v>1</v>
      </c>
      <c r="R82">
        <v>0</v>
      </c>
      <c r="S82">
        <v>0</v>
      </c>
      <c r="T82">
        <v>0</v>
      </c>
      <c r="U82">
        <v>0</v>
      </c>
      <c r="V82">
        <v>3</v>
      </c>
      <c r="W82">
        <v>11</v>
      </c>
      <c r="X82">
        <v>0</v>
      </c>
      <c r="Y82">
        <v>50</v>
      </c>
      <c r="Z82">
        <v>2507</v>
      </c>
      <c r="AA82">
        <v>0</v>
      </c>
      <c r="AB82">
        <v>1</v>
      </c>
      <c r="AC82">
        <v>0</v>
      </c>
      <c r="AD82">
        <v>0</v>
      </c>
      <c r="AE82">
        <v>0</v>
      </c>
      <c r="AF82">
        <v>0</v>
      </c>
      <c r="AG82">
        <v>0</v>
      </c>
      <c r="AH82">
        <v>0</v>
      </c>
      <c r="AI82">
        <v>1</v>
      </c>
      <c r="AJ82">
        <v>0</v>
      </c>
      <c r="AK82">
        <v>146</v>
      </c>
      <c r="AL82">
        <v>141</v>
      </c>
      <c r="AM82">
        <v>1</v>
      </c>
    </row>
    <row r="83" spans="1:39" x14ac:dyDescent="0.25">
      <c r="A83">
        <v>50388</v>
      </c>
      <c r="B83">
        <v>0</v>
      </c>
      <c r="C83">
        <v>1</v>
      </c>
      <c r="D83">
        <v>3</v>
      </c>
      <c r="E83">
        <v>292</v>
      </c>
      <c r="F83">
        <v>6</v>
      </c>
      <c r="G83">
        <v>37</v>
      </c>
      <c r="H83">
        <v>0</v>
      </c>
      <c r="I83">
        <v>3</v>
      </c>
      <c r="J83">
        <v>34</v>
      </c>
      <c r="K83">
        <v>4</v>
      </c>
      <c r="L83">
        <v>6</v>
      </c>
      <c r="M83">
        <v>1</v>
      </c>
      <c r="N83">
        <v>6</v>
      </c>
      <c r="O83">
        <v>7</v>
      </c>
      <c r="P83">
        <v>0</v>
      </c>
      <c r="Q83">
        <v>1</v>
      </c>
      <c r="R83">
        <v>0</v>
      </c>
      <c r="S83">
        <v>1</v>
      </c>
      <c r="T83">
        <v>0</v>
      </c>
      <c r="U83">
        <v>0</v>
      </c>
      <c r="V83">
        <v>3</v>
      </c>
      <c r="W83">
        <v>11</v>
      </c>
      <c r="X83">
        <v>1</v>
      </c>
      <c r="Y83">
        <v>63</v>
      </c>
      <c r="Z83">
        <v>2191</v>
      </c>
      <c r="AA83">
        <v>0</v>
      </c>
      <c r="AB83">
        <v>0</v>
      </c>
      <c r="AC83">
        <v>1</v>
      </c>
      <c r="AD83">
        <v>0</v>
      </c>
      <c r="AE83">
        <v>0</v>
      </c>
      <c r="AF83">
        <v>0</v>
      </c>
      <c r="AG83">
        <v>0</v>
      </c>
      <c r="AH83">
        <v>1</v>
      </c>
      <c r="AI83">
        <v>0</v>
      </c>
      <c r="AJ83">
        <v>0</v>
      </c>
      <c r="AK83">
        <v>338</v>
      </c>
      <c r="AL83">
        <v>304</v>
      </c>
      <c r="AM83">
        <v>2</v>
      </c>
    </row>
    <row r="84" spans="1:39" x14ac:dyDescent="0.25">
      <c r="A84">
        <v>79593</v>
      </c>
      <c r="B84">
        <v>0</v>
      </c>
      <c r="C84">
        <v>0</v>
      </c>
      <c r="D84">
        <v>70</v>
      </c>
      <c r="E84">
        <v>350</v>
      </c>
      <c r="F84">
        <v>60</v>
      </c>
      <c r="G84">
        <v>568</v>
      </c>
      <c r="H84">
        <v>110</v>
      </c>
      <c r="I84">
        <v>133</v>
      </c>
      <c r="J84">
        <v>145</v>
      </c>
      <c r="K84">
        <v>1</v>
      </c>
      <c r="L84">
        <v>5</v>
      </c>
      <c r="M84">
        <v>6</v>
      </c>
      <c r="N84">
        <v>7</v>
      </c>
      <c r="O84">
        <v>2</v>
      </c>
      <c r="P84">
        <v>0</v>
      </c>
      <c r="Q84">
        <v>0</v>
      </c>
      <c r="R84">
        <v>1</v>
      </c>
      <c r="S84">
        <v>0</v>
      </c>
      <c r="T84">
        <v>0</v>
      </c>
      <c r="U84">
        <v>0</v>
      </c>
      <c r="V84">
        <v>3</v>
      </c>
      <c r="W84">
        <v>11</v>
      </c>
      <c r="X84">
        <v>0</v>
      </c>
      <c r="Y84">
        <v>47</v>
      </c>
      <c r="Z84">
        <v>2207</v>
      </c>
      <c r="AA84">
        <v>0</v>
      </c>
      <c r="AB84">
        <v>1</v>
      </c>
      <c r="AC84">
        <v>0</v>
      </c>
      <c r="AD84">
        <v>0</v>
      </c>
      <c r="AE84">
        <v>0</v>
      </c>
      <c r="AF84">
        <v>0</v>
      </c>
      <c r="AG84">
        <v>0</v>
      </c>
      <c r="AH84">
        <v>1</v>
      </c>
      <c r="AI84">
        <v>0</v>
      </c>
      <c r="AJ84">
        <v>0</v>
      </c>
      <c r="AK84">
        <v>1221</v>
      </c>
      <c r="AL84">
        <v>1076</v>
      </c>
      <c r="AM84">
        <v>1</v>
      </c>
    </row>
    <row r="85" spans="1:39" x14ac:dyDescent="0.25">
      <c r="A85">
        <v>54178</v>
      </c>
      <c r="B85">
        <v>0</v>
      </c>
      <c r="C85">
        <v>1</v>
      </c>
      <c r="D85">
        <v>79</v>
      </c>
      <c r="E85">
        <v>135</v>
      </c>
      <c r="F85">
        <v>9</v>
      </c>
      <c r="G85">
        <v>39</v>
      </c>
      <c r="H85">
        <v>4</v>
      </c>
      <c r="I85">
        <v>0</v>
      </c>
      <c r="J85">
        <v>7</v>
      </c>
      <c r="K85">
        <v>1</v>
      </c>
      <c r="L85">
        <v>2</v>
      </c>
      <c r="M85">
        <v>2</v>
      </c>
      <c r="N85">
        <v>5</v>
      </c>
      <c r="O85">
        <v>2</v>
      </c>
      <c r="P85">
        <v>0</v>
      </c>
      <c r="Q85">
        <v>0</v>
      </c>
      <c r="R85">
        <v>0</v>
      </c>
      <c r="S85">
        <v>0</v>
      </c>
      <c r="T85">
        <v>0</v>
      </c>
      <c r="U85">
        <v>0</v>
      </c>
      <c r="V85">
        <v>3</v>
      </c>
      <c r="W85">
        <v>11</v>
      </c>
      <c r="X85">
        <v>0</v>
      </c>
      <c r="Y85">
        <v>53</v>
      </c>
      <c r="Z85">
        <v>2318</v>
      </c>
      <c r="AA85">
        <v>0</v>
      </c>
      <c r="AB85">
        <v>0</v>
      </c>
      <c r="AC85">
        <v>0</v>
      </c>
      <c r="AD85">
        <v>1</v>
      </c>
      <c r="AE85">
        <v>0</v>
      </c>
      <c r="AF85">
        <v>0</v>
      </c>
      <c r="AG85">
        <v>0</v>
      </c>
      <c r="AH85">
        <v>1</v>
      </c>
      <c r="AI85">
        <v>0</v>
      </c>
      <c r="AJ85">
        <v>0</v>
      </c>
      <c r="AK85">
        <v>187</v>
      </c>
      <c r="AL85">
        <v>180</v>
      </c>
      <c r="AM85">
        <v>0</v>
      </c>
    </row>
    <row r="86" spans="1:39" x14ac:dyDescent="0.25">
      <c r="A86">
        <v>42394</v>
      </c>
      <c r="B86">
        <v>1</v>
      </c>
      <c r="C86">
        <v>0</v>
      </c>
      <c r="D86">
        <v>69</v>
      </c>
      <c r="E86">
        <v>15</v>
      </c>
      <c r="F86">
        <v>2</v>
      </c>
      <c r="G86">
        <v>10</v>
      </c>
      <c r="H86">
        <v>0</v>
      </c>
      <c r="I86">
        <v>1</v>
      </c>
      <c r="J86">
        <v>4</v>
      </c>
      <c r="K86">
        <v>1</v>
      </c>
      <c r="L86">
        <v>1</v>
      </c>
      <c r="M86">
        <v>0</v>
      </c>
      <c r="N86">
        <v>3</v>
      </c>
      <c r="O86">
        <v>7</v>
      </c>
      <c r="P86">
        <v>0</v>
      </c>
      <c r="Q86">
        <v>0</v>
      </c>
      <c r="R86">
        <v>0</v>
      </c>
      <c r="S86">
        <v>0</v>
      </c>
      <c r="T86">
        <v>0</v>
      </c>
      <c r="U86">
        <v>0</v>
      </c>
      <c r="V86">
        <v>3</v>
      </c>
      <c r="W86">
        <v>11</v>
      </c>
      <c r="X86">
        <v>0</v>
      </c>
      <c r="Y86">
        <v>48</v>
      </c>
      <c r="Z86">
        <v>2257</v>
      </c>
      <c r="AA86">
        <v>0</v>
      </c>
      <c r="AB86">
        <v>0</v>
      </c>
      <c r="AC86">
        <v>1</v>
      </c>
      <c r="AD86">
        <v>0</v>
      </c>
      <c r="AE86">
        <v>0</v>
      </c>
      <c r="AF86">
        <v>0</v>
      </c>
      <c r="AG86">
        <v>0</v>
      </c>
      <c r="AH86">
        <v>0</v>
      </c>
      <c r="AI86">
        <v>1</v>
      </c>
      <c r="AJ86">
        <v>0</v>
      </c>
      <c r="AK86">
        <v>28</v>
      </c>
      <c r="AL86">
        <v>24</v>
      </c>
      <c r="AM86">
        <v>0</v>
      </c>
    </row>
    <row r="87" spans="1:39" x14ac:dyDescent="0.25">
      <c r="A87">
        <v>23626</v>
      </c>
      <c r="B87">
        <v>1</v>
      </c>
      <c r="C87">
        <v>0</v>
      </c>
      <c r="D87">
        <v>84</v>
      </c>
      <c r="E87">
        <v>27</v>
      </c>
      <c r="F87">
        <v>2</v>
      </c>
      <c r="G87">
        <v>14</v>
      </c>
      <c r="H87">
        <v>0</v>
      </c>
      <c r="I87">
        <v>0</v>
      </c>
      <c r="J87">
        <v>0</v>
      </c>
      <c r="K87">
        <v>3</v>
      </c>
      <c r="L87">
        <v>3</v>
      </c>
      <c r="M87">
        <v>1</v>
      </c>
      <c r="N87">
        <v>3</v>
      </c>
      <c r="O87">
        <v>5</v>
      </c>
      <c r="P87">
        <v>0</v>
      </c>
      <c r="Q87">
        <v>0</v>
      </c>
      <c r="R87">
        <v>0</v>
      </c>
      <c r="S87">
        <v>0</v>
      </c>
      <c r="T87">
        <v>0</v>
      </c>
      <c r="U87">
        <v>0</v>
      </c>
      <c r="V87">
        <v>3</v>
      </c>
      <c r="W87">
        <v>11</v>
      </c>
      <c r="X87">
        <v>0</v>
      </c>
      <c r="Y87">
        <v>50</v>
      </c>
      <c r="Z87">
        <v>2195</v>
      </c>
      <c r="AA87">
        <v>0</v>
      </c>
      <c r="AB87">
        <v>1</v>
      </c>
      <c r="AC87">
        <v>0</v>
      </c>
      <c r="AD87">
        <v>0</v>
      </c>
      <c r="AE87">
        <v>0</v>
      </c>
      <c r="AF87">
        <v>0</v>
      </c>
      <c r="AG87">
        <v>0</v>
      </c>
      <c r="AH87">
        <v>0</v>
      </c>
      <c r="AI87">
        <v>0</v>
      </c>
      <c r="AJ87">
        <v>1</v>
      </c>
      <c r="AK87">
        <v>43</v>
      </c>
      <c r="AL87">
        <v>43</v>
      </c>
      <c r="AM87">
        <v>0</v>
      </c>
    </row>
    <row r="88" spans="1:39" x14ac:dyDescent="0.25">
      <c r="A88">
        <v>30096</v>
      </c>
      <c r="B88">
        <v>1</v>
      </c>
      <c r="C88">
        <v>0</v>
      </c>
      <c r="D88">
        <v>30</v>
      </c>
      <c r="E88">
        <v>5</v>
      </c>
      <c r="F88">
        <v>3</v>
      </c>
      <c r="G88">
        <v>11</v>
      </c>
      <c r="H88">
        <v>12</v>
      </c>
      <c r="I88">
        <v>5</v>
      </c>
      <c r="J88">
        <v>9</v>
      </c>
      <c r="K88">
        <v>1</v>
      </c>
      <c r="L88">
        <v>2</v>
      </c>
      <c r="M88">
        <v>0</v>
      </c>
      <c r="N88">
        <v>3</v>
      </c>
      <c r="O88">
        <v>6</v>
      </c>
      <c r="P88">
        <v>0</v>
      </c>
      <c r="Q88">
        <v>0</v>
      </c>
      <c r="R88">
        <v>0</v>
      </c>
      <c r="S88">
        <v>0</v>
      </c>
      <c r="T88">
        <v>0</v>
      </c>
      <c r="U88">
        <v>0</v>
      </c>
      <c r="V88">
        <v>3</v>
      </c>
      <c r="W88">
        <v>11</v>
      </c>
      <c r="X88">
        <v>0</v>
      </c>
      <c r="Y88">
        <v>37</v>
      </c>
      <c r="Z88">
        <v>2197</v>
      </c>
      <c r="AA88">
        <v>0</v>
      </c>
      <c r="AB88">
        <v>1</v>
      </c>
      <c r="AC88">
        <v>0</v>
      </c>
      <c r="AD88">
        <v>0</v>
      </c>
      <c r="AE88">
        <v>0</v>
      </c>
      <c r="AF88">
        <v>0</v>
      </c>
      <c r="AG88">
        <v>0</v>
      </c>
      <c r="AH88">
        <v>1</v>
      </c>
      <c r="AI88">
        <v>0</v>
      </c>
      <c r="AJ88">
        <v>0</v>
      </c>
      <c r="AK88">
        <v>36</v>
      </c>
      <c r="AL88">
        <v>27</v>
      </c>
      <c r="AM88">
        <v>0</v>
      </c>
    </row>
    <row r="89" spans="1:39" x14ac:dyDescent="0.25">
      <c r="A89">
        <v>47916</v>
      </c>
      <c r="B89">
        <v>0</v>
      </c>
      <c r="C89">
        <v>1</v>
      </c>
      <c r="D89">
        <v>72</v>
      </c>
      <c r="E89">
        <v>505</v>
      </c>
      <c r="F89">
        <v>0</v>
      </c>
      <c r="G89">
        <v>26</v>
      </c>
      <c r="H89">
        <v>0</v>
      </c>
      <c r="I89">
        <v>0</v>
      </c>
      <c r="J89">
        <v>75</v>
      </c>
      <c r="K89">
        <v>5</v>
      </c>
      <c r="L89">
        <v>7</v>
      </c>
      <c r="M89">
        <v>4</v>
      </c>
      <c r="N89">
        <v>6</v>
      </c>
      <c r="O89">
        <v>6</v>
      </c>
      <c r="P89">
        <v>0</v>
      </c>
      <c r="Q89">
        <v>1</v>
      </c>
      <c r="R89">
        <v>0</v>
      </c>
      <c r="S89">
        <v>0</v>
      </c>
      <c r="T89">
        <v>0</v>
      </c>
      <c r="U89">
        <v>0</v>
      </c>
      <c r="V89">
        <v>3</v>
      </c>
      <c r="W89">
        <v>11</v>
      </c>
      <c r="X89">
        <v>0</v>
      </c>
      <c r="Y89">
        <v>60</v>
      </c>
      <c r="Z89">
        <v>2743</v>
      </c>
      <c r="AA89">
        <v>0</v>
      </c>
      <c r="AB89">
        <v>0</v>
      </c>
      <c r="AC89">
        <v>0</v>
      </c>
      <c r="AD89">
        <v>0</v>
      </c>
      <c r="AE89">
        <v>1</v>
      </c>
      <c r="AF89">
        <v>0</v>
      </c>
      <c r="AG89">
        <v>0</v>
      </c>
      <c r="AH89">
        <v>1</v>
      </c>
      <c r="AI89">
        <v>0</v>
      </c>
      <c r="AJ89">
        <v>0</v>
      </c>
      <c r="AK89">
        <v>531</v>
      </c>
      <c r="AL89">
        <v>456</v>
      </c>
      <c r="AM89">
        <v>1</v>
      </c>
    </row>
    <row r="90" spans="1:39" x14ac:dyDescent="0.25">
      <c r="A90">
        <v>51813</v>
      </c>
      <c r="B90">
        <v>1</v>
      </c>
      <c r="C90">
        <v>1</v>
      </c>
      <c r="D90">
        <v>37</v>
      </c>
      <c r="E90">
        <v>51</v>
      </c>
      <c r="F90">
        <v>2</v>
      </c>
      <c r="G90">
        <v>7</v>
      </c>
      <c r="H90">
        <v>0</v>
      </c>
      <c r="I90">
        <v>1</v>
      </c>
      <c r="J90">
        <v>2</v>
      </c>
      <c r="K90">
        <v>2</v>
      </c>
      <c r="L90">
        <v>2</v>
      </c>
      <c r="M90">
        <v>0</v>
      </c>
      <c r="N90">
        <v>3</v>
      </c>
      <c r="O90">
        <v>7</v>
      </c>
      <c r="P90">
        <v>0</v>
      </c>
      <c r="Q90">
        <v>0</v>
      </c>
      <c r="R90">
        <v>0</v>
      </c>
      <c r="S90">
        <v>0</v>
      </c>
      <c r="T90">
        <v>0</v>
      </c>
      <c r="U90">
        <v>0</v>
      </c>
      <c r="V90">
        <v>3</v>
      </c>
      <c r="W90">
        <v>11</v>
      </c>
      <c r="X90">
        <v>0</v>
      </c>
      <c r="Y90">
        <v>48</v>
      </c>
      <c r="Z90">
        <v>2603</v>
      </c>
      <c r="AA90">
        <v>1</v>
      </c>
      <c r="AB90">
        <v>0</v>
      </c>
      <c r="AC90">
        <v>0</v>
      </c>
      <c r="AD90">
        <v>0</v>
      </c>
      <c r="AE90">
        <v>0</v>
      </c>
      <c r="AF90">
        <v>0</v>
      </c>
      <c r="AG90">
        <v>0</v>
      </c>
      <c r="AH90">
        <v>1</v>
      </c>
      <c r="AI90">
        <v>0</v>
      </c>
      <c r="AJ90">
        <v>0</v>
      </c>
      <c r="AK90">
        <v>61</v>
      </c>
      <c r="AL90">
        <v>59</v>
      </c>
      <c r="AM90">
        <v>0</v>
      </c>
    </row>
    <row r="91" spans="1:39" x14ac:dyDescent="0.25">
      <c r="A91">
        <v>78497</v>
      </c>
      <c r="B91">
        <v>0</v>
      </c>
      <c r="C91">
        <v>0</v>
      </c>
      <c r="D91">
        <v>44</v>
      </c>
      <c r="E91">
        <v>207</v>
      </c>
      <c r="F91">
        <v>26</v>
      </c>
      <c r="G91">
        <v>447</v>
      </c>
      <c r="H91">
        <v>75</v>
      </c>
      <c r="I91">
        <v>0</v>
      </c>
      <c r="J91">
        <v>223</v>
      </c>
      <c r="K91">
        <v>1</v>
      </c>
      <c r="L91">
        <v>5</v>
      </c>
      <c r="M91">
        <v>7</v>
      </c>
      <c r="N91">
        <v>12</v>
      </c>
      <c r="O91">
        <v>2</v>
      </c>
      <c r="P91">
        <v>0</v>
      </c>
      <c r="Q91">
        <v>0</v>
      </c>
      <c r="R91">
        <v>0</v>
      </c>
      <c r="S91">
        <v>1</v>
      </c>
      <c r="T91">
        <v>0</v>
      </c>
      <c r="U91">
        <v>0</v>
      </c>
      <c r="V91">
        <v>3</v>
      </c>
      <c r="W91">
        <v>11</v>
      </c>
      <c r="X91">
        <v>0</v>
      </c>
      <c r="Y91">
        <v>69</v>
      </c>
      <c r="Z91">
        <v>2369</v>
      </c>
      <c r="AA91">
        <v>0</v>
      </c>
      <c r="AB91">
        <v>1</v>
      </c>
      <c r="AC91">
        <v>0</v>
      </c>
      <c r="AD91">
        <v>0</v>
      </c>
      <c r="AE91">
        <v>0</v>
      </c>
      <c r="AF91">
        <v>1</v>
      </c>
      <c r="AG91">
        <v>0</v>
      </c>
      <c r="AH91">
        <v>0</v>
      </c>
      <c r="AI91">
        <v>0</v>
      </c>
      <c r="AJ91">
        <v>0</v>
      </c>
      <c r="AK91">
        <v>755</v>
      </c>
      <c r="AL91">
        <v>532</v>
      </c>
      <c r="AM91">
        <v>1</v>
      </c>
    </row>
    <row r="92" spans="1:39" x14ac:dyDescent="0.25">
      <c r="A92">
        <v>50150</v>
      </c>
      <c r="B92">
        <v>0</v>
      </c>
      <c r="C92">
        <v>0</v>
      </c>
      <c r="D92">
        <v>32</v>
      </c>
      <c r="E92">
        <v>135</v>
      </c>
      <c r="F92">
        <v>46</v>
      </c>
      <c r="G92">
        <v>92</v>
      </c>
      <c r="H92">
        <v>65</v>
      </c>
      <c r="I92">
        <v>61</v>
      </c>
      <c r="J92">
        <v>11</v>
      </c>
      <c r="K92">
        <v>2</v>
      </c>
      <c r="L92">
        <v>5</v>
      </c>
      <c r="M92">
        <v>2</v>
      </c>
      <c r="N92">
        <v>7</v>
      </c>
      <c r="O92">
        <v>5</v>
      </c>
      <c r="P92">
        <v>0</v>
      </c>
      <c r="Q92">
        <v>0</v>
      </c>
      <c r="R92">
        <v>0</v>
      </c>
      <c r="S92">
        <v>0</v>
      </c>
      <c r="T92">
        <v>0</v>
      </c>
      <c r="U92">
        <v>0</v>
      </c>
      <c r="V92">
        <v>3</v>
      </c>
      <c r="W92">
        <v>11</v>
      </c>
      <c r="X92">
        <v>0</v>
      </c>
      <c r="Y92">
        <v>37</v>
      </c>
      <c r="Z92">
        <v>2533</v>
      </c>
      <c r="AA92">
        <v>0</v>
      </c>
      <c r="AB92">
        <v>1</v>
      </c>
      <c r="AC92">
        <v>0</v>
      </c>
      <c r="AD92">
        <v>0</v>
      </c>
      <c r="AE92">
        <v>0</v>
      </c>
      <c r="AF92">
        <v>0</v>
      </c>
      <c r="AG92">
        <v>0</v>
      </c>
      <c r="AH92">
        <v>0</v>
      </c>
      <c r="AI92">
        <v>0</v>
      </c>
      <c r="AJ92">
        <v>1</v>
      </c>
      <c r="AK92">
        <v>399</v>
      </c>
      <c r="AL92">
        <v>388</v>
      </c>
      <c r="AM92">
        <v>0</v>
      </c>
    </row>
    <row r="93" spans="1:39" x14ac:dyDescent="0.25">
      <c r="A93">
        <v>47823</v>
      </c>
      <c r="B93">
        <v>0</v>
      </c>
      <c r="C93">
        <v>1</v>
      </c>
      <c r="D93">
        <v>0</v>
      </c>
      <c r="E93">
        <v>53</v>
      </c>
      <c r="F93">
        <v>1</v>
      </c>
      <c r="G93">
        <v>5</v>
      </c>
      <c r="H93">
        <v>2</v>
      </c>
      <c r="I93">
        <v>1</v>
      </c>
      <c r="J93">
        <v>10</v>
      </c>
      <c r="K93">
        <v>2</v>
      </c>
      <c r="L93">
        <v>2</v>
      </c>
      <c r="M93">
        <v>0</v>
      </c>
      <c r="N93">
        <v>3</v>
      </c>
      <c r="O93">
        <v>8</v>
      </c>
      <c r="P93">
        <v>0</v>
      </c>
      <c r="Q93">
        <v>0</v>
      </c>
      <c r="R93">
        <v>0</v>
      </c>
      <c r="S93">
        <v>0</v>
      </c>
      <c r="T93">
        <v>0</v>
      </c>
      <c r="U93">
        <v>0</v>
      </c>
      <c r="V93">
        <v>3</v>
      </c>
      <c r="W93">
        <v>11</v>
      </c>
      <c r="X93">
        <v>0</v>
      </c>
      <c r="Y93">
        <v>60</v>
      </c>
      <c r="Z93">
        <v>2500</v>
      </c>
      <c r="AA93">
        <v>0</v>
      </c>
      <c r="AB93">
        <v>0</v>
      </c>
      <c r="AC93">
        <v>1</v>
      </c>
      <c r="AD93">
        <v>0</v>
      </c>
      <c r="AE93">
        <v>0</v>
      </c>
      <c r="AF93">
        <v>1</v>
      </c>
      <c r="AG93">
        <v>0</v>
      </c>
      <c r="AH93">
        <v>0</v>
      </c>
      <c r="AI93">
        <v>0</v>
      </c>
      <c r="AJ93">
        <v>0</v>
      </c>
      <c r="AK93">
        <v>62</v>
      </c>
      <c r="AL93">
        <v>52</v>
      </c>
      <c r="AM93">
        <v>0</v>
      </c>
    </row>
    <row r="94" spans="1:39" x14ac:dyDescent="0.25">
      <c r="A94">
        <v>34554</v>
      </c>
      <c r="B94">
        <v>0</v>
      </c>
      <c r="C94">
        <v>1</v>
      </c>
      <c r="D94">
        <v>43</v>
      </c>
      <c r="E94">
        <v>41</v>
      </c>
      <c r="F94">
        <v>1</v>
      </c>
      <c r="G94">
        <v>6</v>
      </c>
      <c r="H94">
        <v>2</v>
      </c>
      <c r="I94">
        <v>0</v>
      </c>
      <c r="J94">
        <v>5</v>
      </c>
      <c r="K94">
        <v>2</v>
      </c>
      <c r="L94">
        <v>2</v>
      </c>
      <c r="M94">
        <v>0</v>
      </c>
      <c r="N94">
        <v>3</v>
      </c>
      <c r="O94">
        <v>6</v>
      </c>
      <c r="P94">
        <v>0</v>
      </c>
      <c r="Q94">
        <v>0</v>
      </c>
      <c r="R94">
        <v>0</v>
      </c>
      <c r="S94">
        <v>0</v>
      </c>
      <c r="T94">
        <v>0</v>
      </c>
      <c r="U94">
        <v>0</v>
      </c>
      <c r="V94">
        <v>3</v>
      </c>
      <c r="W94">
        <v>11</v>
      </c>
      <c r="X94">
        <v>0</v>
      </c>
      <c r="Y94">
        <v>61</v>
      </c>
      <c r="Z94">
        <v>2250</v>
      </c>
      <c r="AA94">
        <v>0</v>
      </c>
      <c r="AB94">
        <v>0</v>
      </c>
      <c r="AC94">
        <v>1</v>
      </c>
      <c r="AD94">
        <v>0</v>
      </c>
      <c r="AE94">
        <v>0</v>
      </c>
      <c r="AF94">
        <v>0</v>
      </c>
      <c r="AG94">
        <v>0</v>
      </c>
      <c r="AH94">
        <v>0</v>
      </c>
      <c r="AI94">
        <v>0</v>
      </c>
      <c r="AJ94">
        <v>1</v>
      </c>
      <c r="AK94">
        <v>50</v>
      </c>
      <c r="AL94">
        <v>45</v>
      </c>
      <c r="AM94">
        <v>0</v>
      </c>
    </row>
    <row r="95" spans="1:39" x14ac:dyDescent="0.25">
      <c r="A95">
        <v>85693</v>
      </c>
      <c r="B95">
        <v>0</v>
      </c>
      <c r="C95">
        <v>1</v>
      </c>
      <c r="D95">
        <v>59</v>
      </c>
      <c r="E95">
        <v>386</v>
      </c>
      <c r="F95">
        <v>172</v>
      </c>
      <c r="G95">
        <v>183</v>
      </c>
      <c r="H95">
        <v>185</v>
      </c>
      <c r="I95">
        <v>132</v>
      </c>
      <c r="J95">
        <v>111</v>
      </c>
      <c r="K95">
        <v>2</v>
      </c>
      <c r="L95">
        <v>9</v>
      </c>
      <c r="M95">
        <v>5</v>
      </c>
      <c r="N95">
        <v>11</v>
      </c>
      <c r="O95">
        <v>5</v>
      </c>
      <c r="P95">
        <v>0</v>
      </c>
      <c r="Q95">
        <v>0</v>
      </c>
      <c r="R95">
        <v>0</v>
      </c>
      <c r="S95">
        <v>0</v>
      </c>
      <c r="T95">
        <v>0</v>
      </c>
      <c r="U95">
        <v>0</v>
      </c>
      <c r="V95">
        <v>3</v>
      </c>
      <c r="W95">
        <v>11</v>
      </c>
      <c r="X95">
        <v>0</v>
      </c>
      <c r="Y95">
        <v>41</v>
      </c>
      <c r="Z95">
        <v>2594</v>
      </c>
      <c r="AA95">
        <v>0</v>
      </c>
      <c r="AB95">
        <v>0</v>
      </c>
      <c r="AC95">
        <v>0</v>
      </c>
      <c r="AD95">
        <v>1</v>
      </c>
      <c r="AE95">
        <v>0</v>
      </c>
      <c r="AF95">
        <v>0</v>
      </c>
      <c r="AG95">
        <v>0</v>
      </c>
      <c r="AH95">
        <v>1</v>
      </c>
      <c r="AI95">
        <v>0</v>
      </c>
      <c r="AJ95">
        <v>0</v>
      </c>
      <c r="AK95">
        <v>1058</v>
      </c>
      <c r="AL95">
        <v>947</v>
      </c>
      <c r="AM95">
        <v>0</v>
      </c>
    </row>
    <row r="96" spans="1:39" x14ac:dyDescent="0.25">
      <c r="A96">
        <v>65846</v>
      </c>
      <c r="B96">
        <v>0</v>
      </c>
      <c r="C96">
        <v>0</v>
      </c>
      <c r="D96">
        <v>68</v>
      </c>
      <c r="E96">
        <v>562</v>
      </c>
      <c r="F96">
        <v>81</v>
      </c>
      <c r="G96">
        <v>276</v>
      </c>
      <c r="H96">
        <v>80</v>
      </c>
      <c r="I96">
        <v>40</v>
      </c>
      <c r="J96">
        <v>81</v>
      </c>
      <c r="K96">
        <v>1</v>
      </c>
      <c r="L96">
        <v>6</v>
      </c>
      <c r="M96">
        <v>3</v>
      </c>
      <c r="N96">
        <v>6</v>
      </c>
      <c r="O96">
        <v>4</v>
      </c>
      <c r="P96">
        <v>0</v>
      </c>
      <c r="Q96">
        <v>0</v>
      </c>
      <c r="R96">
        <v>0</v>
      </c>
      <c r="S96">
        <v>0</v>
      </c>
      <c r="T96">
        <v>0</v>
      </c>
      <c r="U96">
        <v>0</v>
      </c>
      <c r="V96">
        <v>3</v>
      </c>
      <c r="W96">
        <v>11</v>
      </c>
      <c r="X96">
        <v>0</v>
      </c>
      <c r="Y96">
        <v>75</v>
      </c>
      <c r="Z96">
        <v>2567</v>
      </c>
      <c r="AA96">
        <v>0</v>
      </c>
      <c r="AB96">
        <v>1</v>
      </c>
      <c r="AC96">
        <v>0</v>
      </c>
      <c r="AD96">
        <v>0</v>
      </c>
      <c r="AE96">
        <v>0</v>
      </c>
      <c r="AF96">
        <v>0</v>
      </c>
      <c r="AG96">
        <v>0</v>
      </c>
      <c r="AH96">
        <v>0</v>
      </c>
      <c r="AI96">
        <v>0</v>
      </c>
      <c r="AJ96">
        <v>1</v>
      </c>
      <c r="AK96">
        <v>1039</v>
      </c>
      <c r="AL96">
        <v>958</v>
      </c>
      <c r="AM96">
        <v>0</v>
      </c>
    </row>
    <row r="97" spans="1:39" x14ac:dyDescent="0.25">
      <c r="A97">
        <v>87195</v>
      </c>
      <c r="B97">
        <v>0</v>
      </c>
      <c r="C97">
        <v>0</v>
      </c>
      <c r="D97">
        <v>35</v>
      </c>
      <c r="E97">
        <v>217</v>
      </c>
      <c r="F97">
        <v>76</v>
      </c>
      <c r="G97">
        <v>690</v>
      </c>
      <c r="H97">
        <v>50</v>
      </c>
      <c r="I97">
        <v>26</v>
      </c>
      <c r="J97">
        <v>38</v>
      </c>
      <c r="K97">
        <v>1</v>
      </c>
      <c r="L97">
        <v>3</v>
      </c>
      <c r="M97">
        <v>11</v>
      </c>
      <c r="N97">
        <v>5</v>
      </c>
      <c r="O97">
        <v>1</v>
      </c>
      <c r="P97">
        <v>0</v>
      </c>
      <c r="Q97">
        <v>0</v>
      </c>
      <c r="R97">
        <v>0</v>
      </c>
      <c r="S97">
        <v>0</v>
      </c>
      <c r="T97">
        <v>0</v>
      </c>
      <c r="U97">
        <v>0</v>
      </c>
      <c r="V97">
        <v>3</v>
      </c>
      <c r="W97">
        <v>11</v>
      </c>
      <c r="X97">
        <v>1</v>
      </c>
      <c r="Y97">
        <v>61</v>
      </c>
      <c r="Z97">
        <v>2211</v>
      </c>
      <c r="AA97">
        <v>0</v>
      </c>
      <c r="AB97">
        <v>1</v>
      </c>
      <c r="AC97">
        <v>0</v>
      </c>
      <c r="AD97">
        <v>0</v>
      </c>
      <c r="AE97">
        <v>0</v>
      </c>
      <c r="AF97">
        <v>0</v>
      </c>
      <c r="AG97">
        <v>0</v>
      </c>
      <c r="AH97">
        <v>1</v>
      </c>
      <c r="AI97">
        <v>0</v>
      </c>
      <c r="AJ97">
        <v>0</v>
      </c>
      <c r="AK97">
        <v>1059</v>
      </c>
      <c r="AL97">
        <v>1021</v>
      </c>
      <c r="AM97">
        <v>0</v>
      </c>
    </row>
    <row r="98" spans="1:39" x14ac:dyDescent="0.25">
      <c r="A98">
        <v>24594</v>
      </c>
      <c r="B98">
        <v>1</v>
      </c>
      <c r="C98">
        <v>0</v>
      </c>
      <c r="D98">
        <v>94</v>
      </c>
      <c r="E98">
        <v>1</v>
      </c>
      <c r="F98">
        <v>3</v>
      </c>
      <c r="G98">
        <v>6</v>
      </c>
      <c r="H98">
        <v>10</v>
      </c>
      <c r="I98">
        <v>0</v>
      </c>
      <c r="J98">
        <v>9</v>
      </c>
      <c r="K98">
        <v>1</v>
      </c>
      <c r="L98">
        <v>1</v>
      </c>
      <c r="M98">
        <v>0</v>
      </c>
      <c r="N98">
        <v>3</v>
      </c>
      <c r="O98">
        <v>5</v>
      </c>
      <c r="P98">
        <v>0</v>
      </c>
      <c r="Q98">
        <v>0</v>
      </c>
      <c r="R98">
        <v>0</v>
      </c>
      <c r="S98">
        <v>0</v>
      </c>
      <c r="T98">
        <v>0</v>
      </c>
      <c r="U98">
        <v>0</v>
      </c>
      <c r="V98">
        <v>3</v>
      </c>
      <c r="W98">
        <v>11</v>
      </c>
      <c r="X98">
        <v>0</v>
      </c>
      <c r="Y98">
        <v>41</v>
      </c>
      <c r="Z98">
        <v>2360</v>
      </c>
      <c r="AA98">
        <v>0</v>
      </c>
      <c r="AB98">
        <v>0</v>
      </c>
      <c r="AC98">
        <v>0</v>
      </c>
      <c r="AD98">
        <v>1</v>
      </c>
      <c r="AE98">
        <v>0</v>
      </c>
      <c r="AF98">
        <v>0</v>
      </c>
      <c r="AG98">
        <v>1</v>
      </c>
      <c r="AH98">
        <v>0</v>
      </c>
      <c r="AI98">
        <v>0</v>
      </c>
      <c r="AJ98">
        <v>0</v>
      </c>
      <c r="AK98">
        <v>20</v>
      </c>
      <c r="AL98">
        <v>11</v>
      </c>
      <c r="AM98">
        <v>0</v>
      </c>
    </row>
    <row r="99" spans="1:39" x14ac:dyDescent="0.25">
      <c r="A99">
        <v>49096</v>
      </c>
      <c r="B99">
        <v>1</v>
      </c>
      <c r="C99">
        <v>1</v>
      </c>
      <c r="D99">
        <v>15</v>
      </c>
      <c r="E99">
        <v>144</v>
      </c>
      <c r="F99">
        <v>1</v>
      </c>
      <c r="G99">
        <v>32</v>
      </c>
      <c r="H99">
        <v>2</v>
      </c>
      <c r="I99">
        <v>1</v>
      </c>
      <c r="J99">
        <v>7</v>
      </c>
      <c r="K99">
        <v>4</v>
      </c>
      <c r="L99">
        <v>4</v>
      </c>
      <c r="M99">
        <v>1</v>
      </c>
      <c r="N99">
        <v>4</v>
      </c>
      <c r="O99">
        <v>7</v>
      </c>
      <c r="P99">
        <v>0</v>
      </c>
      <c r="Q99">
        <v>0</v>
      </c>
      <c r="R99">
        <v>0</v>
      </c>
      <c r="S99">
        <v>0</v>
      </c>
      <c r="T99">
        <v>0</v>
      </c>
      <c r="U99">
        <v>0</v>
      </c>
      <c r="V99">
        <v>3</v>
      </c>
      <c r="W99">
        <v>11</v>
      </c>
      <c r="X99">
        <v>0</v>
      </c>
      <c r="Y99">
        <v>56</v>
      </c>
      <c r="Z99">
        <v>2437</v>
      </c>
      <c r="AA99">
        <v>0</v>
      </c>
      <c r="AB99">
        <v>1</v>
      </c>
      <c r="AC99">
        <v>0</v>
      </c>
      <c r="AD99">
        <v>0</v>
      </c>
      <c r="AE99">
        <v>0</v>
      </c>
      <c r="AF99">
        <v>0</v>
      </c>
      <c r="AG99">
        <v>0</v>
      </c>
      <c r="AH99">
        <v>1</v>
      </c>
      <c r="AI99">
        <v>0</v>
      </c>
      <c r="AJ99">
        <v>0</v>
      </c>
      <c r="AK99">
        <v>180</v>
      </c>
      <c r="AL99">
        <v>173</v>
      </c>
      <c r="AM99">
        <v>0</v>
      </c>
    </row>
    <row r="100" spans="1:39" x14ac:dyDescent="0.25">
      <c r="A100">
        <v>52413</v>
      </c>
      <c r="B100">
        <v>0</v>
      </c>
      <c r="C100">
        <v>2</v>
      </c>
      <c r="D100">
        <v>56</v>
      </c>
      <c r="E100">
        <v>295</v>
      </c>
      <c r="F100">
        <v>106</v>
      </c>
      <c r="G100">
        <v>271</v>
      </c>
      <c r="H100">
        <v>75</v>
      </c>
      <c r="I100">
        <v>98</v>
      </c>
      <c r="J100">
        <v>65</v>
      </c>
      <c r="K100">
        <v>4</v>
      </c>
      <c r="L100">
        <v>6</v>
      </c>
      <c r="M100">
        <v>4</v>
      </c>
      <c r="N100">
        <v>12</v>
      </c>
      <c r="O100">
        <v>6</v>
      </c>
      <c r="P100">
        <v>0</v>
      </c>
      <c r="Q100">
        <v>0</v>
      </c>
      <c r="R100">
        <v>0</v>
      </c>
      <c r="S100">
        <v>0</v>
      </c>
      <c r="T100">
        <v>0</v>
      </c>
      <c r="U100">
        <v>0</v>
      </c>
      <c r="V100">
        <v>3</v>
      </c>
      <c r="W100">
        <v>11</v>
      </c>
      <c r="X100">
        <v>0</v>
      </c>
      <c r="Y100">
        <v>51</v>
      </c>
      <c r="Z100">
        <v>2671</v>
      </c>
      <c r="AA100">
        <v>0</v>
      </c>
      <c r="AB100">
        <v>1</v>
      </c>
      <c r="AC100">
        <v>0</v>
      </c>
      <c r="AD100">
        <v>0</v>
      </c>
      <c r="AE100">
        <v>0</v>
      </c>
      <c r="AF100">
        <v>0</v>
      </c>
      <c r="AG100">
        <v>0</v>
      </c>
      <c r="AH100">
        <v>1</v>
      </c>
      <c r="AI100">
        <v>0</v>
      </c>
      <c r="AJ100">
        <v>0</v>
      </c>
      <c r="AK100">
        <v>845</v>
      </c>
      <c r="AL100">
        <v>780</v>
      </c>
      <c r="AM100">
        <v>0</v>
      </c>
    </row>
    <row r="101" spans="1:39" x14ac:dyDescent="0.25">
      <c r="A101">
        <v>38557</v>
      </c>
      <c r="B101">
        <v>1</v>
      </c>
      <c r="C101">
        <v>0</v>
      </c>
      <c r="D101">
        <v>17</v>
      </c>
      <c r="E101">
        <v>76</v>
      </c>
      <c r="F101">
        <v>3</v>
      </c>
      <c r="G101">
        <v>31</v>
      </c>
      <c r="H101">
        <v>4</v>
      </c>
      <c r="I101">
        <v>4</v>
      </c>
      <c r="J101">
        <v>27</v>
      </c>
      <c r="K101">
        <v>2</v>
      </c>
      <c r="L101">
        <v>3</v>
      </c>
      <c r="M101">
        <v>1</v>
      </c>
      <c r="N101">
        <v>3</v>
      </c>
      <c r="O101">
        <v>7</v>
      </c>
      <c r="P101">
        <v>0</v>
      </c>
      <c r="Q101">
        <v>0</v>
      </c>
      <c r="R101">
        <v>0</v>
      </c>
      <c r="S101">
        <v>0</v>
      </c>
      <c r="T101">
        <v>0</v>
      </c>
      <c r="U101">
        <v>0</v>
      </c>
      <c r="V101">
        <v>3</v>
      </c>
      <c r="W101">
        <v>11</v>
      </c>
      <c r="X101">
        <v>0</v>
      </c>
      <c r="Y101">
        <v>42</v>
      </c>
      <c r="Z101">
        <v>2716</v>
      </c>
      <c r="AA101">
        <v>0</v>
      </c>
      <c r="AB101">
        <v>0</v>
      </c>
      <c r="AC101">
        <v>1</v>
      </c>
      <c r="AD101">
        <v>0</v>
      </c>
      <c r="AE101">
        <v>0</v>
      </c>
      <c r="AF101">
        <v>0</v>
      </c>
      <c r="AG101">
        <v>0</v>
      </c>
      <c r="AH101">
        <v>1</v>
      </c>
      <c r="AI101">
        <v>0</v>
      </c>
      <c r="AJ101">
        <v>0</v>
      </c>
      <c r="AK101">
        <v>118</v>
      </c>
      <c r="AL101">
        <v>91</v>
      </c>
      <c r="AM101">
        <v>0</v>
      </c>
    </row>
    <row r="102" spans="1:39" x14ac:dyDescent="0.25">
      <c r="A102">
        <v>89058</v>
      </c>
      <c r="B102">
        <v>0</v>
      </c>
      <c r="C102">
        <v>0</v>
      </c>
      <c r="D102">
        <v>18</v>
      </c>
      <c r="E102">
        <v>454</v>
      </c>
      <c r="F102">
        <v>194</v>
      </c>
      <c r="G102">
        <v>106</v>
      </c>
      <c r="H102">
        <v>31</v>
      </c>
      <c r="I102">
        <v>22</v>
      </c>
      <c r="J102">
        <v>43</v>
      </c>
      <c r="K102">
        <v>1</v>
      </c>
      <c r="L102">
        <v>5</v>
      </c>
      <c r="M102">
        <v>4</v>
      </c>
      <c r="N102">
        <v>4</v>
      </c>
      <c r="O102">
        <v>2</v>
      </c>
      <c r="P102">
        <v>0</v>
      </c>
      <c r="Q102">
        <v>0</v>
      </c>
      <c r="R102">
        <v>0</v>
      </c>
      <c r="S102">
        <v>0</v>
      </c>
      <c r="T102">
        <v>0</v>
      </c>
      <c r="U102">
        <v>0</v>
      </c>
      <c r="V102">
        <v>3</v>
      </c>
      <c r="W102">
        <v>11</v>
      </c>
      <c r="X102">
        <v>0</v>
      </c>
      <c r="Y102">
        <v>60</v>
      </c>
      <c r="Z102">
        <v>2728</v>
      </c>
      <c r="AA102">
        <v>0</v>
      </c>
      <c r="AB102">
        <v>1</v>
      </c>
      <c r="AC102">
        <v>0</v>
      </c>
      <c r="AD102">
        <v>0</v>
      </c>
      <c r="AE102">
        <v>0</v>
      </c>
      <c r="AF102">
        <v>0</v>
      </c>
      <c r="AG102">
        <v>0</v>
      </c>
      <c r="AH102">
        <v>0</v>
      </c>
      <c r="AI102">
        <v>1</v>
      </c>
      <c r="AJ102">
        <v>0</v>
      </c>
      <c r="AK102">
        <v>807</v>
      </c>
      <c r="AL102">
        <v>764</v>
      </c>
      <c r="AM102">
        <v>0</v>
      </c>
    </row>
    <row r="103" spans="1:39" x14ac:dyDescent="0.25">
      <c r="A103">
        <v>77298</v>
      </c>
      <c r="B103">
        <v>0</v>
      </c>
      <c r="C103">
        <v>1</v>
      </c>
      <c r="D103">
        <v>46</v>
      </c>
      <c r="E103">
        <v>425</v>
      </c>
      <c r="F103">
        <v>115</v>
      </c>
      <c r="G103">
        <v>292</v>
      </c>
      <c r="H103">
        <v>23</v>
      </c>
      <c r="I103">
        <v>35</v>
      </c>
      <c r="J103">
        <v>79</v>
      </c>
      <c r="K103">
        <v>1</v>
      </c>
      <c r="L103">
        <v>6</v>
      </c>
      <c r="M103">
        <v>6</v>
      </c>
      <c r="N103">
        <v>11</v>
      </c>
      <c r="O103">
        <v>3</v>
      </c>
      <c r="P103">
        <v>0</v>
      </c>
      <c r="Q103">
        <v>0</v>
      </c>
      <c r="R103">
        <v>0</v>
      </c>
      <c r="S103">
        <v>0</v>
      </c>
      <c r="T103">
        <v>0</v>
      </c>
      <c r="U103">
        <v>0</v>
      </c>
      <c r="V103">
        <v>3</v>
      </c>
      <c r="W103">
        <v>11</v>
      </c>
      <c r="X103">
        <v>0</v>
      </c>
      <c r="Y103">
        <v>41</v>
      </c>
      <c r="Z103">
        <v>2398</v>
      </c>
      <c r="AA103">
        <v>0</v>
      </c>
      <c r="AB103">
        <v>0</v>
      </c>
      <c r="AC103">
        <v>0</v>
      </c>
      <c r="AD103">
        <v>1</v>
      </c>
      <c r="AE103">
        <v>0</v>
      </c>
      <c r="AF103">
        <v>0</v>
      </c>
      <c r="AG103">
        <v>0</v>
      </c>
      <c r="AH103">
        <v>1</v>
      </c>
      <c r="AI103">
        <v>0</v>
      </c>
      <c r="AJ103">
        <v>0</v>
      </c>
      <c r="AK103">
        <v>890</v>
      </c>
      <c r="AL103">
        <v>811</v>
      </c>
      <c r="AM103">
        <v>0</v>
      </c>
    </row>
    <row r="104" spans="1:39" x14ac:dyDescent="0.25">
      <c r="A104">
        <v>68126</v>
      </c>
      <c r="B104">
        <v>0</v>
      </c>
      <c r="C104">
        <v>0</v>
      </c>
      <c r="D104">
        <v>40</v>
      </c>
      <c r="E104">
        <v>1332</v>
      </c>
      <c r="F104">
        <v>17</v>
      </c>
      <c r="G104">
        <v>311</v>
      </c>
      <c r="H104">
        <v>23</v>
      </c>
      <c r="I104">
        <v>51</v>
      </c>
      <c r="J104">
        <v>86</v>
      </c>
      <c r="K104">
        <v>1</v>
      </c>
      <c r="L104">
        <v>7</v>
      </c>
      <c r="M104">
        <v>4</v>
      </c>
      <c r="N104">
        <v>5</v>
      </c>
      <c r="O104">
        <v>9</v>
      </c>
      <c r="P104">
        <v>0</v>
      </c>
      <c r="Q104">
        <v>1</v>
      </c>
      <c r="R104">
        <v>0</v>
      </c>
      <c r="S104">
        <v>0</v>
      </c>
      <c r="T104">
        <v>0</v>
      </c>
      <c r="U104">
        <v>0</v>
      </c>
      <c r="V104">
        <v>3</v>
      </c>
      <c r="W104">
        <v>11</v>
      </c>
      <c r="X104">
        <v>1</v>
      </c>
      <c r="Y104">
        <v>29</v>
      </c>
      <c r="Z104">
        <v>2755</v>
      </c>
      <c r="AA104">
        <v>0</v>
      </c>
      <c r="AB104">
        <v>0</v>
      </c>
      <c r="AC104">
        <v>1</v>
      </c>
      <c r="AD104">
        <v>0</v>
      </c>
      <c r="AE104">
        <v>0</v>
      </c>
      <c r="AF104">
        <v>0</v>
      </c>
      <c r="AG104">
        <v>0</v>
      </c>
      <c r="AH104">
        <v>0</v>
      </c>
      <c r="AI104">
        <v>0</v>
      </c>
      <c r="AJ104">
        <v>1</v>
      </c>
      <c r="AK104">
        <v>1734</v>
      </c>
      <c r="AL104">
        <v>1648</v>
      </c>
      <c r="AM104">
        <v>1</v>
      </c>
    </row>
    <row r="105" spans="1:39" x14ac:dyDescent="0.25">
      <c r="A105">
        <v>57288</v>
      </c>
      <c r="B105">
        <v>0</v>
      </c>
      <c r="C105">
        <v>1</v>
      </c>
      <c r="D105">
        <v>27</v>
      </c>
      <c r="E105">
        <v>527</v>
      </c>
      <c r="F105">
        <v>0</v>
      </c>
      <c r="G105">
        <v>21</v>
      </c>
      <c r="H105">
        <v>0</v>
      </c>
      <c r="I105">
        <v>0</v>
      </c>
      <c r="J105">
        <v>60</v>
      </c>
      <c r="K105">
        <v>3</v>
      </c>
      <c r="L105">
        <v>8</v>
      </c>
      <c r="M105">
        <v>1</v>
      </c>
      <c r="N105">
        <v>8</v>
      </c>
      <c r="O105">
        <v>6</v>
      </c>
      <c r="P105">
        <v>0</v>
      </c>
      <c r="Q105">
        <v>1</v>
      </c>
      <c r="R105">
        <v>0</v>
      </c>
      <c r="S105">
        <v>0</v>
      </c>
      <c r="T105">
        <v>0</v>
      </c>
      <c r="U105">
        <v>0</v>
      </c>
      <c r="V105">
        <v>3</v>
      </c>
      <c r="W105">
        <v>11</v>
      </c>
      <c r="X105">
        <v>0</v>
      </c>
      <c r="Y105">
        <v>57</v>
      </c>
      <c r="Z105">
        <v>2163</v>
      </c>
      <c r="AA105">
        <v>0</v>
      </c>
      <c r="AB105">
        <v>0</v>
      </c>
      <c r="AC105">
        <v>0</v>
      </c>
      <c r="AD105">
        <v>1</v>
      </c>
      <c r="AE105">
        <v>0</v>
      </c>
      <c r="AF105">
        <v>0</v>
      </c>
      <c r="AG105">
        <v>0</v>
      </c>
      <c r="AH105">
        <v>0</v>
      </c>
      <c r="AI105">
        <v>1</v>
      </c>
      <c r="AJ105">
        <v>0</v>
      </c>
      <c r="AK105">
        <v>548</v>
      </c>
      <c r="AL105">
        <v>488</v>
      </c>
      <c r="AM105">
        <v>1</v>
      </c>
    </row>
    <row r="106" spans="1:39" x14ac:dyDescent="0.25">
      <c r="A106">
        <v>86037</v>
      </c>
      <c r="B106">
        <v>0</v>
      </c>
      <c r="C106">
        <v>0</v>
      </c>
      <c r="D106">
        <v>95</v>
      </c>
      <c r="E106">
        <v>490</v>
      </c>
      <c r="F106">
        <v>44</v>
      </c>
      <c r="G106">
        <v>125</v>
      </c>
      <c r="H106">
        <v>29</v>
      </c>
      <c r="I106">
        <v>20</v>
      </c>
      <c r="J106">
        <v>22</v>
      </c>
      <c r="K106">
        <v>1</v>
      </c>
      <c r="L106">
        <v>6</v>
      </c>
      <c r="M106">
        <v>7</v>
      </c>
      <c r="N106">
        <v>11</v>
      </c>
      <c r="O106">
        <v>3</v>
      </c>
      <c r="P106">
        <v>0</v>
      </c>
      <c r="Q106">
        <v>1</v>
      </c>
      <c r="R106">
        <v>1</v>
      </c>
      <c r="S106">
        <v>0</v>
      </c>
      <c r="T106">
        <v>0</v>
      </c>
      <c r="U106">
        <v>0</v>
      </c>
      <c r="V106">
        <v>3</v>
      </c>
      <c r="W106">
        <v>11</v>
      </c>
      <c r="X106">
        <v>1</v>
      </c>
      <c r="Y106">
        <v>29</v>
      </c>
      <c r="Z106">
        <v>2702</v>
      </c>
      <c r="AA106">
        <v>0</v>
      </c>
      <c r="AB106">
        <v>0</v>
      </c>
      <c r="AC106">
        <v>1</v>
      </c>
      <c r="AD106">
        <v>0</v>
      </c>
      <c r="AE106">
        <v>0</v>
      </c>
      <c r="AF106">
        <v>0</v>
      </c>
      <c r="AG106">
        <v>0</v>
      </c>
      <c r="AH106">
        <v>1</v>
      </c>
      <c r="AI106">
        <v>0</v>
      </c>
      <c r="AJ106">
        <v>0</v>
      </c>
      <c r="AK106">
        <v>708</v>
      </c>
      <c r="AL106">
        <v>686</v>
      </c>
      <c r="AM106">
        <v>2</v>
      </c>
    </row>
    <row r="107" spans="1:39" x14ac:dyDescent="0.25">
      <c r="A107">
        <v>43974</v>
      </c>
      <c r="B107">
        <v>1</v>
      </c>
      <c r="C107">
        <v>0</v>
      </c>
      <c r="D107">
        <v>19</v>
      </c>
      <c r="E107">
        <v>378</v>
      </c>
      <c r="F107">
        <v>0</v>
      </c>
      <c r="G107">
        <v>101</v>
      </c>
      <c r="H107">
        <v>0</v>
      </c>
      <c r="I107">
        <v>0</v>
      </c>
      <c r="J107">
        <v>72</v>
      </c>
      <c r="K107">
        <v>5</v>
      </c>
      <c r="L107">
        <v>6</v>
      </c>
      <c r="M107">
        <v>4</v>
      </c>
      <c r="N107">
        <v>6</v>
      </c>
      <c r="O107">
        <v>7</v>
      </c>
      <c r="P107">
        <v>0</v>
      </c>
      <c r="Q107">
        <v>0</v>
      </c>
      <c r="R107">
        <v>0</v>
      </c>
      <c r="S107">
        <v>0</v>
      </c>
      <c r="T107">
        <v>0</v>
      </c>
      <c r="U107">
        <v>0</v>
      </c>
      <c r="V107">
        <v>3</v>
      </c>
      <c r="W107">
        <v>11</v>
      </c>
      <c r="X107">
        <v>0</v>
      </c>
      <c r="Y107">
        <v>40</v>
      </c>
      <c r="Z107">
        <v>2723</v>
      </c>
      <c r="AA107">
        <v>0</v>
      </c>
      <c r="AB107">
        <v>1</v>
      </c>
      <c r="AC107">
        <v>0</v>
      </c>
      <c r="AD107">
        <v>0</v>
      </c>
      <c r="AE107">
        <v>0</v>
      </c>
      <c r="AF107">
        <v>0</v>
      </c>
      <c r="AG107">
        <v>0</v>
      </c>
      <c r="AH107">
        <v>0</v>
      </c>
      <c r="AI107">
        <v>0</v>
      </c>
      <c r="AJ107">
        <v>1</v>
      </c>
      <c r="AK107">
        <v>479</v>
      </c>
      <c r="AL107">
        <v>407</v>
      </c>
      <c r="AM107">
        <v>0</v>
      </c>
    </row>
    <row r="108" spans="1:39" x14ac:dyDescent="0.25">
      <c r="A108">
        <v>50785</v>
      </c>
      <c r="B108">
        <v>1</v>
      </c>
      <c r="C108">
        <v>1</v>
      </c>
      <c r="D108">
        <v>27</v>
      </c>
      <c r="E108">
        <v>64</v>
      </c>
      <c r="F108">
        <v>1</v>
      </c>
      <c r="G108">
        <v>21</v>
      </c>
      <c r="H108">
        <v>0</v>
      </c>
      <c r="I108">
        <v>1</v>
      </c>
      <c r="J108">
        <v>27</v>
      </c>
      <c r="K108">
        <v>2</v>
      </c>
      <c r="L108">
        <v>2</v>
      </c>
      <c r="M108">
        <v>1</v>
      </c>
      <c r="N108">
        <v>3</v>
      </c>
      <c r="O108">
        <v>6</v>
      </c>
      <c r="P108">
        <v>0</v>
      </c>
      <c r="Q108">
        <v>0</v>
      </c>
      <c r="R108">
        <v>0</v>
      </c>
      <c r="S108">
        <v>0</v>
      </c>
      <c r="T108">
        <v>0</v>
      </c>
      <c r="U108">
        <v>0</v>
      </c>
      <c r="V108">
        <v>3</v>
      </c>
      <c r="W108">
        <v>11</v>
      </c>
      <c r="X108">
        <v>0</v>
      </c>
      <c r="Y108">
        <v>58</v>
      </c>
      <c r="Z108">
        <v>2451</v>
      </c>
      <c r="AA108">
        <v>0</v>
      </c>
      <c r="AB108">
        <v>0</v>
      </c>
      <c r="AC108">
        <v>1</v>
      </c>
      <c r="AD108">
        <v>0</v>
      </c>
      <c r="AE108">
        <v>0</v>
      </c>
      <c r="AF108">
        <v>0</v>
      </c>
      <c r="AG108">
        <v>0</v>
      </c>
      <c r="AH108">
        <v>1</v>
      </c>
      <c r="AI108">
        <v>0</v>
      </c>
      <c r="AJ108">
        <v>0</v>
      </c>
      <c r="AK108">
        <v>87</v>
      </c>
      <c r="AL108">
        <v>60</v>
      </c>
      <c r="AM108">
        <v>0</v>
      </c>
    </row>
    <row r="109" spans="1:39" x14ac:dyDescent="0.25">
      <c r="A109">
        <v>90765</v>
      </c>
      <c r="B109">
        <v>0</v>
      </c>
      <c r="C109">
        <v>0</v>
      </c>
      <c r="D109">
        <v>25</v>
      </c>
      <c r="E109">
        <v>547</v>
      </c>
      <c r="F109">
        <v>99</v>
      </c>
      <c r="G109">
        <v>812</v>
      </c>
      <c r="H109">
        <v>151</v>
      </c>
      <c r="I109">
        <v>82</v>
      </c>
      <c r="J109">
        <v>33</v>
      </c>
      <c r="K109">
        <v>0</v>
      </c>
      <c r="L109">
        <v>4</v>
      </c>
      <c r="M109">
        <v>6</v>
      </c>
      <c r="N109">
        <v>5</v>
      </c>
      <c r="O109">
        <v>1</v>
      </c>
      <c r="P109">
        <v>0</v>
      </c>
      <c r="Q109">
        <v>0</v>
      </c>
      <c r="R109">
        <v>1</v>
      </c>
      <c r="S109">
        <v>1</v>
      </c>
      <c r="T109">
        <v>0</v>
      </c>
      <c r="U109">
        <v>0</v>
      </c>
      <c r="V109">
        <v>3</v>
      </c>
      <c r="W109">
        <v>11</v>
      </c>
      <c r="X109">
        <v>0</v>
      </c>
      <c r="Y109">
        <v>50</v>
      </c>
      <c r="Z109">
        <v>2315</v>
      </c>
      <c r="AA109">
        <v>0</v>
      </c>
      <c r="AB109">
        <v>1</v>
      </c>
      <c r="AC109">
        <v>0</v>
      </c>
      <c r="AD109">
        <v>0</v>
      </c>
      <c r="AE109">
        <v>0</v>
      </c>
      <c r="AF109">
        <v>0</v>
      </c>
      <c r="AG109">
        <v>0</v>
      </c>
      <c r="AH109">
        <v>1</v>
      </c>
      <c r="AI109">
        <v>0</v>
      </c>
      <c r="AJ109">
        <v>0</v>
      </c>
      <c r="AK109">
        <v>1691</v>
      </c>
      <c r="AL109">
        <v>1658</v>
      </c>
      <c r="AM109">
        <v>2</v>
      </c>
    </row>
    <row r="110" spans="1:39" x14ac:dyDescent="0.25">
      <c r="A110">
        <v>36550</v>
      </c>
      <c r="B110">
        <v>1</v>
      </c>
      <c r="C110">
        <v>0</v>
      </c>
      <c r="D110">
        <v>74</v>
      </c>
      <c r="E110">
        <v>47</v>
      </c>
      <c r="F110">
        <v>90</v>
      </c>
      <c r="G110">
        <v>94</v>
      </c>
      <c r="H110">
        <v>123</v>
      </c>
      <c r="I110">
        <v>103</v>
      </c>
      <c r="J110">
        <v>120</v>
      </c>
      <c r="K110">
        <v>5</v>
      </c>
      <c r="L110">
        <v>9</v>
      </c>
      <c r="M110">
        <v>1</v>
      </c>
      <c r="N110">
        <v>5</v>
      </c>
      <c r="O110">
        <v>9</v>
      </c>
      <c r="P110">
        <v>0</v>
      </c>
      <c r="Q110">
        <v>0</v>
      </c>
      <c r="R110">
        <v>0</v>
      </c>
      <c r="S110">
        <v>0</v>
      </c>
      <c r="T110">
        <v>0</v>
      </c>
      <c r="U110">
        <v>0</v>
      </c>
      <c r="V110">
        <v>3</v>
      </c>
      <c r="W110">
        <v>11</v>
      </c>
      <c r="X110">
        <v>0</v>
      </c>
      <c r="Y110">
        <v>42</v>
      </c>
      <c r="Z110">
        <v>2654</v>
      </c>
      <c r="AA110">
        <v>0</v>
      </c>
      <c r="AB110">
        <v>1</v>
      </c>
      <c r="AC110">
        <v>0</v>
      </c>
      <c r="AD110">
        <v>0</v>
      </c>
      <c r="AE110">
        <v>0</v>
      </c>
      <c r="AF110">
        <v>1</v>
      </c>
      <c r="AG110">
        <v>0</v>
      </c>
      <c r="AH110">
        <v>0</v>
      </c>
      <c r="AI110">
        <v>0</v>
      </c>
      <c r="AJ110">
        <v>0</v>
      </c>
      <c r="AK110">
        <v>457</v>
      </c>
      <c r="AL110">
        <v>337</v>
      </c>
      <c r="AM110">
        <v>0</v>
      </c>
    </row>
    <row r="111" spans="1:39" x14ac:dyDescent="0.25">
      <c r="A111">
        <v>30753</v>
      </c>
      <c r="B111">
        <v>1</v>
      </c>
      <c r="C111">
        <v>1</v>
      </c>
      <c r="D111">
        <v>85</v>
      </c>
      <c r="E111">
        <v>12</v>
      </c>
      <c r="F111">
        <v>5</v>
      </c>
      <c r="G111">
        <v>25</v>
      </c>
      <c r="H111">
        <v>0</v>
      </c>
      <c r="I111">
        <v>9</v>
      </c>
      <c r="J111">
        <v>30</v>
      </c>
      <c r="K111">
        <v>2</v>
      </c>
      <c r="L111">
        <v>1</v>
      </c>
      <c r="M111">
        <v>1</v>
      </c>
      <c r="N111">
        <v>3</v>
      </c>
      <c r="O111">
        <v>5</v>
      </c>
      <c r="P111">
        <v>0</v>
      </c>
      <c r="Q111">
        <v>0</v>
      </c>
      <c r="R111">
        <v>0</v>
      </c>
      <c r="S111">
        <v>0</v>
      </c>
      <c r="T111">
        <v>0</v>
      </c>
      <c r="U111">
        <v>0</v>
      </c>
      <c r="V111">
        <v>3</v>
      </c>
      <c r="W111">
        <v>11</v>
      </c>
      <c r="X111">
        <v>0</v>
      </c>
      <c r="Y111">
        <v>53</v>
      </c>
      <c r="Z111">
        <v>2512</v>
      </c>
      <c r="AA111">
        <v>0</v>
      </c>
      <c r="AB111">
        <v>0</v>
      </c>
      <c r="AC111">
        <v>0</v>
      </c>
      <c r="AD111">
        <v>1</v>
      </c>
      <c r="AE111">
        <v>0</v>
      </c>
      <c r="AF111">
        <v>1</v>
      </c>
      <c r="AG111">
        <v>0</v>
      </c>
      <c r="AH111">
        <v>0</v>
      </c>
      <c r="AI111">
        <v>0</v>
      </c>
      <c r="AJ111">
        <v>0</v>
      </c>
      <c r="AK111">
        <v>51</v>
      </c>
      <c r="AL111">
        <v>21</v>
      </c>
      <c r="AM111">
        <v>0</v>
      </c>
    </row>
    <row r="112" spans="1:39" x14ac:dyDescent="0.25">
      <c r="A112">
        <v>21918</v>
      </c>
      <c r="B112">
        <v>1</v>
      </c>
      <c r="C112">
        <v>0</v>
      </c>
      <c r="D112">
        <v>37</v>
      </c>
      <c r="E112">
        <v>1</v>
      </c>
      <c r="F112">
        <v>6</v>
      </c>
      <c r="G112">
        <v>7</v>
      </c>
      <c r="H112">
        <v>11</v>
      </c>
      <c r="I112">
        <v>5</v>
      </c>
      <c r="J112">
        <v>3</v>
      </c>
      <c r="K112">
        <v>2</v>
      </c>
      <c r="L112">
        <v>2</v>
      </c>
      <c r="M112">
        <v>0</v>
      </c>
      <c r="N112">
        <v>3</v>
      </c>
      <c r="O112">
        <v>6</v>
      </c>
      <c r="P112">
        <v>0</v>
      </c>
      <c r="Q112">
        <v>0</v>
      </c>
      <c r="R112">
        <v>0</v>
      </c>
      <c r="S112">
        <v>0</v>
      </c>
      <c r="T112">
        <v>0</v>
      </c>
      <c r="U112">
        <v>0</v>
      </c>
      <c r="V112">
        <v>3</v>
      </c>
      <c r="W112">
        <v>11</v>
      </c>
      <c r="X112">
        <v>0</v>
      </c>
      <c r="Y112">
        <v>51</v>
      </c>
      <c r="Z112">
        <v>2386</v>
      </c>
      <c r="AA112">
        <v>0</v>
      </c>
      <c r="AB112">
        <v>0</v>
      </c>
      <c r="AC112">
        <v>0</v>
      </c>
      <c r="AD112">
        <v>1</v>
      </c>
      <c r="AE112">
        <v>0</v>
      </c>
      <c r="AF112">
        <v>0</v>
      </c>
      <c r="AG112">
        <v>0</v>
      </c>
      <c r="AH112">
        <v>1</v>
      </c>
      <c r="AI112">
        <v>0</v>
      </c>
      <c r="AJ112">
        <v>0</v>
      </c>
      <c r="AK112">
        <v>30</v>
      </c>
      <c r="AL112">
        <v>27</v>
      </c>
      <c r="AM112">
        <v>0</v>
      </c>
    </row>
    <row r="113" spans="1:39" x14ac:dyDescent="0.25">
      <c r="A113">
        <v>56129</v>
      </c>
      <c r="B113">
        <v>0</v>
      </c>
      <c r="C113">
        <v>1</v>
      </c>
      <c r="D113">
        <v>65</v>
      </c>
      <c r="E113">
        <v>320</v>
      </c>
      <c r="F113">
        <v>48</v>
      </c>
      <c r="G113">
        <v>133</v>
      </c>
      <c r="H113">
        <v>39</v>
      </c>
      <c r="I113">
        <v>72</v>
      </c>
      <c r="J113">
        <v>48</v>
      </c>
      <c r="K113">
        <v>4</v>
      </c>
      <c r="L113">
        <v>6</v>
      </c>
      <c r="M113">
        <v>2</v>
      </c>
      <c r="N113">
        <v>10</v>
      </c>
      <c r="O113">
        <v>4</v>
      </c>
      <c r="P113">
        <v>0</v>
      </c>
      <c r="Q113">
        <v>0</v>
      </c>
      <c r="R113">
        <v>0</v>
      </c>
      <c r="S113">
        <v>0</v>
      </c>
      <c r="T113">
        <v>0</v>
      </c>
      <c r="U113">
        <v>0</v>
      </c>
      <c r="V113">
        <v>3</v>
      </c>
      <c r="W113">
        <v>11</v>
      </c>
      <c r="X113">
        <v>0</v>
      </c>
      <c r="Y113">
        <v>67</v>
      </c>
      <c r="Z113">
        <v>2533</v>
      </c>
      <c r="AA113">
        <v>0</v>
      </c>
      <c r="AB113">
        <v>0</v>
      </c>
      <c r="AC113">
        <v>0</v>
      </c>
      <c r="AD113">
        <v>1</v>
      </c>
      <c r="AE113">
        <v>0</v>
      </c>
      <c r="AF113">
        <v>0</v>
      </c>
      <c r="AG113">
        <v>0</v>
      </c>
      <c r="AH113">
        <v>0</v>
      </c>
      <c r="AI113">
        <v>1</v>
      </c>
      <c r="AJ113">
        <v>0</v>
      </c>
      <c r="AK113">
        <v>612</v>
      </c>
      <c r="AL113">
        <v>564</v>
      </c>
      <c r="AM113">
        <v>0</v>
      </c>
    </row>
    <row r="114" spans="1:39" x14ac:dyDescent="0.25">
      <c r="A114">
        <v>32557</v>
      </c>
      <c r="B114">
        <v>1</v>
      </c>
      <c r="C114">
        <v>0</v>
      </c>
      <c r="D114">
        <v>13</v>
      </c>
      <c r="E114">
        <v>34</v>
      </c>
      <c r="F114">
        <v>3</v>
      </c>
      <c r="G114">
        <v>29</v>
      </c>
      <c r="H114">
        <v>0</v>
      </c>
      <c r="I114">
        <v>4</v>
      </c>
      <c r="J114">
        <v>10</v>
      </c>
      <c r="K114">
        <v>3</v>
      </c>
      <c r="L114">
        <v>2</v>
      </c>
      <c r="M114">
        <v>1</v>
      </c>
      <c r="N114">
        <v>3</v>
      </c>
      <c r="O114">
        <v>5</v>
      </c>
      <c r="P114">
        <v>0</v>
      </c>
      <c r="Q114">
        <v>0</v>
      </c>
      <c r="R114">
        <v>0</v>
      </c>
      <c r="S114">
        <v>0</v>
      </c>
      <c r="T114">
        <v>0</v>
      </c>
      <c r="U114">
        <v>0</v>
      </c>
      <c r="V114">
        <v>3</v>
      </c>
      <c r="W114">
        <v>11</v>
      </c>
      <c r="X114">
        <v>1</v>
      </c>
      <c r="Y114">
        <v>53</v>
      </c>
      <c r="Z114">
        <v>2284</v>
      </c>
      <c r="AA114">
        <v>0</v>
      </c>
      <c r="AB114">
        <v>0</v>
      </c>
      <c r="AC114">
        <v>1</v>
      </c>
      <c r="AD114">
        <v>0</v>
      </c>
      <c r="AE114">
        <v>0</v>
      </c>
      <c r="AF114">
        <v>0</v>
      </c>
      <c r="AG114">
        <v>0</v>
      </c>
      <c r="AH114">
        <v>0</v>
      </c>
      <c r="AI114">
        <v>1</v>
      </c>
      <c r="AJ114">
        <v>0</v>
      </c>
      <c r="AK114">
        <v>70</v>
      </c>
      <c r="AL114">
        <v>60</v>
      </c>
      <c r="AM114">
        <v>0</v>
      </c>
    </row>
    <row r="115" spans="1:39" x14ac:dyDescent="0.25">
      <c r="A115">
        <v>19510</v>
      </c>
      <c r="B115">
        <v>2</v>
      </c>
      <c r="C115">
        <v>0</v>
      </c>
      <c r="D115">
        <v>63</v>
      </c>
      <c r="E115">
        <v>9</v>
      </c>
      <c r="F115">
        <v>0</v>
      </c>
      <c r="G115">
        <v>7</v>
      </c>
      <c r="H115">
        <v>3</v>
      </c>
      <c r="I115">
        <v>4</v>
      </c>
      <c r="J115">
        <v>7</v>
      </c>
      <c r="K115">
        <v>2</v>
      </c>
      <c r="L115">
        <v>1</v>
      </c>
      <c r="M115">
        <v>0</v>
      </c>
      <c r="N115">
        <v>3</v>
      </c>
      <c r="O115">
        <v>7</v>
      </c>
      <c r="P115">
        <v>0</v>
      </c>
      <c r="Q115">
        <v>0</v>
      </c>
      <c r="R115">
        <v>0</v>
      </c>
      <c r="S115">
        <v>0</v>
      </c>
      <c r="T115">
        <v>0</v>
      </c>
      <c r="U115">
        <v>0</v>
      </c>
      <c r="V115">
        <v>3</v>
      </c>
      <c r="W115">
        <v>11</v>
      </c>
      <c r="X115">
        <v>0</v>
      </c>
      <c r="Y115">
        <v>35</v>
      </c>
      <c r="Z115">
        <v>2457</v>
      </c>
      <c r="AA115">
        <v>0</v>
      </c>
      <c r="AB115">
        <v>1</v>
      </c>
      <c r="AC115">
        <v>0</v>
      </c>
      <c r="AD115">
        <v>0</v>
      </c>
      <c r="AE115">
        <v>0</v>
      </c>
      <c r="AF115">
        <v>0</v>
      </c>
      <c r="AG115">
        <v>0</v>
      </c>
      <c r="AH115">
        <v>0</v>
      </c>
      <c r="AI115">
        <v>1</v>
      </c>
      <c r="AJ115">
        <v>0</v>
      </c>
      <c r="AK115">
        <v>23</v>
      </c>
      <c r="AL115">
        <v>16</v>
      </c>
      <c r="AM115">
        <v>0</v>
      </c>
    </row>
    <row r="116" spans="1:39" x14ac:dyDescent="0.25">
      <c r="A116">
        <v>30992</v>
      </c>
      <c r="B116">
        <v>1</v>
      </c>
      <c r="C116">
        <v>0</v>
      </c>
      <c r="D116">
        <v>83</v>
      </c>
      <c r="E116">
        <v>17</v>
      </c>
      <c r="F116">
        <v>0</v>
      </c>
      <c r="G116">
        <v>14</v>
      </c>
      <c r="H116">
        <v>7</v>
      </c>
      <c r="I116">
        <v>3</v>
      </c>
      <c r="J116">
        <v>2</v>
      </c>
      <c r="K116">
        <v>1</v>
      </c>
      <c r="L116">
        <v>1</v>
      </c>
      <c r="M116">
        <v>0</v>
      </c>
      <c r="N116">
        <v>3</v>
      </c>
      <c r="O116">
        <v>7</v>
      </c>
      <c r="P116">
        <v>0</v>
      </c>
      <c r="Q116">
        <v>0</v>
      </c>
      <c r="R116">
        <v>0</v>
      </c>
      <c r="S116">
        <v>0</v>
      </c>
      <c r="T116">
        <v>0</v>
      </c>
      <c r="U116">
        <v>0</v>
      </c>
      <c r="V116">
        <v>3</v>
      </c>
      <c r="W116">
        <v>11</v>
      </c>
      <c r="X116">
        <v>0</v>
      </c>
      <c r="Y116">
        <v>44</v>
      </c>
      <c r="Z116">
        <v>2592</v>
      </c>
      <c r="AA116">
        <v>1</v>
      </c>
      <c r="AB116">
        <v>0</v>
      </c>
      <c r="AC116">
        <v>0</v>
      </c>
      <c r="AD116">
        <v>0</v>
      </c>
      <c r="AE116">
        <v>0</v>
      </c>
      <c r="AF116">
        <v>0</v>
      </c>
      <c r="AG116">
        <v>0</v>
      </c>
      <c r="AH116">
        <v>1</v>
      </c>
      <c r="AI116">
        <v>0</v>
      </c>
      <c r="AJ116">
        <v>0</v>
      </c>
      <c r="AK116">
        <v>41</v>
      </c>
      <c r="AL116">
        <v>39</v>
      </c>
      <c r="AM116">
        <v>0</v>
      </c>
    </row>
    <row r="117" spans="1:39" x14ac:dyDescent="0.25">
      <c r="A117">
        <v>101970</v>
      </c>
      <c r="B117">
        <v>0</v>
      </c>
      <c r="C117">
        <v>0</v>
      </c>
      <c r="D117">
        <v>69</v>
      </c>
      <c r="E117">
        <v>722</v>
      </c>
      <c r="F117">
        <v>27</v>
      </c>
      <c r="G117">
        <v>102</v>
      </c>
      <c r="H117">
        <v>44</v>
      </c>
      <c r="I117">
        <v>72</v>
      </c>
      <c r="J117">
        <v>168</v>
      </c>
      <c r="K117">
        <v>0</v>
      </c>
      <c r="L117">
        <v>6</v>
      </c>
      <c r="M117">
        <v>8</v>
      </c>
      <c r="N117">
        <v>13</v>
      </c>
      <c r="O117">
        <v>2</v>
      </c>
      <c r="P117">
        <v>0</v>
      </c>
      <c r="Q117">
        <v>1</v>
      </c>
      <c r="R117">
        <v>1</v>
      </c>
      <c r="S117">
        <v>1</v>
      </c>
      <c r="T117">
        <v>0</v>
      </c>
      <c r="U117">
        <v>0</v>
      </c>
      <c r="V117">
        <v>3</v>
      </c>
      <c r="W117">
        <v>11</v>
      </c>
      <c r="X117">
        <v>1</v>
      </c>
      <c r="Y117">
        <v>37</v>
      </c>
      <c r="Z117">
        <v>2633</v>
      </c>
      <c r="AA117">
        <v>0</v>
      </c>
      <c r="AB117">
        <v>0</v>
      </c>
      <c r="AC117">
        <v>1</v>
      </c>
      <c r="AD117">
        <v>0</v>
      </c>
      <c r="AE117">
        <v>0</v>
      </c>
      <c r="AF117">
        <v>0</v>
      </c>
      <c r="AG117">
        <v>0</v>
      </c>
      <c r="AH117">
        <v>1</v>
      </c>
      <c r="AI117">
        <v>0</v>
      </c>
      <c r="AJ117">
        <v>0</v>
      </c>
      <c r="AK117">
        <v>967</v>
      </c>
      <c r="AL117">
        <v>799</v>
      </c>
      <c r="AM117">
        <v>3</v>
      </c>
    </row>
    <row r="118" spans="1:39" x14ac:dyDescent="0.25">
      <c r="A118">
        <v>71488</v>
      </c>
      <c r="B118">
        <v>0</v>
      </c>
      <c r="C118">
        <v>0</v>
      </c>
      <c r="D118">
        <v>87</v>
      </c>
      <c r="E118">
        <v>162</v>
      </c>
      <c r="F118">
        <v>33</v>
      </c>
      <c r="G118">
        <v>124</v>
      </c>
      <c r="H118">
        <v>40</v>
      </c>
      <c r="I118">
        <v>28</v>
      </c>
      <c r="J118">
        <v>172</v>
      </c>
      <c r="K118">
        <v>2</v>
      </c>
      <c r="L118">
        <v>3</v>
      </c>
      <c r="M118">
        <v>4</v>
      </c>
      <c r="N118">
        <v>7</v>
      </c>
      <c r="O118">
        <v>1</v>
      </c>
      <c r="P118">
        <v>0</v>
      </c>
      <c r="Q118">
        <v>0</v>
      </c>
      <c r="R118">
        <v>0</v>
      </c>
      <c r="S118">
        <v>0</v>
      </c>
      <c r="T118">
        <v>0</v>
      </c>
      <c r="U118">
        <v>0</v>
      </c>
      <c r="V118">
        <v>3</v>
      </c>
      <c r="W118">
        <v>11</v>
      </c>
      <c r="X118">
        <v>0</v>
      </c>
      <c r="Y118">
        <v>55</v>
      </c>
      <c r="Z118">
        <v>2655</v>
      </c>
      <c r="AA118">
        <v>0</v>
      </c>
      <c r="AB118">
        <v>0</v>
      </c>
      <c r="AC118">
        <v>0</v>
      </c>
      <c r="AD118">
        <v>1</v>
      </c>
      <c r="AE118">
        <v>0</v>
      </c>
      <c r="AF118">
        <v>1</v>
      </c>
      <c r="AG118">
        <v>0</v>
      </c>
      <c r="AH118">
        <v>0</v>
      </c>
      <c r="AI118">
        <v>0</v>
      </c>
      <c r="AJ118">
        <v>0</v>
      </c>
      <c r="AK118">
        <v>387</v>
      </c>
      <c r="AL118">
        <v>215</v>
      </c>
      <c r="AM118">
        <v>0</v>
      </c>
    </row>
    <row r="119" spans="1:39" x14ac:dyDescent="0.25">
      <c r="A119">
        <v>79607</v>
      </c>
      <c r="B119">
        <v>0</v>
      </c>
      <c r="C119">
        <v>0</v>
      </c>
      <c r="D119">
        <v>37</v>
      </c>
      <c r="E119">
        <v>450</v>
      </c>
      <c r="F119">
        <v>133</v>
      </c>
      <c r="G119">
        <v>951</v>
      </c>
      <c r="H119">
        <v>173</v>
      </c>
      <c r="I119">
        <v>0</v>
      </c>
      <c r="J119">
        <v>216</v>
      </c>
      <c r="K119">
        <v>1</v>
      </c>
      <c r="L119">
        <v>3</v>
      </c>
      <c r="M119">
        <v>6</v>
      </c>
      <c r="N119">
        <v>6</v>
      </c>
      <c r="O119">
        <v>1</v>
      </c>
      <c r="P119">
        <v>0</v>
      </c>
      <c r="Q119">
        <v>0</v>
      </c>
      <c r="R119">
        <v>0</v>
      </c>
      <c r="S119">
        <v>0</v>
      </c>
      <c r="T119">
        <v>0</v>
      </c>
      <c r="U119">
        <v>0</v>
      </c>
      <c r="V119">
        <v>3</v>
      </c>
      <c r="W119">
        <v>11</v>
      </c>
      <c r="X119">
        <v>1</v>
      </c>
      <c r="Y119">
        <v>36</v>
      </c>
      <c r="Z119">
        <v>2593</v>
      </c>
      <c r="AA119">
        <v>0</v>
      </c>
      <c r="AB119">
        <v>0</v>
      </c>
      <c r="AC119">
        <v>1</v>
      </c>
      <c r="AD119">
        <v>0</v>
      </c>
      <c r="AE119">
        <v>0</v>
      </c>
      <c r="AF119">
        <v>0</v>
      </c>
      <c r="AG119">
        <v>0</v>
      </c>
      <c r="AH119">
        <v>1</v>
      </c>
      <c r="AI119">
        <v>0</v>
      </c>
      <c r="AJ119">
        <v>0</v>
      </c>
      <c r="AK119">
        <v>1707</v>
      </c>
      <c r="AL119">
        <v>1491</v>
      </c>
      <c r="AM119">
        <v>0</v>
      </c>
    </row>
    <row r="120" spans="1:39" x14ac:dyDescent="0.25">
      <c r="A120">
        <v>54348</v>
      </c>
      <c r="B120">
        <v>1</v>
      </c>
      <c r="C120">
        <v>1</v>
      </c>
      <c r="D120">
        <v>51</v>
      </c>
      <c r="E120">
        <v>70</v>
      </c>
      <c r="F120">
        <v>0</v>
      </c>
      <c r="G120">
        <v>16</v>
      </c>
      <c r="H120">
        <v>0</v>
      </c>
      <c r="I120">
        <v>0</v>
      </c>
      <c r="J120">
        <v>4</v>
      </c>
      <c r="K120">
        <v>2</v>
      </c>
      <c r="L120">
        <v>2</v>
      </c>
      <c r="M120">
        <v>0</v>
      </c>
      <c r="N120">
        <v>4</v>
      </c>
      <c r="O120">
        <v>6</v>
      </c>
      <c r="P120">
        <v>0</v>
      </c>
      <c r="Q120">
        <v>0</v>
      </c>
      <c r="R120">
        <v>0</v>
      </c>
      <c r="S120">
        <v>0</v>
      </c>
      <c r="T120">
        <v>0</v>
      </c>
      <c r="U120">
        <v>0</v>
      </c>
      <c r="V120">
        <v>3</v>
      </c>
      <c r="W120">
        <v>11</v>
      </c>
      <c r="X120">
        <v>0</v>
      </c>
      <c r="Y120">
        <v>67</v>
      </c>
      <c r="Z120">
        <v>2180</v>
      </c>
      <c r="AA120">
        <v>0</v>
      </c>
      <c r="AB120">
        <v>1</v>
      </c>
      <c r="AC120">
        <v>0</v>
      </c>
      <c r="AD120">
        <v>0</v>
      </c>
      <c r="AE120">
        <v>0</v>
      </c>
      <c r="AF120">
        <v>0</v>
      </c>
      <c r="AG120">
        <v>0</v>
      </c>
      <c r="AH120">
        <v>0</v>
      </c>
      <c r="AI120">
        <v>1</v>
      </c>
      <c r="AJ120">
        <v>0</v>
      </c>
      <c r="AK120">
        <v>86</v>
      </c>
      <c r="AL120">
        <v>82</v>
      </c>
      <c r="AM120">
        <v>0</v>
      </c>
    </row>
    <row r="121" spans="1:39" x14ac:dyDescent="0.25">
      <c r="A121">
        <v>77376</v>
      </c>
      <c r="B121">
        <v>1</v>
      </c>
      <c r="C121">
        <v>1</v>
      </c>
      <c r="D121">
        <v>72</v>
      </c>
      <c r="E121">
        <v>492</v>
      </c>
      <c r="F121">
        <v>19</v>
      </c>
      <c r="G121">
        <v>110</v>
      </c>
      <c r="H121">
        <v>16</v>
      </c>
      <c r="I121">
        <v>12</v>
      </c>
      <c r="J121">
        <v>12</v>
      </c>
      <c r="K121">
        <v>4</v>
      </c>
      <c r="L121">
        <v>6</v>
      </c>
      <c r="M121">
        <v>3</v>
      </c>
      <c r="N121">
        <v>10</v>
      </c>
      <c r="O121">
        <v>4</v>
      </c>
      <c r="P121">
        <v>0</v>
      </c>
      <c r="Q121">
        <v>0</v>
      </c>
      <c r="R121">
        <v>0</v>
      </c>
      <c r="S121">
        <v>0</v>
      </c>
      <c r="T121">
        <v>0</v>
      </c>
      <c r="U121">
        <v>0</v>
      </c>
      <c r="V121">
        <v>3</v>
      </c>
      <c r="W121">
        <v>11</v>
      </c>
      <c r="X121">
        <v>0</v>
      </c>
      <c r="Y121">
        <v>64</v>
      </c>
      <c r="Z121">
        <v>2209</v>
      </c>
      <c r="AA121">
        <v>0</v>
      </c>
      <c r="AB121">
        <v>0</v>
      </c>
      <c r="AC121">
        <v>0</v>
      </c>
      <c r="AD121">
        <v>1</v>
      </c>
      <c r="AE121">
        <v>0</v>
      </c>
      <c r="AF121">
        <v>0</v>
      </c>
      <c r="AG121">
        <v>0</v>
      </c>
      <c r="AH121">
        <v>0</v>
      </c>
      <c r="AI121">
        <v>0</v>
      </c>
      <c r="AJ121">
        <v>1</v>
      </c>
      <c r="AK121">
        <v>649</v>
      </c>
      <c r="AL121">
        <v>637</v>
      </c>
      <c r="AM121">
        <v>0</v>
      </c>
    </row>
    <row r="122" spans="1:39" x14ac:dyDescent="0.25">
      <c r="A122">
        <v>62998</v>
      </c>
      <c r="B122">
        <v>0</v>
      </c>
      <c r="C122">
        <v>1</v>
      </c>
      <c r="D122">
        <v>10</v>
      </c>
      <c r="E122">
        <v>120</v>
      </c>
      <c r="F122">
        <v>58</v>
      </c>
      <c r="G122">
        <v>73</v>
      </c>
      <c r="H122">
        <v>65</v>
      </c>
      <c r="I122">
        <v>89</v>
      </c>
      <c r="J122">
        <v>58</v>
      </c>
      <c r="K122">
        <v>5</v>
      </c>
      <c r="L122">
        <v>5</v>
      </c>
      <c r="M122">
        <v>4</v>
      </c>
      <c r="N122">
        <v>5</v>
      </c>
      <c r="O122">
        <v>5</v>
      </c>
      <c r="P122">
        <v>0</v>
      </c>
      <c r="Q122">
        <v>0</v>
      </c>
      <c r="R122">
        <v>0</v>
      </c>
      <c r="S122">
        <v>0</v>
      </c>
      <c r="T122">
        <v>0</v>
      </c>
      <c r="U122">
        <v>0</v>
      </c>
      <c r="V122">
        <v>3</v>
      </c>
      <c r="W122">
        <v>11</v>
      </c>
      <c r="X122">
        <v>0</v>
      </c>
      <c r="Y122">
        <v>68</v>
      </c>
      <c r="Z122">
        <v>2431</v>
      </c>
      <c r="AA122">
        <v>0</v>
      </c>
      <c r="AB122">
        <v>1</v>
      </c>
      <c r="AC122">
        <v>0</v>
      </c>
      <c r="AD122">
        <v>0</v>
      </c>
      <c r="AE122">
        <v>0</v>
      </c>
      <c r="AF122">
        <v>0</v>
      </c>
      <c r="AG122">
        <v>0</v>
      </c>
      <c r="AH122">
        <v>1</v>
      </c>
      <c r="AI122">
        <v>0</v>
      </c>
      <c r="AJ122">
        <v>0</v>
      </c>
      <c r="AK122">
        <v>405</v>
      </c>
      <c r="AL122">
        <v>347</v>
      </c>
      <c r="AM122">
        <v>0</v>
      </c>
    </row>
    <row r="123" spans="1:39" x14ac:dyDescent="0.25">
      <c r="A123">
        <v>61331</v>
      </c>
      <c r="B123">
        <v>1</v>
      </c>
      <c r="C123">
        <v>1</v>
      </c>
      <c r="D123">
        <v>42</v>
      </c>
      <c r="E123">
        <v>534</v>
      </c>
      <c r="F123">
        <v>5</v>
      </c>
      <c r="G123">
        <v>47</v>
      </c>
      <c r="H123">
        <v>0</v>
      </c>
      <c r="I123">
        <v>5</v>
      </c>
      <c r="J123">
        <v>41</v>
      </c>
      <c r="K123">
        <v>5</v>
      </c>
      <c r="L123">
        <v>11</v>
      </c>
      <c r="M123">
        <v>1</v>
      </c>
      <c r="N123">
        <v>6</v>
      </c>
      <c r="O123">
        <v>8</v>
      </c>
      <c r="P123">
        <v>0</v>
      </c>
      <c r="Q123">
        <v>0</v>
      </c>
      <c r="R123">
        <v>0</v>
      </c>
      <c r="S123">
        <v>0</v>
      </c>
      <c r="T123">
        <v>0</v>
      </c>
      <c r="U123">
        <v>0</v>
      </c>
      <c r="V123">
        <v>3</v>
      </c>
      <c r="W123">
        <v>11</v>
      </c>
      <c r="X123">
        <v>0</v>
      </c>
      <c r="Y123">
        <v>62</v>
      </c>
      <c r="Z123">
        <v>2635</v>
      </c>
      <c r="AA123">
        <v>0</v>
      </c>
      <c r="AB123">
        <v>0</v>
      </c>
      <c r="AC123">
        <v>1</v>
      </c>
      <c r="AD123">
        <v>0</v>
      </c>
      <c r="AE123">
        <v>0</v>
      </c>
      <c r="AF123">
        <v>0</v>
      </c>
      <c r="AG123">
        <v>0</v>
      </c>
      <c r="AH123">
        <v>0</v>
      </c>
      <c r="AI123">
        <v>1</v>
      </c>
      <c r="AJ123">
        <v>0</v>
      </c>
      <c r="AK123">
        <v>591</v>
      </c>
      <c r="AL123">
        <v>550</v>
      </c>
      <c r="AM123">
        <v>0</v>
      </c>
    </row>
    <row r="124" spans="1:39" x14ac:dyDescent="0.25">
      <c r="A124">
        <v>73448</v>
      </c>
      <c r="B124">
        <v>0</v>
      </c>
      <c r="C124">
        <v>0</v>
      </c>
      <c r="D124">
        <v>10</v>
      </c>
      <c r="E124">
        <v>236</v>
      </c>
      <c r="F124">
        <v>106</v>
      </c>
      <c r="G124">
        <v>189</v>
      </c>
      <c r="H124">
        <v>23</v>
      </c>
      <c r="I124">
        <v>41</v>
      </c>
      <c r="J124">
        <v>130</v>
      </c>
      <c r="K124">
        <v>1</v>
      </c>
      <c r="L124">
        <v>7</v>
      </c>
      <c r="M124">
        <v>2</v>
      </c>
      <c r="N124">
        <v>9</v>
      </c>
      <c r="O124">
        <v>4</v>
      </c>
      <c r="P124">
        <v>0</v>
      </c>
      <c r="Q124">
        <v>0</v>
      </c>
      <c r="R124">
        <v>0</v>
      </c>
      <c r="S124">
        <v>0</v>
      </c>
      <c r="T124">
        <v>0</v>
      </c>
      <c r="U124">
        <v>0</v>
      </c>
      <c r="V124">
        <v>3</v>
      </c>
      <c r="W124">
        <v>11</v>
      </c>
      <c r="X124">
        <v>0</v>
      </c>
      <c r="Y124">
        <v>51</v>
      </c>
      <c r="Z124">
        <v>2298</v>
      </c>
      <c r="AA124">
        <v>0</v>
      </c>
      <c r="AB124">
        <v>1</v>
      </c>
      <c r="AC124">
        <v>0</v>
      </c>
      <c r="AD124">
        <v>0</v>
      </c>
      <c r="AE124">
        <v>0</v>
      </c>
      <c r="AF124">
        <v>0</v>
      </c>
      <c r="AG124">
        <v>0</v>
      </c>
      <c r="AH124">
        <v>1</v>
      </c>
      <c r="AI124">
        <v>0</v>
      </c>
      <c r="AJ124">
        <v>0</v>
      </c>
      <c r="AK124">
        <v>595</v>
      </c>
      <c r="AL124">
        <v>465</v>
      </c>
      <c r="AM124">
        <v>0</v>
      </c>
    </row>
    <row r="125" spans="1:39" x14ac:dyDescent="0.25">
      <c r="A125">
        <v>41551</v>
      </c>
      <c r="B125">
        <v>1</v>
      </c>
      <c r="C125">
        <v>1</v>
      </c>
      <c r="D125">
        <v>51</v>
      </c>
      <c r="E125">
        <v>220</v>
      </c>
      <c r="F125">
        <v>0</v>
      </c>
      <c r="G125">
        <v>33</v>
      </c>
      <c r="H125">
        <v>3</v>
      </c>
      <c r="I125">
        <v>0</v>
      </c>
      <c r="J125">
        <v>23</v>
      </c>
      <c r="K125">
        <v>5</v>
      </c>
      <c r="L125">
        <v>5</v>
      </c>
      <c r="M125">
        <v>1</v>
      </c>
      <c r="N125">
        <v>5</v>
      </c>
      <c r="O125">
        <v>8</v>
      </c>
      <c r="P125">
        <v>0</v>
      </c>
      <c r="Q125">
        <v>0</v>
      </c>
      <c r="R125">
        <v>0</v>
      </c>
      <c r="S125">
        <v>0</v>
      </c>
      <c r="T125">
        <v>0</v>
      </c>
      <c r="U125">
        <v>0</v>
      </c>
      <c r="V125">
        <v>3</v>
      </c>
      <c r="W125">
        <v>11</v>
      </c>
      <c r="X125">
        <v>0</v>
      </c>
      <c r="Y125">
        <v>56</v>
      </c>
      <c r="Z125">
        <v>2478</v>
      </c>
      <c r="AA125">
        <v>0</v>
      </c>
      <c r="AB125">
        <v>1</v>
      </c>
      <c r="AC125">
        <v>0</v>
      </c>
      <c r="AD125">
        <v>0</v>
      </c>
      <c r="AE125">
        <v>0</v>
      </c>
      <c r="AF125">
        <v>0</v>
      </c>
      <c r="AG125">
        <v>0</v>
      </c>
      <c r="AH125">
        <v>0</v>
      </c>
      <c r="AI125">
        <v>0</v>
      </c>
      <c r="AJ125">
        <v>1</v>
      </c>
      <c r="AK125">
        <v>256</v>
      </c>
      <c r="AL125">
        <v>233</v>
      </c>
      <c r="AM125">
        <v>0</v>
      </c>
    </row>
    <row r="126" spans="1:39" x14ac:dyDescent="0.25">
      <c r="A126">
        <v>62981</v>
      </c>
      <c r="B126">
        <v>0</v>
      </c>
      <c r="C126">
        <v>0</v>
      </c>
      <c r="D126">
        <v>21</v>
      </c>
      <c r="E126">
        <v>796</v>
      </c>
      <c r="F126">
        <v>14</v>
      </c>
      <c r="G126">
        <v>590</v>
      </c>
      <c r="H126">
        <v>38</v>
      </c>
      <c r="I126">
        <v>44</v>
      </c>
      <c r="J126">
        <v>0</v>
      </c>
      <c r="K126">
        <v>1</v>
      </c>
      <c r="L126">
        <v>4</v>
      </c>
      <c r="M126">
        <v>5</v>
      </c>
      <c r="N126">
        <v>13</v>
      </c>
      <c r="O126">
        <v>3</v>
      </c>
      <c r="P126">
        <v>0</v>
      </c>
      <c r="Q126">
        <v>1</v>
      </c>
      <c r="R126">
        <v>0</v>
      </c>
      <c r="S126">
        <v>0</v>
      </c>
      <c r="T126">
        <v>0</v>
      </c>
      <c r="U126">
        <v>0</v>
      </c>
      <c r="V126">
        <v>3</v>
      </c>
      <c r="W126">
        <v>11</v>
      </c>
      <c r="X126">
        <v>0</v>
      </c>
      <c r="Y126">
        <v>53</v>
      </c>
      <c r="Z126">
        <v>2628</v>
      </c>
      <c r="AA126">
        <v>0</v>
      </c>
      <c r="AB126">
        <v>0</v>
      </c>
      <c r="AC126">
        <v>0</v>
      </c>
      <c r="AD126">
        <v>1</v>
      </c>
      <c r="AE126">
        <v>0</v>
      </c>
      <c r="AF126">
        <v>0</v>
      </c>
      <c r="AG126">
        <v>0</v>
      </c>
      <c r="AH126">
        <v>0</v>
      </c>
      <c r="AI126">
        <v>0</v>
      </c>
      <c r="AJ126">
        <v>1</v>
      </c>
      <c r="AK126">
        <v>1482</v>
      </c>
      <c r="AL126">
        <v>1482</v>
      </c>
      <c r="AM126">
        <v>1</v>
      </c>
    </row>
    <row r="127" spans="1:39" x14ac:dyDescent="0.25">
      <c r="A127">
        <v>9548</v>
      </c>
      <c r="B127">
        <v>1</v>
      </c>
      <c r="C127">
        <v>0</v>
      </c>
      <c r="D127">
        <v>31</v>
      </c>
      <c r="E127">
        <v>0</v>
      </c>
      <c r="F127">
        <v>1</v>
      </c>
      <c r="G127">
        <v>3</v>
      </c>
      <c r="H127">
        <v>10</v>
      </c>
      <c r="I127">
        <v>6</v>
      </c>
      <c r="J127">
        <v>9</v>
      </c>
      <c r="K127">
        <v>2</v>
      </c>
      <c r="L127">
        <v>1</v>
      </c>
      <c r="M127">
        <v>0</v>
      </c>
      <c r="N127">
        <v>3</v>
      </c>
      <c r="O127">
        <v>8</v>
      </c>
      <c r="P127">
        <v>0</v>
      </c>
      <c r="Q127">
        <v>0</v>
      </c>
      <c r="R127">
        <v>0</v>
      </c>
      <c r="S127">
        <v>0</v>
      </c>
      <c r="T127">
        <v>0</v>
      </c>
      <c r="U127">
        <v>0</v>
      </c>
      <c r="V127">
        <v>3</v>
      </c>
      <c r="W127">
        <v>11</v>
      </c>
      <c r="X127">
        <v>0</v>
      </c>
      <c r="Y127">
        <v>44</v>
      </c>
      <c r="Z127">
        <v>2849</v>
      </c>
      <c r="AA127">
        <v>1</v>
      </c>
      <c r="AB127">
        <v>0</v>
      </c>
      <c r="AC127">
        <v>0</v>
      </c>
      <c r="AD127">
        <v>0</v>
      </c>
      <c r="AE127">
        <v>0</v>
      </c>
      <c r="AF127">
        <v>0</v>
      </c>
      <c r="AG127">
        <v>1</v>
      </c>
      <c r="AH127">
        <v>0</v>
      </c>
      <c r="AI127">
        <v>0</v>
      </c>
      <c r="AJ127">
        <v>0</v>
      </c>
      <c r="AK127">
        <v>20</v>
      </c>
      <c r="AL127">
        <v>11</v>
      </c>
      <c r="AM127">
        <v>0</v>
      </c>
    </row>
    <row r="128" spans="1:39" x14ac:dyDescent="0.25">
      <c r="A128">
        <v>33762</v>
      </c>
      <c r="B128">
        <v>2</v>
      </c>
      <c r="C128">
        <v>1</v>
      </c>
      <c r="D128">
        <v>61</v>
      </c>
      <c r="E128">
        <v>53</v>
      </c>
      <c r="F128">
        <v>1</v>
      </c>
      <c r="G128">
        <v>34</v>
      </c>
      <c r="H128">
        <v>2</v>
      </c>
      <c r="I128">
        <v>0</v>
      </c>
      <c r="J128">
        <v>16</v>
      </c>
      <c r="K128">
        <v>3</v>
      </c>
      <c r="L128">
        <v>2</v>
      </c>
      <c r="M128">
        <v>2</v>
      </c>
      <c r="N128">
        <v>2</v>
      </c>
      <c r="O128">
        <v>8</v>
      </c>
      <c r="P128">
        <v>0</v>
      </c>
      <c r="Q128">
        <v>0</v>
      </c>
      <c r="R128">
        <v>0</v>
      </c>
      <c r="S128">
        <v>0</v>
      </c>
      <c r="T128">
        <v>0</v>
      </c>
      <c r="U128">
        <v>0</v>
      </c>
      <c r="V128">
        <v>3</v>
      </c>
      <c r="W128">
        <v>11</v>
      </c>
      <c r="X128">
        <v>0</v>
      </c>
      <c r="Y128">
        <v>61</v>
      </c>
      <c r="Z128">
        <v>2516</v>
      </c>
      <c r="AA128">
        <v>0</v>
      </c>
      <c r="AB128">
        <v>1</v>
      </c>
      <c r="AC128">
        <v>0</v>
      </c>
      <c r="AD128">
        <v>0</v>
      </c>
      <c r="AE128">
        <v>0</v>
      </c>
      <c r="AF128">
        <v>0</v>
      </c>
      <c r="AG128">
        <v>0</v>
      </c>
      <c r="AH128">
        <v>0</v>
      </c>
      <c r="AI128">
        <v>0</v>
      </c>
      <c r="AJ128">
        <v>1</v>
      </c>
      <c r="AK128">
        <v>90</v>
      </c>
      <c r="AL128">
        <v>74</v>
      </c>
      <c r="AM128">
        <v>0</v>
      </c>
    </row>
    <row r="129" spans="1:39" x14ac:dyDescent="0.25">
      <c r="A129">
        <v>35860</v>
      </c>
      <c r="B129">
        <v>1</v>
      </c>
      <c r="C129">
        <v>1</v>
      </c>
      <c r="D129">
        <v>37</v>
      </c>
      <c r="E129">
        <v>15</v>
      </c>
      <c r="F129">
        <v>0</v>
      </c>
      <c r="G129">
        <v>8</v>
      </c>
      <c r="H129">
        <v>4</v>
      </c>
      <c r="I129">
        <v>2</v>
      </c>
      <c r="J129">
        <v>20</v>
      </c>
      <c r="K129">
        <v>2</v>
      </c>
      <c r="L129">
        <v>1</v>
      </c>
      <c r="M129">
        <v>1</v>
      </c>
      <c r="N129">
        <v>2</v>
      </c>
      <c r="O129">
        <v>5</v>
      </c>
      <c r="P129">
        <v>1</v>
      </c>
      <c r="Q129">
        <v>0</v>
      </c>
      <c r="R129">
        <v>0</v>
      </c>
      <c r="S129">
        <v>0</v>
      </c>
      <c r="T129">
        <v>0</v>
      </c>
      <c r="U129">
        <v>0</v>
      </c>
      <c r="V129">
        <v>3</v>
      </c>
      <c r="W129">
        <v>11</v>
      </c>
      <c r="X129">
        <v>1</v>
      </c>
      <c r="Y129">
        <v>47</v>
      </c>
      <c r="Z129">
        <v>2200</v>
      </c>
      <c r="AA129">
        <v>0</v>
      </c>
      <c r="AB129">
        <v>0</v>
      </c>
      <c r="AC129">
        <v>1</v>
      </c>
      <c r="AD129">
        <v>0</v>
      </c>
      <c r="AE129">
        <v>0</v>
      </c>
      <c r="AF129">
        <v>0</v>
      </c>
      <c r="AG129">
        <v>0</v>
      </c>
      <c r="AH129">
        <v>0</v>
      </c>
      <c r="AI129">
        <v>0</v>
      </c>
      <c r="AJ129">
        <v>1</v>
      </c>
      <c r="AK129">
        <v>29</v>
      </c>
      <c r="AL129">
        <v>9</v>
      </c>
      <c r="AM129">
        <v>1</v>
      </c>
    </row>
    <row r="130" spans="1:39" x14ac:dyDescent="0.25">
      <c r="A130">
        <v>36921</v>
      </c>
      <c r="B130">
        <v>1</v>
      </c>
      <c r="C130">
        <v>1</v>
      </c>
      <c r="D130">
        <v>74</v>
      </c>
      <c r="E130">
        <v>17</v>
      </c>
      <c r="F130">
        <v>1</v>
      </c>
      <c r="G130">
        <v>12</v>
      </c>
      <c r="H130">
        <v>3</v>
      </c>
      <c r="I130">
        <v>1</v>
      </c>
      <c r="J130">
        <v>4</v>
      </c>
      <c r="K130">
        <v>2</v>
      </c>
      <c r="L130">
        <v>2</v>
      </c>
      <c r="M130">
        <v>0</v>
      </c>
      <c r="N130">
        <v>3</v>
      </c>
      <c r="O130">
        <v>7</v>
      </c>
      <c r="P130">
        <v>0</v>
      </c>
      <c r="Q130">
        <v>0</v>
      </c>
      <c r="R130">
        <v>0</v>
      </c>
      <c r="S130">
        <v>0</v>
      </c>
      <c r="T130">
        <v>0</v>
      </c>
      <c r="U130">
        <v>0</v>
      </c>
      <c r="V130">
        <v>3</v>
      </c>
      <c r="W130">
        <v>11</v>
      </c>
      <c r="X130">
        <v>0</v>
      </c>
      <c r="Y130">
        <v>55</v>
      </c>
      <c r="Z130">
        <v>2495</v>
      </c>
      <c r="AA130">
        <v>1</v>
      </c>
      <c r="AB130">
        <v>0</v>
      </c>
      <c r="AC130">
        <v>0</v>
      </c>
      <c r="AD130">
        <v>0</v>
      </c>
      <c r="AE130">
        <v>0</v>
      </c>
      <c r="AF130">
        <v>0</v>
      </c>
      <c r="AG130">
        <v>0</v>
      </c>
      <c r="AH130">
        <v>0</v>
      </c>
      <c r="AI130">
        <v>0</v>
      </c>
      <c r="AJ130">
        <v>1</v>
      </c>
      <c r="AK130">
        <v>34</v>
      </c>
      <c r="AL130">
        <v>30</v>
      </c>
      <c r="AM130">
        <v>0</v>
      </c>
    </row>
    <row r="131" spans="1:39" x14ac:dyDescent="0.25">
      <c r="A131">
        <v>92859</v>
      </c>
      <c r="B131">
        <v>0</v>
      </c>
      <c r="C131">
        <v>0</v>
      </c>
      <c r="D131">
        <v>46</v>
      </c>
      <c r="E131">
        <v>962</v>
      </c>
      <c r="F131">
        <v>61</v>
      </c>
      <c r="G131">
        <v>921</v>
      </c>
      <c r="H131">
        <v>52</v>
      </c>
      <c r="I131">
        <v>61</v>
      </c>
      <c r="J131">
        <v>20</v>
      </c>
      <c r="K131">
        <v>1</v>
      </c>
      <c r="L131">
        <v>5</v>
      </c>
      <c r="M131">
        <v>4</v>
      </c>
      <c r="N131">
        <v>12</v>
      </c>
      <c r="O131">
        <v>2</v>
      </c>
      <c r="P131">
        <v>0</v>
      </c>
      <c r="Q131">
        <v>0</v>
      </c>
      <c r="R131">
        <v>0</v>
      </c>
      <c r="S131">
        <v>0</v>
      </c>
      <c r="T131">
        <v>0</v>
      </c>
      <c r="U131">
        <v>0</v>
      </c>
      <c r="V131">
        <v>3</v>
      </c>
      <c r="W131">
        <v>11</v>
      </c>
      <c r="X131">
        <v>0</v>
      </c>
      <c r="Y131">
        <v>28</v>
      </c>
      <c r="Z131">
        <v>2777</v>
      </c>
      <c r="AA131">
        <v>0</v>
      </c>
      <c r="AB131">
        <v>0</v>
      </c>
      <c r="AC131">
        <v>1</v>
      </c>
      <c r="AD131">
        <v>0</v>
      </c>
      <c r="AE131">
        <v>0</v>
      </c>
      <c r="AF131">
        <v>0</v>
      </c>
      <c r="AG131">
        <v>0</v>
      </c>
      <c r="AH131">
        <v>0</v>
      </c>
      <c r="AI131">
        <v>1</v>
      </c>
      <c r="AJ131">
        <v>0</v>
      </c>
      <c r="AK131">
        <v>2057</v>
      </c>
      <c r="AL131">
        <v>2037</v>
      </c>
      <c r="AM131">
        <v>0</v>
      </c>
    </row>
    <row r="132" spans="1:39" x14ac:dyDescent="0.25">
      <c r="A132">
        <v>65104</v>
      </c>
      <c r="B132">
        <v>0</v>
      </c>
      <c r="C132">
        <v>1</v>
      </c>
      <c r="D132">
        <v>4</v>
      </c>
      <c r="E132">
        <v>738</v>
      </c>
      <c r="F132">
        <v>0</v>
      </c>
      <c r="G132">
        <v>232</v>
      </c>
      <c r="H132">
        <v>13</v>
      </c>
      <c r="I132">
        <v>20</v>
      </c>
      <c r="J132">
        <v>50</v>
      </c>
      <c r="K132">
        <v>2</v>
      </c>
      <c r="L132">
        <v>3</v>
      </c>
      <c r="M132">
        <v>5</v>
      </c>
      <c r="N132">
        <v>7</v>
      </c>
      <c r="O132">
        <v>7</v>
      </c>
      <c r="P132">
        <v>0</v>
      </c>
      <c r="Q132">
        <v>0</v>
      </c>
      <c r="R132">
        <v>0</v>
      </c>
      <c r="S132">
        <v>0</v>
      </c>
      <c r="T132">
        <v>0</v>
      </c>
      <c r="U132">
        <v>0</v>
      </c>
      <c r="V132">
        <v>3</v>
      </c>
      <c r="W132">
        <v>11</v>
      </c>
      <c r="X132">
        <v>1</v>
      </c>
      <c r="Y132">
        <v>44</v>
      </c>
      <c r="Z132">
        <v>2386</v>
      </c>
      <c r="AA132">
        <v>0</v>
      </c>
      <c r="AB132">
        <v>0</v>
      </c>
      <c r="AC132">
        <v>0</v>
      </c>
      <c r="AD132">
        <v>1</v>
      </c>
      <c r="AE132">
        <v>0</v>
      </c>
      <c r="AF132">
        <v>0</v>
      </c>
      <c r="AG132">
        <v>0</v>
      </c>
      <c r="AH132">
        <v>0</v>
      </c>
      <c r="AI132">
        <v>1</v>
      </c>
      <c r="AJ132">
        <v>0</v>
      </c>
      <c r="AK132">
        <v>1003</v>
      </c>
      <c r="AL132">
        <v>953</v>
      </c>
      <c r="AM132">
        <v>0</v>
      </c>
    </row>
    <row r="133" spans="1:39" x14ac:dyDescent="0.25">
      <c r="A133">
        <v>86111</v>
      </c>
      <c r="B133">
        <v>0</v>
      </c>
      <c r="C133">
        <v>0</v>
      </c>
      <c r="D133">
        <v>73</v>
      </c>
      <c r="E133">
        <v>399</v>
      </c>
      <c r="F133">
        <v>28</v>
      </c>
      <c r="G133">
        <v>756</v>
      </c>
      <c r="H133">
        <v>36</v>
      </c>
      <c r="I133">
        <v>40</v>
      </c>
      <c r="J133">
        <v>126</v>
      </c>
      <c r="K133">
        <v>1</v>
      </c>
      <c r="L133">
        <v>5</v>
      </c>
      <c r="M133">
        <v>7</v>
      </c>
      <c r="N133">
        <v>10</v>
      </c>
      <c r="O133">
        <v>2</v>
      </c>
      <c r="P133">
        <v>0</v>
      </c>
      <c r="Q133">
        <v>0</v>
      </c>
      <c r="R133">
        <v>0</v>
      </c>
      <c r="S133">
        <v>0</v>
      </c>
      <c r="T133">
        <v>0</v>
      </c>
      <c r="U133">
        <v>0</v>
      </c>
      <c r="V133">
        <v>3</v>
      </c>
      <c r="W133">
        <v>11</v>
      </c>
      <c r="X133">
        <v>0</v>
      </c>
      <c r="Y133">
        <v>58</v>
      </c>
      <c r="Z133">
        <v>2595</v>
      </c>
      <c r="AA133">
        <v>0</v>
      </c>
      <c r="AB133">
        <v>1</v>
      </c>
      <c r="AC133">
        <v>0</v>
      </c>
      <c r="AD133">
        <v>0</v>
      </c>
      <c r="AE133">
        <v>0</v>
      </c>
      <c r="AF133">
        <v>0</v>
      </c>
      <c r="AG133">
        <v>0</v>
      </c>
      <c r="AH133">
        <v>1</v>
      </c>
      <c r="AI133">
        <v>0</v>
      </c>
      <c r="AJ133">
        <v>0</v>
      </c>
      <c r="AK133">
        <v>1259</v>
      </c>
      <c r="AL133">
        <v>1133</v>
      </c>
      <c r="AM133">
        <v>0</v>
      </c>
    </row>
    <row r="134" spans="1:39" x14ac:dyDescent="0.25">
      <c r="A134">
        <v>68352</v>
      </c>
      <c r="B134">
        <v>0</v>
      </c>
      <c r="C134">
        <v>1</v>
      </c>
      <c r="D134">
        <v>47</v>
      </c>
      <c r="E134">
        <v>614</v>
      </c>
      <c r="F134">
        <v>16</v>
      </c>
      <c r="G134">
        <v>132</v>
      </c>
      <c r="H134">
        <v>43</v>
      </c>
      <c r="I134">
        <v>33</v>
      </c>
      <c r="J134">
        <v>33</v>
      </c>
      <c r="K134">
        <v>3</v>
      </c>
      <c r="L134">
        <v>8</v>
      </c>
      <c r="M134">
        <v>5</v>
      </c>
      <c r="N134">
        <v>9</v>
      </c>
      <c r="O134">
        <v>6</v>
      </c>
      <c r="P134">
        <v>0</v>
      </c>
      <c r="Q134">
        <v>0</v>
      </c>
      <c r="R134">
        <v>0</v>
      </c>
      <c r="S134">
        <v>0</v>
      </c>
      <c r="T134">
        <v>0</v>
      </c>
      <c r="U134">
        <v>0</v>
      </c>
      <c r="V134">
        <v>3</v>
      </c>
      <c r="W134">
        <v>11</v>
      </c>
      <c r="X134">
        <v>0</v>
      </c>
      <c r="Y134">
        <v>46</v>
      </c>
      <c r="Z134">
        <v>2464</v>
      </c>
      <c r="AA134">
        <v>0</v>
      </c>
      <c r="AB134">
        <v>0</v>
      </c>
      <c r="AC134">
        <v>1</v>
      </c>
      <c r="AD134">
        <v>0</v>
      </c>
      <c r="AE134">
        <v>0</v>
      </c>
      <c r="AF134">
        <v>0</v>
      </c>
      <c r="AG134">
        <v>0</v>
      </c>
      <c r="AH134">
        <v>0</v>
      </c>
      <c r="AI134">
        <v>0</v>
      </c>
      <c r="AJ134">
        <v>1</v>
      </c>
      <c r="AK134">
        <v>838</v>
      </c>
      <c r="AL134">
        <v>805</v>
      </c>
      <c r="AM134">
        <v>0</v>
      </c>
    </row>
    <row r="135" spans="1:39" x14ac:dyDescent="0.25">
      <c r="A135">
        <v>41883</v>
      </c>
      <c r="B135">
        <v>1</v>
      </c>
      <c r="C135">
        <v>0</v>
      </c>
      <c r="D135">
        <v>13</v>
      </c>
      <c r="E135">
        <v>32</v>
      </c>
      <c r="F135">
        <v>34</v>
      </c>
      <c r="G135">
        <v>41</v>
      </c>
      <c r="H135">
        <v>73</v>
      </c>
      <c r="I135">
        <v>16</v>
      </c>
      <c r="J135">
        <v>116</v>
      </c>
      <c r="K135">
        <v>3</v>
      </c>
      <c r="L135">
        <v>4</v>
      </c>
      <c r="M135">
        <v>2</v>
      </c>
      <c r="N135">
        <v>3</v>
      </c>
      <c r="O135">
        <v>7</v>
      </c>
      <c r="P135">
        <v>0</v>
      </c>
      <c r="Q135">
        <v>0</v>
      </c>
      <c r="R135">
        <v>0</v>
      </c>
      <c r="S135">
        <v>0</v>
      </c>
      <c r="T135">
        <v>0</v>
      </c>
      <c r="U135">
        <v>0</v>
      </c>
      <c r="V135">
        <v>3</v>
      </c>
      <c r="W135">
        <v>11</v>
      </c>
      <c r="X135">
        <v>0</v>
      </c>
      <c r="Y135">
        <v>32</v>
      </c>
      <c r="Z135">
        <v>2626</v>
      </c>
      <c r="AA135">
        <v>0</v>
      </c>
      <c r="AB135">
        <v>0</v>
      </c>
      <c r="AC135">
        <v>0</v>
      </c>
      <c r="AD135">
        <v>1</v>
      </c>
      <c r="AE135">
        <v>0</v>
      </c>
      <c r="AF135">
        <v>0</v>
      </c>
      <c r="AG135">
        <v>0</v>
      </c>
      <c r="AH135">
        <v>1</v>
      </c>
      <c r="AI135">
        <v>0</v>
      </c>
      <c r="AJ135">
        <v>0</v>
      </c>
      <c r="AK135">
        <v>196</v>
      </c>
      <c r="AL135">
        <v>80</v>
      </c>
      <c r="AM135">
        <v>0</v>
      </c>
    </row>
    <row r="136" spans="1:39" x14ac:dyDescent="0.25">
      <c r="A136">
        <v>59809</v>
      </c>
      <c r="B136">
        <v>0</v>
      </c>
      <c r="C136">
        <v>2</v>
      </c>
      <c r="D136">
        <v>36</v>
      </c>
      <c r="E136">
        <v>598</v>
      </c>
      <c r="F136">
        <v>16</v>
      </c>
      <c r="G136">
        <v>141</v>
      </c>
      <c r="H136">
        <v>32</v>
      </c>
      <c r="I136">
        <v>41</v>
      </c>
      <c r="J136">
        <v>49</v>
      </c>
      <c r="K136">
        <v>3</v>
      </c>
      <c r="L136">
        <v>3</v>
      </c>
      <c r="M136">
        <v>3</v>
      </c>
      <c r="N136">
        <v>6</v>
      </c>
      <c r="O136">
        <v>8</v>
      </c>
      <c r="P136">
        <v>0</v>
      </c>
      <c r="Q136">
        <v>0</v>
      </c>
      <c r="R136">
        <v>0</v>
      </c>
      <c r="S136">
        <v>0</v>
      </c>
      <c r="T136">
        <v>0</v>
      </c>
      <c r="U136">
        <v>0</v>
      </c>
      <c r="V136">
        <v>3</v>
      </c>
      <c r="W136">
        <v>11</v>
      </c>
      <c r="X136">
        <v>0</v>
      </c>
      <c r="Y136">
        <v>44</v>
      </c>
      <c r="Z136">
        <v>2778</v>
      </c>
      <c r="AA136">
        <v>0</v>
      </c>
      <c r="AB136">
        <v>1</v>
      </c>
      <c r="AC136">
        <v>0</v>
      </c>
      <c r="AD136">
        <v>0</v>
      </c>
      <c r="AE136">
        <v>0</v>
      </c>
      <c r="AF136">
        <v>0</v>
      </c>
      <c r="AG136">
        <v>0</v>
      </c>
      <c r="AH136">
        <v>1</v>
      </c>
      <c r="AI136">
        <v>0</v>
      </c>
      <c r="AJ136">
        <v>0</v>
      </c>
      <c r="AK136">
        <v>828</v>
      </c>
      <c r="AL136">
        <v>779</v>
      </c>
      <c r="AM136">
        <v>0</v>
      </c>
    </row>
    <row r="137" spans="1:39" x14ac:dyDescent="0.25">
      <c r="A137">
        <v>23957</v>
      </c>
      <c r="B137">
        <v>1</v>
      </c>
      <c r="C137">
        <v>0</v>
      </c>
      <c r="D137">
        <v>47</v>
      </c>
      <c r="E137">
        <v>2</v>
      </c>
      <c r="F137">
        <v>1</v>
      </c>
      <c r="G137">
        <v>18</v>
      </c>
      <c r="H137">
        <v>20</v>
      </c>
      <c r="I137">
        <v>11</v>
      </c>
      <c r="J137">
        <v>16</v>
      </c>
      <c r="K137">
        <v>1</v>
      </c>
      <c r="L137">
        <v>2</v>
      </c>
      <c r="M137">
        <v>0</v>
      </c>
      <c r="N137">
        <v>3</v>
      </c>
      <c r="O137">
        <v>6</v>
      </c>
      <c r="P137">
        <v>0</v>
      </c>
      <c r="Q137">
        <v>0</v>
      </c>
      <c r="R137">
        <v>0</v>
      </c>
      <c r="S137">
        <v>0</v>
      </c>
      <c r="T137">
        <v>0</v>
      </c>
      <c r="U137">
        <v>0</v>
      </c>
      <c r="V137">
        <v>3</v>
      </c>
      <c r="W137">
        <v>11</v>
      </c>
      <c r="X137">
        <v>1</v>
      </c>
      <c r="Y137">
        <v>45</v>
      </c>
      <c r="Z137">
        <v>2768</v>
      </c>
      <c r="AA137">
        <v>0</v>
      </c>
      <c r="AB137">
        <v>1</v>
      </c>
      <c r="AC137">
        <v>0</v>
      </c>
      <c r="AD137">
        <v>0</v>
      </c>
      <c r="AE137">
        <v>0</v>
      </c>
      <c r="AF137">
        <v>0</v>
      </c>
      <c r="AG137">
        <v>0</v>
      </c>
      <c r="AH137">
        <v>1</v>
      </c>
      <c r="AI137">
        <v>0</v>
      </c>
      <c r="AJ137">
        <v>0</v>
      </c>
      <c r="AK137">
        <v>52</v>
      </c>
      <c r="AL137">
        <v>36</v>
      </c>
      <c r="AM137">
        <v>0</v>
      </c>
    </row>
    <row r="138" spans="1:39" x14ac:dyDescent="0.25">
      <c r="A138">
        <v>38547</v>
      </c>
      <c r="B138">
        <v>1</v>
      </c>
      <c r="C138">
        <v>0</v>
      </c>
      <c r="D138">
        <v>49</v>
      </c>
      <c r="E138">
        <v>6</v>
      </c>
      <c r="F138">
        <v>1</v>
      </c>
      <c r="G138">
        <v>10</v>
      </c>
      <c r="H138">
        <v>0</v>
      </c>
      <c r="I138">
        <v>1</v>
      </c>
      <c r="J138">
        <v>4</v>
      </c>
      <c r="K138">
        <v>1</v>
      </c>
      <c r="L138">
        <v>1</v>
      </c>
      <c r="M138">
        <v>0</v>
      </c>
      <c r="N138">
        <v>2</v>
      </c>
      <c r="O138">
        <v>8</v>
      </c>
      <c r="P138">
        <v>0</v>
      </c>
      <c r="Q138">
        <v>0</v>
      </c>
      <c r="R138">
        <v>0</v>
      </c>
      <c r="S138">
        <v>0</v>
      </c>
      <c r="T138">
        <v>0</v>
      </c>
      <c r="U138">
        <v>1</v>
      </c>
      <c r="V138">
        <v>3</v>
      </c>
      <c r="W138">
        <v>11</v>
      </c>
      <c r="X138">
        <v>0</v>
      </c>
      <c r="Y138">
        <v>39</v>
      </c>
      <c r="Z138">
        <v>2464</v>
      </c>
      <c r="AA138">
        <v>0</v>
      </c>
      <c r="AB138">
        <v>0</v>
      </c>
      <c r="AC138">
        <v>0</v>
      </c>
      <c r="AD138">
        <v>1</v>
      </c>
      <c r="AE138">
        <v>0</v>
      </c>
      <c r="AF138">
        <v>0</v>
      </c>
      <c r="AG138">
        <v>0</v>
      </c>
      <c r="AH138">
        <v>1</v>
      </c>
      <c r="AI138">
        <v>0</v>
      </c>
      <c r="AJ138">
        <v>0</v>
      </c>
      <c r="AK138">
        <v>18</v>
      </c>
      <c r="AL138">
        <v>14</v>
      </c>
      <c r="AM138">
        <v>0</v>
      </c>
    </row>
    <row r="139" spans="1:39" x14ac:dyDescent="0.25">
      <c r="A139">
        <v>35688</v>
      </c>
      <c r="B139">
        <v>2</v>
      </c>
      <c r="C139">
        <v>1</v>
      </c>
      <c r="D139">
        <v>94</v>
      </c>
      <c r="E139">
        <v>73</v>
      </c>
      <c r="F139">
        <v>3</v>
      </c>
      <c r="G139">
        <v>90</v>
      </c>
      <c r="H139">
        <v>12</v>
      </c>
      <c r="I139">
        <v>1</v>
      </c>
      <c r="J139">
        <v>32</v>
      </c>
      <c r="K139">
        <v>7</v>
      </c>
      <c r="L139">
        <v>4</v>
      </c>
      <c r="M139">
        <v>1</v>
      </c>
      <c r="N139">
        <v>4</v>
      </c>
      <c r="O139">
        <v>8</v>
      </c>
      <c r="P139">
        <v>0</v>
      </c>
      <c r="Q139">
        <v>0</v>
      </c>
      <c r="R139">
        <v>0</v>
      </c>
      <c r="S139">
        <v>0</v>
      </c>
      <c r="T139">
        <v>0</v>
      </c>
      <c r="U139">
        <v>0</v>
      </c>
      <c r="V139">
        <v>3</v>
      </c>
      <c r="W139">
        <v>11</v>
      </c>
      <c r="X139">
        <v>0</v>
      </c>
      <c r="Y139">
        <v>47</v>
      </c>
      <c r="Z139">
        <v>2835</v>
      </c>
      <c r="AA139">
        <v>0</v>
      </c>
      <c r="AB139">
        <v>1</v>
      </c>
      <c r="AC139">
        <v>0</v>
      </c>
      <c r="AD139">
        <v>0</v>
      </c>
      <c r="AE139">
        <v>0</v>
      </c>
      <c r="AF139">
        <v>1</v>
      </c>
      <c r="AG139">
        <v>0</v>
      </c>
      <c r="AH139">
        <v>0</v>
      </c>
      <c r="AI139">
        <v>0</v>
      </c>
      <c r="AJ139">
        <v>0</v>
      </c>
      <c r="AK139">
        <v>179</v>
      </c>
      <c r="AL139">
        <v>147</v>
      </c>
      <c r="AM139">
        <v>0</v>
      </c>
    </row>
    <row r="140" spans="1:39" x14ac:dyDescent="0.25">
      <c r="A140">
        <v>49605</v>
      </c>
      <c r="B140">
        <v>0</v>
      </c>
      <c r="C140">
        <v>0</v>
      </c>
      <c r="D140">
        <v>65</v>
      </c>
      <c r="E140">
        <v>42</v>
      </c>
      <c r="F140">
        <v>16</v>
      </c>
      <c r="G140">
        <v>29</v>
      </c>
      <c r="H140">
        <v>12</v>
      </c>
      <c r="I140">
        <v>20</v>
      </c>
      <c r="J140">
        <v>8</v>
      </c>
      <c r="K140">
        <v>1</v>
      </c>
      <c r="L140">
        <v>2</v>
      </c>
      <c r="M140">
        <v>1</v>
      </c>
      <c r="N140">
        <v>4</v>
      </c>
      <c r="O140">
        <v>3</v>
      </c>
      <c r="P140">
        <v>0</v>
      </c>
      <c r="Q140">
        <v>0</v>
      </c>
      <c r="R140">
        <v>0</v>
      </c>
      <c r="S140">
        <v>0</v>
      </c>
      <c r="T140">
        <v>0</v>
      </c>
      <c r="U140">
        <v>0</v>
      </c>
      <c r="V140">
        <v>3</v>
      </c>
      <c r="W140">
        <v>11</v>
      </c>
      <c r="X140">
        <v>0</v>
      </c>
      <c r="Y140">
        <v>54</v>
      </c>
      <c r="Z140">
        <v>2167</v>
      </c>
      <c r="AA140">
        <v>0</v>
      </c>
      <c r="AB140">
        <v>1</v>
      </c>
      <c r="AC140">
        <v>0</v>
      </c>
      <c r="AD140">
        <v>0</v>
      </c>
      <c r="AE140">
        <v>0</v>
      </c>
      <c r="AF140">
        <v>0</v>
      </c>
      <c r="AG140">
        <v>0</v>
      </c>
      <c r="AH140">
        <v>0</v>
      </c>
      <c r="AI140">
        <v>1</v>
      </c>
      <c r="AJ140">
        <v>0</v>
      </c>
      <c r="AK140">
        <v>119</v>
      </c>
      <c r="AL140">
        <v>111</v>
      </c>
      <c r="AM140">
        <v>0</v>
      </c>
    </row>
    <row r="141" spans="1:39" x14ac:dyDescent="0.25">
      <c r="A141">
        <v>59354</v>
      </c>
      <c r="B141">
        <v>0</v>
      </c>
      <c r="C141">
        <v>2</v>
      </c>
      <c r="D141">
        <v>59</v>
      </c>
      <c r="E141">
        <v>295</v>
      </c>
      <c r="F141">
        <v>21</v>
      </c>
      <c r="G141">
        <v>78</v>
      </c>
      <c r="H141">
        <v>39</v>
      </c>
      <c r="I141">
        <v>13</v>
      </c>
      <c r="J141">
        <v>13</v>
      </c>
      <c r="K141">
        <v>1</v>
      </c>
      <c r="L141">
        <v>4</v>
      </c>
      <c r="M141">
        <v>4</v>
      </c>
      <c r="N141">
        <v>7</v>
      </c>
      <c r="O141">
        <v>3</v>
      </c>
      <c r="P141">
        <v>0</v>
      </c>
      <c r="Q141">
        <v>0</v>
      </c>
      <c r="R141">
        <v>0</v>
      </c>
      <c r="S141">
        <v>0</v>
      </c>
      <c r="T141">
        <v>0</v>
      </c>
      <c r="U141">
        <v>0</v>
      </c>
      <c r="V141">
        <v>3</v>
      </c>
      <c r="W141">
        <v>11</v>
      </c>
      <c r="X141">
        <v>0</v>
      </c>
      <c r="Y141">
        <v>67</v>
      </c>
      <c r="Z141">
        <v>2225</v>
      </c>
      <c r="AA141">
        <v>0</v>
      </c>
      <c r="AB141">
        <v>1</v>
      </c>
      <c r="AC141">
        <v>0</v>
      </c>
      <c r="AD141">
        <v>0</v>
      </c>
      <c r="AE141">
        <v>0</v>
      </c>
      <c r="AF141">
        <v>0</v>
      </c>
      <c r="AG141">
        <v>0</v>
      </c>
      <c r="AH141">
        <v>0</v>
      </c>
      <c r="AI141">
        <v>1</v>
      </c>
      <c r="AJ141">
        <v>0</v>
      </c>
      <c r="AK141">
        <v>446</v>
      </c>
      <c r="AL141">
        <v>433</v>
      </c>
      <c r="AM141">
        <v>0</v>
      </c>
    </row>
    <row r="142" spans="1:39" x14ac:dyDescent="0.25">
      <c r="A142">
        <v>65747</v>
      </c>
      <c r="B142">
        <v>0</v>
      </c>
      <c r="C142">
        <v>1</v>
      </c>
      <c r="D142">
        <v>96</v>
      </c>
      <c r="E142">
        <v>346</v>
      </c>
      <c r="F142">
        <v>17</v>
      </c>
      <c r="G142">
        <v>48</v>
      </c>
      <c r="H142">
        <v>23</v>
      </c>
      <c r="I142">
        <v>13</v>
      </c>
      <c r="J142">
        <v>13</v>
      </c>
      <c r="K142">
        <v>4</v>
      </c>
      <c r="L142">
        <v>8</v>
      </c>
      <c r="M142">
        <v>1</v>
      </c>
      <c r="N142">
        <v>6</v>
      </c>
      <c r="O142">
        <v>6</v>
      </c>
      <c r="P142">
        <v>0</v>
      </c>
      <c r="Q142">
        <v>1</v>
      </c>
      <c r="R142">
        <v>0</v>
      </c>
      <c r="S142">
        <v>0</v>
      </c>
      <c r="T142">
        <v>0</v>
      </c>
      <c r="U142">
        <v>0</v>
      </c>
      <c r="V142">
        <v>3</v>
      </c>
      <c r="W142">
        <v>11</v>
      </c>
      <c r="X142">
        <v>0</v>
      </c>
      <c r="Y142">
        <v>51</v>
      </c>
      <c r="Z142">
        <v>2273</v>
      </c>
      <c r="AA142">
        <v>0</v>
      </c>
      <c r="AB142">
        <v>1</v>
      </c>
      <c r="AC142">
        <v>0</v>
      </c>
      <c r="AD142">
        <v>0</v>
      </c>
      <c r="AE142">
        <v>0</v>
      </c>
      <c r="AF142">
        <v>0</v>
      </c>
      <c r="AG142">
        <v>0</v>
      </c>
      <c r="AH142">
        <v>1</v>
      </c>
      <c r="AI142">
        <v>0</v>
      </c>
      <c r="AJ142">
        <v>0</v>
      </c>
      <c r="AK142">
        <v>447</v>
      </c>
      <c r="AL142">
        <v>434</v>
      </c>
      <c r="AM142">
        <v>1</v>
      </c>
    </row>
    <row r="143" spans="1:39" x14ac:dyDescent="0.25">
      <c r="A143">
        <v>46344</v>
      </c>
      <c r="B143">
        <v>0</v>
      </c>
      <c r="C143">
        <v>1</v>
      </c>
      <c r="D143">
        <v>28</v>
      </c>
      <c r="E143">
        <v>233</v>
      </c>
      <c r="F143">
        <v>20</v>
      </c>
      <c r="G143">
        <v>57</v>
      </c>
      <c r="H143">
        <v>8</v>
      </c>
      <c r="I143">
        <v>20</v>
      </c>
      <c r="J143">
        <v>91</v>
      </c>
      <c r="K143">
        <v>4</v>
      </c>
      <c r="L143">
        <v>7</v>
      </c>
      <c r="M143">
        <v>1</v>
      </c>
      <c r="N143">
        <v>5</v>
      </c>
      <c r="O143">
        <v>7</v>
      </c>
      <c r="P143">
        <v>0</v>
      </c>
      <c r="Q143">
        <v>0</v>
      </c>
      <c r="R143">
        <v>0</v>
      </c>
      <c r="S143">
        <v>0</v>
      </c>
      <c r="T143">
        <v>0</v>
      </c>
      <c r="U143">
        <v>0</v>
      </c>
      <c r="V143">
        <v>3</v>
      </c>
      <c r="W143">
        <v>11</v>
      </c>
      <c r="X143">
        <v>0</v>
      </c>
      <c r="Y143">
        <v>48</v>
      </c>
      <c r="Z143">
        <v>2721</v>
      </c>
      <c r="AA143">
        <v>0</v>
      </c>
      <c r="AB143">
        <v>0</v>
      </c>
      <c r="AC143">
        <v>0</v>
      </c>
      <c r="AD143">
        <v>1</v>
      </c>
      <c r="AE143">
        <v>0</v>
      </c>
      <c r="AF143">
        <v>1</v>
      </c>
      <c r="AG143">
        <v>0</v>
      </c>
      <c r="AH143">
        <v>0</v>
      </c>
      <c r="AI143">
        <v>0</v>
      </c>
      <c r="AJ143">
        <v>0</v>
      </c>
      <c r="AK143">
        <v>338</v>
      </c>
      <c r="AL143">
        <v>247</v>
      </c>
      <c r="AM143">
        <v>0</v>
      </c>
    </row>
    <row r="144" spans="1:39" x14ac:dyDescent="0.25">
      <c r="A144">
        <v>34176</v>
      </c>
      <c r="B144">
        <v>1</v>
      </c>
      <c r="C144">
        <v>0</v>
      </c>
      <c r="D144">
        <v>12</v>
      </c>
      <c r="E144">
        <v>5</v>
      </c>
      <c r="F144">
        <v>7</v>
      </c>
      <c r="G144">
        <v>24</v>
      </c>
      <c r="H144">
        <v>19</v>
      </c>
      <c r="I144">
        <v>14</v>
      </c>
      <c r="J144">
        <v>20</v>
      </c>
      <c r="K144">
        <v>4</v>
      </c>
      <c r="L144">
        <v>3</v>
      </c>
      <c r="M144">
        <v>0</v>
      </c>
      <c r="N144">
        <v>4</v>
      </c>
      <c r="O144">
        <v>6</v>
      </c>
      <c r="P144">
        <v>0</v>
      </c>
      <c r="Q144">
        <v>0</v>
      </c>
      <c r="R144">
        <v>0</v>
      </c>
      <c r="S144">
        <v>0</v>
      </c>
      <c r="T144">
        <v>0</v>
      </c>
      <c r="U144">
        <v>0</v>
      </c>
      <c r="V144">
        <v>3</v>
      </c>
      <c r="W144">
        <v>11</v>
      </c>
      <c r="X144">
        <v>0</v>
      </c>
      <c r="Y144">
        <v>32</v>
      </c>
      <c r="Z144">
        <v>2207</v>
      </c>
      <c r="AA144">
        <v>0</v>
      </c>
      <c r="AB144">
        <v>0</v>
      </c>
      <c r="AC144">
        <v>1</v>
      </c>
      <c r="AD144">
        <v>0</v>
      </c>
      <c r="AE144">
        <v>0</v>
      </c>
      <c r="AF144">
        <v>0</v>
      </c>
      <c r="AG144">
        <v>0</v>
      </c>
      <c r="AH144">
        <v>1</v>
      </c>
      <c r="AI144">
        <v>0</v>
      </c>
      <c r="AJ144">
        <v>0</v>
      </c>
      <c r="AK144">
        <v>69</v>
      </c>
      <c r="AL144">
        <v>49</v>
      </c>
      <c r="AM144">
        <v>0</v>
      </c>
    </row>
    <row r="145" spans="1:39" x14ac:dyDescent="0.25">
      <c r="A145">
        <v>61010</v>
      </c>
      <c r="B145">
        <v>0</v>
      </c>
      <c r="C145">
        <v>1</v>
      </c>
      <c r="D145">
        <v>57</v>
      </c>
      <c r="E145">
        <v>888</v>
      </c>
      <c r="F145">
        <v>0</v>
      </c>
      <c r="G145">
        <v>57</v>
      </c>
      <c r="H145">
        <v>0</v>
      </c>
      <c r="I145">
        <v>0</v>
      </c>
      <c r="J145">
        <v>76</v>
      </c>
      <c r="K145">
        <v>2</v>
      </c>
      <c r="L145">
        <v>8</v>
      </c>
      <c r="M145">
        <v>5</v>
      </c>
      <c r="N145">
        <v>11</v>
      </c>
      <c r="O145">
        <v>5</v>
      </c>
      <c r="P145">
        <v>0</v>
      </c>
      <c r="Q145">
        <v>0</v>
      </c>
      <c r="R145">
        <v>0</v>
      </c>
      <c r="S145">
        <v>0</v>
      </c>
      <c r="T145">
        <v>0</v>
      </c>
      <c r="U145">
        <v>0</v>
      </c>
      <c r="V145">
        <v>3</v>
      </c>
      <c r="W145">
        <v>11</v>
      </c>
      <c r="X145">
        <v>0</v>
      </c>
      <c r="Y145">
        <v>68</v>
      </c>
      <c r="Z145">
        <v>2787</v>
      </c>
      <c r="AA145">
        <v>0</v>
      </c>
      <c r="AB145">
        <v>0</v>
      </c>
      <c r="AC145">
        <v>0</v>
      </c>
      <c r="AD145">
        <v>1</v>
      </c>
      <c r="AE145">
        <v>0</v>
      </c>
      <c r="AF145">
        <v>0</v>
      </c>
      <c r="AG145">
        <v>0</v>
      </c>
      <c r="AH145">
        <v>0</v>
      </c>
      <c r="AI145">
        <v>0</v>
      </c>
      <c r="AJ145">
        <v>1</v>
      </c>
      <c r="AK145">
        <v>945</v>
      </c>
      <c r="AL145">
        <v>869</v>
      </c>
      <c r="AM145">
        <v>0</v>
      </c>
    </row>
    <row r="146" spans="1:39" x14ac:dyDescent="0.25">
      <c r="A146">
        <v>69372</v>
      </c>
      <c r="B146">
        <v>0</v>
      </c>
      <c r="C146">
        <v>0</v>
      </c>
      <c r="D146">
        <v>10</v>
      </c>
      <c r="E146">
        <v>997</v>
      </c>
      <c r="F146">
        <v>26</v>
      </c>
      <c r="G146">
        <v>269</v>
      </c>
      <c r="H146">
        <v>34</v>
      </c>
      <c r="I146">
        <v>13</v>
      </c>
      <c r="J146">
        <v>42</v>
      </c>
      <c r="K146">
        <v>1</v>
      </c>
      <c r="L146">
        <v>10</v>
      </c>
      <c r="M146">
        <v>4</v>
      </c>
      <c r="N146">
        <v>6</v>
      </c>
      <c r="O146">
        <v>4</v>
      </c>
      <c r="P146">
        <v>0</v>
      </c>
      <c r="Q146">
        <v>1</v>
      </c>
      <c r="R146">
        <v>1</v>
      </c>
      <c r="S146">
        <v>0</v>
      </c>
      <c r="T146">
        <v>0</v>
      </c>
      <c r="U146">
        <v>0</v>
      </c>
      <c r="V146">
        <v>3</v>
      </c>
      <c r="W146">
        <v>11</v>
      </c>
      <c r="X146">
        <v>1</v>
      </c>
      <c r="Y146">
        <v>71</v>
      </c>
      <c r="Z146">
        <v>2654</v>
      </c>
      <c r="AA146">
        <v>0</v>
      </c>
      <c r="AB146">
        <v>0</v>
      </c>
      <c r="AC146">
        <v>0</v>
      </c>
      <c r="AD146">
        <v>1</v>
      </c>
      <c r="AE146">
        <v>0</v>
      </c>
      <c r="AF146">
        <v>0</v>
      </c>
      <c r="AG146">
        <v>0</v>
      </c>
      <c r="AH146">
        <v>1</v>
      </c>
      <c r="AI146">
        <v>0</v>
      </c>
      <c r="AJ146">
        <v>0</v>
      </c>
      <c r="AK146">
        <v>1339</v>
      </c>
      <c r="AL146">
        <v>1297</v>
      </c>
      <c r="AM146">
        <v>2</v>
      </c>
    </row>
    <row r="147" spans="1:39" x14ac:dyDescent="0.25">
      <c r="A147">
        <v>49967</v>
      </c>
      <c r="B147">
        <v>0</v>
      </c>
      <c r="C147">
        <v>1</v>
      </c>
      <c r="D147">
        <v>4</v>
      </c>
      <c r="E147">
        <v>212</v>
      </c>
      <c r="F147">
        <v>6</v>
      </c>
      <c r="G147">
        <v>69</v>
      </c>
      <c r="H147">
        <v>4</v>
      </c>
      <c r="I147">
        <v>12</v>
      </c>
      <c r="J147">
        <v>3</v>
      </c>
      <c r="K147">
        <v>3</v>
      </c>
      <c r="L147">
        <v>6</v>
      </c>
      <c r="M147">
        <v>1</v>
      </c>
      <c r="N147">
        <v>5</v>
      </c>
      <c r="O147">
        <v>7</v>
      </c>
      <c r="P147">
        <v>0</v>
      </c>
      <c r="Q147">
        <v>0</v>
      </c>
      <c r="R147">
        <v>0</v>
      </c>
      <c r="S147">
        <v>0</v>
      </c>
      <c r="T147">
        <v>0</v>
      </c>
      <c r="U147">
        <v>0</v>
      </c>
      <c r="V147">
        <v>3</v>
      </c>
      <c r="W147">
        <v>11</v>
      </c>
      <c r="X147">
        <v>0</v>
      </c>
      <c r="Y147">
        <v>62</v>
      </c>
      <c r="Z147">
        <v>2515</v>
      </c>
      <c r="AA147">
        <v>0</v>
      </c>
      <c r="AB147">
        <v>0</v>
      </c>
      <c r="AC147">
        <v>1</v>
      </c>
      <c r="AD147">
        <v>0</v>
      </c>
      <c r="AE147">
        <v>0</v>
      </c>
      <c r="AF147">
        <v>0</v>
      </c>
      <c r="AG147">
        <v>0</v>
      </c>
      <c r="AH147">
        <v>1</v>
      </c>
      <c r="AI147">
        <v>0</v>
      </c>
      <c r="AJ147">
        <v>0</v>
      </c>
      <c r="AK147">
        <v>303</v>
      </c>
      <c r="AL147">
        <v>300</v>
      </c>
      <c r="AM147">
        <v>0</v>
      </c>
    </row>
    <row r="148" spans="1:39" x14ac:dyDescent="0.25">
      <c r="A148">
        <v>60199</v>
      </c>
      <c r="B148">
        <v>1</v>
      </c>
      <c r="C148">
        <v>2</v>
      </c>
      <c r="D148">
        <v>49</v>
      </c>
      <c r="E148">
        <v>8</v>
      </c>
      <c r="F148">
        <v>1</v>
      </c>
      <c r="G148">
        <v>7</v>
      </c>
      <c r="H148">
        <v>2</v>
      </c>
      <c r="I148">
        <v>0</v>
      </c>
      <c r="J148">
        <v>0</v>
      </c>
      <c r="K148">
        <v>1</v>
      </c>
      <c r="L148">
        <v>0</v>
      </c>
      <c r="M148">
        <v>0</v>
      </c>
      <c r="N148">
        <v>3</v>
      </c>
      <c r="O148">
        <v>4</v>
      </c>
      <c r="P148">
        <v>0</v>
      </c>
      <c r="Q148">
        <v>0</v>
      </c>
      <c r="R148">
        <v>0</v>
      </c>
      <c r="S148">
        <v>0</v>
      </c>
      <c r="T148">
        <v>0</v>
      </c>
      <c r="U148">
        <v>0</v>
      </c>
      <c r="V148">
        <v>3</v>
      </c>
      <c r="W148">
        <v>11</v>
      </c>
      <c r="X148">
        <v>0</v>
      </c>
      <c r="Y148">
        <v>42</v>
      </c>
      <c r="Z148">
        <v>2449</v>
      </c>
      <c r="AA148">
        <v>0</v>
      </c>
      <c r="AB148">
        <v>0</v>
      </c>
      <c r="AC148">
        <v>1</v>
      </c>
      <c r="AD148">
        <v>0</v>
      </c>
      <c r="AE148">
        <v>0</v>
      </c>
      <c r="AF148">
        <v>0</v>
      </c>
      <c r="AG148">
        <v>0</v>
      </c>
      <c r="AH148">
        <v>1</v>
      </c>
      <c r="AI148">
        <v>0</v>
      </c>
      <c r="AJ148">
        <v>0</v>
      </c>
      <c r="AK148">
        <v>18</v>
      </c>
      <c r="AL148">
        <v>18</v>
      </c>
      <c r="AM148">
        <v>0</v>
      </c>
    </row>
    <row r="149" spans="1:39" x14ac:dyDescent="0.25">
      <c r="A149">
        <v>55375</v>
      </c>
      <c r="B149">
        <v>0</v>
      </c>
      <c r="C149">
        <v>1</v>
      </c>
      <c r="D149">
        <v>3</v>
      </c>
      <c r="E149">
        <v>42</v>
      </c>
      <c r="F149">
        <v>11</v>
      </c>
      <c r="G149">
        <v>57</v>
      </c>
      <c r="H149">
        <v>10</v>
      </c>
      <c r="I149">
        <v>28</v>
      </c>
      <c r="J149">
        <v>14</v>
      </c>
      <c r="K149">
        <v>1</v>
      </c>
      <c r="L149">
        <v>1</v>
      </c>
      <c r="M149">
        <v>1</v>
      </c>
      <c r="N149">
        <v>6</v>
      </c>
      <c r="O149">
        <v>2</v>
      </c>
      <c r="P149">
        <v>0</v>
      </c>
      <c r="Q149">
        <v>0</v>
      </c>
      <c r="R149">
        <v>0</v>
      </c>
      <c r="S149">
        <v>0</v>
      </c>
      <c r="T149">
        <v>0</v>
      </c>
      <c r="U149">
        <v>0</v>
      </c>
      <c r="V149">
        <v>3</v>
      </c>
      <c r="W149">
        <v>11</v>
      </c>
      <c r="X149">
        <v>0</v>
      </c>
      <c r="Y149">
        <v>43</v>
      </c>
      <c r="Z149">
        <v>2414</v>
      </c>
      <c r="AA149">
        <v>0</v>
      </c>
      <c r="AB149">
        <v>0</v>
      </c>
      <c r="AC149">
        <v>0</v>
      </c>
      <c r="AD149">
        <v>1</v>
      </c>
      <c r="AE149">
        <v>0</v>
      </c>
      <c r="AF149">
        <v>0</v>
      </c>
      <c r="AG149">
        <v>0</v>
      </c>
      <c r="AH149">
        <v>1</v>
      </c>
      <c r="AI149">
        <v>0</v>
      </c>
      <c r="AJ149">
        <v>0</v>
      </c>
      <c r="AK149">
        <v>148</v>
      </c>
      <c r="AL149">
        <v>134</v>
      </c>
      <c r="AM149">
        <v>0</v>
      </c>
    </row>
    <row r="150" spans="1:39" x14ac:dyDescent="0.25">
      <c r="A150">
        <v>80317</v>
      </c>
      <c r="B150">
        <v>0</v>
      </c>
      <c r="C150">
        <v>0</v>
      </c>
      <c r="D150">
        <v>64</v>
      </c>
      <c r="E150">
        <v>536</v>
      </c>
      <c r="F150">
        <v>11</v>
      </c>
      <c r="G150">
        <v>387</v>
      </c>
      <c r="H150">
        <v>149</v>
      </c>
      <c r="I150">
        <v>91</v>
      </c>
      <c r="J150">
        <v>57</v>
      </c>
      <c r="K150">
        <v>1</v>
      </c>
      <c r="L150">
        <v>3</v>
      </c>
      <c r="M150">
        <v>4</v>
      </c>
      <c r="N150">
        <v>10</v>
      </c>
      <c r="O150">
        <v>1</v>
      </c>
      <c r="P150">
        <v>0</v>
      </c>
      <c r="Q150">
        <v>0</v>
      </c>
      <c r="R150">
        <v>0</v>
      </c>
      <c r="S150">
        <v>0</v>
      </c>
      <c r="T150">
        <v>0</v>
      </c>
      <c r="U150">
        <v>0</v>
      </c>
      <c r="V150">
        <v>3</v>
      </c>
      <c r="W150">
        <v>11</v>
      </c>
      <c r="X150">
        <v>0</v>
      </c>
      <c r="Y150">
        <v>65</v>
      </c>
      <c r="Z150">
        <v>2472</v>
      </c>
      <c r="AA150">
        <v>0</v>
      </c>
      <c r="AB150">
        <v>0</v>
      </c>
      <c r="AC150">
        <v>1</v>
      </c>
      <c r="AD150">
        <v>0</v>
      </c>
      <c r="AE150">
        <v>0</v>
      </c>
      <c r="AF150">
        <v>0</v>
      </c>
      <c r="AG150">
        <v>0</v>
      </c>
      <c r="AH150">
        <v>1</v>
      </c>
      <c r="AI150">
        <v>0</v>
      </c>
      <c r="AJ150">
        <v>0</v>
      </c>
      <c r="AK150">
        <v>1174</v>
      </c>
      <c r="AL150">
        <v>1117</v>
      </c>
      <c r="AM150">
        <v>0</v>
      </c>
    </row>
    <row r="151" spans="1:39" x14ac:dyDescent="0.25">
      <c r="A151">
        <v>30523</v>
      </c>
      <c r="B151">
        <v>2</v>
      </c>
      <c r="C151">
        <v>1</v>
      </c>
      <c r="D151">
        <v>0</v>
      </c>
      <c r="E151">
        <v>5</v>
      </c>
      <c r="F151">
        <v>0</v>
      </c>
      <c r="G151">
        <v>3</v>
      </c>
      <c r="H151">
        <v>0</v>
      </c>
      <c r="I151">
        <v>0</v>
      </c>
      <c r="J151">
        <v>5</v>
      </c>
      <c r="K151">
        <v>1</v>
      </c>
      <c r="L151">
        <v>1</v>
      </c>
      <c r="M151">
        <v>0</v>
      </c>
      <c r="N151">
        <v>2</v>
      </c>
      <c r="O151">
        <v>7</v>
      </c>
      <c r="P151">
        <v>0</v>
      </c>
      <c r="Q151">
        <v>0</v>
      </c>
      <c r="R151">
        <v>0</v>
      </c>
      <c r="S151">
        <v>0</v>
      </c>
      <c r="T151">
        <v>0</v>
      </c>
      <c r="U151">
        <v>0</v>
      </c>
      <c r="V151">
        <v>3</v>
      </c>
      <c r="W151">
        <v>11</v>
      </c>
      <c r="X151">
        <v>0</v>
      </c>
      <c r="Y151">
        <v>62</v>
      </c>
      <c r="Z151">
        <v>2522</v>
      </c>
      <c r="AA151">
        <v>0</v>
      </c>
      <c r="AB151">
        <v>0</v>
      </c>
      <c r="AC151">
        <v>1</v>
      </c>
      <c r="AD151">
        <v>0</v>
      </c>
      <c r="AE151">
        <v>0</v>
      </c>
      <c r="AF151">
        <v>0</v>
      </c>
      <c r="AG151">
        <v>0</v>
      </c>
      <c r="AH151">
        <v>0</v>
      </c>
      <c r="AI151">
        <v>1</v>
      </c>
      <c r="AJ151">
        <v>0</v>
      </c>
      <c r="AK151">
        <v>8</v>
      </c>
      <c r="AL151">
        <v>3</v>
      </c>
      <c r="AM151">
        <v>0</v>
      </c>
    </row>
    <row r="152" spans="1:39" x14ac:dyDescent="0.25">
      <c r="A152">
        <v>70356</v>
      </c>
      <c r="B152">
        <v>0</v>
      </c>
      <c r="C152">
        <v>0</v>
      </c>
      <c r="D152">
        <v>20</v>
      </c>
      <c r="E152">
        <v>1349</v>
      </c>
      <c r="F152">
        <v>16</v>
      </c>
      <c r="G152">
        <v>249</v>
      </c>
      <c r="H152">
        <v>43</v>
      </c>
      <c r="I152">
        <v>16</v>
      </c>
      <c r="J152">
        <v>33</v>
      </c>
      <c r="K152">
        <v>2</v>
      </c>
      <c r="L152">
        <v>10</v>
      </c>
      <c r="M152">
        <v>6</v>
      </c>
      <c r="N152">
        <v>9</v>
      </c>
      <c r="O152">
        <v>6</v>
      </c>
      <c r="P152">
        <v>0</v>
      </c>
      <c r="Q152">
        <v>0</v>
      </c>
      <c r="R152">
        <v>0</v>
      </c>
      <c r="S152">
        <v>0</v>
      </c>
      <c r="T152">
        <v>0</v>
      </c>
      <c r="U152">
        <v>0</v>
      </c>
      <c r="V152">
        <v>3</v>
      </c>
      <c r="W152">
        <v>11</v>
      </c>
      <c r="X152">
        <v>0</v>
      </c>
      <c r="Y152">
        <v>75</v>
      </c>
      <c r="Z152">
        <v>2760</v>
      </c>
      <c r="AA152">
        <v>0</v>
      </c>
      <c r="AB152">
        <v>1</v>
      </c>
      <c r="AC152">
        <v>0</v>
      </c>
      <c r="AD152">
        <v>0</v>
      </c>
      <c r="AE152">
        <v>0</v>
      </c>
      <c r="AF152">
        <v>0</v>
      </c>
      <c r="AG152">
        <v>0</v>
      </c>
      <c r="AH152">
        <v>0</v>
      </c>
      <c r="AI152">
        <v>0</v>
      </c>
      <c r="AJ152">
        <v>1</v>
      </c>
      <c r="AK152">
        <v>1673</v>
      </c>
      <c r="AL152">
        <v>1640</v>
      </c>
      <c r="AM152">
        <v>0</v>
      </c>
    </row>
    <row r="153" spans="1:39" x14ac:dyDescent="0.25">
      <c r="A153">
        <v>23228</v>
      </c>
      <c r="B153">
        <v>1</v>
      </c>
      <c r="C153">
        <v>0</v>
      </c>
      <c r="D153">
        <v>91</v>
      </c>
      <c r="E153">
        <v>53</v>
      </c>
      <c r="F153">
        <v>3</v>
      </c>
      <c r="G153">
        <v>49</v>
      </c>
      <c r="H153">
        <v>7</v>
      </c>
      <c r="I153">
        <v>4</v>
      </c>
      <c r="J153">
        <v>5</v>
      </c>
      <c r="K153">
        <v>4</v>
      </c>
      <c r="L153">
        <v>3</v>
      </c>
      <c r="M153">
        <v>0</v>
      </c>
      <c r="N153">
        <v>4</v>
      </c>
      <c r="O153">
        <v>8</v>
      </c>
      <c r="P153">
        <v>0</v>
      </c>
      <c r="Q153">
        <v>0</v>
      </c>
      <c r="R153">
        <v>0</v>
      </c>
      <c r="S153">
        <v>0</v>
      </c>
      <c r="T153">
        <v>0</v>
      </c>
      <c r="U153">
        <v>0</v>
      </c>
      <c r="V153">
        <v>3</v>
      </c>
      <c r="W153">
        <v>11</v>
      </c>
      <c r="X153">
        <v>0</v>
      </c>
      <c r="Y153">
        <v>36</v>
      </c>
      <c r="Z153">
        <v>2334</v>
      </c>
      <c r="AA153">
        <v>0</v>
      </c>
      <c r="AB153">
        <v>1</v>
      </c>
      <c r="AC153">
        <v>0</v>
      </c>
      <c r="AD153">
        <v>0</v>
      </c>
      <c r="AE153">
        <v>0</v>
      </c>
      <c r="AF153">
        <v>0</v>
      </c>
      <c r="AG153">
        <v>0</v>
      </c>
      <c r="AH153">
        <v>1</v>
      </c>
      <c r="AI153">
        <v>0</v>
      </c>
      <c r="AJ153">
        <v>0</v>
      </c>
      <c r="AK153">
        <v>116</v>
      </c>
      <c r="AL153">
        <v>111</v>
      </c>
      <c r="AM153">
        <v>0</v>
      </c>
    </row>
    <row r="154" spans="1:39" x14ac:dyDescent="0.25">
      <c r="A154">
        <v>74165</v>
      </c>
      <c r="B154">
        <v>0</v>
      </c>
      <c r="C154">
        <v>0</v>
      </c>
      <c r="D154">
        <v>9</v>
      </c>
      <c r="E154">
        <v>1001</v>
      </c>
      <c r="F154">
        <v>12</v>
      </c>
      <c r="G154">
        <v>240</v>
      </c>
      <c r="H154">
        <v>16</v>
      </c>
      <c r="I154">
        <v>12</v>
      </c>
      <c r="J154">
        <v>12</v>
      </c>
      <c r="K154">
        <v>1</v>
      </c>
      <c r="L154">
        <v>5</v>
      </c>
      <c r="M154">
        <v>4</v>
      </c>
      <c r="N154">
        <v>10</v>
      </c>
      <c r="O154">
        <v>2</v>
      </c>
      <c r="P154">
        <v>0</v>
      </c>
      <c r="Q154">
        <v>0</v>
      </c>
      <c r="R154">
        <v>0</v>
      </c>
      <c r="S154">
        <v>0</v>
      </c>
      <c r="T154">
        <v>0</v>
      </c>
      <c r="U154">
        <v>0</v>
      </c>
      <c r="V154">
        <v>3</v>
      </c>
      <c r="W154">
        <v>11</v>
      </c>
      <c r="X154">
        <v>0</v>
      </c>
      <c r="Y154">
        <v>45</v>
      </c>
      <c r="Z154">
        <v>2583</v>
      </c>
      <c r="AA154">
        <v>1</v>
      </c>
      <c r="AB154">
        <v>0</v>
      </c>
      <c r="AC154">
        <v>0</v>
      </c>
      <c r="AD154">
        <v>0</v>
      </c>
      <c r="AE154">
        <v>0</v>
      </c>
      <c r="AF154">
        <v>0</v>
      </c>
      <c r="AG154">
        <v>0</v>
      </c>
      <c r="AH154">
        <v>0</v>
      </c>
      <c r="AI154">
        <v>0</v>
      </c>
      <c r="AJ154">
        <v>1</v>
      </c>
      <c r="AK154">
        <v>1281</v>
      </c>
      <c r="AL154">
        <v>1269</v>
      </c>
      <c r="AM154">
        <v>0</v>
      </c>
    </row>
    <row r="155" spans="1:39" x14ac:dyDescent="0.25">
      <c r="A155">
        <v>43482</v>
      </c>
      <c r="B155">
        <v>2</v>
      </c>
      <c r="C155">
        <v>1</v>
      </c>
      <c r="D155">
        <v>83</v>
      </c>
      <c r="E155">
        <v>18</v>
      </c>
      <c r="F155">
        <v>1</v>
      </c>
      <c r="G155">
        <v>32</v>
      </c>
      <c r="H155">
        <v>6</v>
      </c>
      <c r="I155">
        <v>3</v>
      </c>
      <c r="J155">
        <v>28</v>
      </c>
      <c r="K155">
        <v>3</v>
      </c>
      <c r="L155">
        <v>2</v>
      </c>
      <c r="M155">
        <v>0</v>
      </c>
      <c r="N155">
        <v>4</v>
      </c>
      <c r="O155">
        <v>6</v>
      </c>
      <c r="P155">
        <v>0</v>
      </c>
      <c r="Q155">
        <v>0</v>
      </c>
      <c r="R155">
        <v>0</v>
      </c>
      <c r="S155">
        <v>0</v>
      </c>
      <c r="T155">
        <v>0</v>
      </c>
      <c r="U155">
        <v>0</v>
      </c>
      <c r="V155">
        <v>3</v>
      </c>
      <c r="W155">
        <v>11</v>
      </c>
      <c r="X155">
        <v>0</v>
      </c>
      <c r="Y155">
        <v>54</v>
      </c>
      <c r="Z155">
        <v>2387</v>
      </c>
      <c r="AA155">
        <v>0</v>
      </c>
      <c r="AB155">
        <v>0</v>
      </c>
      <c r="AC155">
        <v>0</v>
      </c>
      <c r="AD155">
        <v>1</v>
      </c>
      <c r="AE155">
        <v>0</v>
      </c>
      <c r="AF155">
        <v>0</v>
      </c>
      <c r="AG155">
        <v>0</v>
      </c>
      <c r="AH155">
        <v>1</v>
      </c>
      <c r="AI155">
        <v>0</v>
      </c>
      <c r="AJ155">
        <v>0</v>
      </c>
      <c r="AK155">
        <v>60</v>
      </c>
      <c r="AL155">
        <v>32</v>
      </c>
      <c r="AM155">
        <v>0</v>
      </c>
    </row>
    <row r="156" spans="1:39" x14ac:dyDescent="0.25">
      <c r="A156">
        <v>62551</v>
      </c>
      <c r="B156">
        <v>0</v>
      </c>
      <c r="C156">
        <v>0</v>
      </c>
      <c r="D156">
        <v>27</v>
      </c>
      <c r="E156">
        <v>125</v>
      </c>
      <c r="F156">
        <v>16</v>
      </c>
      <c r="G156">
        <v>98</v>
      </c>
      <c r="H156">
        <v>134</v>
      </c>
      <c r="I156">
        <v>21</v>
      </c>
      <c r="J156">
        <v>27</v>
      </c>
      <c r="K156">
        <v>1</v>
      </c>
      <c r="L156">
        <v>6</v>
      </c>
      <c r="M156">
        <v>7</v>
      </c>
      <c r="N156">
        <v>4</v>
      </c>
      <c r="O156">
        <v>3</v>
      </c>
      <c r="P156">
        <v>1</v>
      </c>
      <c r="Q156">
        <v>0</v>
      </c>
      <c r="R156">
        <v>0</v>
      </c>
      <c r="S156">
        <v>0</v>
      </c>
      <c r="T156">
        <v>0</v>
      </c>
      <c r="U156">
        <v>0</v>
      </c>
      <c r="V156">
        <v>3</v>
      </c>
      <c r="W156">
        <v>11</v>
      </c>
      <c r="X156">
        <v>0</v>
      </c>
      <c r="Y156">
        <v>67</v>
      </c>
      <c r="Z156">
        <v>2382</v>
      </c>
      <c r="AA156">
        <v>1</v>
      </c>
      <c r="AB156">
        <v>0</v>
      </c>
      <c r="AC156">
        <v>0</v>
      </c>
      <c r="AD156">
        <v>0</v>
      </c>
      <c r="AE156">
        <v>0</v>
      </c>
      <c r="AF156">
        <v>0</v>
      </c>
      <c r="AG156">
        <v>0</v>
      </c>
      <c r="AH156">
        <v>1</v>
      </c>
      <c r="AI156">
        <v>0</v>
      </c>
      <c r="AJ156">
        <v>0</v>
      </c>
      <c r="AK156">
        <v>394</v>
      </c>
      <c r="AL156">
        <v>367</v>
      </c>
      <c r="AM156">
        <v>1</v>
      </c>
    </row>
    <row r="157" spans="1:39" x14ac:dyDescent="0.25">
      <c r="A157">
        <v>52332</v>
      </c>
      <c r="B157">
        <v>0</v>
      </c>
      <c r="C157">
        <v>0</v>
      </c>
      <c r="D157">
        <v>63</v>
      </c>
      <c r="E157">
        <v>212</v>
      </c>
      <c r="F157">
        <v>5</v>
      </c>
      <c r="G157">
        <v>33</v>
      </c>
      <c r="H157">
        <v>7</v>
      </c>
      <c r="I157">
        <v>0</v>
      </c>
      <c r="J157">
        <v>2</v>
      </c>
      <c r="K157">
        <v>1</v>
      </c>
      <c r="L157">
        <v>3</v>
      </c>
      <c r="M157">
        <v>2</v>
      </c>
      <c r="N157">
        <v>6</v>
      </c>
      <c r="O157">
        <v>4</v>
      </c>
      <c r="P157">
        <v>0</v>
      </c>
      <c r="Q157">
        <v>1</v>
      </c>
      <c r="R157">
        <v>0</v>
      </c>
      <c r="S157">
        <v>0</v>
      </c>
      <c r="T157">
        <v>0</v>
      </c>
      <c r="U157">
        <v>0</v>
      </c>
      <c r="V157">
        <v>3</v>
      </c>
      <c r="W157">
        <v>11</v>
      </c>
      <c r="X157">
        <v>0</v>
      </c>
      <c r="Y157">
        <v>61</v>
      </c>
      <c r="Z157">
        <v>2464</v>
      </c>
      <c r="AA157">
        <v>1</v>
      </c>
      <c r="AB157">
        <v>0</v>
      </c>
      <c r="AC157">
        <v>0</v>
      </c>
      <c r="AD157">
        <v>0</v>
      </c>
      <c r="AE157">
        <v>0</v>
      </c>
      <c r="AF157">
        <v>0</v>
      </c>
      <c r="AG157">
        <v>0</v>
      </c>
      <c r="AH157">
        <v>1</v>
      </c>
      <c r="AI157">
        <v>0</v>
      </c>
      <c r="AJ157">
        <v>0</v>
      </c>
      <c r="AK157">
        <v>257</v>
      </c>
      <c r="AL157">
        <v>255</v>
      </c>
      <c r="AM157">
        <v>1</v>
      </c>
    </row>
    <row r="158" spans="1:39" x14ac:dyDescent="0.25">
      <c r="A158">
        <v>66951</v>
      </c>
      <c r="B158">
        <v>0</v>
      </c>
      <c r="C158">
        <v>0</v>
      </c>
      <c r="D158">
        <v>46</v>
      </c>
      <c r="E158">
        <v>277</v>
      </c>
      <c r="F158">
        <v>162</v>
      </c>
      <c r="G158">
        <v>305</v>
      </c>
      <c r="H158">
        <v>173</v>
      </c>
      <c r="I158">
        <v>76</v>
      </c>
      <c r="J158">
        <v>124</v>
      </c>
      <c r="K158">
        <v>1</v>
      </c>
      <c r="L158">
        <v>3</v>
      </c>
      <c r="M158">
        <v>4</v>
      </c>
      <c r="N158">
        <v>7</v>
      </c>
      <c r="O158">
        <v>1</v>
      </c>
      <c r="P158">
        <v>0</v>
      </c>
      <c r="Q158">
        <v>0</v>
      </c>
      <c r="R158">
        <v>0</v>
      </c>
      <c r="S158">
        <v>0</v>
      </c>
      <c r="T158">
        <v>0</v>
      </c>
      <c r="U158">
        <v>0</v>
      </c>
      <c r="V158">
        <v>3</v>
      </c>
      <c r="W158">
        <v>11</v>
      </c>
      <c r="X158">
        <v>0</v>
      </c>
      <c r="Y158">
        <v>32</v>
      </c>
      <c r="Z158">
        <v>2398</v>
      </c>
      <c r="AA158">
        <v>0</v>
      </c>
      <c r="AB158">
        <v>0</v>
      </c>
      <c r="AC158">
        <v>1</v>
      </c>
      <c r="AD158">
        <v>0</v>
      </c>
      <c r="AE158">
        <v>0</v>
      </c>
      <c r="AF158">
        <v>0</v>
      </c>
      <c r="AG158">
        <v>0</v>
      </c>
      <c r="AH158">
        <v>1</v>
      </c>
      <c r="AI158">
        <v>0</v>
      </c>
      <c r="AJ158">
        <v>0</v>
      </c>
      <c r="AK158">
        <v>993</v>
      </c>
      <c r="AL158">
        <v>869</v>
      </c>
      <c r="AM158">
        <v>0</v>
      </c>
    </row>
    <row r="159" spans="1:39" x14ac:dyDescent="0.25">
      <c r="A159">
        <v>26091</v>
      </c>
      <c r="B159">
        <v>1</v>
      </c>
      <c r="C159">
        <v>1</v>
      </c>
      <c r="D159">
        <v>84</v>
      </c>
      <c r="E159">
        <v>15</v>
      </c>
      <c r="F159">
        <v>10</v>
      </c>
      <c r="G159">
        <v>19</v>
      </c>
      <c r="H159">
        <v>8</v>
      </c>
      <c r="I159">
        <v>17</v>
      </c>
      <c r="J159">
        <v>20</v>
      </c>
      <c r="K159">
        <v>3</v>
      </c>
      <c r="L159">
        <v>2</v>
      </c>
      <c r="M159">
        <v>1</v>
      </c>
      <c r="N159">
        <v>3</v>
      </c>
      <c r="O159">
        <v>5</v>
      </c>
      <c r="P159">
        <v>0</v>
      </c>
      <c r="Q159">
        <v>0</v>
      </c>
      <c r="R159">
        <v>0</v>
      </c>
      <c r="S159">
        <v>0</v>
      </c>
      <c r="T159">
        <v>0</v>
      </c>
      <c r="U159">
        <v>0</v>
      </c>
      <c r="V159">
        <v>3</v>
      </c>
      <c r="W159">
        <v>11</v>
      </c>
      <c r="X159">
        <v>0</v>
      </c>
      <c r="Y159">
        <v>63</v>
      </c>
      <c r="Z159">
        <v>2283</v>
      </c>
      <c r="AA159">
        <v>0</v>
      </c>
      <c r="AB159">
        <v>0</v>
      </c>
      <c r="AC159">
        <v>0</v>
      </c>
      <c r="AD159">
        <v>1</v>
      </c>
      <c r="AE159">
        <v>0</v>
      </c>
      <c r="AF159">
        <v>0</v>
      </c>
      <c r="AG159">
        <v>0</v>
      </c>
      <c r="AH159">
        <v>1</v>
      </c>
      <c r="AI159">
        <v>0</v>
      </c>
      <c r="AJ159">
        <v>0</v>
      </c>
      <c r="AK159">
        <v>69</v>
      </c>
      <c r="AL159">
        <v>49</v>
      </c>
      <c r="AM159">
        <v>0</v>
      </c>
    </row>
    <row r="160" spans="1:39" x14ac:dyDescent="0.25">
      <c r="A160">
        <v>33456</v>
      </c>
      <c r="B160">
        <v>1</v>
      </c>
      <c r="C160">
        <v>1</v>
      </c>
      <c r="D160">
        <v>58</v>
      </c>
      <c r="E160">
        <v>7</v>
      </c>
      <c r="F160">
        <v>3</v>
      </c>
      <c r="G160">
        <v>10</v>
      </c>
      <c r="H160">
        <v>8</v>
      </c>
      <c r="I160">
        <v>1</v>
      </c>
      <c r="J160">
        <v>7</v>
      </c>
      <c r="K160">
        <v>2</v>
      </c>
      <c r="L160">
        <v>1</v>
      </c>
      <c r="M160">
        <v>0</v>
      </c>
      <c r="N160">
        <v>3</v>
      </c>
      <c r="O160">
        <v>7</v>
      </c>
      <c r="P160">
        <v>0</v>
      </c>
      <c r="Q160">
        <v>0</v>
      </c>
      <c r="R160">
        <v>0</v>
      </c>
      <c r="S160">
        <v>0</v>
      </c>
      <c r="T160">
        <v>0</v>
      </c>
      <c r="U160">
        <v>0</v>
      </c>
      <c r="V160">
        <v>3</v>
      </c>
      <c r="W160">
        <v>11</v>
      </c>
      <c r="X160">
        <v>0</v>
      </c>
      <c r="Y160">
        <v>55</v>
      </c>
      <c r="Z160">
        <v>2228</v>
      </c>
      <c r="AA160">
        <v>0</v>
      </c>
      <c r="AB160">
        <v>0</v>
      </c>
      <c r="AC160">
        <v>0</v>
      </c>
      <c r="AD160">
        <v>1</v>
      </c>
      <c r="AE160">
        <v>0</v>
      </c>
      <c r="AF160">
        <v>0</v>
      </c>
      <c r="AG160">
        <v>0</v>
      </c>
      <c r="AH160">
        <v>1</v>
      </c>
      <c r="AI160">
        <v>0</v>
      </c>
      <c r="AJ160">
        <v>0</v>
      </c>
      <c r="AK160">
        <v>29</v>
      </c>
      <c r="AL160">
        <v>22</v>
      </c>
      <c r="AM160">
        <v>0</v>
      </c>
    </row>
    <row r="161" spans="1:39" x14ac:dyDescent="0.25">
      <c r="A161">
        <v>28718</v>
      </c>
      <c r="B161">
        <v>1</v>
      </c>
      <c r="C161">
        <v>0</v>
      </c>
      <c r="D161">
        <v>78</v>
      </c>
      <c r="E161">
        <v>12</v>
      </c>
      <c r="F161">
        <v>4</v>
      </c>
      <c r="G161">
        <v>6</v>
      </c>
      <c r="H161">
        <v>11</v>
      </c>
      <c r="I161">
        <v>8</v>
      </c>
      <c r="J161">
        <v>16</v>
      </c>
      <c r="K161">
        <v>2</v>
      </c>
      <c r="L161">
        <v>2</v>
      </c>
      <c r="M161">
        <v>0</v>
      </c>
      <c r="N161">
        <v>3</v>
      </c>
      <c r="O161">
        <v>8</v>
      </c>
      <c r="P161">
        <v>0</v>
      </c>
      <c r="Q161">
        <v>0</v>
      </c>
      <c r="R161">
        <v>0</v>
      </c>
      <c r="S161">
        <v>0</v>
      </c>
      <c r="T161">
        <v>0</v>
      </c>
      <c r="U161">
        <v>0</v>
      </c>
      <c r="V161">
        <v>3</v>
      </c>
      <c r="W161">
        <v>11</v>
      </c>
      <c r="X161">
        <v>0</v>
      </c>
      <c r="Y161">
        <v>38</v>
      </c>
      <c r="Z161">
        <v>2510</v>
      </c>
      <c r="AA161">
        <v>0</v>
      </c>
      <c r="AB161">
        <v>1</v>
      </c>
      <c r="AC161">
        <v>0</v>
      </c>
      <c r="AD161">
        <v>0</v>
      </c>
      <c r="AE161">
        <v>0</v>
      </c>
      <c r="AF161">
        <v>0</v>
      </c>
      <c r="AG161">
        <v>0</v>
      </c>
      <c r="AH161">
        <v>1</v>
      </c>
      <c r="AI161">
        <v>0</v>
      </c>
      <c r="AJ161">
        <v>0</v>
      </c>
      <c r="AK161">
        <v>41</v>
      </c>
      <c r="AL161">
        <v>25</v>
      </c>
      <c r="AM161">
        <v>0</v>
      </c>
    </row>
    <row r="162" spans="1:39" x14ac:dyDescent="0.25">
      <c r="A162">
        <v>50447</v>
      </c>
      <c r="B162">
        <v>2</v>
      </c>
      <c r="C162">
        <v>0</v>
      </c>
      <c r="D162">
        <v>4</v>
      </c>
      <c r="E162">
        <v>85</v>
      </c>
      <c r="F162">
        <v>7</v>
      </c>
      <c r="G162">
        <v>24</v>
      </c>
      <c r="H162">
        <v>2</v>
      </c>
      <c r="I162">
        <v>3</v>
      </c>
      <c r="J162">
        <v>27</v>
      </c>
      <c r="K162">
        <v>1</v>
      </c>
      <c r="L162">
        <v>3</v>
      </c>
      <c r="M162">
        <v>1</v>
      </c>
      <c r="N162">
        <v>3</v>
      </c>
      <c r="O162">
        <v>6</v>
      </c>
      <c r="P162">
        <v>0</v>
      </c>
      <c r="Q162">
        <v>0</v>
      </c>
      <c r="R162">
        <v>0</v>
      </c>
      <c r="S162">
        <v>0</v>
      </c>
      <c r="T162">
        <v>0</v>
      </c>
      <c r="U162">
        <v>0</v>
      </c>
      <c r="V162">
        <v>3</v>
      </c>
      <c r="W162">
        <v>11</v>
      </c>
      <c r="X162">
        <v>0</v>
      </c>
      <c r="Y162">
        <v>50</v>
      </c>
      <c r="Z162">
        <v>2228</v>
      </c>
      <c r="AA162">
        <v>0</v>
      </c>
      <c r="AB162">
        <v>1</v>
      </c>
      <c r="AC162">
        <v>0</v>
      </c>
      <c r="AD162">
        <v>0</v>
      </c>
      <c r="AE162">
        <v>0</v>
      </c>
      <c r="AF162">
        <v>0</v>
      </c>
      <c r="AG162">
        <v>0</v>
      </c>
      <c r="AH162">
        <v>1</v>
      </c>
      <c r="AI162">
        <v>0</v>
      </c>
      <c r="AJ162">
        <v>0</v>
      </c>
      <c r="AK162">
        <v>121</v>
      </c>
      <c r="AL162">
        <v>94</v>
      </c>
      <c r="AM162">
        <v>0</v>
      </c>
    </row>
    <row r="163" spans="1:39" x14ac:dyDescent="0.25">
      <c r="A163">
        <v>53537</v>
      </c>
      <c r="B163">
        <v>1</v>
      </c>
      <c r="C163">
        <v>1</v>
      </c>
      <c r="D163">
        <v>17</v>
      </c>
      <c r="E163">
        <v>81</v>
      </c>
      <c r="F163">
        <v>0</v>
      </c>
      <c r="G163">
        <v>6</v>
      </c>
      <c r="H163">
        <v>0</v>
      </c>
      <c r="I163">
        <v>0</v>
      </c>
      <c r="J163">
        <v>6</v>
      </c>
      <c r="K163">
        <v>2</v>
      </c>
      <c r="L163">
        <v>2</v>
      </c>
      <c r="M163">
        <v>1</v>
      </c>
      <c r="N163">
        <v>3</v>
      </c>
      <c r="O163">
        <v>5</v>
      </c>
      <c r="P163">
        <v>0</v>
      </c>
      <c r="Q163">
        <v>0</v>
      </c>
      <c r="R163">
        <v>0</v>
      </c>
      <c r="S163">
        <v>0</v>
      </c>
      <c r="T163">
        <v>0</v>
      </c>
      <c r="U163">
        <v>0</v>
      </c>
      <c r="V163">
        <v>3</v>
      </c>
      <c r="W163">
        <v>11</v>
      </c>
      <c r="X163">
        <v>0</v>
      </c>
      <c r="Y163">
        <v>61</v>
      </c>
      <c r="Z163">
        <v>2309</v>
      </c>
      <c r="AA163">
        <v>0</v>
      </c>
      <c r="AB163">
        <v>0</v>
      </c>
      <c r="AC163">
        <v>0</v>
      </c>
      <c r="AD163">
        <v>1</v>
      </c>
      <c r="AE163">
        <v>0</v>
      </c>
      <c r="AF163">
        <v>0</v>
      </c>
      <c r="AG163">
        <v>0</v>
      </c>
      <c r="AH163">
        <v>0</v>
      </c>
      <c r="AI163">
        <v>0</v>
      </c>
      <c r="AJ163">
        <v>1</v>
      </c>
      <c r="AK163">
        <v>87</v>
      </c>
      <c r="AL163">
        <v>81</v>
      </c>
      <c r="AM163">
        <v>0</v>
      </c>
    </row>
    <row r="164" spans="1:39" x14ac:dyDescent="0.25">
      <c r="A164">
        <v>52074</v>
      </c>
      <c r="B164">
        <v>0</v>
      </c>
      <c r="C164">
        <v>1</v>
      </c>
      <c r="D164">
        <v>77</v>
      </c>
      <c r="E164">
        <v>59</v>
      </c>
      <c r="F164">
        <v>0</v>
      </c>
      <c r="G164">
        <v>12</v>
      </c>
      <c r="H164">
        <v>0</v>
      </c>
      <c r="I164">
        <v>0</v>
      </c>
      <c r="J164">
        <v>48</v>
      </c>
      <c r="K164">
        <v>1</v>
      </c>
      <c r="L164">
        <v>2</v>
      </c>
      <c r="M164">
        <v>2</v>
      </c>
      <c r="N164">
        <v>2</v>
      </c>
      <c r="O164">
        <v>4</v>
      </c>
      <c r="P164">
        <v>1</v>
      </c>
      <c r="Q164">
        <v>0</v>
      </c>
      <c r="R164">
        <v>0</v>
      </c>
      <c r="S164">
        <v>0</v>
      </c>
      <c r="T164">
        <v>0</v>
      </c>
      <c r="U164">
        <v>0</v>
      </c>
      <c r="V164">
        <v>3</v>
      </c>
      <c r="W164">
        <v>11</v>
      </c>
      <c r="X164">
        <v>0</v>
      </c>
      <c r="Y164">
        <v>53</v>
      </c>
      <c r="Z164">
        <v>2245</v>
      </c>
      <c r="AA164">
        <v>0</v>
      </c>
      <c r="AB164">
        <v>0</v>
      </c>
      <c r="AC164">
        <v>1</v>
      </c>
      <c r="AD164">
        <v>0</v>
      </c>
      <c r="AE164">
        <v>0</v>
      </c>
      <c r="AF164">
        <v>0</v>
      </c>
      <c r="AG164">
        <v>0</v>
      </c>
      <c r="AH164">
        <v>1</v>
      </c>
      <c r="AI164">
        <v>0</v>
      </c>
      <c r="AJ164">
        <v>0</v>
      </c>
      <c r="AK164">
        <v>71</v>
      </c>
      <c r="AL164">
        <v>23</v>
      </c>
      <c r="AM164">
        <v>1</v>
      </c>
    </row>
    <row r="165" spans="1:39" x14ac:dyDescent="0.25">
      <c r="A165">
        <v>80427</v>
      </c>
      <c r="B165">
        <v>0</v>
      </c>
      <c r="C165">
        <v>1</v>
      </c>
      <c r="D165">
        <v>56</v>
      </c>
      <c r="E165">
        <v>1149</v>
      </c>
      <c r="F165">
        <v>71</v>
      </c>
      <c r="G165">
        <v>449</v>
      </c>
      <c r="H165">
        <v>69</v>
      </c>
      <c r="I165">
        <v>71</v>
      </c>
      <c r="J165">
        <v>26</v>
      </c>
      <c r="K165">
        <v>1</v>
      </c>
      <c r="L165">
        <v>11</v>
      </c>
      <c r="M165">
        <v>8</v>
      </c>
      <c r="N165">
        <v>8</v>
      </c>
      <c r="O165">
        <v>5</v>
      </c>
      <c r="P165">
        <v>0</v>
      </c>
      <c r="Q165">
        <v>0</v>
      </c>
      <c r="R165">
        <v>0</v>
      </c>
      <c r="S165">
        <v>0</v>
      </c>
      <c r="T165">
        <v>0</v>
      </c>
      <c r="U165">
        <v>0</v>
      </c>
      <c r="V165">
        <v>3</v>
      </c>
      <c r="W165">
        <v>11</v>
      </c>
      <c r="X165">
        <v>0</v>
      </c>
      <c r="Y165">
        <v>45</v>
      </c>
      <c r="Z165">
        <v>2814</v>
      </c>
      <c r="AA165">
        <v>0</v>
      </c>
      <c r="AB165">
        <v>1</v>
      </c>
      <c r="AC165">
        <v>0</v>
      </c>
      <c r="AD165">
        <v>0</v>
      </c>
      <c r="AE165">
        <v>0</v>
      </c>
      <c r="AF165">
        <v>0</v>
      </c>
      <c r="AG165">
        <v>0</v>
      </c>
      <c r="AH165">
        <v>0</v>
      </c>
      <c r="AI165">
        <v>0</v>
      </c>
      <c r="AJ165">
        <v>1</v>
      </c>
      <c r="AK165">
        <v>1809</v>
      </c>
      <c r="AL165">
        <v>1783</v>
      </c>
      <c r="AM165">
        <v>0</v>
      </c>
    </row>
    <row r="166" spans="1:39" x14ac:dyDescent="0.25">
      <c r="A166">
        <v>83837</v>
      </c>
      <c r="B166">
        <v>0</v>
      </c>
      <c r="C166">
        <v>0</v>
      </c>
      <c r="D166">
        <v>79</v>
      </c>
      <c r="E166">
        <v>847</v>
      </c>
      <c r="F166">
        <v>66</v>
      </c>
      <c r="G166">
        <v>119</v>
      </c>
      <c r="H166">
        <v>86</v>
      </c>
      <c r="I166">
        <v>89</v>
      </c>
      <c r="J166">
        <v>111</v>
      </c>
      <c r="K166">
        <v>1</v>
      </c>
      <c r="L166">
        <v>9</v>
      </c>
      <c r="M166">
        <v>10</v>
      </c>
      <c r="N166">
        <v>5</v>
      </c>
      <c r="O166">
        <v>4</v>
      </c>
      <c r="P166">
        <v>0</v>
      </c>
      <c r="Q166">
        <v>1</v>
      </c>
      <c r="R166">
        <v>0</v>
      </c>
      <c r="S166">
        <v>1</v>
      </c>
      <c r="T166">
        <v>0</v>
      </c>
      <c r="U166">
        <v>0</v>
      </c>
      <c r="V166">
        <v>3</v>
      </c>
      <c r="W166">
        <v>11</v>
      </c>
      <c r="X166">
        <v>1</v>
      </c>
      <c r="Y166">
        <v>72</v>
      </c>
      <c r="Z166">
        <v>2719</v>
      </c>
      <c r="AA166">
        <v>0</v>
      </c>
      <c r="AB166">
        <v>1</v>
      </c>
      <c r="AC166">
        <v>0</v>
      </c>
      <c r="AD166">
        <v>0</v>
      </c>
      <c r="AE166">
        <v>0</v>
      </c>
      <c r="AF166">
        <v>0</v>
      </c>
      <c r="AG166">
        <v>0</v>
      </c>
      <c r="AH166">
        <v>0</v>
      </c>
      <c r="AI166">
        <v>0</v>
      </c>
      <c r="AJ166">
        <v>1</v>
      </c>
      <c r="AK166">
        <v>1207</v>
      </c>
      <c r="AL166">
        <v>1096</v>
      </c>
      <c r="AM166">
        <v>2</v>
      </c>
    </row>
    <row r="167" spans="1:39" x14ac:dyDescent="0.25">
      <c r="A167">
        <v>38853</v>
      </c>
      <c r="B167">
        <v>1</v>
      </c>
      <c r="C167">
        <v>1</v>
      </c>
      <c r="D167">
        <v>90</v>
      </c>
      <c r="E167">
        <v>29</v>
      </c>
      <c r="F167">
        <v>0</v>
      </c>
      <c r="G167">
        <v>14</v>
      </c>
      <c r="H167">
        <v>0</v>
      </c>
      <c r="I167">
        <v>0</v>
      </c>
      <c r="J167">
        <v>2</v>
      </c>
      <c r="K167">
        <v>2</v>
      </c>
      <c r="L167">
        <v>2</v>
      </c>
      <c r="M167">
        <v>0</v>
      </c>
      <c r="N167">
        <v>3</v>
      </c>
      <c r="O167">
        <v>7</v>
      </c>
      <c r="P167">
        <v>0</v>
      </c>
      <c r="Q167">
        <v>0</v>
      </c>
      <c r="R167">
        <v>0</v>
      </c>
      <c r="S167">
        <v>0</v>
      </c>
      <c r="T167">
        <v>0</v>
      </c>
      <c r="U167">
        <v>0</v>
      </c>
      <c r="V167">
        <v>3</v>
      </c>
      <c r="W167">
        <v>11</v>
      </c>
      <c r="X167">
        <v>0</v>
      </c>
      <c r="Y167">
        <v>50</v>
      </c>
      <c r="Z167">
        <v>2196</v>
      </c>
      <c r="AA167">
        <v>0</v>
      </c>
      <c r="AB167">
        <v>1</v>
      </c>
      <c r="AC167">
        <v>0</v>
      </c>
      <c r="AD167">
        <v>0</v>
      </c>
      <c r="AE167">
        <v>0</v>
      </c>
      <c r="AF167">
        <v>0</v>
      </c>
      <c r="AG167">
        <v>0</v>
      </c>
      <c r="AH167">
        <v>0</v>
      </c>
      <c r="AI167">
        <v>0</v>
      </c>
      <c r="AJ167">
        <v>1</v>
      </c>
      <c r="AK167">
        <v>43</v>
      </c>
      <c r="AL167">
        <v>41</v>
      </c>
      <c r="AM167">
        <v>0</v>
      </c>
    </row>
    <row r="168" spans="1:39" x14ac:dyDescent="0.25">
      <c r="A168">
        <v>38285</v>
      </c>
      <c r="B168">
        <v>2</v>
      </c>
      <c r="C168">
        <v>1</v>
      </c>
      <c r="D168">
        <v>96</v>
      </c>
      <c r="E168">
        <v>2</v>
      </c>
      <c r="F168">
        <v>0</v>
      </c>
      <c r="G168">
        <v>5</v>
      </c>
      <c r="H168">
        <v>2</v>
      </c>
      <c r="I168">
        <v>0</v>
      </c>
      <c r="J168">
        <v>1</v>
      </c>
      <c r="K168">
        <v>1</v>
      </c>
      <c r="L168">
        <v>0</v>
      </c>
      <c r="M168">
        <v>0</v>
      </c>
      <c r="N168">
        <v>3</v>
      </c>
      <c r="O168">
        <v>2</v>
      </c>
      <c r="P168">
        <v>0</v>
      </c>
      <c r="Q168">
        <v>0</v>
      </c>
      <c r="R168">
        <v>0</v>
      </c>
      <c r="S168">
        <v>0</v>
      </c>
      <c r="T168">
        <v>0</v>
      </c>
      <c r="U168">
        <v>0</v>
      </c>
      <c r="V168">
        <v>3</v>
      </c>
      <c r="W168">
        <v>11</v>
      </c>
      <c r="X168">
        <v>0</v>
      </c>
      <c r="Y168">
        <v>61</v>
      </c>
      <c r="Z168">
        <v>2164</v>
      </c>
      <c r="AA168">
        <v>0</v>
      </c>
      <c r="AB168">
        <v>0</v>
      </c>
      <c r="AC168">
        <v>0</v>
      </c>
      <c r="AD168">
        <v>1</v>
      </c>
      <c r="AE168">
        <v>0</v>
      </c>
      <c r="AF168">
        <v>0</v>
      </c>
      <c r="AG168">
        <v>0</v>
      </c>
      <c r="AH168">
        <v>1</v>
      </c>
      <c r="AI168">
        <v>0</v>
      </c>
      <c r="AJ168">
        <v>0</v>
      </c>
      <c r="AK168">
        <v>9</v>
      </c>
      <c r="AL168">
        <v>8</v>
      </c>
      <c r="AM168">
        <v>0</v>
      </c>
    </row>
    <row r="169" spans="1:39" x14ac:dyDescent="0.25">
      <c r="A169">
        <v>78497</v>
      </c>
      <c r="B169">
        <v>0</v>
      </c>
      <c r="C169">
        <v>0</v>
      </c>
      <c r="D169">
        <v>44</v>
      </c>
      <c r="E169">
        <v>207</v>
      </c>
      <c r="F169">
        <v>26</v>
      </c>
      <c r="G169">
        <v>447</v>
      </c>
      <c r="H169">
        <v>75</v>
      </c>
      <c r="I169">
        <v>0</v>
      </c>
      <c r="J169">
        <v>223</v>
      </c>
      <c r="K169">
        <v>1</v>
      </c>
      <c r="L169">
        <v>5</v>
      </c>
      <c r="M169">
        <v>7</v>
      </c>
      <c r="N169">
        <v>12</v>
      </c>
      <c r="O169">
        <v>2</v>
      </c>
      <c r="P169">
        <v>0</v>
      </c>
      <c r="Q169">
        <v>0</v>
      </c>
      <c r="R169">
        <v>0</v>
      </c>
      <c r="S169">
        <v>1</v>
      </c>
      <c r="T169">
        <v>0</v>
      </c>
      <c r="U169">
        <v>0</v>
      </c>
      <c r="V169">
        <v>3</v>
      </c>
      <c r="W169">
        <v>11</v>
      </c>
      <c r="X169">
        <v>0</v>
      </c>
      <c r="Y169">
        <v>69</v>
      </c>
      <c r="Z169">
        <v>2369</v>
      </c>
      <c r="AA169">
        <v>0</v>
      </c>
      <c r="AB169">
        <v>1</v>
      </c>
      <c r="AC169">
        <v>0</v>
      </c>
      <c r="AD169">
        <v>0</v>
      </c>
      <c r="AE169">
        <v>0</v>
      </c>
      <c r="AF169">
        <v>1</v>
      </c>
      <c r="AG169">
        <v>0</v>
      </c>
      <c r="AH169">
        <v>0</v>
      </c>
      <c r="AI169">
        <v>0</v>
      </c>
      <c r="AJ169">
        <v>0</v>
      </c>
      <c r="AK169">
        <v>755</v>
      </c>
      <c r="AL169">
        <v>532</v>
      </c>
      <c r="AM169">
        <v>1</v>
      </c>
    </row>
    <row r="170" spans="1:39" x14ac:dyDescent="0.25">
      <c r="A170">
        <v>51650</v>
      </c>
      <c r="B170">
        <v>0</v>
      </c>
      <c r="C170">
        <v>1</v>
      </c>
      <c r="D170">
        <v>81</v>
      </c>
      <c r="E170">
        <v>152</v>
      </c>
      <c r="F170">
        <v>3</v>
      </c>
      <c r="G170">
        <v>22</v>
      </c>
      <c r="H170">
        <v>2</v>
      </c>
      <c r="I170">
        <v>5</v>
      </c>
      <c r="J170">
        <v>7</v>
      </c>
      <c r="K170">
        <v>1</v>
      </c>
      <c r="L170">
        <v>4</v>
      </c>
      <c r="M170">
        <v>1</v>
      </c>
      <c r="N170">
        <v>4</v>
      </c>
      <c r="O170">
        <v>5</v>
      </c>
      <c r="P170">
        <v>0</v>
      </c>
      <c r="Q170">
        <v>0</v>
      </c>
      <c r="R170">
        <v>0</v>
      </c>
      <c r="S170">
        <v>0</v>
      </c>
      <c r="T170">
        <v>0</v>
      </c>
      <c r="U170">
        <v>0</v>
      </c>
      <c r="V170">
        <v>3</v>
      </c>
      <c r="W170">
        <v>11</v>
      </c>
      <c r="X170">
        <v>0</v>
      </c>
      <c r="Y170">
        <v>44</v>
      </c>
      <c r="Z170">
        <v>2208</v>
      </c>
      <c r="AA170">
        <v>0</v>
      </c>
      <c r="AB170">
        <v>1</v>
      </c>
      <c r="AC170">
        <v>0</v>
      </c>
      <c r="AD170">
        <v>0</v>
      </c>
      <c r="AE170">
        <v>0</v>
      </c>
      <c r="AF170">
        <v>0</v>
      </c>
      <c r="AG170">
        <v>0</v>
      </c>
      <c r="AH170">
        <v>0</v>
      </c>
      <c r="AI170">
        <v>0</v>
      </c>
      <c r="AJ170">
        <v>1</v>
      </c>
      <c r="AK170">
        <v>184</v>
      </c>
      <c r="AL170">
        <v>177</v>
      </c>
      <c r="AM170">
        <v>0</v>
      </c>
    </row>
    <row r="171" spans="1:39" x14ac:dyDescent="0.25">
      <c r="A171">
        <v>16248</v>
      </c>
      <c r="B171">
        <v>1</v>
      </c>
      <c r="C171">
        <v>0</v>
      </c>
      <c r="D171">
        <v>77</v>
      </c>
      <c r="E171">
        <v>12</v>
      </c>
      <c r="F171">
        <v>11</v>
      </c>
      <c r="G171">
        <v>10</v>
      </c>
      <c r="H171">
        <v>3</v>
      </c>
      <c r="I171">
        <v>12</v>
      </c>
      <c r="J171">
        <v>9</v>
      </c>
      <c r="K171">
        <v>3</v>
      </c>
      <c r="L171">
        <v>2</v>
      </c>
      <c r="M171">
        <v>1</v>
      </c>
      <c r="N171">
        <v>3</v>
      </c>
      <c r="O171">
        <v>6</v>
      </c>
      <c r="P171">
        <v>0</v>
      </c>
      <c r="Q171">
        <v>0</v>
      </c>
      <c r="R171">
        <v>0</v>
      </c>
      <c r="S171">
        <v>0</v>
      </c>
      <c r="T171">
        <v>0</v>
      </c>
      <c r="U171">
        <v>0</v>
      </c>
      <c r="V171">
        <v>3</v>
      </c>
      <c r="W171">
        <v>11</v>
      </c>
      <c r="X171">
        <v>0</v>
      </c>
      <c r="Y171">
        <v>32</v>
      </c>
      <c r="Z171">
        <v>2209</v>
      </c>
      <c r="AA171">
        <v>0</v>
      </c>
      <c r="AB171">
        <v>1</v>
      </c>
      <c r="AC171">
        <v>0</v>
      </c>
      <c r="AD171">
        <v>0</v>
      </c>
      <c r="AE171">
        <v>0</v>
      </c>
      <c r="AF171">
        <v>1</v>
      </c>
      <c r="AG171">
        <v>0</v>
      </c>
      <c r="AH171">
        <v>0</v>
      </c>
      <c r="AI171">
        <v>0</v>
      </c>
      <c r="AJ171">
        <v>0</v>
      </c>
      <c r="AK171">
        <v>48</v>
      </c>
      <c r="AL171">
        <v>39</v>
      </c>
      <c r="AM171">
        <v>0</v>
      </c>
    </row>
    <row r="172" spans="1:39" x14ac:dyDescent="0.25">
      <c r="A172">
        <v>66835</v>
      </c>
      <c r="B172">
        <v>0</v>
      </c>
      <c r="C172">
        <v>0</v>
      </c>
      <c r="D172">
        <v>21</v>
      </c>
      <c r="E172">
        <v>620</v>
      </c>
      <c r="F172">
        <v>26</v>
      </c>
      <c r="G172">
        <v>195</v>
      </c>
      <c r="H172">
        <v>34</v>
      </c>
      <c r="I172">
        <v>17</v>
      </c>
      <c r="J172">
        <v>141</v>
      </c>
      <c r="K172">
        <v>1</v>
      </c>
      <c r="L172">
        <v>6</v>
      </c>
      <c r="M172">
        <v>4</v>
      </c>
      <c r="N172">
        <v>13</v>
      </c>
      <c r="O172">
        <v>2</v>
      </c>
      <c r="P172">
        <v>0</v>
      </c>
      <c r="Q172">
        <v>0</v>
      </c>
      <c r="R172">
        <v>0</v>
      </c>
      <c r="S172">
        <v>0</v>
      </c>
      <c r="T172">
        <v>0</v>
      </c>
      <c r="U172">
        <v>0</v>
      </c>
      <c r="V172">
        <v>3</v>
      </c>
      <c r="W172">
        <v>11</v>
      </c>
      <c r="X172">
        <v>0</v>
      </c>
      <c r="Y172">
        <v>74</v>
      </c>
      <c r="Z172">
        <v>2433</v>
      </c>
      <c r="AA172">
        <v>0</v>
      </c>
      <c r="AB172">
        <v>1</v>
      </c>
      <c r="AC172">
        <v>0</v>
      </c>
      <c r="AD172">
        <v>0</v>
      </c>
      <c r="AE172">
        <v>0</v>
      </c>
      <c r="AF172">
        <v>0</v>
      </c>
      <c r="AG172">
        <v>0</v>
      </c>
      <c r="AH172">
        <v>0</v>
      </c>
      <c r="AI172">
        <v>1</v>
      </c>
      <c r="AJ172">
        <v>0</v>
      </c>
      <c r="AK172">
        <v>892</v>
      </c>
      <c r="AL172">
        <v>751</v>
      </c>
      <c r="AM172">
        <v>0</v>
      </c>
    </row>
    <row r="173" spans="1:39" x14ac:dyDescent="0.25">
      <c r="A173">
        <v>30477</v>
      </c>
      <c r="B173">
        <v>1</v>
      </c>
      <c r="C173">
        <v>0</v>
      </c>
      <c r="D173">
        <v>16</v>
      </c>
      <c r="E173">
        <v>47</v>
      </c>
      <c r="F173">
        <v>1</v>
      </c>
      <c r="G173">
        <v>6</v>
      </c>
      <c r="H173">
        <v>0</v>
      </c>
      <c r="I173">
        <v>0</v>
      </c>
      <c r="J173">
        <v>12</v>
      </c>
      <c r="K173">
        <v>1</v>
      </c>
      <c r="L173">
        <v>1</v>
      </c>
      <c r="M173">
        <v>1</v>
      </c>
      <c r="N173">
        <v>3</v>
      </c>
      <c r="O173">
        <v>6</v>
      </c>
      <c r="P173">
        <v>0</v>
      </c>
      <c r="Q173">
        <v>0</v>
      </c>
      <c r="R173">
        <v>0</v>
      </c>
      <c r="S173">
        <v>0</v>
      </c>
      <c r="T173">
        <v>0</v>
      </c>
      <c r="U173">
        <v>0</v>
      </c>
      <c r="V173">
        <v>3</v>
      </c>
      <c r="W173">
        <v>11</v>
      </c>
      <c r="X173">
        <v>0</v>
      </c>
      <c r="Y173">
        <v>36</v>
      </c>
      <c r="Z173">
        <v>2317</v>
      </c>
      <c r="AA173">
        <v>0</v>
      </c>
      <c r="AB173">
        <v>1</v>
      </c>
      <c r="AC173">
        <v>0</v>
      </c>
      <c r="AD173">
        <v>0</v>
      </c>
      <c r="AE173">
        <v>0</v>
      </c>
      <c r="AF173">
        <v>0</v>
      </c>
      <c r="AG173">
        <v>0</v>
      </c>
      <c r="AH173">
        <v>0</v>
      </c>
      <c r="AI173">
        <v>1</v>
      </c>
      <c r="AJ173">
        <v>0</v>
      </c>
      <c r="AK173">
        <v>54</v>
      </c>
      <c r="AL173">
        <v>42</v>
      </c>
      <c r="AM173">
        <v>0</v>
      </c>
    </row>
    <row r="174" spans="1:39" x14ac:dyDescent="0.25">
      <c r="A174">
        <v>28249</v>
      </c>
      <c r="B174">
        <v>0</v>
      </c>
      <c r="C174">
        <v>0</v>
      </c>
      <c r="D174">
        <v>80</v>
      </c>
      <c r="E174">
        <v>1</v>
      </c>
      <c r="F174">
        <v>9</v>
      </c>
      <c r="G174">
        <v>7</v>
      </c>
      <c r="H174">
        <v>2</v>
      </c>
      <c r="I174">
        <v>14</v>
      </c>
      <c r="J174">
        <v>10</v>
      </c>
      <c r="K174">
        <v>1</v>
      </c>
      <c r="L174">
        <v>2</v>
      </c>
      <c r="M174">
        <v>0</v>
      </c>
      <c r="N174">
        <v>3</v>
      </c>
      <c r="O174">
        <v>6</v>
      </c>
      <c r="P174">
        <v>0</v>
      </c>
      <c r="Q174">
        <v>0</v>
      </c>
      <c r="R174">
        <v>0</v>
      </c>
      <c r="S174">
        <v>0</v>
      </c>
      <c r="T174">
        <v>0</v>
      </c>
      <c r="U174">
        <v>0</v>
      </c>
      <c r="V174">
        <v>3</v>
      </c>
      <c r="W174">
        <v>11</v>
      </c>
      <c r="X174">
        <v>0</v>
      </c>
      <c r="Y174">
        <v>59</v>
      </c>
      <c r="Z174">
        <v>2173</v>
      </c>
      <c r="AA174">
        <v>0</v>
      </c>
      <c r="AB174">
        <v>1</v>
      </c>
      <c r="AC174">
        <v>0</v>
      </c>
      <c r="AD174">
        <v>0</v>
      </c>
      <c r="AE174">
        <v>0</v>
      </c>
      <c r="AF174">
        <v>0</v>
      </c>
      <c r="AG174">
        <v>1</v>
      </c>
      <c r="AH174">
        <v>0</v>
      </c>
      <c r="AI174">
        <v>0</v>
      </c>
      <c r="AJ174">
        <v>0</v>
      </c>
      <c r="AK174">
        <v>33</v>
      </c>
      <c r="AL174">
        <v>23</v>
      </c>
      <c r="AM174">
        <v>0</v>
      </c>
    </row>
    <row r="175" spans="1:39" x14ac:dyDescent="0.25">
      <c r="A175">
        <v>25271</v>
      </c>
      <c r="B175">
        <v>1</v>
      </c>
      <c r="C175">
        <v>0</v>
      </c>
      <c r="D175">
        <v>45</v>
      </c>
      <c r="E175">
        <v>10</v>
      </c>
      <c r="F175">
        <v>1</v>
      </c>
      <c r="G175">
        <v>18</v>
      </c>
      <c r="H175">
        <v>10</v>
      </c>
      <c r="I175">
        <v>4</v>
      </c>
      <c r="J175">
        <v>7</v>
      </c>
      <c r="K175">
        <v>1</v>
      </c>
      <c r="L175">
        <v>1</v>
      </c>
      <c r="M175">
        <v>1</v>
      </c>
      <c r="N175">
        <v>2</v>
      </c>
      <c r="O175">
        <v>9</v>
      </c>
      <c r="P175">
        <v>0</v>
      </c>
      <c r="Q175">
        <v>0</v>
      </c>
      <c r="R175">
        <v>0</v>
      </c>
      <c r="S175">
        <v>0</v>
      </c>
      <c r="T175">
        <v>0</v>
      </c>
      <c r="U175">
        <v>0</v>
      </c>
      <c r="V175">
        <v>3</v>
      </c>
      <c r="W175">
        <v>11</v>
      </c>
      <c r="X175">
        <v>0</v>
      </c>
      <c r="Y175">
        <v>37</v>
      </c>
      <c r="Z175">
        <v>2730</v>
      </c>
      <c r="AA175">
        <v>0</v>
      </c>
      <c r="AB175">
        <v>1</v>
      </c>
      <c r="AC175">
        <v>0</v>
      </c>
      <c r="AD175">
        <v>0</v>
      </c>
      <c r="AE175">
        <v>0</v>
      </c>
      <c r="AF175">
        <v>0</v>
      </c>
      <c r="AG175">
        <v>0</v>
      </c>
      <c r="AH175">
        <v>1</v>
      </c>
      <c r="AI175">
        <v>0</v>
      </c>
      <c r="AJ175">
        <v>0</v>
      </c>
      <c r="AK175">
        <v>43</v>
      </c>
      <c r="AL175">
        <v>36</v>
      </c>
      <c r="AM175">
        <v>0</v>
      </c>
    </row>
    <row r="176" spans="1:39" x14ac:dyDescent="0.25">
      <c r="A176">
        <v>32303</v>
      </c>
      <c r="B176">
        <v>0</v>
      </c>
      <c r="C176">
        <v>1</v>
      </c>
      <c r="D176">
        <v>63</v>
      </c>
      <c r="E176">
        <v>35</v>
      </c>
      <c r="F176">
        <v>0</v>
      </c>
      <c r="G176">
        <v>2</v>
      </c>
      <c r="H176">
        <v>0</v>
      </c>
      <c r="I176">
        <v>0</v>
      </c>
      <c r="J176">
        <v>2</v>
      </c>
      <c r="K176">
        <v>2</v>
      </c>
      <c r="L176">
        <v>1</v>
      </c>
      <c r="M176">
        <v>0</v>
      </c>
      <c r="N176">
        <v>4</v>
      </c>
      <c r="O176">
        <v>5</v>
      </c>
      <c r="P176">
        <v>0</v>
      </c>
      <c r="Q176">
        <v>0</v>
      </c>
      <c r="R176">
        <v>0</v>
      </c>
      <c r="S176">
        <v>0</v>
      </c>
      <c r="T176">
        <v>0</v>
      </c>
      <c r="U176">
        <v>0</v>
      </c>
      <c r="V176">
        <v>3</v>
      </c>
      <c r="W176">
        <v>11</v>
      </c>
      <c r="X176">
        <v>0</v>
      </c>
      <c r="Y176">
        <v>50</v>
      </c>
      <c r="Z176">
        <v>2272</v>
      </c>
      <c r="AA176">
        <v>0</v>
      </c>
      <c r="AB176">
        <v>0</v>
      </c>
      <c r="AC176">
        <v>1</v>
      </c>
      <c r="AD176">
        <v>0</v>
      </c>
      <c r="AE176">
        <v>0</v>
      </c>
      <c r="AF176">
        <v>0</v>
      </c>
      <c r="AG176">
        <v>0</v>
      </c>
      <c r="AH176">
        <v>0</v>
      </c>
      <c r="AI176">
        <v>0</v>
      </c>
      <c r="AJ176">
        <v>1</v>
      </c>
      <c r="AK176">
        <v>37</v>
      </c>
      <c r="AL176">
        <v>35</v>
      </c>
      <c r="AM176">
        <v>0</v>
      </c>
    </row>
    <row r="177" spans="1:39" x14ac:dyDescent="0.25">
      <c r="A177">
        <v>61286</v>
      </c>
      <c r="B177">
        <v>0</v>
      </c>
      <c r="C177">
        <v>1</v>
      </c>
      <c r="D177">
        <v>34</v>
      </c>
      <c r="E177">
        <v>356</v>
      </c>
      <c r="F177">
        <v>0</v>
      </c>
      <c r="G177">
        <v>107</v>
      </c>
      <c r="H177">
        <v>19</v>
      </c>
      <c r="I177">
        <v>9</v>
      </c>
      <c r="J177">
        <v>117</v>
      </c>
      <c r="K177">
        <v>2</v>
      </c>
      <c r="L177">
        <v>7</v>
      </c>
      <c r="M177">
        <v>1</v>
      </c>
      <c r="N177">
        <v>8</v>
      </c>
      <c r="O177">
        <v>5</v>
      </c>
      <c r="P177">
        <v>0</v>
      </c>
      <c r="Q177">
        <v>0</v>
      </c>
      <c r="R177">
        <v>0</v>
      </c>
      <c r="S177">
        <v>0</v>
      </c>
      <c r="T177">
        <v>0</v>
      </c>
      <c r="U177">
        <v>0</v>
      </c>
      <c r="V177">
        <v>3</v>
      </c>
      <c r="W177">
        <v>11</v>
      </c>
      <c r="X177">
        <v>0</v>
      </c>
      <c r="Y177">
        <v>54</v>
      </c>
      <c r="Z177">
        <v>2490</v>
      </c>
      <c r="AA177">
        <v>0</v>
      </c>
      <c r="AB177">
        <v>1</v>
      </c>
      <c r="AC177">
        <v>0</v>
      </c>
      <c r="AD177">
        <v>0</v>
      </c>
      <c r="AE177">
        <v>0</v>
      </c>
      <c r="AF177">
        <v>0</v>
      </c>
      <c r="AG177">
        <v>0</v>
      </c>
      <c r="AH177">
        <v>1</v>
      </c>
      <c r="AI177">
        <v>0</v>
      </c>
      <c r="AJ177">
        <v>0</v>
      </c>
      <c r="AK177">
        <v>491</v>
      </c>
      <c r="AL177">
        <v>374</v>
      </c>
      <c r="AM177">
        <v>0</v>
      </c>
    </row>
    <row r="178" spans="1:39" x14ac:dyDescent="0.25">
      <c r="A178">
        <v>74068</v>
      </c>
      <c r="B178">
        <v>0</v>
      </c>
      <c r="C178">
        <v>0</v>
      </c>
      <c r="D178">
        <v>14</v>
      </c>
      <c r="E178">
        <v>783</v>
      </c>
      <c r="F178">
        <v>30</v>
      </c>
      <c r="G178">
        <v>537</v>
      </c>
      <c r="H178">
        <v>140</v>
      </c>
      <c r="I178">
        <v>76</v>
      </c>
      <c r="J178">
        <v>15</v>
      </c>
      <c r="K178">
        <v>1</v>
      </c>
      <c r="L178">
        <v>4</v>
      </c>
      <c r="M178">
        <v>10</v>
      </c>
      <c r="N178">
        <v>9</v>
      </c>
      <c r="O178">
        <v>2</v>
      </c>
      <c r="P178">
        <v>0</v>
      </c>
      <c r="Q178">
        <v>0</v>
      </c>
      <c r="R178">
        <v>0</v>
      </c>
      <c r="S178">
        <v>0</v>
      </c>
      <c r="T178">
        <v>0</v>
      </c>
      <c r="U178">
        <v>0</v>
      </c>
      <c r="V178">
        <v>3</v>
      </c>
      <c r="W178">
        <v>11</v>
      </c>
      <c r="X178">
        <v>0</v>
      </c>
      <c r="Y178">
        <v>44</v>
      </c>
      <c r="Z178">
        <v>2626</v>
      </c>
      <c r="AA178">
        <v>0</v>
      </c>
      <c r="AB178">
        <v>1</v>
      </c>
      <c r="AC178">
        <v>0</v>
      </c>
      <c r="AD178">
        <v>0</v>
      </c>
      <c r="AE178">
        <v>0</v>
      </c>
      <c r="AF178">
        <v>0</v>
      </c>
      <c r="AG178">
        <v>0</v>
      </c>
      <c r="AH178">
        <v>1</v>
      </c>
      <c r="AI178">
        <v>0</v>
      </c>
      <c r="AJ178">
        <v>0</v>
      </c>
      <c r="AK178">
        <v>1566</v>
      </c>
      <c r="AL178">
        <v>1551</v>
      </c>
      <c r="AM178">
        <v>0</v>
      </c>
    </row>
    <row r="179" spans="1:39" x14ac:dyDescent="0.25">
      <c r="A179">
        <v>45759</v>
      </c>
      <c r="B179">
        <v>1</v>
      </c>
      <c r="C179">
        <v>1</v>
      </c>
      <c r="D179">
        <v>13</v>
      </c>
      <c r="E179">
        <v>42</v>
      </c>
      <c r="F179">
        <v>1</v>
      </c>
      <c r="G179">
        <v>18</v>
      </c>
      <c r="H179">
        <v>3</v>
      </c>
      <c r="I179">
        <v>0</v>
      </c>
      <c r="J179">
        <v>4</v>
      </c>
      <c r="K179">
        <v>2</v>
      </c>
      <c r="L179">
        <v>2</v>
      </c>
      <c r="M179">
        <v>0</v>
      </c>
      <c r="N179">
        <v>3</v>
      </c>
      <c r="O179">
        <v>7</v>
      </c>
      <c r="P179">
        <v>0</v>
      </c>
      <c r="Q179">
        <v>0</v>
      </c>
      <c r="R179">
        <v>0</v>
      </c>
      <c r="S179">
        <v>0</v>
      </c>
      <c r="T179">
        <v>0</v>
      </c>
      <c r="U179">
        <v>0</v>
      </c>
      <c r="V179">
        <v>3</v>
      </c>
      <c r="W179">
        <v>11</v>
      </c>
      <c r="X179">
        <v>0</v>
      </c>
      <c r="Y179">
        <v>56</v>
      </c>
      <c r="Z179">
        <v>2650</v>
      </c>
      <c r="AA179">
        <v>0</v>
      </c>
      <c r="AB179">
        <v>1</v>
      </c>
      <c r="AC179">
        <v>0</v>
      </c>
      <c r="AD179">
        <v>0</v>
      </c>
      <c r="AE179">
        <v>0</v>
      </c>
      <c r="AF179">
        <v>0</v>
      </c>
      <c r="AG179">
        <v>0</v>
      </c>
      <c r="AH179">
        <v>0</v>
      </c>
      <c r="AI179">
        <v>0</v>
      </c>
      <c r="AJ179">
        <v>1</v>
      </c>
      <c r="AK179">
        <v>64</v>
      </c>
      <c r="AL179">
        <v>60</v>
      </c>
      <c r="AM179">
        <v>0</v>
      </c>
    </row>
    <row r="180" spans="1:39" x14ac:dyDescent="0.25">
      <c r="A180">
        <v>24882</v>
      </c>
      <c r="B180">
        <v>1</v>
      </c>
      <c r="C180">
        <v>0</v>
      </c>
      <c r="D180">
        <v>52</v>
      </c>
      <c r="E180">
        <v>1</v>
      </c>
      <c r="F180">
        <v>4</v>
      </c>
      <c r="G180">
        <v>10</v>
      </c>
      <c r="H180">
        <v>29</v>
      </c>
      <c r="I180">
        <v>0</v>
      </c>
      <c r="J180">
        <v>36</v>
      </c>
      <c r="K180">
        <v>1</v>
      </c>
      <c r="L180">
        <v>1</v>
      </c>
      <c r="M180">
        <v>1</v>
      </c>
      <c r="N180">
        <v>2</v>
      </c>
      <c r="O180">
        <v>6</v>
      </c>
      <c r="P180">
        <v>1</v>
      </c>
      <c r="Q180">
        <v>0</v>
      </c>
      <c r="R180">
        <v>0</v>
      </c>
      <c r="S180">
        <v>0</v>
      </c>
      <c r="T180">
        <v>0</v>
      </c>
      <c r="U180">
        <v>0</v>
      </c>
      <c r="V180">
        <v>3</v>
      </c>
      <c r="W180">
        <v>11</v>
      </c>
      <c r="X180">
        <v>0</v>
      </c>
      <c r="Y180">
        <v>42</v>
      </c>
      <c r="Z180">
        <v>2817</v>
      </c>
      <c r="AA180">
        <v>0</v>
      </c>
      <c r="AB180">
        <v>0</v>
      </c>
      <c r="AC180">
        <v>0</v>
      </c>
      <c r="AD180">
        <v>1</v>
      </c>
      <c r="AE180">
        <v>0</v>
      </c>
      <c r="AF180">
        <v>0</v>
      </c>
      <c r="AG180">
        <v>1</v>
      </c>
      <c r="AH180">
        <v>0</v>
      </c>
      <c r="AI180">
        <v>0</v>
      </c>
      <c r="AJ180">
        <v>0</v>
      </c>
      <c r="AK180">
        <v>44</v>
      </c>
      <c r="AL180">
        <v>8</v>
      </c>
      <c r="AM180">
        <v>1</v>
      </c>
    </row>
    <row r="181" spans="1:39" x14ac:dyDescent="0.25">
      <c r="A181">
        <v>66973</v>
      </c>
      <c r="B181">
        <v>0</v>
      </c>
      <c r="C181">
        <v>0</v>
      </c>
      <c r="D181">
        <v>98</v>
      </c>
      <c r="E181">
        <v>466</v>
      </c>
      <c r="F181">
        <v>22</v>
      </c>
      <c r="G181">
        <v>432</v>
      </c>
      <c r="H181">
        <v>147</v>
      </c>
      <c r="I181">
        <v>113</v>
      </c>
      <c r="J181">
        <v>102</v>
      </c>
      <c r="K181">
        <v>1</v>
      </c>
      <c r="L181">
        <v>8</v>
      </c>
      <c r="M181">
        <v>7</v>
      </c>
      <c r="N181">
        <v>12</v>
      </c>
      <c r="O181">
        <v>3</v>
      </c>
      <c r="P181">
        <v>0</v>
      </c>
      <c r="Q181">
        <v>0</v>
      </c>
      <c r="R181">
        <v>0</v>
      </c>
      <c r="S181">
        <v>0</v>
      </c>
      <c r="T181">
        <v>0</v>
      </c>
      <c r="U181">
        <v>0</v>
      </c>
      <c r="V181">
        <v>3</v>
      </c>
      <c r="W181">
        <v>11</v>
      </c>
      <c r="X181">
        <v>0</v>
      </c>
      <c r="Y181">
        <v>31</v>
      </c>
      <c r="Z181">
        <v>2567</v>
      </c>
      <c r="AA181">
        <v>0</v>
      </c>
      <c r="AB181">
        <v>0</v>
      </c>
      <c r="AC181">
        <v>0</v>
      </c>
      <c r="AD181">
        <v>1</v>
      </c>
      <c r="AE181">
        <v>0</v>
      </c>
      <c r="AF181">
        <v>0</v>
      </c>
      <c r="AG181">
        <v>0</v>
      </c>
      <c r="AH181">
        <v>0</v>
      </c>
      <c r="AI181">
        <v>0</v>
      </c>
      <c r="AJ181">
        <v>1</v>
      </c>
      <c r="AK181">
        <v>1180</v>
      </c>
      <c r="AL181">
        <v>1078</v>
      </c>
      <c r="AM181">
        <v>0</v>
      </c>
    </row>
    <row r="182" spans="1:39" x14ac:dyDescent="0.25">
      <c r="A182">
        <v>38872</v>
      </c>
      <c r="B182">
        <v>1</v>
      </c>
      <c r="C182">
        <v>0</v>
      </c>
      <c r="D182">
        <v>93</v>
      </c>
      <c r="E182">
        <v>23</v>
      </c>
      <c r="F182">
        <v>3</v>
      </c>
      <c r="G182">
        <v>21</v>
      </c>
      <c r="H182">
        <v>3</v>
      </c>
      <c r="I182">
        <v>19</v>
      </c>
      <c r="J182">
        <v>22</v>
      </c>
      <c r="K182">
        <v>2</v>
      </c>
      <c r="L182">
        <v>3</v>
      </c>
      <c r="M182">
        <v>0</v>
      </c>
      <c r="N182">
        <v>3</v>
      </c>
      <c r="O182">
        <v>8</v>
      </c>
      <c r="P182">
        <v>0</v>
      </c>
      <c r="Q182">
        <v>0</v>
      </c>
      <c r="R182">
        <v>0</v>
      </c>
      <c r="S182">
        <v>0</v>
      </c>
      <c r="T182">
        <v>0</v>
      </c>
      <c r="U182">
        <v>0</v>
      </c>
      <c r="V182">
        <v>3</v>
      </c>
      <c r="W182">
        <v>11</v>
      </c>
      <c r="X182">
        <v>0</v>
      </c>
      <c r="Y182">
        <v>32</v>
      </c>
      <c r="Z182">
        <v>2554</v>
      </c>
      <c r="AA182">
        <v>0</v>
      </c>
      <c r="AB182">
        <v>1</v>
      </c>
      <c r="AC182">
        <v>0</v>
      </c>
      <c r="AD182">
        <v>0</v>
      </c>
      <c r="AE182">
        <v>0</v>
      </c>
      <c r="AF182">
        <v>0</v>
      </c>
      <c r="AG182">
        <v>0</v>
      </c>
      <c r="AH182">
        <v>1</v>
      </c>
      <c r="AI182">
        <v>0</v>
      </c>
      <c r="AJ182">
        <v>0</v>
      </c>
      <c r="AK182">
        <v>69</v>
      </c>
      <c r="AL182">
        <v>47</v>
      </c>
      <c r="AM182">
        <v>0</v>
      </c>
    </row>
    <row r="183" spans="1:39" x14ac:dyDescent="0.25">
      <c r="A183">
        <v>51148</v>
      </c>
      <c r="B183">
        <v>1</v>
      </c>
      <c r="C183">
        <v>1</v>
      </c>
      <c r="D183">
        <v>38</v>
      </c>
      <c r="E183">
        <v>235</v>
      </c>
      <c r="F183">
        <v>6</v>
      </c>
      <c r="G183">
        <v>45</v>
      </c>
      <c r="H183">
        <v>8</v>
      </c>
      <c r="I183">
        <v>9</v>
      </c>
      <c r="J183">
        <v>12</v>
      </c>
      <c r="K183">
        <v>4</v>
      </c>
      <c r="L183">
        <v>5</v>
      </c>
      <c r="M183">
        <v>1</v>
      </c>
      <c r="N183">
        <v>6</v>
      </c>
      <c r="O183">
        <v>6</v>
      </c>
      <c r="P183">
        <v>0</v>
      </c>
      <c r="Q183">
        <v>0</v>
      </c>
      <c r="R183">
        <v>0</v>
      </c>
      <c r="S183">
        <v>0</v>
      </c>
      <c r="T183">
        <v>0</v>
      </c>
      <c r="U183">
        <v>0</v>
      </c>
      <c r="V183">
        <v>3</v>
      </c>
      <c r="W183">
        <v>11</v>
      </c>
      <c r="X183">
        <v>0</v>
      </c>
      <c r="Y183">
        <v>47</v>
      </c>
      <c r="Z183">
        <v>2655</v>
      </c>
      <c r="AA183">
        <v>0</v>
      </c>
      <c r="AB183">
        <v>1</v>
      </c>
      <c r="AC183">
        <v>0</v>
      </c>
      <c r="AD183">
        <v>0</v>
      </c>
      <c r="AE183">
        <v>0</v>
      </c>
      <c r="AF183">
        <v>0</v>
      </c>
      <c r="AG183">
        <v>0</v>
      </c>
      <c r="AH183">
        <v>1</v>
      </c>
      <c r="AI183">
        <v>0</v>
      </c>
      <c r="AJ183">
        <v>0</v>
      </c>
      <c r="AK183">
        <v>303</v>
      </c>
      <c r="AL183">
        <v>291</v>
      </c>
      <c r="AM183">
        <v>0</v>
      </c>
    </row>
    <row r="184" spans="1:39" x14ac:dyDescent="0.25">
      <c r="A184">
        <v>31353</v>
      </c>
      <c r="B184">
        <v>1</v>
      </c>
      <c r="C184">
        <v>1</v>
      </c>
      <c r="D184">
        <v>24</v>
      </c>
      <c r="E184">
        <v>10</v>
      </c>
      <c r="F184">
        <v>0</v>
      </c>
      <c r="G184">
        <v>10</v>
      </c>
      <c r="H184">
        <v>3</v>
      </c>
      <c r="I184">
        <v>1</v>
      </c>
      <c r="J184">
        <v>7</v>
      </c>
      <c r="K184">
        <v>2</v>
      </c>
      <c r="L184">
        <v>1</v>
      </c>
      <c r="M184">
        <v>1</v>
      </c>
      <c r="N184">
        <v>2</v>
      </c>
      <c r="O184">
        <v>8</v>
      </c>
      <c r="P184">
        <v>0</v>
      </c>
      <c r="Q184">
        <v>0</v>
      </c>
      <c r="R184">
        <v>0</v>
      </c>
      <c r="S184">
        <v>0</v>
      </c>
      <c r="T184">
        <v>0</v>
      </c>
      <c r="U184">
        <v>0</v>
      </c>
      <c r="V184">
        <v>3</v>
      </c>
      <c r="W184">
        <v>11</v>
      </c>
      <c r="X184">
        <v>0</v>
      </c>
      <c r="Y184">
        <v>43</v>
      </c>
      <c r="Z184">
        <v>2341</v>
      </c>
      <c r="AA184">
        <v>0</v>
      </c>
      <c r="AB184">
        <v>1</v>
      </c>
      <c r="AC184">
        <v>0</v>
      </c>
      <c r="AD184">
        <v>0</v>
      </c>
      <c r="AE184">
        <v>0</v>
      </c>
      <c r="AF184">
        <v>0</v>
      </c>
      <c r="AG184">
        <v>0</v>
      </c>
      <c r="AH184">
        <v>1</v>
      </c>
      <c r="AI184">
        <v>0</v>
      </c>
      <c r="AJ184">
        <v>0</v>
      </c>
      <c r="AK184">
        <v>24</v>
      </c>
      <c r="AL184">
        <v>17</v>
      </c>
      <c r="AM184">
        <v>0</v>
      </c>
    </row>
    <row r="185" spans="1:39" x14ac:dyDescent="0.25">
      <c r="A185">
        <v>69661</v>
      </c>
      <c r="B185">
        <v>0</v>
      </c>
      <c r="C185">
        <v>0</v>
      </c>
      <c r="D185">
        <v>80</v>
      </c>
      <c r="E185">
        <v>656</v>
      </c>
      <c r="F185">
        <v>16</v>
      </c>
      <c r="G185">
        <v>106</v>
      </c>
      <c r="H185">
        <v>32</v>
      </c>
      <c r="I185">
        <v>16</v>
      </c>
      <c r="J185">
        <v>8</v>
      </c>
      <c r="K185">
        <v>1</v>
      </c>
      <c r="L185">
        <v>7</v>
      </c>
      <c r="M185">
        <v>3</v>
      </c>
      <c r="N185">
        <v>12</v>
      </c>
      <c r="O185">
        <v>3</v>
      </c>
      <c r="P185">
        <v>0</v>
      </c>
      <c r="Q185">
        <v>0</v>
      </c>
      <c r="R185">
        <v>0</v>
      </c>
      <c r="S185">
        <v>0</v>
      </c>
      <c r="T185">
        <v>0</v>
      </c>
      <c r="U185">
        <v>0</v>
      </c>
      <c r="V185">
        <v>3</v>
      </c>
      <c r="W185">
        <v>11</v>
      </c>
      <c r="X185">
        <v>0</v>
      </c>
      <c r="Y185">
        <v>40</v>
      </c>
      <c r="Z185">
        <v>2206</v>
      </c>
      <c r="AA185">
        <v>0</v>
      </c>
      <c r="AB185">
        <v>1</v>
      </c>
      <c r="AC185">
        <v>0</v>
      </c>
      <c r="AD185">
        <v>0</v>
      </c>
      <c r="AE185">
        <v>0</v>
      </c>
      <c r="AF185">
        <v>0</v>
      </c>
      <c r="AG185">
        <v>0</v>
      </c>
      <c r="AH185">
        <v>0</v>
      </c>
      <c r="AI185">
        <v>1</v>
      </c>
      <c r="AJ185">
        <v>0</v>
      </c>
      <c r="AK185">
        <v>826</v>
      </c>
      <c r="AL185">
        <v>818</v>
      </c>
      <c r="AM185">
        <v>0</v>
      </c>
    </row>
    <row r="186" spans="1:39" x14ac:dyDescent="0.25">
      <c r="A186">
        <v>80067</v>
      </c>
      <c r="B186">
        <v>0</v>
      </c>
      <c r="C186">
        <v>0</v>
      </c>
      <c r="D186">
        <v>82</v>
      </c>
      <c r="E186">
        <v>519</v>
      </c>
      <c r="F186">
        <v>17</v>
      </c>
      <c r="G186">
        <v>813</v>
      </c>
      <c r="H186">
        <v>27</v>
      </c>
      <c r="I186">
        <v>173</v>
      </c>
      <c r="J186">
        <v>51</v>
      </c>
      <c r="K186">
        <v>1</v>
      </c>
      <c r="L186">
        <v>4</v>
      </c>
      <c r="M186">
        <v>6</v>
      </c>
      <c r="N186">
        <v>6</v>
      </c>
      <c r="O186">
        <v>2</v>
      </c>
      <c r="P186">
        <v>0</v>
      </c>
      <c r="Q186">
        <v>0</v>
      </c>
      <c r="R186">
        <v>1</v>
      </c>
      <c r="S186">
        <v>0</v>
      </c>
      <c r="T186">
        <v>0</v>
      </c>
      <c r="U186">
        <v>0</v>
      </c>
      <c r="V186">
        <v>3</v>
      </c>
      <c r="W186">
        <v>11</v>
      </c>
      <c r="X186">
        <v>0</v>
      </c>
      <c r="Y186">
        <v>66</v>
      </c>
      <c r="Z186">
        <v>2442</v>
      </c>
      <c r="AA186">
        <v>0</v>
      </c>
      <c r="AB186">
        <v>1</v>
      </c>
      <c r="AC186">
        <v>0</v>
      </c>
      <c r="AD186">
        <v>0</v>
      </c>
      <c r="AE186">
        <v>0</v>
      </c>
      <c r="AF186">
        <v>0</v>
      </c>
      <c r="AG186">
        <v>0</v>
      </c>
      <c r="AH186">
        <v>1</v>
      </c>
      <c r="AI186">
        <v>0</v>
      </c>
      <c r="AJ186">
        <v>0</v>
      </c>
      <c r="AK186">
        <v>1549</v>
      </c>
      <c r="AL186">
        <v>1498</v>
      </c>
      <c r="AM186">
        <v>1</v>
      </c>
    </row>
    <row r="187" spans="1:39" x14ac:dyDescent="0.25">
      <c r="A187">
        <v>86718</v>
      </c>
      <c r="B187">
        <v>0</v>
      </c>
      <c r="C187">
        <v>0</v>
      </c>
      <c r="D187">
        <v>20</v>
      </c>
      <c r="E187">
        <v>344</v>
      </c>
      <c r="F187">
        <v>189</v>
      </c>
      <c r="G187">
        <v>482</v>
      </c>
      <c r="H187">
        <v>50</v>
      </c>
      <c r="I187">
        <v>33</v>
      </c>
      <c r="J187">
        <v>172</v>
      </c>
      <c r="K187">
        <v>1</v>
      </c>
      <c r="L187">
        <v>5</v>
      </c>
      <c r="M187">
        <v>6</v>
      </c>
      <c r="N187">
        <v>5</v>
      </c>
      <c r="O187">
        <v>2</v>
      </c>
      <c r="P187">
        <v>0</v>
      </c>
      <c r="Q187">
        <v>0</v>
      </c>
      <c r="R187">
        <v>0</v>
      </c>
      <c r="S187">
        <v>0</v>
      </c>
      <c r="T187">
        <v>0</v>
      </c>
      <c r="U187">
        <v>0</v>
      </c>
      <c r="V187">
        <v>3</v>
      </c>
      <c r="W187">
        <v>11</v>
      </c>
      <c r="X187">
        <v>0</v>
      </c>
      <c r="Y187">
        <v>66</v>
      </c>
      <c r="Z187">
        <v>2687</v>
      </c>
      <c r="AA187">
        <v>0</v>
      </c>
      <c r="AB187">
        <v>1</v>
      </c>
      <c r="AC187">
        <v>0</v>
      </c>
      <c r="AD187">
        <v>0</v>
      </c>
      <c r="AE187">
        <v>0</v>
      </c>
      <c r="AF187">
        <v>0</v>
      </c>
      <c r="AG187">
        <v>0</v>
      </c>
      <c r="AH187">
        <v>1</v>
      </c>
      <c r="AI187">
        <v>0</v>
      </c>
      <c r="AJ187">
        <v>0</v>
      </c>
      <c r="AK187">
        <v>1098</v>
      </c>
      <c r="AL187">
        <v>926</v>
      </c>
      <c r="AM187">
        <v>0</v>
      </c>
    </row>
    <row r="188" spans="1:39" x14ac:dyDescent="0.25">
      <c r="A188">
        <v>46854</v>
      </c>
      <c r="B188">
        <v>1</v>
      </c>
      <c r="C188">
        <v>1</v>
      </c>
      <c r="D188">
        <v>81</v>
      </c>
      <c r="E188">
        <v>96</v>
      </c>
      <c r="F188">
        <v>1</v>
      </c>
      <c r="G188">
        <v>79</v>
      </c>
      <c r="H188">
        <v>7</v>
      </c>
      <c r="I188">
        <v>1</v>
      </c>
      <c r="J188">
        <v>79</v>
      </c>
      <c r="K188">
        <v>6</v>
      </c>
      <c r="L188">
        <v>5</v>
      </c>
      <c r="M188">
        <v>1</v>
      </c>
      <c r="N188">
        <v>3</v>
      </c>
      <c r="O188">
        <v>8</v>
      </c>
      <c r="P188">
        <v>1</v>
      </c>
      <c r="Q188">
        <v>0</v>
      </c>
      <c r="R188">
        <v>0</v>
      </c>
      <c r="S188">
        <v>0</v>
      </c>
      <c r="T188">
        <v>0</v>
      </c>
      <c r="U188">
        <v>0</v>
      </c>
      <c r="V188">
        <v>3</v>
      </c>
      <c r="W188">
        <v>11</v>
      </c>
      <c r="X188">
        <v>1</v>
      </c>
      <c r="Y188">
        <v>47</v>
      </c>
      <c r="Z188">
        <v>2249</v>
      </c>
      <c r="AA188">
        <v>0</v>
      </c>
      <c r="AB188">
        <v>0</v>
      </c>
      <c r="AC188">
        <v>1</v>
      </c>
      <c r="AD188">
        <v>0</v>
      </c>
      <c r="AE188">
        <v>0</v>
      </c>
      <c r="AF188">
        <v>0</v>
      </c>
      <c r="AG188">
        <v>0</v>
      </c>
      <c r="AH188">
        <v>0</v>
      </c>
      <c r="AI188">
        <v>0</v>
      </c>
      <c r="AJ188">
        <v>1</v>
      </c>
      <c r="AK188">
        <v>184</v>
      </c>
      <c r="AL188">
        <v>105</v>
      </c>
      <c r="AM188">
        <v>1</v>
      </c>
    </row>
    <row r="189" spans="1:39" x14ac:dyDescent="0.25">
      <c r="A189">
        <v>69142</v>
      </c>
      <c r="B189">
        <v>0</v>
      </c>
      <c r="C189">
        <v>1</v>
      </c>
      <c r="D189">
        <v>50</v>
      </c>
      <c r="E189">
        <v>448</v>
      </c>
      <c r="F189">
        <v>4</v>
      </c>
      <c r="G189">
        <v>34</v>
      </c>
      <c r="H189">
        <v>6</v>
      </c>
      <c r="I189">
        <v>4</v>
      </c>
      <c r="J189">
        <v>39</v>
      </c>
      <c r="K189">
        <v>3</v>
      </c>
      <c r="L189">
        <v>8</v>
      </c>
      <c r="M189">
        <v>1</v>
      </c>
      <c r="N189">
        <v>7</v>
      </c>
      <c r="O189">
        <v>5</v>
      </c>
      <c r="P189">
        <v>0</v>
      </c>
      <c r="Q189">
        <v>1</v>
      </c>
      <c r="R189">
        <v>0</v>
      </c>
      <c r="S189">
        <v>0</v>
      </c>
      <c r="T189">
        <v>0</v>
      </c>
      <c r="U189">
        <v>0</v>
      </c>
      <c r="V189">
        <v>3</v>
      </c>
      <c r="W189">
        <v>11</v>
      </c>
      <c r="X189">
        <v>0</v>
      </c>
      <c r="Y189">
        <v>68</v>
      </c>
      <c r="Z189">
        <v>2159</v>
      </c>
      <c r="AA189">
        <v>1</v>
      </c>
      <c r="AB189">
        <v>0</v>
      </c>
      <c r="AC189">
        <v>0</v>
      </c>
      <c r="AD189">
        <v>0</v>
      </c>
      <c r="AE189">
        <v>0</v>
      </c>
      <c r="AF189">
        <v>0</v>
      </c>
      <c r="AG189">
        <v>0</v>
      </c>
      <c r="AH189">
        <v>1</v>
      </c>
      <c r="AI189">
        <v>0</v>
      </c>
      <c r="AJ189">
        <v>0</v>
      </c>
      <c r="AK189">
        <v>496</v>
      </c>
      <c r="AL189">
        <v>457</v>
      </c>
      <c r="AM189">
        <v>1</v>
      </c>
    </row>
    <row r="190" spans="1:39" x14ac:dyDescent="0.25">
      <c r="A190">
        <v>75922</v>
      </c>
      <c r="B190">
        <v>0</v>
      </c>
      <c r="C190">
        <v>0</v>
      </c>
      <c r="D190">
        <v>60</v>
      </c>
      <c r="E190">
        <v>265</v>
      </c>
      <c r="F190">
        <v>138</v>
      </c>
      <c r="G190">
        <v>553</v>
      </c>
      <c r="H190">
        <v>224</v>
      </c>
      <c r="I190">
        <v>23</v>
      </c>
      <c r="J190">
        <v>92</v>
      </c>
      <c r="K190">
        <v>1</v>
      </c>
      <c r="L190">
        <v>4</v>
      </c>
      <c r="M190">
        <v>4</v>
      </c>
      <c r="N190">
        <v>9</v>
      </c>
      <c r="O190">
        <v>1</v>
      </c>
      <c r="P190">
        <v>0</v>
      </c>
      <c r="Q190">
        <v>0</v>
      </c>
      <c r="R190">
        <v>0</v>
      </c>
      <c r="S190">
        <v>0</v>
      </c>
      <c r="T190">
        <v>0</v>
      </c>
      <c r="U190">
        <v>0</v>
      </c>
      <c r="V190">
        <v>3</v>
      </c>
      <c r="W190">
        <v>11</v>
      </c>
      <c r="X190">
        <v>0</v>
      </c>
      <c r="Y190">
        <v>52</v>
      </c>
      <c r="Z190">
        <v>2361</v>
      </c>
      <c r="AA190">
        <v>0</v>
      </c>
      <c r="AB190">
        <v>0</v>
      </c>
      <c r="AC190">
        <v>1</v>
      </c>
      <c r="AD190">
        <v>0</v>
      </c>
      <c r="AE190">
        <v>0</v>
      </c>
      <c r="AF190">
        <v>0</v>
      </c>
      <c r="AG190">
        <v>0</v>
      </c>
      <c r="AH190">
        <v>1</v>
      </c>
      <c r="AI190">
        <v>0</v>
      </c>
      <c r="AJ190">
        <v>0</v>
      </c>
      <c r="AK190">
        <v>1203</v>
      </c>
      <c r="AL190">
        <v>1111</v>
      </c>
      <c r="AM190">
        <v>0</v>
      </c>
    </row>
    <row r="191" spans="1:39" x14ac:dyDescent="0.25">
      <c r="A191">
        <v>63693</v>
      </c>
      <c r="B191">
        <v>0</v>
      </c>
      <c r="C191">
        <v>1</v>
      </c>
      <c r="D191">
        <v>63</v>
      </c>
      <c r="E191">
        <v>587</v>
      </c>
      <c r="F191">
        <v>43</v>
      </c>
      <c r="G191">
        <v>337</v>
      </c>
      <c r="H191">
        <v>42</v>
      </c>
      <c r="I191">
        <v>87</v>
      </c>
      <c r="J191">
        <v>54</v>
      </c>
      <c r="K191">
        <v>3</v>
      </c>
      <c r="L191">
        <v>11</v>
      </c>
      <c r="M191">
        <v>6</v>
      </c>
      <c r="N191">
        <v>9</v>
      </c>
      <c r="O191">
        <v>6</v>
      </c>
      <c r="P191">
        <v>0</v>
      </c>
      <c r="Q191">
        <v>0</v>
      </c>
      <c r="R191">
        <v>0</v>
      </c>
      <c r="S191">
        <v>0</v>
      </c>
      <c r="T191">
        <v>0</v>
      </c>
      <c r="U191">
        <v>0</v>
      </c>
      <c r="V191">
        <v>3</v>
      </c>
      <c r="W191">
        <v>11</v>
      </c>
      <c r="X191">
        <v>0</v>
      </c>
      <c r="Y191">
        <v>42</v>
      </c>
      <c r="Z191">
        <v>2417</v>
      </c>
      <c r="AA191">
        <v>1</v>
      </c>
      <c r="AB191">
        <v>0</v>
      </c>
      <c r="AC191">
        <v>0</v>
      </c>
      <c r="AD191">
        <v>0</v>
      </c>
      <c r="AE191">
        <v>0</v>
      </c>
      <c r="AF191">
        <v>0</v>
      </c>
      <c r="AG191">
        <v>0</v>
      </c>
      <c r="AH191">
        <v>1</v>
      </c>
      <c r="AI191">
        <v>0</v>
      </c>
      <c r="AJ191">
        <v>0</v>
      </c>
      <c r="AK191">
        <v>1096</v>
      </c>
      <c r="AL191">
        <v>1042</v>
      </c>
      <c r="AM191">
        <v>0</v>
      </c>
    </row>
    <row r="192" spans="1:39" x14ac:dyDescent="0.25">
      <c r="A192">
        <v>102160</v>
      </c>
      <c r="B192">
        <v>0</v>
      </c>
      <c r="C192">
        <v>0</v>
      </c>
      <c r="D192">
        <v>54</v>
      </c>
      <c r="E192">
        <v>763</v>
      </c>
      <c r="F192">
        <v>29</v>
      </c>
      <c r="G192">
        <v>138</v>
      </c>
      <c r="H192">
        <v>76</v>
      </c>
      <c r="I192">
        <v>176</v>
      </c>
      <c r="J192">
        <v>58</v>
      </c>
      <c r="K192">
        <v>0</v>
      </c>
      <c r="L192">
        <v>7</v>
      </c>
      <c r="M192">
        <v>9</v>
      </c>
      <c r="N192">
        <v>10</v>
      </c>
      <c r="O192">
        <v>4</v>
      </c>
      <c r="P192">
        <v>0</v>
      </c>
      <c r="Q192">
        <v>1</v>
      </c>
      <c r="R192">
        <v>1</v>
      </c>
      <c r="S192">
        <v>1</v>
      </c>
      <c r="T192">
        <v>0</v>
      </c>
      <c r="U192">
        <v>0</v>
      </c>
      <c r="V192">
        <v>3</v>
      </c>
      <c r="W192">
        <v>11</v>
      </c>
      <c r="X192">
        <v>1</v>
      </c>
      <c r="Y192">
        <v>43</v>
      </c>
      <c r="Z192">
        <v>2763</v>
      </c>
      <c r="AA192">
        <v>0</v>
      </c>
      <c r="AB192">
        <v>0</v>
      </c>
      <c r="AC192">
        <v>0</v>
      </c>
      <c r="AD192">
        <v>1</v>
      </c>
      <c r="AE192">
        <v>0</v>
      </c>
      <c r="AF192">
        <v>0</v>
      </c>
      <c r="AG192">
        <v>0</v>
      </c>
      <c r="AH192">
        <v>0</v>
      </c>
      <c r="AI192">
        <v>0</v>
      </c>
      <c r="AJ192">
        <v>1</v>
      </c>
      <c r="AK192">
        <v>1182</v>
      </c>
      <c r="AL192">
        <v>1124</v>
      </c>
      <c r="AM192">
        <v>3</v>
      </c>
    </row>
    <row r="193" spans="1:39" x14ac:dyDescent="0.25">
      <c r="A193">
        <v>40637</v>
      </c>
      <c r="B193">
        <v>1</v>
      </c>
      <c r="C193">
        <v>1</v>
      </c>
      <c r="D193">
        <v>72</v>
      </c>
      <c r="E193">
        <v>22</v>
      </c>
      <c r="F193">
        <v>0</v>
      </c>
      <c r="G193">
        <v>13</v>
      </c>
      <c r="H193">
        <v>0</v>
      </c>
      <c r="I193">
        <v>0</v>
      </c>
      <c r="J193">
        <v>3</v>
      </c>
      <c r="K193">
        <v>2</v>
      </c>
      <c r="L193">
        <v>1</v>
      </c>
      <c r="M193">
        <v>0</v>
      </c>
      <c r="N193">
        <v>3</v>
      </c>
      <c r="O193">
        <v>7</v>
      </c>
      <c r="P193">
        <v>0</v>
      </c>
      <c r="Q193">
        <v>0</v>
      </c>
      <c r="R193">
        <v>0</v>
      </c>
      <c r="S193">
        <v>0</v>
      </c>
      <c r="T193">
        <v>0</v>
      </c>
      <c r="U193">
        <v>0</v>
      </c>
      <c r="V193">
        <v>3</v>
      </c>
      <c r="W193">
        <v>11</v>
      </c>
      <c r="X193">
        <v>0</v>
      </c>
      <c r="Y193">
        <v>55</v>
      </c>
      <c r="Z193">
        <v>2506</v>
      </c>
      <c r="AA193">
        <v>0</v>
      </c>
      <c r="AB193">
        <v>0</v>
      </c>
      <c r="AC193">
        <v>1</v>
      </c>
      <c r="AD193">
        <v>0</v>
      </c>
      <c r="AE193">
        <v>0</v>
      </c>
      <c r="AF193">
        <v>0</v>
      </c>
      <c r="AG193">
        <v>0</v>
      </c>
      <c r="AH193">
        <v>0</v>
      </c>
      <c r="AI193">
        <v>0</v>
      </c>
      <c r="AJ193">
        <v>1</v>
      </c>
      <c r="AK193">
        <v>35</v>
      </c>
      <c r="AL193">
        <v>32</v>
      </c>
      <c r="AM193">
        <v>0</v>
      </c>
    </row>
    <row r="194" spans="1:39" x14ac:dyDescent="0.25">
      <c r="A194">
        <v>18890</v>
      </c>
      <c r="B194">
        <v>0</v>
      </c>
      <c r="C194">
        <v>0</v>
      </c>
      <c r="D194">
        <v>5</v>
      </c>
      <c r="E194">
        <v>6</v>
      </c>
      <c r="F194">
        <v>4</v>
      </c>
      <c r="G194">
        <v>1</v>
      </c>
      <c r="H194">
        <v>7</v>
      </c>
      <c r="I194">
        <v>2</v>
      </c>
      <c r="J194">
        <v>15</v>
      </c>
      <c r="K194">
        <v>1</v>
      </c>
      <c r="L194">
        <v>0</v>
      </c>
      <c r="M194">
        <v>1</v>
      </c>
      <c r="N194">
        <v>2</v>
      </c>
      <c r="O194">
        <v>6</v>
      </c>
      <c r="P194">
        <v>1</v>
      </c>
      <c r="Q194">
        <v>0</v>
      </c>
      <c r="R194">
        <v>0</v>
      </c>
      <c r="S194">
        <v>0</v>
      </c>
      <c r="T194">
        <v>0</v>
      </c>
      <c r="U194">
        <v>0</v>
      </c>
      <c r="V194">
        <v>3</v>
      </c>
      <c r="W194">
        <v>11</v>
      </c>
      <c r="X194">
        <v>1</v>
      </c>
      <c r="Y194">
        <v>36</v>
      </c>
      <c r="Z194">
        <v>2755</v>
      </c>
      <c r="AA194">
        <v>0</v>
      </c>
      <c r="AB194">
        <v>0</v>
      </c>
      <c r="AC194">
        <v>1</v>
      </c>
      <c r="AD194">
        <v>0</v>
      </c>
      <c r="AE194">
        <v>0</v>
      </c>
      <c r="AF194">
        <v>0</v>
      </c>
      <c r="AG194">
        <v>0</v>
      </c>
      <c r="AH194">
        <v>0</v>
      </c>
      <c r="AI194">
        <v>1</v>
      </c>
      <c r="AJ194">
        <v>0</v>
      </c>
      <c r="AK194">
        <v>20</v>
      </c>
      <c r="AL194">
        <v>5</v>
      </c>
      <c r="AM194">
        <v>1</v>
      </c>
    </row>
    <row r="195" spans="1:39" x14ac:dyDescent="0.25">
      <c r="A195">
        <v>29604</v>
      </c>
      <c r="B195">
        <v>1</v>
      </c>
      <c r="C195">
        <v>0</v>
      </c>
      <c r="D195">
        <v>88</v>
      </c>
      <c r="E195">
        <v>7</v>
      </c>
      <c r="F195">
        <v>6</v>
      </c>
      <c r="G195">
        <v>13</v>
      </c>
      <c r="H195">
        <v>7</v>
      </c>
      <c r="I195">
        <v>6</v>
      </c>
      <c r="J195">
        <v>14</v>
      </c>
      <c r="K195">
        <v>1</v>
      </c>
      <c r="L195">
        <v>1</v>
      </c>
      <c r="M195">
        <v>0</v>
      </c>
      <c r="N195">
        <v>3</v>
      </c>
      <c r="O195">
        <v>9</v>
      </c>
      <c r="P195">
        <v>1</v>
      </c>
      <c r="Q195">
        <v>0</v>
      </c>
      <c r="R195">
        <v>0</v>
      </c>
      <c r="S195">
        <v>0</v>
      </c>
      <c r="T195">
        <v>0</v>
      </c>
      <c r="U195">
        <v>0</v>
      </c>
      <c r="V195">
        <v>3</v>
      </c>
      <c r="W195">
        <v>11</v>
      </c>
      <c r="X195">
        <v>0</v>
      </c>
      <c r="Y195">
        <v>32</v>
      </c>
      <c r="Z195">
        <v>2362</v>
      </c>
      <c r="AA195">
        <v>0</v>
      </c>
      <c r="AB195">
        <v>0</v>
      </c>
      <c r="AC195">
        <v>0</v>
      </c>
      <c r="AD195">
        <v>1</v>
      </c>
      <c r="AE195">
        <v>0</v>
      </c>
      <c r="AF195">
        <v>0</v>
      </c>
      <c r="AG195">
        <v>0</v>
      </c>
      <c r="AH195">
        <v>1</v>
      </c>
      <c r="AI195">
        <v>0</v>
      </c>
      <c r="AJ195">
        <v>0</v>
      </c>
      <c r="AK195">
        <v>39</v>
      </c>
      <c r="AL195">
        <v>25</v>
      </c>
      <c r="AM195">
        <v>1</v>
      </c>
    </row>
    <row r="196" spans="1:39" x14ac:dyDescent="0.25">
      <c r="A196">
        <v>48721</v>
      </c>
      <c r="B196">
        <v>1</v>
      </c>
      <c r="C196">
        <v>1</v>
      </c>
      <c r="D196">
        <v>50</v>
      </c>
      <c r="E196">
        <v>81</v>
      </c>
      <c r="F196">
        <v>18</v>
      </c>
      <c r="G196">
        <v>113</v>
      </c>
      <c r="H196">
        <v>47</v>
      </c>
      <c r="I196">
        <v>13</v>
      </c>
      <c r="J196">
        <v>21</v>
      </c>
      <c r="K196">
        <v>6</v>
      </c>
      <c r="L196">
        <v>4</v>
      </c>
      <c r="M196">
        <v>2</v>
      </c>
      <c r="N196">
        <v>5</v>
      </c>
      <c r="O196">
        <v>6</v>
      </c>
      <c r="P196">
        <v>0</v>
      </c>
      <c r="Q196">
        <v>0</v>
      </c>
      <c r="R196">
        <v>0</v>
      </c>
      <c r="S196">
        <v>0</v>
      </c>
      <c r="T196">
        <v>0</v>
      </c>
      <c r="U196">
        <v>0</v>
      </c>
      <c r="V196">
        <v>3</v>
      </c>
      <c r="W196">
        <v>11</v>
      </c>
      <c r="X196">
        <v>0</v>
      </c>
      <c r="Y196">
        <v>57</v>
      </c>
      <c r="Z196">
        <v>2571</v>
      </c>
      <c r="AA196">
        <v>1</v>
      </c>
      <c r="AB196">
        <v>0</v>
      </c>
      <c r="AC196">
        <v>0</v>
      </c>
      <c r="AD196">
        <v>0</v>
      </c>
      <c r="AE196">
        <v>0</v>
      </c>
      <c r="AF196">
        <v>0</v>
      </c>
      <c r="AG196">
        <v>0</v>
      </c>
      <c r="AH196">
        <v>0</v>
      </c>
      <c r="AI196">
        <v>1</v>
      </c>
      <c r="AJ196">
        <v>0</v>
      </c>
      <c r="AK196">
        <v>272</v>
      </c>
      <c r="AL196">
        <v>251</v>
      </c>
      <c r="AM196">
        <v>0</v>
      </c>
    </row>
    <row r="197" spans="1:39" x14ac:dyDescent="0.25">
      <c r="A197">
        <v>44794</v>
      </c>
      <c r="B197">
        <v>0</v>
      </c>
      <c r="C197">
        <v>1</v>
      </c>
      <c r="D197">
        <v>99</v>
      </c>
      <c r="E197">
        <v>54</v>
      </c>
      <c r="F197">
        <v>0</v>
      </c>
      <c r="G197">
        <v>7</v>
      </c>
      <c r="H197">
        <v>0</v>
      </c>
      <c r="I197">
        <v>0</v>
      </c>
      <c r="J197">
        <v>4</v>
      </c>
      <c r="K197">
        <v>1</v>
      </c>
      <c r="L197">
        <v>2</v>
      </c>
      <c r="M197">
        <v>0</v>
      </c>
      <c r="N197">
        <v>3</v>
      </c>
      <c r="O197">
        <v>6</v>
      </c>
      <c r="P197">
        <v>0</v>
      </c>
      <c r="Q197">
        <v>0</v>
      </c>
      <c r="R197">
        <v>0</v>
      </c>
      <c r="S197">
        <v>0</v>
      </c>
      <c r="T197">
        <v>0</v>
      </c>
      <c r="U197">
        <v>0</v>
      </c>
      <c r="V197">
        <v>3</v>
      </c>
      <c r="W197">
        <v>11</v>
      </c>
      <c r="X197">
        <v>0</v>
      </c>
      <c r="Y197">
        <v>54</v>
      </c>
      <c r="Z197">
        <v>2180</v>
      </c>
      <c r="AA197">
        <v>0</v>
      </c>
      <c r="AB197">
        <v>1</v>
      </c>
      <c r="AC197">
        <v>0</v>
      </c>
      <c r="AD197">
        <v>0</v>
      </c>
      <c r="AE197">
        <v>0</v>
      </c>
      <c r="AF197">
        <v>0</v>
      </c>
      <c r="AG197">
        <v>0</v>
      </c>
      <c r="AH197">
        <v>1</v>
      </c>
      <c r="AI197">
        <v>0</v>
      </c>
      <c r="AJ197">
        <v>0</v>
      </c>
      <c r="AK197">
        <v>61</v>
      </c>
      <c r="AL197">
        <v>57</v>
      </c>
      <c r="AM197">
        <v>0</v>
      </c>
    </row>
    <row r="198" spans="1:39" x14ac:dyDescent="0.25">
      <c r="A198">
        <v>64497</v>
      </c>
      <c r="B198">
        <v>0</v>
      </c>
      <c r="C198">
        <v>1</v>
      </c>
      <c r="D198">
        <v>17</v>
      </c>
      <c r="E198">
        <v>1170</v>
      </c>
      <c r="F198">
        <v>48</v>
      </c>
      <c r="G198">
        <v>320</v>
      </c>
      <c r="H198">
        <v>42</v>
      </c>
      <c r="I198">
        <v>32</v>
      </c>
      <c r="J198">
        <v>192</v>
      </c>
      <c r="K198">
        <v>5</v>
      </c>
      <c r="L198">
        <v>11</v>
      </c>
      <c r="M198">
        <v>4</v>
      </c>
      <c r="N198">
        <v>9</v>
      </c>
      <c r="O198">
        <v>8</v>
      </c>
      <c r="P198">
        <v>1</v>
      </c>
      <c r="Q198">
        <v>0</v>
      </c>
      <c r="R198">
        <v>0</v>
      </c>
      <c r="S198">
        <v>0</v>
      </c>
      <c r="T198">
        <v>0</v>
      </c>
      <c r="U198">
        <v>0</v>
      </c>
      <c r="V198">
        <v>3</v>
      </c>
      <c r="W198">
        <v>11</v>
      </c>
      <c r="X198">
        <v>1</v>
      </c>
      <c r="Y198">
        <v>66</v>
      </c>
      <c r="Z198">
        <v>2816</v>
      </c>
      <c r="AA198">
        <v>1</v>
      </c>
      <c r="AB198">
        <v>0</v>
      </c>
      <c r="AC198">
        <v>0</v>
      </c>
      <c r="AD198">
        <v>0</v>
      </c>
      <c r="AE198">
        <v>0</v>
      </c>
      <c r="AF198">
        <v>0</v>
      </c>
      <c r="AG198">
        <v>0</v>
      </c>
      <c r="AH198">
        <v>1</v>
      </c>
      <c r="AI198">
        <v>0</v>
      </c>
      <c r="AJ198">
        <v>0</v>
      </c>
      <c r="AK198">
        <v>1612</v>
      </c>
      <c r="AL198">
        <v>1420</v>
      </c>
      <c r="AM198">
        <v>1</v>
      </c>
    </row>
    <row r="199" spans="1:39" x14ac:dyDescent="0.25">
      <c r="A199">
        <v>46097</v>
      </c>
      <c r="B199">
        <v>0</v>
      </c>
      <c r="C199">
        <v>1</v>
      </c>
      <c r="D199">
        <v>11</v>
      </c>
      <c r="E199">
        <v>72</v>
      </c>
      <c r="F199">
        <v>24</v>
      </c>
      <c r="G199">
        <v>68</v>
      </c>
      <c r="H199">
        <v>65</v>
      </c>
      <c r="I199">
        <v>4</v>
      </c>
      <c r="J199">
        <v>8</v>
      </c>
      <c r="K199">
        <v>5</v>
      </c>
      <c r="L199">
        <v>3</v>
      </c>
      <c r="M199">
        <v>1</v>
      </c>
      <c r="N199">
        <v>6</v>
      </c>
      <c r="O199">
        <v>4</v>
      </c>
      <c r="P199">
        <v>0</v>
      </c>
      <c r="Q199">
        <v>0</v>
      </c>
      <c r="R199">
        <v>0</v>
      </c>
      <c r="S199">
        <v>0</v>
      </c>
      <c r="T199">
        <v>0</v>
      </c>
      <c r="U199">
        <v>0</v>
      </c>
      <c r="V199">
        <v>3</v>
      </c>
      <c r="W199">
        <v>11</v>
      </c>
      <c r="X199">
        <v>0</v>
      </c>
      <c r="Y199">
        <v>64</v>
      </c>
      <c r="Z199">
        <v>2614</v>
      </c>
      <c r="AA199">
        <v>0</v>
      </c>
      <c r="AB199">
        <v>0</v>
      </c>
      <c r="AC199">
        <v>0</v>
      </c>
      <c r="AD199">
        <v>1</v>
      </c>
      <c r="AE199">
        <v>0</v>
      </c>
      <c r="AF199">
        <v>0</v>
      </c>
      <c r="AG199">
        <v>0</v>
      </c>
      <c r="AH199">
        <v>1</v>
      </c>
      <c r="AI199">
        <v>0</v>
      </c>
      <c r="AJ199">
        <v>0</v>
      </c>
      <c r="AK199">
        <v>233</v>
      </c>
      <c r="AL199">
        <v>225</v>
      </c>
      <c r="AM199">
        <v>0</v>
      </c>
    </row>
    <row r="200" spans="1:39" x14ac:dyDescent="0.25">
      <c r="A200">
        <v>77972</v>
      </c>
      <c r="B200">
        <v>0</v>
      </c>
      <c r="C200">
        <v>0</v>
      </c>
      <c r="D200">
        <v>18</v>
      </c>
      <c r="E200">
        <v>613</v>
      </c>
      <c r="F200">
        <v>22</v>
      </c>
      <c r="G200">
        <v>319</v>
      </c>
      <c r="H200">
        <v>33</v>
      </c>
      <c r="I200">
        <v>102</v>
      </c>
      <c r="J200">
        <v>12</v>
      </c>
      <c r="K200">
        <v>1</v>
      </c>
      <c r="L200">
        <v>4</v>
      </c>
      <c r="M200">
        <v>6</v>
      </c>
      <c r="N200">
        <v>9</v>
      </c>
      <c r="O200">
        <v>1</v>
      </c>
      <c r="P200">
        <v>0</v>
      </c>
      <c r="Q200">
        <v>0</v>
      </c>
      <c r="R200">
        <v>0</v>
      </c>
      <c r="S200">
        <v>0</v>
      </c>
      <c r="T200">
        <v>0</v>
      </c>
      <c r="U200">
        <v>0</v>
      </c>
      <c r="V200">
        <v>3</v>
      </c>
      <c r="W200">
        <v>11</v>
      </c>
      <c r="X200">
        <v>0</v>
      </c>
      <c r="Y200">
        <v>66</v>
      </c>
      <c r="Z200">
        <v>2262</v>
      </c>
      <c r="AA200">
        <v>0</v>
      </c>
      <c r="AB200">
        <v>0</v>
      </c>
      <c r="AC200">
        <v>0</v>
      </c>
      <c r="AD200">
        <v>1</v>
      </c>
      <c r="AE200">
        <v>0</v>
      </c>
      <c r="AF200">
        <v>0</v>
      </c>
      <c r="AG200">
        <v>0</v>
      </c>
      <c r="AH200">
        <v>1</v>
      </c>
      <c r="AI200">
        <v>0</v>
      </c>
      <c r="AJ200">
        <v>0</v>
      </c>
      <c r="AK200">
        <v>1089</v>
      </c>
      <c r="AL200">
        <v>1077</v>
      </c>
      <c r="AM200">
        <v>0</v>
      </c>
    </row>
    <row r="201" spans="1:39" x14ac:dyDescent="0.25">
      <c r="A201">
        <v>44377</v>
      </c>
      <c r="B201">
        <v>1</v>
      </c>
      <c r="C201">
        <v>1</v>
      </c>
      <c r="D201">
        <v>70</v>
      </c>
      <c r="E201">
        <v>224</v>
      </c>
      <c r="F201">
        <v>0</v>
      </c>
      <c r="G201">
        <v>30</v>
      </c>
      <c r="H201">
        <v>0</v>
      </c>
      <c r="I201">
        <v>0</v>
      </c>
      <c r="J201">
        <v>10</v>
      </c>
      <c r="K201">
        <v>8</v>
      </c>
      <c r="L201">
        <v>5</v>
      </c>
      <c r="M201">
        <v>1</v>
      </c>
      <c r="N201">
        <v>5</v>
      </c>
      <c r="O201">
        <v>8</v>
      </c>
      <c r="P201">
        <v>0</v>
      </c>
      <c r="Q201">
        <v>0</v>
      </c>
      <c r="R201">
        <v>0</v>
      </c>
      <c r="S201">
        <v>0</v>
      </c>
      <c r="T201">
        <v>0</v>
      </c>
      <c r="U201">
        <v>0</v>
      </c>
      <c r="V201">
        <v>3</v>
      </c>
      <c r="W201">
        <v>11</v>
      </c>
      <c r="X201">
        <v>0</v>
      </c>
      <c r="Y201">
        <v>52</v>
      </c>
      <c r="Z201">
        <v>2791</v>
      </c>
      <c r="AA201">
        <v>0</v>
      </c>
      <c r="AB201">
        <v>1</v>
      </c>
      <c r="AC201">
        <v>0</v>
      </c>
      <c r="AD201">
        <v>0</v>
      </c>
      <c r="AE201">
        <v>0</v>
      </c>
      <c r="AF201">
        <v>0</v>
      </c>
      <c r="AG201">
        <v>0</v>
      </c>
      <c r="AH201">
        <v>0</v>
      </c>
      <c r="AI201">
        <v>0</v>
      </c>
      <c r="AJ201">
        <v>1</v>
      </c>
      <c r="AK201">
        <v>254</v>
      </c>
      <c r="AL201">
        <v>244</v>
      </c>
      <c r="AM201">
        <v>0</v>
      </c>
    </row>
    <row r="202" spans="1:39" x14ac:dyDescent="0.25">
      <c r="A202">
        <v>46014</v>
      </c>
      <c r="B202">
        <v>1</v>
      </c>
      <c r="C202">
        <v>1</v>
      </c>
      <c r="D202">
        <v>21</v>
      </c>
      <c r="E202">
        <v>410</v>
      </c>
      <c r="F202">
        <v>0</v>
      </c>
      <c r="G202">
        <v>59</v>
      </c>
      <c r="H202">
        <v>19</v>
      </c>
      <c r="I202">
        <v>9</v>
      </c>
      <c r="J202">
        <v>44</v>
      </c>
      <c r="K202">
        <v>10</v>
      </c>
      <c r="L202">
        <v>7</v>
      </c>
      <c r="M202">
        <v>1</v>
      </c>
      <c r="N202">
        <v>8</v>
      </c>
      <c r="O202">
        <v>7</v>
      </c>
      <c r="P202">
        <v>0</v>
      </c>
      <c r="Q202">
        <v>0</v>
      </c>
      <c r="R202">
        <v>0</v>
      </c>
      <c r="S202">
        <v>0</v>
      </c>
      <c r="T202">
        <v>0</v>
      </c>
      <c r="U202">
        <v>0</v>
      </c>
      <c r="V202">
        <v>3</v>
      </c>
      <c r="W202">
        <v>11</v>
      </c>
      <c r="X202">
        <v>0</v>
      </c>
      <c r="Y202">
        <v>46</v>
      </c>
      <c r="Z202">
        <v>2683</v>
      </c>
      <c r="AA202">
        <v>0</v>
      </c>
      <c r="AB202">
        <v>0</v>
      </c>
      <c r="AC202">
        <v>0</v>
      </c>
      <c r="AD202">
        <v>1</v>
      </c>
      <c r="AE202">
        <v>0</v>
      </c>
      <c r="AF202">
        <v>0</v>
      </c>
      <c r="AG202">
        <v>0</v>
      </c>
      <c r="AH202">
        <v>0</v>
      </c>
      <c r="AI202">
        <v>1</v>
      </c>
      <c r="AJ202">
        <v>0</v>
      </c>
      <c r="AK202">
        <v>497</v>
      </c>
      <c r="AL202">
        <v>453</v>
      </c>
      <c r="AM202">
        <v>0</v>
      </c>
    </row>
    <row r="203" spans="1:39" x14ac:dyDescent="0.25">
      <c r="A203">
        <v>70951</v>
      </c>
      <c r="B203">
        <v>0</v>
      </c>
      <c r="C203">
        <v>0</v>
      </c>
      <c r="D203">
        <v>66</v>
      </c>
      <c r="E203">
        <v>239</v>
      </c>
      <c r="F203">
        <v>10</v>
      </c>
      <c r="G203">
        <v>554</v>
      </c>
      <c r="H203">
        <v>254</v>
      </c>
      <c r="I203">
        <v>87</v>
      </c>
      <c r="J203">
        <v>54</v>
      </c>
      <c r="K203">
        <v>1</v>
      </c>
      <c r="L203">
        <v>3</v>
      </c>
      <c r="M203">
        <v>4</v>
      </c>
      <c r="N203">
        <v>9</v>
      </c>
      <c r="O203">
        <v>1</v>
      </c>
      <c r="P203">
        <v>0</v>
      </c>
      <c r="Q203">
        <v>0</v>
      </c>
      <c r="R203">
        <v>0</v>
      </c>
      <c r="S203">
        <v>0</v>
      </c>
      <c r="T203">
        <v>0</v>
      </c>
      <c r="U203">
        <v>0</v>
      </c>
      <c r="V203">
        <v>3</v>
      </c>
      <c r="W203">
        <v>11</v>
      </c>
      <c r="X203">
        <v>0</v>
      </c>
      <c r="Y203">
        <v>35</v>
      </c>
      <c r="Z203">
        <v>2580</v>
      </c>
      <c r="AA203">
        <v>0</v>
      </c>
      <c r="AB203">
        <v>1</v>
      </c>
      <c r="AC203">
        <v>0</v>
      </c>
      <c r="AD203">
        <v>0</v>
      </c>
      <c r="AE203">
        <v>0</v>
      </c>
      <c r="AF203">
        <v>0</v>
      </c>
      <c r="AG203">
        <v>0</v>
      </c>
      <c r="AH203">
        <v>1</v>
      </c>
      <c r="AI203">
        <v>0</v>
      </c>
      <c r="AJ203">
        <v>0</v>
      </c>
      <c r="AK203">
        <v>1144</v>
      </c>
      <c r="AL203">
        <v>1090</v>
      </c>
      <c r="AM203">
        <v>0</v>
      </c>
    </row>
    <row r="204" spans="1:39" x14ac:dyDescent="0.25">
      <c r="A204">
        <v>41443</v>
      </c>
      <c r="B204">
        <v>1</v>
      </c>
      <c r="C204">
        <v>0</v>
      </c>
      <c r="D204">
        <v>79</v>
      </c>
      <c r="E204">
        <v>171</v>
      </c>
      <c r="F204">
        <v>7</v>
      </c>
      <c r="G204">
        <v>171</v>
      </c>
      <c r="H204">
        <v>25</v>
      </c>
      <c r="I204">
        <v>19</v>
      </c>
      <c r="J204">
        <v>89</v>
      </c>
      <c r="K204">
        <v>6</v>
      </c>
      <c r="L204">
        <v>8</v>
      </c>
      <c r="M204">
        <v>1</v>
      </c>
      <c r="N204">
        <v>5</v>
      </c>
      <c r="O204">
        <v>8</v>
      </c>
      <c r="P204">
        <v>0</v>
      </c>
      <c r="Q204">
        <v>0</v>
      </c>
      <c r="R204">
        <v>0</v>
      </c>
      <c r="S204">
        <v>0</v>
      </c>
      <c r="T204">
        <v>0</v>
      </c>
      <c r="U204">
        <v>0</v>
      </c>
      <c r="V204">
        <v>3</v>
      </c>
      <c r="W204">
        <v>11</v>
      </c>
      <c r="X204">
        <v>0</v>
      </c>
      <c r="Y204">
        <v>43</v>
      </c>
      <c r="Z204">
        <v>2248</v>
      </c>
      <c r="AA204">
        <v>0</v>
      </c>
      <c r="AB204">
        <v>1</v>
      </c>
      <c r="AC204">
        <v>0</v>
      </c>
      <c r="AD204">
        <v>0</v>
      </c>
      <c r="AE204">
        <v>0</v>
      </c>
      <c r="AF204">
        <v>0</v>
      </c>
      <c r="AG204">
        <v>0</v>
      </c>
      <c r="AH204">
        <v>1</v>
      </c>
      <c r="AI204">
        <v>0</v>
      </c>
      <c r="AJ204">
        <v>0</v>
      </c>
      <c r="AK204">
        <v>393</v>
      </c>
      <c r="AL204">
        <v>304</v>
      </c>
      <c r="AM204">
        <v>0</v>
      </c>
    </row>
    <row r="205" spans="1:39" x14ac:dyDescent="0.25">
      <c r="A205">
        <v>52195</v>
      </c>
      <c r="B205">
        <v>2</v>
      </c>
      <c r="C205">
        <v>1</v>
      </c>
      <c r="D205">
        <v>2</v>
      </c>
      <c r="E205">
        <v>12</v>
      </c>
      <c r="F205">
        <v>0</v>
      </c>
      <c r="G205">
        <v>4</v>
      </c>
      <c r="H205">
        <v>0</v>
      </c>
      <c r="I205">
        <v>0</v>
      </c>
      <c r="J205">
        <v>1</v>
      </c>
      <c r="K205">
        <v>1</v>
      </c>
      <c r="L205">
        <v>1</v>
      </c>
      <c r="M205">
        <v>0</v>
      </c>
      <c r="N205">
        <v>2</v>
      </c>
      <c r="O205">
        <v>8</v>
      </c>
      <c r="P205">
        <v>0</v>
      </c>
      <c r="Q205">
        <v>0</v>
      </c>
      <c r="R205">
        <v>0</v>
      </c>
      <c r="S205">
        <v>0</v>
      </c>
      <c r="T205">
        <v>0</v>
      </c>
      <c r="U205">
        <v>0</v>
      </c>
      <c r="V205">
        <v>3</v>
      </c>
      <c r="W205">
        <v>11</v>
      </c>
      <c r="X205">
        <v>0</v>
      </c>
      <c r="Y205">
        <v>42</v>
      </c>
      <c r="Z205">
        <v>2207</v>
      </c>
      <c r="AA205">
        <v>0</v>
      </c>
      <c r="AB205">
        <v>0</v>
      </c>
      <c r="AC205">
        <v>1</v>
      </c>
      <c r="AD205">
        <v>0</v>
      </c>
      <c r="AE205">
        <v>0</v>
      </c>
      <c r="AF205">
        <v>1</v>
      </c>
      <c r="AG205">
        <v>0</v>
      </c>
      <c r="AH205">
        <v>0</v>
      </c>
      <c r="AI205">
        <v>0</v>
      </c>
      <c r="AJ205">
        <v>0</v>
      </c>
      <c r="AK205">
        <v>16</v>
      </c>
      <c r="AL205">
        <v>15</v>
      </c>
      <c r="AM205">
        <v>0</v>
      </c>
    </row>
    <row r="206" spans="1:39" x14ac:dyDescent="0.25">
      <c r="A206">
        <v>83790</v>
      </c>
      <c r="B206">
        <v>0</v>
      </c>
      <c r="C206">
        <v>0</v>
      </c>
      <c r="D206">
        <v>81</v>
      </c>
      <c r="E206">
        <v>1076</v>
      </c>
      <c r="F206">
        <v>16</v>
      </c>
      <c r="G206">
        <v>417</v>
      </c>
      <c r="H206">
        <v>42</v>
      </c>
      <c r="I206">
        <v>48</v>
      </c>
      <c r="J206">
        <v>16</v>
      </c>
      <c r="K206">
        <v>1</v>
      </c>
      <c r="L206">
        <v>8</v>
      </c>
      <c r="M206">
        <v>10</v>
      </c>
      <c r="N206">
        <v>6</v>
      </c>
      <c r="O206">
        <v>3</v>
      </c>
      <c r="P206">
        <v>0</v>
      </c>
      <c r="Q206">
        <v>1</v>
      </c>
      <c r="R206">
        <v>1</v>
      </c>
      <c r="S206">
        <v>0</v>
      </c>
      <c r="T206">
        <v>0</v>
      </c>
      <c r="U206">
        <v>0</v>
      </c>
      <c r="V206">
        <v>3</v>
      </c>
      <c r="W206">
        <v>11</v>
      </c>
      <c r="X206">
        <v>0</v>
      </c>
      <c r="Y206">
        <v>72</v>
      </c>
      <c r="Z206">
        <v>2385</v>
      </c>
      <c r="AA206">
        <v>0</v>
      </c>
      <c r="AB206">
        <v>1</v>
      </c>
      <c r="AC206">
        <v>0</v>
      </c>
      <c r="AD206">
        <v>0</v>
      </c>
      <c r="AE206">
        <v>0</v>
      </c>
      <c r="AF206">
        <v>0</v>
      </c>
      <c r="AG206">
        <v>0</v>
      </c>
      <c r="AH206">
        <v>0</v>
      </c>
      <c r="AI206">
        <v>1</v>
      </c>
      <c r="AJ206">
        <v>0</v>
      </c>
      <c r="AK206">
        <v>1599</v>
      </c>
      <c r="AL206">
        <v>1583</v>
      </c>
      <c r="AM206">
        <v>2</v>
      </c>
    </row>
    <row r="207" spans="1:39" x14ac:dyDescent="0.25">
      <c r="A207">
        <v>44551</v>
      </c>
      <c r="B207">
        <v>0</v>
      </c>
      <c r="C207">
        <v>1</v>
      </c>
      <c r="D207">
        <v>24</v>
      </c>
      <c r="E207">
        <v>182</v>
      </c>
      <c r="F207">
        <v>4</v>
      </c>
      <c r="G207">
        <v>33</v>
      </c>
      <c r="H207">
        <v>0</v>
      </c>
      <c r="I207">
        <v>0</v>
      </c>
      <c r="J207">
        <v>66</v>
      </c>
      <c r="K207">
        <v>2</v>
      </c>
      <c r="L207">
        <v>4</v>
      </c>
      <c r="M207">
        <v>1</v>
      </c>
      <c r="N207">
        <v>5</v>
      </c>
      <c r="O207">
        <v>7</v>
      </c>
      <c r="P207">
        <v>0</v>
      </c>
      <c r="Q207">
        <v>0</v>
      </c>
      <c r="R207">
        <v>0</v>
      </c>
      <c r="S207">
        <v>0</v>
      </c>
      <c r="T207">
        <v>0</v>
      </c>
      <c r="U207">
        <v>0</v>
      </c>
      <c r="V207">
        <v>3</v>
      </c>
      <c r="W207">
        <v>11</v>
      </c>
      <c r="X207">
        <v>0</v>
      </c>
      <c r="Y207">
        <v>66</v>
      </c>
      <c r="Z207">
        <v>2461</v>
      </c>
      <c r="AA207">
        <v>0</v>
      </c>
      <c r="AB207">
        <v>0</v>
      </c>
      <c r="AC207">
        <v>0</v>
      </c>
      <c r="AD207">
        <v>0</v>
      </c>
      <c r="AE207">
        <v>1</v>
      </c>
      <c r="AF207">
        <v>0</v>
      </c>
      <c r="AG207">
        <v>0</v>
      </c>
      <c r="AH207">
        <v>0</v>
      </c>
      <c r="AI207">
        <v>1</v>
      </c>
      <c r="AJ207">
        <v>0</v>
      </c>
      <c r="AK207">
        <v>219</v>
      </c>
      <c r="AL207">
        <v>153</v>
      </c>
      <c r="AM207">
        <v>0</v>
      </c>
    </row>
    <row r="208" spans="1:39" x14ac:dyDescent="0.25">
      <c r="A208">
        <v>69508</v>
      </c>
      <c r="B208">
        <v>1</v>
      </c>
      <c r="C208">
        <v>0</v>
      </c>
      <c r="D208">
        <v>48</v>
      </c>
      <c r="E208">
        <v>824</v>
      </c>
      <c r="F208">
        <v>32</v>
      </c>
      <c r="G208">
        <v>162</v>
      </c>
      <c r="H208">
        <v>42</v>
      </c>
      <c r="I208">
        <v>32</v>
      </c>
      <c r="J208">
        <v>43</v>
      </c>
      <c r="K208">
        <v>2</v>
      </c>
      <c r="L208">
        <v>11</v>
      </c>
      <c r="M208">
        <v>4</v>
      </c>
      <c r="N208">
        <v>11</v>
      </c>
      <c r="O208">
        <v>6</v>
      </c>
      <c r="P208">
        <v>0</v>
      </c>
      <c r="Q208">
        <v>0</v>
      </c>
      <c r="R208">
        <v>0</v>
      </c>
      <c r="S208">
        <v>0</v>
      </c>
      <c r="T208">
        <v>0</v>
      </c>
      <c r="U208">
        <v>0</v>
      </c>
      <c r="V208">
        <v>3</v>
      </c>
      <c r="W208">
        <v>11</v>
      </c>
      <c r="X208">
        <v>0</v>
      </c>
      <c r="Y208">
        <v>40</v>
      </c>
      <c r="Z208">
        <v>2751</v>
      </c>
      <c r="AA208">
        <v>0</v>
      </c>
      <c r="AB208">
        <v>0</v>
      </c>
      <c r="AC208">
        <v>0</v>
      </c>
      <c r="AD208">
        <v>1</v>
      </c>
      <c r="AE208">
        <v>0</v>
      </c>
      <c r="AF208">
        <v>0</v>
      </c>
      <c r="AG208">
        <v>0</v>
      </c>
      <c r="AH208">
        <v>1</v>
      </c>
      <c r="AI208">
        <v>0</v>
      </c>
      <c r="AJ208">
        <v>0</v>
      </c>
      <c r="AK208">
        <v>1092</v>
      </c>
      <c r="AL208">
        <v>1049</v>
      </c>
      <c r="AM208">
        <v>0</v>
      </c>
    </row>
    <row r="209" spans="1:39" x14ac:dyDescent="0.25">
      <c r="A209">
        <v>45204</v>
      </c>
      <c r="B209">
        <v>1</v>
      </c>
      <c r="C209">
        <v>0</v>
      </c>
      <c r="D209">
        <v>93</v>
      </c>
      <c r="E209">
        <v>30</v>
      </c>
      <c r="F209">
        <v>11</v>
      </c>
      <c r="G209">
        <v>25</v>
      </c>
      <c r="H209">
        <v>29</v>
      </c>
      <c r="I209">
        <v>1</v>
      </c>
      <c r="J209">
        <v>18</v>
      </c>
      <c r="K209">
        <v>1</v>
      </c>
      <c r="L209">
        <v>1</v>
      </c>
      <c r="M209">
        <v>1</v>
      </c>
      <c r="N209">
        <v>4</v>
      </c>
      <c r="O209">
        <v>3</v>
      </c>
      <c r="P209">
        <v>0</v>
      </c>
      <c r="Q209">
        <v>0</v>
      </c>
      <c r="R209">
        <v>0</v>
      </c>
      <c r="S209">
        <v>0</v>
      </c>
      <c r="T209">
        <v>0</v>
      </c>
      <c r="U209">
        <v>0</v>
      </c>
      <c r="V209">
        <v>3</v>
      </c>
      <c r="W209">
        <v>11</v>
      </c>
      <c r="X209">
        <v>0</v>
      </c>
      <c r="Y209">
        <v>32</v>
      </c>
      <c r="Z209">
        <v>2238</v>
      </c>
      <c r="AA209">
        <v>0</v>
      </c>
      <c r="AB209">
        <v>0</v>
      </c>
      <c r="AC209">
        <v>0</v>
      </c>
      <c r="AD209">
        <v>1</v>
      </c>
      <c r="AE209">
        <v>0</v>
      </c>
      <c r="AF209">
        <v>1</v>
      </c>
      <c r="AG209">
        <v>0</v>
      </c>
      <c r="AH209">
        <v>0</v>
      </c>
      <c r="AI209">
        <v>0</v>
      </c>
      <c r="AJ209">
        <v>0</v>
      </c>
      <c r="AK209">
        <v>96</v>
      </c>
      <c r="AL209">
        <v>78</v>
      </c>
      <c r="AM209">
        <v>0</v>
      </c>
    </row>
    <row r="210" spans="1:39" x14ac:dyDescent="0.25">
      <c r="A210">
        <v>72460</v>
      </c>
      <c r="B210">
        <v>0</v>
      </c>
      <c r="C210">
        <v>0</v>
      </c>
      <c r="D210">
        <v>56</v>
      </c>
      <c r="E210">
        <v>377</v>
      </c>
      <c r="F210">
        <v>10</v>
      </c>
      <c r="G210">
        <v>540</v>
      </c>
      <c r="H210">
        <v>80</v>
      </c>
      <c r="I210">
        <v>30</v>
      </c>
      <c r="J210">
        <v>10</v>
      </c>
      <c r="K210">
        <v>1</v>
      </c>
      <c r="L210">
        <v>3</v>
      </c>
      <c r="M210">
        <v>5</v>
      </c>
      <c r="N210">
        <v>7</v>
      </c>
      <c r="O210">
        <v>1</v>
      </c>
      <c r="P210">
        <v>0</v>
      </c>
      <c r="Q210">
        <v>0</v>
      </c>
      <c r="R210">
        <v>0</v>
      </c>
      <c r="S210">
        <v>0</v>
      </c>
      <c r="T210">
        <v>0</v>
      </c>
      <c r="U210">
        <v>0</v>
      </c>
      <c r="V210">
        <v>3</v>
      </c>
      <c r="W210">
        <v>11</v>
      </c>
      <c r="X210">
        <v>0</v>
      </c>
      <c r="Y210">
        <v>51</v>
      </c>
      <c r="Z210">
        <v>2386</v>
      </c>
      <c r="AA210">
        <v>0</v>
      </c>
      <c r="AB210">
        <v>1</v>
      </c>
      <c r="AC210">
        <v>0</v>
      </c>
      <c r="AD210">
        <v>0</v>
      </c>
      <c r="AE210">
        <v>0</v>
      </c>
      <c r="AF210">
        <v>0</v>
      </c>
      <c r="AG210">
        <v>0</v>
      </c>
      <c r="AH210">
        <v>1</v>
      </c>
      <c r="AI210">
        <v>0</v>
      </c>
      <c r="AJ210">
        <v>0</v>
      </c>
      <c r="AK210">
        <v>1037</v>
      </c>
      <c r="AL210">
        <v>1027</v>
      </c>
      <c r="AM210">
        <v>0</v>
      </c>
    </row>
    <row r="211" spans="1:39" x14ac:dyDescent="0.25">
      <c r="A211">
        <v>77622</v>
      </c>
      <c r="B211">
        <v>0</v>
      </c>
      <c r="C211">
        <v>2</v>
      </c>
      <c r="D211">
        <v>3</v>
      </c>
      <c r="E211">
        <v>520</v>
      </c>
      <c r="F211">
        <v>7</v>
      </c>
      <c r="G211">
        <v>154</v>
      </c>
      <c r="H211">
        <v>19</v>
      </c>
      <c r="I211">
        <v>0</v>
      </c>
      <c r="J211">
        <v>14</v>
      </c>
      <c r="K211">
        <v>2</v>
      </c>
      <c r="L211">
        <v>6</v>
      </c>
      <c r="M211">
        <v>3</v>
      </c>
      <c r="N211">
        <v>11</v>
      </c>
      <c r="O211">
        <v>3</v>
      </c>
      <c r="P211">
        <v>0</v>
      </c>
      <c r="Q211">
        <v>0</v>
      </c>
      <c r="R211">
        <v>0</v>
      </c>
      <c r="S211">
        <v>0</v>
      </c>
      <c r="T211">
        <v>0</v>
      </c>
      <c r="U211">
        <v>0</v>
      </c>
      <c r="V211">
        <v>3</v>
      </c>
      <c r="W211">
        <v>11</v>
      </c>
      <c r="X211">
        <v>0</v>
      </c>
      <c r="Y211">
        <v>50</v>
      </c>
      <c r="Z211">
        <v>2235</v>
      </c>
      <c r="AA211">
        <v>0</v>
      </c>
      <c r="AB211">
        <v>0</v>
      </c>
      <c r="AC211">
        <v>0</v>
      </c>
      <c r="AD211">
        <v>1</v>
      </c>
      <c r="AE211">
        <v>0</v>
      </c>
      <c r="AF211">
        <v>0</v>
      </c>
      <c r="AG211">
        <v>0</v>
      </c>
      <c r="AH211">
        <v>0</v>
      </c>
      <c r="AI211">
        <v>0</v>
      </c>
      <c r="AJ211">
        <v>1</v>
      </c>
      <c r="AK211">
        <v>700</v>
      </c>
      <c r="AL211">
        <v>686</v>
      </c>
      <c r="AM211">
        <v>0</v>
      </c>
    </row>
    <row r="212" spans="1:39" x14ac:dyDescent="0.25">
      <c r="A212">
        <v>30732</v>
      </c>
      <c r="B212">
        <v>1</v>
      </c>
      <c r="C212">
        <v>0</v>
      </c>
      <c r="D212">
        <v>44</v>
      </c>
      <c r="E212">
        <v>155</v>
      </c>
      <c r="F212">
        <v>1</v>
      </c>
      <c r="G212">
        <v>25</v>
      </c>
      <c r="H212">
        <v>0</v>
      </c>
      <c r="I212">
        <v>1</v>
      </c>
      <c r="J212">
        <v>3</v>
      </c>
      <c r="K212">
        <v>4</v>
      </c>
      <c r="L212">
        <v>4</v>
      </c>
      <c r="M212">
        <v>1</v>
      </c>
      <c r="N212">
        <v>4</v>
      </c>
      <c r="O212">
        <v>8</v>
      </c>
      <c r="P212">
        <v>0</v>
      </c>
      <c r="Q212">
        <v>0</v>
      </c>
      <c r="R212">
        <v>0</v>
      </c>
      <c r="S212">
        <v>0</v>
      </c>
      <c r="T212">
        <v>0</v>
      </c>
      <c r="U212">
        <v>0</v>
      </c>
      <c r="V212">
        <v>3</v>
      </c>
      <c r="W212">
        <v>11</v>
      </c>
      <c r="X212">
        <v>0</v>
      </c>
      <c r="Y212">
        <v>40</v>
      </c>
      <c r="Z212">
        <v>2699</v>
      </c>
      <c r="AA212">
        <v>0</v>
      </c>
      <c r="AB212">
        <v>1</v>
      </c>
      <c r="AC212">
        <v>0</v>
      </c>
      <c r="AD212">
        <v>0</v>
      </c>
      <c r="AE212">
        <v>0</v>
      </c>
      <c r="AF212">
        <v>0</v>
      </c>
      <c r="AG212">
        <v>0</v>
      </c>
      <c r="AH212">
        <v>0</v>
      </c>
      <c r="AI212">
        <v>0</v>
      </c>
      <c r="AJ212">
        <v>1</v>
      </c>
      <c r="AK212">
        <v>182</v>
      </c>
      <c r="AL212">
        <v>179</v>
      </c>
      <c r="AM212">
        <v>0</v>
      </c>
    </row>
    <row r="213" spans="1:39" x14ac:dyDescent="0.25">
      <c r="A213">
        <v>63887</v>
      </c>
      <c r="B213">
        <v>0</v>
      </c>
      <c r="C213">
        <v>1</v>
      </c>
      <c r="D213">
        <v>38</v>
      </c>
      <c r="E213">
        <v>897</v>
      </c>
      <c r="F213">
        <v>23</v>
      </c>
      <c r="G213">
        <v>207</v>
      </c>
      <c r="H213">
        <v>15</v>
      </c>
      <c r="I213">
        <v>11</v>
      </c>
      <c r="J213">
        <v>92</v>
      </c>
      <c r="K213">
        <v>5</v>
      </c>
      <c r="L213">
        <v>9</v>
      </c>
      <c r="M213">
        <v>6</v>
      </c>
      <c r="N213">
        <v>12</v>
      </c>
      <c r="O213">
        <v>6</v>
      </c>
      <c r="P213">
        <v>0</v>
      </c>
      <c r="Q213">
        <v>0</v>
      </c>
      <c r="R213">
        <v>0</v>
      </c>
      <c r="S213">
        <v>0</v>
      </c>
      <c r="T213">
        <v>0</v>
      </c>
      <c r="U213">
        <v>0</v>
      </c>
      <c r="V213">
        <v>3</v>
      </c>
      <c r="W213">
        <v>11</v>
      </c>
      <c r="X213">
        <v>0</v>
      </c>
      <c r="Y213">
        <v>58</v>
      </c>
      <c r="Z213">
        <v>2818</v>
      </c>
      <c r="AA213">
        <v>1</v>
      </c>
      <c r="AB213">
        <v>0</v>
      </c>
      <c r="AC213">
        <v>0</v>
      </c>
      <c r="AD213">
        <v>0</v>
      </c>
      <c r="AE213">
        <v>0</v>
      </c>
      <c r="AF213">
        <v>0</v>
      </c>
      <c r="AG213">
        <v>0</v>
      </c>
      <c r="AH213">
        <v>1</v>
      </c>
      <c r="AI213">
        <v>0</v>
      </c>
      <c r="AJ213">
        <v>0</v>
      </c>
      <c r="AK213">
        <v>1153</v>
      </c>
      <c r="AL213">
        <v>1061</v>
      </c>
      <c r="AM213">
        <v>0</v>
      </c>
    </row>
    <row r="214" spans="1:39" x14ac:dyDescent="0.25">
      <c r="A214">
        <v>42011</v>
      </c>
      <c r="B214">
        <v>1</v>
      </c>
      <c r="C214">
        <v>0</v>
      </c>
      <c r="D214">
        <v>46</v>
      </c>
      <c r="E214">
        <v>131</v>
      </c>
      <c r="F214">
        <v>0</v>
      </c>
      <c r="G214">
        <v>16</v>
      </c>
      <c r="H214">
        <v>2</v>
      </c>
      <c r="I214">
        <v>1</v>
      </c>
      <c r="J214">
        <v>39</v>
      </c>
      <c r="K214">
        <v>4</v>
      </c>
      <c r="L214">
        <v>3</v>
      </c>
      <c r="M214">
        <v>1</v>
      </c>
      <c r="N214">
        <v>4</v>
      </c>
      <c r="O214">
        <v>8</v>
      </c>
      <c r="P214">
        <v>0</v>
      </c>
      <c r="Q214">
        <v>0</v>
      </c>
      <c r="R214">
        <v>0</v>
      </c>
      <c r="S214">
        <v>0</v>
      </c>
      <c r="T214">
        <v>0</v>
      </c>
      <c r="U214">
        <v>0</v>
      </c>
      <c r="V214">
        <v>3</v>
      </c>
      <c r="W214">
        <v>11</v>
      </c>
      <c r="X214">
        <v>0</v>
      </c>
      <c r="Y214">
        <v>42</v>
      </c>
      <c r="Z214">
        <v>2619</v>
      </c>
      <c r="AA214">
        <v>0</v>
      </c>
      <c r="AB214">
        <v>0</v>
      </c>
      <c r="AC214">
        <v>0</v>
      </c>
      <c r="AD214">
        <v>1</v>
      </c>
      <c r="AE214">
        <v>0</v>
      </c>
      <c r="AF214">
        <v>0</v>
      </c>
      <c r="AG214">
        <v>0</v>
      </c>
      <c r="AH214">
        <v>1</v>
      </c>
      <c r="AI214">
        <v>0</v>
      </c>
      <c r="AJ214">
        <v>0</v>
      </c>
      <c r="AK214">
        <v>150</v>
      </c>
      <c r="AL214">
        <v>111</v>
      </c>
      <c r="AM214">
        <v>0</v>
      </c>
    </row>
    <row r="215" spans="1:39" x14ac:dyDescent="0.25">
      <c r="A215">
        <v>51369</v>
      </c>
      <c r="B215">
        <v>0</v>
      </c>
      <c r="C215">
        <v>1</v>
      </c>
      <c r="D215">
        <v>84</v>
      </c>
      <c r="E215">
        <v>297</v>
      </c>
      <c r="F215">
        <v>7</v>
      </c>
      <c r="G215">
        <v>79</v>
      </c>
      <c r="H215">
        <v>0</v>
      </c>
      <c r="I215">
        <v>11</v>
      </c>
      <c r="J215">
        <v>182</v>
      </c>
      <c r="K215">
        <v>2</v>
      </c>
      <c r="L215">
        <v>8</v>
      </c>
      <c r="M215">
        <v>2</v>
      </c>
      <c r="N215">
        <v>4</v>
      </c>
      <c r="O215">
        <v>8</v>
      </c>
      <c r="P215">
        <v>0</v>
      </c>
      <c r="Q215">
        <v>0</v>
      </c>
      <c r="R215">
        <v>0</v>
      </c>
      <c r="S215">
        <v>0</v>
      </c>
      <c r="T215">
        <v>0</v>
      </c>
      <c r="U215">
        <v>0</v>
      </c>
      <c r="V215">
        <v>3</v>
      </c>
      <c r="W215">
        <v>11</v>
      </c>
      <c r="X215">
        <v>0</v>
      </c>
      <c r="Y215">
        <v>44</v>
      </c>
      <c r="Z215">
        <v>2771</v>
      </c>
      <c r="AA215">
        <v>0</v>
      </c>
      <c r="AB215">
        <v>0</v>
      </c>
      <c r="AC215">
        <v>0</v>
      </c>
      <c r="AD215">
        <v>1</v>
      </c>
      <c r="AE215">
        <v>0</v>
      </c>
      <c r="AF215">
        <v>0</v>
      </c>
      <c r="AG215">
        <v>0</v>
      </c>
      <c r="AH215">
        <v>1</v>
      </c>
      <c r="AI215">
        <v>0</v>
      </c>
      <c r="AJ215">
        <v>0</v>
      </c>
      <c r="AK215">
        <v>394</v>
      </c>
      <c r="AL215">
        <v>212</v>
      </c>
      <c r="AM215">
        <v>0</v>
      </c>
    </row>
    <row r="216" spans="1:39" x14ac:dyDescent="0.25">
      <c r="A216">
        <v>51537</v>
      </c>
      <c r="B216">
        <v>0</v>
      </c>
      <c r="C216">
        <v>1</v>
      </c>
      <c r="D216">
        <v>27</v>
      </c>
      <c r="E216">
        <v>787</v>
      </c>
      <c r="F216">
        <v>20</v>
      </c>
      <c r="G216">
        <v>204</v>
      </c>
      <c r="H216">
        <v>0</v>
      </c>
      <c r="I216">
        <v>0</v>
      </c>
      <c r="J216">
        <v>92</v>
      </c>
      <c r="K216">
        <v>3</v>
      </c>
      <c r="L216">
        <v>2</v>
      </c>
      <c r="M216">
        <v>2</v>
      </c>
      <c r="N216">
        <v>11</v>
      </c>
      <c r="O216">
        <v>8</v>
      </c>
      <c r="P216">
        <v>0</v>
      </c>
      <c r="Q216">
        <v>0</v>
      </c>
      <c r="R216">
        <v>0</v>
      </c>
      <c r="S216">
        <v>0</v>
      </c>
      <c r="T216">
        <v>0</v>
      </c>
      <c r="U216">
        <v>0</v>
      </c>
      <c r="V216">
        <v>3</v>
      </c>
      <c r="W216">
        <v>11</v>
      </c>
      <c r="X216">
        <v>0</v>
      </c>
      <c r="Y216">
        <v>68</v>
      </c>
      <c r="Z216">
        <v>2726</v>
      </c>
      <c r="AA216">
        <v>1</v>
      </c>
      <c r="AB216">
        <v>0</v>
      </c>
      <c r="AC216">
        <v>0</v>
      </c>
      <c r="AD216">
        <v>0</v>
      </c>
      <c r="AE216">
        <v>0</v>
      </c>
      <c r="AF216">
        <v>0</v>
      </c>
      <c r="AG216">
        <v>0</v>
      </c>
      <c r="AH216">
        <v>1</v>
      </c>
      <c r="AI216">
        <v>0</v>
      </c>
      <c r="AJ216">
        <v>0</v>
      </c>
      <c r="AK216">
        <v>1011</v>
      </c>
      <c r="AL216">
        <v>919</v>
      </c>
      <c r="AM216">
        <v>0</v>
      </c>
    </row>
    <row r="217" spans="1:39" x14ac:dyDescent="0.25">
      <c r="A217">
        <v>79930</v>
      </c>
      <c r="B217">
        <v>0</v>
      </c>
      <c r="C217">
        <v>0</v>
      </c>
      <c r="D217">
        <v>72</v>
      </c>
      <c r="E217">
        <v>792</v>
      </c>
      <c r="F217">
        <v>86</v>
      </c>
      <c r="G217">
        <v>740</v>
      </c>
      <c r="H217">
        <v>67</v>
      </c>
      <c r="I217">
        <v>51</v>
      </c>
      <c r="J217">
        <v>17</v>
      </c>
      <c r="K217">
        <v>1</v>
      </c>
      <c r="L217">
        <v>3</v>
      </c>
      <c r="M217">
        <v>5</v>
      </c>
      <c r="N217">
        <v>8</v>
      </c>
      <c r="O217">
        <v>2</v>
      </c>
      <c r="P217">
        <v>0</v>
      </c>
      <c r="Q217">
        <v>0</v>
      </c>
      <c r="R217">
        <v>0</v>
      </c>
      <c r="S217">
        <v>0</v>
      </c>
      <c r="T217">
        <v>0</v>
      </c>
      <c r="U217">
        <v>0</v>
      </c>
      <c r="V217">
        <v>3</v>
      </c>
      <c r="W217">
        <v>11</v>
      </c>
      <c r="X217">
        <v>0</v>
      </c>
      <c r="Y217">
        <v>48</v>
      </c>
      <c r="Z217">
        <v>2849</v>
      </c>
      <c r="AA217">
        <v>0</v>
      </c>
      <c r="AB217">
        <v>1</v>
      </c>
      <c r="AC217">
        <v>0</v>
      </c>
      <c r="AD217">
        <v>0</v>
      </c>
      <c r="AE217">
        <v>0</v>
      </c>
      <c r="AF217">
        <v>0</v>
      </c>
      <c r="AG217">
        <v>0</v>
      </c>
      <c r="AH217">
        <v>0</v>
      </c>
      <c r="AI217">
        <v>0</v>
      </c>
      <c r="AJ217">
        <v>1</v>
      </c>
      <c r="AK217">
        <v>1736</v>
      </c>
      <c r="AL217">
        <v>1719</v>
      </c>
      <c r="AM217">
        <v>0</v>
      </c>
    </row>
    <row r="218" spans="1:39" x14ac:dyDescent="0.25">
      <c r="A218">
        <v>34320</v>
      </c>
      <c r="B218">
        <v>1</v>
      </c>
      <c r="C218">
        <v>0</v>
      </c>
      <c r="D218">
        <v>66</v>
      </c>
      <c r="E218">
        <v>4</v>
      </c>
      <c r="F218">
        <v>1</v>
      </c>
      <c r="G218">
        <v>9</v>
      </c>
      <c r="H218">
        <v>3</v>
      </c>
      <c r="I218">
        <v>0</v>
      </c>
      <c r="J218">
        <v>0</v>
      </c>
      <c r="K218">
        <v>1</v>
      </c>
      <c r="L218">
        <v>1</v>
      </c>
      <c r="M218">
        <v>0</v>
      </c>
      <c r="N218">
        <v>2</v>
      </c>
      <c r="O218">
        <v>8</v>
      </c>
      <c r="P218">
        <v>0</v>
      </c>
      <c r="Q218">
        <v>0</v>
      </c>
      <c r="R218">
        <v>0</v>
      </c>
      <c r="S218">
        <v>0</v>
      </c>
      <c r="T218">
        <v>0</v>
      </c>
      <c r="U218">
        <v>0</v>
      </c>
      <c r="V218">
        <v>3</v>
      </c>
      <c r="W218">
        <v>11</v>
      </c>
      <c r="X218">
        <v>0</v>
      </c>
      <c r="Y218">
        <v>34</v>
      </c>
      <c r="Z218">
        <v>2292</v>
      </c>
      <c r="AA218">
        <v>0</v>
      </c>
      <c r="AB218">
        <v>0</v>
      </c>
      <c r="AC218">
        <v>0</v>
      </c>
      <c r="AD218">
        <v>1</v>
      </c>
      <c r="AE218">
        <v>0</v>
      </c>
      <c r="AF218">
        <v>0</v>
      </c>
      <c r="AG218">
        <v>0</v>
      </c>
      <c r="AH218">
        <v>0</v>
      </c>
      <c r="AI218">
        <v>0</v>
      </c>
      <c r="AJ218">
        <v>1</v>
      </c>
      <c r="AK218">
        <v>17</v>
      </c>
      <c r="AL218">
        <v>17</v>
      </c>
      <c r="AM218">
        <v>0</v>
      </c>
    </row>
    <row r="219" spans="1:39" x14ac:dyDescent="0.25">
      <c r="A219">
        <v>37070</v>
      </c>
      <c r="B219">
        <v>1</v>
      </c>
      <c r="C219">
        <v>1</v>
      </c>
      <c r="D219">
        <v>30</v>
      </c>
      <c r="E219">
        <v>231</v>
      </c>
      <c r="F219">
        <v>7</v>
      </c>
      <c r="G219">
        <v>137</v>
      </c>
      <c r="H219">
        <v>4</v>
      </c>
      <c r="I219">
        <v>15</v>
      </c>
      <c r="J219">
        <v>39</v>
      </c>
      <c r="K219">
        <v>9</v>
      </c>
      <c r="L219">
        <v>5</v>
      </c>
      <c r="M219">
        <v>1</v>
      </c>
      <c r="N219">
        <v>8</v>
      </c>
      <c r="O219">
        <v>7</v>
      </c>
      <c r="P219">
        <v>0</v>
      </c>
      <c r="Q219">
        <v>0</v>
      </c>
      <c r="R219">
        <v>0</v>
      </c>
      <c r="S219">
        <v>0</v>
      </c>
      <c r="T219">
        <v>0</v>
      </c>
      <c r="U219">
        <v>0</v>
      </c>
      <c r="V219">
        <v>3</v>
      </c>
      <c r="W219">
        <v>11</v>
      </c>
      <c r="X219">
        <v>1</v>
      </c>
      <c r="Y219">
        <v>54</v>
      </c>
      <c r="Z219">
        <v>2625</v>
      </c>
      <c r="AA219">
        <v>0</v>
      </c>
      <c r="AB219">
        <v>0</v>
      </c>
      <c r="AC219">
        <v>1</v>
      </c>
      <c r="AD219">
        <v>0</v>
      </c>
      <c r="AE219">
        <v>0</v>
      </c>
      <c r="AF219">
        <v>0</v>
      </c>
      <c r="AG219">
        <v>0</v>
      </c>
      <c r="AH219">
        <v>1</v>
      </c>
      <c r="AI219">
        <v>0</v>
      </c>
      <c r="AJ219">
        <v>0</v>
      </c>
      <c r="AK219">
        <v>394</v>
      </c>
      <c r="AL219">
        <v>355</v>
      </c>
      <c r="AM219">
        <v>0</v>
      </c>
    </row>
    <row r="220" spans="1:39" x14ac:dyDescent="0.25">
      <c r="A220">
        <v>81975</v>
      </c>
      <c r="B220">
        <v>0</v>
      </c>
      <c r="C220">
        <v>1</v>
      </c>
      <c r="D220">
        <v>2</v>
      </c>
      <c r="E220">
        <v>983</v>
      </c>
      <c r="F220">
        <v>76</v>
      </c>
      <c r="G220">
        <v>184</v>
      </c>
      <c r="H220">
        <v>180</v>
      </c>
      <c r="I220">
        <v>138</v>
      </c>
      <c r="J220">
        <v>27</v>
      </c>
      <c r="K220">
        <v>1</v>
      </c>
      <c r="L220">
        <v>6</v>
      </c>
      <c r="M220">
        <v>3</v>
      </c>
      <c r="N220">
        <v>4</v>
      </c>
      <c r="O220">
        <v>7</v>
      </c>
      <c r="P220">
        <v>0</v>
      </c>
      <c r="Q220">
        <v>0</v>
      </c>
      <c r="R220">
        <v>1</v>
      </c>
      <c r="S220">
        <v>0</v>
      </c>
      <c r="T220">
        <v>0</v>
      </c>
      <c r="U220">
        <v>0</v>
      </c>
      <c r="V220">
        <v>3</v>
      </c>
      <c r="W220">
        <v>11</v>
      </c>
      <c r="X220">
        <v>0</v>
      </c>
      <c r="Y220">
        <v>58</v>
      </c>
      <c r="Z220">
        <v>2699</v>
      </c>
      <c r="AA220">
        <v>1</v>
      </c>
      <c r="AB220">
        <v>0</v>
      </c>
      <c r="AC220">
        <v>0</v>
      </c>
      <c r="AD220">
        <v>0</v>
      </c>
      <c r="AE220">
        <v>0</v>
      </c>
      <c r="AF220">
        <v>1</v>
      </c>
      <c r="AG220">
        <v>0</v>
      </c>
      <c r="AH220">
        <v>0</v>
      </c>
      <c r="AI220">
        <v>0</v>
      </c>
      <c r="AJ220">
        <v>0</v>
      </c>
      <c r="AK220">
        <v>1561</v>
      </c>
      <c r="AL220">
        <v>1534</v>
      </c>
      <c r="AM220">
        <v>1</v>
      </c>
    </row>
    <row r="221" spans="1:39" x14ac:dyDescent="0.25">
      <c r="A221">
        <v>38590</v>
      </c>
      <c r="B221">
        <v>1</v>
      </c>
      <c r="C221">
        <v>0</v>
      </c>
      <c r="D221">
        <v>65</v>
      </c>
      <c r="E221">
        <v>3</v>
      </c>
      <c r="F221">
        <v>1</v>
      </c>
      <c r="G221">
        <v>8</v>
      </c>
      <c r="H221">
        <v>4</v>
      </c>
      <c r="I221">
        <v>3</v>
      </c>
      <c r="J221">
        <v>3</v>
      </c>
      <c r="K221">
        <v>1</v>
      </c>
      <c r="L221">
        <v>1</v>
      </c>
      <c r="M221">
        <v>0</v>
      </c>
      <c r="N221">
        <v>2</v>
      </c>
      <c r="O221">
        <v>8</v>
      </c>
      <c r="P221">
        <v>0</v>
      </c>
      <c r="Q221">
        <v>0</v>
      </c>
      <c r="R221">
        <v>0</v>
      </c>
      <c r="S221">
        <v>0</v>
      </c>
      <c r="T221">
        <v>0</v>
      </c>
      <c r="U221">
        <v>0</v>
      </c>
      <c r="V221">
        <v>3</v>
      </c>
      <c r="W221">
        <v>11</v>
      </c>
      <c r="X221">
        <v>0</v>
      </c>
      <c r="Y221">
        <v>49</v>
      </c>
      <c r="Z221">
        <v>2569</v>
      </c>
      <c r="AA221">
        <v>0</v>
      </c>
      <c r="AB221">
        <v>0</v>
      </c>
      <c r="AC221">
        <v>0</v>
      </c>
      <c r="AD221">
        <v>1</v>
      </c>
      <c r="AE221">
        <v>0</v>
      </c>
      <c r="AF221">
        <v>0</v>
      </c>
      <c r="AG221">
        <v>0</v>
      </c>
      <c r="AH221">
        <v>1</v>
      </c>
      <c r="AI221">
        <v>0</v>
      </c>
      <c r="AJ221">
        <v>0</v>
      </c>
      <c r="AK221">
        <v>19</v>
      </c>
      <c r="AL221">
        <v>16</v>
      </c>
      <c r="AM221">
        <v>0</v>
      </c>
    </row>
    <row r="222" spans="1:39" x14ac:dyDescent="0.25">
      <c r="A222">
        <v>15033</v>
      </c>
      <c r="B222">
        <v>0</v>
      </c>
      <c r="C222">
        <v>0</v>
      </c>
      <c r="D222">
        <v>37</v>
      </c>
      <c r="E222">
        <v>0</v>
      </c>
      <c r="F222">
        <v>4</v>
      </c>
      <c r="G222">
        <v>5</v>
      </c>
      <c r="H222">
        <v>6</v>
      </c>
      <c r="I222">
        <v>0</v>
      </c>
      <c r="J222">
        <v>4</v>
      </c>
      <c r="K222">
        <v>1</v>
      </c>
      <c r="L222">
        <v>1</v>
      </c>
      <c r="M222">
        <v>0</v>
      </c>
      <c r="N222">
        <v>3</v>
      </c>
      <c r="O222">
        <v>3</v>
      </c>
      <c r="P222">
        <v>0</v>
      </c>
      <c r="Q222">
        <v>0</v>
      </c>
      <c r="R222">
        <v>0</v>
      </c>
      <c r="S222">
        <v>0</v>
      </c>
      <c r="T222">
        <v>0</v>
      </c>
      <c r="U222">
        <v>0</v>
      </c>
      <c r="V222">
        <v>3</v>
      </c>
      <c r="W222">
        <v>11</v>
      </c>
      <c r="X222">
        <v>0</v>
      </c>
      <c r="Y222">
        <v>69</v>
      </c>
      <c r="Z222">
        <v>2233</v>
      </c>
      <c r="AA222">
        <v>0</v>
      </c>
      <c r="AB222">
        <v>0</v>
      </c>
      <c r="AC222">
        <v>1</v>
      </c>
      <c r="AD222">
        <v>0</v>
      </c>
      <c r="AE222">
        <v>0</v>
      </c>
      <c r="AF222">
        <v>0</v>
      </c>
      <c r="AG222">
        <v>0</v>
      </c>
      <c r="AH222">
        <v>1</v>
      </c>
      <c r="AI222">
        <v>0</v>
      </c>
      <c r="AJ222">
        <v>0</v>
      </c>
      <c r="AK222">
        <v>15</v>
      </c>
      <c r="AL222">
        <v>11</v>
      </c>
      <c r="AM222">
        <v>0</v>
      </c>
    </row>
    <row r="223" spans="1:39" x14ac:dyDescent="0.25">
      <c r="A223">
        <v>62745</v>
      </c>
      <c r="B223">
        <v>0</v>
      </c>
      <c r="C223">
        <v>1</v>
      </c>
      <c r="D223">
        <v>89</v>
      </c>
      <c r="E223">
        <v>562</v>
      </c>
      <c r="F223">
        <v>21</v>
      </c>
      <c r="G223">
        <v>464</v>
      </c>
      <c r="H223">
        <v>28</v>
      </c>
      <c r="I223">
        <v>10</v>
      </c>
      <c r="J223">
        <v>32</v>
      </c>
      <c r="K223">
        <v>3</v>
      </c>
      <c r="L223">
        <v>7</v>
      </c>
      <c r="M223">
        <v>8</v>
      </c>
      <c r="N223">
        <v>11</v>
      </c>
      <c r="O223">
        <v>5</v>
      </c>
      <c r="P223">
        <v>0</v>
      </c>
      <c r="Q223">
        <v>0</v>
      </c>
      <c r="R223">
        <v>0</v>
      </c>
      <c r="S223">
        <v>0</v>
      </c>
      <c r="T223">
        <v>0</v>
      </c>
      <c r="U223">
        <v>0</v>
      </c>
      <c r="V223">
        <v>3</v>
      </c>
      <c r="W223">
        <v>11</v>
      </c>
      <c r="X223">
        <v>0</v>
      </c>
      <c r="Y223">
        <v>55</v>
      </c>
      <c r="Z223">
        <v>2622</v>
      </c>
      <c r="AA223">
        <v>0</v>
      </c>
      <c r="AB223">
        <v>1</v>
      </c>
      <c r="AC223">
        <v>0</v>
      </c>
      <c r="AD223">
        <v>0</v>
      </c>
      <c r="AE223">
        <v>0</v>
      </c>
      <c r="AF223">
        <v>0</v>
      </c>
      <c r="AG223">
        <v>0</v>
      </c>
      <c r="AH223">
        <v>0</v>
      </c>
      <c r="AI223">
        <v>0</v>
      </c>
      <c r="AJ223">
        <v>1</v>
      </c>
      <c r="AK223">
        <v>1085</v>
      </c>
      <c r="AL223">
        <v>1053</v>
      </c>
      <c r="AM223">
        <v>0</v>
      </c>
    </row>
    <row r="224" spans="1:39" x14ac:dyDescent="0.25">
      <c r="A224">
        <v>22212</v>
      </c>
      <c r="B224">
        <v>1</v>
      </c>
      <c r="C224">
        <v>0</v>
      </c>
      <c r="D224">
        <v>49</v>
      </c>
      <c r="E224">
        <v>5</v>
      </c>
      <c r="F224">
        <v>9</v>
      </c>
      <c r="G224">
        <v>20</v>
      </c>
      <c r="H224">
        <v>6</v>
      </c>
      <c r="I224">
        <v>8</v>
      </c>
      <c r="J224">
        <v>21</v>
      </c>
      <c r="K224">
        <v>2</v>
      </c>
      <c r="L224">
        <v>2</v>
      </c>
      <c r="M224">
        <v>0</v>
      </c>
      <c r="N224">
        <v>4</v>
      </c>
      <c r="O224">
        <v>6</v>
      </c>
      <c r="P224">
        <v>0</v>
      </c>
      <c r="Q224">
        <v>0</v>
      </c>
      <c r="R224">
        <v>0</v>
      </c>
      <c r="S224">
        <v>0</v>
      </c>
      <c r="T224">
        <v>0</v>
      </c>
      <c r="U224">
        <v>0</v>
      </c>
      <c r="V224">
        <v>3</v>
      </c>
      <c r="W224">
        <v>11</v>
      </c>
      <c r="X224">
        <v>0</v>
      </c>
      <c r="Y224">
        <v>45</v>
      </c>
      <c r="Z224">
        <v>2361</v>
      </c>
      <c r="AA224">
        <v>0</v>
      </c>
      <c r="AB224">
        <v>1</v>
      </c>
      <c r="AC224">
        <v>0</v>
      </c>
      <c r="AD224">
        <v>0</v>
      </c>
      <c r="AE224">
        <v>0</v>
      </c>
      <c r="AF224">
        <v>1</v>
      </c>
      <c r="AG224">
        <v>0</v>
      </c>
      <c r="AH224">
        <v>0</v>
      </c>
      <c r="AI224">
        <v>0</v>
      </c>
      <c r="AJ224">
        <v>0</v>
      </c>
      <c r="AK224">
        <v>48</v>
      </c>
      <c r="AL224">
        <v>27</v>
      </c>
      <c r="AM224">
        <v>0</v>
      </c>
    </row>
    <row r="225" spans="1:39" x14ac:dyDescent="0.25">
      <c r="A225">
        <v>23661</v>
      </c>
      <c r="B225">
        <v>1</v>
      </c>
      <c r="C225">
        <v>0</v>
      </c>
      <c r="D225">
        <v>46</v>
      </c>
      <c r="E225">
        <v>18</v>
      </c>
      <c r="F225">
        <v>0</v>
      </c>
      <c r="G225">
        <v>4</v>
      </c>
      <c r="H225">
        <v>0</v>
      </c>
      <c r="I225">
        <v>0</v>
      </c>
      <c r="J225">
        <v>1</v>
      </c>
      <c r="K225">
        <v>1</v>
      </c>
      <c r="L225">
        <v>1</v>
      </c>
      <c r="M225">
        <v>0</v>
      </c>
      <c r="N225">
        <v>3</v>
      </c>
      <c r="O225">
        <v>7</v>
      </c>
      <c r="P225">
        <v>0</v>
      </c>
      <c r="Q225">
        <v>0</v>
      </c>
      <c r="R225">
        <v>0</v>
      </c>
      <c r="S225">
        <v>0</v>
      </c>
      <c r="T225">
        <v>0</v>
      </c>
      <c r="U225">
        <v>0</v>
      </c>
      <c r="V225">
        <v>3</v>
      </c>
      <c r="W225">
        <v>11</v>
      </c>
      <c r="X225">
        <v>0</v>
      </c>
      <c r="Y225">
        <v>38</v>
      </c>
      <c r="Z225">
        <v>2366</v>
      </c>
      <c r="AA225">
        <v>0</v>
      </c>
      <c r="AB225">
        <v>0</v>
      </c>
      <c r="AC225">
        <v>0</v>
      </c>
      <c r="AD225">
        <v>1</v>
      </c>
      <c r="AE225">
        <v>0</v>
      </c>
      <c r="AF225">
        <v>0</v>
      </c>
      <c r="AG225">
        <v>0</v>
      </c>
      <c r="AH225">
        <v>0</v>
      </c>
      <c r="AI225">
        <v>1</v>
      </c>
      <c r="AJ225">
        <v>0</v>
      </c>
      <c r="AK225">
        <v>22</v>
      </c>
      <c r="AL225">
        <v>21</v>
      </c>
      <c r="AM225">
        <v>0</v>
      </c>
    </row>
    <row r="226" spans="1:39" x14ac:dyDescent="0.25">
      <c r="A226">
        <v>79761</v>
      </c>
      <c r="B226">
        <v>0</v>
      </c>
      <c r="C226">
        <v>1</v>
      </c>
      <c r="D226">
        <v>32</v>
      </c>
      <c r="E226">
        <v>415</v>
      </c>
      <c r="F226">
        <v>5</v>
      </c>
      <c r="G226">
        <v>124</v>
      </c>
      <c r="H226">
        <v>15</v>
      </c>
      <c r="I226">
        <v>35</v>
      </c>
      <c r="J226">
        <v>11</v>
      </c>
      <c r="K226">
        <v>1</v>
      </c>
      <c r="L226">
        <v>5</v>
      </c>
      <c r="M226">
        <v>2</v>
      </c>
      <c r="N226">
        <v>11</v>
      </c>
      <c r="O226">
        <v>3</v>
      </c>
      <c r="P226">
        <v>0</v>
      </c>
      <c r="Q226">
        <v>0</v>
      </c>
      <c r="R226">
        <v>0</v>
      </c>
      <c r="S226">
        <v>0</v>
      </c>
      <c r="T226">
        <v>0</v>
      </c>
      <c r="U226">
        <v>0</v>
      </c>
      <c r="V226">
        <v>3</v>
      </c>
      <c r="W226">
        <v>11</v>
      </c>
      <c r="X226">
        <v>0</v>
      </c>
      <c r="Y226">
        <v>62</v>
      </c>
      <c r="Z226">
        <v>2427</v>
      </c>
      <c r="AA226">
        <v>0</v>
      </c>
      <c r="AB226">
        <v>0</v>
      </c>
      <c r="AC226">
        <v>1</v>
      </c>
      <c r="AD226">
        <v>0</v>
      </c>
      <c r="AE226">
        <v>0</v>
      </c>
      <c r="AF226">
        <v>0</v>
      </c>
      <c r="AG226">
        <v>0</v>
      </c>
      <c r="AH226">
        <v>0</v>
      </c>
      <c r="AI226">
        <v>0</v>
      </c>
      <c r="AJ226">
        <v>1</v>
      </c>
      <c r="AK226">
        <v>594</v>
      </c>
      <c r="AL226">
        <v>583</v>
      </c>
      <c r="AM226">
        <v>0</v>
      </c>
    </row>
    <row r="227" spans="1:39" x14ac:dyDescent="0.25">
      <c r="A227">
        <v>7500</v>
      </c>
      <c r="B227">
        <v>1</v>
      </c>
      <c r="C227">
        <v>0</v>
      </c>
      <c r="D227">
        <v>54</v>
      </c>
      <c r="E227">
        <v>5</v>
      </c>
      <c r="F227">
        <v>3</v>
      </c>
      <c r="G227">
        <v>10</v>
      </c>
      <c r="H227">
        <v>12</v>
      </c>
      <c r="I227">
        <v>7</v>
      </c>
      <c r="J227">
        <v>20</v>
      </c>
      <c r="K227">
        <v>4</v>
      </c>
      <c r="L227">
        <v>3</v>
      </c>
      <c r="M227">
        <v>1</v>
      </c>
      <c r="N227">
        <v>3</v>
      </c>
      <c r="O227">
        <v>7</v>
      </c>
      <c r="P227">
        <v>0</v>
      </c>
      <c r="Q227">
        <v>0</v>
      </c>
      <c r="R227">
        <v>0</v>
      </c>
      <c r="S227">
        <v>0</v>
      </c>
      <c r="T227">
        <v>0</v>
      </c>
      <c r="U227">
        <v>0</v>
      </c>
      <c r="V227">
        <v>3</v>
      </c>
      <c r="W227">
        <v>11</v>
      </c>
      <c r="X227">
        <v>0</v>
      </c>
      <c r="Y227">
        <v>47</v>
      </c>
      <c r="Z227">
        <v>2344</v>
      </c>
      <c r="AA227">
        <v>0</v>
      </c>
      <c r="AB227">
        <v>0</v>
      </c>
      <c r="AC227">
        <v>1</v>
      </c>
      <c r="AD227">
        <v>0</v>
      </c>
      <c r="AE227">
        <v>0</v>
      </c>
      <c r="AF227">
        <v>0</v>
      </c>
      <c r="AG227">
        <v>0</v>
      </c>
      <c r="AH227">
        <v>1</v>
      </c>
      <c r="AI227">
        <v>0</v>
      </c>
      <c r="AJ227">
        <v>0</v>
      </c>
      <c r="AK227">
        <v>37</v>
      </c>
      <c r="AL227">
        <v>17</v>
      </c>
      <c r="AM227">
        <v>0</v>
      </c>
    </row>
    <row r="228" spans="1:39" x14ac:dyDescent="0.25">
      <c r="A228">
        <v>73455</v>
      </c>
      <c r="B228">
        <v>0</v>
      </c>
      <c r="C228">
        <v>0</v>
      </c>
      <c r="D228">
        <v>98</v>
      </c>
      <c r="E228">
        <v>901</v>
      </c>
      <c r="F228">
        <v>61</v>
      </c>
      <c r="G228">
        <v>757</v>
      </c>
      <c r="H228">
        <v>186</v>
      </c>
      <c r="I228">
        <v>163</v>
      </c>
      <c r="J228">
        <v>20</v>
      </c>
      <c r="K228">
        <v>1</v>
      </c>
      <c r="L228">
        <v>6</v>
      </c>
      <c r="M228">
        <v>5</v>
      </c>
      <c r="N228">
        <v>10</v>
      </c>
      <c r="O228">
        <v>3</v>
      </c>
      <c r="P228">
        <v>0</v>
      </c>
      <c r="Q228">
        <v>1</v>
      </c>
      <c r="R228">
        <v>0</v>
      </c>
      <c r="S228">
        <v>0</v>
      </c>
      <c r="T228">
        <v>0</v>
      </c>
      <c r="U228">
        <v>0</v>
      </c>
      <c r="V228">
        <v>3</v>
      </c>
      <c r="W228">
        <v>11</v>
      </c>
      <c r="X228">
        <v>0</v>
      </c>
      <c r="Y228">
        <v>52</v>
      </c>
      <c r="Z228">
        <v>2403</v>
      </c>
      <c r="AA228">
        <v>0</v>
      </c>
      <c r="AB228">
        <v>0</v>
      </c>
      <c r="AC228">
        <v>0</v>
      </c>
      <c r="AD228">
        <v>0</v>
      </c>
      <c r="AE228">
        <v>1</v>
      </c>
      <c r="AF228">
        <v>0</v>
      </c>
      <c r="AG228">
        <v>0</v>
      </c>
      <c r="AH228">
        <v>1</v>
      </c>
      <c r="AI228">
        <v>0</v>
      </c>
      <c r="AJ228">
        <v>0</v>
      </c>
      <c r="AK228">
        <v>2068</v>
      </c>
      <c r="AL228">
        <v>2048</v>
      </c>
      <c r="AM228">
        <v>1</v>
      </c>
    </row>
    <row r="229" spans="1:39" x14ac:dyDescent="0.25">
      <c r="A229">
        <v>64961</v>
      </c>
      <c r="B229">
        <v>0</v>
      </c>
      <c r="C229">
        <v>1</v>
      </c>
      <c r="D229">
        <v>97</v>
      </c>
      <c r="E229">
        <v>382</v>
      </c>
      <c r="F229">
        <v>114</v>
      </c>
      <c r="G229">
        <v>276</v>
      </c>
      <c r="H229">
        <v>75</v>
      </c>
      <c r="I229">
        <v>124</v>
      </c>
      <c r="J229">
        <v>38</v>
      </c>
      <c r="K229">
        <v>2</v>
      </c>
      <c r="L229">
        <v>6</v>
      </c>
      <c r="M229">
        <v>4</v>
      </c>
      <c r="N229">
        <v>4</v>
      </c>
      <c r="O229">
        <v>3</v>
      </c>
      <c r="P229">
        <v>0</v>
      </c>
      <c r="Q229">
        <v>0</v>
      </c>
      <c r="R229">
        <v>0</v>
      </c>
      <c r="S229">
        <v>0</v>
      </c>
      <c r="T229">
        <v>0</v>
      </c>
      <c r="U229">
        <v>0</v>
      </c>
      <c r="V229">
        <v>3</v>
      </c>
      <c r="W229">
        <v>11</v>
      </c>
      <c r="X229">
        <v>0</v>
      </c>
      <c r="Y229">
        <v>62</v>
      </c>
      <c r="Z229">
        <v>2712</v>
      </c>
      <c r="AA229">
        <v>0</v>
      </c>
      <c r="AB229">
        <v>0</v>
      </c>
      <c r="AC229">
        <v>0</v>
      </c>
      <c r="AD229">
        <v>1</v>
      </c>
      <c r="AE229">
        <v>0</v>
      </c>
      <c r="AF229">
        <v>0</v>
      </c>
      <c r="AG229">
        <v>0</v>
      </c>
      <c r="AH229">
        <v>1</v>
      </c>
      <c r="AI229">
        <v>0</v>
      </c>
      <c r="AJ229">
        <v>0</v>
      </c>
      <c r="AK229">
        <v>971</v>
      </c>
      <c r="AL229">
        <v>933</v>
      </c>
      <c r="AM229">
        <v>0</v>
      </c>
    </row>
    <row r="230" spans="1:39" x14ac:dyDescent="0.25">
      <c r="A230">
        <v>22804</v>
      </c>
      <c r="B230">
        <v>1</v>
      </c>
      <c r="C230">
        <v>0</v>
      </c>
      <c r="D230">
        <v>75</v>
      </c>
      <c r="E230">
        <v>14</v>
      </c>
      <c r="F230">
        <v>1</v>
      </c>
      <c r="G230">
        <v>7</v>
      </c>
      <c r="H230">
        <v>2</v>
      </c>
      <c r="I230">
        <v>1</v>
      </c>
      <c r="J230">
        <v>1</v>
      </c>
      <c r="K230">
        <v>1</v>
      </c>
      <c r="L230">
        <v>2</v>
      </c>
      <c r="M230">
        <v>0</v>
      </c>
      <c r="N230">
        <v>2</v>
      </c>
      <c r="O230">
        <v>9</v>
      </c>
      <c r="P230">
        <v>0</v>
      </c>
      <c r="Q230">
        <v>0</v>
      </c>
      <c r="R230">
        <v>0</v>
      </c>
      <c r="S230">
        <v>0</v>
      </c>
      <c r="T230">
        <v>0</v>
      </c>
      <c r="U230">
        <v>0</v>
      </c>
      <c r="V230">
        <v>3</v>
      </c>
      <c r="W230">
        <v>11</v>
      </c>
      <c r="X230">
        <v>0</v>
      </c>
      <c r="Y230">
        <v>49</v>
      </c>
      <c r="Z230">
        <v>2492</v>
      </c>
      <c r="AA230">
        <v>0</v>
      </c>
      <c r="AB230">
        <v>0</v>
      </c>
      <c r="AC230">
        <v>1</v>
      </c>
      <c r="AD230">
        <v>0</v>
      </c>
      <c r="AE230">
        <v>0</v>
      </c>
      <c r="AF230">
        <v>0</v>
      </c>
      <c r="AG230">
        <v>0</v>
      </c>
      <c r="AH230">
        <v>1</v>
      </c>
      <c r="AI230">
        <v>0</v>
      </c>
      <c r="AJ230">
        <v>0</v>
      </c>
      <c r="AK230">
        <v>25</v>
      </c>
      <c r="AL230">
        <v>24</v>
      </c>
      <c r="AM230">
        <v>0</v>
      </c>
    </row>
    <row r="231" spans="1:39" x14ac:dyDescent="0.25">
      <c r="A231">
        <v>73687</v>
      </c>
      <c r="B231">
        <v>0</v>
      </c>
      <c r="C231">
        <v>0</v>
      </c>
      <c r="D231">
        <v>8</v>
      </c>
      <c r="E231">
        <v>559</v>
      </c>
      <c r="F231">
        <v>153</v>
      </c>
      <c r="G231">
        <v>503</v>
      </c>
      <c r="H231">
        <v>218</v>
      </c>
      <c r="I231">
        <v>13</v>
      </c>
      <c r="J231">
        <v>181</v>
      </c>
      <c r="K231">
        <v>1</v>
      </c>
      <c r="L231">
        <v>3</v>
      </c>
      <c r="M231">
        <v>9</v>
      </c>
      <c r="N231">
        <v>9</v>
      </c>
      <c r="O231">
        <v>2</v>
      </c>
      <c r="P231">
        <v>0</v>
      </c>
      <c r="Q231">
        <v>0</v>
      </c>
      <c r="R231">
        <v>0</v>
      </c>
      <c r="S231">
        <v>1</v>
      </c>
      <c r="T231">
        <v>0</v>
      </c>
      <c r="U231">
        <v>0</v>
      </c>
      <c r="V231">
        <v>3</v>
      </c>
      <c r="W231">
        <v>11</v>
      </c>
      <c r="X231">
        <v>1</v>
      </c>
      <c r="Y231">
        <v>30</v>
      </c>
      <c r="Z231">
        <v>2372</v>
      </c>
      <c r="AA231">
        <v>0</v>
      </c>
      <c r="AB231">
        <v>1</v>
      </c>
      <c r="AC231">
        <v>0</v>
      </c>
      <c r="AD231">
        <v>0</v>
      </c>
      <c r="AE231">
        <v>0</v>
      </c>
      <c r="AF231">
        <v>0</v>
      </c>
      <c r="AG231">
        <v>0</v>
      </c>
      <c r="AH231">
        <v>1</v>
      </c>
      <c r="AI231">
        <v>0</v>
      </c>
      <c r="AJ231">
        <v>0</v>
      </c>
      <c r="AK231">
        <v>1446</v>
      </c>
      <c r="AL231">
        <v>1265</v>
      </c>
      <c r="AM231">
        <v>1</v>
      </c>
    </row>
    <row r="232" spans="1:39" x14ac:dyDescent="0.25">
      <c r="A232">
        <v>61074</v>
      </c>
      <c r="B232">
        <v>0</v>
      </c>
      <c r="C232">
        <v>1</v>
      </c>
      <c r="D232">
        <v>37</v>
      </c>
      <c r="E232">
        <v>789</v>
      </c>
      <c r="F232">
        <v>0</v>
      </c>
      <c r="G232">
        <v>133</v>
      </c>
      <c r="H232">
        <v>0</v>
      </c>
      <c r="I232">
        <v>28</v>
      </c>
      <c r="J232">
        <v>152</v>
      </c>
      <c r="K232">
        <v>7</v>
      </c>
      <c r="L232">
        <v>11</v>
      </c>
      <c r="M232">
        <v>5</v>
      </c>
      <c r="N232">
        <v>8</v>
      </c>
      <c r="O232">
        <v>7</v>
      </c>
      <c r="P232">
        <v>0</v>
      </c>
      <c r="Q232">
        <v>0</v>
      </c>
      <c r="R232">
        <v>0</v>
      </c>
      <c r="S232">
        <v>0</v>
      </c>
      <c r="T232">
        <v>0</v>
      </c>
      <c r="U232">
        <v>0</v>
      </c>
      <c r="V232">
        <v>3</v>
      </c>
      <c r="W232">
        <v>11</v>
      </c>
      <c r="X232">
        <v>0</v>
      </c>
      <c r="Y232">
        <v>62</v>
      </c>
      <c r="Z232">
        <v>2840</v>
      </c>
      <c r="AA232">
        <v>0</v>
      </c>
      <c r="AB232">
        <v>1</v>
      </c>
      <c r="AC232">
        <v>0</v>
      </c>
      <c r="AD232">
        <v>0</v>
      </c>
      <c r="AE232">
        <v>0</v>
      </c>
      <c r="AF232">
        <v>0</v>
      </c>
      <c r="AG232">
        <v>0</v>
      </c>
      <c r="AH232">
        <v>1</v>
      </c>
      <c r="AI232">
        <v>0</v>
      </c>
      <c r="AJ232">
        <v>0</v>
      </c>
      <c r="AK232">
        <v>950</v>
      </c>
      <c r="AL232">
        <v>798</v>
      </c>
      <c r="AM232">
        <v>0</v>
      </c>
    </row>
    <row r="233" spans="1:39" x14ac:dyDescent="0.25">
      <c r="A233">
        <v>31686</v>
      </c>
      <c r="B233">
        <v>1</v>
      </c>
      <c r="C233">
        <v>1</v>
      </c>
      <c r="D233">
        <v>31</v>
      </c>
      <c r="E233">
        <v>11</v>
      </c>
      <c r="F233">
        <v>0</v>
      </c>
      <c r="G233">
        <v>5</v>
      </c>
      <c r="H233">
        <v>0</v>
      </c>
      <c r="I233">
        <v>0</v>
      </c>
      <c r="J233">
        <v>1</v>
      </c>
      <c r="K233">
        <v>2</v>
      </c>
      <c r="L233">
        <v>1</v>
      </c>
      <c r="M233">
        <v>0</v>
      </c>
      <c r="N233">
        <v>3</v>
      </c>
      <c r="O233">
        <v>6</v>
      </c>
      <c r="P233">
        <v>0</v>
      </c>
      <c r="Q233">
        <v>0</v>
      </c>
      <c r="R233">
        <v>0</v>
      </c>
      <c r="S233">
        <v>0</v>
      </c>
      <c r="T233">
        <v>0</v>
      </c>
      <c r="U233">
        <v>0</v>
      </c>
      <c r="V233">
        <v>3</v>
      </c>
      <c r="W233">
        <v>11</v>
      </c>
      <c r="X233">
        <v>0</v>
      </c>
      <c r="Y233">
        <v>56</v>
      </c>
      <c r="Z233">
        <v>2183</v>
      </c>
      <c r="AA233">
        <v>0</v>
      </c>
      <c r="AB233">
        <v>1</v>
      </c>
      <c r="AC233">
        <v>0</v>
      </c>
      <c r="AD233">
        <v>0</v>
      </c>
      <c r="AE233">
        <v>0</v>
      </c>
      <c r="AF233">
        <v>0</v>
      </c>
      <c r="AG233">
        <v>0</v>
      </c>
      <c r="AH233">
        <v>0</v>
      </c>
      <c r="AI233">
        <v>0</v>
      </c>
      <c r="AJ233">
        <v>1</v>
      </c>
      <c r="AK233">
        <v>16</v>
      </c>
      <c r="AL233">
        <v>15</v>
      </c>
      <c r="AM233">
        <v>0</v>
      </c>
    </row>
    <row r="234" spans="1:39" x14ac:dyDescent="0.25">
      <c r="A234">
        <v>80134</v>
      </c>
      <c r="B234">
        <v>1</v>
      </c>
      <c r="C234">
        <v>0</v>
      </c>
      <c r="D234">
        <v>40</v>
      </c>
      <c r="E234">
        <v>1218</v>
      </c>
      <c r="F234">
        <v>16</v>
      </c>
      <c r="G234">
        <v>272</v>
      </c>
      <c r="H234">
        <v>104</v>
      </c>
      <c r="I234">
        <v>0</v>
      </c>
      <c r="J234">
        <v>80</v>
      </c>
      <c r="K234">
        <v>2</v>
      </c>
      <c r="L234">
        <v>5</v>
      </c>
      <c r="M234">
        <v>3</v>
      </c>
      <c r="N234">
        <v>6</v>
      </c>
      <c r="O234">
        <v>6</v>
      </c>
      <c r="P234">
        <v>0</v>
      </c>
      <c r="Q234">
        <v>1</v>
      </c>
      <c r="R234">
        <v>1</v>
      </c>
      <c r="S234">
        <v>1</v>
      </c>
      <c r="T234">
        <v>0</v>
      </c>
      <c r="U234">
        <v>0</v>
      </c>
      <c r="V234">
        <v>3</v>
      </c>
      <c r="W234">
        <v>11</v>
      </c>
      <c r="X234">
        <v>1</v>
      </c>
      <c r="Y234">
        <v>48</v>
      </c>
      <c r="Z234">
        <v>2564</v>
      </c>
      <c r="AA234">
        <v>0</v>
      </c>
      <c r="AB234">
        <v>1</v>
      </c>
      <c r="AC234">
        <v>0</v>
      </c>
      <c r="AD234">
        <v>0</v>
      </c>
      <c r="AE234">
        <v>0</v>
      </c>
      <c r="AF234">
        <v>0</v>
      </c>
      <c r="AG234">
        <v>0</v>
      </c>
      <c r="AH234">
        <v>1</v>
      </c>
      <c r="AI234">
        <v>0</v>
      </c>
      <c r="AJ234">
        <v>0</v>
      </c>
      <c r="AK234">
        <v>1610</v>
      </c>
      <c r="AL234">
        <v>1530</v>
      </c>
      <c r="AM234">
        <v>3</v>
      </c>
    </row>
    <row r="235" spans="1:39" x14ac:dyDescent="0.25">
      <c r="A235">
        <v>75027</v>
      </c>
      <c r="B235">
        <v>0</v>
      </c>
      <c r="C235">
        <v>1</v>
      </c>
      <c r="D235">
        <v>74</v>
      </c>
      <c r="E235">
        <v>925</v>
      </c>
      <c r="F235">
        <v>64</v>
      </c>
      <c r="G235">
        <v>179</v>
      </c>
      <c r="H235">
        <v>133</v>
      </c>
      <c r="I235">
        <v>12</v>
      </c>
      <c r="J235">
        <v>77</v>
      </c>
      <c r="K235">
        <v>2</v>
      </c>
      <c r="L235">
        <v>9</v>
      </c>
      <c r="M235">
        <v>4</v>
      </c>
      <c r="N235">
        <v>6</v>
      </c>
      <c r="O235">
        <v>5</v>
      </c>
      <c r="P235">
        <v>0</v>
      </c>
      <c r="Q235">
        <v>0</v>
      </c>
      <c r="R235">
        <v>0</v>
      </c>
      <c r="S235">
        <v>0</v>
      </c>
      <c r="T235">
        <v>0</v>
      </c>
      <c r="U235">
        <v>0</v>
      </c>
      <c r="V235">
        <v>3</v>
      </c>
      <c r="W235">
        <v>11</v>
      </c>
      <c r="X235">
        <v>0</v>
      </c>
      <c r="Y235">
        <v>67</v>
      </c>
      <c r="Z235">
        <v>2695</v>
      </c>
      <c r="AA235">
        <v>0</v>
      </c>
      <c r="AB235">
        <v>1</v>
      </c>
      <c r="AC235">
        <v>0</v>
      </c>
      <c r="AD235">
        <v>0</v>
      </c>
      <c r="AE235">
        <v>0</v>
      </c>
      <c r="AF235">
        <v>0</v>
      </c>
      <c r="AG235">
        <v>0</v>
      </c>
      <c r="AH235">
        <v>1</v>
      </c>
      <c r="AI235">
        <v>0</v>
      </c>
      <c r="AJ235">
        <v>0</v>
      </c>
      <c r="AK235">
        <v>1313</v>
      </c>
      <c r="AL235">
        <v>1236</v>
      </c>
      <c r="AM235">
        <v>0</v>
      </c>
    </row>
    <row r="236" spans="1:39" x14ac:dyDescent="0.25">
      <c r="A236">
        <v>67546</v>
      </c>
      <c r="B236">
        <v>0</v>
      </c>
      <c r="C236">
        <v>0</v>
      </c>
      <c r="D236">
        <v>90</v>
      </c>
      <c r="E236">
        <v>864</v>
      </c>
      <c r="F236">
        <v>134</v>
      </c>
      <c r="G236">
        <v>768</v>
      </c>
      <c r="H236">
        <v>150</v>
      </c>
      <c r="I236">
        <v>38</v>
      </c>
      <c r="J236">
        <v>172</v>
      </c>
      <c r="K236">
        <v>1</v>
      </c>
      <c r="L236">
        <v>4</v>
      </c>
      <c r="M236">
        <v>10</v>
      </c>
      <c r="N236">
        <v>5</v>
      </c>
      <c r="O236">
        <v>3</v>
      </c>
      <c r="P236">
        <v>0</v>
      </c>
      <c r="Q236">
        <v>0</v>
      </c>
      <c r="R236">
        <v>0</v>
      </c>
      <c r="S236">
        <v>0</v>
      </c>
      <c r="T236">
        <v>0</v>
      </c>
      <c r="U236">
        <v>0</v>
      </c>
      <c r="V236">
        <v>3</v>
      </c>
      <c r="W236">
        <v>11</v>
      </c>
      <c r="X236">
        <v>0</v>
      </c>
      <c r="Y236">
        <v>32</v>
      </c>
      <c r="Z236">
        <v>2826</v>
      </c>
      <c r="AA236">
        <v>0</v>
      </c>
      <c r="AB236">
        <v>1</v>
      </c>
      <c r="AC236">
        <v>0</v>
      </c>
      <c r="AD236">
        <v>0</v>
      </c>
      <c r="AE236">
        <v>0</v>
      </c>
      <c r="AF236">
        <v>0</v>
      </c>
      <c r="AG236">
        <v>0</v>
      </c>
      <c r="AH236">
        <v>0</v>
      </c>
      <c r="AI236">
        <v>0</v>
      </c>
      <c r="AJ236">
        <v>1</v>
      </c>
      <c r="AK236">
        <v>1954</v>
      </c>
      <c r="AL236">
        <v>1782</v>
      </c>
      <c r="AM236">
        <v>0</v>
      </c>
    </row>
    <row r="237" spans="1:39" x14ac:dyDescent="0.25">
      <c r="A237">
        <v>65176</v>
      </c>
      <c r="B237">
        <v>0</v>
      </c>
      <c r="C237">
        <v>1</v>
      </c>
      <c r="D237">
        <v>57</v>
      </c>
      <c r="E237">
        <v>960</v>
      </c>
      <c r="F237">
        <v>28</v>
      </c>
      <c r="G237">
        <v>183</v>
      </c>
      <c r="H237">
        <v>220</v>
      </c>
      <c r="I237">
        <v>70</v>
      </c>
      <c r="J237">
        <v>70</v>
      </c>
      <c r="K237">
        <v>4</v>
      </c>
      <c r="L237">
        <v>9</v>
      </c>
      <c r="M237">
        <v>6</v>
      </c>
      <c r="N237">
        <v>6</v>
      </c>
      <c r="O237">
        <v>6</v>
      </c>
      <c r="P237">
        <v>0</v>
      </c>
      <c r="Q237">
        <v>0</v>
      </c>
      <c r="R237">
        <v>0</v>
      </c>
      <c r="S237">
        <v>0</v>
      </c>
      <c r="T237">
        <v>0</v>
      </c>
      <c r="U237">
        <v>0</v>
      </c>
      <c r="V237">
        <v>3</v>
      </c>
      <c r="W237">
        <v>11</v>
      </c>
      <c r="X237">
        <v>0</v>
      </c>
      <c r="Y237">
        <v>51</v>
      </c>
      <c r="Z237">
        <v>2767</v>
      </c>
      <c r="AA237">
        <v>0</v>
      </c>
      <c r="AB237">
        <v>0</v>
      </c>
      <c r="AC237">
        <v>0</v>
      </c>
      <c r="AD237">
        <v>1</v>
      </c>
      <c r="AE237">
        <v>0</v>
      </c>
      <c r="AF237">
        <v>0</v>
      </c>
      <c r="AG237">
        <v>0</v>
      </c>
      <c r="AH237">
        <v>0</v>
      </c>
      <c r="AI237">
        <v>1</v>
      </c>
      <c r="AJ237">
        <v>0</v>
      </c>
      <c r="AK237">
        <v>1461</v>
      </c>
      <c r="AL237">
        <v>1391</v>
      </c>
      <c r="AM237">
        <v>0</v>
      </c>
    </row>
    <row r="238" spans="1:39" x14ac:dyDescent="0.25">
      <c r="A238">
        <v>31160</v>
      </c>
      <c r="B238">
        <v>1</v>
      </c>
      <c r="C238">
        <v>0</v>
      </c>
      <c r="D238">
        <v>59</v>
      </c>
      <c r="E238">
        <v>16</v>
      </c>
      <c r="F238">
        <v>3</v>
      </c>
      <c r="G238">
        <v>25</v>
      </c>
      <c r="H238">
        <v>6</v>
      </c>
      <c r="I238">
        <v>1</v>
      </c>
      <c r="J238">
        <v>13</v>
      </c>
      <c r="K238">
        <v>2</v>
      </c>
      <c r="L238">
        <v>2</v>
      </c>
      <c r="M238">
        <v>0</v>
      </c>
      <c r="N238">
        <v>3</v>
      </c>
      <c r="O238">
        <v>8</v>
      </c>
      <c r="P238">
        <v>0</v>
      </c>
      <c r="Q238">
        <v>0</v>
      </c>
      <c r="R238">
        <v>0</v>
      </c>
      <c r="S238">
        <v>0</v>
      </c>
      <c r="T238">
        <v>0</v>
      </c>
      <c r="U238">
        <v>0</v>
      </c>
      <c r="V238">
        <v>3</v>
      </c>
      <c r="W238">
        <v>11</v>
      </c>
      <c r="X238">
        <v>0</v>
      </c>
      <c r="Y238">
        <v>45</v>
      </c>
      <c r="Z238">
        <v>2445</v>
      </c>
      <c r="AA238">
        <v>0</v>
      </c>
      <c r="AB238">
        <v>0</v>
      </c>
      <c r="AC238">
        <v>1</v>
      </c>
      <c r="AD238">
        <v>0</v>
      </c>
      <c r="AE238">
        <v>0</v>
      </c>
      <c r="AF238">
        <v>0</v>
      </c>
      <c r="AG238">
        <v>0</v>
      </c>
      <c r="AH238">
        <v>0</v>
      </c>
      <c r="AI238">
        <v>1</v>
      </c>
      <c r="AJ238">
        <v>0</v>
      </c>
      <c r="AK238">
        <v>51</v>
      </c>
      <c r="AL238">
        <v>38</v>
      </c>
      <c r="AM238">
        <v>0</v>
      </c>
    </row>
    <row r="239" spans="1:39" x14ac:dyDescent="0.25">
      <c r="A239">
        <v>29938</v>
      </c>
      <c r="B239">
        <v>1</v>
      </c>
      <c r="C239">
        <v>0</v>
      </c>
      <c r="D239">
        <v>52</v>
      </c>
      <c r="E239">
        <v>3</v>
      </c>
      <c r="F239">
        <v>3</v>
      </c>
      <c r="G239">
        <v>7</v>
      </c>
      <c r="H239">
        <v>0</v>
      </c>
      <c r="I239">
        <v>2</v>
      </c>
      <c r="J239">
        <v>11</v>
      </c>
      <c r="K239">
        <v>2</v>
      </c>
      <c r="L239">
        <v>1</v>
      </c>
      <c r="M239">
        <v>0</v>
      </c>
      <c r="N239">
        <v>3</v>
      </c>
      <c r="O239">
        <v>6</v>
      </c>
      <c r="P239">
        <v>0</v>
      </c>
      <c r="Q239">
        <v>0</v>
      </c>
      <c r="R239">
        <v>0</v>
      </c>
      <c r="S239">
        <v>0</v>
      </c>
      <c r="T239">
        <v>0</v>
      </c>
      <c r="U239">
        <v>0</v>
      </c>
      <c r="V239">
        <v>3</v>
      </c>
      <c r="W239">
        <v>11</v>
      </c>
      <c r="X239">
        <v>0</v>
      </c>
      <c r="Y239">
        <v>35</v>
      </c>
      <c r="Z239">
        <v>2404</v>
      </c>
      <c r="AA239">
        <v>0</v>
      </c>
      <c r="AB239">
        <v>0</v>
      </c>
      <c r="AC239">
        <v>1</v>
      </c>
      <c r="AD239">
        <v>0</v>
      </c>
      <c r="AE239">
        <v>0</v>
      </c>
      <c r="AF239">
        <v>0</v>
      </c>
      <c r="AG239">
        <v>0</v>
      </c>
      <c r="AH239">
        <v>1</v>
      </c>
      <c r="AI239">
        <v>0</v>
      </c>
      <c r="AJ239">
        <v>0</v>
      </c>
      <c r="AK239">
        <v>15</v>
      </c>
      <c r="AL239">
        <v>4</v>
      </c>
      <c r="AM239">
        <v>0</v>
      </c>
    </row>
    <row r="240" spans="1:39" x14ac:dyDescent="0.25">
      <c r="A240">
        <v>102692</v>
      </c>
      <c r="B240">
        <v>0</v>
      </c>
      <c r="C240">
        <v>0</v>
      </c>
      <c r="D240">
        <v>5</v>
      </c>
      <c r="E240">
        <v>168</v>
      </c>
      <c r="F240">
        <v>148</v>
      </c>
      <c r="G240">
        <v>444</v>
      </c>
      <c r="H240">
        <v>32</v>
      </c>
      <c r="I240">
        <v>172</v>
      </c>
      <c r="J240">
        <v>148</v>
      </c>
      <c r="K240">
        <v>1</v>
      </c>
      <c r="L240">
        <v>6</v>
      </c>
      <c r="M240">
        <v>9</v>
      </c>
      <c r="N240">
        <v>13</v>
      </c>
      <c r="O240">
        <v>2</v>
      </c>
      <c r="P240">
        <v>0</v>
      </c>
      <c r="Q240">
        <v>1</v>
      </c>
      <c r="R240">
        <v>1</v>
      </c>
      <c r="S240">
        <v>1</v>
      </c>
      <c r="T240">
        <v>1</v>
      </c>
      <c r="U240">
        <v>0</v>
      </c>
      <c r="V240">
        <v>3</v>
      </c>
      <c r="W240">
        <v>11</v>
      </c>
      <c r="X240">
        <v>1</v>
      </c>
      <c r="Y240">
        <v>46</v>
      </c>
      <c r="Z240">
        <v>2609</v>
      </c>
      <c r="AA240">
        <v>1</v>
      </c>
      <c r="AB240">
        <v>0</v>
      </c>
      <c r="AC240">
        <v>0</v>
      </c>
      <c r="AD240">
        <v>0</v>
      </c>
      <c r="AE240">
        <v>0</v>
      </c>
      <c r="AF240">
        <v>0</v>
      </c>
      <c r="AG240">
        <v>0</v>
      </c>
      <c r="AH240">
        <v>1</v>
      </c>
      <c r="AI240">
        <v>0</v>
      </c>
      <c r="AJ240">
        <v>0</v>
      </c>
      <c r="AK240">
        <v>964</v>
      </c>
      <c r="AL240">
        <v>816</v>
      </c>
      <c r="AM240">
        <v>4</v>
      </c>
    </row>
    <row r="241" spans="1:39" x14ac:dyDescent="0.25">
      <c r="A241">
        <v>26490</v>
      </c>
      <c r="B241">
        <v>0</v>
      </c>
      <c r="C241">
        <v>0</v>
      </c>
      <c r="D241">
        <v>92</v>
      </c>
      <c r="E241">
        <v>45</v>
      </c>
      <c r="F241">
        <v>47</v>
      </c>
      <c r="G241">
        <v>52</v>
      </c>
      <c r="H241">
        <v>21</v>
      </c>
      <c r="I241">
        <v>20</v>
      </c>
      <c r="J241">
        <v>25</v>
      </c>
      <c r="K241">
        <v>2</v>
      </c>
      <c r="L241">
        <v>3</v>
      </c>
      <c r="M241">
        <v>1</v>
      </c>
      <c r="N241">
        <v>5</v>
      </c>
      <c r="O241">
        <v>6</v>
      </c>
      <c r="P241">
        <v>0</v>
      </c>
      <c r="Q241">
        <v>0</v>
      </c>
      <c r="R241">
        <v>0</v>
      </c>
      <c r="S241">
        <v>0</v>
      </c>
      <c r="T241">
        <v>0</v>
      </c>
      <c r="U241">
        <v>0</v>
      </c>
      <c r="V241">
        <v>3</v>
      </c>
      <c r="W241">
        <v>11</v>
      </c>
      <c r="X241">
        <v>0</v>
      </c>
      <c r="Y241">
        <v>62</v>
      </c>
      <c r="Z241">
        <v>2804</v>
      </c>
      <c r="AA241">
        <v>0</v>
      </c>
      <c r="AB241">
        <v>0</v>
      </c>
      <c r="AC241">
        <v>0</v>
      </c>
      <c r="AD241">
        <v>1</v>
      </c>
      <c r="AE241">
        <v>0</v>
      </c>
      <c r="AF241">
        <v>1</v>
      </c>
      <c r="AG241">
        <v>0</v>
      </c>
      <c r="AH241">
        <v>0</v>
      </c>
      <c r="AI241">
        <v>0</v>
      </c>
      <c r="AJ241">
        <v>0</v>
      </c>
      <c r="AK241">
        <v>185</v>
      </c>
      <c r="AL241">
        <v>160</v>
      </c>
      <c r="AM241">
        <v>0</v>
      </c>
    </row>
    <row r="242" spans="1:39" x14ac:dyDescent="0.25">
      <c r="A242">
        <v>75702</v>
      </c>
      <c r="B242">
        <v>1</v>
      </c>
      <c r="C242">
        <v>1</v>
      </c>
      <c r="D242">
        <v>77</v>
      </c>
      <c r="E242">
        <v>650</v>
      </c>
      <c r="F242">
        <v>28</v>
      </c>
      <c r="G242">
        <v>353</v>
      </c>
      <c r="H242">
        <v>45</v>
      </c>
      <c r="I242">
        <v>42</v>
      </c>
      <c r="J242">
        <v>30</v>
      </c>
      <c r="K242">
        <v>5</v>
      </c>
      <c r="L242">
        <v>4</v>
      </c>
      <c r="M242">
        <v>6</v>
      </c>
      <c r="N242">
        <v>11</v>
      </c>
      <c r="O242">
        <v>8</v>
      </c>
      <c r="P242">
        <v>0</v>
      </c>
      <c r="Q242">
        <v>0</v>
      </c>
      <c r="R242">
        <v>0</v>
      </c>
      <c r="S242">
        <v>0</v>
      </c>
      <c r="T242">
        <v>0</v>
      </c>
      <c r="U242">
        <v>0</v>
      </c>
      <c r="V242">
        <v>3</v>
      </c>
      <c r="W242">
        <v>11</v>
      </c>
      <c r="X242">
        <v>0</v>
      </c>
      <c r="Y242">
        <v>53</v>
      </c>
      <c r="Z242">
        <v>2828</v>
      </c>
      <c r="AA242">
        <v>0</v>
      </c>
      <c r="AB242">
        <v>0</v>
      </c>
      <c r="AC242">
        <v>0</v>
      </c>
      <c r="AD242">
        <v>1</v>
      </c>
      <c r="AE242">
        <v>0</v>
      </c>
      <c r="AF242">
        <v>0</v>
      </c>
      <c r="AG242">
        <v>0</v>
      </c>
      <c r="AH242">
        <v>1</v>
      </c>
      <c r="AI242">
        <v>0</v>
      </c>
      <c r="AJ242">
        <v>0</v>
      </c>
      <c r="AK242">
        <v>1118</v>
      </c>
      <c r="AL242">
        <v>1088</v>
      </c>
      <c r="AM242">
        <v>0</v>
      </c>
    </row>
    <row r="243" spans="1:39" x14ac:dyDescent="0.25">
      <c r="A243">
        <v>30899</v>
      </c>
      <c r="B243">
        <v>1</v>
      </c>
      <c r="C243">
        <v>0</v>
      </c>
      <c r="D243">
        <v>35</v>
      </c>
      <c r="E243">
        <v>24</v>
      </c>
      <c r="F243">
        <v>0</v>
      </c>
      <c r="G243">
        <v>8</v>
      </c>
      <c r="H243">
        <v>0</v>
      </c>
      <c r="I243">
        <v>0</v>
      </c>
      <c r="J243">
        <v>1</v>
      </c>
      <c r="K243">
        <v>2</v>
      </c>
      <c r="L243">
        <v>1</v>
      </c>
      <c r="M243">
        <v>0</v>
      </c>
      <c r="N243">
        <v>3</v>
      </c>
      <c r="O243">
        <v>6</v>
      </c>
      <c r="P243">
        <v>0</v>
      </c>
      <c r="Q243">
        <v>0</v>
      </c>
      <c r="R243">
        <v>0</v>
      </c>
      <c r="S243">
        <v>0</v>
      </c>
      <c r="T243">
        <v>0</v>
      </c>
      <c r="U243">
        <v>0</v>
      </c>
      <c r="V243">
        <v>3</v>
      </c>
      <c r="W243">
        <v>11</v>
      </c>
      <c r="X243">
        <v>0</v>
      </c>
      <c r="Y243">
        <v>46</v>
      </c>
      <c r="Z243">
        <v>2783</v>
      </c>
      <c r="AA243">
        <v>0</v>
      </c>
      <c r="AB243">
        <v>0</v>
      </c>
      <c r="AC243">
        <v>1</v>
      </c>
      <c r="AD243">
        <v>0</v>
      </c>
      <c r="AE243">
        <v>0</v>
      </c>
      <c r="AF243">
        <v>0</v>
      </c>
      <c r="AG243">
        <v>0</v>
      </c>
      <c r="AH243">
        <v>0</v>
      </c>
      <c r="AI243">
        <v>0</v>
      </c>
      <c r="AJ243">
        <v>1</v>
      </c>
      <c r="AK243">
        <v>32</v>
      </c>
      <c r="AL243">
        <v>31</v>
      </c>
      <c r="AM243">
        <v>0</v>
      </c>
    </row>
    <row r="244" spans="1:39" x14ac:dyDescent="0.25">
      <c r="A244">
        <v>63342</v>
      </c>
      <c r="B244">
        <v>0</v>
      </c>
      <c r="C244">
        <v>1</v>
      </c>
      <c r="D244">
        <v>48</v>
      </c>
      <c r="E244">
        <v>918</v>
      </c>
      <c r="F244">
        <v>21</v>
      </c>
      <c r="G244">
        <v>118</v>
      </c>
      <c r="H244">
        <v>13</v>
      </c>
      <c r="I244">
        <v>10</v>
      </c>
      <c r="J244">
        <v>21</v>
      </c>
      <c r="K244">
        <v>3</v>
      </c>
      <c r="L244">
        <v>8</v>
      </c>
      <c r="M244">
        <v>3</v>
      </c>
      <c r="N244">
        <v>5</v>
      </c>
      <c r="O244">
        <v>6</v>
      </c>
      <c r="P244">
        <v>0</v>
      </c>
      <c r="Q244">
        <v>1</v>
      </c>
      <c r="R244">
        <v>0</v>
      </c>
      <c r="S244">
        <v>0</v>
      </c>
      <c r="T244">
        <v>0</v>
      </c>
      <c r="U244">
        <v>0</v>
      </c>
      <c r="V244">
        <v>3</v>
      </c>
      <c r="W244">
        <v>11</v>
      </c>
      <c r="X244">
        <v>0</v>
      </c>
      <c r="Y244">
        <v>59</v>
      </c>
      <c r="Z244">
        <v>2780</v>
      </c>
      <c r="AA244">
        <v>0</v>
      </c>
      <c r="AB244">
        <v>0</v>
      </c>
      <c r="AC244">
        <v>0</v>
      </c>
      <c r="AD244">
        <v>1</v>
      </c>
      <c r="AE244">
        <v>0</v>
      </c>
      <c r="AF244">
        <v>0</v>
      </c>
      <c r="AG244">
        <v>0</v>
      </c>
      <c r="AH244">
        <v>0</v>
      </c>
      <c r="AI244">
        <v>0</v>
      </c>
      <c r="AJ244">
        <v>1</v>
      </c>
      <c r="AK244">
        <v>1080</v>
      </c>
      <c r="AL244">
        <v>1059</v>
      </c>
      <c r="AM244">
        <v>1</v>
      </c>
    </row>
    <row r="245" spans="1:39" x14ac:dyDescent="0.25">
      <c r="A245">
        <v>45989</v>
      </c>
      <c r="B245">
        <v>0</v>
      </c>
      <c r="C245">
        <v>1</v>
      </c>
      <c r="D245">
        <v>97</v>
      </c>
      <c r="E245">
        <v>138</v>
      </c>
      <c r="F245">
        <v>33</v>
      </c>
      <c r="G245">
        <v>87</v>
      </c>
      <c r="H245">
        <v>28</v>
      </c>
      <c r="I245">
        <v>24</v>
      </c>
      <c r="J245">
        <v>12</v>
      </c>
      <c r="K245">
        <v>4</v>
      </c>
      <c r="L245">
        <v>3</v>
      </c>
      <c r="M245">
        <v>2</v>
      </c>
      <c r="N245">
        <v>7</v>
      </c>
      <c r="O245">
        <v>3</v>
      </c>
      <c r="P245">
        <v>0</v>
      </c>
      <c r="Q245">
        <v>0</v>
      </c>
      <c r="R245">
        <v>0</v>
      </c>
      <c r="S245">
        <v>0</v>
      </c>
      <c r="T245">
        <v>0</v>
      </c>
      <c r="U245">
        <v>0</v>
      </c>
      <c r="V245">
        <v>3</v>
      </c>
      <c r="W245">
        <v>11</v>
      </c>
      <c r="X245">
        <v>0</v>
      </c>
      <c r="Y245">
        <v>56</v>
      </c>
      <c r="Z245">
        <v>2774</v>
      </c>
      <c r="AA245">
        <v>0</v>
      </c>
      <c r="AB245">
        <v>0</v>
      </c>
      <c r="AC245">
        <v>1</v>
      </c>
      <c r="AD245">
        <v>0</v>
      </c>
      <c r="AE245">
        <v>0</v>
      </c>
      <c r="AF245">
        <v>0</v>
      </c>
      <c r="AG245">
        <v>0</v>
      </c>
      <c r="AH245">
        <v>1</v>
      </c>
      <c r="AI245">
        <v>0</v>
      </c>
      <c r="AJ245">
        <v>0</v>
      </c>
      <c r="AK245">
        <v>310</v>
      </c>
      <c r="AL245">
        <v>298</v>
      </c>
      <c r="AM245">
        <v>0</v>
      </c>
    </row>
    <row r="246" spans="1:39" x14ac:dyDescent="0.25">
      <c r="A246">
        <v>18701</v>
      </c>
      <c r="B246">
        <v>1</v>
      </c>
      <c r="C246">
        <v>1</v>
      </c>
      <c r="D246">
        <v>95</v>
      </c>
      <c r="E246">
        <v>12</v>
      </c>
      <c r="F246">
        <v>4</v>
      </c>
      <c r="G246">
        <v>2</v>
      </c>
      <c r="H246">
        <v>10</v>
      </c>
      <c r="I246">
        <v>6</v>
      </c>
      <c r="J246">
        <v>10</v>
      </c>
      <c r="K246">
        <v>4</v>
      </c>
      <c r="L246">
        <v>2</v>
      </c>
      <c r="M246">
        <v>0</v>
      </c>
      <c r="N246">
        <v>4</v>
      </c>
      <c r="O246">
        <v>5</v>
      </c>
      <c r="P246">
        <v>0</v>
      </c>
      <c r="Q246">
        <v>0</v>
      </c>
      <c r="R246">
        <v>0</v>
      </c>
      <c r="S246">
        <v>0</v>
      </c>
      <c r="T246">
        <v>0</v>
      </c>
      <c r="U246">
        <v>0</v>
      </c>
      <c r="V246">
        <v>3</v>
      </c>
      <c r="W246">
        <v>11</v>
      </c>
      <c r="X246">
        <v>0</v>
      </c>
      <c r="Y246">
        <v>56</v>
      </c>
      <c r="Z246">
        <v>2549</v>
      </c>
      <c r="AA246">
        <v>0</v>
      </c>
      <c r="AB246">
        <v>0</v>
      </c>
      <c r="AC246">
        <v>1</v>
      </c>
      <c r="AD246">
        <v>0</v>
      </c>
      <c r="AE246">
        <v>0</v>
      </c>
      <c r="AF246">
        <v>0</v>
      </c>
      <c r="AG246">
        <v>0</v>
      </c>
      <c r="AH246">
        <v>1</v>
      </c>
      <c r="AI246">
        <v>0</v>
      </c>
      <c r="AJ246">
        <v>0</v>
      </c>
      <c r="AK246">
        <v>34</v>
      </c>
      <c r="AL246">
        <v>24</v>
      </c>
      <c r="AM246">
        <v>0</v>
      </c>
    </row>
    <row r="247" spans="1:39" x14ac:dyDescent="0.25">
      <c r="A247">
        <v>40737</v>
      </c>
      <c r="B247">
        <v>2</v>
      </c>
      <c r="C247">
        <v>1</v>
      </c>
      <c r="D247">
        <v>24</v>
      </c>
      <c r="E247">
        <v>11</v>
      </c>
      <c r="F247">
        <v>0</v>
      </c>
      <c r="G247">
        <v>4</v>
      </c>
      <c r="H247">
        <v>0</v>
      </c>
      <c r="I247">
        <v>0</v>
      </c>
      <c r="J247">
        <v>2</v>
      </c>
      <c r="K247">
        <v>1</v>
      </c>
      <c r="L247">
        <v>1</v>
      </c>
      <c r="M247">
        <v>0</v>
      </c>
      <c r="N247">
        <v>2</v>
      </c>
      <c r="O247">
        <v>8</v>
      </c>
      <c r="P247">
        <v>0</v>
      </c>
      <c r="Q247">
        <v>0</v>
      </c>
      <c r="R247">
        <v>0</v>
      </c>
      <c r="S247">
        <v>0</v>
      </c>
      <c r="T247">
        <v>0</v>
      </c>
      <c r="U247">
        <v>0</v>
      </c>
      <c r="V247">
        <v>3</v>
      </c>
      <c r="W247">
        <v>11</v>
      </c>
      <c r="X247">
        <v>0</v>
      </c>
      <c r="Y247">
        <v>63</v>
      </c>
      <c r="Z247">
        <v>2362</v>
      </c>
      <c r="AA247">
        <v>0</v>
      </c>
      <c r="AB247">
        <v>0</v>
      </c>
      <c r="AC247">
        <v>1</v>
      </c>
      <c r="AD247">
        <v>0</v>
      </c>
      <c r="AE247">
        <v>0</v>
      </c>
      <c r="AF247">
        <v>0</v>
      </c>
      <c r="AG247">
        <v>0</v>
      </c>
      <c r="AH247">
        <v>0</v>
      </c>
      <c r="AI247">
        <v>0</v>
      </c>
      <c r="AJ247">
        <v>1</v>
      </c>
      <c r="AK247">
        <v>15</v>
      </c>
      <c r="AL247">
        <v>13</v>
      </c>
      <c r="AM247">
        <v>0</v>
      </c>
    </row>
    <row r="248" spans="1:39" x14ac:dyDescent="0.25">
      <c r="A248">
        <v>15287</v>
      </c>
      <c r="B248">
        <v>1</v>
      </c>
      <c r="C248">
        <v>0</v>
      </c>
      <c r="D248">
        <v>60</v>
      </c>
      <c r="E248">
        <v>1</v>
      </c>
      <c r="F248">
        <v>2</v>
      </c>
      <c r="G248">
        <v>8</v>
      </c>
      <c r="H248">
        <v>4</v>
      </c>
      <c r="I248">
        <v>3</v>
      </c>
      <c r="J248">
        <v>13</v>
      </c>
      <c r="K248">
        <v>2</v>
      </c>
      <c r="L248">
        <v>1</v>
      </c>
      <c r="M248">
        <v>1</v>
      </c>
      <c r="N248">
        <v>2</v>
      </c>
      <c r="O248">
        <v>7</v>
      </c>
      <c r="P248">
        <v>1</v>
      </c>
      <c r="Q248">
        <v>0</v>
      </c>
      <c r="R248">
        <v>0</v>
      </c>
      <c r="S248">
        <v>0</v>
      </c>
      <c r="T248">
        <v>0</v>
      </c>
      <c r="U248">
        <v>0</v>
      </c>
      <c r="V248">
        <v>3</v>
      </c>
      <c r="W248">
        <v>11</v>
      </c>
      <c r="X248">
        <v>1</v>
      </c>
      <c r="Y248">
        <v>41</v>
      </c>
      <c r="Z248">
        <v>2786</v>
      </c>
      <c r="AA248">
        <v>1</v>
      </c>
      <c r="AB248">
        <v>0</v>
      </c>
      <c r="AC248">
        <v>0</v>
      </c>
      <c r="AD248">
        <v>0</v>
      </c>
      <c r="AE248">
        <v>0</v>
      </c>
      <c r="AF248">
        <v>0</v>
      </c>
      <c r="AG248">
        <v>0</v>
      </c>
      <c r="AH248">
        <v>1</v>
      </c>
      <c r="AI248">
        <v>0</v>
      </c>
      <c r="AJ248">
        <v>0</v>
      </c>
      <c r="AK248">
        <v>18</v>
      </c>
      <c r="AL248">
        <v>5</v>
      </c>
      <c r="AM248">
        <v>1</v>
      </c>
    </row>
    <row r="249" spans="1:39" x14ac:dyDescent="0.25">
      <c r="A249">
        <v>69674</v>
      </c>
      <c r="B249">
        <v>0</v>
      </c>
      <c r="C249">
        <v>2</v>
      </c>
      <c r="D249">
        <v>46</v>
      </c>
      <c r="E249">
        <v>554</v>
      </c>
      <c r="F249">
        <v>41</v>
      </c>
      <c r="G249">
        <v>215</v>
      </c>
      <c r="H249">
        <v>11</v>
      </c>
      <c r="I249">
        <v>0</v>
      </c>
      <c r="J249">
        <v>24</v>
      </c>
      <c r="K249">
        <v>3</v>
      </c>
      <c r="L249">
        <v>10</v>
      </c>
      <c r="M249">
        <v>2</v>
      </c>
      <c r="N249">
        <v>10</v>
      </c>
      <c r="O249">
        <v>5</v>
      </c>
      <c r="P249">
        <v>0</v>
      </c>
      <c r="Q249">
        <v>0</v>
      </c>
      <c r="R249">
        <v>0</v>
      </c>
      <c r="S249">
        <v>0</v>
      </c>
      <c r="T249">
        <v>0</v>
      </c>
      <c r="U249">
        <v>0</v>
      </c>
      <c r="V249">
        <v>3</v>
      </c>
      <c r="W249">
        <v>11</v>
      </c>
      <c r="X249">
        <v>0</v>
      </c>
      <c r="Y249">
        <v>52</v>
      </c>
      <c r="Z249">
        <v>2562</v>
      </c>
      <c r="AA249">
        <v>1</v>
      </c>
      <c r="AB249">
        <v>0</v>
      </c>
      <c r="AC249">
        <v>0</v>
      </c>
      <c r="AD249">
        <v>0</v>
      </c>
      <c r="AE249">
        <v>0</v>
      </c>
      <c r="AF249">
        <v>0</v>
      </c>
      <c r="AG249">
        <v>0</v>
      </c>
      <c r="AH249">
        <v>0</v>
      </c>
      <c r="AI249">
        <v>0</v>
      </c>
      <c r="AJ249">
        <v>1</v>
      </c>
      <c r="AK249">
        <v>821</v>
      </c>
      <c r="AL249">
        <v>797</v>
      </c>
      <c r="AM249">
        <v>0</v>
      </c>
    </row>
    <row r="250" spans="1:39" x14ac:dyDescent="0.25">
      <c r="A250">
        <v>44159</v>
      </c>
      <c r="B250">
        <v>1</v>
      </c>
      <c r="C250">
        <v>0</v>
      </c>
      <c r="D250">
        <v>85</v>
      </c>
      <c r="E250">
        <v>167</v>
      </c>
      <c r="F250">
        <v>2</v>
      </c>
      <c r="G250">
        <v>62</v>
      </c>
      <c r="H250">
        <v>24</v>
      </c>
      <c r="I250">
        <v>13</v>
      </c>
      <c r="J250">
        <v>7</v>
      </c>
      <c r="K250">
        <v>4</v>
      </c>
      <c r="L250">
        <v>4</v>
      </c>
      <c r="M250">
        <v>1</v>
      </c>
      <c r="N250">
        <v>6</v>
      </c>
      <c r="O250">
        <v>5</v>
      </c>
      <c r="P250">
        <v>0</v>
      </c>
      <c r="Q250">
        <v>0</v>
      </c>
      <c r="R250">
        <v>0</v>
      </c>
      <c r="S250">
        <v>0</v>
      </c>
      <c r="T250">
        <v>0</v>
      </c>
      <c r="U250">
        <v>0</v>
      </c>
      <c r="V250">
        <v>3</v>
      </c>
      <c r="W250">
        <v>11</v>
      </c>
      <c r="X250">
        <v>0</v>
      </c>
      <c r="Y250">
        <v>50</v>
      </c>
      <c r="Z250">
        <v>2171</v>
      </c>
      <c r="AA250">
        <v>0</v>
      </c>
      <c r="AB250">
        <v>1</v>
      </c>
      <c r="AC250">
        <v>0</v>
      </c>
      <c r="AD250">
        <v>0</v>
      </c>
      <c r="AE250">
        <v>0</v>
      </c>
      <c r="AF250">
        <v>0</v>
      </c>
      <c r="AG250">
        <v>0</v>
      </c>
      <c r="AH250">
        <v>0</v>
      </c>
      <c r="AI250">
        <v>1</v>
      </c>
      <c r="AJ250">
        <v>0</v>
      </c>
      <c r="AK250">
        <v>268</v>
      </c>
      <c r="AL250">
        <v>261</v>
      </c>
      <c r="AM250">
        <v>0</v>
      </c>
    </row>
    <row r="251" spans="1:39" x14ac:dyDescent="0.25">
      <c r="A251">
        <v>37717</v>
      </c>
      <c r="B251">
        <v>1</v>
      </c>
      <c r="C251">
        <v>0</v>
      </c>
      <c r="D251">
        <v>31</v>
      </c>
      <c r="E251">
        <v>9</v>
      </c>
      <c r="F251">
        <v>0</v>
      </c>
      <c r="G251">
        <v>6</v>
      </c>
      <c r="H251">
        <v>4</v>
      </c>
      <c r="I251">
        <v>1</v>
      </c>
      <c r="J251">
        <v>5</v>
      </c>
      <c r="K251">
        <v>1</v>
      </c>
      <c r="L251">
        <v>1</v>
      </c>
      <c r="M251">
        <v>0</v>
      </c>
      <c r="N251">
        <v>2</v>
      </c>
      <c r="O251">
        <v>9</v>
      </c>
      <c r="P251">
        <v>0</v>
      </c>
      <c r="Q251">
        <v>0</v>
      </c>
      <c r="R251">
        <v>0</v>
      </c>
      <c r="S251">
        <v>0</v>
      </c>
      <c r="T251">
        <v>0</v>
      </c>
      <c r="U251">
        <v>0</v>
      </c>
      <c r="V251">
        <v>3</v>
      </c>
      <c r="W251">
        <v>11</v>
      </c>
      <c r="X251">
        <v>0</v>
      </c>
      <c r="Y251">
        <v>42</v>
      </c>
      <c r="Z251">
        <v>2742</v>
      </c>
      <c r="AA251">
        <v>0</v>
      </c>
      <c r="AB251">
        <v>1</v>
      </c>
      <c r="AC251">
        <v>0</v>
      </c>
      <c r="AD251">
        <v>0</v>
      </c>
      <c r="AE251">
        <v>0</v>
      </c>
      <c r="AF251">
        <v>0</v>
      </c>
      <c r="AG251">
        <v>0</v>
      </c>
      <c r="AH251">
        <v>0</v>
      </c>
      <c r="AI251">
        <v>0</v>
      </c>
      <c r="AJ251">
        <v>1</v>
      </c>
      <c r="AK251">
        <v>20</v>
      </c>
      <c r="AL251">
        <v>15</v>
      </c>
      <c r="AM251">
        <v>0</v>
      </c>
    </row>
    <row r="252" spans="1:39" x14ac:dyDescent="0.25">
      <c r="A252">
        <v>43776</v>
      </c>
      <c r="B252">
        <v>1</v>
      </c>
      <c r="C252">
        <v>1</v>
      </c>
      <c r="D252">
        <v>9</v>
      </c>
      <c r="E252">
        <v>177</v>
      </c>
      <c r="F252">
        <v>2</v>
      </c>
      <c r="G252">
        <v>71</v>
      </c>
      <c r="H252">
        <v>3</v>
      </c>
      <c r="I252">
        <v>2</v>
      </c>
      <c r="J252">
        <v>20</v>
      </c>
      <c r="K252">
        <v>6</v>
      </c>
      <c r="L252">
        <v>5</v>
      </c>
      <c r="M252">
        <v>2</v>
      </c>
      <c r="N252">
        <v>4</v>
      </c>
      <c r="O252">
        <v>8</v>
      </c>
      <c r="P252">
        <v>0</v>
      </c>
      <c r="Q252">
        <v>0</v>
      </c>
      <c r="R252">
        <v>0</v>
      </c>
      <c r="S252">
        <v>0</v>
      </c>
      <c r="T252">
        <v>0</v>
      </c>
      <c r="U252">
        <v>0</v>
      </c>
      <c r="V252">
        <v>3</v>
      </c>
      <c r="W252">
        <v>11</v>
      </c>
      <c r="X252">
        <v>1</v>
      </c>
      <c r="Y252">
        <v>68</v>
      </c>
      <c r="Z252">
        <v>2670</v>
      </c>
      <c r="AA252">
        <v>0</v>
      </c>
      <c r="AB252">
        <v>0</v>
      </c>
      <c r="AC252">
        <v>0</v>
      </c>
      <c r="AD252">
        <v>1</v>
      </c>
      <c r="AE252">
        <v>0</v>
      </c>
      <c r="AF252">
        <v>0</v>
      </c>
      <c r="AG252">
        <v>0</v>
      </c>
      <c r="AH252">
        <v>0</v>
      </c>
      <c r="AI252">
        <v>1</v>
      </c>
      <c r="AJ252">
        <v>0</v>
      </c>
      <c r="AK252">
        <v>255</v>
      </c>
      <c r="AL252">
        <v>235</v>
      </c>
      <c r="AM252">
        <v>0</v>
      </c>
    </row>
    <row r="253" spans="1:39" x14ac:dyDescent="0.25">
      <c r="A253">
        <v>38179</v>
      </c>
      <c r="B253">
        <v>1</v>
      </c>
      <c r="C253">
        <v>1</v>
      </c>
      <c r="D253">
        <v>30</v>
      </c>
      <c r="E253">
        <v>38</v>
      </c>
      <c r="F253">
        <v>4</v>
      </c>
      <c r="G253">
        <v>22</v>
      </c>
      <c r="H253">
        <v>4</v>
      </c>
      <c r="I253">
        <v>2</v>
      </c>
      <c r="J253">
        <v>20</v>
      </c>
      <c r="K253">
        <v>4</v>
      </c>
      <c r="L253">
        <v>3</v>
      </c>
      <c r="M253">
        <v>1</v>
      </c>
      <c r="N253">
        <v>3</v>
      </c>
      <c r="O253">
        <v>7</v>
      </c>
      <c r="P253">
        <v>0</v>
      </c>
      <c r="Q253">
        <v>0</v>
      </c>
      <c r="R253">
        <v>0</v>
      </c>
      <c r="S253">
        <v>0</v>
      </c>
      <c r="T253">
        <v>0</v>
      </c>
      <c r="U253">
        <v>0</v>
      </c>
      <c r="V253">
        <v>3</v>
      </c>
      <c r="W253">
        <v>11</v>
      </c>
      <c r="X253">
        <v>0</v>
      </c>
      <c r="Y253">
        <v>54</v>
      </c>
      <c r="Z253">
        <v>2631</v>
      </c>
      <c r="AA253">
        <v>0</v>
      </c>
      <c r="AB253">
        <v>1</v>
      </c>
      <c r="AC253">
        <v>0</v>
      </c>
      <c r="AD253">
        <v>0</v>
      </c>
      <c r="AE253">
        <v>0</v>
      </c>
      <c r="AF253">
        <v>0</v>
      </c>
      <c r="AG253">
        <v>0</v>
      </c>
      <c r="AH253">
        <v>0</v>
      </c>
      <c r="AI253">
        <v>1</v>
      </c>
      <c r="AJ253">
        <v>0</v>
      </c>
      <c r="AK253">
        <v>70</v>
      </c>
      <c r="AL253">
        <v>50</v>
      </c>
      <c r="AM253">
        <v>0</v>
      </c>
    </row>
    <row r="254" spans="1:39" x14ac:dyDescent="0.25">
      <c r="A254">
        <v>80124</v>
      </c>
      <c r="B254">
        <v>0</v>
      </c>
      <c r="C254">
        <v>0</v>
      </c>
      <c r="D254">
        <v>47</v>
      </c>
      <c r="E254">
        <v>483</v>
      </c>
      <c r="F254">
        <v>84</v>
      </c>
      <c r="G254">
        <v>398</v>
      </c>
      <c r="H254">
        <v>205</v>
      </c>
      <c r="I254">
        <v>84</v>
      </c>
      <c r="J254">
        <v>241</v>
      </c>
      <c r="K254">
        <v>1</v>
      </c>
      <c r="L254">
        <v>3</v>
      </c>
      <c r="M254">
        <v>7</v>
      </c>
      <c r="N254">
        <v>8</v>
      </c>
      <c r="O254">
        <v>1</v>
      </c>
      <c r="P254">
        <v>1</v>
      </c>
      <c r="Q254">
        <v>0</v>
      </c>
      <c r="R254">
        <v>0</v>
      </c>
      <c r="S254">
        <v>0</v>
      </c>
      <c r="T254">
        <v>0</v>
      </c>
      <c r="U254">
        <v>0</v>
      </c>
      <c r="V254">
        <v>3</v>
      </c>
      <c r="W254">
        <v>11</v>
      </c>
      <c r="X254">
        <v>0</v>
      </c>
      <c r="Y254">
        <v>57</v>
      </c>
      <c r="Z254">
        <v>2162</v>
      </c>
      <c r="AA254">
        <v>0</v>
      </c>
      <c r="AB254">
        <v>1</v>
      </c>
      <c r="AC254">
        <v>0</v>
      </c>
      <c r="AD254">
        <v>0</v>
      </c>
      <c r="AE254">
        <v>0</v>
      </c>
      <c r="AF254">
        <v>0</v>
      </c>
      <c r="AG254">
        <v>0</v>
      </c>
      <c r="AH254">
        <v>1</v>
      </c>
      <c r="AI254">
        <v>0</v>
      </c>
      <c r="AJ254">
        <v>0</v>
      </c>
      <c r="AK254">
        <v>1254</v>
      </c>
      <c r="AL254">
        <v>1013</v>
      </c>
      <c r="AM254">
        <v>1</v>
      </c>
    </row>
    <row r="255" spans="1:39" x14ac:dyDescent="0.25">
      <c r="A255">
        <v>38097</v>
      </c>
      <c r="B255">
        <v>1</v>
      </c>
      <c r="C255">
        <v>1</v>
      </c>
      <c r="D255">
        <v>70</v>
      </c>
      <c r="E255">
        <v>77</v>
      </c>
      <c r="F255">
        <v>2</v>
      </c>
      <c r="G255">
        <v>35</v>
      </c>
      <c r="H255">
        <v>0</v>
      </c>
      <c r="I255">
        <v>1</v>
      </c>
      <c r="J255">
        <v>69</v>
      </c>
      <c r="K255">
        <v>4</v>
      </c>
      <c r="L255">
        <v>3</v>
      </c>
      <c r="M255">
        <v>2</v>
      </c>
      <c r="N255">
        <v>2</v>
      </c>
      <c r="O255">
        <v>7</v>
      </c>
      <c r="P255">
        <v>1</v>
      </c>
      <c r="Q255">
        <v>0</v>
      </c>
      <c r="R255">
        <v>0</v>
      </c>
      <c r="S255">
        <v>0</v>
      </c>
      <c r="T255">
        <v>0</v>
      </c>
      <c r="U255">
        <v>0</v>
      </c>
      <c r="V255">
        <v>3</v>
      </c>
      <c r="W255">
        <v>11</v>
      </c>
      <c r="X255">
        <v>1</v>
      </c>
      <c r="Y255">
        <v>50</v>
      </c>
      <c r="Z255">
        <v>2781</v>
      </c>
      <c r="AA255">
        <v>0</v>
      </c>
      <c r="AB255">
        <v>1</v>
      </c>
      <c r="AC255">
        <v>0</v>
      </c>
      <c r="AD255">
        <v>0</v>
      </c>
      <c r="AE255">
        <v>0</v>
      </c>
      <c r="AF255">
        <v>0</v>
      </c>
      <c r="AG255">
        <v>0</v>
      </c>
      <c r="AH255">
        <v>0</v>
      </c>
      <c r="AI255">
        <v>0</v>
      </c>
      <c r="AJ255">
        <v>1</v>
      </c>
      <c r="AK255">
        <v>115</v>
      </c>
      <c r="AL255">
        <v>46</v>
      </c>
      <c r="AM255">
        <v>1</v>
      </c>
    </row>
    <row r="256" spans="1:39" x14ac:dyDescent="0.25">
      <c r="A256">
        <v>72940</v>
      </c>
      <c r="B256">
        <v>0</v>
      </c>
      <c r="C256">
        <v>0</v>
      </c>
      <c r="D256">
        <v>13</v>
      </c>
      <c r="E256">
        <v>182</v>
      </c>
      <c r="F256">
        <v>74</v>
      </c>
      <c r="G256">
        <v>298</v>
      </c>
      <c r="H256">
        <v>162</v>
      </c>
      <c r="I256">
        <v>149</v>
      </c>
      <c r="J256">
        <v>116</v>
      </c>
      <c r="K256">
        <v>1</v>
      </c>
      <c r="L256">
        <v>3</v>
      </c>
      <c r="M256">
        <v>3</v>
      </c>
      <c r="N256">
        <v>6</v>
      </c>
      <c r="O256">
        <v>1</v>
      </c>
      <c r="P256">
        <v>0</v>
      </c>
      <c r="Q256">
        <v>0</v>
      </c>
      <c r="R256">
        <v>0</v>
      </c>
      <c r="S256">
        <v>0</v>
      </c>
      <c r="T256">
        <v>0</v>
      </c>
      <c r="U256">
        <v>0</v>
      </c>
      <c r="V256">
        <v>3</v>
      </c>
      <c r="W256">
        <v>11</v>
      </c>
      <c r="X256">
        <v>0</v>
      </c>
      <c r="Y256">
        <v>50</v>
      </c>
      <c r="Z256">
        <v>2534</v>
      </c>
      <c r="AA256">
        <v>0</v>
      </c>
      <c r="AB256">
        <v>1</v>
      </c>
      <c r="AC256">
        <v>0</v>
      </c>
      <c r="AD256">
        <v>0</v>
      </c>
      <c r="AE256">
        <v>0</v>
      </c>
      <c r="AF256">
        <v>0</v>
      </c>
      <c r="AG256">
        <v>0</v>
      </c>
      <c r="AH256">
        <v>1</v>
      </c>
      <c r="AI256">
        <v>0</v>
      </c>
      <c r="AJ256">
        <v>0</v>
      </c>
      <c r="AK256">
        <v>865</v>
      </c>
      <c r="AL256">
        <v>749</v>
      </c>
      <c r="AM256">
        <v>0</v>
      </c>
    </row>
    <row r="257" spans="1:39" x14ac:dyDescent="0.25">
      <c r="A257">
        <v>22070</v>
      </c>
      <c r="B257">
        <v>1</v>
      </c>
      <c r="C257">
        <v>0</v>
      </c>
      <c r="D257">
        <v>11</v>
      </c>
      <c r="E257">
        <v>10</v>
      </c>
      <c r="F257">
        <v>7</v>
      </c>
      <c r="G257">
        <v>19</v>
      </c>
      <c r="H257">
        <v>8</v>
      </c>
      <c r="I257">
        <v>2</v>
      </c>
      <c r="J257">
        <v>21</v>
      </c>
      <c r="K257">
        <v>2</v>
      </c>
      <c r="L257">
        <v>2</v>
      </c>
      <c r="M257">
        <v>2</v>
      </c>
      <c r="N257">
        <v>2</v>
      </c>
      <c r="O257">
        <v>6</v>
      </c>
      <c r="P257">
        <v>0</v>
      </c>
      <c r="Q257">
        <v>0</v>
      </c>
      <c r="R257">
        <v>0</v>
      </c>
      <c r="S257">
        <v>0</v>
      </c>
      <c r="T257">
        <v>0</v>
      </c>
      <c r="U257">
        <v>0</v>
      </c>
      <c r="V257">
        <v>3</v>
      </c>
      <c r="W257">
        <v>11</v>
      </c>
      <c r="X257">
        <v>0</v>
      </c>
      <c r="Y257">
        <v>50</v>
      </c>
      <c r="Z257">
        <v>2427</v>
      </c>
      <c r="AA257">
        <v>0</v>
      </c>
      <c r="AB257">
        <v>0</v>
      </c>
      <c r="AC257">
        <v>0</v>
      </c>
      <c r="AD257">
        <v>1</v>
      </c>
      <c r="AE257">
        <v>0</v>
      </c>
      <c r="AF257">
        <v>0</v>
      </c>
      <c r="AG257">
        <v>0</v>
      </c>
      <c r="AH257">
        <v>1</v>
      </c>
      <c r="AI257">
        <v>0</v>
      </c>
      <c r="AJ257">
        <v>0</v>
      </c>
      <c r="AK257">
        <v>46</v>
      </c>
      <c r="AL257">
        <v>25</v>
      </c>
      <c r="AM257">
        <v>0</v>
      </c>
    </row>
    <row r="258" spans="1:39" x14ac:dyDescent="0.25">
      <c r="A258">
        <v>69267</v>
      </c>
      <c r="B258">
        <v>0</v>
      </c>
      <c r="C258">
        <v>0</v>
      </c>
      <c r="D258">
        <v>31</v>
      </c>
      <c r="E258">
        <v>778</v>
      </c>
      <c r="F258">
        <v>44</v>
      </c>
      <c r="G258">
        <v>499</v>
      </c>
      <c r="H258">
        <v>95</v>
      </c>
      <c r="I258">
        <v>73</v>
      </c>
      <c r="J258">
        <v>146</v>
      </c>
      <c r="K258">
        <v>2</v>
      </c>
      <c r="L258">
        <v>3</v>
      </c>
      <c r="M258">
        <v>4</v>
      </c>
      <c r="N258">
        <v>5</v>
      </c>
      <c r="O258">
        <v>7</v>
      </c>
      <c r="P258">
        <v>0</v>
      </c>
      <c r="Q258">
        <v>0</v>
      </c>
      <c r="R258">
        <v>0</v>
      </c>
      <c r="S258">
        <v>0</v>
      </c>
      <c r="T258">
        <v>0</v>
      </c>
      <c r="U258">
        <v>0</v>
      </c>
      <c r="V258">
        <v>3</v>
      </c>
      <c r="W258">
        <v>11</v>
      </c>
      <c r="X258">
        <v>1</v>
      </c>
      <c r="Y258">
        <v>67</v>
      </c>
      <c r="Z258">
        <v>2804</v>
      </c>
      <c r="AA258">
        <v>0</v>
      </c>
      <c r="AB258">
        <v>0</v>
      </c>
      <c r="AC258">
        <v>1</v>
      </c>
      <c r="AD258">
        <v>0</v>
      </c>
      <c r="AE258">
        <v>0</v>
      </c>
      <c r="AF258">
        <v>0</v>
      </c>
      <c r="AG258">
        <v>0</v>
      </c>
      <c r="AH258">
        <v>1</v>
      </c>
      <c r="AI258">
        <v>0</v>
      </c>
      <c r="AJ258">
        <v>0</v>
      </c>
      <c r="AK258">
        <v>1489</v>
      </c>
      <c r="AL258">
        <v>1343</v>
      </c>
      <c r="AM258">
        <v>0</v>
      </c>
    </row>
    <row r="259" spans="1:39" x14ac:dyDescent="0.25">
      <c r="A259">
        <v>31788</v>
      </c>
      <c r="B259">
        <v>1</v>
      </c>
      <c r="C259">
        <v>0</v>
      </c>
      <c r="D259">
        <v>15</v>
      </c>
      <c r="E259">
        <v>16</v>
      </c>
      <c r="F259">
        <v>7</v>
      </c>
      <c r="G259">
        <v>23</v>
      </c>
      <c r="H259">
        <v>0</v>
      </c>
      <c r="I259">
        <v>8</v>
      </c>
      <c r="J259">
        <v>6</v>
      </c>
      <c r="K259">
        <v>3</v>
      </c>
      <c r="L259">
        <v>3</v>
      </c>
      <c r="M259">
        <v>0</v>
      </c>
      <c r="N259">
        <v>4</v>
      </c>
      <c r="O259">
        <v>5</v>
      </c>
      <c r="P259">
        <v>0</v>
      </c>
      <c r="Q259">
        <v>0</v>
      </c>
      <c r="R259">
        <v>0</v>
      </c>
      <c r="S259">
        <v>0</v>
      </c>
      <c r="T259">
        <v>0</v>
      </c>
      <c r="U259">
        <v>1</v>
      </c>
      <c r="V259">
        <v>3</v>
      </c>
      <c r="W259">
        <v>11</v>
      </c>
      <c r="X259">
        <v>0</v>
      </c>
      <c r="Y259">
        <v>37</v>
      </c>
      <c r="Z259">
        <v>2260</v>
      </c>
      <c r="AA259">
        <v>0</v>
      </c>
      <c r="AB259">
        <v>0</v>
      </c>
      <c r="AC259">
        <v>1</v>
      </c>
      <c r="AD259">
        <v>0</v>
      </c>
      <c r="AE259">
        <v>0</v>
      </c>
      <c r="AF259">
        <v>0</v>
      </c>
      <c r="AG259">
        <v>0</v>
      </c>
      <c r="AH259">
        <v>0</v>
      </c>
      <c r="AI259">
        <v>1</v>
      </c>
      <c r="AJ259">
        <v>0</v>
      </c>
      <c r="AK259">
        <v>54</v>
      </c>
      <c r="AL259">
        <v>48</v>
      </c>
      <c r="AM259">
        <v>0</v>
      </c>
    </row>
    <row r="260" spans="1:39" x14ac:dyDescent="0.25">
      <c r="A260">
        <v>61905</v>
      </c>
      <c r="B260">
        <v>0</v>
      </c>
      <c r="C260">
        <v>1</v>
      </c>
      <c r="D260">
        <v>2</v>
      </c>
      <c r="E260">
        <v>167</v>
      </c>
      <c r="F260">
        <v>0</v>
      </c>
      <c r="G260">
        <v>43</v>
      </c>
      <c r="H260">
        <v>6</v>
      </c>
      <c r="I260">
        <v>2</v>
      </c>
      <c r="J260">
        <v>13</v>
      </c>
      <c r="K260">
        <v>2</v>
      </c>
      <c r="L260">
        <v>4</v>
      </c>
      <c r="M260">
        <v>2</v>
      </c>
      <c r="N260">
        <v>4</v>
      </c>
      <c r="O260">
        <v>5</v>
      </c>
      <c r="P260">
        <v>0</v>
      </c>
      <c r="Q260">
        <v>0</v>
      </c>
      <c r="R260">
        <v>0</v>
      </c>
      <c r="S260">
        <v>0</v>
      </c>
      <c r="T260">
        <v>0</v>
      </c>
      <c r="U260">
        <v>0</v>
      </c>
      <c r="V260">
        <v>3</v>
      </c>
      <c r="W260">
        <v>11</v>
      </c>
      <c r="X260">
        <v>0</v>
      </c>
      <c r="Y260">
        <v>45</v>
      </c>
      <c r="Z260">
        <v>2304</v>
      </c>
      <c r="AA260">
        <v>0</v>
      </c>
      <c r="AB260">
        <v>0</v>
      </c>
      <c r="AC260">
        <v>0</v>
      </c>
      <c r="AD260">
        <v>1</v>
      </c>
      <c r="AE260">
        <v>0</v>
      </c>
      <c r="AF260">
        <v>0</v>
      </c>
      <c r="AG260">
        <v>0</v>
      </c>
      <c r="AH260">
        <v>0</v>
      </c>
      <c r="AI260">
        <v>0</v>
      </c>
      <c r="AJ260">
        <v>1</v>
      </c>
      <c r="AK260">
        <v>218</v>
      </c>
      <c r="AL260">
        <v>205</v>
      </c>
      <c r="AM260">
        <v>0</v>
      </c>
    </row>
    <row r="261" spans="1:39" x14ac:dyDescent="0.25">
      <c r="A261">
        <v>29315</v>
      </c>
      <c r="B261">
        <v>1</v>
      </c>
      <c r="C261">
        <v>1</v>
      </c>
      <c r="D261">
        <v>55</v>
      </c>
      <c r="E261">
        <v>13</v>
      </c>
      <c r="F261">
        <v>2</v>
      </c>
      <c r="G261">
        <v>14</v>
      </c>
      <c r="H261">
        <v>8</v>
      </c>
      <c r="I261">
        <v>7</v>
      </c>
      <c r="J261">
        <v>4</v>
      </c>
      <c r="K261">
        <v>4</v>
      </c>
      <c r="L261">
        <v>2</v>
      </c>
      <c r="M261">
        <v>0</v>
      </c>
      <c r="N261">
        <v>4</v>
      </c>
      <c r="O261">
        <v>6</v>
      </c>
      <c r="P261">
        <v>0</v>
      </c>
      <c r="Q261">
        <v>0</v>
      </c>
      <c r="R261">
        <v>0</v>
      </c>
      <c r="S261">
        <v>0</v>
      </c>
      <c r="T261">
        <v>0</v>
      </c>
      <c r="U261">
        <v>0</v>
      </c>
      <c r="V261">
        <v>3</v>
      </c>
      <c r="W261">
        <v>11</v>
      </c>
      <c r="X261">
        <v>0</v>
      </c>
      <c r="Y261">
        <v>60</v>
      </c>
      <c r="Z261">
        <v>2243</v>
      </c>
      <c r="AA261">
        <v>0</v>
      </c>
      <c r="AB261">
        <v>1</v>
      </c>
      <c r="AC261">
        <v>0</v>
      </c>
      <c r="AD261">
        <v>0</v>
      </c>
      <c r="AE261">
        <v>0</v>
      </c>
      <c r="AF261">
        <v>0</v>
      </c>
      <c r="AG261">
        <v>0</v>
      </c>
      <c r="AH261">
        <v>1</v>
      </c>
      <c r="AI261">
        <v>0</v>
      </c>
      <c r="AJ261">
        <v>0</v>
      </c>
      <c r="AK261">
        <v>44</v>
      </c>
      <c r="AL261">
        <v>40</v>
      </c>
      <c r="AM261">
        <v>0</v>
      </c>
    </row>
    <row r="262" spans="1:39" x14ac:dyDescent="0.25">
      <c r="A262">
        <v>33378</v>
      </c>
      <c r="B262">
        <v>1</v>
      </c>
      <c r="C262">
        <v>1</v>
      </c>
      <c r="D262">
        <v>38</v>
      </c>
      <c r="E262">
        <v>33</v>
      </c>
      <c r="F262">
        <v>6</v>
      </c>
      <c r="G262">
        <v>40</v>
      </c>
      <c r="H262">
        <v>3</v>
      </c>
      <c r="I262">
        <v>7</v>
      </c>
      <c r="J262">
        <v>10</v>
      </c>
      <c r="K262">
        <v>3</v>
      </c>
      <c r="L262">
        <v>2</v>
      </c>
      <c r="M262">
        <v>0</v>
      </c>
      <c r="N262">
        <v>4</v>
      </c>
      <c r="O262">
        <v>7</v>
      </c>
      <c r="P262">
        <v>0</v>
      </c>
      <c r="Q262">
        <v>0</v>
      </c>
      <c r="R262">
        <v>0</v>
      </c>
      <c r="S262">
        <v>0</v>
      </c>
      <c r="T262">
        <v>0</v>
      </c>
      <c r="U262">
        <v>0</v>
      </c>
      <c r="V262">
        <v>3</v>
      </c>
      <c r="W262">
        <v>11</v>
      </c>
      <c r="X262">
        <v>0</v>
      </c>
      <c r="Y262">
        <v>57</v>
      </c>
      <c r="Z262">
        <v>2667</v>
      </c>
      <c r="AA262">
        <v>1</v>
      </c>
      <c r="AB262">
        <v>0</v>
      </c>
      <c r="AC262">
        <v>0</v>
      </c>
      <c r="AD262">
        <v>0</v>
      </c>
      <c r="AE262">
        <v>0</v>
      </c>
      <c r="AF262">
        <v>0</v>
      </c>
      <c r="AG262">
        <v>0</v>
      </c>
      <c r="AH262">
        <v>1</v>
      </c>
      <c r="AI262">
        <v>0</v>
      </c>
      <c r="AJ262">
        <v>0</v>
      </c>
      <c r="AK262">
        <v>89</v>
      </c>
      <c r="AL262">
        <v>79</v>
      </c>
      <c r="AM262">
        <v>0</v>
      </c>
    </row>
    <row r="263" spans="1:39" x14ac:dyDescent="0.25">
      <c r="A263">
        <v>66313</v>
      </c>
      <c r="B263">
        <v>0</v>
      </c>
      <c r="C263">
        <v>1</v>
      </c>
      <c r="D263">
        <v>86</v>
      </c>
      <c r="E263">
        <v>625</v>
      </c>
      <c r="F263">
        <v>7</v>
      </c>
      <c r="G263">
        <v>99</v>
      </c>
      <c r="H263">
        <v>10</v>
      </c>
      <c r="I263">
        <v>22</v>
      </c>
      <c r="J263">
        <v>7</v>
      </c>
      <c r="K263">
        <v>2</v>
      </c>
      <c r="L263">
        <v>6</v>
      </c>
      <c r="M263">
        <v>3</v>
      </c>
      <c r="N263">
        <v>12</v>
      </c>
      <c r="O263">
        <v>4</v>
      </c>
      <c r="P263">
        <v>0</v>
      </c>
      <c r="Q263">
        <v>0</v>
      </c>
      <c r="R263">
        <v>0</v>
      </c>
      <c r="S263">
        <v>0</v>
      </c>
      <c r="T263">
        <v>0</v>
      </c>
      <c r="U263">
        <v>0</v>
      </c>
      <c r="V263">
        <v>3</v>
      </c>
      <c r="W263">
        <v>11</v>
      </c>
      <c r="X263">
        <v>0</v>
      </c>
      <c r="Y263">
        <v>57</v>
      </c>
      <c r="Z263">
        <v>2445</v>
      </c>
      <c r="AA263">
        <v>0</v>
      </c>
      <c r="AB263">
        <v>0</v>
      </c>
      <c r="AC263">
        <v>0</v>
      </c>
      <c r="AD263">
        <v>1</v>
      </c>
      <c r="AE263">
        <v>0</v>
      </c>
      <c r="AF263">
        <v>0</v>
      </c>
      <c r="AG263">
        <v>0</v>
      </c>
      <c r="AH263">
        <v>0</v>
      </c>
      <c r="AI263">
        <v>0</v>
      </c>
      <c r="AJ263">
        <v>1</v>
      </c>
      <c r="AK263">
        <v>763</v>
      </c>
      <c r="AL263">
        <v>756</v>
      </c>
      <c r="AM263">
        <v>0</v>
      </c>
    </row>
    <row r="264" spans="1:39" x14ac:dyDescent="0.25">
      <c r="A264">
        <v>60714</v>
      </c>
      <c r="B264">
        <v>0</v>
      </c>
      <c r="C264">
        <v>0</v>
      </c>
      <c r="D264">
        <v>56</v>
      </c>
      <c r="E264">
        <v>216</v>
      </c>
      <c r="F264">
        <v>162</v>
      </c>
      <c r="G264">
        <v>224</v>
      </c>
      <c r="H264">
        <v>101</v>
      </c>
      <c r="I264">
        <v>92</v>
      </c>
      <c r="J264">
        <v>162</v>
      </c>
      <c r="K264">
        <v>2</v>
      </c>
      <c r="L264">
        <v>7</v>
      </c>
      <c r="M264">
        <v>4</v>
      </c>
      <c r="N264">
        <v>10</v>
      </c>
      <c r="O264">
        <v>5</v>
      </c>
      <c r="P264">
        <v>0</v>
      </c>
      <c r="Q264">
        <v>0</v>
      </c>
      <c r="R264">
        <v>0</v>
      </c>
      <c r="S264">
        <v>0</v>
      </c>
      <c r="T264">
        <v>0</v>
      </c>
      <c r="U264">
        <v>0</v>
      </c>
      <c r="V264">
        <v>3</v>
      </c>
      <c r="W264">
        <v>11</v>
      </c>
      <c r="X264">
        <v>1</v>
      </c>
      <c r="Y264">
        <v>64</v>
      </c>
      <c r="Z264">
        <v>2687</v>
      </c>
      <c r="AA264">
        <v>0</v>
      </c>
      <c r="AB264">
        <v>0</v>
      </c>
      <c r="AC264">
        <v>1</v>
      </c>
      <c r="AD264">
        <v>0</v>
      </c>
      <c r="AE264">
        <v>0</v>
      </c>
      <c r="AF264">
        <v>0</v>
      </c>
      <c r="AG264">
        <v>0</v>
      </c>
      <c r="AH264">
        <v>1</v>
      </c>
      <c r="AI264">
        <v>0</v>
      </c>
      <c r="AJ264">
        <v>0</v>
      </c>
      <c r="AK264">
        <v>795</v>
      </c>
      <c r="AL264">
        <v>633</v>
      </c>
      <c r="AM264">
        <v>0</v>
      </c>
    </row>
    <row r="265" spans="1:39" x14ac:dyDescent="0.25">
      <c r="A265">
        <v>77882</v>
      </c>
      <c r="B265">
        <v>0</v>
      </c>
      <c r="C265">
        <v>0</v>
      </c>
      <c r="D265">
        <v>29</v>
      </c>
      <c r="E265">
        <v>68</v>
      </c>
      <c r="F265">
        <v>129</v>
      </c>
      <c r="G265">
        <v>396</v>
      </c>
      <c r="H265">
        <v>188</v>
      </c>
      <c r="I265">
        <v>22</v>
      </c>
      <c r="J265">
        <v>15</v>
      </c>
      <c r="K265">
        <v>1</v>
      </c>
      <c r="L265">
        <v>3</v>
      </c>
      <c r="M265">
        <v>3</v>
      </c>
      <c r="N265">
        <v>5</v>
      </c>
      <c r="O265">
        <v>1</v>
      </c>
      <c r="P265">
        <v>0</v>
      </c>
      <c r="Q265">
        <v>0</v>
      </c>
      <c r="R265">
        <v>0</v>
      </c>
      <c r="S265">
        <v>0</v>
      </c>
      <c r="T265">
        <v>0</v>
      </c>
      <c r="U265">
        <v>0</v>
      </c>
      <c r="V265">
        <v>3</v>
      </c>
      <c r="W265">
        <v>11</v>
      </c>
      <c r="X265">
        <v>0</v>
      </c>
      <c r="Y265">
        <v>39</v>
      </c>
      <c r="Z265">
        <v>2219</v>
      </c>
      <c r="AA265">
        <v>0</v>
      </c>
      <c r="AB265">
        <v>0</v>
      </c>
      <c r="AC265">
        <v>0</v>
      </c>
      <c r="AD265">
        <v>1</v>
      </c>
      <c r="AE265">
        <v>0</v>
      </c>
      <c r="AF265">
        <v>0</v>
      </c>
      <c r="AG265">
        <v>0</v>
      </c>
      <c r="AH265">
        <v>0</v>
      </c>
      <c r="AI265">
        <v>1</v>
      </c>
      <c r="AJ265">
        <v>0</v>
      </c>
      <c r="AK265">
        <v>803</v>
      </c>
      <c r="AL265">
        <v>788</v>
      </c>
      <c r="AM265">
        <v>0</v>
      </c>
    </row>
    <row r="266" spans="1:39" x14ac:dyDescent="0.25">
      <c r="A266">
        <v>69867</v>
      </c>
      <c r="B266">
        <v>0</v>
      </c>
      <c r="C266">
        <v>0</v>
      </c>
      <c r="D266">
        <v>30</v>
      </c>
      <c r="E266">
        <v>196</v>
      </c>
      <c r="F266">
        <v>0</v>
      </c>
      <c r="G266">
        <v>512</v>
      </c>
      <c r="H266">
        <v>33</v>
      </c>
      <c r="I266">
        <v>130</v>
      </c>
      <c r="J266">
        <v>54</v>
      </c>
      <c r="K266">
        <v>1</v>
      </c>
      <c r="L266">
        <v>3</v>
      </c>
      <c r="M266">
        <v>5</v>
      </c>
      <c r="N266">
        <v>8</v>
      </c>
      <c r="O266">
        <v>1</v>
      </c>
      <c r="P266">
        <v>0</v>
      </c>
      <c r="Q266">
        <v>0</v>
      </c>
      <c r="R266">
        <v>0</v>
      </c>
      <c r="S266">
        <v>1</v>
      </c>
      <c r="T266">
        <v>0</v>
      </c>
      <c r="U266">
        <v>0</v>
      </c>
      <c r="V266">
        <v>3</v>
      </c>
      <c r="W266">
        <v>11</v>
      </c>
      <c r="X266">
        <v>1</v>
      </c>
      <c r="Y266">
        <v>34</v>
      </c>
      <c r="Z266">
        <v>2612</v>
      </c>
      <c r="AA266">
        <v>0</v>
      </c>
      <c r="AB266">
        <v>0</v>
      </c>
      <c r="AC266">
        <v>1</v>
      </c>
      <c r="AD266">
        <v>0</v>
      </c>
      <c r="AE266">
        <v>0</v>
      </c>
      <c r="AF266">
        <v>0</v>
      </c>
      <c r="AG266">
        <v>0</v>
      </c>
      <c r="AH266">
        <v>0</v>
      </c>
      <c r="AI266">
        <v>0</v>
      </c>
      <c r="AJ266">
        <v>1</v>
      </c>
      <c r="AK266">
        <v>871</v>
      </c>
      <c r="AL266">
        <v>817</v>
      </c>
      <c r="AM266">
        <v>1</v>
      </c>
    </row>
    <row r="267" spans="1:39" x14ac:dyDescent="0.25">
      <c r="A267">
        <v>63841</v>
      </c>
      <c r="B267">
        <v>0</v>
      </c>
      <c r="C267">
        <v>1</v>
      </c>
      <c r="D267">
        <v>64</v>
      </c>
      <c r="E267">
        <v>635</v>
      </c>
      <c r="F267">
        <v>15</v>
      </c>
      <c r="G267">
        <v>100</v>
      </c>
      <c r="H267">
        <v>20</v>
      </c>
      <c r="I267">
        <v>7</v>
      </c>
      <c r="J267">
        <v>131</v>
      </c>
      <c r="K267">
        <v>1</v>
      </c>
      <c r="L267">
        <v>9</v>
      </c>
      <c r="M267">
        <v>3</v>
      </c>
      <c r="N267">
        <v>9</v>
      </c>
      <c r="O267">
        <v>6</v>
      </c>
      <c r="P267">
        <v>0</v>
      </c>
      <c r="Q267">
        <v>0</v>
      </c>
      <c r="R267">
        <v>0</v>
      </c>
      <c r="S267">
        <v>0</v>
      </c>
      <c r="T267">
        <v>0</v>
      </c>
      <c r="U267">
        <v>0</v>
      </c>
      <c r="V267">
        <v>3</v>
      </c>
      <c r="W267">
        <v>11</v>
      </c>
      <c r="X267">
        <v>0</v>
      </c>
      <c r="Y267">
        <v>52</v>
      </c>
      <c r="Z267">
        <v>2593</v>
      </c>
      <c r="AA267">
        <v>1</v>
      </c>
      <c r="AB267">
        <v>0</v>
      </c>
      <c r="AC267">
        <v>0</v>
      </c>
      <c r="AD267">
        <v>0</v>
      </c>
      <c r="AE267">
        <v>0</v>
      </c>
      <c r="AF267">
        <v>0</v>
      </c>
      <c r="AG267">
        <v>0</v>
      </c>
      <c r="AH267">
        <v>0</v>
      </c>
      <c r="AI267">
        <v>1</v>
      </c>
      <c r="AJ267">
        <v>0</v>
      </c>
      <c r="AK267">
        <v>777</v>
      </c>
      <c r="AL267">
        <v>646</v>
      </c>
      <c r="AM267">
        <v>0</v>
      </c>
    </row>
    <row r="268" spans="1:39" x14ac:dyDescent="0.25">
      <c r="A268">
        <v>24480</v>
      </c>
      <c r="B268">
        <v>1</v>
      </c>
      <c r="C268">
        <v>0</v>
      </c>
      <c r="D268">
        <v>46</v>
      </c>
      <c r="E268">
        <v>4</v>
      </c>
      <c r="F268">
        <v>19</v>
      </c>
      <c r="G268">
        <v>9</v>
      </c>
      <c r="H268">
        <v>28</v>
      </c>
      <c r="I268">
        <v>25</v>
      </c>
      <c r="J268">
        <v>17</v>
      </c>
      <c r="K268">
        <v>3</v>
      </c>
      <c r="L268">
        <v>3</v>
      </c>
      <c r="M268">
        <v>0</v>
      </c>
      <c r="N268">
        <v>4</v>
      </c>
      <c r="O268">
        <v>7</v>
      </c>
      <c r="P268">
        <v>0</v>
      </c>
      <c r="Q268">
        <v>0</v>
      </c>
      <c r="R268">
        <v>0</v>
      </c>
      <c r="S268">
        <v>0</v>
      </c>
      <c r="T268">
        <v>0</v>
      </c>
      <c r="U268">
        <v>0</v>
      </c>
      <c r="V268">
        <v>3</v>
      </c>
      <c r="W268">
        <v>11</v>
      </c>
      <c r="X268">
        <v>0</v>
      </c>
      <c r="Y268">
        <v>39</v>
      </c>
      <c r="Z268">
        <v>2662</v>
      </c>
      <c r="AA268">
        <v>0</v>
      </c>
      <c r="AB268">
        <v>1</v>
      </c>
      <c r="AC268">
        <v>0</v>
      </c>
      <c r="AD268">
        <v>0</v>
      </c>
      <c r="AE268">
        <v>0</v>
      </c>
      <c r="AF268">
        <v>0</v>
      </c>
      <c r="AG268">
        <v>1</v>
      </c>
      <c r="AH268">
        <v>0</v>
      </c>
      <c r="AI268">
        <v>0</v>
      </c>
      <c r="AJ268">
        <v>0</v>
      </c>
      <c r="AK268">
        <v>85</v>
      </c>
      <c r="AL268">
        <v>68</v>
      </c>
      <c r="AM268">
        <v>0</v>
      </c>
    </row>
    <row r="269" spans="1:39" x14ac:dyDescent="0.25">
      <c r="A269">
        <v>51369</v>
      </c>
      <c r="B269">
        <v>0</v>
      </c>
      <c r="C269">
        <v>1</v>
      </c>
      <c r="D269">
        <v>84</v>
      </c>
      <c r="E269">
        <v>297</v>
      </c>
      <c r="F269">
        <v>7</v>
      </c>
      <c r="G269">
        <v>79</v>
      </c>
      <c r="H269">
        <v>0</v>
      </c>
      <c r="I269">
        <v>11</v>
      </c>
      <c r="J269">
        <v>182</v>
      </c>
      <c r="K269">
        <v>2</v>
      </c>
      <c r="L269">
        <v>8</v>
      </c>
      <c r="M269">
        <v>2</v>
      </c>
      <c r="N269">
        <v>4</v>
      </c>
      <c r="O269">
        <v>8</v>
      </c>
      <c r="P269">
        <v>0</v>
      </c>
      <c r="Q269">
        <v>0</v>
      </c>
      <c r="R269">
        <v>0</v>
      </c>
      <c r="S269">
        <v>0</v>
      </c>
      <c r="T269">
        <v>0</v>
      </c>
      <c r="U269">
        <v>0</v>
      </c>
      <c r="V269">
        <v>3</v>
      </c>
      <c r="W269">
        <v>11</v>
      </c>
      <c r="X269">
        <v>0</v>
      </c>
      <c r="Y269">
        <v>44</v>
      </c>
      <c r="Z269">
        <v>2771</v>
      </c>
      <c r="AA269">
        <v>0</v>
      </c>
      <c r="AB269">
        <v>0</v>
      </c>
      <c r="AC269">
        <v>0</v>
      </c>
      <c r="AD269">
        <v>1</v>
      </c>
      <c r="AE269">
        <v>0</v>
      </c>
      <c r="AF269">
        <v>0</v>
      </c>
      <c r="AG269">
        <v>0</v>
      </c>
      <c r="AH269">
        <v>1</v>
      </c>
      <c r="AI269">
        <v>0</v>
      </c>
      <c r="AJ269">
        <v>0</v>
      </c>
      <c r="AK269">
        <v>394</v>
      </c>
      <c r="AL269">
        <v>212</v>
      </c>
      <c r="AM269">
        <v>0</v>
      </c>
    </row>
    <row r="270" spans="1:39" x14ac:dyDescent="0.25">
      <c r="A270">
        <v>37760</v>
      </c>
      <c r="B270">
        <v>0</v>
      </c>
      <c r="C270">
        <v>0</v>
      </c>
      <c r="D270">
        <v>20</v>
      </c>
      <c r="E270">
        <v>84</v>
      </c>
      <c r="F270">
        <v>5</v>
      </c>
      <c r="G270">
        <v>38</v>
      </c>
      <c r="H270">
        <v>150</v>
      </c>
      <c r="I270">
        <v>12</v>
      </c>
      <c r="J270">
        <v>28</v>
      </c>
      <c r="K270">
        <v>2</v>
      </c>
      <c r="L270">
        <v>4</v>
      </c>
      <c r="M270">
        <v>1</v>
      </c>
      <c r="N270">
        <v>6</v>
      </c>
      <c r="O270">
        <v>7</v>
      </c>
      <c r="P270">
        <v>0</v>
      </c>
      <c r="Q270">
        <v>0</v>
      </c>
      <c r="R270">
        <v>0</v>
      </c>
      <c r="S270">
        <v>0</v>
      </c>
      <c r="T270">
        <v>0</v>
      </c>
      <c r="U270">
        <v>0</v>
      </c>
      <c r="V270">
        <v>3</v>
      </c>
      <c r="W270">
        <v>11</v>
      </c>
      <c r="X270">
        <v>0</v>
      </c>
      <c r="Y270">
        <v>74</v>
      </c>
      <c r="Z270">
        <v>2826</v>
      </c>
      <c r="AA270">
        <v>0</v>
      </c>
      <c r="AB270">
        <v>0</v>
      </c>
      <c r="AC270">
        <v>0</v>
      </c>
      <c r="AD270">
        <v>1</v>
      </c>
      <c r="AE270">
        <v>0</v>
      </c>
      <c r="AF270">
        <v>0</v>
      </c>
      <c r="AG270">
        <v>0</v>
      </c>
      <c r="AH270">
        <v>1</v>
      </c>
      <c r="AI270">
        <v>0</v>
      </c>
      <c r="AJ270">
        <v>0</v>
      </c>
      <c r="AK270">
        <v>289</v>
      </c>
      <c r="AL270">
        <v>261</v>
      </c>
      <c r="AM270">
        <v>0</v>
      </c>
    </row>
    <row r="271" spans="1:39" x14ac:dyDescent="0.25">
      <c r="A271">
        <v>65640</v>
      </c>
      <c r="B271">
        <v>0</v>
      </c>
      <c r="C271">
        <v>1</v>
      </c>
      <c r="D271">
        <v>74</v>
      </c>
      <c r="E271">
        <v>204</v>
      </c>
      <c r="F271">
        <v>7</v>
      </c>
      <c r="G271">
        <v>149</v>
      </c>
      <c r="H271">
        <v>20</v>
      </c>
      <c r="I271">
        <v>15</v>
      </c>
      <c r="J271">
        <v>66</v>
      </c>
      <c r="K271">
        <v>1</v>
      </c>
      <c r="L271">
        <v>5</v>
      </c>
      <c r="M271">
        <v>1</v>
      </c>
      <c r="N271">
        <v>8</v>
      </c>
      <c r="O271">
        <v>2</v>
      </c>
      <c r="P271">
        <v>0</v>
      </c>
      <c r="Q271">
        <v>0</v>
      </c>
      <c r="R271">
        <v>0</v>
      </c>
      <c r="S271">
        <v>0</v>
      </c>
      <c r="T271">
        <v>0</v>
      </c>
      <c r="U271">
        <v>0</v>
      </c>
      <c r="V271">
        <v>3</v>
      </c>
      <c r="W271">
        <v>11</v>
      </c>
      <c r="X271">
        <v>0</v>
      </c>
      <c r="Y271">
        <v>46</v>
      </c>
      <c r="Z271">
        <v>2279</v>
      </c>
      <c r="AA271">
        <v>0</v>
      </c>
      <c r="AB271">
        <v>0</v>
      </c>
      <c r="AC271">
        <v>0</v>
      </c>
      <c r="AD271">
        <v>1</v>
      </c>
      <c r="AE271">
        <v>0</v>
      </c>
      <c r="AF271">
        <v>0</v>
      </c>
      <c r="AG271">
        <v>0</v>
      </c>
      <c r="AH271">
        <v>0</v>
      </c>
      <c r="AI271">
        <v>0</v>
      </c>
      <c r="AJ271">
        <v>1</v>
      </c>
      <c r="AK271">
        <v>395</v>
      </c>
      <c r="AL271">
        <v>329</v>
      </c>
      <c r="AM271">
        <v>0</v>
      </c>
    </row>
    <row r="272" spans="1:39" x14ac:dyDescent="0.25">
      <c r="A272">
        <v>44319</v>
      </c>
      <c r="B272">
        <v>1</v>
      </c>
      <c r="C272">
        <v>1</v>
      </c>
      <c r="D272">
        <v>18</v>
      </c>
      <c r="E272">
        <v>26</v>
      </c>
      <c r="F272">
        <v>0</v>
      </c>
      <c r="G272">
        <v>8</v>
      </c>
      <c r="H272">
        <v>0</v>
      </c>
      <c r="I272">
        <v>0</v>
      </c>
      <c r="J272">
        <v>3</v>
      </c>
      <c r="K272">
        <v>2</v>
      </c>
      <c r="L272">
        <v>2</v>
      </c>
      <c r="M272">
        <v>0</v>
      </c>
      <c r="N272">
        <v>3</v>
      </c>
      <c r="O272">
        <v>5</v>
      </c>
      <c r="P272">
        <v>0</v>
      </c>
      <c r="Q272">
        <v>0</v>
      </c>
      <c r="R272">
        <v>0</v>
      </c>
      <c r="S272">
        <v>0</v>
      </c>
      <c r="T272">
        <v>0</v>
      </c>
      <c r="U272">
        <v>0</v>
      </c>
      <c r="V272">
        <v>3</v>
      </c>
      <c r="W272">
        <v>11</v>
      </c>
      <c r="X272">
        <v>0</v>
      </c>
      <c r="Y272">
        <v>45</v>
      </c>
      <c r="Z272">
        <v>2232</v>
      </c>
      <c r="AA272">
        <v>0</v>
      </c>
      <c r="AB272">
        <v>1</v>
      </c>
      <c r="AC272">
        <v>0</v>
      </c>
      <c r="AD272">
        <v>0</v>
      </c>
      <c r="AE272">
        <v>0</v>
      </c>
      <c r="AF272">
        <v>0</v>
      </c>
      <c r="AG272">
        <v>0</v>
      </c>
      <c r="AH272">
        <v>0</v>
      </c>
      <c r="AI272">
        <v>1</v>
      </c>
      <c r="AJ272">
        <v>0</v>
      </c>
      <c r="AK272">
        <v>34</v>
      </c>
      <c r="AL272">
        <v>31</v>
      </c>
      <c r="AM272">
        <v>0</v>
      </c>
    </row>
    <row r="273" spans="1:39" x14ac:dyDescent="0.25">
      <c r="A273">
        <v>30631</v>
      </c>
      <c r="B273">
        <v>1</v>
      </c>
      <c r="C273">
        <v>0</v>
      </c>
      <c r="D273">
        <v>75</v>
      </c>
      <c r="E273">
        <v>15</v>
      </c>
      <c r="F273">
        <v>6</v>
      </c>
      <c r="G273">
        <v>20</v>
      </c>
      <c r="H273">
        <v>4</v>
      </c>
      <c r="I273">
        <v>5</v>
      </c>
      <c r="J273">
        <v>20</v>
      </c>
      <c r="K273">
        <v>1</v>
      </c>
      <c r="L273">
        <v>3</v>
      </c>
      <c r="M273">
        <v>1</v>
      </c>
      <c r="N273">
        <v>2</v>
      </c>
      <c r="O273">
        <v>7</v>
      </c>
      <c r="P273">
        <v>0</v>
      </c>
      <c r="Q273">
        <v>0</v>
      </c>
      <c r="R273">
        <v>0</v>
      </c>
      <c r="S273">
        <v>0</v>
      </c>
      <c r="T273">
        <v>0</v>
      </c>
      <c r="U273">
        <v>0</v>
      </c>
      <c r="V273">
        <v>3</v>
      </c>
      <c r="W273">
        <v>11</v>
      </c>
      <c r="X273">
        <v>0</v>
      </c>
      <c r="Y273">
        <v>46</v>
      </c>
      <c r="Z273">
        <v>2511</v>
      </c>
      <c r="AA273">
        <v>0</v>
      </c>
      <c r="AB273">
        <v>1</v>
      </c>
      <c r="AC273">
        <v>0</v>
      </c>
      <c r="AD273">
        <v>0</v>
      </c>
      <c r="AE273">
        <v>0</v>
      </c>
      <c r="AF273">
        <v>0</v>
      </c>
      <c r="AG273">
        <v>0</v>
      </c>
      <c r="AH273">
        <v>1</v>
      </c>
      <c r="AI273">
        <v>0</v>
      </c>
      <c r="AJ273">
        <v>0</v>
      </c>
      <c r="AK273">
        <v>50</v>
      </c>
      <c r="AL273">
        <v>30</v>
      </c>
      <c r="AM273">
        <v>0</v>
      </c>
    </row>
    <row r="274" spans="1:39" x14ac:dyDescent="0.25">
      <c r="A274">
        <v>75278</v>
      </c>
      <c r="B274">
        <v>0</v>
      </c>
      <c r="C274">
        <v>0</v>
      </c>
      <c r="D274">
        <v>17</v>
      </c>
      <c r="E274">
        <v>304</v>
      </c>
      <c r="F274">
        <v>98</v>
      </c>
      <c r="G274">
        <v>230</v>
      </c>
      <c r="H274">
        <v>150</v>
      </c>
      <c r="I274">
        <v>74</v>
      </c>
      <c r="J274">
        <v>74</v>
      </c>
      <c r="K274">
        <v>1</v>
      </c>
      <c r="L274">
        <v>6</v>
      </c>
      <c r="M274">
        <v>3</v>
      </c>
      <c r="N274">
        <v>13</v>
      </c>
      <c r="O274">
        <v>3</v>
      </c>
      <c r="P274">
        <v>0</v>
      </c>
      <c r="Q274">
        <v>0</v>
      </c>
      <c r="R274">
        <v>0</v>
      </c>
      <c r="S274">
        <v>0</v>
      </c>
      <c r="T274">
        <v>0</v>
      </c>
      <c r="U274">
        <v>0</v>
      </c>
      <c r="V274">
        <v>3</v>
      </c>
      <c r="W274">
        <v>11</v>
      </c>
      <c r="X274">
        <v>0</v>
      </c>
      <c r="Y274">
        <v>68</v>
      </c>
      <c r="Z274">
        <v>2675</v>
      </c>
      <c r="AA274">
        <v>0</v>
      </c>
      <c r="AB274">
        <v>0</v>
      </c>
      <c r="AC274">
        <v>0</v>
      </c>
      <c r="AD274">
        <v>1</v>
      </c>
      <c r="AE274">
        <v>0</v>
      </c>
      <c r="AF274">
        <v>0</v>
      </c>
      <c r="AG274">
        <v>0</v>
      </c>
      <c r="AH274">
        <v>1</v>
      </c>
      <c r="AI274">
        <v>0</v>
      </c>
      <c r="AJ274">
        <v>0</v>
      </c>
      <c r="AK274">
        <v>856</v>
      </c>
      <c r="AL274">
        <v>782</v>
      </c>
      <c r="AM274">
        <v>0</v>
      </c>
    </row>
    <row r="275" spans="1:39" x14ac:dyDescent="0.25">
      <c r="A275">
        <v>50898</v>
      </c>
      <c r="B275">
        <v>1</v>
      </c>
      <c r="C275">
        <v>1</v>
      </c>
      <c r="D275">
        <v>88</v>
      </c>
      <c r="E275">
        <v>285</v>
      </c>
      <c r="F275">
        <v>28</v>
      </c>
      <c r="G275">
        <v>242</v>
      </c>
      <c r="H275">
        <v>55</v>
      </c>
      <c r="I275">
        <v>114</v>
      </c>
      <c r="J275">
        <v>135</v>
      </c>
      <c r="K275">
        <v>13</v>
      </c>
      <c r="L275">
        <v>6</v>
      </c>
      <c r="M275">
        <v>2</v>
      </c>
      <c r="N275">
        <v>12</v>
      </c>
      <c r="O275">
        <v>5</v>
      </c>
      <c r="P275">
        <v>0</v>
      </c>
      <c r="Q275">
        <v>0</v>
      </c>
      <c r="R275">
        <v>0</v>
      </c>
      <c r="S275">
        <v>0</v>
      </c>
      <c r="T275">
        <v>0</v>
      </c>
      <c r="U275">
        <v>0</v>
      </c>
      <c r="V275">
        <v>3</v>
      </c>
      <c r="W275">
        <v>11</v>
      </c>
      <c r="X275">
        <v>0</v>
      </c>
      <c r="Y275">
        <v>64</v>
      </c>
      <c r="Z275">
        <v>2696</v>
      </c>
      <c r="AA275">
        <v>0</v>
      </c>
      <c r="AB275">
        <v>0</v>
      </c>
      <c r="AC275">
        <v>0</v>
      </c>
      <c r="AD275">
        <v>1</v>
      </c>
      <c r="AE275">
        <v>0</v>
      </c>
      <c r="AF275">
        <v>0</v>
      </c>
      <c r="AG275">
        <v>0</v>
      </c>
      <c r="AH275">
        <v>0</v>
      </c>
      <c r="AI275">
        <v>1</v>
      </c>
      <c r="AJ275">
        <v>0</v>
      </c>
      <c r="AK275">
        <v>724</v>
      </c>
      <c r="AL275">
        <v>589</v>
      </c>
      <c r="AM275">
        <v>0</v>
      </c>
    </row>
    <row r="276" spans="1:39" x14ac:dyDescent="0.25">
      <c r="A276">
        <v>79946</v>
      </c>
      <c r="B276">
        <v>0</v>
      </c>
      <c r="C276">
        <v>0</v>
      </c>
      <c r="D276">
        <v>19</v>
      </c>
      <c r="E276">
        <v>395</v>
      </c>
      <c r="F276">
        <v>183</v>
      </c>
      <c r="G276">
        <v>565</v>
      </c>
      <c r="H276">
        <v>166</v>
      </c>
      <c r="I276">
        <v>141</v>
      </c>
      <c r="J276">
        <v>28</v>
      </c>
      <c r="K276">
        <v>1</v>
      </c>
      <c r="L276">
        <v>5</v>
      </c>
      <c r="M276">
        <v>11</v>
      </c>
      <c r="N276">
        <v>5</v>
      </c>
      <c r="O276">
        <v>3</v>
      </c>
      <c r="P276">
        <v>0</v>
      </c>
      <c r="Q276">
        <v>0</v>
      </c>
      <c r="R276">
        <v>0</v>
      </c>
      <c r="S276">
        <v>0</v>
      </c>
      <c r="T276">
        <v>0</v>
      </c>
      <c r="U276">
        <v>0</v>
      </c>
      <c r="V276">
        <v>3</v>
      </c>
      <c r="W276">
        <v>11</v>
      </c>
      <c r="X276">
        <v>0</v>
      </c>
      <c r="Y276">
        <v>54</v>
      </c>
      <c r="Z276">
        <v>2207</v>
      </c>
      <c r="AA276">
        <v>0</v>
      </c>
      <c r="AB276">
        <v>0</v>
      </c>
      <c r="AC276">
        <v>0</v>
      </c>
      <c r="AD276">
        <v>0</v>
      </c>
      <c r="AE276">
        <v>1</v>
      </c>
      <c r="AF276">
        <v>0</v>
      </c>
      <c r="AG276">
        <v>0</v>
      </c>
      <c r="AH276">
        <v>1</v>
      </c>
      <c r="AI276">
        <v>0</v>
      </c>
      <c r="AJ276">
        <v>0</v>
      </c>
      <c r="AK276">
        <v>1450</v>
      </c>
      <c r="AL276">
        <v>1422</v>
      </c>
      <c r="AM276">
        <v>0</v>
      </c>
    </row>
    <row r="277" spans="1:39" x14ac:dyDescent="0.25">
      <c r="A277">
        <v>35416</v>
      </c>
      <c r="B277">
        <v>0</v>
      </c>
      <c r="C277">
        <v>0</v>
      </c>
      <c r="D277">
        <v>62</v>
      </c>
      <c r="E277">
        <v>248</v>
      </c>
      <c r="F277">
        <v>3</v>
      </c>
      <c r="G277">
        <v>81</v>
      </c>
      <c r="H277">
        <v>4</v>
      </c>
      <c r="I277">
        <v>3</v>
      </c>
      <c r="J277">
        <v>51</v>
      </c>
      <c r="K277">
        <v>3</v>
      </c>
      <c r="L277">
        <v>7</v>
      </c>
      <c r="M277">
        <v>1</v>
      </c>
      <c r="N277">
        <v>5</v>
      </c>
      <c r="O277">
        <v>8</v>
      </c>
      <c r="P277">
        <v>0</v>
      </c>
      <c r="Q277">
        <v>0</v>
      </c>
      <c r="R277">
        <v>0</v>
      </c>
      <c r="S277">
        <v>0</v>
      </c>
      <c r="T277">
        <v>0</v>
      </c>
      <c r="U277">
        <v>0</v>
      </c>
      <c r="V277">
        <v>3</v>
      </c>
      <c r="W277">
        <v>11</v>
      </c>
      <c r="X277">
        <v>0</v>
      </c>
      <c r="Y277">
        <v>71</v>
      </c>
      <c r="Z277">
        <v>2540</v>
      </c>
      <c r="AA277">
        <v>1</v>
      </c>
      <c r="AB277">
        <v>0</v>
      </c>
      <c r="AC277">
        <v>0</v>
      </c>
      <c r="AD277">
        <v>0</v>
      </c>
      <c r="AE277">
        <v>0</v>
      </c>
      <c r="AF277">
        <v>0</v>
      </c>
      <c r="AG277">
        <v>0</v>
      </c>
      <c r="AH277">
        <v>0</v>
      </c>
      <c r="AI277">
        <v>1</v>
      </c>
      <c r="AJ277">
        <v>0</v>
      </c>
      <c r="AK277">
        <v>339</v>
      </c>
      <c r="AL277">
        <v>288</v>
      </c>
      <c r="AM277">
        <v>0</v>
      </c>
    </row>
    <row r="278" spans="1:39" x14ac:dyDescent="0.25">
      <c r="A278">
        <v>32414</v>
      </c>
      <c r="B278">
        <v>0</v>
      </c>
      <c r="C278">
        <v>0</v>
      </c>
      <c r="D278">
        <v>11</v>
      </c>
      <c r="E278">
        <v>20</v>
      </c>
      <c r="F278">
        <v>6</v>
      </c>
      <c r="G278">
        <v>5</v>
      </c>
      <c r="H278">
        <v>0</v>
      </c>
      <c r="I278">
        <v>9</v>
      </c>
      <c r="J278">
        <v>12</v>
      </c>
      <c r="K278">
        <v>1</v>
      </c>
      <c r="L278">
        <v>1</v>
      </c>
      <c r="M278">
        <v>0</v>
      </c>
      <c r="N278">
        <v>3</v>
      </c>
      <c r="O278">
        <v>7</v>
      </c>
      <c r="P278">
        <v>1</v>
      </c>
      <c r="Q278">
        <v>0</v>
      </c>
      <c r="R278">
        <v>0</v>
      </c>
      <c r="S278">
        <v>0</v>
      </c>
      <c r="T278">
        <v>0</v>
      </c>
      <c r="U278">
        <v>0</v>
      </c>
      <c r="V278">
        <v>3</v>
      </c>
      <c r="W278">
        <v>11</v>
      </c>
      <c r="X278">
        <v>0</v>
      </c>
      <c r="Y278">
        <v>36</v>
      </c>
      <c r="Z278">
        <v>2519</v>
      </c>
      <c r="AA278">
        <v>0</v>
      </c>
      <c r="AB278">
        <v>0</v>
      </c>
      <c r="AC278">
        <v>0</v>
      </c>
      <c r="AD278">
        <v>1</v>
      </c>
      <c r="AE278">
        <v>0</v>
      </c>
      <c r="AF278">
        <v>1</v>
      </c>
      <c r="AG278">
        <v>0</v>
      </c>
      <c r="AH278">
        <v>0</v>
      </c>
      <c r="AI278">
        <v>0</v>
      </c>
      <c r="AJ278">
        <v>0</v>
      </c>
      <c r="AK278">
        <v>40</v>
      </c>
      <c r="AL278">
        <v>28</v>
      </c>
      <c r="AM278">
        <v>1</v>
      </c>
    </row>
    <row r="279" spans="1:39" x14ac:dyDescent="0.25">
      <c r="A279">
        <v>38361</v>
      </c>
      <c r="B279">
        <v>1</v>
      </c>
      <c r="C279">
        <v>0</v>
      </c>
      <c r="D279">
        <v>74</v>
      </c>
      <c r="E279">
        <v>39</v>
      </c>
      <c r="F279">
        <v>0</v>
      </c>
      <c r="G279">
        <v>56</v>
      </c>
      <c r="H279">
        <v>20</v>
      </c>
      <c r="I279">
        <v>8</v>
      </c>
      <c r="J279">
        <v>14</v>
      </c>
      <c r="K279">
        <v>3</v>
      </c>
      <c r="L279">
        <v>3</v>
      </c>
      <c r="M279">
        <v>1</v>
      </c>
      <c r="N279">
        <v>3</v>
      </c>
      <c r="O279">
        <v>7</v>
      </c>
      <c r="P279">
        <v>0</v>
      </c>
      <c r="Q279">
        <v>0</v>
      </c>
      <c r="R279">
        <v>0</v>
      </c>
      <c r="S279">
        <v>0</v>
      </c>
      <c r="T279">
        <v>0</v>
      </c>
      <c r="U279">
        <v>0</v>
      </c>
      <c r="V279">
        <v>3</v>
      </c>
      <c r="W279">
        <v>11</v>
      </c>
      <c r="X279">
        <v>0</v>
      </c>
      <c r="Y279">
        <v>51</v>
      </c>
      <c r="Z279">
        <v>2343</v>
      </c>
      <c r="AA279">
        <v>0</v>
      </c>
      <c r="AB279">
        <v>0</v>
      </c>
      <c r="AC279">
        <v>0</v>
      </c>
      <c r="AD279">
        <v>1</v>
      </c>
      <c r="AE279">
        <v>0</v>
      </c>
      <c r="AF279">
        <v>0</v>
      </c>
      <c r="AG279">
        <v>0</v>
      </c>
      <c r="AH279">
        <v>1</v>
      </c>
      <c r="AI279">
        <v>0</v>
      </c>
      <c r="AJ279">
        <v>0</v>
      </c>
      <c r="AK279">
        <v>123</v>
      </c>
      <c r="AL279">
        <v>109</v>
      </c>
      <c r="AM279">
        <v>0</v>
      </c>
    </row>
    <row r="280" spans="1:39" x14ac:dyDescent="0.25">
      <c r="A280">
        <v>82497</v>
      </c>
      <c r="B280">
        <v>0</v>
      </c>
      <c r="C280">
        <v>0</v>
      </c>
      <c r="D280">
        <v>32</v>
      </c>
      <c r="E280">
        <v>777</v>
      </c>
      <c r="F280">
        <v>129</v>
      </c>
      <c r="G280">
        <v>573</v>
      </c>
      <c r="H280">
        <v>216</v>
      </c>
      <c r="I280">
        <v>21</v>
      </c>
      <c r="J280">
        <v>203</v>
      </c>
      <c r="K280">
        <v>1</v>
      </c>
      <c r="L280">
        <v>2</v>
      </c>
      <c r="M280">
        <v>7</v>
      </c>
      <c r="N280">
        <v>9</v>
      </c>
      <c r="O280">
        <v>4</v>
      </c>
      <c r="P280">
        <v>0</v>
      </c>
      <c r="Q280">
        <v>0</v>
      </c>
      <c r="R280">
        <v>1</v>
      </c>
      <c r="S280">
        <v>0</v>
      </c>
      <c r="T280">
        <v>0</v>
      </c>
      <c r="U280">
        <v>0</v>
      </c>
      <c r="V280">
        <v>3</v>
      </c>
      <c r="W280">
        <v>11</v>
      </c>
      <c r="X280">
        <v>0</v>
      </c>
      <c r="Y280">
        <v>40</v>
      </c>
      <c r="Z280">
        <v>2765</v>
      </c>
      <c r="AA280">
        <v>0</v>
      </c>
      <c r="AB280">
        <v>1</v>
      </c>
      <c r="AC280">
        <v>0</v>
      </c>
      <c r="AD280">
        <v>0</v>
      </c>
      <c r="AE280">
        <v>0</v>
      </c>
      <c r="AF280">
        <v>0</v>
      </c>
      <c r="AG280">
        <v>0</v>
      </c>
      <c r="AH280">
        <v>1</v>
      </c>
      <c r="AI280">
        <v>0</v>
      </c>
      <c r="AJ280">
        <v>0</v>
      </c>
      <c r="AK280">
        <v>1716</v>
      </c>
      <c r="AL280">
        <v>1513</v>
      </c>
      <c r="AM280">
        <v>1</v>
      </c>
    </row>
    <row r="281" spans="1:39" x14ac:dyDescent="0.25">
      <c r="A281">
        <v>16626</v>
      </c>
      <c r="B281">
        <v>2</v>
      </c>
      <c r="C281">
        <v>0</v>
      </c>
      <c r="D281">
        <v>76</v>
      </c>
      <c r="E281">
        <v>8</v>
      </c>
      <c r="F281">
        <v>3</v>
      </c>
      <c r="G281">
        <v>22</v>
      </c>
      <c r="H281">
        <v>21</v>
      </c>
      <c r="I281">
        <v>1</v>
      </c>
      <c r="J281">
        <v>13</v>
      </c>
      <c r="K281">
        <v>3</v>
      </c>
      <c r="L281">
        <v>3</v>
      </c>
      <c r="M281">
        <v>0</v>
      </c>
      <c r="N281">
        <v>3</v>
      </c>
      <c r="O281">
        <v>9</v>
      </c>
      <c r="P281">
        <v>0</v>
      </c>
      <c r="Q281">
        <v>0</v>
      </c>
      <c r="R281">
        <v>0</v>
      </c>
      <c r="S281">
        <v>0</v>
      </c>
      <c r="T281">
        <v>0</v>
      </c>
      <c r="U281">
        <v>0</v>
      </c>
      <c r="V281">
        <v>3</v>
      </c>
      <c r="W281">
        <v>11</v>
      </c>
      <c r="X281">
        <v>0</v>
      </c>
      <c r="Y281">
        <v>49</v>
      </c>
      <c r="Z281">
        <v>2324</v>
      </c>
      <c r="AA281">
        <v>0</v>
      </c>
      <c r="AB281">
        <v>0</v>
      </c>
      <c r="AC281">
        <v>0</v>
      </c>
      <c r="AD281">
        <v>1</v>
      </c>
      <c r="AE281">
        <v>0</v>
      </c>
      <c r="AF281">
        <v>0</v>
      </c>
      <c r="AG281">
        <v>0</v>
      </c>
      <c r="AH281">
        <v>1</v>
      </c>
      <c r="AI281">
        <v>0</v>
      </c>
      <c r="AJ281">
        <v>0</v>
      </c>
      <c r="AK281">
        <v>55</v>
      </c>
      <c r="AL281">
        <v>42</v>
      </c>
      <c r="AM281">
        <v>0</v>
      </c>
    </row>
    <row r="282" spans="1:39" x14ac:dyDescent="0.25">
      <c r="A282">
        <v>29672</v>
      </c>
      <c r="B282">
        <v>1</v>
      </c>
      <c r="C282">
        <v>1</v>
      </c>
      <c r="D282">
        <v>6</v>
      </c>
      <c r="E282">
        <v>9</v>
      </c>
      <c r="F282">
        <v>1</v>
      </c>
      <c r="G282">
        <v>3</v>
      </c>
      <c r="H282">
        <v>0</v>
      </c>
      <c r="I282">
        <v>4</v>
      </c>
      <c r="J282">
        <v>8</v>
      </c>
      <c r="K282">
        <v>1</v>
      </c>
      <c r="L282">
        <v>0</v>
      </c>
      <c r="M282">
        <v>0</v>
      </c>
      <c r="N282">
        <v>3</v>
      </c>
      <c r="O282">
        <v>6</v>
      </c>
      <c r="P282">
        <v>0</v>
      </c>
      <c r="Q282">
        <v>0</v>
      </c>
      <c r="R282">
        <v>0</v>
      </c>
      <c r="S282">
        <v>0</v>
      </c>
      <c r="T282">
        <v>0</v>
      </c>
      <c r="U282">
        <v>0</v>
      </c>
      <c r="V282">
        <v>3</v>
      </c>
      <c r="W282">
        <v>11</v>
      </c>
      <c r="X282">
        <v>0</v>
      </c>
      <c r="Y282">
        <v>55</v>
      </c>
      <c r="Z282">
        <v>2633</v>
      </c>
      <c r="AA282">
        <v>0</v>
      </c>
      <c r="AB282">
        <v>0</v>
      </c>
      <c r="AC282">
        <v>0</v>
      </c>
      <c r="AD282">
        <v>1</v>
      </c>
      <c r="AE282">
        <v>0</v>
      </c>
      <c r="AF282">
        <v>0</v>
      </c>
      <c r="AG282">
        <v>0</v>
      </c>
      <c r="AH282">
        <v>1</v>
      </c>
      <c r="AI282">
        <v>0</v>
      </c>
      <c r="AJ282">
        <v>0</v>
      </c>
      <c r="AK282">
        <v>17</v>
      </c>
      <c r="AL282">
        <v>9</v>
      </c>
      <c r="AM282">
        <v>0</v>
      </c>
    </row>
    <row r="283" spans="1:39" x14ac:dyDescent="0.25">
      <c r="A283">
        <v>55951</v>
      </c>
      <c r="B283">
        <v>0</v>
      </c>
      <c r="C283">
        <v>1</v>
      </c>
      <c r="D283">
        <v>62</v>
      </c>
      <c r="E283">
        <v>1241</v>
      </c>
      <c r="F283">
        <v>0</v>
      </c>
      <c r="G283">
        <v>80</v>
      </c>
      <c r="H283">
        <v>0</v>
      </c>
      <c r="I283">
        <v>13</v>
      </c>
      <c r="J283">
        <v>40</v>
      </c>
      <c r="K283">
        <v>3</v>
      </c>
      <c r="L283">
        <v>3</v>
      </c>
      <c r="M283">
        <v>6</v>
      </c>
      <c r="N283">
        <v>11</v>
      </c>
      <c r="O283">
        <v>8</v>
      </c>
      <c r="P283">
        <v>0</v>
      </c>
      <c r="Q283">
        <v>1</v>
      </c>
      <c r="R283">
        <v>0</v>
      </c>
      <c r="S283">
        <v>0</v>
      </c>
      <c r="T283">
        <v>1</v>
      </c>
      <c r="U283">
        <v>0</v>
      </c>
      <c r="V283">
        <v>3</v>
      </c>
      <c r="W283">
        <v>11</v>
      </c>
      <c r="X283">
        <v>0</v>
      </c>
      <c r="Y283">
        <v>68</v>
      </c>
      <c r="Z283">
        <v>2834</v>
      </c>
      <c r="AA283">
        <v>0</v>
      </c>
      <c r="AB283">
        <v>0</v>
      </c>
      <c r="AC283">
        <v>0</v>
      </c>
      <c r="AD283">
        <v>1</v>
      </c>
      <c r="AE283">
        <v>0</v>
      </c>
      <c r="AF283">
        <v>0</v>
      </c>
      <c r="AG283">
        <v>0</v>
      </c>
      <c r="AH283">
        <v>0</v>
      </c>
      <c r="AI283">
        <v>1</v>
      </c>
      <c r="AJ283">
        <v>0</v>
      </c>
      <c r="AK283">
        <v>1334</v>
      </c>
      <c r="AL283">
        <v>1294</v>
      </c>
      <c r="AM283">
        <v>2</v>
      </c>
    </row>
    <row r="284" spans="1:39" x14ac:dyDescent="0.25">
      <c r="A284">
        <v>35388</v>
      </c>
      <c r="B284">
        <v>1</v>
      </c>
      <c r="C284">
        <v>0</v>
      </c>
      <c r="D284">
        <v>20</v>
      </c>
      <c r="E284">
        <v>6</v>
      </c>
      <c r="F284">
        <v>4</v>
      </c>
      <c r="G284">
        <v>7</v>
      </c>
      <c r="H284">
        <v>4</v>
      </c>
      <c r="I284">
        <v>3</v>
      </c>
      <c r="J284">
        <v>8</v>
      </c>
      <c r="K284">
        <v>1</v>
      </c>
      <c r="L284">
        <v>1</v>
      </c>
      <c r="M284">
        <v>0</v>
      </c>
      <c r="N284">
        <v>3</v>
      </c>
      <c r="O284">
        <v>7</v>
      </c>
      <c r="P284">
        <v>0</v>
      </c>
      <c r="Q284">
        <v>0</v>
      </c>
      <c r="R284">
        <v>0</v>
      </c>
      <c r="S284">
        <v>0</v>
      </c>
      <c r="T284">
        <v>0</v>
      </c>
      <c r="U284">
        <v>0</v>
      </c>
      <c r="V284">
        <v>3</v>
      </c>
      <c r="W284">
        <v>11</v>
      </c>
      <c r="X284">
        <v>0</v>
      </c>
      <c r="Y284">
        <v>32</v>
      </c>
      <c r="Z284">
        <v>2638</v>
      </c>
      <c r="AA284">
        <v>1</v>
      </c>
      <c r="AB284">
        <v>0</v>
      </c>
      <c r="AC284">
        <v>0</v>
      </c>
      <c r="AD284">
        <v>0</v>
      </c>
      <c r="AE284">
        <v>0</v>
      </c>
      <c r="AF284">
        <v>1</v>
      </c>
      <c r="AG284">
        <v>0</v>
      </c>
      <c r="AH284">
        <v>0</v>
      </c>
      <c r="AI284">
        <v>0</v>
      </c>
      <c r="AJ284">
        <v>0</v>
      </c>
      <c r="AK284">
        <v>24</v>
      </c>
      <c r="AL284">
        <v>16</v>
      </c>
      <c r="AM284">
        <v>0</v>
      </c>
    </row>
    <row r="285" spans="1:39" x14ac:dyDescent="0.25">
      <c r="A285">
        <v>42386</v>
      </c>
      <c r="B285">
        <v>1</v>
      </c>
      <c r="C285">
        <v>0</v>
      </c>
      <c r="D285">
        <v>43</v>
      </c>
      <c r="E285">
        <v>65</v>
      </c>
      <c r="F285">
        <v>4</v>
      </c>
      <c r="G285">
        <v>16</v>
      </c>
      <c r="H285">
        <v>0</v>
      </c>
      <c r="I285">
        <v>4</v>
      </c>
      <c r="J285">
        <v>11</v>
      </c>
      <c r="K285">
        <v>1</v>
      </c>
      <c r="L285">
        <v>3</v>
      </c>
      <c r="M285">
        <v>0</v>
      </c>
      <c r="N285">
        <v>3</v>
      </c>
      <c r="O285">
        <v>8</v>
      </c>
      <c r="P285">
        <v>0</v>
      </c>
      <c r="Q285">
        <v>0</v>
      </c>
      <c r="R285">
        <v>0</v>
      </c>
      <c r="S285">
        <v>0</v>
      </c>
      <c r="T285">
        <v>0</v>
      </c>
      <c r="U285">
        <v>0</v>
      </c>
      <c r="V285">
        <v>3</v>
      </c>
      <c r="W285">
        <v>11</v>
      </c>
      <c r="X285">
        <v>0</v>
      </c>
      <c r="Y285">
        <v>34</v>
      </c>
      <c r="Z285">
        <v>2691</v>
      </c>
      <c r="AA285">
        <v>0</v>
      </c>
      <c r="AB285">
        <v>0</v>
      </c>
      <c r="AC285">
        <v>0</v>
      </c>
      <c r="AD285">
        <v>1</v>
      </c>
      <c r="AE285">
        <v>0</v>
      </c>
      <c r="AF285">
        <v>0</v>
      </c>
      <c r="AG285">
        <v>0</v>
      </c>
      <c r="AH285">
        <v>0</v>
      </c>
      <c r="AI285">
        <v>1</v>
      </c>
      <c r="AJ285">
        <v>0</v>
      </c>
      <c r="AK285">
        <v>89</v>
      </c>
      <c r="AL285">
        <v>78</v>
      </c>
      <c r="AM285">
        <v>0</v>
      </c>
    </row>
    <row r="286" spans="1:39" x14ac:dyDescent="0.25">
      <c r="A286">
        <v>68627</v>
      </c>
      <c r="B286">
        <v>0</v>
      </c>
      <c r="C286">
        <v>0</v>
      </c>
      <c r="D286">
        <v>45</v>
      </c>
      <c r="E286">
        <v>395</v>
      </c>
      <c r="F286">
        <v>15</v>
      </c>
      <c r="G286">
        <v>263</v>
      </c>
      <c r="H286">
        <v>60</v>
      </c>
      <c r="I286">
        <v>54</v>
      </c>
      <c r="J286">
        <v>38</v>
      </c>
      <c r="K286">
        <v>1</v>
      </c>
      <c r="L286">
        <v>2</v>
      </c>
      <c r="M286">
        <v>3</v>
      </c>
      <c r="N286">
        <v>6</v>
      </c>
      <c r="O286">
        <v>1</v>
      </c>
      <c r="P286">
        <v>0</v>
      </c>
      <c r="Q286">
        <v>0</v>
      </c>
      <c r="R286">
        <v>0</v>
      </c>
      <c r="S286">
        <v>0</v>
      </c>
      <c r="T286">
        <v>0</v>
      </c>
      <c r="U286">
        <v>0</v>
      </c>
      <c r="V286">
        <v>3</v>
      </c>
      <c r="W286">
        <v>11</v>
      </c>
      <c r="X286">
        <v>0</v>
      </c>
      <c r="Y286">
        <v>38</v>
      </c>
      <c r="Z286">
        <v>2692</v>
      </c>
      <c r="AA286">
        <v>0</v>
      </c>
      <c r="AB286">
        <v>0</v>
      </c>
      <c r="AC286">
        <v>1</v>
      </c>
      <c r="AD286">
        <v>0</v>
      </c>
      <c r="AE286">
        <v>0</v>
      </c>
      <c r="AF286">
        <v>0</v>
      </c>
      <c r="AG286">
        <v>0</v>
      </c>
      <c r="AH286">
        <v>1</v>
      </c>
      <c r="AI286">
        <v>0</v>
      </c>
      <c r="AJ286">
        <v>0</v>
      </c>
      <c r="AK286">
        <v>787</v>
      </c>
      <c r="AL286">
        <v>749</v>
      </c>
      <c r="AM286">
        <v>0</v>
      </c>
    </row>
    <row r="287" spans="1:39" x14ac:dyDescent="0.25">
      <c r="A287">
        <v>57912</v>
      </c>
      <c r="B287">
        <v>0</v>
      </c>
      <c r="C287">
        <v>1</v>
      </c>
      <c r="D287">
        <v>34</v>
      </c>
      <c r="E287">
        <v>801</v>
      </c>
      <c r="F287">
        <v>0</v>
      </c>
      <c r="G287">
        <v>80</v>
      </c>
      <c r="H287">
        <v>0</v>
      </c>
      <c r="I287">
        <v>0</v>
      </c>
      <c r="J287">
        <v>35</v>
      </c>
      <c r="K287">
        <v>5</v>
      </c>
      <c r="L287">
        <v>8</v>
      </c>
      <c r="M287">
        <v>3</v>
      </c>
      <c r="N287">
        <v>12</v>
      </c>
      <c r="O287">
        <v>5</v>
      </c>
      <c r="P287">
        <v>0</v>
      </c>
      <c r="Q287">
        <v>1</v>
      </c>
      <c r="R287">
        <v>0</v>
      </c>
      <c r="S287">
        <v>0</v>
      </c>
      <c r="T287">
        <v>0</v>
      </c>
      <c r="U287">
        <v>0</v>
      </c>
      <c r="V287">
        <v>3</v>
      </c>
      <c r="W287">
        <v>11</v>
      </c>
      <c r="X287">
        <v>0</v>
      </c>
      <c r="Y287">
        <v>55</v>
      </c>
      <c r="Z287">
        <v>2263</v>
      </c>
      <c r="AA287">
        <v>1</v>
      </c>
      <c r="AB287">
        <v>0</v>
      </c>
      <c r="AC287">
        <v>0</v>
      </c>
      <c r="AD287">
        <v>0</v>
      </c>
      <c r="AE287">
        <v>0</v>
      </c>
      <c r="AF287">
        <v>0</v>
      </c>
      <c r="AG287">
        <v>0</v>
      </c>
      <c r="AH287">
        <v>0</v>
      </c>
      <c r="AI287">
        <v>0</v>
      </c>
      <c r="AJ287">
        <v>1</v>
      </c>
      <c r="AK287">
        <v>881</v>
      </c>
      <c r="AL287">
        <v>846</v>
      </c>
      <c r="AM287">
        <v>1</v>
      </c>
    </row>
    <row r="288" spans="1:39" x14ac:dyDescent="0.25">
      <c r="A288">
        <v>35246</v>
      </c>
      <c r="B288">
        <v>1</v>
      </c>
      <c r="C288">
        <v>1</v>
      </c>
      <c r="D288">
        <v>53</v>
      </c>
      <c r="E288">
        <v>36</v>
      </c>
      <c r="F288">
        <v>0</v>
      </c>
      <c r="G288">
        <v>12</v>
      </c>
      <c r="H288">
        <v>2</v>
      </c>
      <c r="I288">
        <v>2</v>
      </c>
      <c r="J288">
        <v>10</v>
      </c>
      <c r="K288">
        <v>4</v>
      </c>
      <c r="L288">
        <v>3</v>
      </c>
      <c r="M288">
        <v>1</v>
      </c>
      <c r="N288">
        <v>3</v>
      </c>
      <c r="O288">
        <v>5</v>
      </c>
      <c r="P288">
        <v>0</v>
      </c>
      <c r="Q288">
        <v>0</v>
      </c>
      <c r="R288">
        <v>0</v>
      </c>
      <c r="S288">
        <v>0</v>
      </c>
      <c r="T288">
        <v>0</v>
      </c>
      <c r="U288">
        <v>0</v>
      </c>
      <c r="V288">
        <v>3</v>
      </c>
      <c r="W288">
        <v>11</v>
      </c>
      <c r="X288">
        <v>0</v>
      </c>
      <c r="Y288">
        <v>62</v>
      </c>
      <c r="Z288">
        <v>2233</v>
      </c>
      <c r="AA288">
        <v>1</v>
      </c>
      <c r="AB288">
        <v>0</v>
      </c>
      <c r="AC288">
        <v>0</v>
      </c>
      <c r="AD288">
        <v>0</v>
      </c>
      <c r="AE288">
        <v>0</v>
      </c>
      <c r="AF288">
        <v>0</v>
      </c>
      <c r="AG288">
        <v>0</v>
      </c>
      <c r="AH288">
        <v>1</v>
      </c>
      <c r="AI288">
        <v>0</v>
      </c>
      <c r="AJ288">
        <v>0</v>
      </c>
      <c r="AK288">
        <v>52</v>
      </c>
      <c r="AL288">
        <v>42</v>
      </c>
      <c r="AM288">
        <v>0</v>
      </c>
    </row>
    <row r="289" spans="1:39" x14ac:dyDescent="0.25">
      <c r="A289">
        <v>58821</v>
      </c>
      <c r="B289">
        <v>0</v>
      </c>
      <c r="C289">
        <v>1</v>
      </c>
      <c r="D289">
        <v>44</v>
      </c>
      <c r="E289">
        <v>513</v>
      </c>
      <c r="F289">
        <v>14</v>
      </c>
      <c r="G289">
        <v>154</v>
      </c>
      <c r="H289">
        <v>19</v>
      </c>
      <c r="I289">
        <v>0</v>
      </c>
      <c r="J289">
        <v>28</v>
      </c>
      <c r="K289">
        <v>1</v>
      </c>
      <c r="L289">
        <v>9</v>
      </c>
      <c r="M289">
        <v>2</v>
      </c>
      <c r="N289">
        <v>9</v>
      </c>
      <c r="O289">
        <v>6</v>
      </c>
      <c r="P289">
        <v>0</v>
      </c>
      <c r="Q289">
        <v>0</v>
      </c>
      <c r="R289">
        <v>0</v>
      </c>
      <c r="S289">
        <v>0</v>
      </c>
      <c r="T289">
        <v>0</v>
      </c>
      <c r="U289">
        <v>0</v>
      </c>
      <c r="V289">
        <v>3</v>
      </c>
      <c r="W289">
        <v>11</v>
      </c>
      <c r="X289">
        <v>0</v>
      </c>
      <c r="Y289">
        <v>64</v>
      </c>
      <c r="Z289">
        <v>2419</v>
      </c>
      <c r="AA289">
        <v>0</v>
      </c>
      <c r="AB289">
        <v>0</v>
      </c>
      <c r="AC289">
        <v>0</v>
      </c>
      <c r="AD289">
        <v>1</v>
      </c>
      <c r="AE289">
        <v>0</v>
      </c>
      <c r="AF289">
        <v>1</v>
      </c>
      <c r="AG289">
        <v>0</v>
      </c>
      <c r="AH289">
        <v>0</v>
      </c>
      <c r="AI289">
        <v>0</v>
      </c>
      <c r="AJ289">
        <v>0</v>
      </c>
      <c r="AK289">
        <v>700</v>
      </c>
      <c r="AL289">
        <v>672</v>
      </c>
      <c r="AM289">
        <v>0</v>
      </c>
    </row>
    <row r="290" spans="1:39" x14ac:dyDescent="0.25">
      <c r="A290">
        <v>46377</v>
      </c>
      <c r="B290">
        <v>1</v>
      </c>
      <c r="C290">
        <v>0</v>
      </c>
      <c r="D290">
        <v>89</v>
      </c>
      <c r="E290">
        <v>37</v>
      </c>
      <c r="F290">
        <v>0</v>
      </c>
      <c r="G290">
        <v>46</v>
      </c>
      <c r="H290">
        <v>4</v>
      </c>
      <c r="I290">
        <v>3</v>
      </c>
      <c r="J290">
        <v>0</v>
      </c>
      <c r="K290">
        <v>1</v>
      </c>
      <c r="L290">
        <v>2</v>
      </c>
      <c r="M290">
        <v>1</v>
      </c>
      <c r="N290">
        <v>3</v>
      </c>
      <c r="O290">
        <v>4</v>
      </c>
      <c r="P290">
        <v>0</v>
      </c>
      <c r="Q290">
        <v>0</v>
      </c>
      <c r="R290">
        <v>0</v>
      </c>
      <c r="S290">
        <v>0</v>
      </c>
      <c r="T290">
        <v>0</v>
      </c>
      <c r="U290">
        <v>0</v>
      </c>
      <c r="V290">
        <v>3</v>
      </c>
      <c r="W290">
        <v>11</v>
      </c>
      <c r="X290">
        <v>0</v>
      </c>
      <c r="Y290">
        <v>42</v>
      </c>
      <c r="Z290">
        <v>2279</v>
      </c>
      <c r="AA290">
        <v>0</v>
      </c>
      <c r="AB290">
        <v>1</v>
      </c>
      <c r="AC290">
        <v>0</v>
      </c>
      <c r="AD290">
        <v>0</v>
      </c>
      <c r="AE290">
        <v>0</v>
      </c>
      <c r="AF290">
        <v>0</v>
      </c>
      <c r="AG290">
        <v>0</v>
      </c>
      <c r="AH290">
        <v>0</v>
      </c>
      <c r="AI290">
        <v>0</v>
      </c>
      <c r="AJ290">
        <v>1</v>
      </c>
      <c r="AK290">
        <v>90</v>
      </c>
      <c r="AL290">
        <v>90</v>
      </c>
      <c r="AM290">
        <v>0</v>
      </c>
    </row>
    <row r="291" spans="1:39" x14ac:dyDescent="0.25">
      <c r="A291">
        <v>39747</v>
      </c>
      <c r="B291">
        <v>1</v>
      </c>
      <c r="C291">
        <v>0</v>
      </c>
      <c r="D291">
        <v>43</v>
      </c>
      <c r="E291">
        <v>80</v>
      </c>
      <c r="F291">
        <v>15</v>
      </c>
      <c r="G291">
        <v>93</v>
      </c>
      <c r="H291">
        <v>20</v>
      </c>
      <c r="I291">
        <v>13</v>
      </c>
      <c r="J291">
        <v>52</v>
      </c>
      <c r="K291">
        <v>3</v>
      </c>
      <c r="L291">
        <v>5</v>
      </c>
      <c r="M291">
        <v>1</v>
      </c>
      <c r="N291">
        <v>4</v>
      </c>
      <c r="O291">
        <v>8</v>
      </c>
      <c r="P291">
        <v>0</v>
      </c>
      <c r="Q291">
        <v>0</v>
      </c>
      <c r="R291">
        <v>0</v>
      </c>
      <c r="S291">
        <v>0</v>
      </c>
      <c r="T291">
        <v>0</v>
      </c>
      <c r="U291">
        <v>0</v>
      </c>
      <c r="V291">
        <v>3</v>
      </c>
      <c r="W291">
        <v>11</v>
      </c>
      <c r="X291">
        <v>0</v>
      </c>
      <c r="Y291">
        <v>32</v>
      </c>
      <c r="Z291">
        <v>2236</v>
      </c>
      <c r="AA291">
        <v>0</v>
      </c>
      <c r="AB291">
        <v>0</v>
      </c>
      <c r="AC291">
        <v>1</v>
      </c>
      <c r="AD291">
        <v>0</v>
      </c>
      <c r="AE291">
        <v>0</v>
      </c>
      <c r="AF291">
        <v>0</v>
      </c>
      <c r="AG291">
        <v>0</v>
      </c>
      <c r="AH291">
        <v>1</v>
      </c>
      <c r="AI291">
        <v>0</v>
      </c>
      <c r="AJ291">
        <v>0</v>
      </c>
      <c r="AK291">
        <v>221</v>
      </c>
      <c r="AL291">
        <v>169</v>
      </c>
      <c r="AM291">
        <v>0</v>
      </c>
    </row>
    <row r="292" spans="1:39" x14ac:dyDescent="0.25">
      <c r="A292">
        <v>23976</v>
      </c>
      <c r="B292">
        <v>1</v>
      </c>
      <c r="C292">
        <v>0</v>
      </c>
      <c r="D292">
        <v>68</v>
      </c>
      <c r="E292">
        <v>14</v>
      </c>
      <c r="F292">
        <v>1</v>
      </c>
      <c r="G292">
        <v>21</v>
      </c>
      <c r="H292">
        <v>2</v>
      </c>
      <c r="I292">
        <v>3</v>
      </c>
      <c r="J292">
        <v>25</v>
      </c>
      <c r="K292">
        <v>3</v>
      </c>
      <c r="L292">
        <v>3</v>
      </c>
      <c r="M292">
        <v>1</v>
      </c>
      <c r="N292">
        <v>3</v>
      </c>
      <c r="O292">
        <v>7</v>
      </c>
      <c r="P292">
        <v>0</v>
      </c>
      <c r="Q292">
        <v>0</v>
      </c>
      <c r="R292">
        <v>0</v>
      </c>
      <c r="S292">
        <v>0</v>
      </c>
      <c r="T292">
        <v>0</v>
      </c>
      <c r="U292">
        <v>0</v>
      </c>
      <c r="V292">
        <v>3</v>
      </c>
      <c r="W292">
        <v>11</v>
      </c>
      <c r="X292">
        <v>0</v>
      </c>
      <c r="Y292">
        <v>36</v>
      </c>
      <c r="Z292">
        <v>2343</v>
      </c>
      <c r="AA292">
        <v>0</v>
      </c>
      <c r="AB292">
        <v>0</v>
      </c>
      <c r="AC292">
        <v>0</v>
      </c>
      <c r="AD292">
        <v>1</v>
      </c>
      <c r="AE292">
        <v>0</v>
      </c>
      <c r="AF292">
        <v>0</v>
      </c>
      <c r="AG292">
        <v>0</v>
      </c>
      <c r="AH292">
        <v>1</v>
      </c>
      <c r="AI292">
        <v>0</v>
      </c>
      <c r="AJ292">
        <v>0</v>
      </c>
      <c r="AK292">
        <v>41</v>
      </c>
      <c r="AL292">
        <v>16</v>
      </c>
      <c r="AM292">
        <v>0</v>
      </c>
    </row>
    <row r="293" spans="1:39" x14ac:dyDescent="0.25">
      <c r="A293">
        <v>80950</v>
      </c>
      <c r="B293">
        <v>0</v>
      </c>
      <c r="C293">
        <v>0</v>
      </c>
      <c r="D293">
        <v>44</v>
      </c>
      <c r="E293">
        <v>525</v>
      </c>
      <c r="F293">
        <v>147</v>
      </c>
      <c r="G293">
        <v>112</v>
      </c>
      <c r="H293">
        <v>219</v>
      </c>
      <c r="I293">
        <v>147</v>
      </c>
      <c r="J293">
        <v>63</v>
      </c>
      <c r="K293">
        <v>1</v>
      </c>
      <c r="L293">
        <v>6</v>
      </c>
      <c r="M293">
        <v>7</v>
      </c>
      <c r="N293">
        <v>9</v>
      </c>
      <c r="O293">
        <v>2</v>
      </c>
      <c r="P293">
        <v>0</v>
      </c>
      <c r="Q293">
        <v>0</v>
      </c>
      <c r="R293">
        <v>0</v>
      </c>
      <c r="S293">
        <v>1</v>
      </c>
      <c r="T293">
        <v>0</v>
      </c>
      <c r="U293">
        <v>0</v>
      </c>
      <c r="V293">
        <v>3</v>
      </c>
      <c r="W293">
        <v>11</v>
      </c>
      <c r="X293">
        <v>0</v>
      </c>
      <c r="Y293">
        <v>59</v>
      </c>
      <c r="Z293">
        <v>2617</v>
      </c>
      <c r="AA293">
        <v>0</v>
      </c>
      <c r="AB293">
        <v>1</v>
      </c>
      <c r="AC293">
        <v>0</v>
      </c>
      <c r="AD293">
        <v>0</v>
      </c>
      <c r="AE293">
        <v>0</v>
      </c>
      <c r="AF293">
        <v>0</v>
      </c>
      <c r="AG293">
        <v>0</v>
      </c>
      <c r="AH293">
        <v>0</v>
      </c>
      <c r="AI293">
        <v>1</v>
      </c>
      <c r="AJ293">
        <v>0</v>
      </c>
      <c r="AK293">
        <v>1150</v>
      </c>
      <c r="AL293">
        <v>1087</v>
      </c>
      <c r="AM293">
        <v>1</v>
      </c>
    </row>
    <row r="294" spans="1:39" x14ac:dyDescent="0.25">
      <c r="A294">
        <v>27038</v>
      </c>
      <c r="B294">
        <v>0</v>
      </c>
      <c r="C294">
        <v>0</v>
      </c>
      <c r="D294">
        <v>64</v>
      </c>
      <c r="E294">
        <v>1</v>
      </c>
      <c r="F294">
        <v>26</v>
      </c>
      <c r="G294">
        <v>25</v>
      </c>
      <c r="H294">
        <v>17</v>
      </c>
      <c r="I294">
        <v>23</v>
      </c>
      <c r="J294">
        <v>15</v>
      </c>
      <c r="K294">
        <v>1</v>
      </c>
      <c r="L294">
        <v>3</v>
      </c>
      <c r="M294">
        <v>0</v>
      </c>
      <c r="N294">
        <v>3</v>
      </c>
      <c r="O294">
        <v>9</v>
      </c>
      <c r="P294">
        <v>0</v>
      </c>
      <c r="Q294">
        <v>0</v>
      </c>
      <c r="R294">
        <v>0</v>
      </c>
      <c r="S294">
        <v>0</v>
      </c>
      <c r="T294">
        <v>0</v>
      </c>
      <c r="U294">
        <v>0</v>
      </c>
      <c r="V294">
        <v>3</v>
      </c>
      <c r="W294">
        <v>11</v>
      </c>
      <c r="X294">
        <v>1</v>
      </c>
      <c r="Y294">
        <v>54</v>
      </c>
      <c r="Z294">
        <v>2808</v>
      </c>
      <c r="AA294">
        <v>0</v>
      </c>
      <c r="AB294">
        <v>0</v>
      </c>
      <c r="AC294">
        <v>0</v>
      </c>
      <c r="AD294">
        <v>0</v>
      </c>
      <c r="AE294">
        <v>1</v>
      </c>
      <c r="AF294">
        <v>0</v>
      </c>
      <c r="AG294">
        <v>0</v>
      </c>
      <c r="AH294">
        <v>1</v>
      </c>
      <c r="AI294">
        <v>0</v>
      </c>
      <c r="AJ294">
        <v>0</v>
      </c>
      <c r="AK294">
        <v>92</v>
      </c>
      <c r="AL294">
        <v>77</v>
      </c>
      <c r="AM294">
        <v>0</v>
      </c>
    </row>
    <row r="295" spans="1:39" x14ac:dyDescent="0.25">
      <c r="A295">
        <v>77457</v>
      </c>
      <c r="B295">
        <v>0</v>
      </c>
      <c r="C295">
        <v>0</v>
      </c>
      <c r="D295">
        <v>85</v>
      </c>
      <c r="E295">
        <v>675</v>
      </c>
      <c r="F295">
        <v>11</v>
      </c>
      <c r="G295">
        <v>400</v>
      </c>
      <c r="H295">
        <v>15</v>
      </c>
      <c r="I295">
        <v>45</v>
      </c>
      <c r="J295">
        <v>11</v>
      </c>
      <c r="K295">
        <v>1</v>
      </c>
      <c r="L295">
        <v>2</v>
      </c>
      <c r="M295">
        <v>5</v>
      </c>
      <c r="N295">
        <v>10</v>
      </c>
      <c r="O295">
        <v>1</v>
      </c>
      <c r="P295">
        <v>0</v>
      </c>
      <c r="Q295">
        <v>0</v>
      </c>
      <c r="R295">
        <v>1</v>
      </c>
      <c r="S295">
        <v>0</v>
      </c>
      <c r="T295">
        <v>0</v>
      </c>
      <c r="U295">
        <v>0</v>
      </c>
      <c r="V295">
        <v>3</v>
      </c>
      <c r="W295">
        <v>11</v>
      </c>
      <c r="X295">
        <v>0</v>
      </c>
      <c r="Y295">
        <v>73</v>
      </c>
      <c r="Z295">
        <v>2275</v>
      </c>
      <c r="AA295">
        <v>0</v>
      </c>
      <c r="AB295">
        <v>0</v>
      </c>
      <c r="AC295">
        <v>1</v>
      </c>
      <c r="AD295">
        <v>0</v>
      </c>
      <c r="AE295">
        <v>0</v>
      </c>
      <c r="AF295">
        <v>0</v>
      </c>
      <c r="AG295">
        <v>0</v>
      </c>
      <c r="AH295">
        <v>1</v>
      </c>
      <c r="AI295">
        <v>0</v>
      </c>
      <c r="AJ295">
        <v>0</v>
      </c>
      <c r="AK295">
        <v>1146</v>
      </c>
      <c r="AL295">
        <v>1135</v>
      </c>
      <c r="AM295">
        <v>1</v>
      </c>
    </row>
    <row r="296" spans="1:39" x14ac:dyDescent="0.25">
      <c r="A296">
        <v>64100</v>
      </c>
      <c r="B296">
        <v>0</v>
      </c>
      <c r="C296">
        <v>1</v>
      </c>
      <c r="D296">
        <v>93</v>
      </c>
      <c r="E296">
        <v>509</v>
      </c>
      <c r="F296">
        <v>0</v>
      </c>
      <c r="G296">
        <v>27</v>
      </c>
      <c r="H296">
        <v>0</v>
      </c>
      <c r="I296">
        <v>0</v>
      </c>
      <c r="J296">
        <v>10</v>
      </c>
      <c r="K296">
        <v>1</v>
      </c>
      <c r="L296">
        <v>8</v>
      </c>
      <c r="M296">
        <v>3</v>
      </c>
      <c r="N296">
        <v>6</v>
      </c>
      <c r="O296">
        <v>7</v>
      </c>
      <c r="P296">
        <v>0</v>
      </c>
      <c r="Q296">
        <v>1</v>
      </c>
      <c r="R296">
        <v>0</v>
      </c>
      <c r="S296">
        <v>0</v>
      </c>
      <c r="T296">
        <v>0</v>
      </c>
      <c r="U296">
        <v>0</v>
      </c>
      <c r="V296">
        <v>3</v>
      </c>
      <c r="W296">
        <v>11</v>
      </c>
      <c r="X296">
        <v>0</v>
      </c>
      <c r="Y296">
        <v>56</v>
      </c>
      <c r="Z296">
        <v>2451</v>
      </c>
      <c r="AA296">
        <v>0</v>
      </c>
      <c r="AB296">
        <v>1</v>
      </c>
      <c r="AC296">
        <v>0</v>
      </c>
      <c r="AD296">
        <v>0</v>
      </c>
      <c r="AE296">
        <v>0</v>
      </c>
      <c r="AF296">
        <v>0</v>
      </c>
      <c r="AG296">
        <v>0</v>
      </c>
      <c r="AH296">
        <v>0</v>
      </c>
      <c r="AI296">
        <v>1</v>
      </c>
      <c r="AJ296">
        <v>0</v>
      </c>
      <c r="AK296">
        <v>536</v>
      </c>
      <c r="AL296">
        <v>526</v>
      </c>
      <c r="AM296">
        <v>1</v>
      </c>
    </row>
    <row r="297" spans="1:39" x14ac:dyDescent="0.25">
      <c r="A297">
        <v>42670</v>
      </c>
      <c r="B297">
        <v>0</v>
      </c>
      <c r="C297">
        <v>0</v>
      </c>
      <c r="D297">
        <v>12</v>
      </c>
      <c r="E297">
        <v>154</v>
      </c>
      <c r="F297">
        <v>2</v>
      </c>
      <c r="G297">
        <v>46</v>
      </c>
      <c r="H297">
        <v>20</v>
      </c>
      <c r="I297">
        <v>4</v>
      </c>
      <c r="J297">
        <v>15</v>
      </c>
      <c r="K297">
        <v>1</v>
      </c>
      <c r="L297">
        <v>4</v>
      </c>
      <c r="M297">
        <v>2</v>
      </c>
      <c r="N297">
        <v>4</v>
      </c>
      <c r="O297">
        <v>4</v>
      </c>
      <c r="P297">
        <v>0</v>
      </c>
      <c r="Q297">
        <v>0</v>
      </c>
      <c r="R297">
        <v>0</v>
      </c>
      <c r="S297">
        <v>0</v>
      </c>
      <c r="T297">
        <v>0</v>
      </c>
      <c r="U297">
        <v>0</v>
      </c>
      <c r="V297">
        <v>3</v>
      </c>
      <c r="W297">
        <v>11</v>
      </c>
      <c r="X297">
        <v>0</v>
      </c>
      <c r="Y297">
        <v>28</v>
      </c>
      <c r="Z297">
        <v>2587</v>
      </c>
      <c r="AA297">
        <v>0</v>
      </c>
      <c r="AB297">
        <v>0</v>
      </c>
      <c r="AC297">
        <v>0</v>
      </c>
      <c r="AD297">
        <v>1</v>
      </c>
      <c r="AE297">
        <v>0</v>
      </c>
      <c r="AF297">
        <v>0</v>
      </c>
      <c r="AG297">
        <v>0</v>
      </c>
      <c r="AH297">
        <v>0</v>
      </c>
      <c r="AI297">
        <v>1</v>
      </c>
      <c r="AJ297">
        <v>0</v>
      </c>
      <c r="AK297">
        <v>226</v>
      </c>
      <c r="AL297">
        <v>211</v>
      </c>
      <c r="AM297">
        <v>0</v>
      </c>
    </row>
    <row r="298" spans="1:39" x14ac:dyDescent="0.25">
      <c r="A298">
        <v>12571</v>
      </c>
      <c r="B298">
        <v>1</v>
      </c>
      <c r="C298">
        <v>0</v>
      </c>
      <c r="D298">
        <v>86</v>
      </c>
      <c r="E298">
        <v>3</v>
      </c>
      <c r="F298">
        <v>5</v>
      </c>
      <c r="G298">
        <v>14</v>
      </c>
      <c r="H298">
        <v>2</v>
      </c>
      <c r="I298">
        <v>12</v>
      </c>
      <c r="J298">
        <v>17</v>
      </c>
      <c r="K298">
        <v>4</v>
      </c>
      <c r="L298">
        <v>3</v>
      </c>
      <c r="M298">
        <v>1</v>
      </c>
      <c r="N298">
        <v>3</v>
      </c>
      <c r="O298">
        <v>6</v>
      </c>
      <c r="P298">
        <v>0</v>
      </c>
      <c r="Q298">
        <v>0</v>
      </c>
      <c r="R298">
        <v>0</v>
      </c>
      <c r="S298">
        <v>0</v>
      </c>
      <c r="T298">
        <v>0</v>
      </c>
      <c r="U298">
        <v>0</v>
      </c>
      <c r="V298">
        <v>3</v>
      </c>
      <c r="W298">
        <v>11</v>
      </c>
      <c r="X298">
        <v>0</v>
      </c>
      <c r="Y298">
        <v>44</v>
      </c>
      <c r="Z298">
        <v>2321</v>
      </c>
      <c r="AA298">
        <v>1</v>
      </c>
      <c r="AB298">
        <v>0</v>
      </c>
      <c r="AC298">
        <v>0</v>
      </c>
      <c r="AD298">
        <v>0</v>
      </c>
      <c r="AE298">
        <v>0</v>
      </c>
      <c r="AF298">
        <v>0</v>
      </c>
      <c r="AG298">
        <v>0</v>
      </c>
      <c r="AH298">
        <v>1</v>
      </c>
      <c r="AI298">
        <v>0</v>
      </c>
      <c r="AJ298">
        <v>0</v>
      </c>
      <c r="AK298">
        <v>36</v>
      </c>
      <c r="AL298">
        <v>19</v>
      </c>
      <c r="AM298">
        <v>0</v>
      </c>
    </row>
    <row r="299" spans="1:39" x14ac:dyDescent="0.25">
      <c r="A299">
        <v>22574</v>
      </c>
      <c r="B299">
        <v>2</v>
      </c>
      <c r="C299">
        <v>1</v>
      </c>
      <c r="D299">
        <v>28</v>
      </c>
      <c r="E299">
        <v>25</v>
      </c>
      <c r="F299">
        <v>0</v>
      </c>
      <c r="G299">
        <v>8</v>
      </c>
      <c r="H299">
        <v>2</v>
      </c>
      <c r="I299">
        <v>0</v>
      </c>
      <c r="J299">
        <v>2</v>
      </c>
      <c r="K299">
        <v>2</v>
      </c>
      <c r="L299">
        <v>2</v>
      </c>
      <c r="M299">
        <v>0</v>
      </c>
      <c r="N299">
        <v>3</v>
      </c>
      <c r="O299">
        <v>7</v>
      </c>
      <c r="P299">
        <v>0</v>
      </c>
      <c r="Q299">
        <v>0</v>
      </c>
      <c r="R299">
        <v>0</v>
      </c>
      <c r="S299">
        <v>0</v>
      </c>
      <c r="T299">
        <v>0</v>
      </c>
      <c r="U299">
        <v>0</v>
      </c>
      <c r="V299">
        <v>3</v>
      </c>
      <c r="W299">
        <v>11</v>
      </c>
      <c r="X299">
        <v>0</v>
      </c>
      <c r="Y299">
        <v>53</v>
      </c>
      <c r="Z299">
        <v>2403</v>
      </c>
      <c r="AA299">
        <v>0</v>
      </c>
      <c r="AB299">
        <v>1</v>
      </c>
      <c r="AC299">
        <v>0</v>
      </c>
      <c r="AD299">
        <v>0</v>
      </c>
      <c r="AE299">
        <v>0</v>
      </c>
      <c r="AF299">
        <v>0</v>
      </c>
      <c r="AG299">
        <v>0</v>
      </c>
      <c r="AH299">
        <v>1</v>
      </c>
      <c r="AI299">
        <v>0</v>
      </c>
      <c r="AJ299">
        <v>0</v>
      </c>
      <c r="AK299">
        <v>35</v>
      </c>
      <c r="AL299">
        <v>33</v>
      </c>
      <c r="AM299">
        <v>0</v>
      </c>
    </row>
    <row r="300" spans="1:39" x14ac:dyDescent="0.25">
      <c r="A300">
        <v>70893</v>
      </c>
      <c r="B300">
        <v>0</v>
      </c>
      <c r="C300">
        <v>0</v>
      </c>
      <c r="D300">
        <v>42</v>
      </c>
      <c r="E300">
        <v>768</v>
      </c>
      <c r="F300">
        <v>44</v>
      </c>
      <c r="G300">
        <v>561</v>
      </c>
      <c r="H300">
        <v>77</v>
      </c>
      <c r="I300">
        <v>44</v>
      </c>
      <c r="J300">
        <v>14</v>
      </c>
      <c r="K300">
        <v>1</v>
      </c>
      <c r="L300">
        <v>6</v>
      </c>
      <c r="M300">
        <v>6</v>
      </c>
      <c r="N300">
        <v>10</v>
      </c>
      <c r="O300">
        <v>3</v>
      </c>
      <c r="P300">
        <v>0</v>
      </c>
      <c r="Q300">
        <v>0</v>
      </c>
      <c r="R300">
        <v>0</v>
      </c>
      <c r="S300">
        <v>0</v>
      </c>
      <c r="T300">
        <v>0</v>
      </c>
      <c r="U300">
        <v>0</v>
      </c>
      <c r="V300">
        <v>3</v>
      </c>
      <c r="W300">
        <v>11</v>
      </c>
      <c r="X300">
        <v>0</v>
      </c>
      <c r="Y300">
        <v>44</v>
      </c>
      <c r="Z300">
        <v>2667</v>
      </c>
      <c r="AA300">
        <v>0</v>
      </c>
      <c r="AB300">
        <v>0</v>
      </c>
      <c r="AC300">
        <v>1</v>
      </c>
      <c r="AD300">
        <v>0</v>
      </c>
      <c r="AE300">
        <v>0</v>
      </c>
      <c r="AF300">
        <v>0</v>
      </c>
      <c r="AG300">
        <v>0</v>
      </c>
      <c r="AH300">
        <v>0</v>
      </c>
      <c r="AI300">
        <v>1</v>
      </c>
      <c r="AJ300">
        <v>0</v>
      </c>
      <c r="AK300">
        <v>1494</v>
      </c>
      <c r="AL300">
        <v>1480</v>
      </c>
      <c r="AM300">
        <v>0</v>
      </c>
    </row>
    <row r="301" spans="1:39" x14ac:dyDescent="0.25">
      <c r="A301">
        <v>54198</v>
      </c>
      <c r="B301">
        <v>1</v>
      </c>
      <c r="C301">
        <v>1</v>
      </c>
      <c r="D301">
        <v>13</v>
      </c>
      <c r="E301">
        <v>185</v>
      </c>
      <c r="F301">
        <v>0</v>
      </c>
      <c r="G301">
        <v>28</v>
      </c>
      <c r="H301">
        <v>3</v>
      </c>
      <c r="I301">
        <v>2</v>
      </c>
      <c r="J301">
        <v>17</v>
      </c>
      <c r="K301">
        <v>6</v>
      </c>
      <c r="L301">
        <v>3</v>
      </c>
      <c r="M301">
        <v>1</v>
      </c>
      <c r="N301">
        <v>6</v>
      </c>
      <c r="O301">
        <v>4</v>
      </c>
      <c r="P301">
        <v>0</v>
      </c>
      <c r="Q301">
        <v>0</v>
      </c>
      <c r="R301">
        <v>0</v>
      </c>
      <c r="S301">
        <v>0</v>
      </c>
      <c r="T301">
        <v>0</v>
      </c>
      <c r="U301">
        <v>0</v>
      </c>
      <c r="V301">
        <v>3</v>
      </c>
      <c r="W301">
        <v>11</v>
      </c>
      <c r="X301">
        <v>0</v>
      </c>
      <c r="Y301">
        <v>54</v>
      </c>
      <c r="Z301">
        <v>2353</v>
      </c>
      <c r="AA301">
        <v>0</v>
      </c>
      <c r="AB301">
        <v>1</v>
      </c>
      <c r="AC301">
        <v>0</v>
      </c>
      <c r="AD301">
        <v>0</v>
      </c>
      <c r="AE301">
        <v>0</v>
      </c>
      <c r="AF301">
        <v>0</v>
      </c>
      <c r="AG301">
        <v>0</v>
      </c>
      <c r="AH301">
        <v>1</v>
      </c>
      <c r="AI301">
        <v>0</v>
      </c>
      <c r="AJ301">
        <v>0</v>
      </c>
      <c r="AK301">
        <v>218</v>
      </c>
      <c r="AL301">
        <v>201</v>
      </c>
      <c r="AM301">
        <v>0</v>
      </c>
    </row>
    <row r="302" spans="1:39" x14ac:dyDescent="0.25">
      <c r="A302">
        <v>28839</v>
      </c>
      <c r="B302">
        <v>1</v>
      </c>
      <c r="C302">
        <v>1</v>
      </c>
      <c r="D302">
        <v>86</v>
      </c>
      <c r="E302">
        <v>24</v>
      </c>
      <c r="F302">
        <v>0</v>
      </c>
      <c r="G302">
        <v>7</v>
      </c>
      <c r="H302">
        <v>0</v>
      </c>
      <c r="I302">
        <v>0</v>
      </c>
      <c r="J302">
        <v>1</v>
      </c>
      <c r="K302">
        <v>2</v>
      </c>
      <c r="L302">
        <v>2</v>
      </c>
      <c r="M302">
        <v>0</v>
      </c>
      <c r="N302">
        <v>3</v>
      </c>
      <c r="O302">
        <v>5</v>
      </c>
      <c r="P302">
        <v>0</v>
      </c>
      <c r="Q302">
        <v>0</v>
      </c>
      <c r="R302">
        <v>0</v>
      </c>
      <c r="S302">
        <v>0</v>
      </c>
      <c r="T302">
        <v>0</v>
      </c>
      <c r="U302">
        <v>0</v>
      </c>
      <c r="V302">
        <v>3</v>
      </c>
      <c r="W302">
        <v>11</v>
      </c>
      <c r="X302">
        <v>0</v>
      </c>
      <c r="Y302">
        <v>64</v>
      </c>
      <c r="Z302">
        <v>2269</v>
      </c>
      <c r="AA302">
        <v>0</v>
      </c>
      <c r="AB302">
        <v>0</v>
      </c>
      <c r="AC302">
        <v>0</v>
      </c>
      <c r="AD302">
        <v>1</v>
      </c>
      <c r="AE302">
        <v>0</v>
      </c>
      <c r="AF302">
        <v>0</v>
      </c>
      <c r="AG302">
        <v>0</v>
      </c>
      <c r="AH302">
        <v>0</v>
      </c>
      <c r="AI302">
        <v>1</v>
      </c>
      <c r="AJ302">
        <v>0</v>
      </c>
      <c r="AK302">
        <v>31</v>
      </c>
      <c r="AL302">
        <v>30</v>
      </c>
      <c r="AM302">
        <v>0</v>
      </c>
    </row>
    <row r="303" spans="1:39" x14ac:dyDescent="0.25">
      <c r="A303">
        <v>40321</v>
      </c>
      <c r="B303">
        <v>1</v>
      </c>
      <c r="C303">
        <v>1</v>
      </c>
      <c r="D303">
        <v>59</v>
      </c>
      <c r="E303">
        <v>44</v>
      </c>
      <c r="F303">
        <v>4</v>
      </c>
      <c r="G303">
        <v>21</v>
      </c>
      <c r="H303">
        <v>6</v>
      </c>
      <c r="I303">
        <v>0</v>
      </c>
      <c r="J303">
        <v>27</v>
      </c>
      <c r="K303">
        <v>2</v>
      </c>
      <c r="L303">
        <v>3</v>
      </c>
      <c r="M303">
        <v>0</v>
      </c>
      <c r="N303">
        <v>3</v>
      </c>
      <c r="O303">
        <v>7</v>
      </c>
      <c r="P303">
        <v>0</v>
      </c>
      <c r="Q303">
        <v>0</v>
      </c>
      <c r="R303">
        <v>0</v>
      </c>
      <c r="S303">
        <v>0</v>
      </c>
      <c r="T303">
        <v>0</v>
      </c>
      <c r="U303">
        <v>0</v>
      </c>
      <c r="V303">
        <v>3</v>
      </c>
      <c r="W303">
        <v>11</v>
      </c>
      <c r="X303">
        <v>0</v>
      </c>
      <c r="Y303">
        <v>48</v>
      </c>
      <c r="Z303">
        <v>2494</v>
      </c>
      <c r="AA303">
        <v>0</v>
      </c>
      <c r="AB303">
        <v>1</v>
      </c>
      <c r="AC303">
        <v>0</v>
      </c>
      <c r="AD303">
        <v>0</v>
      </c>
      <c r="AE303">
        <v>0</v>
      </c>
      <c r="AF303">
        <v>0</v>
      </c>
      <c r="AG303">
        <v>0</v>
      </c>
      <c r="AH303">
        <v>1</v>
      </c>
      <c r="AI303">
        <v>0</v>
      </c>
      <c r="AJ303">
        <v>0</v>
      </c>
      <c r="AK303">
        <v>75</v>
      </c>
      <c r="AL303">
        <v>48</v>
      </c>
      <c r="AM303">
        <v>0</v>
      </c>
    </row>
    <row r="304" spans="1:39" x14ac:dyDescent="0.25">
      <c r="A304">
        <v>66503</v>
      </c>
      <c r="B304">
        <v>1</v>
      </c>
      <c r="C304">
        <v>0</v>
      </c>
      <c r="D304">
        <v>30</v>
      </c>
      <c r="E304">
        <v>91</v>
      </c>
      <c r="F304">
        <v>64</v>
      </c>
      <c r="G304">
        <v>128</v>
      </c>
      <c r="H304">
        <v>65</v>
      </c>
      <c r="I304">
        <v>3</v>
      </c>
      <c r="J304">
        <v>50</v>
      </c>
      <c r="K304">
        <v>2</v>
      </c>
      <c r="L304">
        <v>4</v>
      </c>
      <c r="M304">
        <v>3</v>
      </c>
      <c r="N304">
        <v>6</v>
      </c>
      <c r="O304">
        <v>3</v>
      </c>
      <c r="P304">
        <v>0</v>
      </c>
      <c r="Q304">
        <v>0</v>
      </c>
      <c r="R304">
        <v>0</v>
      </c>
      <c r="S304">
        <v>0</v>
      </c>
      <c r="T304">
        <v>0</v>
      </c>
      <c r="U304">
        <v>0</v>
      </c>
      <c r="V304">
        <v>3</v>
      </c>
      <c r="W304">
        <v>11</v>
      </c>
      <c r="X304">
        <v>0</v>
      </c>
      <c r="Y304">
        <v>35</v>
      </c>
      <c r="Z304">
        <v>2843</v>
      </c>
      <c r="AA304">
        <v>0</v>
      </c>
      <c r="AB304">
        <v>0</v>
      </c>
      <c r="AC304">
        <v>1</v>
      </c>
      <c r="AD304">
        <v>0</v>
      </c>
      <c r="AE304">
        <v>0</v>
      </c>
      <c r="AF304">
        <v>0</v>
      </c>
      <c r="AG304">
        <v>0</v>
      </c>
      <c r="AH304">
        <v>1</v>
      </c>
      <c r="AI304">
        <v>0</v>
      </c>
      <c r="AJ304">
        <v>0</v>
      </c>
      <c r="AK304">
        <v>351</v>
      </c>
      <c r="AL304">
        <v>301</v>
      </c>
      <c r="AM304">
        <v>0</v>
      </c>
    </row>
    <row r="305" spans="1:39" x14ac:dyDescent="0.25">
      <c r="A305">
        <v>30833</v>
      </c>
      <c r="B305">
        <v>1</v>
      </c>
      <c r="C305">
        <v>1</v>
      </c>
      <c r="D305">
        <v>33</v>
      </c>
      <c r="E305">
        <v>11</v>
      </c>
      <c r="F305">
        <v>0</v>
      </c>
      <c r="G305">
        <v>7</v>
      </c>
      <c r="H305">
        <v>3</v>
      </c>
      <c r="I305">
        <v>1</v>
      </c>
      <c r="J305">
        <v>6</v>
      </c>
      <c r="K305">
        <v>2</v>
      </c>
      <c r="L305">
        <v>1</v>
      </c>
      <c r="M305">
        <v>0</v>
      </c>
      <c r="N305">
        <v>3</v>
      </c>
      <c r="O305">
        <v>5</v>
      </c>
      <c r="P305">
        <v>0</v>
      </c>
      <c r="Q305">
        <v>0</v>
      </c>
      <c r="R305">
        <v>0</v>
      </c>
      <c r="S305">
        <v>0</v>
      </c>
      <c r="T305">
        <v>0</v>
      </c>
      <c r="U305">
        <v>0</v>
      </c>
      <c r="V305">
        <v>3</v>
      </c>
      <c r="W305">
        <v>11</v>
      </c>
      <c r="X305">
        <v>0</v>
      </c>
      <c r="Y305">
        <v>69</v>
      </c>
      <c r="Z305">
        <v>2507</v>
      </c>
      <c r="AA305">
        <v>0</v>
      </c>
      <c r="AB305">
        <v>1</v>
      </c>
      <c r="AC305">
        <v>0</v>
      </c>
      <c r="AD305">
        <v>0</v>
      </c>
      <c r="AE305">
        <v>0</v>
      </c>
      <c r="AF305">
        <v>0</v>
      </c>
      <c r="AG305">
        <v>0</v>
      </c>
      <c r="AH305">
        <v>1</v>
      </c>
      <c r="AI305">
        <v>0</v>
      </c>
      <c r="AJ305">
        <v>0</v>
      </c>
      <c r="AK305">
        <v>22</v>
      </c>
      <c r="AL305">
        <v>16</v>
      </c>
      <c r="AM305">
        <v>0</v>
      </c>
    </row>
    <row r="306" spans="1:39" x14ac:dyDescent="0.25">
      <c r="A306">
        <v>64795</v>
      </c>
      <c r="B306">
        <v>0</v>
      </c>
      <c r="C306">
        <v>1</v>
      </c>
      <c r="D306">
        <v>23</v>
      </c>
      <c r="E306">
        <v>412</v>
      </c>
      <c r="F306">
        <v>5</v>
      </c>
      <c r="G306">
        <v>119</v>
      </c>
      <c r="H306">
        <v>38</v>
      </c>
      <c r="I306">
        <v>29</v>
      </c>
      <c r="J306">
        <v>77</v>
      </c>
      <c r="K306">
        <v>3</v>
      </c>
      <c r="L306">
        <v>3</v>
      </c>
      <c r="M306">
        <v>3</v>
      </c>
      <c r="N306">
        <v>12</v>
      </c>
      <c r="O306">
        <v>2</v>
      </c>
      <c r="P306">
        <v>0</v>
      </c>
      <c r="Q306">
        <v>0</v>
      </c>
      <c r="R306">
        <v>0</v>
      </c>
      <c r="S306">
        <v>0</v>
      </c>
      <c r="T306">
        <v>0</v>
      </c>
      <c r="U306">
        <v>0</v>
      </c>
      <c r="V306">
        <v>3</v>
      </c>
      <c r="W306">
        <v>11</v>
      </c>
      <c r="X306">
        <v>0</v>
      </c>
      <c r="Y306">
        <v>49</v>
      </c>
      <c r="Z306">
        <v>2687</v>
      </c>
      <c r="AA306">
        <v>0</v>
      </c>
      <c r="AB306">
        <v>1</v>
      </c>
      <c r="AC306">
        <v>0</v>
      </c>
      <c r="AD306">
        <v>0</v>
      </c>
      <c r="AE306">
        <v>0</v>
      </c>
      <c r="AF306">
        <v>0</v>
      </c>
      <c r="AG306">
        <v>0</v>
      </c>
      <c r="AH306">
        <v>1</v>
      </c>
      <c r="AI306">
        <v>0</v>
      </c>
      <c r="AJ306">
        <v>0</v>
      </c>
      <c r="AK306">
        <v>603</v>
      </c>
      <c r="AL306">
        <v>526</v>
      </c>
      <c r="AM306">
        <v>0</v>
      </c>
    </row>
    <row r="307" spans="1:39" x14ac:dyDescent="0.25">
      <c r="A307">
        <v>34421</v>
      </c>
      <c r="B307">
        <v>1</v>
      </c>
      <c r="C307">
        <v>0</v>
      </c>
      <c r="D307">
        <v>81</v>
      </c>
      <c r="E307">
        <v>3</v>
      </c>
      <c r="F307">
        <v>3</v>
      </c>
      <c r="G307">
        <v>7</v>
      </c>
      <c r="H307">
        <v>6</v>
      </c>
      <c r="I307">
        <v>2</v>
      </c>
      <c r="J307">
        <v>9</v>
      </c>
      <c r="K307">
        <v>1</v>
      </c>
      <c r="L307">
        <v>1</v>
      </c>
      <c r="M307">
        <v>0</v>
      </c>
      <c r="N307">
        <v>2</v>
      </c>
      <c r="O307">
        <v>7</v>
      </c>
      <c r="P307">
        <v>0</v>
      </c>
      <c r="Q307">
        <v>0</v>
      </c>
      <c r="R307">
        <v>0</v>
      </c>
      <c r="S307">
        <v>0</v>
      </c>
      <c r="T307">
        <v>0</v>
      </c>
      <c r="U307">
        <v>0</v>
      </c>
      <c r="V307">
        <v>3</v>
      </c>
      <c r="W307">
        <v>11</v>
      </c>
      <c r="X307">
        <v>0</v>
      </c>
      <c r="Y307">
        <v>46</v>
      </c>
      <c r="Z307">
        <v>2522</v>
      </c>
      <c r="AA307">
        <v>0</v>
      </c>
      <c r="AB307">
        <v>1</v>
      </c>
      <c r="AC307">
        <v>0</v>
      </c>
      <c r="AD307">
        <v>0</v>
      </c>
      <c r="AE307">
        <v>0</v>
      </c>
      <c r="AF307">
        <v>0</v>
      </c>
      <c r="AG307">
        <v>0</v>
      </c>
      <c r="AH307">
        <v>1</v>
      </c>
      <c r="AI307">
        <v>0</v>
      </c>
      <c r="AJ307">
        <v>0</v>
      </c>
      <c r="AK307">
        <v>21</v>
      </c>
      <c r="AL307">
        <v>12</v>
      </c>
      <c r="AM307">
        <v>0</v>
      </c>
    </row>
    <row r="308" spans="1:39" x14ac:dyDescent="0.25">
      <c r="A308">
        <v>47025</v>
      </c>
      <c r="B308">
        <v>1</v>
      </c>
      <c r="C308">
        <v>1</v>
      </c>
      <c r="D308">
        <v>6</v>
      </c>
      <c r="E308">
        <v>16</v>
      </c>
      <c r="F308">
        <v>0</v>
      </c>
      <c r="G308">
        <v>3</v>
      </c>
      <c r="H308">
        <v>0</v>
      </c>
      <c r="I308">
        <v>0</v>
      </c>
      <c r="J308">
        <v>1</v>
      </c>
      <c r="K308">
        <v>1</v>
      </c>
      <c r="L308">
        <v>1</v>
      </c>
      <c r="M308">
        <v>0</v>
      </c>
      <c r="N308">
        <v>2</v>
      </c>
      <c r="O308">
        <v>7</v>
      </c>
      <c r="P308">
        <v>0</v>
      </c>
      <c r="Q308">
        <v>0</v>
      </c>
      <c r="R308">
        <v>0</v>
      </c>
      <c r="S308">
        <v>0</v>
      </c>
      <c r="T308">
        <v>0</v>
      </c>
      <c r="U308">
        <v>0</v>
      </c>
      <c r="V308">
        <v>3</v>
      </c>
      <c r="W308">
        <v>11</v>
      </c>
      <c r="X308">
        <v>0</v>
      </c>
      <c r="Y308">
        <v>55</v>
      </c>
      <c r="Z308">
        <v>2299</v>
      </c>
      <c r="AA308">
        <v>1</v>
      </c>
      <c r="AB308">
        <v>0</v>
      </c>
      <c r="AC308">
        <v>0</v>
      </c>
      <c r="AD308">
        <v>0</v>
      </c>
      <c r="AE308">
        <v>0</v>
      </c>
      <c r="AF308">
        <v>0</v>
      </c>
      <c r="AG308">
        <v>0</v>
      </c>
      <c r="AH308">
        <v>0</v>
      </c>
      <c r="AI308">
        <v>0</v>
      </c>
      <c r="AJ308">
        <v>1</v>
      </c>
      <c r="AK308">
        <v>19</v>
      </c>
      <c r="AL308">
        <v>18</v>
      </c>
      <c r="AM308">
        <v>0</v>
      </c>
    </row>
    <row r="309" spans="1:39" x14ac:dyDescent="0.25">
      <c r="A309">
        <v>64325</v>
      </c>
      <c r="B309">
        <v>0</v>
      </c>
      <c r="C309">
        <v>1</v>
      </c>
      <c r="D309">
        <v>41</v>
      </c>
      <c r="E309">
        <v>731</v>
      </c>
      <c r="F309">
        <v>60</v>
      </c>
      <c r="G309">
        <v>353</v>
      </c>
      <c r="H309">
        <v>78</v>
      </c>
      <c r="I309">
        <v>12</v>
      </c>
      <c r="J309">
        <v>73</v>
      </c>
      <c r="K309">
        <v>5</v>
      </c>
      <c r="L309">
        <v>10</v>
      </c>
      <c r="M309">
        <v>3</v>
      </c>
      <c r="N309">
        <v>5</v>
      </c>
      <c r="O309">
        <v>7</v>
      </c>
      <c r="P309">
        <v>0</v>
      </c>
      <c r="Q309">
        <v>0</v>
      </c>
      <c r="R309">
        <v>0</v>
      </c>
      <c r="S309">
        <v>0</v>
      </c>
      <c r="T309">
        <v>0</v>
      </c>
      <c r="U309">
        <v>0</v>
      </c>
      <c r="V309">
        <v>3</v>
      </c>
      <c r="W309">
        <v>11</v>
      </c>
      <c r="X309">
        <v>0</v>
      </c>
      <c r="Y309">
        <v>59</v>
      </c>
      <c r="Z309">
        <v>2666</v>
      </c>
      <c r="AA309">
        <v>1</v>
      </c>
      <c r="AB309">
        <v>0</v>
      </c>
      <c r="AC309">
        <v>0</v>
      </c>
      <c r="AD309">
        <v>0</v>
      </c>
      <c r="AE309">
        <v>0</v>
      </c>
      <c r="AF309">
        <v>0</v>
      </c>
      <c r="AG309">
        <v>0</v>
      </c>
      <c r="AH309">
        <v>0</v>
      </c>
      <c r="AI309">
        <v>0</v>
      </c>
      <c r="AJ309">
        <v>1</v>
      </c>
      <c r="AK309">
        <v>1234</v>
      </c>
      <c r="AL309">
        <v>1161</v>
      </c>
      <c r="AM309">
        <v>0</v>
      </c>
    </row>
    <row r="310" spans="1:39" x14ac:dyDescent="0.25">
      <c r="A310">
        <v>40464</v>
      </c>
      <c r="B310">
        <v>0</v>
      </c>
      <c r="C310">
        <v>1</v>
      </c>
      <c r="D310">
        <v>78</v>
      </c>
      <c r="E310">
        <v>424</v>
      </c>
      <c r="F310">
        <v>17</v>
      </c>
      <c r="G310">
        <v>118</v>
      </c>
      <c r="H310">
        <v>7</v>
      </c>
      <c r="I310">
        <v>23</v>
      </c>
      <c r="J310">
        <v>41</v>
      </c>
      <c r="K310">
        <v>6</v>
      </c>
      <c r="L310">
        <v>8</v>
      </c>
      <c r="M310">
        <v>2</v>
      </c>
      <c r="N310">
        <v>8</v>
      </c>
      <c r="O310">
        <v>8</v>
      </c>
      <c r="P310">
        <v>0</v>
      </c>
      <c r="Q310">
        <v>0</v>
      </c>
      <c r="R310">
        <v>0</v>
      </c>
      <c r="S310">
        <v>0</v>
      </c>
      <c r="T310">
        <v>0</v>
      </c>
      <c r="U310">
        <v>0</v>
      </c>
      <c r="V310">
        <v>3</v>
      </c>
      <c r="W310">
        <v>11</v>
      </c>
      <c r="X310">
        <v>0</v>
      </c>
      <c r="Y310">
        <v>67</v>
      </c>
      <c r="Z310">
        <v>2693</v>
      </c>
      <c r="AA310">
        <v>0</v>
      </c>
      <c r="AB310">
        <v>0</v>
      </c>
      <c r="AC310">
        <v>1</v>
      </c>
      <c r="AD310">
        <v>0</v>
      </c>
      <c r="AE310">
        <v>0</v>
      </c>
      <c r="AF310">
        <v>0</v>
      </c>
      <c r="AG310">
        <v>0</v>
      </c>
      <c r="AH310">
        <v>1</v>
      </c>
      <c r="AI310">
        <v>0</v>
      </c>
      <c r="AJ310">
        <v>0</v>
      </c>
      <c r="AK310">
        <v>589</v>
      </c>
      <c r="AL310">
        <v>548</v>
      </c>
      <c r="AM310">
        <v>0</v>
      </c>
    </row>
    <row r="311" spans="1:39" x14ac:dyDescent="0.25">
      <c r="A311">
        <v>62187</v>
      </c>
      <c r="B311">
        <v>0</v>
      </c>
      <c r="C311">
        <v>0</v>
      </c>
      <c r="D311">
        <v>49</v>
      </c>
      <c r="E311">
        <v>792</v>
      </c>
      <c r="F311">
        <v>0</v>
      </c>
      <c r="G311">
        <v>275</v>
      </c>
      <c r="H311">
        <v>45</v>
      </c>
      <c r="I311">
        <v>45</v>
      </c>
      <c r="J311">
        <v>126</v>
      </c>
      <c r="K311">
        <v>1</v>
      </c>
      <c r="L311">
        <v>4</v>
      </c>
      <c r="M311">
        <v>8</v>
      </c>
      <c r="N311">
        <v>5</v>
      </c>
      <c r="O311">
        <v>3</v>
      </c>
      <c r="P311">
        <v>0</v>
      </c>
      <c r="Q311">
        <v>0</v>
      </c>
      <c r="R311">
        <v>0</v>
      </c>
      <c r="S311">
        <v>0</v>
      </c>
      <c r="T311">
        <v>0</v>
      </c>
      <c r="U311">
        <v>0</v>
      </c>
      <c r="V311">
        <v>3</v>
      </c>
      <c r="W311">
        <v>11</v>
      </c>
      <c r="X311">
        <v>0</v>
      </c>
      <c r="Y311">
        <v>63</v>
      </c>
      <c r="Z311">
        <v>2518</v>
      </c>
      <c r="AA311">
        <v>0</v>
      </c>
      <c r="AB311">
        <v>1</v>
      </c>
      <c r="AC311">
        <v>0</v>
      </c>
      <c r="AD311">
        <v>0</v>
      </c>
      <c r="AE311">
        <v>0</v>
      </c>
      <c r="AF311">
        <v>0</v>
      </c>
      <c r="AG311">
        <v>0</v>
      </c>
      <c r="AH311">
        <v>1</v>
      </c>
      <c r="AI311">
        <v>0</v>
      </c>
      <c r="AJ311">
        <v>0</v>
      </c>
      <c r="AK311">
        <v>1157</v>
      </c>
      <c r="AL311">
        <v>1031</v>
      </c>
      <c r="AM311">
        <v>0</v>
      </c>
    </row>
    <row r="312" spans="1:39" x14ac:dyDescent="0.25">
      <c r="A312">
        <v>14849</v>
      </c>
      <c r="B312">
        <v>1</v>
      </c>
      <c r="C312">
        <v>0</v>
      </c>
      <c r="D312">
        <v>39</v>
      </c>
      <c r="E312">
        <v>21</v>
      </c>
      <c r="F312">
        <v>2</v>
      </c>
      <c r="G312">
        <v>28</v>
      </c>
      <c r="H312">
        <v>3</v>
      </c>
      <c r="I312">
        <v>2</v>
      </c>
      <c r="J312">
        <v>9</v>
      </c>
      <c r="K312">
        <v>3</v>
      </c>
      <c r="L312">
        <v>2</v>
      </c>
      <c r="M312">
        <v>0</v>
      </c>
      <c r="N312">
        <v>4</v>
      </c>
      <c r="O312">
        <v>8</v>
      </c>
      <c r="P312">
        <v>0</v>
      </c>
      <c r="Q312">
        <v>0</v>
      </c>
      <c r="R312">
        <v>0</v>
      </c>
      <c r="S312">
        <v>0</v>
      </c>
      <c r="T312">
        <v>0</v>
      </c>
      <c r="U312">
        <v>0</v>
      </c>
      <c r="V312">
        <v>3</v>
      </c>
      <c r="W312">
        <v>11</v>
      </c>
      <c r="X312">
        <v>0</v>
      </c>
      <c r="Y312">
        <v>44</v>
      </c>
      <c r="Z312">
        <v>2521</v>
      </c>
      <c r="AA312">
        <v>1</v>
      </c>
      <c r="AB312">
        <v>0</v>
      </c>
      <c r="AC312">
        <v>0</v>
      </c>
      <c r="AD312">
        <v>0</v>
      </c>
      <c r="AE312">
        <v>0</v>
      </c>
      <c r="AF312">
        <v>0</v>
      </c>
      <c r="AG312">
        <v>0</v>
      </c>
      <c r="AH312">
        <v>0</v>
      </c>
      <c r="AI312">
        <v>0</v>
      </c>
      <c r="AJ312">
        <v>1</v>
      </c>
      <c r="AK312">
        <v>56</v>
      </c>
      <c r="AL312">
        <v>47</v>
      </c>
      <c r="AM312">
        <v>0</v>
      </c>
    </row>
    <row r="313" spans="1:39" x14ac:dyDescent="0.25">
      <c r="A313">
        <v>27255</v>
      </c>
      <c r="B313">
        <v>1</v>
      </c>
      <c r="C313">
        <v>0</v>
      </c>
      <c r="D313">
        <v>3</v>
      </c>
      <c r="E313">
        <v>22</v>
      </c>
      <c r="F313">
        <v>1</v>
      </c>
      <c r="G313">
        <v>11</v>
      </c>
      <c r="H313">
        <v>0</v>
      </c>
      <c r="I313">
        <v>1</v>
      </c>
      <c r="J313">
        <v>2</v>
      </c>
      <c r="K313">
        <v>1</v>
      </c>
      <c r="L313">
        <v>1</v>
      </c>
      <c r="M313">
        <v>0</v>
      </c>
      <c r="N313">
        <v>3</v>
      </c>
      <c r="O313">
        <v>7</v>
      </c>
      <c r="P313">
        <v>0</v>
      </c>
      <c r="Q313">
        <v>0</v>
      </c>
      <c r="R313">
        <v>0</v>
      </c>
      <c r="S313">
        <v>0</v>
      </c>
      <c r="T313">
        <v>0</v>
      </c>
      <c r="U313">
        <v>0</v>
      </c>
      <c r="V313">
        <v>3</v>
      </c>
      <c r="W313">
        <v>11</v>
      </c>
      <c r="X313">
        <v>0</v>
      </c>
      <c r="Y313">
        <v>36</v>
      </c>
      <c r="Z313">
        <v>2393</v>
      </c>
      <c r="AA313">
        <v>0</v>
      </c>
      <c r="AB313">
        <v>1</v>
      </c>
      <c r="AC313">
        <v>0</v>
      </c>
      <c r="AD313">
        <v>0</v>
      </c>
      <c r="AE313">
        <v>0</v>
      </c>
      <c r="AF313">
        <v>0</v>
      </c>
      <c r="AG313">
        <v>0</v>
      </c>
      <c r="AH313">
        <v>1</v>
      </c>
      <c r="AI313">
        <v>0</v>
      </c>
      <c r="AJ313">
        <v>0</v>
      </c>
      <c r="AK313">
        <v>35</v>
      </c>
      <c r="AL313">
        <v>33</v>
      </c>
      <c r="AM313">
        <v>0</v>
      </c>
    </row>
    <row r="314" spans="1:39" x14ac:dyDescent="0.25">
      <c r="A314">
        <v>54432</v>
      </c>
      <c r="B314">
        <v>2</v>
      </c>
      <c r="C314">
        <v>1</v>
      </c>
      <c r="D314">
        <v>37</v>
      </c>
      <c r="E314">
        <v>33</v>
      </c>
      <c r="F314">
        <v>0</v>
      </c>
      <c r="G314">
        <v>5</v>
      </c>
      <c r="H314">
        <v>0</v>
      </c>
      <c r="I314">
        <v>0</v>
      </c>
      <c r="J314">
        <v>0</v>
      </c>
      <c r="K314">
        <v>1</v>
      </c>
      <c r="L314">
        <v>1</v>
      </c>
      <c r="M314">
        <v>0</v>
      </c>
      <c r="N314">
        <v>3</v>
      </c>
      <c r="O314">
        <v>4</v>
      </c>
      <c r="P314">
        <v>0</v>
      </c>
      <c r="Q314">
        <v>0</v>
      </c>
      <c r="R314">
        <v>0</v>
      </c>
      <c r="S314">
        <v>0</v>
      </c>
      <c r="T314">
        <v>0</v>
      </c>
      <c r="U314">
        <v>0</v>
      </c>
      <c r="V314">
        <v>3</v>
      </c>
      <c r="W314">
        <v>11</v>
      </c>
      <c r="X314">
        <v>0</v>
      </c>
      <c r="Y314">
        <v>70</v>
      </c>
      <c r="Z314">
        <v>2575</v>
      </c>
      <c r="AA314">
        <v>0</v>
      </c>
      <c r="AB314">
        <v>1</v>
      </c>
      <c r="AC314">
        <v>0</v>
      </c>
      <c r="AD314">
        <v>0</v>
      </c>
      <c r="AE314">
        <v>0</v>
      </c>
      <c r="AF314">
        <v>0</v>
      </c>
      <c r="AG314">
        <v>0</v>
      </c>
      <c r="AH314">
        <v>0</v>
      </c>
      <c r="AI314">
        <v>0</v>
      </c>
      <c r="AJ314">
        <v>1</v>
      </c>
      <c r="AK314">
        <v>38</v>
      </c>
      <c r="AL314">
        <v>38</v>
      </c>
      <c r="AM314">
        <v>0</v>
      </c>
    </row>
    <row r="315" spans="1:39" x14ac:dyDescent="0.25">
      <c r="A315">
        <v>29999</v>
      </c>
      <c r="B315">
        <v>1</v>
      </c>
      <c r="C315">
        <v>0</v>
      </c>
      <c r="D315">
        <v>22</v>
      </c>
      <c r="E315">
        <v>68</v>
      </c>
      <c r="F315">
        <v>7</v>
      </c>
      <c r="G315">
        <v>59</v>
      </c>
      <c r="H315">
        <v>10</v>
      </c>
      <c r="I315">
        <v>5</v>
      </c>
      <c r="J315">
        <v>11</v>
      </c>
      <c r="K315">
        <v>4</v>
      </c>
      <c r="L315">
        <v>3</v>
      </c>
      <c r="M315">
        <v>1</v>
      </c>
      <c r="N315">
        <v>4</v>
      </c>
      <c r="O315">
        <v>8</v>
      </c>
      <c r="P315">
        <v>0</v>
      </c>
      <c r="Q315">
        <v>0</v>
      </c>
      <c r="R315">
        <v>0</v>
      </c>
      <c r="S315">
        <v>0</v>
      </c>
      <c r="T315">
        <v>0</v>
      </c>
      <c r="U315">
        <v>0</v>
      </c>
      <c r="V315">
        <v>3</v>
      </c>
      <c r="W315">
        <v>11</v>
      </c>
      <c r="X315">
        <v>0</v>
      </c>
      <c r="Y315">
        <v>34</v>
      </c>
      <c r="Z315">
        <v>2660</v>
      </c>
      <c r="AA315">
        <v>0</v>
      </c>
      <c r="AB315">
        <v>0</v>
      </c>
      <c r="AC315">
        <v>1</v>
      </c>
      <c r="AD315">
        <v>0</v>
      </c>
      <c r="AE315">
        <v>0</v>
      </c>
      <c r="AF315">
        <v>0</v>
      </c>
      <c r="AG315">
        <v>0</v>
      </c>
      <c r="AH315">
        <v>0</v>
      </c>
      <c r="AI315">
        <v>0</v>
      </c>
      <c r="AJ315">
        <v>1</v>
      </c>
      <c r="AK315">
        <v>149</v>
      </c>
      <c r="AL315">
        <v>138</v>
      </c>
      <c r="AM315">
        <v>0</v>
      </c>
    </row>
    <row r="316" spans="1:39" x14ac:dyDescent="0.25">
      <c r="A316">
        <v>24072</v>
      </c>
      <c r="B316">
        <v>1</v>
      </c>
      <c r="C316">
        <v>0</v>
      </c>
      <c r="D316">
        <v>79</v>
      </c>
      <c r="E316">
        <v>9</v>
      </c>
      <c r="F316">
        <v>1</v>
      </c>
      <c r="G316">
        <v>6</v>
      </c>
      <c r="H316">
        <v>3</v>
      </c>
      <c r="I316">
        <v>0</v>
      </c>
      <c r="J316">
        <v>4</v>
      </c>
      <c r="K316">
        <v>1</v>
      </c>
      <c r="L316">
        <v>1</v>
      </c>
      <c r="M316">
        <v>0</v>
      </c>
      <c r="N316">
        <v>2</v>
      </c>
      <c r="O316">
        <v>8</v>
      </c>
      <c r="P316">
        <v>0</v>
      </c>
      <c r="Q316">
        <v>0</v>
      </c>
      <c r="R316">
        <v>0</v>
      </c>
      <c r="S316">
        <v>0</v>
      </c>
      <c r="T316">
        <v>0</v>
      </c>
      <c r="U316">
        <v>0</v>
      </c>
      <c r="V316">
        <v>3</v>
      </c>
      <c r="W316">
        <v>11</v>
      </c>
      <c r="X316">
        <v>0</v>
      </c>
      <c r="Y316">
        <v>37</v>
      </c>
      <c r="Z316">
        <v>2598</v>
      </c>
      <c r="AA316">
        <v>0</v>
      </c>
      <c r="AB316">
        <v>0</v>
      </c>
      <c r="AC316">
        <v>1</v>
      </c>
      <c r="AD316">
        <v>0</v>
      </c>
      <c r="AE316">
        <v>0</v>
      </c>
      <c r="AF316">
        <v>0</v>
      </c>
      <c r="AG316">
        <v>0</v>
      </c>
      <c r="AH316">
        <v>1</v>
      </c>
      <c r="AI316">
        <v>0</v>
      </c>
      <c r="AJ316">
        <v>0</v>
      </c>
      <c r="AK316">
        <v>19</v>
      </c>
      <c r="AL316">
        <v>15</v>
      </c>
      <c r="AM316">
        <v>0</v>
      </c>
    </row>
    <row r="317" spans="1:39" x14ac:dyDescent="0.25">
      <c r="A317">
        <v>33996</v>
      </c>
      <c r="B317">
        <v>0</v>
      </c>
      <c r="C317">
        <v>0</v>
      </c>
      <c r="D317">
        <v>46</v>
      </c>
      <c r="E317">
        <v>40</v>
      </c>
      <c r="F317">
        <v>2</v>
      </c>
      <c r="G317">
        <v>15</v>
      </c>
      <c r="H317">
        <v>8</v>
      </c>
      <c r="I317">
        <v>0</v>
      </c>
      <c r="J317">
        <v>6</v>
      </c>
      <c r="K317">
        <v>1</v>
      </c>
      <c r="L317">
        <v>1</v>
      </c>
      <c r="M317">
        <v>1</v>
      </c>
      <c r="N317">
        <v>3</v>
      </c>
      <c r="O317">
        <v>4</v>
      </c>
      <c r="P317">
        <v>0</v>
      </c>
      <c r="Q317">
        <v>0</v>
      </c>
      <c r="R317">
        <v>0</v>
      </c>
      <c r="S317">
        <v>0</v>
      </c>
      <c r="T317">
        <v>0</v>
      </c>
      <c r="U317">
        <v>0</v>
      </c>
      <c r="V317">
        <v>3</v>
      </c>
      <c r="W317">
        <v>11</v>
      </c>
      <c r="X317">
        <v>0</v>
      </c>
      <c r="Y317">
        <v>31</v>
      </c>
      <c r="Z317">
        <v>2450</v>
      </c>
      <c r="AA317">
        <v>0</v>
      </c>
      <c r="AB317">
        <v>0</v>
      </c>
      <c r="AC317">
        <v>1</v>
      </c>
      <c r="AD317">
        <v>0</v>
      </c>
      <c r="AE317">
        <v>0</v>
      </c>
      <c r="AF317">
        <v>0</v>
      </c>
      <c r="AG317">
        <v>0</v>
      </c>
      <c r="AH317">
        <v>0</v>
      </c>
      <c r="AI317">
        <v>0</v>
      </c>
      <c r="AJ317">
        <v>1</v>
      </c>
      <c r="AK317">
        <v>65</v>
      </c>
      <c r="AL317">
        <v>59</v>
      </c>
      <c r="AM317">
        <v>0</v>
      </c>
    </row>
    <row r="318" spans="1:39" x14ac:dyDescent="0.25">
      <c r="A318">
        <v>66334</v>
      </c>
      <c r="B318">
        <v>0</v>
      </c>
      <c r="C318">
        <v>1</v>
      </c>
      <c r="D318">
        <v>82</v>
      </c>
      <c r="E318">
        <v>909</v>
      </c>
      <c r="F318">
        <v>11</v>
      </c>
      <c r="G318">
        <v>218</v>
      </c>
      <c r="H318">
        <v>0</v>
      </c>
      <c r="I318">
        <v>0</v>
      </c>
      <c r="J318">
        <v>23</v>
      </c>
      <c r="K318">
        <v>2</v>
      </c>
      <c r="L318">
        <v>9</v>
      </c>
      <c r="M318">
        <v>3</v>
      </c>
      <c r="N318">
        <v>5</v>
      </c>
      <c r="O318">
        <v>5</v>
      </c>
      <c r="P318">
        <v>0</v>
      </c>
      <c r="Q318">
        <v>0</v>
      </c>
      <c r="R318">
        <v>0</v>
      </c>
      <c r="S318">
        <v>0</v>
      </c>
      <c r="T318">
        <v>0</v>
      </c>
      <c r="U318">
        <v>0</v>
      </c>
      <c r="V318">
        <v>3</v>
      </c>
      <c r="W318">
        <v>11</v>
      </c>
      <c r="X318">
        <v>1</v>
      </c>
      <c r="Y318">
        <v>64</v>
      </c>
      <c r="Z318">
        <v>2611</v>
      </c>
      <c r="AA318">
        <v>0</v>
      </c>
      <c r="AB318">
        <v>1</v>
      </c>
      <c r="AC318">
        <v>0</v>
      </c>
      <c r="AD318">
        <v>0</v>
      </c>
      <c r="AE318">
        <v>0</v>
      </c>
      <c r="AF318">
        <v>0</v>
      </c>
      <c r="AG318">
        <v>0</v>
      </c>
      <c r="AH318">
        <v>0</v>
      </c>
      <c r="AI318">
        <v>0</v>
      </c>
      <c r="AJ318">
        <v>1</v>
      </c>
      <c r="AK318">
        <v>1138</v>
      </c>
      <c r="AL318">
        <v>1115</v>
      </c>
      <c r="AM318">
        <v>0</v>
      </c>
    </row>
    <row r="319" spans="1:39" x14ac:dyDescent="0.25">
      <c r="A319">
        <v>35178</v>
      </c>
      <c r="B319">
        <v>1</v>
      </c>
      <c r="C319">
        <v>0</v>
      </c>
      <c r="D319">
        <v>10</v>
      </c>
      <c r="E319">
        <v>23</v>
      </c>
      <c r="F319">
        <v>1</v>
      </c>
      <c r="G319">
        <v>13</v>
      </c>
      <c r="H319">
        <v>2</v>
      </c>
      <c r="I319">
        <v>2</v>
      </c>
      <c r="J319">
        <v>18</v>
      </c>
      <c r="K319">
        <v>1</v>
      </c>
      <c r="L319">
        <v>1</v>
      </c>
      <c r="M319">
        <v>1</v>
      </c>
      <c r="N319">
        <v>2</v>
      </c>
      <c r="O319">
        <v>7</v>
      </c>
      <c r="P319">
        <v>1</v>
      </c>
      <c r="Q319">
        <v>0</v>
      </c>
      <c r="R319">
        <v>0</v>
      </c>
      <c r="S319">
        <v>0</v>
      </c>
      <c r="T319">
        <v>0</v>
      </c>
      <c r="U319">
        <v>0</v>
      </c>
      <c r="V319">
        <v>3</v>
      </c>
      <c r="W319">
        <v>11</v>
      </c>
      <c r="X319">
        <v>1</v>
      </c>
      <c r="Y319">
        <v>49</v>
      </c>
      <c r="Z319">
        <v>2694</v>
      </c>
      <c r="AA319">
        <v>0</v>
      </c>
      <c r="AB319">
        <v>1</v>
      </c>
      <c r="AC319">
        <v>0</v>
      </c>
      <c r="AD319">
        <v>0</v>
      </c>
      <c r="AE319">
        <v>0</v>
      </c>
      <c r="AF319">
        <v>0</v>
      </c>
      <c r="AG319">
        <v>0</v>
      </c>
      <c r="AH319">
        <v>0</v>
      </c>
      <c r="AI319">
        <v>1</v>
      </c>
      <c r="AJ319">
        <v>0</v>
      </c>
      <c r="AK319">
        <v>41</v>
      </c>
      <c r="AL319">
        <v>23</v>
      </c>
      <c r="AM319">
        <v>1</v>
      </c>
    </row>
    <row r="320" spans="1:39" x14ac:dyDescent="0.25">
      <c r="A320">
        <v>22010</v>
      </c>
      <c r="B320">
        <v>1</v>
      </c>
      <c r="C320">
        <v>0</v>
      </c>
      <c r="D320">
        <v>51</v>
      </c>
      <c r="E320">
        <v>11</v>
      </c>
      <c r="F320">
        <v>2</v>
      </c>
      <c r="G320">
        <v>9</v>
      </c>
      <c r="H320">
        <v>3</v>
      </c>
      <c r="I320">
        <v>0</v>
      </c>
      <c r="J320">
        <v>8</v>
      </c>
      <c r="K320">
        <v>2</v>
      </c>
      <c r="L320">
        <v>2</v>
      </c>
      <c r="M320">
        <v>0</v>
      </c>
      <c r="N320">
        <v>3</v>
      </c>
      <c r="O320">
        <v>8</v>
      </c>
      <c r="P320">
        <v>0</v>
      </c>
      <c r="Q320">
        <v>0</v>
      </c>
      <c r="R320">
        <v>0</v>
      </c>
      <c r="S320">
        <v>0</v>
      </c>
      <c r="T320">
        <v>0</v>
      </c>
      <c r="U320">
        <v>0</v>
      </c>
      <c r="V320">
        <v>3</v>
      </c>
      <c r="W320">
        <v>11</v>
      </c>
      <c r="X320">
        <v>0</v>
      </c>
      <c r="Y320">
        <v>37</v>
      </c>
      <c r="Z320">
        <v>2523</v>
      </c>
      <c r="AA320">
        <v>0</v>
      </c>
      <c r="AB320">
        <v>0</v>
      </c>
      <c r="AC320">
        <v>0</v>
      </c>
      <c r="AD320">
        <v>1</v>
      </c>
      <c r="AE320">
        <v>0</v>
      </c>
      <c r="AF320">
        <v>0</v>
      </c>
      <c r="AG320">
        <v>0</v>
      </c>
      <c r="AH320">
        <v>1</v>
      </c>
      <c r="AI320">
        <v>0</v>
      </c>
      <c r="AJ320">
        <v>0</v>
      </c>
      <c r="AK320">
        <v>25</v>
      </c>
      <c r="AL320">
        <v>17</v>
      </c>
      <c r="AM320">
        <v>0</v>
      </c>
    </row>
    <row r="321" spans="1:39" x14ac:dyDescent="0.25">
      <c r="A321">
        <v>62204</v>
      </c>
      <c r="B321">
        <v>0</v>
      </c>
      <c r="C321">
        <v>2</v>
      </c>
      <c r="D321">
        <v>38</v>
      </c>
      <c r="E321">
        <v>317</v>
      </c>
      <c r="F321">
        <v>46</v>
      </c>
      <c r="G321">
        <v>247</v>
      </c>
      <c r="H321">
        <v>151</v>
      </c>
      <c r="I321">
        <v>46</v>
      </c>
      <c r="J321">
        <v>139</v>
      </c>
      <c r="K321">
        <v>1</v>
      </c>
      <c r="L321">
        <v>4</v>
      </c>
      <c r="M321">
        <v>5</v>
      </c>
      <c r="N321">
        <v>12</v>
      </c>
      <c r="O321">
        <v>3</v>
      </c>
      <c r="P321">
        <v>0</v>
      </c>
      <c r="Q321">
        <v>0</v>
      </c>
      <c r="R321">
        <v>0</v>
      </c>
      <c r="S321">
        <v>0</v>
      </c>
      <c r="T321">
        <v>0</v>
      </c>
      <c r="U321">
        <v>0</v>
      </c>
      <c r="V321">
        <v>3</v>
      </c>
      <c r="W321">
        <v>11</v>
      </c>
      <c r="X321">
        <v>0</v>
      </c>
      <c r="Y321">
        <v>60</v>
      </c>
      <c r="Z321">
        <v>2814</v>
      </c>
      <c r="AA321">
        <v>1</v>
      </c>
      <c r="AB321">
        <v>0</v>
      </c>
      <c r="AC321">
        <v>0</v>
      </c>
      <c r="AD321">
        <v>0</v>
      </c>
      <c r="AE321">
        <v>0</v>
      </c>
      <c r="AF321">
        <v>0</v>
      </c>
      <c r="AG321">
        <v>0</v>
      </c>
      <c r="AH321">
        <v>1</v>
      </c>
      <c r="AI321">
        <v>0</v>
      </c>
      <c r="AJ321">
        <v>0</v>
      </c>
      <c r="AK321">
        <v>807</v>
      </c>
      <c r="AL321">
        <v>668</v>
      </c>
      <c r="AM321">
        <v>0</v>
      </c>
    </row>
    <row r="322" spans="1:39" x14ac:dyDescent="0.25">
      <c r="A322">
        <v>75693</v>
      </c>
      <c r="B322">
        <v>0</v>
      </c>
      <c r="C322">
        <v>0</v>
      </c>
      <c r="D322">
        <v>10</v>
      </c>
      <c r="E322">
        <v>797</v>
      </c>
      <c r="F322">
        <v>153</v>
      </c>
      <c r="G322">
        <v>293</v>
      </c>
      <c r="H322">
        <v>72</v>
      </c>
      <c r="I322">
        <v>97</v>
      </c>
      <c r="J322">
        <v>30</v>
      </c>
      <c r="K322">
        <v>1</v>
      </c>
      <c r="L322">
        <v>11</v>
      </c>
      <c r="M322">
        <v>4</v>
      </c>
      <c r="N322">
        <v>6</v>
      </c>
      <c r="O322">
        <v>4</v>
      </c>
      <c r="P322">
        <v>0</v>
      </c>
      <c r="Q322">
        <v>1</v>
      </c>
      <c r="R322">
        <v>1</v>
      </c>
      <c r="S322">
        <v>1</v>
      </c>
      <c r="T322">
        <v>0</v>
      </c>
      <c r="U322">
        <v>0</v>
      </c>
      <c r="V322">
        <v>3</v>
      </c>
      <c r="W322">
        <v>11</v>
      </c>
      <c r="X322">
        <v>1</v>
      </c>
      <c r="Y322">
        <v>52</v>
      </c>
      <c r="Z322">
        <v>2729</v>
      </c>
      <c r="AA322">
        <v>1</v>
      </c>
      <c r="AB322">
        <v>0</v>
      </c>
      <c r="AC322">
        <v>0</v>
      </c>
      <c r="AD322">
        <v>0</v>
      </c>
      <c r="AE322">
        <v>0</v>
      </c>
      <c r="AF322">
        <v>0</v>
      </c>
      <c r="AG322">
        <v>0</v>
      </c>
      <c r="AH322">
        <v>1</v>
      </c>
      <c r="AI322">
        <v>0</v>
      </c>
      <c r="AJ322">
        <v>0</v>
      </c>
      <c r="AK322">
        <v>1412</v>
      </c>
      <c r="AL322">
        <v>1382</v>
      </c>
      <c r="AM322">
        <v>3</v>
      </c>
    </row>
    <row r="323" spans="1:39" x14ac:dyDescent="0.25">
      <c r="A323">
        <v>30675</v>
      </c>
      <c r="B323">
        <v>1</v>
      </c>
      <c r="C323">
        <v>0</v>
      </c>
      <c r="D323">
        <v>14</v>
      </c>
      <c r="E323">
        <v>10</v>
      </c>
      <c r="F323">
        <v>2</v>
      </c>
      <c r="G323">
        <v>16</v>
      </c>
      <c r="H323">
        <v>11</v>
      </c>
      <c r="I323">
        <v>2</v>
      </c>
      <c r="J323">
        <v>21</v>
      </c>
      <c r="K323">
        <v>1</v>
      </c>
      <c r="L323">
        <v>1</v>
      </c>
      <c r="M323">
        <v>0</v>
      </c>
      <c r="N323">
        <v>3</v>
      </c>
      <c r="O323">
        <v>8</v>
      </c>
      <c r="P323">
        <v>0</v>
      </c>
      <c r="Q323">
        <v>0</v>
      </c>
      <c r="R323">
        <v>0</v>
      </c>
      <c r="S323">
        <v>0</v>
      </c>
      <c r="T323">
        <v>0</v>
      </c>
      <c r="U323">
        <v>0</v>
      </c>
      <c r="V323">
        <v>3</v>
      </c>
      <c r="W323">
        <v>11</v>
      </c>
      <c r="X323">
        <v>0</v>
      </c>
      <c r="Y323">
        <v>48</v>
      </c>
      <c r="Z323">
        <v>2753</v>
      </c>
      <c r="AA323">
        <v>0</v>
      </c>
      <c r="AB323">
        <v>1</v>
      </c>
      <c r="AC323">
        <v>0</v>
      </c>
      <c r="AD323">
        <v>0</v>
      </c>
      <c r="AE323">
        <v>0</v>
      </c>
      <c r="AF323">
        <v>0</v>
      </c>
      <c r="AG323">
        <v>0</v>
      </c>
      <c r="AH323">
        <v>1</v>
      </c>
      <c r="AI323">
        <v>0</v>
      </c>
      <c r="AJ323">
        <v>0</v>
      </c>
      <c r="AK323">
        <v>41</v>
      </c>
      <c r="AL323">
        <v>20</v>
      </c>
      <c r="AM323">
        <v>0</v>
      </c>
    </row>
    <row r="324" spans="1:39" x14ac:dyDescent="0.25">
      <c r="A324">
        <v>83003</v>
      </c>
      <c r="B324">
        <v>0</v>
      </c>
      <c r="C324">
        <v>0</v>
      </c>
      <c r="D324">
        <v>18</v>
      </c>
      <c r="E324">
        <v>856</v>
      </c>
      <c r="F324">
        <v>61</v>
      </c>
      <c r="G324">
        <v>570</v>
      </c>
      <c r="H324">
        <v>40</v>
      </c>
      <c r="I324">
        <v>25</v>
      </c>
      <c r="J324">
        <v>122</v>
      </c>
      <c r="K324">
        <v>1</v>
      </c>
      <c r="L324">
        <v>7</v>
      </c>
      <c r="M324">
        <v>6</v>
      </c>
      <c r="N324">
        <v>8</v>
      </c>
      <c r="O324">
        <v>3</v>
      </c>
      <c r="P324">
        <v>0</v>
      </c>
      <c r="Q324">
        <v>0</v>
      </c>
      <c r="R324">
        <v>1</v>
      </c>
      <c r="S324">
        <v>0</v>
      </c>
      <c r="T324">
        <v>0</v>
      </c>
      <c r="U324">
        <v>0</v>
      </c>
      <c r="V324">
        <v>3</v>
      </c>
      <c r="W324">
        <v>11</v>
      </c>
      <c r="X324">
        <v>1</v>
      </c>
      <c r="Y324">
        <v>55</v>
      </c>
      <c r="Z324">
        <v>2642</v>
      </c>
      <c r="AA324">
        <v>0</v>
      </c>
      <c r="AB324">
        <v>0</v>
      </c>
      <c r="AC324">
        <v>0</v>
      </c>
      <c r="AD324">
        <v>1</v>
      </c>
      <c r="AE324">
        <v>0</v>
      </c>
      <c r="AF324">
        <v>0</v>
      </c>
      <c r="AG324">
        <v>0</v>
      </c>
      <c r="AH324">
        <v>1</v>
      </c>
      <c r="AI324">
        <v>0</v>
      </c>
      <c r="AJ324">
        <v>0</v>
      </c>
      <c r="AK324">
        <v>1552</v>
      </c>
      <c r="AL324">
        <v>1430</v>
      </c>
      <c r="AM324">
        <v>1</v>
      </c>
    </row>
    <row r="325" spans="1:39" x14ac:dyDescent="0.25">
      <c r="A325">
        <v>68655</v>
      </c>
      <c r="B325">
        <v>0</v>
      </c>
      <c r="C325">
        <v>0</v>
      </c>
      <c r="D325">
        <v>95</v>
      </c>
      <c r="E325">
        <v>456</v>
      </c>
      <c r="F325">
        <v>19</v>
      </c>
      <c r="G325">
        <v>832</v>
      </c>
      <c r="H325">
        <v>75</v>
      </c>
      <c r="I325">
        <v>118</v>
      </c>
      <c r="J325">
        <v>38</v>
      </c>
      <c r="K325">
        <v>1</v>
      </c>
      <c r="L325">
        <v>4</v>
      </c>
      <c r="M325">
        <v>5</v>
      </c>
      <c r="N325">
        <v>11</v>
      </c>
      <c r="O325">
        <v>3</v>
      </c>
      <c r="P325">
        <v>0</v>
      </c>
      <c r="Q325">
        <v>0</v>
      </c>
      <c r="R325">
        <v>0</v>
      </c>
      <c r="S325">
        <v>0</v>
      </c>
      <c r="T325">
        <v>0</v>
      </c>
      <c r="U325">
        <v>0</v>
      </c>
      <c r="V325">
        <v>3</v>
      </c>
      <c r="W325">
        <v>11</v>
      </c>
      <c r="X325">
        <v>0</v>
      </c>
      <c r="Y325">
        <v>32</v>
      </c>
      <c r="Z325">
        <v>2847</v>
      </c>
      <c r="AA325">
        <v>0</v>
      </c>
      <c r="AB325">
        <v>0</v>
      </c>
      <c r="AC325">
        <v>1</v>
      </c>
      <c r="AD325">
        <v>0</v>
      </c>
      <c r="AE325">
        <v>0</v>
      </c>
      <c r="AF325">
        <v>0</v>
      </c>
      <c r="AG325">
        <v>0</v>
      </c>
      <c r="AH325">
        <v>1</v>
      </c>
      <c r="AI325">
        <v>0</v>
      </c>
      <c r="AJ325">
        <v>0</v>
      </c>
      <c r="AK325">
        <v>1500</v>
      </c>
      <c r="AL325">
        <v>1462</v>
      </c>
      <c r="AM325">
        <v>0</v>
      </c>
    </row>
    <row r="326" spans="1:39" x14ac:dyDescent="0.25">
      <c r="A326">
        <v>41411</v>
      </c>
      <c r="B326">
        <v>0</v>
      </c>
      <c r="C326">
        <v>0</v>
      </c>
      <c r="D326">
        <v>11</v>
      </c>
      <c r="E326">
        <v>37</v>
      </c>
      <c r="F326">
        <v>32</v>
      </c>
      <c r="G326">
        <v>38</v>
      </c>
      <c r="H326">
        <v>11</v>
      </c>
      <c r="I326">
        <v>3</v>
      </c>
      <c r="J326">
        <v>18</v>
      </c>
      <c r="K326">
        <v>1</v>
      </c>
      <c r="L326">
        <v>2</v>
      </c>
      <c r="M326">
        <v>1</v>
      </c>
      <c r="N326">
        <v>4</v>
      </c>
      <c r="O326">
        <v>6</v>
      </c>
      <c r="P326">
        <v>0</v>
      </c>
      <c r="Q326">
        <v>0</v>
      </c>
      <c r="R326">
        <v>0</v>
      </c>
      <c r="S326">
        <v>0</v>
      </c>
      <c r="T326">
        <v>0</v>
      </c>
      <c r="U326">
        <v>0</v>
      </c>
      <c r="V326">
        <v>3</v>
      </c>
      <c r="W326">
        <v>11</v>
      </c>
      <c r="X326">
        <v>0</v>
      </c>
      <c r="Y326">
        <v>34</v>
      </c>
      <c r="Z326">
        <v>2363</v>
      </c>
      <c r="AA326">
        <v>1</v>
      </c>
      <c r="AB326">
        <v>0</v>
      </c>
      <c r="AC326">
        <v>0</v>
      </c>
      <c r="AD326">
        <v>0</v>
      </c>
      <c r="AE326">
        <v>0</v>
      </c>
      <c r="AF326">
        <v>0</v>
      </c>
      <c r="AG326">
        <v>0</v>
      </c>
      <c r="AH326">
        <v>1</v>
      </c>
      <c r="AI326">
        <v>0</v>
      </c>
      <c r="AJ326">
        <v>0</v>
      </c>
      <c r="AK326">
        <v>121</v>
      </c>
      <c r="AL326">
        <v>103</v>
      </c>
      <c r="AM326">
        <v>0</v>
      </c>
    </row>
    <row r="327" spans="1:39" x14ac:dyDescent="0.25">
      <c r="A327">
        <v>55212</v>
      </c>
      <c r="B327">
        <v>0</v>
      </c>
      <c r="C327">
        <v>1</v>
      </c>
      <c r="D327">
        <v>65</v>
      </c>
      <c r="E327">
        <v>1103</v>
      </c>
      <c r="F327">
        <v>0</v>
      </c>
      <c r="G327">
        <v>45</v>
      </c>
      <c r="H327">
        <v>0</v>
      </c>
      <c r="I327">
        <v>0</v>
      </c>
      <c r="J327">
        <v>34</v>
      </c>
      <c r="K327">
        <v>3</v>
      </c>
      <c r="L327">
        <v>4</v>
      </c>
      <c r="M327">
        <v>2</v>
      </c>
      <c r="N327">
        <v>11</v>
      </c>
      <c r="O327">
        <v>8</v>
      </c>
      <c r="P327">
        <v>0</v>
      </c>
      <c r="Q327">
        <v>1</v>
      </c>
      <c r="R327">
        <v>0</v>
      </c>
      <c r="S327">
        <v>0</v>
      </c>
      <c r="T327">
        <v>1</v>
      </c>
      <c r="U327">
        <v>0</v>
      </c>
      <c r="V327">
        <v>3</v>
      </c>
      <c r="W327">
        <v>11</v>
      </c>
      <c r="X327">
        <v>0</v>
      </c>
      <c r="Y327">
        <v>51</v>
      </c>
      <c r="Z327">
        <v>2742</v>
      </c>
      <c r="AA327">
        <v>0</v>
      </c>
      <c r="AB327">
        <v>1</v>
      </c>
      <c r="AC327">
        <v>0</v>
      </c>
      <c r="AD327">
        <v>0</v>
      </c>
      <c r="AE327">
        <v>0</v>
      </c>
      <c r="AF327">
        <v>0</v>
      </c>
      <c r="AG327">
        <v>0</v>
      </c>
      <c r="AH327">
        <v>0</v>
      </c>
      <c r="AI327">
        <v>0</v>
      </c>
      <c r="AJ327">
        <v>1</v>
      </c>
      <c r="AK327">
        <v>1148</v>
      </c>
      <c r="AL327">
        <v>1114</v>
      </c>
      <c r="AM327">
        <v>2</v>
      </c>
    </row>
    <row r="328" spans="1:39" x14ac:dyDescent="0.25">
      <c r="A328">
        <v>59292</v>
      </c>
      <c r="B328">
        <v>0</v>
      </c>
      <c r="C328">
        <v>1</v>
      </c>
      <c r="D328">
        <v>71</v>
      </c>
      <c r="E328">
        <v>378</v>
      </c>
      <c r="F328">
        <v>14</v>
      </c>
      <c r="G328">
        <v>68</v>
      </c>
      <c r="H328">
        <v>19</v>
      </c>
      <c r="I328">
        <v>14</v>
      </c>
      <c r="J328">
        <v>14</v>
      </c>
      <c r="K328">
        <v>2</v>
      </c>
      <c r="L328">
        <v>3</v>
      </c>
      <c r="M328">
        <v>5</v>
      </c>
      <c r="N328">
        <v>8</v>
      </c>
      <c r="O328">
        <v>3</v>
      </c>
      <c r="P328">
        <v>0</v>
      </c>
      <c r="Q328">
        <v>0</v>
      </c>
      <c r="R328">
        <v>0</v>
      </c>
      <c r="S328">
        <v>0</v>
      </c>
      <c r="T328">
        <v>0</v>
      </c>
      <c r="U328">
        <v>0</v>
      </c>
      <c r="V328">
        <v>3</v>
      </c>
      <c r="W328">
        <v>11</v>
      </c>
      <c r="X328">
        <v>0</v>
      </c>
      <c r="Y328">
        <v>70</v>
      </c>
      <c r="Z328">
        <v>2540</v>
      </c>
      <c r="AA328">
        <v>0</v>
      </c>
      <c r="AB328">
        <v>0</v>
      </c>
      <c r="AC328">
        <v>0</v>
      </c>
      <c r="AD328">
        <v>1</v>
      </c>
      <c r="AE328">
        <v>0</v>
      </c>
      <c r="AF328">
        <v>0</v>
      </c>
      <c r="AG328">
        <v>0</v>
      </c>
      <c r="AH328">
        <v>0</v>
      </c>
      <c r="AI328">
        <v>0</v>
      </c>
      <c r="AJ328">
        <v>1</v>
      </c>
      <c r="AK328">
        <v>493</v>
      </c>
      <c r="AL328">
        <v>479</v>
      </c>
      <c r="AM328">
        <v>0</v>
      </c>
    </row>
    <row r="329" spans="1:39" x14ac:dyDescent="0.25">
      <c r="A329">
        <v>27190</v>
      </c>
      <c r="B329">
        <v>1</v>
      </c>
      <c r="C329">
        <v>0</v>
      </c>
      <c r="D329">
        <v>13</v>
      </c>
      <c r="E329">
        <v>1</v>
      </c>
      <c r="F329">
        <v>6</v>
      </c>
      <c r="G329">
        <v>7</v>
      </c>
      <c r="H329">
        <v>0</v>
      </c>
      <c r="I329">
        <v>1</v>
      </c>
      <c r="J329">
        <v>3</v>
      </c>
      <c r="K329">
        <v>1</v>
      </c>
      <c r="L329">
        <v>1</v>
      </c>
      <c r="M329">
        <v>0</v>
      </c>
      <c r="N329">
        <v>2</v>
      </c>
      <c r="O329">
        <v>8</v>
      </c>
      <c r="P329">
        <v>1</v>
      </c>
      <c r="Q329">
        <v>0</v>
      </c>
      <c r="R329">
        <v>0</v>
      </c>
      <c r="S329">
        <v>0</v>
      </c>
      <c r="T329">
        <v>0</v>
      </c>
      <c r="U329">
        <v>0</v>
      </c>
      <c r="V329">
        <v>3</v>
      </c>
      <c r="W329">
        <v>11</v>
      </c>
      <c r="X329">
        <v>1</v>
      </c>
      <c r="Y329">
        <v>47</v>
      </c>
      <c r="Z329">
        <v>2477</v>
      </c>
      <c r="AA329">
        <v>0</v>
      </c>
      <c r="AB329">
        <v>0</v>
      </c>
      <c r="AC329">
        <v>0</v>
      </c>
      <c r="AD329">
        <v>1</v>
      </c>
      <c r="AE329">
        <v>0</v>
      </c>
      <c r="AF329">
        <v>0</v>
      </c>
      <c r="AG329">
        <v>1</v>
      </c>
      <c r="AH329">
        <v>0</v>
      </c>
      <c r="AI329">
        <v>0</v>
      </c>
      <c r="AJ329">
        <v>0</v>
      </c>
      <c r="AK329">
        <v>15</v>
      </c>
      <c r="AL329">
        <v>12</v>
      </c>
      <c r="AM329">
        <v>1</v>
      </c>
    </row>
    <row r="330" spans="1:39" x14ac:dyDescent="0.25">
      <c r="A330">
        <v>82623</v>
      </c>
      <c r="B330">
        <v>0</v>
      </c>
      <c r="C330">
        <v>0</v>
      </c>
      <c r="D330">
        <v>58</v>
      </c>
      <c r="E330">
        <v>204</v>
      </c>
      <c r="F330">
        <v>34</v>
      </c>
      <c r="G330">
        <v>204</v>
      </c>
      <c r="H330">
        <v>172</v>
      </c>
      <c r="I330">
        <v>153</v>
      </c>
      <c r="J330">
        <v>173</v>
      </c>
      <c r="K330">
        <v>1</v>
      </c>
      <c r="L330">
        <v>2</v>
      </c>
      <c r="M330">
        <v>9</v>
      </c>
      <c r="N330">
        <v>4</v>
      </c>
      <c r="O330">
        <v>1</v>
      </c>
      <c r="P330">
        <v>0</v>
      </c>
      <c r="Q330">
        <v>0</v>
      </c>
      <c r="R330">
        <v>0</v>
      </c>
      <c r="S330">
        <v>0</v>
      </c>
      <c r="T330">
        <v>0</v>
      </c>
      <c r="U330">
        <v>0</v>
      </c>
      <c r="V330">
        <v>3</v>
      </c>
      <c r="W330">
        <v>11</v>
      </c>
      <c r="X330">
        <v>0</v>
      </c>
      <c r="Y330">
        <v>68</v>
      </c>
      <c r="Z330">
        <v>2390</v>
      </c>
      <c r="AA330">
        <v>1</v>
      </c>
      <c r="AB330">
        <v>0</v>
      </c>
      <c r="AC330">
        <v>0</v>
      </c>
      <c r="AD330">
        <v>0</v>
      </c>
      <c r="AE330">
        <v>0</v>
      </c>
      <c r="AF330">
        <v>0</v>
      </c>
      <c r="AG330">
        <v>0</v>
      </c>
      <c r="AH330">
        <v>1</v>
      </c>
      <c r="AI330">
        <v>0</v>
      </c>
      <c r="AJ330">
        <v>0</v>
      </c>
      <c r="AK330">
        <v>767</v>
      </c>
      <c r="AL330">
        <v>594</v>
      </c>
      <c r="AM330">
        <v>0</v>
      </c>
    </row>
    <row r="331" spans="1:39" x14ac:dyDescent="0.25">
      <c r="A331">
        <v>44300</v>
      </c>
      <c r="B331">
        <v>1</v>
      </c>
      <c r="C331">
        <v>1</v>
      </c>
      <c r="D331">
        <v>65</v>
      </c>
      <c r="E331">
        <v>30</v>
      </c>
      <c r="F331">
        <v>0</v>
      </c>
      <c r="G331">
        <v>9</v>
      </c>
      <c r="H331">
        <v>0</v>
      </c>
      <c r="I331">
        <v>0</v>
      </c>
      <c r="J331">
        <v>3</v>
      </c>
      <c r="K331">
        <v>2</v>
      </c>
      <c r="L331">
        <v>1</v>
      </c>
      <c r="M331">
        <v>0</v>
      </c>
      <c r="N331">
        <v>3</v>
      </c>
      <c r="O331">
        <v>6</v>
      </c>
      <c r="P331">
        <v>0</v>
      </c>
      <c r="Q331">
        <v>0</v>
      </c>
      <c r="R331">
        <v>0</v>
      </c>
      <c r="S331">
        <v>0</v>
      </c>
      <c r="T331">
        <v>0</v>
      </c>
      <c r="U331">
        <v>0</v>
      </c>
      <c r="V331">
        <v>3</v>
      </c>
      <c r="W331">
        <v>11</v>
      </c>
      <c r="X331">
        <v>0</v>
      </c>
      <c r="Y331">
        <v>55</v>
      </c>
      <c r="Z331">
        <v>2530</v>
      </c>
      <c r="AA331">
        <v>0</v>
      </c>
      <c r="AB331">
        <v>1</v>
      </c>
      <c r="AC331">
        <v>0</v>
      </c>
      <c r="AD331">
        <v>0</v>
      </c>
      <c r="AE331">
        <v>0</v>
      </c>
      <c r="AF331">
        <v>0</v>
      </c>
      <c r="AG331">
        <v>0</v>
      </c>
      <c r="AH331">
        <v>1</v>
      </c>
      <c r="AI331">
        <v>0</v>
      </c>
      <c r="AJ331">
        <v>0</v>
      </c>
      <c r="AK331">
        <v>39</v>
      </c>
      <c r="AL331">
        <v>36</v>
      </c>
      <c r="AM331">
        <v>0</v>
      </c>
    </row>
    <row r="332" spans="1:39" x14ac:dyDescent="0.25">
      <c r="A332">
        <v>84835</v>
      </c>
      <c r="B332">
        <v>0</v>
      </c>
      <c r="C332">
        <v>0</v>
      </c>
      <c r="D332">
        <v>0</v>
      </c>
      <c r="E332">
        <v>189</v>
      </c>
      <c r="F332">
        <v>104</v>
      </c>
      <c r="G332">
        <v>379</v>
      </c>
      <c r="H332">
        <v>111</v>
      </c>
      <c r="I332">
        <v>189</v>
      </c>
      <c r="J332">
        <v>218</v>
      </c>
      <c r="K332">
        <v>1</v>
      </c>
      <c r="L332">
        <v>4</v>
      </c>
      <c r="M332">
        <v>4</v>
      </c>
      <c r="N332">
        <v>6</v>
      </c>
      <c r="O332">
        <v>1</v>
      </c>
      <c r="P332">
        <v>0</v>
      </c>
      <c r="Q332">
        <v>0</v>
      </c>
      <c r="R332">
        <v>0</v>
      </c>
      <c r="S332">
        <v>0</v>
      </c>
      <c r="T332">
        <v>0</v>
      </c>
      <c r="U332">
        <v>0</v>
      </c>
      <c r="V332">
        <v>3</v>
      </c>
      <c r="W332">
        <v>11</v>
      </c>
      <c r="X332">
        <v>1</v>
      </c>
      <c r="Y332">
        <v>50</v>
      </c>
      <c r="Z332">
        <v>2172</v>
      </c>
      <c r="AA332">
        <v>1</v>
      </c>
      <c r="AB332">
        <v>0</v>
      </c>
      <c r="AC332">
        <v>0</v>
      </c>
      <c r="AD332">
        <v>0</v>
      </c>
      <c r="AE332">
        <v>0</v>
      </c>
      <c r="AF332">
        <v>0</v>
      </c>
      <c r="AG332">
        <v>0</v>
      </c>
      <c r="AH332">
        <v>1</v>
      </c>
      <c r="AI332">
        <v>0</v>
      </c>
      <c r="AJ332">
        <v>0</v>
      </c>
      <c r="AK332">
        <v>972</v>
      </c>
      <c r="AL332">
        <v>754</v>
      </c>
      <c r="AM332">
        <v>0</v>
      </c>
    </row>
    <row r="333" spans="1:39" x14ac:dyDescent="0.25">
      <c r="A333">
        <v>30372</v>
      </c>
      <c r="B333">
        <v>1</v>
      </c>
      <c r="C333">
        <v>1</v>
      </c>
      <c r="D333">
        <v>33</v>
      </c>
      <c r="E333">
        <v>15</v>
      </c>
      <c r="F333">
        <v>0</v>
      </c>
      <c r="G333">
        <v>12</v>
      </c>
      <c r="H333">
        <v>7</v>
      </c>
      <c r="I333">
        <v>3</v>
      </c>
      <c r="J333">
        <v>7</v>
      </c>
      <c r="K333">
        <v>3</v>
      </c>
      <c r="L333">
        <v>2</v>
      </c>
      <c r="M333">
        <v>0</v>
      </c>
      <c r="N333">
        <v>3</v>
      </c>
      <c r="O333">
        <v>7</v>
      </c>
      <c r="P333">
        <v>0</v>
      </c>
      <c r="Q333">
        <v>0</v>
      </c>
      <c r="R333">
        <v>0</v>
      </c>
      <c r="S333">
        <v>0</v>
      </c>
      <c r="T333">
        <v>0</v>
      </c>
      <c r="U333">
        <v>0</v>
      </c>
      <c r="V333">
        <v>3</v>
      </c>
      <c r="W333">
        <v>11</v>
      </c>
      <c r="X333">
        <v>0</v>
      </c>
      <c r="Y333">
        <v>49</v>
      </c>
      <c r="Z333">
        <v>2710</v>
      </c>
      <c r="AA333">
        <v>0</v>
      </c>
      <c r="AB333">
        <v>0</v>
      </c>
      <c r="AC333">
        <v>0</v>
      </c>
      <c r="AD333">
        <v>0</v>
      </c>
      <c r="AE333">
        <v>1</v>
      </c>
      <c r="AF333">
        <v>0</v>
      </c>
      <c r="AG333">
        <v>0</v>
      </c>
      <c r="AH333">
        <v>1</v>
      </c>
      <c r="AI333">
        <v>0</v>
      </c>
      <c r="AJ333">
        <v>0</v>
      </c>
      <c r="AK333">
        <v>37</v>
      </c>
      <c r="AL333">
        <v>30</v>
      </c>
      <c r="AM333">
        <v>0</v>
      </c>
    </row>
    <row r="334" spans="1:39" x14ac:dyDescent="0.25">
      <c r="A334">
        <v>33181</v>
      </c>
      <c r="B334">
        <v>1</v>
      </c>
      <c r="C334">
        <v>0</v>
      </c>
      <c r="D334">
        <v>90</v>
      </c>
      <c r="E334">
        <v>9</v>
      </c>
      <c r="F334">
        <v>0</v>
      </c>
      <c r="G334">
        <v>3</v>
      </c>
      <c r="H334">
        <v>0</v>
      </c>
      <c r="I334">
        <v>0</v>
      </c>
      <c r="J334">
        <v>4</v>
      </c>
      <c r="K334">
        <v>1</v>
      </c>
      <c r="L334">
        <v>1</v>
      </c>
      <c r="M334">
        <v>0</v>
      </c>
      <c r="N334">
        <v>2</v>
      </c>
      <c r="O334">
        <v>6</v>
      </c>
      <c r="P334">
        <v>1</v>
      </c>
      <c r="Q334">
        <v>0</v>
      </c>
      <c r="R334">
        <v>0</v>
      </c>
      <c r="S334">
        <v>0</v>
      </c>
      <c r="T334">
        <v>0</v>
      </c>
      <c r="U334">
        <v>0</v>
      </c>
      <c r="V334">
        <v>3</v>
      </c>
      <c r="W334">
        <v>11</v>
      </c>
      <c r="X334">
        <v>0</v>
      </c>
      <c r="Y334">
        <v>44</v>
      </c>
      <c r="Z334">
        <v>2336</v>
      </c>
      <c r="AA334">
        <v>0</v>
      </c>
      <c r="AB334">
        <v>1</v>
      </c>
      <c r="AC334">
        <v>0</v>
      </c>
      <c r="AD334">
        <v>0</v>
      </c>
      <c r="AE334">
        <v>0</v>
      </c>
      <c r="AF334">
        <v>0</v>
      </c>
      <c r="AG334">
        <v>0</v>
      </c>
      <c r="AH334">
        <v>0</v>
      </c>
      <c r="AI334">
        <v>1</v>
      </c>
      <c r="AJ334">
        <v>0</v>
      </c>
      <c r="AK334">
        <v>12</v>
      </c>
      <c r="AL334">
        <v>8</v>
      </c>
      <c r="AM334">
        <v>1</v>
      </c>
    </row>
    <row r="335" spans="1:39" x14ac:dyDescent="0.25">
      <c r="A335">
        <v>71113</v>
      </c>
      <c r="B335">
        <v>0</v>
      </c>
      <c r="C335">
        <v>1</v>
      </c>
      <c r="D335">
        <v>95</v>
      </c>
      <c r="E335">
        <v>495</v>
      </c>
      <c r="F335">
        <v>33</v>
      </c>
      <c r="G335">
        <v>255</v>
      </c>
      <c r="H335">
        <v>11</v>
      </c>
      <c r="I335">
        <v>33</v>
      </c>
      <c r="J335">
        <v>8</v>
      </c>
      <c r="K335">
        <v>4</v>
      </c>
      <c r="L335">
        <v>6</v>
      </c>
      <c r="M335">
        <v>7</v>
      </c>
      <c r="N335">
        <v>9</v>
      </c>
      <c r="O335">
        <v>4</v>
      </c>
      <c r="P335">
        <v>0</v>
      </c>
      <c r="Q335">
        <v>0</v>
      </c>
      <c r="R335">
        <v>0</v>
      </c>
      <c r="S335">
        <v>0</v>
      </c>
      <c r="T335">
        <v>0</v>
      </c>
      <c r="U335">
        <v>0</v>
      </c>
      <c r="V335">
        <v>3</v>
      </c>
      <c r="W335">
        <v>11</v>
      </c>
      <c r="X335">
        <v>0</v>
      </c>
      <c r="Y335">
        <v>63</v>
      </c>
      <c r="Z335">
        <v>2353</v>
      </c>
      <c r="AA335">
        <v>0</v>
      </c>
      <c r="AB335">
        <v>1</v>
      </c>
      <c r="AC335">
        <v>0</v>
      </c>
      <c r="AD335">
        <v>0</v>
      </c>
      <c r="AE335">
        <v>0</v>
      </c>
      <c r="AF335">
        <v>0</v>
      </c>
      <c r="AG335">
        <v>0</v>
      </c>
      <c r="AH335">
        <v>1</v>
      </c>
      <c r="AI335">
        <v>0</v>
      </c>
      <c r="AJ335">
        <v>0</v>
      </c>
      <c r="AK335">
        <v>827</v>
      </c>
      <c r="AL335">
        <v>819</v>
      </c>
      <c r="AM335">
        <v>0</v>
      </c>
    </row>
    <row r="336" spans="1:39" x14ac:dyDescent="0.25">
      <c r="A336">
        <v>71952</v>
      </c>
      <c r="B336">
        <v>1</v>
      </c>
      <c r="C336">
        <v>0</v>
      </c>
      <c r="D336">
        <v>93</v>
      </c>
      <c r="E336">
        <v>656</v>
      </c>
      <c r="F336">
        <v>80</v>
      </c>
      <c r="G336">
        <v>455</v>
      </c>
      <c r="H336">
        <v>52</v>
      </c>
      <c r="I336">
        <v>107</v>
      </c>
      <c r="J336">
        <v>93</v>
      </c>
      <c r="K336">
        <v>2</v>
      </c>
      <c r="L336">
        <v>8</v>
      </c>
      <c r="M336">
        <v>4</v>
      </c>
      <c r="N336">
        <v>8</v>
      </c>
      <c r="O336">
        <v>4</v>
      </c>
      <c r="P336">
        <v>1</v>
      </c>
      <c r="Q336">
        <v>0</v>
      </c>
      <c r="R336">
        <v>1</v>
      </c>
      <c r="S336">
        <v>0</v>
      </c>
      <c r="T336">
        <v>0</v>
      </c>
      <c r="U336">
        <v>0</v>
      </c>
      <c r="V336">
        <v>3</v>
      </c>
      <c r="W336">
        <v>11</v>
      </c>
      <c r="X336">
        <v>0</v>
      </c>
      <c r="Y336">
        <v>34</v>
      </c>
      <c r="Z336">
        <v>2694</v>
      </c>
      <c r="AA336">
        <v>0</v>
      </c>
      <c r="AB336">
        <v>1</v>
      </c>
      <c r="AC336">
        <v>0</v>
      </c>
      <c r="AD336">
        <v>0</v>
      </c>
      <c r="AE336">
        <v>0</v>
      </c>
      <c r="AF336">
        <v>0</v>
      </c>
      <c r="AG336">
        <v>0</v>
      </c>
      <c r="AH336">
        <v>1</v>
      </c>
      <c r="AI336">
        <v>0</v>
      </c>
      <c r="AJ336">
        <v>0</v>
      </c>
      <c r="AK336">
        <v>1350</v>
      </c>
      <c r="AL336">
        <v>1257</v>
      </c>
      <c r="AM336">
        <v>2</v>
      </c>
    </row>
    <row r="337" spans="1:39" x14ac:dyDescent="0.25">
      <c r="A337">
        <v>69759</v>
      </c>
      <c r="B337">
        <v>0</v>
      </c>
      <c r="C337">
        <v>0</v>
      </c>
      <c r="D337">
        <v>38</v>
      </c>
      <c r="E337">
        <v>452</v>
      </c>
      <c r="F337">
        <v>20</v>
      </c>
      <c r="G337">
        <v>514</v>
      </c>
      <c r="H337">
        <v>13</v>
      </c>
      <c r="I337">
        <v>30</v>
      </c>
      <c r="J337">
        <v>0</v>
      </c>
      <c r="K337">
        <v>3</v>
      </c>
      <c r="L337">
        <v>4</v>
      </c>
      <c r="M337">
        <v>6</v>
      </c>
      <c r="N337">
        <v>5</v>
      </c>
      <c r="O337">
        <v>3</v>
      </c>
      <c r="P337">
        <v>0</v>
      </c>
      <c r="Q337">
        <v>0</v>
      </c>
      <c r="R337">
        <v>0</v>
      </c>
      <c r="S337">
        <v>0</v>
      </c>
      <c r="T337">
        <v>0</v>
      </c>
      <c r="U337">
        <v>0</v>
      </c>
      <c r="V337">
        <v>3</v>
      </c>
      <c r="W337">
        <v>11</v>
      </c>
      <c r="X337">
        <v>1</v>
      </c>
      <c r="Y337">
        <v>54</v>
      </c>
      <c r="Z337">
        <v>2403</v>
      </c>
      <c r="AA337">
        <v>0</v>
      </c>
      <c r="AB337">
        <v>0</v>
      </c>
      <c r="AC337">
        <v>1</v>
      </c>
      <c r="AD337">
        <v>0</v>
      </c>
      <c r="AE337">
        <v>0</v>
      </c>
      <c r="AF337">
        <v>0</v>
      </c>
      <c r="AG337">
        <v>0</v>
      </c>
      <c r="AH337">
        <v>0</v>
      </c>
      <c r="AI337">
        <v>0</v>
      </c>
      <c r="AJ337">
        <v>1</v>
      </c>
      <c r="AK337">
        <v>1029</v>
      </c>
      <c r="AL337">
        <v>1029</v>
      </c>
      <c r="AM337">
        <v>0</v>
      </c>
    </row>
    <row r="338" spans="1:39" x14ac:dyDescent="0.25">
      <c r="A338">
        <v>72099</v>
      </c>
      <c r="B338">
        <v>0</v>
      </c>
      <c r="C338">
        <v>0</v>
      </c>
      <c r="D338">
        <v>18</v>
      </c>
      <c r="E338">
        <v>546</v>
      </c>
      <c r="F338">
        <v>91</v>
      </c>
      <c r="G338">
        <v>410</v>
      </c>
      <c r="H338">
        <v>119</v>
      </c>
      <c r="I338">
        <v>0</v>
      </c>
      <c r="J338">
        <v>22</v>
      </c>
      <c r="K338">
        <v>1</v>
      </c>
      <c r="L338">
        <v>3</v>
      </c>
      <c r="M338">
        <v>4</v>
      </c>
      <c r="N338">
        <v>10</v>
      </c>
      <c r="O338">
        <v>1</v>
      </c>
      <c r="P338">
        <v>0</v>
      </c>
      <c r="Q338">
        <v>0</v>
      </c>
      <c r="R338">
        <v>0</v>
      </c>
      <c r="S338">
        <v>0</v>
      </c>
      <c r="T338">
        <v>0</v>
      </c>
      <c r="U338">
        <v>0</v>
      </c>
      <c r="V338">
        <v>3</v>
      </c>
      <c r="W338">
        <v>11</v>
      </c>
      <c r="X338">
        <v>0</v>
      </c>
      <c r="Y338">
        <v>46</v>
      </c>
      <c r="Z338">
        <v>2769</v>
      </c>
      <c r="AA338">
        <v>0</v>
      </c>
      <c r="AB338">
        <v>1</v>
      </c>
      <c r="AC338">
        <v>0</v>
      </c>
      <c r="AD338">
        <v>0</v>
      </c>
      <c r="AE338">
        <v>0</v>
      </c>
      <c r="AF338">
        <v>0</v>
      </c>
      <c r="AG338">
        <v>0</v>
      </c>
      <c r="AH338">
        <v>1</v>
      </c>
      <c r="AI338">
        <v>0</v>
      </c>
      <c r="AJ338">
        <v>0</v>
      </c>
      <c r="AK338">
        <v>1166</v>
      </c>
      <c r="AL338">
        <v>1144</v>
      </c>
      <c r="AM338">
        <v>0</v>
      </c>
    </row>
    <row r="339" spans="1:39" x14ac:dyDescent="0.25">
      <c r="A339">
        <v>60000</v>
      </c>
      <c r="B339">
        <v>0</v>
      </c>
      <c r="C339">
        <v>1</v>
      </c>
      <c r="D339">
        <v>57</v>
      </c>
      <c r="E339">
        <v>1048</v>
      </c>
      <c r="F339">
        <v>0</v>
      </c>
      <c r="G339">
        <v>217</v>
      </c>
      <c r="H339">
        <v>0</v>
      </c>
      <c r="I339">
        <v>0</v>
      </c>
      <c r="J339">
        <v>12</v>
      </c>
      <c r="K339">
        <v>5</v>
      </c>
      <c r="L339">
        <v>11</v>
      </c>
      <c r="M339">
        <v>3</v>
      </c>
      <c r="N339">
        <v>5</v>
      </c>
      <c r="O339">
        <v>6</v>
      </c>
      <c r="P339">
        <v>0</v>
      </c>
      <c r="Q339">
        <v>0</v>
      </c>
      <c r="R339">
        <v>0</v>
      </c>
      <c r="S339">
        <v>0</v>
      </c>
      <c r="T339">
        <v>0</v>
      </c>
      <c r="U339">
        <v>0</v>
      </c>
      <c r="V339">
        <v>3</v>
      </c>
      <c r="W339">
        <v>11</v>
      </c>
      <c r="X339">
        <v>0</v>
      </c>
      <c r="Y339">
        <v>44</v>
      </c>
      <c r="Z339">
        <v>2713</v>
      </c>
      <c r="AA339">
        <v>0</v>
      </c>
      <c r="AB339">
        <v>0</v>
      </c>
      <c r="AC339">
        <v>1</v>
      </c>
      <c r="AD339">
        <v>0</v>
      </c>
      <c r="AE339">
        <v>0</v>
      </c>
      <c r="AF339">
        <v>0</v>
      </c>
      <c r="AG339">
        <v>0</v>
      </c>
      <c r="AH339">
        <v>0</v>
      </c>
      <c r="AI339">
        <v>0</v>
      </c>
      <c r="AJ339">
        <v>1</v>
      </c>
      <c r="AK339">
        <v>1265</v>
      </c>
      <c r="AL339">
        <v>1253</v>
      </c>
      <c r="AM339">
        <v>0</v>
      </c>
    </row>
    <row r="340" spans="1:39" x14ac:dyDescent="0.25">
      <c r="A340">
        <v>38643</v>
      </c>
      <c r="B340">
        <v>1</v>
      </c>
      <c r="C340">
        <v>1</v>
      </c>
      <c r="D340">
        <v>45</v>
      </c>
      <c r="E340">
        <v>22</v>
      </c>
      <c r="F340">
        <v>2</v>
      </c>
      <c r="G340">
        <v>14</v>
      </c>
      <c r="H340">
        <v>0</v>
      </c>
      <c r="I340">
        <v>1</v>
      </c>
      <c r="J340">
        <v>10</v>
      </c>
      <c r="K340">
        <v>2</v>
      </c>
      <c r="L340">
        <v>2</v>
      </c>
      <c r="M340">
        <v>0</v>
      </c>
      <c r="N340">
        <v>3</v>
      </c>
      <c r="O340">
        <v>7</v>
      </c>
      <c r="P340">
        <v>0</v>
      </c>
      <c r="Q340">
        <v>0</v>
      </c>
      <c r="R340">
        <v>0</v>
      </c>
      <c r="S340">
        <v>0</v>
      </c>
      <c r="T340">
        <v>0</v>
      </c>
      <c r="U340">
        <v>1</v>
      </c>
      <c r="V340">
        <v>3</v>
      </c>
      <c r="W340">
        <v>11</v>
      </c>
      <c r="X340">
        <v>0</v>
      </c>
      <c r="Y340">
        <v>42</v>
      </c>
      <c r="Z340">
        <v>2371</v>
      </c>
      <c r="AA340">
        <v>0</v>
      </c>
      <c r="AB340">
        <v>0</v>
      </c>
      <c r="AC340">
        <v>1</v>
      </c>
      <c r="AD340">
        <v>0</v>
      </c>
      <c r="AE340">
        <v>0</v>
      </c>
      <c r="AF340">
        <v>0</v>
      </c>
      <c r="AG340">
        <v>0</v>
      </c>
      <c r="AH340">
        <v>1</v>
      </c>
      <c r="AI340">
        <v>0</v>
      </c>
      <c r="AJ340">
        <v>0</v>
      </c>
      <c r="AK340">
        <v>39</v>
      </c>
      <c r="AL340">
        <v>29</v>
      </c>
      <c r="AM340">
        <v>0</v>
      </c>
    </row>
    <row r="341" spans="1:39" x14ac:dyDescent="0.25">
      <c r="A341">
        <v>50737</v>
      </c>
      <c r="B341">
        <v>0</v>
      </c>
      <c r="C341">
        <v>1</v>
      </c>
      <c r="D341">
        <v>61</v>
      </c>
      <c r="E341">
        <v>78</v>
      </c>
      <c r="F341">
        <v>0</v>
      </c>
      <c r="G341">
        <v>11</v>
      </c>
      <c r="H341">
        <v>0</v>
      </c>
      <c r="I341">
        <v>0</v>
      </c>
      <c r="J341">
        <v>10</v>
      </c>
      <c r="K341">
        <v>1</v>
      </c>
      <c r="L341">
        <v>2</v>
      </c>
      <c r="M341">
        <v>0</v>
      </c>
      <c r="N341">
        <v>4</v>
      </c>
      <c r="O341">
        <v>6</v>
      </c>
      <c r="P341">
        <v>0</v>
      </c>
      <c r="Q341">
        <v>1</v>
      </c>
      <c r="R341">
        <v>0</v>
      </c>
      <c r="S341">
        <v>0</v>
      </c>
      <c r="T341">
        <v>0</v>
      </c>
      <c r="U341">
        <v>0</v>
      </c>
      <c r="V341">
        <v>3</v>
      </c>
      <c r="W341">
        <v>11</v>
      </c>
      <c r="X341">
        <v>0</v>
      </c>
      <c r="Y341">
        <v>65</v>
      </c>
      <c r="Z341">
        <v>2573</v>
      </c>
      <c r="AA341">
        <v>0</v>
      </c>
      <c r="AB341">
        <v>1</v>
      </c>
      <c r="AC341">
        <v>0</v>
      </c>
      <c r="AD341">
        <v>0</v>
      </c>
      <c r="AE341">
        <v>0</v>
      </c>
      <c r="AF341">
        <v>0</v>
      </c>
      <c r="AG341">
        <v>0</v>
      </c>
      <c r="AH341">
        <v>1</v>
      </c>
      <c r="AI341">
        <v>0</v>
      </c>
      <c r="AJ341">
        <v>0</v>
      </c>
      <c r="AK341">
        <v>89</v>
      </c>
      <c r="AL341">
        <v>79</v>
      </c>
      <c r="AM341">
        <v>1</v>
      </c>
    </row>
    <row r="342" spans="1:39" x14ac:dyDescent="0.25">
      <c r="A342">
        <v>68462</v>
      </c>
      <c r="B342">
        <v>0</v>
      </c>
      <c r="C342">
        <v>0</v>
      </c>
      <c r="D342">
        <v>6</v>
      </c>
      <c r="E342">
        <v>561</v>
      </c>
      <c r="F342">
        <v>64</v>
      </c>
      <c r="G342">
        <v>785</v>
      </c>
      <c r="H342">
        <v>84</v>
      </c>
      <c r="I342">
        <v>128</v>
      </c>
      <c r="J342">
        <v>48</v>
      </c>
      <c r="K342">
        <v>1</v>
      </c>
      <c r="L342">
        <v>3</v>
      </c>
      <c r="M342">
        <v>3</v>
      </c>
      <c r="N342">
        <v>8</v>
      </c>
      <c r="O342">
        <v>1</v>
      </c>
      <c r="P342">
        <v>0</v>
      </c>
      <c r="Q342">
        <v>0</v>
      </c>
      <c r="R342">
        <v>0</v>
      </c>
      <c r="S342">
        <v>0</v>
      </c>
      <c r="T342">
        <v>0</v>
      </c>
      <c r="U342">
        <v>0</v>
      </c>
      <c r="V342">
        <v>3</v>
      </c>
      <c r="W342">
        <v>11</v>
      </c>
      <c r="X342">
        <v>0</v>
      </c>
      <c r="Y342">
        <v>51</v>
      </c>
      <c r="Z342">
        <v>2723</v>
      </c>
      <c r="AA342">
        <v>0</v>
      </c>
      <c r="AB342">
        <v>1</v>
      </c>
      <c r="AC342">
        <v>0</v>
      </c>
      <c r="AD342">
        <v>0</v>
      </c>
      <c r="AE342">
        <v>0</v>
      </c>
      <c r="AF342">
        <v>0</v>
      </c>
      <c r="AG342">
        <v>0</v>
      </c>
      <c r="AH342">
        <v>0</v>
      </c>
      <c r="AI342">
        <v>0</v>
      </c>
      <c r="AJ342">
        <v>1</v>
      </c>
      <c r="AK342">
        <v>1622</v>
      </c>
      <c r="AL342">
        <v>1574</v>
      </c>
      <c r="AM342">
        <v>0</v>
      </c>
    </row>
    <row r="343" spans="1:39" x14ac:dyDescent="0.25">
      <c r="A343">
        <v>65073</v>
      </c>
      <c r="B343">
        <v>0</v>
      </c>
      <c r="C343">
        <v>0</v>
      </c>
      <c r="D343">
        <v>65</v>
      </c>
      <c r="E343">
        <v>629</v>
      </c>
      <c r="F343">
        <v>17</v>
      </c>
      <c r="G343">
        <v>177</v>
      </c>
      <c r="H343">
        <v>69</v>
      </c>
      <c r="I343">
        <v>0</v>
      </c>
      <c r="J343">
        <v>8</v>
      </c>
      <c r="K343">
        <v>1</v>
      </c>
      <c r="L343">
        <v>5</v>
      </c>
      <c r="M343">
        <v>3</v>
      </c>
      <c r="N343">
        <v>5</v>
      </c>
      <c r="O343">
        <v>2</v>
      </c>
      <c r="P343">
        <v>0</v>
      </c>
      <c r="Q343">
        <v>0</v>
      </c>
      <c r="R343">
        <v>0</v>
      </c>
      <c r="S343">
        <v>0</v>
      </c>
      <c r="T343">
        <v>0</v>
      </c>
      <c r="U343">
        <v>1</v>
      </c>
      <c r="V343">
        <v>3</v>
      </c>
      <c r="W343">
        <v>11</v>
      </c>
      <c r="X343">
        <v>0</v>
      </c>
      <c r="Y343">
        <v>77</v>
      </c>
      <c r="Z343">
        <v>2472</v>
      </c>
      <c r="AA343">
        <v>0</v>
      </c>
      <c r="AB343">
        <v>1</v>
      </c>
      <c r="AC343">
        <v>0</v>
      </c>
      <c r="AD343">
        <v>0</v>
      </c>
      <c r="AE343">
        <v>0</v>
      </c>
      <c r="AF343">
        <v>0</v>
      </c>
      <c r="AG343">
        <v>0</v>
      </c>
      <c r="AH343">
        <v>0</v>
      </c>
      <c r="AI343">
        <v>1</v>
      </c>
      <c r="AJ343">
        <v>0</v>
      </c>
      <c r="AK343">
        <v>892</v>
      </c>
      <c r="AL343">
        <v>884</v>
      </c>
      <c r="AM343">
        <v>0</v>
      </c>
    </row>
    <row r="344" spans="1:39" x14ac:dyDescent="0.25">
      <c r="A344">
        <v>46681</v>
      </c>
      <c r="B344">
        <v>0</v>
      </c>
      <c r="C344">
        <v>2</v>
      </c>
      <c r="D344">
        <v>52</v>
      </c>
      <c r="E344">
        <v>269</v>
      </c>
      <c r="F344">
        <v>15</v>
      </c>
      <c r="G344">
        <v>69</v>
      </c>
      <c r="H344">
        <v>15</v>
      </c>
      <c r="I344">
        <v>19</v>
      </c>
      <c r="J344">
        <v>38</v>
      </c>
      <c r="K344">
        <v>2</v>
      </c>
      <c r="L344">
        <v>4</v>
      </c>
      <c r="M344">
        <v>6</v>
      </c>
      <c r="N344">
        <v>4</v>
      </c>
      <c r="O344">
        <v>5</v>
      </c>
      <c r="P344">
        <v>0</v>
      </c>
      <c r="Q344">
        <v>0</v>
      </c>
      <c r="R344">
        <v>0</v>
      </c>
      <c r="S344">
        <v>0</v>
      </c>
      <c r="T344">
        <v>0</v>
      </c>
      <c r="U344">
        <v>0</v>
      </c>
      <c r="V344">
        <v>3</v>
      </c>
      <c r="W344">
        <v>11</v>
      </c>
      <c r="X344">
        <v>0</v>
      </c>
      <c r="Y344">
        <v>72</v>
      </c>
      <c r="Z344">
        <v>2423</v>
      </c>
      <c r="AA344">
        <v>0</v>
      </c>
      <c r="AB344">
        <v>0</v>
      </c>
      <c r="AC344">
        <v>0</v>
      </c>
      <c r="AD344">
        <v>1</v>
      </c>
      <c r="AE344">
        <v>0</v>
      </c>
      <c r="AF344">
        <v>0</v>
      </c>
      <c r="AG344">
        <v>0</v>
      </c>
      <c r="AH344">
        <v>0</v>
      </c>
      <c r="AI344">
        <v>0</v>
      </c>
      <c r="AJ344">
        <v>1</v>
      </c>
      <c r="AK344">
        <v>387</v>
      </c>
      <c r="AL344">
        <v>349</v>
      </c>
      <c r="AM344">
        <v>0</v>
      </c>
    </row>
    <row r="345" spans="1:39" x14ac:dyDescent="0.25">
      <c r="A345">
        <v>78618</v>
      </c>
      <c r="B345">
        <v>0</v>
      </c>
      <c r="C345">
        <v>0</v>
      </c>
      <c r="D345">
        <v>87</v>
      </c>
      <c r="E345">
        <v>736</v>
      </c>
      <c r="F345">
        <v>163</v>
      </c>
      <c r="G345">
        <v>818</v>
      </c>
      <c r="H345">
        <v>212</v>
      </c>
      <c r="I345">
        <v>163</v>
      </c>
      <c r="J345">
        <v>61</v>
      </c>
      <c r="K345">
        <v>1</v>
      </c>
      <c r="L345">
        <v>4</v>
      </c>
      <c r="M345">
        <v>7</v>
      </c>
      <c r="N345">
        <v>10</v>
      </c>
      <c r="O345">
        <v>2</v>
      </c>
      <c r="P345">
        <v>0</v>
      </c>
      <c r="Q345">
        <v>1</v>
      </c>
      <c r="R345">
        <v>0</v>
      </c>
      <c r="S345">
        <v>0</v>
      </c>
      <c r="T345">
        <v>0</v>
      </c>
      <c r="U345">
        <v>0</v>
      </c>
      <c r="V345">
        <v>3</v>
      </c>
      <c r="W345">
        <v>11</v>
      </c>
      <c r="X345">
        <v>0</v>
      </c>
      <c r="Y345">
        <v>63</v>
      </c>
      <c r="Z345">
        <v>2798</v>
      </c>
      <c r="AA345">
        <v>0</v>
      </c>
      <c r="AB345">
        <v>1</v>
      </c>
      <c r="AC345">
        <v>0</v>
      </c>
      <c r="AD345">
        <v>0</v>
      </c>
      <c r="AE345">
        <v>0</v>
      </c>
      <c r="AF345">
        <v>0</v>
      </c>
      <c r="AG345">
        <v>0</v>
      </c>
      <c r="AH345">
        <v>1</v>
      </c>
      <c r="AI345">
        <v>0</v>
      </c>
      <c r="AJ345">
        <v>0</v>
      </c>
      <c r="AK345">
        <v>2092</v>
      </c>
      <c r="AL345">
        <v>2031</v>
      </c>
      <c r="AM345">
        <v>1</v>
      </c>
    </row>
    <row r="346" spans="1:39" x14ac:dyDescent="0.25">
      <c r="A346">
        <v>62187</v>
      </c>
      <c r="B346">
        <v>0</v>
      </c>
      <c r="C346">
        <v>1</v>
      </c>
      <c r="D346">
        <v>38</v>
      </c>
      <c r="E346">
        <v>512</v>
      </c>
      <c r="F346">
        <v>0</v>
      </c>
      <c r="G346">
        <v>83</v>
      </c>
      <c r="H346">
        <v>0</v>
      </c>
      <c r="I346">
        <v>0</v>
      </c>
      <c r="J346">
        <v>41</v>
      </c>
      <c r="K346">
        <v>3</v>
      </c>
      <c r="L346">
        <v>6</v>
      </c>
      <c r="M346">
        <v>2</v>
      </c>
      <c r="N346">
        <v>10</v>
      </c>
      <c r="O346">
        <v>4</v>
      </c>
      <c r="P346">
        <v>0</v>
      </c>
      <c r="Q346">
        <v>0</v>
      </c>
      <c r="R346">
        <v>0</v>
      </c>
      <c r="S346">
        <v>0</v>
      </c>
      <c r="T346">
        <v>0</v>
      </c>
      <c r="U346">
        <v>0</v>
      </c>
      <c r="V346">
        <v>3</v>
      </c>
      <c r="W346">
        <v>11</v>
      </c>
      <c r="X346">
        <v>0</v>
      </c>
      <c r="Y346">
        <v>51</v>
      </c>
      <c r="Z346">
        <v>2258</v>
      </c>
      <c r="AA346">
        <v>0</v>
      </c>
      <c r="AB346">
        <v>0</v>
      </c>
      <c r="AC346">
        <v>0</v>
      </c>
      <c r="AD346">
        <v>0</v>
      </c>
      <c r="AE346">
        <v>1</v>
      </c>
      <c r="AF346">
        <v>0</v>
      </c>
      <c r="AG346">
        <v>0</v>
      </c>
      <c r="AH346">
        <v>0</v>
      </c>
      <c r="AI346">
        <v>0</v>
      </c>
      <c r="AJ346">
        <v>1</v>
      </c>
      <c r="AK346">
        <v>595</v>
      </c>
      <c r="AL346">
        <v>554</v>
      </c>
      <c r="AM346">
        <v>0</v>
      </c>
    </row>
    <row r="347" spans="1:39" x14ac:dyDescent="0.25">
      <c r="A347">
        <v>28442</v>
      </c>
      <c r="B347">
        <v>2</v>
      </c>
      <c r="C347">
        <v>0</v>
      </c>
      <c r="D347">
        <v>53</v>
      </c>
      <c r="E347">
        <v>19</v>
      </c>
      <c r="F347">
        <v>3</v>
      </c>
      <c r="G347">
        <v>10</v>
      </c>
      <c r="H347">
        <v>11</v>
      </c>
      <c r="I347">
        <v>8</v>
      </c>
      <c r="J347">
        <v>6</v>
      </c>
      <c r="K347">
        <v>3</v>
      </c>
      <c r="L347">
        <v>2</v>
      </c>
      <c r="M347">
        <v>1</v>
      </c>
      <c r="N347">
        <v>4</v>
      </c>
      <c r="O347">
        <v>4</v>
      </c>
      <c r="P347">
        <v>0</v>
      </c>
      <c r="Q347">
        <v>0</v>
      </c>
      <c r="R347">
        <v>0</v>
      </c>
      <c r="S347">
        <v>0</v>
      </c>
      <c r="T347">
        <v>0</v>
      </c>
      <c r="U347">
        <v>0</v>
      </c>
      <c r="V347">
        <v>3</v>
      </c>
      <c r="W347">
        <v>11</v>
      </c>
      <c r="X347">
        <v>0</v>
      </c>
      <c r="Y347">
        <v>42</v>
      </c>
      <c r="Z347">
        <v>2284</v>
      </c>
      <c r="AA347">
        <v>0</v>
      </c>
      <c r="AB347">
        <v>1</v>
      </c>
      <c r="AC347">
        <v>0</v>
      </c>
      <c r="AD347">
        <v>0</v>
      </c>
      <c r="AE347">
        <v>0</v>
      </c>
      <c r="AF347">
        <v>0</v>
      </c>
      <c r="AG347">
        <v>0</v>
      </c>
      <c r="AH347">
        <v>1</v>
      </c>
      <c r="AI347">
        <v>0</v>
      </c>
      <c r="AJ347">
        <v>0</v>
      </c>
      <c r="AK347">
        <v>51</v>
      </c>
      <c r="AL347">
        <v>45</v>
      </c>
      <c r="AM347">
        <v>0</v>
      </c>
    </row>
    <row r="348" spans="1:39" x14ac:dyDescent="0.25">
      <c r="A348">
        <v>37717</v>
      </c>
      <c r="B348">
        <v>1</v>
      </c>
      <c r="C348">
        <v>0</v>
      </c>
      <c r="D348">
        <v>31</v>
      </c>
      <c r="E348">
        <v>9</v>
      </c>
      <c r="F348">
        <v>0</v>
      </c>
      <c r="G348">
        <v>6</v>
      </c>
      <c r="H348">
        <v>4</v>
      </c>
      <c r="I348">
        <v>1</v>
      </c>
      <c r="J348">
        <v>5</v>
      </c>
      <c r="K348">
        <v>1</v>
      </c>
      <c r="L348">
        <v>1</v>
      </c>
      <c r="M348">
        <v>0</v>
      </c>
      <c r="N348">
        <v>2</v>
      </c>
      <c r="O348">
        <v>9</v>
      </c>
      <c r="P348">
        <v>0</v>
      </c>
      <c r="Q348">
        <v>0</v>
      </c>
      <c r="R348">
        <v>0</v>
      </c>
      <c r="S348">
        <v>0</v>
      </c>
      <c r="T348">
        <v>0</v>
      </c>
      <c r="U348">
        <v>0</v>
      </c>
      <c r="V348">
        <v>3</v>
      </c>
      <c r="W348">
        <v>11</v>
      </c>
      <c r="X348">
        <v>0</v>
      </c>
      <c r="Y348">
        <v>42</v>
      </c>
      <c r="Z348">
        <v>2742</v>
      </c>
      <c r="AA348">
        <v>0</v>
      </c>
      <c r="AB348">
        <v>1</v>
      </c>
      <c r="AC348">
        <v>0</v>
      </c>
      <c r="AD348">
        <v>0</v>
      </c>
      <c r="AE348">
        <v>0</v>
      </c>
      <c r="AF348">
        <v>0</v>
      </c>
      <c r="AG348">
        <v>0</v>
      </c>
      <c r="AH348">
        <v>0</v>
      </c>
      <c r="AI348">
        <v>0</v>
      </c>
      <c r="AJ348">
        <v>1</v>
      </c>
      <c r="AK348">
        <v>20</v>
      </c>
      <c r="AL348">
        <v>15</v>
      </c>
      <c r="AM348">
        <v>0</v>
      </c>
    </row>
    <row r="349" spans="1:39" x14ac:dyDescent="0.25">
      <c r="A349">
        <v>51479</v>
      </c>
      <c r="B349">
        <v>1</v>
      </c>
      <c r="C349">
        <v>1</v>
      </c>
      <c r="D349">
        <v>67</v>
      </c>
      <c r="E349">
        <v>247</v>
      </c>
      <c r="F349">
        <v>8</v>
      </c>
      <c r="G349">
        <v>160</v>
      </c>
      <c r="H349">
        <v>6</v>
      </c>
      <c r="I349">
        <v>8</v>
      </c>
      <c r="J349">
        <v>65</v>
      </c>
      <c r="K349">
        <v>7</v>
      </c>
      <c r="L349">
        <v>6</v>
      </c>
      <c r="M349">
        <v>3</v>
      </c>
      <c r="N349">
        <v>6</v>
      </c>
      <c r="O349">
        <v>7</v>
      </c>
      <c r="P349">
        <v>0</v>
      </c>
      <c r="Q349">
        <v>0</v>
      </c>
      <c r="R349">
        <v>0</v>
      </c>
      <c r="S349">
        <v>0</v>
      </c>
      <c r="T349">
        <v>0</v>
      </c>
      <c r="U349">
        <v>0</v>
      </c>
      <c r="V349">
        <v>3</v>
      </c>
      <c r="W349">
        <v>11</v>
      </c>
      <c r="X349">
        <v>0</v>
      </c>
      <c r="Y349">
        <v>53</v>
      </c>
      <c r="Z349">
        <v>2707</v>
      </c>
      <c r="AA349">
        <v>0</v>
      </c>
      <c r="AB349">
        <v>1</v>
      </c>
      <c r="AC349">
        <v>0</v>
      </c>
      <c r="AD349">
        <v>0</v>
      </c>
      <c r="AE349">
        <v>0</v>
      </c>
      <c r="AF349">
        <v>0</v>
      </c>
      <c r="AG349">
        <v>0</v>
      </c>
      <c r="AH349">
        <v>1</v>
      </c>
      <c r="AI349">
        <v>0</v>
      </c>
      <c r="AJ349">
        <v>0</v>
      </c>
      <c r="AK349">
        <v>429</v>
      </c>
      <c r="AL349">
        <v>364</v>
      </c>
      <c r="AM349">
        <v>0</v>
      </c>
    </row>
    <row r="350" spans="1:39" x14ac:dyDescent="0.25">
      <c r="A350">
        <v>54803</v>
      </c>
      <c r="B350">
        <v>0</v>
      </c>
      <c r="C350">
        <v>1</v>
      </c>
      <c r="D350">
        <v>65</v>
      </c>
      <c r="E350">
        <v>404</v>
      </c>
      <c r="F350">
        <v>0</v>
      </c>
      <c r="G350">
        <v>92</v>
      </c>
      <c r="H350">
        <v>28</v>
      </c>
      <c r="I350">
        <v>27</v>
      </c>
      <c r="J350">
        <v>142</v>
      </c>
      <c r="K350">
        <v>2</v>
      </c>
      <c r="L350">
        <v>6</v>
      </c>
      <c r="M350">
        <v>2</v>
      </c>
      <c r="N350">
        <v>9</v>
      </c>
      <c r="O350">
        <v>4</v>
      </c>
      <c r="P350">
        <v>0</v>
      </c>
      <c r="Q350">
        <v>0</v>
      </c>
      <c r="R350">
        <v>0</v>
      </c>
      <c r="S350">
        <v>0</v>
      </c>
      <c r="T350">
        <v>0</v>
      </c>
      <c r="U350">
        <v>0</v>
      </c>
      <c r="V350">
        <v>3</v>
      </c>
      <c r="W350">
        <v>11</v>
      </c>
      <c r="X350">
        <v>0</v>
      </c>
      <c r="Y350">
        <v>51</v>
      </c>
      <c r="Z350">
        <v>2836</v>
      </c>
      <c r="AA350">
        <v>0</v>
      </c>
      <c r="AB350">
        <v>0</v>
      </c>
      <c r="AC350">
        <v>1</v>
      </c>
      <c r="AD350">
        <v>0</v>
      </c>
      <c r="AE350">
        <v>0</v>
      </c>
      <c r="AF350">
        <v>0</v>
      </c>
      <c r="AG350">
        <v>0</v>
      </c>
      <c r="AH350">
        <v>1</v>
      </c>
      <c r="AI350">
        <v>0</v>
      </c>
      <c r="AJ350">
        <v>0</v>
      </c>
      <c r="AK350">
        <v>551</v>
      </c>
      <c r="AL350">
        <v>409</v>
      </c>
      <c r="AM350">
        <v>0</v>
      </c>
    </row>
    <row r="351" spans="1:39" x14ac:dyDescent="0.25">
      <c r="A351">
        <v>79530</v>
      </c>
      <c r="B351">
        <v>0</v>
      </c>
      <c r="C351">
        <v>0</v>
      </c>
      <c r="D351">
        <v>64</v>
      </c>
      <c r="E351">
        <v>333</v>
      </c>
      <c r="F351">
        <v>0</v>
      </c>
      <c r="G351">
        <v>815</v>
      </c>
      <c r="H351">
        <v>129</v>
      </c>
      <c r="I351">
        <v>42</v>
      </c>
      <c r="J351">
        <v>29</v>
      </c>
      <c r="K351">
        <v>1</v>
      </c>
      <c r="L351">
        <v>4</v>
      </c>
      <c r="M351">
        <v>10</v>
      </c>
      <c r="N351">
        <v>11</v>
      </c>
      <c r="O351">
        <v>2</v>
      </c>
      <c r="P351">
        <v>0</v>
      </c>
      <c r="Q351">
        <v>0</v>
      </c>
      <c r="R351">
        <v>0</v>
      </c>
      <c r="S351">
        <v>0</v>
      </c>
      <c r="T351">
        <v>0</v>
      </c>
      <c r="U351">
        <v>0</v>
      </c>
      <c r="V351">
        <v>3</v>
      </c>
      <c r="W351">
        <v>11</v>
      </c>
      <c r="X351">
        <v>0</v>
      </c>
      <c r="Y351">
        <v>60</v>
      </c>
      <c r="Z351">
        <v>2567</v>
      </c>
      <c r="AA351">
        <v>0</v>
      </c>
      <c r="AB351">
        <v>1</v>
      </c>
      <c r="AC351">
        <v>0</v>
      </c>
      <c r="AD351">
        <v>0</v>
      </c>
      <c r="AE351">
        <v>0</v>
      </c>
      <c r="AF351">
        <v>0</v>
      </c>
      <c r="AG351">
        <v>0</v>
      </c>
      <c r="AH351">
        <v>1</v>
      </c>
      <c r="AI351">
        <v>0</v>
      </c>
      <c r="AJ351">
        <v>0</v>
      </c>
      <c r="AK351">
        <v>1319</v>
      </c>
      <c r="AL351">
        <v>1290</v>
      </c>
      <c r="AM351">
        <v>0</v>
      </c>
    </row>
    <row r="352" spans="1:39" x14ac:dyDescent="0.25">
      <c r="A352">
        <v>31615</v>
      </c>
      <c r="B352">
        <v>1</v>
      </c>
      <c r="C352">
        <v>0</v>
      </c>
      <c r="D352">
        <v>82</v>
      </c>
      <c r="E352">
        <v>2</v>
      </c>
      <c r="F352">
        <v>3</v>
      </c>
      <c r="G352">
        <v>20</v>
      </c>
      <c r="H352">
        <v>6</v>
      </c>
      <c r="I352">
        <v>11</v>
      </c>
      <c r="J352">
        <v>9</v>
      </c>
      <c r="K352">
        <v>2</v>
      </c>
      <c r="L352">
        <v>2</v>
      </c>
      <c r="M352">
        <v>0</v>
      </c>
      <c r="N352">
        <v>3</v>
      </c>
      <c r="O352">
        <v>7</v>
      </c>
      <c r="P352">
        <v>0</v>
      </c>
      <c r="Q352">
        <v>0</v>
      </c>
      <c r="R352">
        <v>0</v>
      </c>
      <c r="S352">
        <v>0</v>
      </c>
      <c r="T352">
        <v>0</v>
      </c>
      <c r="U352">
        <v>0</v>
      </c>
      <c r="V352">
        <v>3</v>
      </c>
      <c r="W352">
        <v>11</v>
      </c>
      <c r="X352">
        <v>0</v>
      </c>
      <c r="Y352">
        <v>44</v>
      </c>
      <c r="Z352">
        <v>2629</v>
      </c>
      <c r="AA352">
        <v>1</v>
      </c>
      <c r="AB352">
        <v>0</v>
      </c>
      <c r="AC352">
        <v>0</v>
      </c>
      <c r="AD352">
        <v>0</v>
      </c>
      <c r="AE352">
        <v>0</v>
      </c>
      <c r="AF352">
        <v>0</v>
      </c>
      <c r="AG352">
        <v>0</v>
      </c>
      <c r="AH352">
        <v>1</v>
      </c>
      <c r="AI352">
        <v>0</v>
      </c>
      <c r="AJ352">
        <v>0</v>
      </c>
      <c r="AK352">
        <v>42</v>
      </c>
      <c r="AL352">
        <v>33</v>
      </c>
      <c r="AM352">
        <v>0</v>
      </c>
    </row>
    <row r="353" spans="1:39" x14ac:dyDescent="0.25">
      <c r="A353">
        <v>72025</v>
      </c>
      <c r="B353">
        <v>0</v>
      </c>
      <c r="C353">
        <v>0</v>
      </c>
      <c r="D353">
        <v>27</v>
      </c>
      <c r="E353">
        <v>833</v>
      </c>
      <c r="F353">
        <v>33</v>
      </c>
      <c r="G353">
        <v>549</v>
      </c>
      <c r="H353">
        <v>151</v>
      </c>
      <c r="I353">
        <v>133</v>
      </c>
      <c r="J353">
        <v>233</v>
      </c>
      <c r="K353">
        <v>1</v>
      </c>
      <c r="L353">
        <v>4</v>
      </c>
      <c r="M353">
        <v>3</v>
      </c>
      <c r="N353">
        <v>8</v>
      </c>
      <c r="O353">
        <v>3</v>
      </c>
      <c r="P353">
        <v>0</v>
      </c>
      <c r="Q353">
        <v>0</v>
      </c>
      <c r="R353">
        <v>0</v>
      </c>
      <c r="S353">
        <v>0</v>
      </c>
      <c r="T353">
        <v>0</v>
      </c>
      <c r="U353">
        <v>0</v>
      </c>
      <c r="V353">
        <v>3</v>
      </c>
      <c r="W353">
        <v>11</v>
      </c>
      <c r="X353">
        <v>0</v>
      </c>
      <c r="Y353">
        <v>58</v>
      </c>
      <c r="Z353">
        <v>2748</v>
      </c>
      <c r="AA353">
        <v>0</v>
      </c>
      <c r="AB353">
        <v>0</v>
      </c>
      <c r="AC353">
        <v>0</v>
      </c>
      <c r="AD353">
        <v>1</v>
      </c>
      <c r="AE353">
        <v>0</v>
      </c>
      <c r="AF353">
        <v>0</v>
      </c>
      <c r="AG353">
        <v>0</v>
      </c>
      <c r="AH353">
        <v>1</v>
      </c>
      <c r="AI353">
        <v>0</v>
      </c>
      <c r="AJ353">
        <v>0</v>
      </c>
      <c r="AK353">
        <v>1699</v>
      </c>
      <c r="AL353">
        <v>1466</v>
      </c>
      <c r="AM353">
        <v>0</v>
      </c>
    </row>
    <row r="354" spans="1:39" x14ac:dyDescent="0.25">
      <c r="A354">
        <v>52614</v>
      </c>
      <c r="B354">
        <v>0</v>
      </c>
      <c r="C354">
        <v>1</v>
      </c>
      <c r="D354">
        <v>63</v>
      </c>
      <c r="E354">
        <v>789</v>
      </c>
      <c r="F354">
        <v>0</v>
      </c>
      <c r="G354">
        <v>142</v>
      </c>
      <c r="H354">
        <v>12</v>
      </c>
      <c r="I354">
        <v>9</v>
      </c>
      <c r="J354">
        <v>38</v>
      </c>
      <c r="K354">
        <v>2</v>
      </c>
      <c r="L354">
        <v>2</v>
      </c>
      <c r="M354">
        <v>4</v>
      </c>
      <c r="N354">
        <v>8</v>
      </c>
      <c r="O354">
        <v>8</v>
      </c>
      <c r="P354">
        <v>0</v>
      </c>
      <c r="Q354">
        <v>0</v>
      </c>
      <c r="R354">
        <v>0</v>
      </c>
      <c r="S354">
        <v>0</v>
      </c>
      <c r="T354">
        <v>0</v>
      </c>
      <c r="U354">
        <v>0</v>
      </c>
      <c r="V354">
        <v>3</v>
      </c>
      <c r="W354">
        <v>11</v>
      </c>
      <c r="X354">
        <v>0</v>
      </c>
      <c r="Y354">
        <v>45</v>
      </c>
      <c r="Z354">
        <v>2734</v>
      </c>
      <c r="AA354">
        <v>0</v>
      </c>
      <c r="AB354">
        <v>0</v>
      </c>
      <c r="AC354">
        <v>1</v>
      </c>
      <c r="AD354">
        <v>0</v>
      </c>
      <c r="AE354">
        <v>0</v>
      </c>
      <c r="AF354">
        <v>0</v>
      </c>
      <c r="AG354">
        <v>0</v>
      </c>
      <c r="AH354">
        <v>0</v>
      </c>
      <c r="AI354">
        <v>0</v>
      </c>
      <c r="AJ354">
        <v>1</v>
      </c>
      <c r="AK354">
        <v>952</v>
      </c>
      <c r="AL354">
        <v>914</v>
      </c>
      <c r="AM354">
        <v>0</v>
      </c>
    </row>
    <row r="355" spans="1:39" x14ac:dyDescent="0.25">
      <c r="A355">
        <v>35684</v>
      </c>
      <c r="B355">
        <v>1</v>
      </c>
      <c r="C355">
        <v>0</v>
      </c>
      <c r="D355">
        <v>66</v>
      </c>
      <c r="E355">
        <v>10</v>
      </c>
      <c r="F355">
        <v>4</v>
      </c>
      <c r="G355">
        <v>7</v>
      </c>
      <c r="H355">
        <v>0</v>
      </c>
      <c r="I355">
        <v>6</v>
      </c>
      <c r="J355">
        <v>3</v>
      </c>
      <c r="K355">
        <v>1</v>
      </c>
      <c r="L355">
        <v>1</v>
      </c>
      <c r="M355">
        <v>0</v>
      </c>
      <c r="N355">
        <v>3</v>
      </c>
      <c r="O355">
        <v>6</v>
      </c>
      <c r="P355">
        <v>0</v>
      </c>
      <c r="Q355">
        <v>0</v>
      </c>
      <c r="R355">
        <v>0</v>
      </c>
      <c r="S355">
        <v>0</v>
      </c>
      <c r="T355">
        <v>0</v>
      </c>
      <c r="U355">
        <v>0</v>
      </c>
      <c r="V355">
        <v>3</v>
      </c>
      <c r="W355">
        <v>11</v>
      </c>
      <c r="X355">
        <v>0</v>
      </c>
      <c r="Y355">
        <v>36</v>
      </c>
      <c r="Z355">
        <v>2227</v>
      </c>
      <c r="AA355">
        <v>0</v>
      </c>
      <c r="AB355">
        <v>1</v>
      </c>
      <c r="AC355">
        <v>0</v>
      </c>
      <c r="AD355">
        <v>0</v>
      </c>
      <c r="AE355">
        <v>0</v>
      </c>
      <c r="AF355">
        <v>1</v>
      </c>
      <c r="AG355">
        <v>0</v>
      </c>
      <c r="AH355">
        <v>0</v>
      </c>
      <c r="AI355">
        <v>0</v>
      </c>
      <c r="AJ355">
        <v>0</v>
      </c>
      <c r="AK355">
        <v>27</v>
      </c>
      <c r="AL355">
        <v>24</v>
      </c>
      <c r="AM355">
        <v>0</v>
      </c>
    </row>
    <row r="356" spans="1:39" x14ac:dyDescent="0.25">
      <c r="A356">
        <v>48178</v>
      </c>
      <c r="B356">
        <v>1</v>
      </c>
      <c r="C356">
        <v>1</v>
      </c>
      <c r="D356">
        <v>69</v>
      </c>
      <c r="E356">
        <v>159</v>
      </c>
      <c r="F356">
        <v>4</v>
      </c>
      <c r="G356">
        <v>45</v>
      </c>
      <c r="H356">
        <v>6</v>
      </c>
      <c r="I356">
        <v>2</v>
      </c>
      <c r="J356">
        <v>38</v>
      </c>
      <c r="K356">
        <v>6</v>
      </c>
      <c r="L356">
        <v>5</v>
      </c>
      <c r="M356">
        <v>1</v>
      </c>
      <c r="N356">
        <v>4</v>
      </c>
      <c r="O356">
        <v>8</v>
      </c>
      <c r="P356">
        <v>0</v>
      </c>
      <c r="Q356">
        <v>0</v>
      </c>
      <c r="R356">
        <v>0</v>
      </c>
      <c r="S356">
        <v>0</v>
      </c>
      <c r="T356">
        <v>0</v>
      </c>
      <c r="U356">
        <v>0</v>
      </c>
      <c r="V356">
        <v>3</v>
      </c>
      <c r="W356">
        <v>11</v>
      </c>
      <c r="X356">
        <v>0</v>
      </c>
      <c r="Y356">
        <v>45</v>
      </c>
      <c r="Z356">
        <v>2768</v>
      </c>
      <c r="AA356">
        <v>0</v>
      </c>
      <c r="AB356">
        <v>1</v>
      </c>
      <c r="AC356">
        <v>0</v>
      </c>
      <c r="AD356">
        <v>0</v>
      </c>
      <c r="AE356">
        <v>0</v>
      </c>
      <c r="AF356">
        <v>0</v>
      </c>
      <c r="AG356">
        <v>0</v>
      </c>
      <c r="AH356">
        <v>1</v>
      </c>
      <c r="AI356">
        <v>0</v>
      </c>
      <c r="AJ356">
        <v>0</v>
      </c>
      <c r="AK356">
        <v>216</v>
      </c>
      <c r="AL356">
        <v>178</v>
      </c>
      <c r="AM356">
        <v>0</v>
      </c>
    </row>
    <row r="357" spans="1:39" x14ac:dyDescent="0.25">
      <c r="A357">
        <v>29548</v>
      </c>
      <c r="B357">
        <v>1</v>
      </c>
      <c r="C357">
        <v>0</v>
      </c>
      <c r="D357">
        <v>52</v>
      </c>
      <c r="E357">
        <v>7</v>
      </c>
      <c r="F357">
        <v>1</v>
      </c>
      <c r="G357">
        <v>6</v>
      </c>
      <c r="H357">
        <v>3</v>
      </c>
      <c r="I357">
        <v>1</v>
      </c>
      <c r="J357">
        <v>11</v>
      </c>
      <c r="K357">
        <v>1</v>
      </c>
      <c r="L357">
        <v>1</v>
      </c>
      <c r="M357">
        <v>1</v>
      </c>
      <c r="N357">
        <v>2</v>
      </c>
      <c r="O357">
        <v>4</v>
      </c>
      <c r="P357">
        <v>1</v>
      </c>
      <c r="Q357">
        <v>0</v>
      </c>
      <c r="R357">
        <v>0</v>
      </c>
      <c r="S357">
        <v>0</v>
      </c>
      <c r="T357">
        <v>0</v>
      </c>
      <c r="U357">
        <v>0</v>
      </c>
      <c r="V357">
        <v>3</v>
      </c>
      <c r="W357">
        <v>11</v>
      </c>
      <c r="X357">
        <v>0</v>
      </c>
      <c r="Y357">
        <v>50</v>
      </c>
      <c r="Z357">
        <v>2463</v>
      </c>
      <c r="AA357">
        <v>0</v>
      </c>
      <c r="AB357">
        <v>0</v>
      </c>
      <c r="AC357">
        <v>1</v>
      </c>
      <c r="AD357">
        <v>0</v>
      </c>
      <c r="AE357">
        <v>0</v>
      </c>
      <c r="AF357">
        <v>0</v>
      </c>
      <c r="AG357">
        <v>0</v>
      </c>
      <c r="AH357">
        <v>0</v>
      </c>
      <c r="AI357">
        <v>1</v>
      </c>
      <c r="AJ357">
        <v>0</v>
      </c>
      <c r="AK357">
        <v>18</v>
      </c>
      <c r="AL357">
        <v>7</v>
      </c>
      <c r="AM357">
        <v>1</v>
      </c>
    </row>
    <row r="358" spans="1:39" x14ac:dyDescent="0.25">
      <c r="A358">
        <v>63810</v>
      </c>
      <c r="B358">
        <v>0</v>
      </c>
      <c r="C358">
        <v>1</v>
      </c>
      <c r="D358">
        <v>45</v>
      </c>
      <c r="E358">
        <v>977</v>
      </c>
      <c r="F358">
        <v>12</v>
      </c>
      <c r="G358">
        <v>253</v>
      </c>
      <c r="H358">
        <v>16</v>
      </c>
      <c r="I358">
        <v>12</v>
      </c>
      <c r="J358">
        <v>101</v>
      </c>
      <c r="K358">
        <v>4</v>
      </c>
      <c r="L358">
        <v>4</v>
      </c>
      <c r="M358">
        <v>3</v>
      </c>
      <c r="N358">
        <v>12</v>
      </c>
      <c r="O358">
        <v>8</v>
      </c>
      <c r="P358">
        <v>0</v>
      </c>
      <c r="Q358">
        <v>1</v>
      </c>
      <c r="R358">
        <v>0</v>
      </c>
      <c r="S358">
        <v>0</v>
      </c>
      <c r="T358">
        <v>0</v>
      </c>
      <c r="U358">
        <v>0</v>
      </c>
      <c r="V358">
        <v>3</v>
      </c>
      <c r="W358">
        <v>11</v>
      </c>
      <c r="X358">
        <v>0</v>
      </c>
      <c r="Y358">
        <v>54</v>
      </c>
      <c r="Z358">
        <v>2754</v>
      </c>
      <c r="AA358">
        <v>0</v>
      </c>
      <c r="AB358">
        <v>0</v>
      </c>
      <c r="AC358">
        <v>1</v>
      </c>
      <c r="AD358">
        <v>0</v>
      </c>
      <c r="AE358">
        <v>0</v>
      </c>
      <c r="AF358">
        <v>0</v>
      </c>
      <c r="AG358">
        <v>0</v>
      </c>
      <c r="AH358">
        <v>1</v>
      </c>
      <c r="AI358">
        <v>0</v>
      </c>
      <c r="AJ358">
        <v>0</v>
      </c>
      <c r="AK358">
        <v>1270</v>
      </c>
      <c r="AL358">
        <v>1169</v>
      </c>
      <c r="AM358">
        <v>1</v>
      </c>
    </row>
    <row r="359" spans="1:39" x14ac:dyDescent="0.25">
      <c r="A359">
        <v>38578</v>
      </c>
      <c r="B359">
        <v>1</v>
      </c>
      <c r="C359">
        <v>1</v>
      </c>
      <c r="D359">
        <v>2</v>
      </c>
      <c r="E359">
        <v>38</v>
      </c>
      <c r="F359">
        <v>4</v>
      </c>
      <c r="G359">
        <v>22</v>
      </c>
      <c r="H359">
        <v>3</v>
      </c>
      <c r="I359">
        <v>3</v>
      </c>
      <c r="J359">
        <v>3</v>
      </c>
      <c r="K359">
        <v>3</v>
      </c>
      <c r="L359">
        <v>3</v>
      </c>
      <c r="M359">
        <v>0</v>
      </c>
      <c r="N359">
        <v>3</v>
      </c>
      <c r="O359">
        <v>8</v>
      </c>
      <c r="P359">
        <v>0</v>
      </c>
      <c r="Q359">
        <v>0</v>
      </c>
      <c r="R359">
        <v>0</v>
      </c>
      <c r="S359">
        <v>0</v>
      </c>
      <c r="T359">
        <v>0</v>
      </c>
      <c r="U359">
        <v>0</v>
      </c>
      <c r="V359">
        <v>3</v>
      </c>
      <c r="W359">
        <v>11</v>
      </c>
      <c r="X359">
        <v>1</v>
      </c>
      <c r="Y359">
        <v>48</v>
      </c>
      <c r="Z359">
        <v>2531</v>
      </c>
      <c r="AA359">
        <v>0</v>
      </c>
      <c r="AB359">
        <v>0</v>
      </c>
      <c r="AC359">
        <v>1</v>
      </c>
      <c r="AD359">
        <v>0</v>
      </c>
      <c r="AE359">
        <v>0</v>
      </c>
      <c r="AF359">
        <v>0</v>
      </c>
      <c r="AG359">
        <v>0</v>
      </c>
      <c r="AH359">
        <v>0</v>
      </c>
      <c r="AI359">
        <v>0</v>
      </c>
      <c r="AJ359">
        <v>1</v>
      </c>
      <c r="AK359">
        <v>70</v>
      </c>
      <c r="AL359">
        <v>67</v>
      </c>
      <c r="AM359">
        <v>0</v>
      </c>
    </row>
    <row r="360" spans="1:39" x14ac:dyDescent="0.25">
      <c r="A360">
        <v>46098</v>
      </c>
      <c r="B360">
        <v>1</v>
      </c>
      <c r="C360">
        <v>1</v>
      </c>
      <c r="D360">
        <v>86</v>
      </c>
      <c r="E360">
        <v>57</v>
      </c>
      <c r="F360">
        <v>0</v>
      </c>
      <c r="G360">
        <v>27</v>
      </c>
      <c r="H360">
        <v>0</v>
      </c>
      <c r="I360">
        <v>0</v>
      </c>
      <c r="J360">
        <v>36</v>
      </c>
      <c r="K360">
        <v>4</v>
      </c>
      <c r="L360">
        <v>3</v>
      </c>
      <c r="M360">
        <v>2</v>
      </c>
      <c r="N360">
        <v>2</v>
      </c>
      <c r="O360">
        <v>8</v>
      </c>
      <c r="P360">
        <v>0</v>
      </c>
      <c r="Q360">
        <v>0</v>
      </c>
      <c r="R360">
        <v>0</v>
      </c>
      <c r="S360">
        <v>0</v>
      </c>
      <c r="T360">
        <v>0</v>
      </c>
      <c r="U360">
        <v>0</v>
      </c>
      <c r="V360">
        <v>3</v>
      </c>
      <c r="W360">
        <v>11</v>
      </c>
      <c r="X360">
        <v>0</v>
      </c>
      <c r="Y360">
        <v>45</v>
      </c>
      <c r="Z360">
        <v>2839</v>
      </c>
      <c r="AA360">
        <v>0</v>
      </c>
      <c r="AB360">
        <v>0</v>
      </c>
      <c r="AC360">
        <v>1</v>
      </c>
      <c r="AD360">
        <v>0</v>
      </c>
      <c r="AE360">
        <v>0</v>
      </c>
      <c r="AF360">
        <v>0</v>
      </c>
      <c r="AG360">
        <v>0</v>
      </c>
      <c r="AH360">
        <v>0</v>
      </c>
      <c r="AI360">
        <v>1</v>
      </c>
      <c r="AJ360">
        <v>0</v>
      </c>
      <c r="AK360">
        <v>84</v>
      </c>
      <c r="AL360">
        <v>48</v>
      </c>
      <c r="AM360">
        <v>0</v>
      </c>
    </row>
    <row r="361" spans="1:39" x14ac:dyDescent="0.25">
      <c r="A361">
        <v>22585</v>
      </c>
      <c r="B361">
        <v>0</v>
      </c>
      <c r="C361">
        <v>0</v>
      </c>
      <c r="D361">
        <v>23</v>
      </c>
      <c r="E361">
        <v>3</v>
      </c>
      <c r="F361">
        <v>9</v>
      </c>
      <c r="G361">
        <v>15</v>
      </c>
      <c r="H361">
        <v>13</v>
      </c>
      <c r="I361">
        <v>2</v>
      </c>
      <c r="J361">
        <v>39</v>
      </c>
      <c r="K361">
        <v>1</v>
      </c>
      <c r="L361">
        <v>1</v>
      </c>
      <c r="M361">
        <v>1</v>
      </c>
      <c r="N361">
        <v>2</v>
      </c>
      <c r="O361">
        <v>9</v>
      </c>
      <c r="P361">
        <v>1</v>
      </c>
      <c r="Q361">
        <v>0</v>
      </c>
      <c r="R361">
        <v>0</v>
      </c>
      <c r="S361">
        <v>0</v>
      </c>
      <c r="T361">
        <v>0</v>
      </c>
      <c r="U361">
        <v>0</v>
      </c>
      <c r="V361">
        <v>3</v>
      </c>
      <c r="W361">
        <v>11</v>
      </c>
      <c r="X361">
        <v>1</v>
      </c>
      <c r="Y361">
        <v>50</v>
      </c>
      <c r="Z361">
        <v>2627</v>
      </c>
      <c r="AA361">
        <v>0</v>
      </c>
      <c r="AB361">
        <v>0</v>
      </c>
      <c r="AC361">
        <v>1</v>
      </c>
      <c r="AD361">
        <v>0</v>
      </c>
      <c r="AE361">
        <v>0</v>
      </c>
      <c r="AF361">
        <v>0</v>
      </c>
      <c r="AG361">
        <v>0</v>
      </c>
      <c r="AH361">
        <v>1</v>
      </c>
      <c r="AI361">
        <v>0</v>
      </c>
      <c r="AJ361">
        <v>0</v>
      </c>
      <c r="AK361">
        <v>42</v>
      </c>
      <c r="AL361">
        <v>3</v>
      </c>
      <c r="AM361">
        <v>1</v>
      </c>
    </row>
    <row r="362" spans="1:39" x14ac:dyDescent="0.25">
      <c r="A362">
        <v>30279</v>
      </c>
      <c r="B362">
        <v>1</v>
      </c>
      <c r="C362">
        <v>0</v>
      </c>
      <c r="D362">
        <v>13</v>
      </c>
      <c r="E362">
        <v>10</v>
      </c>
      <c r="F362">
        <v>4</v>
      </c>
      <c r="G362">
        <v>14</v>
      </c>
      <c r="H362">
        <v>4</v>
      </c>
      <c r="I362">
        <v>4</v>
      </c>
      <c r="J362">
        <v>1</v>
      </c>
      <c r="K362">
        <v>1</v>
      </c>
      <c r="L362">
        <v>1</v>
      </c>
      <c r="M362">
        <v>0</v>
      </c>
      <c r="N362">
        <v>3</v>
      </c>
      <c r="O362">
        <v>8</v>
      </c>
      <c r="P362">
        <v>0</v>
      </c>
      <c r="Q362">
        <v>0</v>
      </c>
      <c r="R362">
        <v>0</v>
      </c>
      <c r="S362">
        <v>0</v>
      </c>
      <c r="T362">
        <v>0</v>
      </c>
      <c r="U362">
        <v>0</v>
      </c>
      <c r="V362">
        <v>3</v>
      </c>
      <c r="W362">
        <v>11</v>
      </c>
      <c r="X362">
        <v>0</v>
      </c>
      <c r="Y362">
        <v>31</v>
      </c>
      <c r="Z362">
        <v>2705</v>
      </c>
      <c r="AA362">
        <v>0</v>
      </c>
      <c r="AB362">
        <v>0</v>
      </c>
      <c r="AC362">
        <v>1</v>
      </c>
      <c r="AD362">
        <v>0</v>
      </c>
      <c r="AE362">
        <v>0</v>
      </c>
      <c r="AF362">
        <v>0</v>
      </c>
      <c r="AG362">
        <v>0</v>
      </c>
      <c r="AH362">
        <v>1</v>
      </c>
      <c r="AI362">
        <v>0</v>
      </c>
      <c r="AJ362">
        <v>0</v>
      </c>
      <c r="AK362">
        <v>36</v>
      </c>
      <c r="AL362">
        <v>35</v>
      </c>
      <c r="AM362">
        <v>0</v>
      </c>
    </row>
    <row r="363" spans="1:39" x14ac:dyDescent="0.25">
      <c r="A363">
        <v>66426</v>
      </c>
      <c r="B363">
        <v>0</v>
      </c>
      <c r="C363">
        <v>1</v>
      </c>
      <c r="D363">
        <v>14</v>
      </c>
      <c r="E363">
        <v>1043</v>
      </c>
      <c r="F363">
        <v>24</v>
      </c>
      <c r="G363">
        <v>97</v>
      </c>
      <c r="H363">
        <v>32</v>
      </c>
      <c r="I363">
        <v>24</v>
      </c>
      <c r="J363">
        <v>157</v>
      </c>
      <c r="K363">
        <v>2</v>
      </c>
      <c r="L363">
        <v>3</v>
      </c>
      <c r="M363">
        <v>5</v>
      </c>
      <c r="N363">
        <v>10</v>
      </c>
      <c r="O363">
        <v>6</v>
      </c>
      <c r="P363">
        <v>0</v>
      </c>
      <c r="Q363">
        <v>0</v>
      </c>
      <c r="R363">
        <v>0</v>
      </c>
      <c r="S363">
        <v>0</v>
      </c>
      <c r="T363">
        <v>0</v>
      </c>
      <c r="U363">
        <v>0</v>
      </c>
      <c r="V363">
        <v>3</v>
      </c>
      <c r="W363">
        <v>11</v>
      </c>
      <c r="X363">
        <v>0</v>
      </c>
      <c r="Y363">
        <v>59</v>
      </c>
      <c r="Z363">
        <v>2429</v>
      </c>
      <c r="AA363">
        <v>0</v>
      </c>
      <c r="AB363">
        <v>0</v>
      </c>
      <c r="AC363">
        <v>0</v>
      </c>
      <c r="AD363">
        <v>1</v>
      </c>
      <c r="AE363">
        <v>0</v>
      </c>
      <c r="AF363">
        <v>0</v>
      </c>
      <c r="AG363">
        <v>0</v>
      </c>
      <c r="AH363">
        <v>0</v>
      </c>
      <c r="AI363">
        <v>0</v>
      </c>
      <c r="AJ363">
        <v>1</v>
      </c>
      <c r="AK363">
        <v>1220</v>
      </c>
      <c r="AL363">
        <v>1063</v>
      </c>
      <c r="AM363">
        <v>0</v>
      </c>
    </row>
    <row r="364" spans="1:39" x14ac:dyDescent="0.25">
      <c r="A364">
        <v>30822</v>
      </c>
      <c r="B364">
        <v>1</v>
      </c>
      <c r="C364">
        <v>0</v>
      </c>
      <c r="D364">
        <v>92</v>
      </c>
      <c r="E364">
        <v>3</v>
      </c>
      <c r="F364">
        <v>9</v>
      </c>
      <c r="G364">
        <v>13</v>
      </c>
      <c r="H364">
        <v>2</v>
      </c>
      <c r="I364">
        <v>12</v>
      </c>
      <c r="J364">
        <v>12</v>
      </c>
      <c r="K364">
        <v>1</v>
      </c>
      <c r="L364">
        <v>1</v>
      </c>
      <c r="M364">
        <v>0</v>
      </c>
      <c r="N364">
        <v>3</v>
      </c>
      <c r="O364">
        <v>7</v>
      </c>
      <c r="P364">
        <v>0</v>
      </c>
      <c r="Q364">
        <v>0</v>
      </c>
      <c r="R364">
        <v>0</v>
      </c>
      <c r="S364">
        <v>0</v>
      </c>
      <c r="T364">
        <v>0</v>
      </c>
      <c r="U364">
        <v>0</v>
      </c>
      <c r="V364">
        <v>3</v>
      </c>
      <c r="W364">
        <v>11</v>
      </c>
      <c r="X364">
        <v>0</v>
      </c>
      <c r="Y364">
        <v>51</v>
      </c>
      <c r="Z364">
        <v>2539</v>
      </c>
      <c r="AA364">
        <v>0</v>
      </c>
      <c r="AB364">
        <v>0</v>
      </c>
      <c r="AC364">
        <v>1</v>
      </c>
      <c r="AD364">
        <v>0</v>
      </c>
      <c r="AE364">
        <v>0</v>
      </c>
      <c r="AF364">
        <v>0</v>
      </c>
      <c r="AG364">
        <v>0</v>
      </c>
      <c r="AH364">
        <v>1</v>
      </c>
      <c r="AI364">
        <v>0</v>
      </c>
      <c r="AJ364">
        <v>0</v>
      </c>
      <c r="AK364">
        <v>39</v>
      </c>
      <c r="AL364">
        <v>27</v>
      </c>
      <c r="AM364">
        <v>0</v>
      </c>
    </row>
    <row r="365" spans="1:39" x14ac:dyDescent="0.25">
      <c r="A365">
        <v>33581</v>
      </c>
      <c r="B365">
        <v>2</v>
      </c>
      <c r="C365">
        <v>0</v>
      </c>
      <c r="D365">
        <v>38</v>
      </c>
      <c r="E365">
        <v>11</v>
      </c>
      <c r="F365">
        <v>0</v>
      </c>
      <c r="G365">
        <v>5</v>
      </c>
      <c r="H365">
        <v>0</v>
      </c>
      <c r="I365">
        <v>0</v>
      </c>
      <c r="J365">
        <v>1</v>
      </c>
      <c r="K365">
        <v>1</v>
      </c>
      <c r="L365">
        <v>1</v>
      </c>
      <c r="M365">
        <v>0</v>
      </c>
      <c r="N365">
        <v>2</v>
      </c>
      <c r="O365">
        <v>8</v>
      </c>
      <c r="P365">
        <v>0</v>
      </c>
      <c r="Q365">
        <v>0</v>
      </c>
      <c r="R365">
        <v>0</v>
      </c>
      <c r="S365">
        <v>0</v>
      </c>
      <c r="T365">
        <v>0</v>
      </c>
      <c r="U365">
        <v>0</v>
      </c>
      <c r="V365">
        <v>3</v>
      </c>
      <c r="W365">
        <v>11</v>
      </c>
      <c r="X365">
        <v>0</v>
      </c>
      <c r="Y365">
        <v>51</v>
      </c>
      <c r="Z365">
        <v>2696</v>
      </c>
      <c r="AA365">
        <v>0</v>
      </c>
      <c r="AB365">
        <v>1</v>
      </c>
      <c r="AC365">
        <v>0</v>
      </c>
      <c r="AD365">
        <v>0</v>
      </c>
      <c r="AE365">
        <v>0</v>
      </c>
      <c r="AF365">
        <v>0</v>
      </c>
      <c r="AG365">
        <v>0</v>
      </c>
      <c r="AH365">
        <v>0</v>
      </c>
      <c r="AI365">
        <v>0</v>
      </c>
      <c r="AJ365">
        <v>1</v>
      </c>
      <c r="AK365">
        <v>16</v>
      </c>
      <c r="AL365">
        <v>15</v>
      </c>
      <c r="AM365">
        <v>0</v>
      </c>
    </row>
    <row r="366" spans="1:39" x14ac:dyDescent="0.25">
      <c r="A366">
        <v>19986</v>
      </c>
      <c r="B366">
        <v>1</v>
      </c>
      <c r="C366">
        <v>0</v>
      </c>
      <c r="D366">
        <v>74</v>
      </c>
      <c r="E366">
        <v>3</v>
      </c>
      <c r="F366">
        <v>6</v>
      </c>
      <c r="G366">
        <v>5</v>
      </c>
      <c r="H366">
        <v>0</v>
      </c>
      <c r="I366">
        <v>2</v>
      </c>
      <c r="J366">
        <v>6</v>
      </c>
      <c r="K366">
        <v>1</v>
      </c>
      <c r="L366">
        <v>0</v>
      </c>
      <c r="M366">
        <v>0</v>
      </c>
      <c r="N366">
        <v>3</v>
      </c>
      <c r="O366">
        <v>7</v>
      </c>
      <c r="P366">
        <v>0</v>
      </c>
      <c r="Q366">
        <v>0</v>
      </c>
      <c r="R366">
        <v>0</v>
      </c>
      <c r="S366">
        <v>0</v>
      </c>
      <c r="T366">
        <v>0</v>
      </c>
      <c r="U366">
        <v>0</v>
      </c>
      <c r="V366">
        <v>3</v>
      </c>
      <c r="W366">
        <v>11</v>
      </c>
      <c r="X366">
        <v>0</v>
      </c>
      <c r="Y366">
        <v>35</v>
      </c>
      <c r="Z366">
        <v>2386</v>
      </c>
      <c r="AA366">
        <v>0</v>
      </c>
      <c r="AB366">
        <v>1</v>
      </c>
      <c r="AC366">
        <v>0</v>
      </c>
      <c r="AD366">
        <v>0</v>
      </c>
      <c r="AE366">
        <v>0</v>
      </c>
      <c r="AF366">
        <v>0</v>
      </c>
      <c r="AG366">
        <v>0</v>
      </c>
      <c r="AH366">
        <v>1</v>
      </c>
      <c r="AI366">
        <v>0</v>
      </c>
      <c r="AJ366">
        <v>0</v>
      </c>
      <c r="AK366">
        <v>16</v>
      </c>
      <c r="AL366">
        <v>10</v>
      </c>
      <c r="AM366">
        <v>0</v>
      </c>
    </row>
    <row r="367" spans="1:39" x14ac:dyDescent="0.25">
      <c r="A367">
        <v>27421</v>
      </c>
      <c r="B367">
        <v>0</v>
      </c>
      <c r="C367">
        <v>0</v>
      </c>
      <c r="D367">
        <v>14</v>
      </c>
      <c r="E367">
        <v>43</v>
      </c>
      <c r="F367">
        <v>12</v>
      </c>
      <c r="G367">
        <v>96</v>
      </c>
      <c r="H367">
        <v>78</v>
      </c>
      <c r="I367">
        <v>40</v>
      </c>
      <c r="J367">
        <v>55</v>
      </c>
      <c r="K367">
        <v>3</v>
      </c>
      <c r="L367">
        <v>4</v>
      </c>
      <c r="M367">
        <v>1</v>
      </c>
      <c r="N367">
        <v>6</v>
      </c>
      <c r="O367">
        <v>7</v>
      </c>
      <c r="P367">
        <v>0</v>
      </c>
      <c r="Q367">
        <v>0</v>
      </c>
      <c r="R367">
        <v>0</v>
      </c>
      <c r="S367">
        <v>0</v>
      </c>
      <c r="T367">
        <v>0</v>
      </c>
      <c r="U367">
        <v>0</v>
      </c>
      <c r="V367">
        <v>3</v>
      </c>
      <c r="W367">
        <v>11</v>
      </c>
      <c r="X367">
        <v>0</v>
      </c>
      <c r="Y367">
        <v>66</v>
      </c>
      <c r="Z367">
        <v>2723</v>
      </c>
      <c r="AA367">
        <v>0</v>
      </c>
      <c r="AB367">
        <v>0</v>
      </c>
      <c r="AC367">
        <v>0</v>
      </c>
      <c r="AD367">
        <v>0</v>
      </c>
      <c r="AE367">
        <v>1</v>
      </c>
      <c r="AF367">
        <v>0</v>
      </c>
      <c r="AG367">
        <v>0</v>
      </c>
      <c r="AH367">
        <v>1</v>
      </c>
      <c r="AI367">
        <v>0</v>
      </c>
      <c r="AJ367">
        <v>0</v>
      </c>
      <c r="AK367">
        <v>269</v>
      </c>
      <c r="AL367">
        <v>214</v>
      </c>
      <c r="AM367">
        <v>0</v>
      </c>
    </row>
    <row r="368" spans="1:39" x14ac:dyDescent="0.25">
      <c r="A368">
        <v>35688</v>
      </c>
      <c r="B368">
        <v>2</v>
      </c>
      <c r="C368">
        <v>1</v>
      </c>
      <c r="D368">
        <v>94</v>
      </c>
      <c r="E368">
        <v>73</v>
      </c>
      <c r="F368">
        <v>3</v>
      </c>
      <c r="G368">
        <v>90</v>
      </c>
      <c r="H368">
        <v>12</v>
      </c>
      <c r="I368">
        <v>1</v>
      </c>
      <c r="J368">
        <v>32</v>
      </c>
      <c r="K368">
        <v>7</v>
      </c>
      <c r="L368">
        <v>4</v>
      </c>
      <c r="M368">
        <v>1</v>
      </c>
      <c r="N368">
        <v>4</v>
      </c>
      <c r="O368">
        <v>8</v>
      </c>
      <c r="P368">
        <v>0</v>
      </c>
      <c r="Q368">
        <v>0</v>
      </c>
      <c r="R368">
        <v>0</v>
      </c>
      <c r="S368">
        <v>0</v>
      </c>
      <c r="T368">
        <v>0</v>
      </c>
      <c r="U368">
        <v>0</v>
      </c>
      <c r="V368">
        <v>3</v>
      </c>
      <c r="W368">
        <v>11</v>
      </c>
      <c r="X368">
        <v>0</v>
      </c>
      <c r="Y368">
        <v>47</v>
      </c>
      <c r="Z368">
        <v>2835</v>
      </c>
      <c r="AA368">
        <v>0</v>
      </c>
      <c r="AB368">
        <v>1</v>
      </c>
      <c r="AC368">
        <v>0</v>
      </c>
      <c r="AD368">
        <v>0</v>
      </c>
      <c r="AE368">
        <v>0</v>
      </c>
      <c r="AF368">
        <v>1</v>
      </c>
      <c r="AG368">
        <v>0</v>
      </c>
      <c r="AH368">
        <v>0</v>
      </c>
      <c r="AI368">
        <v>0</v>
      </c>
      <c r="AJ368">
        <v>0</v>
      </c>
      <c r="AK368">
        <v>179</v>
      </c>
      <c r="AL368">
        <v>147</v>
      </c>
      <c r="AM368">
        <v>0</v>
      </c>
    </row>
    <row r="369" spans="1:39" x14ac:dyDescent="0.25">
      <c r="A369">
        <v>36143</v>
      </c>
      <c r="B369">
        <v>1</v>
      </c>
      <c r="C369">
        <v>0</v>
      </c>
      <c r="D369">
        <v>33</v>
      </c>
      <c r="E369">
        <v>12</v>
      </c>
      <c r="F369">
        <v>0</v>
      </c>
      <c r="G369">
        <v>1</v>
      </c>
      <c r="H369">
        <v>0</v>
      </c>
      <c r="I369">
        <v>0</v>
      </c>
      <c r="J369">
        <v>6</v>
      </c>
      <c r="K369">
        <v>1</v>
      </c>
      <c r="L369">
        <v>0</v>
      </c>
      <c r="M369">
        <v>1</v>
      </c>
      <c r="N369">
        <v>2</v>
      </c>
      <c r="O369">
        <v>3</v>
      </c>
      <c r="P369">
        <v>0</v>
      </c>
      <c r="Q369">
        <v>0</v>
      </c>
      <c r="R369">
        <v>0</v>
      </c>
      <c r="S369">
        <v>0</v>
      </c>
      <c r="T369">
        <v>0</v>
      </c>
      <c r="U369">
        <v>0</v>
      </c>
      <c r="V369">
        <v>3</v>
      </c>
      <c r="W369">
        <v>11</v>
      </c>
      <c r="X369">
        <v>0</v>
      </c>
      <c r="Y369">
        <v>39</v>
      </c>
      <c r="Z369">
        <v>2250</v>
      </c>
      <c r="AA369">
        <v>0</v>
      </c>
      <c r="AB369">
        <v>0</v>
      </c>
      <c r="AC369">
        <v>1</v>
      </c>
      <c r="AD369">
        <v>0</v>
      </c>
      <c r="AE369">
        <v>0</v>
      </c>
      <c r="AF369">
        <v>0</v>
      </c>
      <c r="AG369">
        <v>0</v>
      </c>
      <c r="AH369">
        <v>0</v>
      </c>
      <c r="AI369">
        <v>1</v>
      </c>
      <c r="AJ369">
        <v>0</v>
      </c>
      <c r="AK369">
        <v>13</v>
      </c>
      <c r="AL369">
        <v>7</v>
      </c>
      <c r="AM369">
        <v>0</v>
      </c>
    </row>
    <row r="370" spans="1:39" x14ac:dyDescent="0.25">
      <c r="A370">
        <v>10245</v>
      </c>
      <c r="B370">
        <v>1</v>
      </c>
      <c r="C370">
        <v>0</v>
      </c>
      <c r="D370">
        <v>32</v>
      </c>
      <c r="E370">
        <v>4</v>
      </c>
      <c r="F370">
        <v>7</v>
      </c>
      <c r="G370">
        <v>7</v>
      </c>
      <c r="H370">
        <v>6</v>
      </c>
      <c r="I370">
        <v>4</v>
      </c>
      <c r="J370">
        <v>13</v>
      </c>
      <c r="K370">
        <v>3</v>
      </c>
      <c r="L370">
        <v>1</v>
      </c>
      <c r="M370">
        <v>2</v>
      </c>
      <c r="N370">
        <v>2</v>
      </c>
      <c r="O370">
        <v>5</v>
      </c>
      <c r="P370">
        <v>0</v>
      </c>
      <c r="Q370">
        <v>0</v>
      </c>
      <c r="R370">
        <v>0</v>
      </c>
      <c r="S370">
        <v>0</v>
      </c>
      <c r="T370">
        <v>0</v>
      </c>
      <c r="U370">
        <v>0</v>
      </c>
      <c r="V370">
        <v>3</v>
      </c>
      <c r="W370">
        <v>11</v>
      </c>
      <c r="X370">
        <v>0</v>
      </c>
      <c r="Y370">
        <v>49</v>
      </c>
      <c r="Z370">
        <v>2569</v>
      </c>
      <c r="AA370">
        <v>0</v>
      </c>
      <c r="AB370">
        <v>0</v>
      </c>
      <c r="AC370">
        <v>1</v>
      </c>
      <c r="AD370">
        <v>0</v>
      </c>
      <c r="AE370">
        <v>0</v>
      </c>
      <c r="AF370">
        <v>0</v>
      </c>
      <c r="AG370">
        <v>0</v>
      </c>
      <c r="AH370">
        <v>1</v>
      </c>
      <c r="AI370">
        <v>0</v>
      </c>
      <c r="AJ370">
        <v>0</v>
      </c>
      <c r="AK370">
        <v>28</v>
      </c>
      <c r="AL370">
        <v>15</v>
      </c>
      <c r="AM370">
        <v>0</v>
      </c>
    </row>
    <row r="371" spans="1:39" x14ac:dyDescent="0.25">
      <c r="A371">
        <v>43795</v>
      </c>
      <c r="B371">
        <v>0</v>
      </c>
      <c r="C371">
        <v>1</v>
      </c>
      <c r="D371">
        <v>11</v>
      </c>
      <c r="E371">
        <v>314</v>
      </c>
      <c r="F371">
        <v>11</v>
      </c>
      <c r="G371">
        <v>53</v>
      </c>
      <c r="H371">
        <v>4</v>
      </c>
      <c r="I371">
        <v>3</v>
      </c>
      <c r="J371">
        <v>107</v>
      </c>
      <c r="K371">
        <v>3</v>
      </c>
      <c r="L371">
        <v>7</v>
      </c>
      <c r="M371">
        <v>3</v>
      </c>
      <c r="N371">
        <v>4</v>
      </c>
      <c r="O371">
        <v>7</v>
      </c>
      <c r="P371">
        <v>0</v>
      </c>
      <c r="Q371">
        <v>1</v>
      </c>
      <c r="R371">
        <v>0</v>
      </c>
      <c r="S371">
        <v>0</v>
      </c>
      <c r="T371">
        <v>0</v>
      </c>
      <c r="U371">
        <v>0</v>
      </c>
      <c r="V371">
        <v>3</v>
      </c>
      <c r="W371">
        <v>11</v>
      </c>
      <c r="X371">
        <v>1</v>
      </c>
      <c r="Y371">
        <v>52</v>
      </c>
      <c r="Z371">
        <v>2415</v>
      </c>
      <c r="AA371">
        <v>0</v>
      </c>
      <c r="AB371">
        <v>0</v>
      </c>
      <c r="AC371">
        <v>0</v>
      </c>
      <c r="AD371">
        <v>1</v>
      </c>
      <c r="AE371">
        <v>0</v>
      </c>
      <c r="AF371">
        <v>0</v>
      </c>
      <c r="AG371">
        <v>0</v>
      </c>
      <c r="AH371">
        <v>0</v>
      </c>
      <c r="AI371">
        <v>1</v>
      </c>
      <c r="AJ371">
        <v>0</v>
      </c>
      <c r="AK371">
        <v>385</v>
      </c>
      <c r="AL371">
        <v>278</v>
      </c>
      <c r="AM371">
        <v>1</v>
      </c>
    </row>
    <row r="372" spans="1:39" x14ac:dyDescent="0.25">
      <c r="A372">
        <v>63381</v>
      </c>
      <c r="B372">
        <v>0</v>
      </c>
      <c r="C372">
        <v>1</v>
      </c>
      <c r="D372">
        <v>78</v>
      </c>
      <c r="E372">
        <v>571</v>
      </c>
      <c r="F372">
        <v>50</v>
      </c>
      <c r="G372">
        <v>142</v>
      </c>
      <c r="H372">
        <v>33</v>
      </c>
      <c r="I372">
        <v>50</v>
      </c>
      <c r="J372">
        <v>159</v>
      </c>
      <c r="K372">
        <v>4</v>
      </c>
      <c r="L372">
        <v>4</v>
      </c>
      <c r="M372">
        <v>5</v>
      </c>
      <c r="N372">
        <v>13</v>
      </c>
      <c r="O372">
        <v>2</v>
      </c>
      <c r="P372">
        <v>0</v>
      </c>
      <c r="Q372">
        <v>0</v>
      </c>
      <c r="R372">
        <v>0</v>
      </c>
      <c r="S372">
        <v>0</v>
      </c>
      <c r="T372">
        <v>0</v>
      </c>
      <c r="U372">
        <v>0</v>
      </c>
      <c r="V372">
        <v>3</v>
      </c>
      <c r="W372">
        <v>11</v>
      </c>
      <c r="X372">
        <v>0</v>
      </c>
      <c r="Y372">
        <v>60</v>
      </c>
      <c r="Z372">
        <v>2791</v>
      </c>
      <c r="AA372">
        <v>0</v>
      </c>
      <c r="AB372">
        <v>0</v>
      </c>
      <c r="AC372">
        <v>0</v>
      </c>
      <c r="AD372">
        <v>1</v>
      </c>
      <c r="AE372">
        <v>0</v>
      </c>
      <c r="AF372">
        <v>0</v>
      </c>
      <c r="AG372">
        <v>0</v>
      </c>
      <c r="AH372">
        <v>1</v>
      </c>
      <c r="AI372">
        <v>0</v>
      </c>
      <c r="AJ372">
        <v>0</v>
      </c>
      <c r="AK372">
        <v>846</v>
      </c>
      <c r="AL372">
        <v>687</v>
      </c>
      <c r="AM372">
        <v>0</v>
      </c>
    </row>
    <row r="373" spans="1:39" x14ac:dyDescent="0.25">
      <c r="A373">
        <v>38823</v>
      </c>
      <c r="B373">
        <v>0</v>
      </c>
      <c r="C373">
        <v>1</v>
      </c>
      <c r="D373">
        <v>56</v>
      </c>
      <c r="E373">
        <v>70</v>
      </c>
      <c r="F373">
        <v>0</v>
      </c>
      <c r="G373">
        <v>11</v>
      </c>
      <c r="H373">
        <v>2</v>
      </c>
      <c r="I373">
        <v>8</v>
      </c>
      <c r="J373">
        <v>23</v>
      </c>
      <c r="K373">
        <v>1</v>
      </c>
      <c r="L373">
        <v>2</v>
      </c>
      <c r="M373">
        <v>1</v>
      </c>
      <c r="N373">
        <v>3</v>
      </c>
      <c r="O373">
        <v>6</v>
      </c>
      <c r="P373">
        <v>0</v>
      </c>
      <c r="Q373">
        <v>0</v>
      </c>
      <c r="R373">
        <v>0</v>
      </c>
      <c r="S373">
        <v>0</v>
      </c>
      <c r="T373">
        <v>0</v>
      </c>
      <c r="U373">
        <v>0</v>
      </c>
      <c r="V373">
        <v>3</v>
      </c>
      <c r="W373">
        <v>11</v>
      </c>
      <c r="X373">
        <v>0</v>
      </c>
      <c r="Y373">
        <v>71</v>
      </c>
      <c r="Z373">
        <v>2827</v>
      </c>
      <c r="AA373">
        <v>0</v>
      </c>
      <c r="AB373">
        <v>0</v>
      </c>
      <c r="AC373">
        <v>0</v>
      </c>
      <c r="AD373">
        <v>1</v>
      </c>
      <c r="AE373">
        <v>0</v>
      </c>
      <c r="AF373">
        <v>0</v>
      </c>
      <c r="AG373">
        <v>0</v>
      </c>
      <c r="AH373">
        <v>1</v>
      </c>
      <c r="AI373">
        <v>0</v>
      </c>
      <c r="AJ373">
        <v>0</v>
      </c>
      <c r="AK373">
        <v>91</v>
      </c>
      <c r="AL373">
        <v>68</v>
      </c>
      <c r="AM373">
        <v>0</v>
      </c>
    </row>
    <row r="374" spans="1:39" x14ac:dyDescent="0.25">
      <c r="A374">
        <v>83664</v>
      </c>
      <c r="B374">
        <v>1</v>
      </c>
      <c r="C374">
        <v>1</v>
      </c>
      <c r="D374">
        <v>57</v>
      </c>
      <c r="E374">
        <v>866</v>
      </c>
      <c r="F374">
        <v>21</v>
      </c>
      <c r="G374">
        <v>151</v>
      </c>
      <c r="H374">
        <v>28</v>
      </c>
      <c r="I374">
        <v>21</v>
      </c>
      <c r="J374">
        <v>86</v>
      </c>
      <c r="K374">
        <v>3</v>
      </c>
      <c r="L374">
        <v>2</v>
      </c>
      <c r="M374">
        <v>2</v>
      </c>
      <c r="N374">
        <v>12</v>
      </c>
      <c r="O374">
        <v>5</v>
      </c>
      <c r="P374">
        <v>0</v>
      </c>
      <c r="Q374">
        <v>0</v>
      </c>
      <c r="R374">
        <v>0</v>
      </c>
      <c r="S374">
        <v>0</v>
      </c>
      <c r="T374">
        <v>0</v>
      </c>
      <c r="U374">
        <v>0</v>
      </c>
      <c r="V374">
        <v>3</v>
      </c>
      <c r="W374">
        <v>11</v>
      </c>
      <c r="X374">
        <v>0</v>
      </c>
      <c r="Y374">
        <v>52</v>
      </c>
      <c r="Z374">
        <v>2576</v>
      </c>
      <c r="AA374">
        <v>1</v>
      </c>
      <c r="AB374">
        <v>0</v>
      </c>
      <c r="AC374">
        <v>0</v>
      </c>
      <c r="AD374">
        <v>0</v>
      </c>
      <c r="AE374">
        <v>0</v>
      </c>
      <c r="AF374">
        <v>0</v>
      </c>
      <c r="AG374">
        <v>0</v>
      </c>
      <c r="AH374">
        <v>0</v>
      </c>
      <c r="AI374">
        <v>0</v>
      </c>
      <c r="AJ374">
        <v>1</v>
      </c>
      <c r="AK374">
        <v>1087</v>
      </c>
      <c r="AL374">
        <v>1001</v>
      </c>
      <c r="AM374">
        <v>0</v>
      </c>
    </row>
    <row r="375" spans="1:39" x14ac:dyDescent="0.25">
      <c r="A375">
        <v>90300</v>
      </c>
      <c r="B375">
        <v>0</v>
      </c>
      <c r="C375">
        <v>0</v>
      </c>
      <c r="D375">
        <v>7</v>
      </c>
      <c r="E375">
        <v>594</v>
      </c>
      <c r="F375">
        <v>134</v>
      </c>
      <c r="G375">
        <v>786</v>
      </c>
      <c r="H375">
        <v>33</v>
      </c>
      <c r="I375">
        <v>134</v>
      </c>
      <c r="J375">
        <v>57</v>
      </c>
      <c r="K375">
        <v>0</v>
      </c>
      <c r="L375">
        <v>5</v>
      </c>
      <c r="M375">
        <v>6</v>
      </c>
      <c r="N375">
        <v>8</v>
      </c>
      <c r="O375">
        <v>1</v>
      </c>
      <c r="P375">
        <v>0</v>
      </c>
      <c r="Q375">
        <v>0</v>
      </c>
      <c r="R375">
        <v>1</v>
      </c>
      <c r="S375">
        <v>0</v>
      </c>
      <c r="T375">
        <v>0</v>
      </c>
      <c r="U375">
        <v>0</v>
      </c>
      <c r="V375">
        <v>3</v>
      </c>
      <c r="W375">
        <v>11</v>
      </c>
      <c r="X375">
        <v>0</v>
      </c>
      <c r="Y375">
        <v>41</v>
      </c>
      <c r="Z375">
        <v>2336</v>
      </c>
      <c r="AA375">
        <v>0</v>
      </c>
      <c r="AB375">
        <v>0</v>
      </c>
      <c r="AC375">
        <v>0</v>
      </c>
      <c r="AD375">
        <v>1</v>
      </c>
      <c r="AE375">
        <v>0</v>
      </c>
      <c r="AF375">
        <v>0</v>
      </c>
      <c r="AG375">
        <v>0</v>
      </c>
      <c r="AH375">
        <v>1</v>
      </c>
      <c r="AI375">
        <v>0</v>
      </c>
      <c r="AJ375">
        <v>0</v>
      </c>
      <c r="AK375">
        <v>1681</v>
      </c>
      <c r="AL375">
        <v>1624</v>
      </c>
      <c r="AM375">
        <v>1</v>
      </c>
    </row>
    <row r="376" spans="1:39" x14ac:dyDescent="0.25">
      <c r="A376">
        <v>62499</v>
      </c>
      <c r="B376">
        <v>1</v>
      </c>
      <c r="C376">
        <v>0</v>
      </c>
      <c r="D376">
        <v>0</v>
      </c>
      <c r="E376">
        <v>140</v>
      </c>
      <c r="F376">
        <v>4</v>
      </c>
      <c r="G376">
        <v>61</v>
      </c>
      <c r="H376">
        <v>0</v>
      </c>
      <c r="I376">
        <v>13</v>
      </c>
      <c r="J376">
        <v>4</v>
      </c>
      <c r="K376">
        <v>2</v>
      </c>
      <c r="L376">
        <v>3</v>
      </c>
      <c r="M376">
        <v>1</v>
      </c>
      <c r="N376">
        <v>6</v>
      </c>
      <c r="O376">
        <v>4</v>
      </c>
      <c r="P376">
        <v>0</v>
      </c>
      <c r="Q376">
        <v>0</v>
      </c>
      <c r="R376">
        <v>0</v>
      </c>
      <c r="S376">
        <v>0</v>
      </c>
      <c r="T376">
        <v>0</v>
      </c>
      <c r="U376">
        <v>0</v>
      </c>
      <c r="V376">
        <v>3</v>
      </c>
      <c r="W376">
        <v>11</v>
      </c>
      <c r="X376">
        <v>0</v>
      </c>
      <c r="Y376">
        <v>41</v>
      </c>
      <c r="Z376">
        <v>2361</v>
      </c>
      <c r="AA376">
        <v>0</v>
      </c>
      <c r="AB376">
        <v>0</v>
      </c>
      <c r="AC376">
        <v>0</v>
      </c>
      <c r="AD376">
        <v>1</v>
      </c>
      <c r="AE376">
        <v>0</v>
      </c>
      <c r="AF376">
        <v>0</v>
      </c>
      <c r="AG376">
        <v>0</v>
      </c>
      <c r="AH376">
        <v>0</v>
      </c>
      <c r="AI376">
        <v>1</v>
      </c>
      <c r="AJ376">
        <v>0</v>
      </c>
      <c r="AK376">
        <v>218</v>
      </c>
      <c r="AL376">
        <v>214</v>
      </c>
      <c r="AM376">
        <v>0</v>
      </c>
    </row>
    <row r="377" spans="1:39" x14ac:dyDescent="0.25">
      <c r="A377">
        <v>74293</v>
      </c>
      <c r="B377">
        <v>0</v>
      </c>
      <c r="C377">
        <v>0</v>
      </c>
      <c r="D377">
        <v>66</v>
      </c>
      <c r="E377">
        <v>375</v>
      </c>
      <c r="F377">
        <v>152</v>
      </c>
      <c r="G377">
        <v>335</v>
      </c>
      <c r="H377">
        <v>93</v>
      </c>
      <c r="I377">
        <v>91</v>
      </c>
      <c r="J377">
        <v>81</v>
      </c>
      <c r="K377">
        <v>1</v>
      </c>
      <c r="L377">
        <v>5</v>
      </c>
      <c r="M377">
        <v>4</v>
      </c>
      <c r="N377">
        <v>6</v>
      </c>
      <c r="O377">
        <v>2</v>
      </c>
      <c r="P377">
        <v>0</v>
      </c>
      <c r="Q377">
        <v>0</v>
      </c>
      <c r="R377">
        <v>0</v>
      </c>
      <c r="S377">
        <v>0</v>
      </c>
      <c r="T377">
        <v>0</v>
      </c>
      <c r="U377">
        <v>0</v>
      </c>
      <c r="V377">
        <v>3</v>
      </c>
      <c r="W377">
        <v>11</v>
      </c>
      <c r="X377">
        <v>0</v>
      </c>
      <c r="Y377">
        <v>27</v>
      </c>
      <c r="Z377">
        <v>2215</v>
      </c>
      <c r="AA377">
        <v>0</v>
      </c>
      <c r="AB377">
        <v>0</v>
      </c>
      <c r="AC377">
        <v>1</v>
      </c>
      <c r="AD377">
        <v>0</v>
      </c>
      <c r="AE377">
        <v>0</v>
      </c>
      <c r="AF377">
        <v>0</v>
      </c>
      <c r="AG377">
        <v>0</v>
      </c>
      <c r="AH377">
        <v>1</v>
      </c>
      <c r="AI377">
        <v>0</v>
      </c>
      <c r="AJ377">
        <v>0</v>
      </c>
      <c r="AK377">
        <v>1046</v>
      </c>
      <c r="AL377">
        <v>965</v>
      </c>
      <c r="AM377">
        <v>0</v>
      </c>
    </row>
    <row r="378" spans="1:39" x14ac:dyDescent="0.25">
      <c r="A378">
        <v>51012</v>
      </c>
      <c r="B378">
        <v>0</v>
      </c>
      <c r="C378">
        <v>0</v>
      </c>
      <c r="D378">
        <v>86</v>
      </c>
      <c r="E378">
        <v>102</v>
      </c>
      <c r="F378">
        <v>9</v>
      </c>
      <c r="G378">
        <v>63</v>
      </c>
      <c r="H378">
        <v>2</v>
      </c>
      <c r="I378">
        <v>9</v>
      </c>
      <c r="J378">
        <v>24</v>
      </c>
      <c r="K378">
        <v>1</v>
      </c>
      <c r="L378">
        <v>4</v>
      </c>
      <c r="M378">
        <v>1</v>
      </c>
      <c r="N378">
        <v>4</v>
      </c>
      <c r="O378">
        <v>6</v>
      </c>
      <c r="P378">
        <v>0</v>
      </c>
      <c r="Q378">
        <v>0</v>
      </c>
      <c r="R378">
        <v>0</v>
      </c>
      <c r="S378">
        <v>0</v>
      </c>
      <c r="T378">
        <v>0</v>
      </c>
      <c r="U378">
        <v>0</v>
      </c>
      <c r="V378">
        <v>3</v>
      </c>
      <c r="W378">
        <v>11</v>
      </c>
      <c r="X378">
        <v>0</v>
      </c>
      <c r="Y378">
        <v>74</v>
      </c>
      <c r="Z378">
        <v>2596</v>
      </c>
      <c r="AA378">
        <v>0</v>
      </c>
      <c r="AB378">
        <v>1</v>
      </c>
      <c r="AC378">
        <v>0</v>
      </c>
      <c r="AD378">
        <v>0</v>
      </c>
      <c r="AE378">
        <v>0</v>
      </c>
      <c r="AF378">
        <v>0</v>
      </c>
      <c r="AG378">
        <v>0</v>
      </c>
      <c r="AH378">
        <v>0</v>
      </c>
      <c r="AI378">
        <v>0</v>
      </c>
      <c r="AJ378">
        <v>1</v>
      </c>
      <c r="AK378">
        <v>185</v>
      </c>
      <c r="AL378">
        <v>161</v>
      </c>
      <c r="AM378">
        <v>0</v>
      </c>
    </row>
    <row r="379" spans="1:39" x14ac:dyDescent="0.25">
      <c r="A379">
        <v>70777</v>
      </c>
      <c r="B379">
        <v>0</v>
      </c>
      <c r="C379">
        <v>1</v>
      </c>
      <c r="D379">
        <v>80</v>
      </c>
      <c r="E379">
        <v>554</v>
      </c>
      <c r="F379">
        <v>35</v>
      </c>
      <c r="G379">
        <v>113</v>
      </c>
      <c r="H379">
        <v>0</v>
      </c>
      <c r="I379">
        <v>7</v>
      </c>
      <c r="J379">
        <v>78</v>
      </c>
      <c r="K379">
        <v>3</v>
      </c>
      <c r="L379">
        <v>5</v>
      </c>
      <c r="M379">
        <v>3</v>
      </c>
      <c r="N379">
        <v>12</v>
      </c>
      <c r="O379">
        <v>3</v>
      </c>
      <c r="P379">
        <v>0</v>
      </c>
      <c r="Q379">
        <v>0</v>
      </c>
      <c r="R379">
        <v>0</v>
      </c>
      <c r="S379">
        <v>0</v>
      </c>
      <c r="T379">
        <v>0</v>
      </c>
      <c r="U379">
        <v>0</v>
      </c>
      <c r="V379">
        <v>3</v>
      </c>
      <c r="W379">
        <v>11</v>
      </c>
      <c r="X379">
        <v>0</v>
      </c>
      <c r="Y379">
        <v>52</v>
      </c>
      <c r="Z379">
        <v>2283</v>
      </c>
      <c r="AA379">
        <v>0</v>
      </c>
      <c r="AB379">
        <v>1</v>
      </c>
      <c r="AC379">
        <v>0</v>
      </c>
      <c r="AD379">
        <v>0</v>
      </c>
      <c r="AE379">
        <v>0</v>
      </c>
      <c r="AF379">
        <v>0</v>
      </c>
      <c r="AG379">
        <v>0</v>
      </c>
      <c r="AH379">
        <v>0</v>
      </c>
      <c r="AI379">
        <v>1</v>
      </c>
      <c r="AJ379">
        <v>0</v>
      </c>
      <c r="AK379">
        <v>709</v>
      </c>
      <c r="AL379">
        <v>631</v>
      </c>
      <c r="AM379">
        <v>0</v>
      </c>
    </row>
    <row r="380" spans="1:39" x14ac:dyDescent="0.25">
      <c r="A380">
        <v>68682</v>
      </c>
      <c r="B380">
        <v>0</v>
      </c>
      <c r="C380">
        <v>0</v>
      </c>
      <c r="D380">
        <v>56</v>
      </c>
      <c r="E380">
        <v>919</v>
      </c>
      <c r="F380">
        <v>0</v>
      </c>
      <c r="G380">
        <v>505</v>
      </c>
      <c r="H380">
        <v>99</v>
      </c>
      <c r="I380">
        <v>30</v>
      </c>
      <c r="J380">
        <v>45</v>
      </c>
      <c r="K380">
        <v>1</v>
      </c>
      <c r="L380">
        <v>4</v>
      </c>
      <c r="M380">
        <v>9</v>
      </c>
      <c r="N380">
        <v>10</v>
      </c>
      <c r="O380">
        <v>2</v>
      </c>
      <c r="P380">
        <v>0</v>
      </c>
      <c r="Q380">
        <v>0</v>
      </c>
      <c r="R380">
        <v>0</v>
      </c>
      <c r="S380">
        <v>0</v>
      </c>
      <c r="T380">
        <v>0</v>
      </c>
      <c r="U380">
        <v>0</v>
      </c>
      <c r="V380">
        <v>3</v>
      </c>
      <c r="W380">
        <v>11</v>
      </c>
      <c r="X380">
        <v>0</v>
      </c>
      <c r="Y380">
        <v>29</v>
      </c>
      <c r="Z380">
        <v>2425</v>
      </c>
      <c r="AA380">
        <v>0</v>
      </c>
      <c r="AB380">
        <v>0</v>
      </c>
      <c r="AC380">
        <v>0</v>
      </c>
      <c r="AD380">
        <v>1</v>
      </c>
      <c r="AE380">
        <v>0</v>
      </c>
      <c r="AF380">
        <v>0</v>
      </c>
      <c r="AG380">
        <v>0</v>
      </c>
      <c r="AH380">
        <v>0</v>
      </c>
      <c r="AI380">
        <v>0</v>
      </c>
      <c r="AJ380">
        <v>1</v>
      </c>
      <c r="AK380">
        <v>1553</v>
      </c>
      <c r="AL380">
        <v>1508</v>
      </c>
      <c r="AM380">
        <v>0</v>
      </c>
    </row>
    <row r="381" spans="1:39" x14ac:dyDescent="0.25">
      <c r="A381">
        <v>43824</v>
      </c>
      <c r="B381">
        <v>1</v>
      </c>
      <c r="C381">
        <v>1</v>
      </c>
      <c r="D381">
        <v>18</v>
      </c>
      <c r="E381">
        <v>96</v>
      </c>
      <c r="F381">
        <v>1</v>
      </c>
      <c r="G381">
        <v>42</v>
      </c>
      <c r="H381">
        <v>12</v>
      </c>
      <c r="I381">
        <v>3</v>
      </c>
      <c r="J381">
        <v>32</v>
      </c>
      <c r="K381">
        <v>4</v>
      </c>
      <c r="L381">
        <v>3</v>
      </c>
      <c r="M381">
        <v>1</v>
      </c>
      <c r="N381">
        <v>4</v>
      </c>
      <c r="O381">
        <v>8</v>
      </c>
      <c r="P381">
        <v>0</v>
      </c>
      <c r="Q381">
        <v>0</v>
      </c>
      <c r="R381">
        <v>0</v>
      </c>
      <c r="S381">
        <v>0</v>
      </c>
      <c r="T381">
        <v>0</v>
      </c>
      <c r="U381">
        <v>0</v>
      </c>
      <c r="V381">
        <v>3</v>
      </c>
      <c r="W381">
        <v>11</v>
      </c>
      <c r="X381">
        <v>0</v>
      </c>
      <c r="Y381">
        <v>49</v>
      </c>
      <c r="Z381">
        <v>2811</v>
      </c>
      <c r="AA381">
        <v>0</v>
      </c>
      <c r="AB381">
        <v>1</v>
      </c>
      <c r="AC381">
        <v>0</v>
      </c>
      <c r="AD381">
        <v>0</v>
      </c>
      <c r="AE381">
        <v>0</v>
      </c>
      <c r="AF381">
        <v>0</v>
      </c>
      <c r="AG381">
        <v>0</v>
      </c>
      <c r="AH381">
        <v>1</v>
      </c>
      <c r="AI381">
        <v>0</v>
      </c>
      <c r="AJ381">
        <v>0</v>
      </c>
      <c r="AK381">
        <v>154</v>
      </c>
      <c r="AL381">
        <v>122</v>
      </c>
      <c r="AM381">
        <v>0</v>
      </c>
    </row>
    <row r="382" spans="1:39" x14ac:dyDescent="0.25">
      <c r="A382">
        <v>15345</v>
      </c>
      <c r="B382">
        <v>1</v>
      </c>
      <c r="C382">
        <v>0</v>
      </c>
      <c r="D382">
        <v>51</v>
      </c>
      <c r="E382">
        <v>5</v>
      </c>
      <c r="F382">
        <v>2</v>
      </c>
      <c r="G382">
        <v>16</v>
      </c>
      <c r="H382">
        <v>3</v>
      </c>
      <c r="I382">
        <v>2</v>
      </c>
      <c r="J382">
        <v>19</v>
      </c>
      <c r="K382">
        <v>2</v>
      </c>
      <c r="L382">
        <v>1</v>
      </c>
      <c r="M382">
        <v>1</v>
      </c>
      <c r="N382">
        <v>2</v>
      </c>
      <c r="O382">
        <v>8</v>
      </c>
      <c r="P382">
        <v>0</v>
      </c>
      <c r="Q382">
        <v>0</v>
      </c>
      <c r="R382">
        <v>0</v>
      </c>
      <c r="S382">
        <v>0</v>
      </c>
      <c r="T382">
        <v>0</v>
      </c>
      <c r="U382">
        <v>0</v>
      </c>
      <c r="V382">
        <v>3</v>
      </c>
      <c r="W382">
        <v>11</v>
      </c>
      <c r="X382">
        <v>1</v>
      </c>
      <c r="Y382">
        <v>36</v>
      </c>
      <c r="Z382">
        <v>2826</v>
      </c>
      <c r="AA382">
        <v>0</v>
      </c>
      <c r="AB382">
        <v>0</v>
      </c>
      <c r="AC382">
        <v>0</v>
      </c>
      <c r="AD382">
        <v>1</v>
      </c>
      <c r="AE382">
        <v>0</v>
      </c>
      <c r="AF382">
        <v>0</v>
      </c>
      <c r="AG382">
        <v>0</v>
      </c>
      <c r="AH382">
        <v>1</v>
      </c>
      <c r="AI382">
        <v>0</v>
      </c>
      <c r="AJ382">
        <v>0</v>
      </c>
      <c r="AK382">
        <v>28</v>
      </c>
      <c r="AL382">
        <v>9</v>
      </c>
      <c r="AM382">
        <v>0</v>
      </c>
    </row>
    <row r="383" spans="1:39" x14ac:dyDescent="0.25">
      <c r="A383">
        <v>23442</v>
      </c>
      <c r="B383">
        <v>1</v>
      </c>
      <c r="C383">
        <v>0</v>
      </c>
      <c r="D383">
        <v>71</v>
      </c>
      <c r="E383">
        <v>2</v>
      </c>
      <c r="F383">
        <v>0</v>
      </c>
      <c r="G383">
        <v>6</v>
      </c>
      <c r="H383">
        <v>8</v>
      </c>
      <c r="I383">
        <v>6</v>
      </c>
      <c r="J383">
        <v>5</v>
      </c>
      <c r="K383">
        <v>1</v>
      </c>
      <c r="L383">
        <v>1</v>
      </c>
      <c r="M383">
        <v>0</v>
      </c>
      <c r="N383">
        <v>3</v>
      </c>
      <c r="O383">
        <v>7</v>
      </c>
      <c r="P383">
        <v>0</v>
      </c>
      <c r="Q383">
        <v>0</v>
      </c>
      <c r="R383">
        <v>0</v>
      </c>
      <c r="S383">
        <v>0</v>
      </c>
      <c r="T383">
        <v>0</v>
      </c>
      <c r="U383">
        <v>0</v>
      </c>
      <c r="V383">
        <v>3</v>
      </c>
      <c r="W383">
        <v>11</v>
      </c>
      <c r="X383">
        <v>0</v>
      </c>
      <c r="Y383">
        <v>33</v>
      </c>
      <c r="Z383">
        <v>2711</v>
      </c>
      <c r="AA383">
        <v>0</v>
      </c>
      <c r="AB383">
        <v>0</v>
      </c>
      <c r="AC383">
        <v>1</v>
      </c>
      <c r="AD383">
        <v>0</v>
      </c>
      <c r="AE383">
        <v>0</v>
      </c>
      <c r="AF383">
        <v>0</v>
      </c>
      <c r="AG383">
        <v>0</v>
      </c>
      <c r="AH383">
        <v>1</v>
      </c>
      <c r="AI383">
        <v>0</v>
      </c>
      <c r="AJ383">
        <v>0</v>
      </c>
      <c r="AK383">
        <v>22</v>
      </c>
      <c r="AL383">
        <v>17</v>
      </c>
      <c r="AM383">
        <v>0</v>
      </c>
    </row>
    <row r="384" spans="1:39" x14ac:dyDescent="0.25">
      <c r="A384">
        <v>14515</v>
      </c>
      <c r="B384">
        <v>1</v>
      </c>
      <c r="C384">
        <v>0</v>
      </c>
      <c r="D384">
        <v>71</v>
      </c>
      <c r="E384">
        <v>6</v>
      </c>
      <c r="F384">
        <v>4</v>
      </c>
      <c r="G384">
        <v>9</v>
      </c>
      <c r="H384">
        <v>6</v>
      </c>
      <c r="I384">
        <v>36</v>
      </c>
      <c r="J384">
        <v>35</v>
      </c>
      <c r="K384">
        <v>4</v>
      </c>
      <c r="L384">
        <v>2</v>
      </c>
      <c r="M384">
        <v>2</v>
      </c>
      <c r="N384">
        <v>3</v>
      </c>
      <c r="O384">
        <v>7</v>
      </c>
      <c r="P384">
        <v>0</v>
      </c>
      <c r="Q384">
        <v>0</v>
      </c>
      <c r="R384">
        <v>0</v>
      </c>
      <c r="S384">
        <v>0</v>
      </c>
      <c r="T384">
        <v>0</v>
      </c>
      <c r="U384">
        <v>0</v>
      </c>
      <c r="V384">
        <v>3</v>
      </c>
      <c r="W384">
        <v>11</v>
      </c>
      <c r="X384">
        <v>1</v>
      </c>
      <c r="Y384">
        <v>40</v>
      </c>
      <c r="Z384">
        <v>2756</v>
      </c>
      <c r="AA384">
        <v>0</v>
      </c>
      <c r="AB384">
        <v>0</v>
      </c>
      <c r="AC384">
        <v>0</v>
      </c>
      <c r="AD384">
        <v>1</v>
      </c>
      <c r="AE384">
        <v>0</v>
      </c>
      <c r="AF384">
        <v>1</v>
      </c>
      <c r="AG384">
        <v>0</v>
      </c>
      <c r="AH384">
        <v>0</v>
      </c>
      <c r="AI384">
        <v>0</v>
      </c>
      <c r="AJ384">
        <v>0</v>
      </c>
      <c r="AK384">
        <v>61</v>
      </c>
      <c r="AL384">
        <v>26</v>
      </c>
      <c r="AM384">
        <v>0</v>
      </c>
    </row>
    <row r="385" spans="1:39" x14ac:dyDescent="0.25">
      <c r="A385">
        <v>31395</v>
      </c>
      <c r="B385">
        <v>1</v>
      </c>
      <c r="C385">
        <v>1</v>
      </c>
      <c r="D385">
        <v>80</v>
      </c>
      <c r="E385">
        <v>23</v>
      </c>
      <c r="F385">
        <v>1</v>
      </c>
      <c r="G385">
        <v>25</v>
      </c>
      <c r="H385">
        <v>0</v>
      </c>
      <c r="I385">
        <v>8</v>
      </c>
      <c r="J385">
        <v>7</v>
      </c>
      <c r="K385">
        <v>4</v>
      </c>
      <c r="L385">
        <v>2</v>
      </c>
      <c r="M385">
        <v>1</v>
      </c>
      <c r="N385">
        <v>3</v>
      </c>
      <c r="O385">
        <v>6</v>
      </c>
      <c r="P385">
        <v>0</v>
      </c>
      <c r="Q385">
        <v>0</v>
      </c>
      <c r="R385">
        <v>0</v>
      </c>
      <c r="S385">
        <v>0</v>
      </c>
      <c r="T385">
        <v>0</v>
      </c>
      <c r="U385">
        <v>0</v>
      </c>
      <c r="V385">
        <v>3</v>
      </c>
      <c r="W385">
        <v>11</v>
      </c>
      <c r="X385">
        <v>0</v>
      </c>
      <c r="Y385">
        <v>64</v>
      </c>
      <c r="Z385">
        <v>2622</v>
      </c>
      <c r="AA385">
        <v>1</v>
      </c>
      <c r="AB385">
        <v>0</v>
      </c>
      <c r="AC385">
        <v>0</v>
      </c>
      <c r="AD385">
        <v>0</v>
      </c>
      <c r="AE385">
        <v>0</v>
      </c>
      <c r="AF385">
        <v>1</v>
      </c>
      <c r="AG385">
        <v>0</v>
      </c>
      <c r="AH385">
        <v>0</v>
      </c>
      <c r="AI385">
        <v>0</v>
      </c>
      <c r="AJ385">
        <v>0</v>
      </c>
      <c r="AK385">
        <v>57</v>
      </c>
      <c r="AL385">
        <v>50</v>
      </c>
      <c r="AM385">
        <v>0</v>
      </c>
    </row>
    <row r="386" spans="1:39" x14ac:dyDescent="0.25">
      <c r="A386">
        <v>75276</v>
      </c>
      <c r="B386">
        <v>0</v>
      </c>
      <c r="C386">
        <v>0</v>
      </c>
      <c r="D386">
        <v>2</v>
      </c>
      <c r="E386">
        <v>610</v>
      </c>
      <c r="F386">
        <v>105</v>
      </c>
      <c r="G386">
        <v>125</v>
      </c>
      <c r="H386">
        <v>137</v>
      </c>
      <c r="I386">
        <v>42</v>
      </c>
      <c r="J386">
        <v>21</v>
      </c>
      <c r="K386">
        <v>1</v>
      </c>
      <c r="L386">
        <v>9</v>
      </c>
      <c r="M386">
        <v>4</v>
      </c>
      <c r="N386">
        <v>9</v>
      </c>
      <c r="O386">
        <v>5</v>
      </c>
      <c r="P386">
        <v>0</v>
      </c>
      <c r="Q386">
        <v>0</v>
      </c>
      <c r="R386">
        <v>0</v>
      </c>
      <c r="S386">
        <v>0</v>
      </c>
      <c r="T386">
        <v>0</v>
      </c>
      <c r="U386">
        <v>0</v>
      </c>
      <c r="V386">
        <v>3</v>
      </c>
      <c r="W386">
        <v>11</v>
      </c>
      <c r="X386">
        <v>0</v>
      </c>
      <c r="Y386">
        <v>55</v>
      </c>
      <c r="Z386">
        <v>2799</v>
      </c>
      <c r="AA386">
        <v>0</v>
      </c>
      <c r="AB386">
        <v>0</v>
      </c>
      <c r="AC386">
        <v>0</v>
      </c>
      <c r="AD386">
        <v>1</v>
      </c>
      <c r="AE386">
        <v>0</v>
      </c>
      <c r="AF386">
        <v>0</v>
      </c>
      <c r="AG386">
        <v>0</v>
      </c>
      <c r="AH386">
        <v>1</v>
      </c>
      <c r="AI386">
        <v>0</v>
      </c>
      <c r="AJ386">
        <v>0</v>
      </c>
      <c r="AK386">
        <v>1019</v>
      </c>
      <c r="AL386">
        <v>998</v>
      </c>
      <c r="AM386">
        <v>0</v>
      </c>
    </row>
    <row r="387" spans="1:39" x14ac:dyDescent="0.25">
      <c r="A387">
        <v>42373</v>
      </c>
      <c r="B387">
        <v>1</v>
      </c>
      <c r="C387">
        <v>1</v>
      </c>
      <c r="D387">
        <v>83</v>
      </c>
      <c r="E387">
        <v>67</v>
      </c>
      <c r="F387">
        <v>5</v>
      </c>
      <c r="G387">
        <v>61</v>
      </c>
      <c r="H387">
        <v>3</v>
      </c>
      <c r="I387">
        <v>8</v>
      </c>
      <c r="J387">
        <v>19</v>
      </c>
      <c r="K387">
        <v>5</v>
      </c>
      <c r="L387">
        <v>2</v>
      </c>
      <c r="M387">
        <v>1</v>
      </c>
      <c r="N387">
        <v>5</v>
      </c>
      <c r="O387">
        <v>5</v>
      </c>
      <c r="P387">
        <v>0</v>
      </c>
      <c r="Q387">
        <v>0</v>
      </c>
      <c r="R387">
        <v>0</v>
      </c>
      <c r="S387">
        <v>0</v>
      </c>
      <c r="T387">
        <v>0</v>
      </c>
      <c r="U387">
        <v>0</v>
      </c>
      <c r="V387">
        <v>3</v>
      </c>
      <c r="W387">
        <v>11</v>
      </c>
      <c r="X387">
        <v>0</v>
      </c>
      <c r="Y387">
        <v>46</v>
      </c>
      <c r="Z387">
        <v>2477</v>
      </c>
      <c r="AA387">
        <v>0</v>
      </c>
      <c r="AB387">
        <v>0</v>
      </c>
      <c r="AC387">
        <v>1</v>
      </c>
      <c r="AD387">
        <v>0</v>
      </c>
      <c r="AE387">
        <v>0</v>
      </c>
      <c r="AF387">
        <v>0</v>
      </c>
      <c r="AG387">
        <v>0</v>
      </c>
      <c r="AH387">
        <v>1</v>
      </c>
      <c r="AI387">
        <v>0</v>
      </c>
      <c r="AJ387">
        <v>0</v>
      </c>
      <c r="AK387">
        <v>144</v>
      </c>
      <c r="AL387">
        <v>125</v>
      </c>
      <c r="AM387">
        <v>0</v>
      </c>
    </row>
    <row r="388" spans="1:39" x14ac:dyDescent="0.25">
      <c r="A388">
        <v>30507</v>
      </c>
      <c r="B388">
        <v>0</v>
      </c>
      <c r="C388">
        <v>0</v>
      </c>
      <c r="D388">
        <v>29</v>
      </c>
      <c r="E388">
        <v>65</v>
      </c>
      <c r="F388">
        <v>36</v>
      </c>
      <c r="G388">
        <v>74</v>
      </c>
      <c r="H388">
        <v>38</v>
      </c>
      <c r="I388">
        <v>20</v>
      </c>
      <c r="J388">
        <v>110</v>
      </c>
      <c r="K388">
        <v>1</v>
      </c>
      <c r="L388">
        <v>5</v>
      </c>
      <c r="M388">
        <v>1</v>
      </c>
      <c r="N388">
        <v>4</v>
      </c>
      <c r="O388">
        <v>7</v>
      </c>
      <c r="P388">
        <v>0</v>
      </c>
      <c r="Q388">
        <v>0</v>
      </c>
      <c r="R388">
        <v>0</v>
      </c>
      <c r="S388">
        <v>0</v>
      </c>
      <c r="T388">
        <v>0</v>
      </c>
      <c r="U388">
        <v>0</v>
      </c>
      <c r="V388">
        <v>3</v>
      </c>
      <c r="W388">
        <v>11</v>
      </c>
      <c r="X388">
        <v>0</v>
      </c>
      <c r="Y388">
        <v>60</v>
      </c>
      <c r="Z388">
        <v>2634</v>
      </c>
      <c r="AA388">
        <v>0</v>
      </c>
      <c r="AB388">
        <v>0</v>
      </c>
      <c r="AC388">
        <v>0</v>
      </c>
      <c r="AD388">
        <v>1</v>
      </c>
      <c r="AE388">
        <v>0</v>
      </c>
      <c r="AF388">
        <v>0</v>
      </c>
      <c r="AG388">
        <v>0</v>
      </c>
      <c r="AH388">
        <v>1</v>
      </c>
      <c r="AI388">
        <v>0</v>
      </c>
      <c r="AJ388">
        <v>0</v>
      </c>
      <c r="AK388">
        <v>233</v>
      </c>
      <c r="AL388">
        <v>123</v>
      </c>
      <c r="AM388">
        <v>0</v>
      </c>
    </row>
    <row r="389" spans="1:39" x14ac:dyDescent="0.25">
      <c r="A389">
        <v>55521</v>
      </c>
      <c r="B389">
        <v>1</v>
      </c>
      <c r="C389">
        <v>2</v>
      </c>
      <c r="D389">
        <v>11</v>
      </c>
      <c r="E389">
        <v>416</v>
      </c>
      <c r="F389">
        <v>0</v>
      </c>
      <c r="G389">
        <v>26</v>
      </c>
      <c r="H389">
        <v>0</v>
      </c>
      <c r="I389">
        <v>0</v>
      </c>
      <c r="J389">
        <v>4</v>
      </c>
      <c r="K389">
        <v>9</v>
      </c>
      <c r="L389">
        <v>6</v>
      </c>
      <c r="M389">
        <v>3</v>
      </c>
      <c r="N389">
        <v>6</v>
      </c>
      <c r="O389">
        <v>7</v>
      </c>
      <c r="P389">
        <v>0</v>
      </c>
      <c r="Q389">
        <v>1</v>
      </c>
      <c r="R389">
        <v>0</v>
      </c>
      <c r="S389">
        <v>0</v>
      </c>
      <c r="T389">
        <v>0</v>
      </c>
      <c r="U389">
        <v>0</v>
      </c>
      <c r="V389">
        <v>3</v>
      </c>
      <c r="W389">
        <v>11</v>
      </c>
      <c r="X389">
        <v>1</v>
      </c>
      <c r="Y389">
        <v>65</v>
      </c>
      <c r="Z389">
        <v>2409</v>
      </c>
      <c r="AA389">
        <v>0</v>
      </c>
      <c r="AB389">
        <v>0</v>
      </c>
      <c r="AC389">
        <v>1</v>
      </c>
      <c r="AD389">
        <v>0</v>
      </c>
      <c r="AE389">
        <v>0</v>
      </c>
      <c r="AF389">
        <v>0</v>
      </c>
      <c r="AG389">
        <v>0</v>
      </c>
      <c r="AH389">
        <v>0</v>
      </c>
      <c r="AI389">
        <v>0</v>
      </c>
      <c r="AJ389">
        <v>1</v>
      </c>
      <c r="AK389">
        <v>442</v>
      </c>
      <c r="AL389">
        <v>438</v>
      </c>
      <c r="AM389">
        <v>1</v>
      </c>
    </row>
    <row r="390" spans="1:39" x14ac:dyDescent="0.25">
      <c r="A390">
        <v>48006</v>
      </c>
      <c r="B390">
        <v>1</v>
      </c>
      <c r="C390">
        <v>1</v>
      </c>
      <c r="D390">
        <v>55</v>
      </c>
      <c r="E390">
        <v>23</v>
      </c>
      <c r="F390">
        <v>0</v>
      </c>
      <c r="G390">
        <v>11</v>
      </c>
      <c r="H390">
        <v>3</v>
      </c>
      <c r="I390">
        <v>2</v>
      </c>
      <c r="J390">
        <v>2</v>
      </c>
      <c r="K390">
        <v>1</v>
      </c>
      <c r="L390">
        <v>1</v>
      </c>
      <c r="M390">
        <v>0</v>
      </c>
      <c r="N390">
        <v>3</v>
      </c>
      <c r="O390">
        <v>6</v>
      </c>
      <c r="P390">
        <v>0</v>
      </c>
      <c r="Q390">
        <v>0</v>
      </c>
      <c r="R390">
        <v>0</v>
      </c>
      <c r="S390">
        <v>0</v>
      </c>
      <c r="T390">
        <v>0</v>
      </c>
      <c r="U390">
        <v>0</v>
      </c>
      <c r="V390">
        <v>3</v>
      </c>
      <c r="W390">
        <v>11</v>
      </c>
      <c r="X390">
        <v>0</v>
      </c>
      <c r="Y390">
        <v>55</v>
      </c>
      <c r="Z390">
        <v>2179</v>
      </c>
      <c r="AA390">
        <v>0</v>
      </c>
      <c r="AB390">
        <v>1</v>
      </c>
      <c r="AC390">
        <v>0</v>
      </c>
      <c r="AD390">
        <v>0</v>
      </c>
      <c r="AE390">
        <v>0</v>
      </c>
      <c r="AF390">
        <v>0</v>
      </c>
      <c r="AG390">
        <v>0</v>
      </c>
      <c r="AH390">
        <v>1</v>
      </c>
      <c r="AI390">
        <v>0</v>
      </c>
      <c r="AJ390">
        <v>0</v>
      </c>
      <c r="AK390">
        <v>39</v>
      </c>
      <c r="AL390">
        <v>37</v>
      </c>
      <c r="AM390">
        <v>0</v>
      </c>
    </row>
    <row r="391" spans="1:39" x14ac:dyDescent="0.25">
      <c r="A391">
        <v>27213</v>
      </c>
      <c r="B391">
        <v>1</v>
      </c>
      <c r="C391">
        <v>0</v>
      </c>
      <c r="D391">
        <v>19</v>
      </c>
      <c r="E391">
        <v>19</v>
      </c>
      <c r="F391">
        <v>3</v>
      </c>
      <c r="G391">
        <v>26</v>
      </c>
      <c r="H391">
        <v>10</v>
      </c>
      <c r="I391">
        <v>9</v>
      </c>
      <c r="J391">
        <v>3</v>
      </c>
      <c r="K391">
        <v>3</v>
      </c>
      <c r="L391">
        <v>2</v>
      </c>
      <c r="M391">
        <v>0</v>
      </c>
      <c r="N391">
        <v>4</v>
      </c>
      <c r="O391">
        <v>8</v>
      </c>
      <c r="P391">
        <v>0</v>
      </c>
      <c r="Q391">
        <v>0</v>
      </c>
      <c r="R391">
        <v>0</v>
      </c>
      <c r="S391">
        <v>0</v>
      </c>
      <c r="T391">
        <v>0</v>
      </c>
      <c r="U391">
        <v>0</v>
      </c>
      <c r="V391">
        <v>3</v>
      </c>
      <c r="W391">
        <v>11</v>
      </c>
      <c r="X391">
        <v>1</v>
      </c>
      <c r="Y391">
        <v>48</v>
      </c>
      <c r="Z391">
        <v>2827</v>
      </c>
      <c r="AA391">
        <v>0</v>
      </c>
      <c r="AB391">
        <v>0</v>
      </c>
      <c r="AC391">
        <v>1</v>
      </c>
      <c r="AD391">
        <v>0</v>
      </c>
      <c r="AE391">
        <v>0</v>
      </c>
      <c r="AF391">
        <v>0</v>
      </c>
      <c r="AG391">
        <v>0</v>
      </c>
      <c r="AH391">
        <v>0</v>
      </c>
      <c r="AI391">
        <v>0</v>
      </c>
      <c r="AJ391">
        <v>1</v>
      </c>
      <c r="AK391">
        <v>67</v>
      </c>
      <c r="AL391">
        <v>64</v>
      </c>
      <c r="AM391">
        <v>0</v>
      </c>
    </row>
    <row r="392" spans="1:39" x14ac:dyDescent="0.25">
      <c r="A392">
        <v>65808</v>
      </c>
      <c r="B392">
        <v>1</v>
      </c>
      <c r="C392">
        <v>1</v>
      </c>
      <c r="D392">
        <v>1</v>
      </c>
      <c r="E392">
        <v>155</v>
      </c>
      <c r="F392">
        <v>7</v>
      </c>
      <c r="G392">
        <v>80</v>
      </c>
      <c r="H392">
        <v>13</v>
      </c>
      <c r="I392">
        <v>7</v>
      </c>
      <c r="J392">
        <v>10</v>
      </c>
      <c r="K392">
        <v>3</v>
      </c>
      <c r="L392">
        <v>5</v>
      </c>
      <c r="M392">
        <v>1</v>
      </c>
      <c r="N392">
        <v>5</v>
      </c>
      <c r="O392">
        <v>6</v>
      </c>
      <c r="P392">
        <v>0</v>
      </c>
      <c r="Q392">
        <v>0</v>
      </c>
      <c r="R392">
        <v>0</v>
      </c>
      <c r="S392">
        <v>0</v>
      </c>
      <c r="T392">
        <v>0</v>
      </c>
      <c r="U392">
        <v>0</v>
      </c>
      <c r="V392">
        <v>3</v>
      </c>
      <c r="W392">
        <v>11</v>
      </c>
      <c r="X392">
        <v>0</v>
      </c>
      <c r="Y392">
        <v>49</v>
      </c>
      <c r="Z392">
        <v>2189</v>
      </c>
      <c r="AA392">
        <v>1</v>
      </c>
      <c r="AB392">
        <v>0</v>
      </c>
      <c r="AC392">
        <v>0</v>
      </c>
      <c r="AD392">
        <v>0</v>
      </c>
      <c r="AE392">
        <v>0</v>
      </c>
      <c r="AF392">
        <v>0</v>
      </c>
      <c r="AG392">
        <v>0</v>
      </c>
      <c r="AH392">
        <v>0</v>
      </c>
      <c r="AI392">
        <v>0</v>
      </c>
      <c r="AJ392">
        <v>1</v>
      </c>
      <c r="AK392">
        <v>262</v>
      </c>
      <c r="AL392">
        <v>252</v>
      </c>
      <c r="AM392">
        <v>0</v>
      </c>
    </row>
    <row r="393" spans="1:39" x14ac:dyDescent="0.25">
      <c r="A393">
        <v>30351</v>
      </c>
      <c r="B393">
        <v>1</v>
      </c>
      <c r="C393">
        <v>0</v>
      </c>
      <c r="D393">
        <v>19</v>
      </c>
      <c r="E393">
        <v>14</v>
      </c>
      <c r="F393">
        <v>0</v>
      </c>
      <c r="G393">
        <v>24</v>
      </c>
      <c r="H393">
        <v>3</v>
      </c>
      <c r="I393">
        <v>3</v>
      </c>
      <c r="J393">
        <v>2</v>
      </c>
      <c r="K393">
        <v>1</v>
      </c>
      <c r="L393">
        <v>3</v>
      </c>
      <c r="M393">
        <v>0</v>
      </c>
      <c r="N393">
        <v>2</v>
      </c>
      <c r="O393">
        <v>9</v>
      </c>
      <c r="P393">
        <v>0</v>
      </c>
      <c r="Q393">
        <v>0</v>
      </c>
      <c r="R393">
        <v>0</v>
      </c>
      <c r="S393">
        <v>0</v>
      </c>
      <c r="T393">
        <v>0</v>
      </c>
      <c r="U393">
        <v>0</v>
      </c>
      <c r="V393">
        <v>3</v>
      </c>
      <c r="W393">
        <v>11</v>
      </c>
      <c r="X393">
        <v>0</v>
      </c>
      <c r="Y393">
        <v>46</v>
      </c>
      <c r="Z393">
        <v>2547</v>
      </c>
      <c r="AA393">
        <v>0</v>
      </c>
      <c r="AB393">
        <v>0</v>
      </c>
      <c r="AC393">
        <v>0</v>
      </c>
      <c r="AD393">
        <v>1</v>
      </c>
      <c r="AE393">
        <v>0</v>
      </c>
      <c r="AF393">
        <v>0</v>
      </c>
      <c r="AG393">
        <v>0</v>
      </c>
      <c r="AH393">
        <v>0</v>
      </c>
      <c r="AI393">
        <v>0</v>
      </c>
      <c r="AJ393">
        <v>1</v>
      </c>
      <c r="AK393">
        <v>44</v>
      </c>
      <c r="AL393">
        <v>42</v>
      </c>
      <c r="AM393">
        <v>0</v>
      </c>
    </row>
    <row r="394" spans="1:39" x14ac:dyDescent="0.25">
      <c r="A394">
        <v>50437</v>
      </c>
      <c r="B394">
        <v>0</v>
      </c>
      <c r="C394">
        <v>2</v>
      </c>
      <c r="D394">
        <v>28</v>
      </c>
      <c r="E394">
        <v>370</v>
      </c>
      <c r="F394">
        <v>9</v>
      </c>
      <c r="G394">
        <v>92</v>
      </c>
      <c r="H394">
        <v>6</v>
      </c>
      <c r="I394">
        <v>9</v>
      </c>
      <c r="J394">
        <v>4</v>
      </c>
      <c r="K394">
        <v>3</v>
      </c>
      <c r="L394">
        <v>7</v>
      </c>
      <c r="M394">
        <v>1</v>
      </c>
      <c r="N394">
        <v>8</v>
      </c>
      <c r="O394">
        <v>7</v>
      </c>
      <c r="P394">
        <v>0</v>
      </c>
      <c r="Q394">
        <v>0</v>
      </c>
      <c r="R394">
        <v>0</v>
      </c>
      <c r="S394">
        <v>0</v>
      </c>
      <c r="T394">
        <v>0</v>
      </c>
      <c r="U394">
        <v>0</v>
      </c>
      <c r="V394">
        <v>3</v>
      </c>
      <c r="W394">
        <v>11</v>
      </c>
      <c r="X394">
        <v>0</v>
      </c>
      <c r="Y394">
        <v>57</v>
      </c>
      <c r="Z394">
        <v>2779</v>
      </c>
      <c r="AA394">
        <v>0</v>
      </c>
      <c r="AB394">
        <v>1</v>
      </c>
      <c r="AC394">
        <v>0</v>
      </c>
      <c r="AD394">
        <v>0</v>
      </c>
      <c r="AE394">
        <v>0</v>
      </c>
      <c r="AF394">
        <v>0</v>
      </c>
      <c r="AG394">
        <v>0</v>
      </c>
      <c r="AH394">
        <v>1</v>
      </c>
      <c r="AI394">
        <v>0</v>
      </c>
      <c r="AJ394">
        <v>0</v>
      </c>
      <c r="AK394">
        <v>486</v>
      </c>
      <c r="AL394">
        <v>482</v>
      </c>
      <c r="AM394">
        <v>0</v>
      </c>
    </row>
    <row r="395" spans="1:39" x14ac:dyDescent="0.25">
      <c r="A395">
        <v>23616</v>
      </c>
      <c r="B395">
        <v>1</v>
      </c>
      <c r="C395">
        <v>0</v>
      </c>
      <c r="D395">
        <v>76</v>
      </c>
      <c r="E395">
        <v>4</v>
      </c>
      <c r="F395">
        <v>22</v>
      </c>
      <c r="G395">
        <v>11</v>
      </c>
      <c r="H395">
        <v>3</v>
      </c>
      <c r="I395">
        <v>7</v>
      </c>
      <c r="J395">
        <v>32</v>
      </c>
      <c r="K395">
        <v>2</v>
      </c>
      <c r="L395">
        <v>3</v>
      </c>
      <c r="M395">
        <v>0</v>
      </c>
      <c r="N395">
        <v>3</v>
      </c>
      <c r="O395">
        <v>8</v>
      </c>
      <c r="P395">
        <v>0</v>
      </c>
      <c r="Q395">
        <v>0</v>
      </c>
      <c r="R395">
        <v>0</v>
      </c>
      <c r="S395">
        <v>0</v>
      </c>
      <c r="T395">
        <v>0</v>
      </c>
      <c r="U395">
        <v>0</v>
      </c>
      <c r="V395">
        <v>3</v>
      </c>
      <c r="W395">
        <v>11</v>
      </c>
      <c r="X395">
        <v>1</v>
      </c>
      <c r="Y395">
        <v>38</v>
      </c>
      <c r="Z395">
        <v>2748</v>
      </c>
      <c r="AA395">
        <v>0</v>
      </c>
      <c r="AB395">
        <v>0</v>
      </c>
      <c r="AC395">
        <v>1</v>
      </c>
      <c r="AD395">
        <v>0</v>
      </c>
      <c r="AE395">
        <v>0</v>
      </c>
      <c r="AF395">
        <v>1</v>
      </c>
      <c r="AG395">
        <v>0</v>
      </c>
      <c r="AH395">
        <v>0</v>
      </c>
      <c r="AI395">
        <v>0</v>
      </c>
      <c r="AJ395">
        <v>0</v>
      </c>
      <c r="AK395">
        <v>47</v>
      </c>
      <c r="AL395">
        <v>15</v>
      </c>
      <c r="AM395">
        <v>0</v>
      </c>
    </row>
    <row r="396" spans="1:39" x14ac:dyDescent="0.25">
      <c r="A396">
        <v>53858</v>
      </c>
      <c r="B396">
        <v>0</v>
      </c>
      <c r="C396">
        <v>1</v>
      </c>
      <c r="D396">
        <v>50</v>
      </c>
      <c r="E396">
        <v>407</v>
      </c>
      <c r="F396">
        <v>53</v>
      </c>
      <c r="G396">
        <v>221</v>
      </c>
      <c r="H396">
        <v>58</v>
      </c>
      <c r="I396">
        <v>150</v>
      </c>
      <c r="J396">
        <v>26</v>
      </c>
      <c r="K396">
        <v>4</v>
      </c>
      <c r="L396">
        <v>4</v>
      </c>
      <c r="M396">
        <v>3</v>
      </c>
      <c r="N396">
        <v>6</v>
      </c>
      <c r="O396">
        <v>4</v>
      </c>
      <c r="P396">
        <v>0</v>
      </c>
      <c r="Q396">
        <v>0</v>
      </c>
      <c r="R396">
        <v>0</v>
      </c>
      <c r="S396">
        <v>0</v>
      </c>
      <c r="T396">
        <v>0</v>
      </c>
      <c r="U396">
        <v>0</v>
      </c>
      <c r="V396">
        <v>3</v>
      </c>
      <c r="W396">
        <v>11</v>
      </c>
      <c r="X396">
        <v>0</v>
      </c>
      <c r="Y396">
        <v>44</v>
      </c>
      <c r="Z396">
        <v>2756</v>
      </c>
      <c r="AA396">
        <v>0</v>
      </c>
      <c r="AB396">
        <v>1</v>
      </c>
      <c r="AC396">
        <v>0</v>
      </c>
      <c r="AD396">
        <v>0</v>
      </c>
      <c r="AE396">
        <v>0</v>
      </c>
      <c r="AF396">
        <v>0</v>
      </c>
      <c r="AG396">
        <v>0</v>
      </c>
      <c r="AH396">
        <v>1</v>
      </c>
      <c r="AI396">
        <v>0</v>
      </c>
      <c r="AJ396">
        <v>0</v>
      </c>
      <c r="AK396">
        <v>889</v>
      </c>
      <c r="AL396">
        <v>863</v>
      </c>
      <c r="AM396">
        <v>0</v>
      </c>
    </row>
    <row r="397" spans="1:39" x14ac:dyDescent="0.25">
      <c r="A397">
        <v>66465</v>
      </c>
      <c r="B397">
        <v>0</v>
      </c>
      <c r="C397">
        <v>1</v>
      </c>
      <c r="D397">
        <v>1</v>
      </c>
      <c r="E397">
        <v>1200</v>
      </c>
      <c r="F397">
        <v>0</v>
      </c>
      <c r="G397">
        <v>204</v>
      </c>
      <c r="H397">
        <v>38</v>
      </c>
      <c r="I397">
        <v>29</v>
      </c>
      <c r="J397">
        <v>14</v>
      </c>
      <c r="K397">
        <v>3</v>
      </c>
      <c r="L397">
        <v>11</v>
      </c>
      <c r="M397">
        <v>9</v>
      </c>
      <c r="N397">
        <v>12</v>
      </c>
      <c r="O397">
        <v>6</v>
      </c>
      <c r="P397">
        <v>0</v>
      </c>
      <c r="Q397">
        <v>0</v>
      </c>
      <c r="R397">
        <v>0</v>
      </c>
      <c r="S397">
        <v>1</v>
      </c>
      <c r="T397">
        <v>0</v>
      </c>
      <c r="U397">
        <v>0</v>
      </c>
      <c r="V397">
        <v>3</v>
      </c>
      <c r="W397">
        <v>11</v>
      </c>
      <c r="X397">
        <v>0</v>
      </c>
      <c r="Y397">
        <v>65</v>
      </c>
      <c r="Z397">
        <v>2615</v>
      </c>
      <c r="AA397">
        <v>0</v>
      </c>
      <c r="AB397">
        <v>1</v>
      </c>
      <c r="AC397">
        <v>0</v>
      </c>
      <c r="AD397">
        <v>0</v>
      </c>
      <c r="AE397">
        <v>0</v>
      </c>
      <c r="AF397">
        <v>0</v>
      </c>
      <c r="AG397">
        <v>0</v>
      </c>
      <c r="AH397">
        <v>0</v>
      </c>
      <c r="AI397">
        <v>0</v>
      </c>
      <c r="AJ397">
        <v>1</v>
      </c>
      <c r="AK397">
        <v>1471</v>
      </c>
      <c r="AL397">
        <v>1457</v>
      </c>
      <c r="AM397">
        <v>1</v>
      </c>
    </row>
    <row r="398" spans="1:39" x14ac:dyDescent="0.25">
      <c r="A398">
        <v>46923</v>
      </c>
      <c r="B398">
        <v>1</v>
      </c>
      <c r="C398">
        <v>0</v>
      </c>
      <c r="D398">
        <v>90</v>
      </c>
      <c r="E398">
        <v>85</v>
      </c>
      <c r="F398">
        <v>44</v>
      </c>
      <c r="G398">
        <v>54</v>
      </c>
      <c r="H398">
        <v>102</v>
      </c>
      <c r="I398">
        <v>78</v>
      </c>
      <c r="J398">
        <v>6</v>
      </c>
      <c r="K398">
        <v>3</v>
      </c>
      <c r="L398">
        <v>5</v>
      </c>
      <c r="M398">
        <v>1</v>
      </c>
      <c r="N398">
        <v>7</v>
      </c>
      <c r="O398">
        <v>7</v>
      </c>
      <c r="P398">
        <v>0</v>
      </c>
      <c r="Q398">
        <v>0</v>
      </c>
      <c r="R398">
        <v>0</v>
      </c>
      <c r="S398">
        <v>0</v>
      </c>
      <c r="T398">
        <v>0</v>
      </c>
      <c r="U398">
        <v>0</v>
      </c>
      <c r="V398">
        <v>3</v>
      </c>
      <c r="W398">
        <v>11</v>
      </c>
      <c r="X398">
        <v>0</v>
      </c>
      <c r="Y398">
        <v>33</v>
      </c>
      <c r="Z398">
        <v>2835</v>
      </c>
      <c r="AA398">
        <v>0</v>
      </c>
      <c r="AB398">
        <v>0</v>
      </c>
      <c r="AC398">
        <v>1</v>
      </c>
      <c r="AD398">
        <v>0</v>
      </c>
      <c r="AE398">
        <v>0</v>
      </c>
      <c r="AF398">
        <v>0</v>
      </c>
      <c r="AG398">
        <v>0</v>
      </c>
      <c r="AH398">
        <v>1</v>
      </c>
      <c r="AI398">
        <v>0</v>
      </c>
      <c r="AJ398">
        <v>0</v>
      </c>
      <c r="AK398">
        <v>363</v>
      </c>
      <c r="AL398">
        <v>357</v>
      </c>
      <c r="AM398">
        <v>0</v>
      </c>
    </row>
    <row r="399" spans="1:39" x14ac:dyDescent="0.25">
      <c r="A399">
        <v>75072</v>
      </c>
      <c r="B399">
        <v>0</v>
      </c>
      <c r="C399">
        <v>1</v>
      </c>
      <c r="D399">
        <v>83</v>
      </c>
      <c r="E399">
        <v>583</v>
      </c>
      <c r="F399">
        <v>34</v>
      </c>
      <c r="G399">
        <v>309</v>
      </c>
      <c r="H399">
        <v>0</v>
      </c>
      <c r="I399">
        <v>22</v>
      </c>
      <c r="J399">
        <v>125</v>
      </c>
      <c r="K399">
        <v>2</v>
      </c>
      <c r="L399">
        <v>5</v>
      </c>
      <c r="M399">
        <v>4</v>
      </c>
      <c r="N399">
        <v>8</v>
      </c>
      <c r="O399">
        <v>3</v>
      </c>
      <c r="P399">
        <v>0</v>
      </c>
      <c r="Q399">
        <v>0</v>
      </c>
      <c r="R399">
        <v>0</v>
      </c>
      <c r="S399">
        <v>0</v>
      </c>
      <c r="T399">
        <v>0</v>
      </c>
      <c r="U399">
        <v>0</v>
      </c>
      <c r="V399">
        <v>3</v>
      </c>
      <c r="W399">
        <v>11</v>
      </c>
      <c r="X399">
        <v>0</v>
      </c>
      <c r="Y399">
        <v>58</v>
      </c>
      <c r="Z399">
        <v>2681</v>
      </c>
      <c r="AA399">
        <v>0</v>
      </c>
      <c r="AB399">
        <v>0</v>
      </c>
      <c r="AC399">
        <v>0</v>
      </c>
      <c r="AD399">
        <v>1</v>
      </c>
      <c r="AE399">
        <v>0</v>
      </c>
      <c r="AF399">
        <v>0</v>
      </c>
      <c r="AG399">
        <v>0</v>
      </c>
      <c r="AH399">
        <v>1</v>
      </c>
      <c r="AI399">
        <v>0</v>
      </c>
      <c r="AJ399">
        <v>0</v>
      </c>
      <c r="AK399">
        <v>948</v>
      </c>
      <c r="AL399">
        <v>823</v>
      </c>
      <c r="AM399">
        <v>0</v>
      </c>
    </row>
    <row r="400" spans="1:39" x14ac:dyDescent="0.25">
      <c r="A400">
        <v>75865</v>
      </c>
      <c r="B400">
        <v>0</v>
      </c>
      <c r="C400">
        <v>0</v>
      </c>
      <c r="D400">
        <v>73</v>
      </c>
      <c r="E400">
        <v>483</v>
      </c>
      <c r="F400">
        <v>0</v>
      </c>
      <c r="G400">
        <v>591</v>
      </c>
      <c r="H400">
        <v>156</v>
      </c>
      <c r="I400">
        <v>0</v>
      </c>
      <c r="J400">
        <v>12</v>
      </c>
      <c r="K400">
        <v>1</v>
      </c>
      <c r="L400">
        <v>3</v>
      </c>
      <c r="M400">
        <v>5</v>
      </c>
      <c r="N400">
        <v>10</v>
      </c>
      <c r="O400">
        <v>1</v>
      </c>
      <c r="P400">
        <v>0</v>
      </c>
      <c r="Q400">
        <v>0</v>
      </c>
      <c r="R400">
        <v>0</v>
      </c>
      <c r="S400">
        <v>0</v>
      </c>
      <c r="T400">
        <v>0</v>
      </c>
      <c r="U400">
        <v>0</v>
      </c>
      <c r="V400">
        <v>3</v>
      </c>
      <c r="W400">
        <v>11</v>
      </c>
      <c r="X400">
        <v>0</v>
      </c>
      <c r="Y400">
        <v>77</v>
      </c>
      <c r="Z400">
        <v>2249</v>
      </c>
      <c r="AA400">
        <v>0</v>
      </c>
      <c r="AB400">
        <v>1</v>
      </c>
      <c r="AC400">
        <v>0</v>
      </c>
      <c r="AD400">
        <v>0</v>
      </c>
      <c r="AE400">
        <v>0</v>
      </c>
      <c r="AF400">
        <v>0</v>
      </c>
      <c r="AG400">
        <v>0</v>
      </c>
      <c r="AH400">
        <v>0</v>
      </c>
      <c r="AI400">
        <v>0</v>
      </c>
      <c r="AJ400">
        <v>1</v>
      </c>
      <c r="AK400">
        <v>1230</v>
      </c>
      <c r="AL400">
        <v>1218</v>
      </c>
      <c r="AM400">
        <v>0</v>
      </c>
    </row>
    <row r="401" spans="1:39" x14ac:dyDescent="0.25">
      <c r="A401">
        <v>19789</v>
      </c>
      <c r="B401">
        <v>1</v>
      </c>
      <c r="C401">
        <v>0</v>
      </c>
      <c r="D401">
        <v>24</v>
      </c>
      <c r="E401">
        <v>2</v>
      </c>
      <c r="F401">
        <v>5</v>
      </c>
      <c r="G401">
        <v>9</v>
      </c>
      <c r="H401">
        <v>28</v>
      </c>
      <c r="I401">
        <v>6</v>
      </c>
      <c r="J401">
        <v>28</v>
      </c>
      <c r="K401">
        <v>3</v>
      </c>
      <c r="L401">
        <v>2</v>
      </c>
      <c r="M401">
        <v>1</v>
      </c>
      <c r="N401">
        <v>3</v>
      </c>
      <c r="O401">
        <v>5</v>
      </c>
      <c r="P401">
        <v>1</v>
      </c>
      <c r="Q401">
        <v>0</v>
      </c>
      <c r="R401">
        <v>0</v>
      </c>
      <c r="S401">
        <v>0</v>
      </c>
      <c r="T401">
        <v>0</v>
      </c>
      <c r="U401">
        <v>0</v>
      </c>
      <c r="V401">
        <v>3</v>
      </c>
      <c r="W401">
        <v>11</v>
      </c>
      <c r="X401">
        <v>0</v>
      </c>
      <c r="Y401">
        <v>45</v>
      </c>
      <c r="Z401">
        <v>2380</v>
      </c>
      <c r="AA401">
        <v>0</v>
      </c>
      <c r="AB401">
        <v>0</v>
      </c>
      <c r="AC401">
        <v>0</v>
      </c>
      <c r="AD401">
        <v>1</v>
      </c>
      <c r="AE401">
        <v>0</v>
      </c>
      <c r="AF401">
        <v>1</v>
      </c>
      <c r="AG401">
        <v>0</v>
      </c>
      <c r="AH401">
        <v>0</v>
      </c>
      <c r="AI401">
        <v>0</v>
      </c>
      <c r="AJ401">
        <v>0</v>
      </c>
      <c r="AK401">
        <v>50</v>
      </c>
      <c r="AL401">
        <v>22</v>
      </c>
      <c r="AM401">
        <v>1</v>
      </c>
    </row>
    <row r="402" spans="1:39" x14ac:dyDescent="0.25">
      <c r="A402">
        <v>80134</v>
      </c>
      <c r="B402">
        <v>0</v>
      </c>
      <c r="C402">
        <v>0</v>
      </c>
      <c r="D402">
        <v>11</v>
      </c>
      <c r="E402">
        <v>966</v>
      </c>
      <c r="F402">
        <v>26</v>
      </c>
      <c r="G402">
        <v>282</v>
      </c>
      <c r="H402">
        <v>52</v>
      </c>
      <c r="I402">
        <v>26</v>
      </c>
      <c r="J402">
        <v>26</v>
      </c>
      <c r="K402">
        <v>1</v>
      </c>
      <c r="L402">
        <v>2</v>
      </c>
      <c r="M402">
        <v>7</v>
      </c>
      <c r="N402">
        <v>11</v>
      </c>
      <c r="O402">
        <v>5</v>
      </c>
      <c r="P402">
        <v>0</v>
      </c>
      <c r="Q402">
        <v>1</v>
      </c>
      <c r="R402">
        <v>1</v>
      </c>
      <c r="S402">
        <v>1</v>
      </c>
      <c r="T402">
        <v>1</v>
      </c>
      <c r="U402">
        <v>0</v>
      </c>
      <c r="V402">
        <v>3</v>
      </c>
      <c r="W402">
        <v>11</v>
      </c>
      <c r="X402">
        <v>0</v>
      </c>
      <c r="Y402">
        <v>26</v>
      </c>
      <c r="Z402">
        <v>2294</v>
      </c>
      <c r="AA402">
        <v>0</v>
      </c>
      <c r="AB402">
        <v>0</v>
      </c>
      <c r="AC402">
        <v>0</v>
      </c>
      <c r="AD402">
        <v>1</v>
      </c>
      <c r="AE402">
        <v>0</v>
      </c>
      <c r="AF402">
        <v>0</v>
      </c>
      <c r="AG402">
        <v>0</v>
      </c>
      <c r="AH402">
        <v>1</v>
      </c>
      <c r="AI402">
        <v>0</v>
      </c>
      <c r="AJ402">
        <v>0</v>
      </c>
      <c r="AK402">
        <v>1352</v>
      </c>
      <c r="AL402">
        <v>1326</v>
      </c>
      <c r="AM402">
        <v>4</v>
      </c>
    </row>
    <row r="403" spans="1:39" x14ac:dyDescent="0.25">
      <c r="A403">
        <v>91065</v>
      </c>
      <c r="B403">
        <v>0</v>
      </c>
      <c r="C403">
        <v>0</v>
      </c>
      <c r="D403">
        <v>33</v>
      </c>
      <c r="E403">
        <v>822</v>
      </c>
      <c r="F403">
        <v>114</v>
      </c>
      <c r="G403">
        <v>108</v>
      </c>
      <c r="H403">
        <v>179</v>
      </c>
      <c r="I403">
        <v>137</v>
      </c>
      <c r="J403">
        <v>114</v>
      </c>
      <c r="K403">
        <v>1</v>
      </c>
      <c r="L403">
        <v>7</v>
      </c>
      <c r="M403">
        <v>9</v>
      </c>
      <c r="N403">
        <v>9</v>
      </c>
      <c r="O403">
        <v>3</v>
      </c>
      <c r="P403">
        <v>0</v>
      </c>
      <c r="Q403">
        <v>0</v>
      </c>
      <c r="R403">
        <v>1</v>
      </c>
      <c r="S403">
        <v>1</v>
      </c>
      <c r="T403">
        <v>0</v>
      </c>
      <c r="U403">
        <v>0</v>
      </c>
      <c r="V403">
        <v>3</v>
      </c>
      <c r="W403">
        <v>11</v>
      </c>
      <c r="X403">
        <v>1</v>
      </c>
      <c r="Y403">
        <v>39</v>
      </c>
      <c r="Z403">
        <v>2651</v>
      </c>
      <c r="AA403">
        <v>0</v>
      </c>
      <c r="AB403">
        <v>0</v>
      </c>
      <c r="AC403">
        <v>1</v>
      </c>
      <c r="AD403">
        <v>0</v>
      </c>
      <c r="AE403">
        <v>0</v>
      </c>
      <c r="AF403">
        <v>0</v>
      </c>
      <c r="AG403">
        <v>0</v>
      </c>
      <c r="AH403">
        <v>1</v>
      </c>
      <c r="AI403">
        <v>0</v>
      </c>
      <c r="AJ403">
        <v>0</v>
      </c>
      <c r="AK403">
        <v>1360</v>
      </c>
      <c r="AL403">
        <v>1246</v>
      </c>
      <c r="AM403">
        <v>2</v>
      </c>
    </row>
    <row r="404" spans="1:39" x14ac:dyDescent="0.25">
      <c r="A404">
        <v>49505</v>
      </c>
      <c r="B404">
        <v>1</v>
      </c>
      <c r="C404">
        <v>1</v>
      </c>
      <c r="D404">
        <v>4</v>
      </c>
      <c r="E404">
        <v>604</v>
      </c>
      <c r="F404">
        <v>0</v>
      </c>
      <c r="G404">
        <v>100</v>
      </c>
      <c r="H404">
        <v>19</v>
      </c>
      <c r="I404">
        <v>0</v>
      </c>
      <c r="J404">
        <v>28</v>
      </c>
      <c r="K404">
        <v>9</v>
      </c>
      <c r="L404">
        <v>10</v>
      </c>
      <c r="M404">
        <v>2</v>
      </c>
      <c r="N404">
        <v>8</v>
      </c>
      <c r="O404">
        <v>8</v>
      </c>
      <c r="P404">
        <v>0</v>
      </c>
      <c r="Q404">
        <v>0</v>
      </c>
      <c r="R404">
        <v>0</v>
      </c>
      <c r="S404">
        <v>0</v>
      </c>
      <c r="T404">
        <v>0</v>
      </c>
      <c r="U404">
        <v>0</v>
      </c>
      <c r="V404">
        <v>3</v>
      </c>
      <c r="W404">
        <v>11</v>
      </c>
      <c r="X404">
        <v>0</v>
      </c>
      <c r="Y404">
        <v>49</v>
      </c>
      <c r="Z404">
        <v>2640</v>
      </c>
      <c r="AA404">
        <v>0</v>
      </c>
      <c r="AB404">
        <v>1</v>
      </c>
      <c r="AC404">
        <v>0</v>
      </c>
      <c r="AD404">
        <v>0</v>
      </c>
      <c r="AE404">
        <v>0</v>
      </c>
      <c r="AF404">
        <v>0</v>
      </c>
      <c r="AG404">
        <v>0</v>
      </c>
      <c r="AH404">
        <v>0</v>
      </c>
      <c r="AI404">
        <v>1</v>
      </c>
      <c r="AJ404">
        <v>0</v>
      </c>
      <c r="AK404">
        <v>723</v>
      </c>
      <c r="AL404">
        <v>695</v>
      </c>
      <c r="AM404">
        <v>0</v>
      </c>
    </row>
    <row r="405" spans="1:39" x14ac:dyDescent="0.25">
      <c r="A405">
        <v>37401</v>
      </c>
      <c r="B405">
        <v>1</v>
      </c>
      <c r="C405">
        <v>0</v>
      </c>
      <c r="D405">
        <v>14</v>
      </c>
      <c r="E405">
        <v>19</v>
      </c>
      <c r="F405">
        <v>3</v>
      </c>
      <c r="G405">
        <v>19</v>
      </c>
      <c r="H405">
        <v>3</v>
      </c>
      <c r="I405">
        <v>1</v>
      </c>
      <c r="J405">
        <v>3</v>
      </c>
      <c r="K405">
        <v>2</v>
      </c>
      <c r="L405">
        <v>2</v>
      </c>
      <c r="M405">
        <v>0</v>
      </c>
      <c r="N405">
        <v>3</v>
      </c>
      <c r="O405">
        <v>7</v>
      </c>
      <c r="P405">
        <v>0</v>
      </c>
      <c r="Q405">
        <v>0</v>
      </c>
      <c r="R405">
        <v>0</v>
      </c>
      <c r="S405">
        <v>0</v>
      </c>
      <c r="T405">
        <v>0</v>
      </c>
      <c r="U405">
        <v>0</v>
      </c>
      <c r="V405">
        <v>3</v>
      </c>
      <c r="W405">
        <v>11</v>
      </c>
      <c r="X405">
        <v>0</v>
      </c>
      <c r="Y405">
        <v>47</v>
      </c>
      <c r="Z405">
        <v>2213</v>
      </c>
      <c r="AA405">
        <v>0</v>
      </c>
      <c r="AB405">
        <v>1</v>
      </c>
      <c r="AC405">
        <v>0</v>
      </c>
      <c r="AD405">
        <v>0</v>
      </c>
      <c r="AE405">
        <v>0</v>
      </c>
      <c r="AF405">
        <v>0</v>
      </c>
      <c r="AG405">
        <v>0</v>
      </c>
      <c r="AH405">
        <v>0</v>
      </c>
      <c r="AI405">
        <v>0</v>
      </c>
      <c r="AJ405">
        <v>1</v>
      </c>
      <c r="AK405">
        <v>45</v>
      </c>
      <c r="AL405">
        <v>42</v>
      </c>
      <c r="AM405">
        <v>0</v>
      </c>
    </row>
    <row r="406" spans="1:39" x14ac:dyDescent="0.25">
      <c r="A406">
        <v>30096</v>
      </c>
      <c r="B406">
        <v>1</v>
      </c>
      <c r="C406">
        <v>0</v>
      </c>
      <c r="D406">
        <v>30</v>
      </c>
      <c r="E406">
        <v>5</v>
      </c>
      <c r="F406">
        <v>3</v>
      </c>
      <c r="G406">
        <v>11</v>
      </c>
      <c r="H406">
        <v>12</v>
      </c>
      <c r="I406">
        <v>5</v>
      </c>
      <c r="J406">
        <v>9</v>
      </c>
      <c r="K406">
        <v>1</v>
      </c>
      <c r="L406">
        <v>2</v>
      </c>
      <c r="M406">
        <v>0</v>
      </c>
      <c r="N406">
        <v>3</v>
      </c>
      <c r="O406">
        <v>6</v>
      </c>
      <c r="P406">
        <v>0</v>
      </c>
      <c r="Q406">
        <v>0</v>
      </c>
      <c r="R406">
        <v>0</v>
      </c>
      <c r="S406">
        <v>0</v>
      </c>
      <c r="T406">
        <v>0</v>
      </c>
      <c r="U406">
        <v>0</v>
      </c>
      <c r="V406">
        <v>3</v>
      </c>
      <c r="W406">
        <v>11</v>
      </c>
      <c r="X406">
        <v>0</v>
      </c>
      <c r="Y406">
        <v>37</v>
      </c>
      <c r="Z406">
        <v>2197</v>
      </c>
      <c r="AA406">
        <v>0</v>
      </c>
      <c r="AB406">
        <v>1</v>
      </c>
      <c r="AC406">
        <v>0</v>
      </c>
      <c r="AD406">
        <v>0</v>
      </c>
      <c r="AE406">
        <v>0</v>
      </c>
      <c r="AF406">
        <v>0</v>
      </c>
      <c r="AG406">
        <v>0</v>
      </c>
      <c r="AH406">
        <v>1</v>
      </c>
      <c r="AI406">
        <v>0</v>
      </c>
      <c r="AJ406">
        <v>0</v>
      </c>
      <c r="AK406">
        <v>36</v>
      </c>
      <c r="AL406">
        <v>27</v>
      </c>
      <c r="AM406">
        <v>0</v>
      </c>
    </row>
    <row r="407" spans="1:39" x14ac:dyDescent="0.25">
      <c r="A407">
        <v>18492</v>
      </c>
      <c r="B407">
        <v>1</v>
      </c>
      <c r="C407">
        <v>0</v>
      </c>
      <c r="D407">
        <v>75</v>
      </c>
      <c r="E407">
        <v>2</v>
      </c>
      <c r="F407">
        <v>2</v>
      </c>
      <c r="G407">
        <v>2</v>
      </c>
      <c r="H407">
        <v>2</v>
      </c>
      <c r="I407">
        <v>1</v>
      </c>
      <c r="J407">
        <v>1</v>
      </c>
      <c r="K407">
        <v>1</v>
      </c>
      <c r="L407">
        <v>1</v>
      </c>
      <c r="M407">
        <v>0</v>
      </c>
      <c r="N407">
        <v>2</v>
      </c>
      <c r="O407">
        <v>8</v>
      </c>
      <c r="P407">
        <v>0</v>
      </c>
      <c r="Q407">
        <v>0</v>
      </c>
      <c r="R407">
        <v>0</v>
      </c>
      <c r="S407">
        <v>0</v>
      </c>
      <c r="T407">
        <v>0</v>
      </c>
      <c r="U407">
        <v>0</v>
      </c>
      <c r="V407">
        <v>3</v>
      </c>
      <c r="W407">
        <v>11</v>
      </c>
      <c r="X407">
        <v>0</v>
      </c>
      <c r="Y407">
        <v>38</v>
      </c>
      <c r="Z407">
        <v>2183</v>
      </c>
      <c r="AA407">
        <v>0</v>
      </c>
      <c r="AB407">
        <v>0</v>
      </c>
      <c r="AC407">
        <v>0</v>
      </c>
      <c r="AD407">
        <v>1</v>
      </c>
      <c r="AE407">
        <v>0</v>
      </c>
      <c r="AF407">
        <v>0</v>
      </c>
      <c r="AG407">
        <v>0</v>
      </c>
      <c r="AH407">
        <v>0</v>
      </c>
      <c r="AI407">
        <v>1</v>
      </c>
      <c r="AJ407">
        <v>0</v>
      </c>
      <c r="AK407">
        <v>9</v>
      </c>
      <c r="AL407">
        <v>8</v>
      </c>
      <c r="AM407">
        <v>0</v>
      </c>
    </row>
    <row r="408" spans="1:39" x14ac:dyDescent="0.25">
      <c r="A408">
        <v>82584</v>
      </c>
      <c r="B408">
        <v>0</v>
      </c>
      <c r="C408">
        <v>0</v>
      </c>
      <c r="D408">
        <v>26</v>
      </c>
      <c r="E408">
        <v>1076</v>
      </c>
      <c r="F408">
        <v>68</v>
      </c>
      <c r="G408">
        <v>103</v>
      </c>
      <c r="H408">
        <v>29</v>
      </c>
      <c r="I408">
        <v>91</v>
      </c>
      <c r="J408">
        <v>68</v>
      </c>
      <c r="K408">
        <v>1</v>
      </c>
      <c r="L408">
        <v>3</v>
      </c>
      <c r="M408">
        <v>4</v>
      </c>
      <c r="N408">
        <v>8</v>
      </c>
      <c r="O408">
        <v>1</v>
      </c>
      <c r="P408">
        <v>0</v>
      </c>
      <c r="Q408">
        <v>1</v>
      </c>
      <c r="R408">
        <v>1</v>
      </c>
      <c r="S408">
        <v>0</v>
      </c>
      <c r="T408">
        <v>0</v>
      </c>
      <c r="U408">
        <v>0</v>
      </c>
      <c r="V408">
        <v>3</v>
      </c>
      <c r="W408">
        <v>11</v>
      </c>
      <c r="X408">
        <v>1</v>
      </c>
      <c r="Y408">
        <v>46</v>
      </c>
      <c r="Z408">
        <v>2549</v>
      </c>
      <c r="AA408">
        <v>0</v>
      </c>
      <c r="AB408">
        <v>1</v>
      </c>
      <c r="AC408">
        <v>0</v>
      </c>
      <c r="AD408">
        <v>0</v>
      </c>
      <c r="AE408">
        <v>0</v>
      </c>
      <c r="AF408">
        <v>0</v>
      </c>
      <c r="AG408">
        <v>0</v>
      </c>
      <c r="AH408">
        <v>0</v>
      </c>
      <c r="AI408">
        <v>1</v>
      </c>
      <c r="AJ408">
        <v>0</v>
      </c>
      <c r="AK408">
        <v>1367</v>
      </c>
      <c r="AL408">
        <v>1299</v>
      </c>
      <c r="AM408">
        <v>2</v>
      </c>
    </row>
    <row r="409" spans="1:39" x14ac:dyDescent="0.25">
      <c r="A409">
        <v>93027</v>
      </c>
      <c r="B409">
        <v>0</v>
      </c>
      <c r="C409">
        <v>0</v>
      </c>
      <c r="D409">
        <v>77</v>
      </c>
      <c r="E409">
        <v>1285</v>
      </c>
      <c r="F409">
        <v>42</v>
      </c>
      <c r="G409">
        <v>716</v>
      </c>
      <c r="H409">
        <v>55</v>
      </c>
      <c r="I409">
        <v>0</v>
      </c>
      <c r="J409">
        <v>21</v>
      </c>
      <c r="K409">
        <v>0</v>
      </c>
      <c r="L409">
        <v>7</v>
      </c>
      <c r="M409">
        <v>10</v>
      </c>
      <c r="N409">
        <v>5</v>
      </c>
      <c r="O409">
        <v>2</v>
      </c>
      <c r="P409">
        <v>0</v>
      </c>
      <c r="Q409">
        <v>0</v>
      </c>
      <c r="R409">
        <v>1</v>
      </c>
      <c r="S409">
        <v>0</v>
      </c>
      <c r="T409">
        <v>0</v>
      </c>
      <c r="U409">
        <v>0</v>
      </c>
      <c r="V409">
        <v>3</v>
      </c>
      <c r="W409">
        <v>11</v>
      </c>
      <c r="X409">
        <v>0</v>
      </c>
      <c r="Y409">
        <v>79</v>
      </c>
      <c r="Z409">
        <v>2601</v>
      </c>
      <c r="AA409">
        <v>0</v>
      </c>
      <c r="AB409">
        <v>1</v>
      </c>
      <c r="AC409">
        <v>0</v>
      </c>
      <c r="AD409">
        <v>0</v>
      </c>
      <c r="AE409">
        <v>0</v>
      </c>
      <c r="AF409">
        <v>0</v>
      </c>
      <c r="AG409">
        <v>0</v>
      </c>
      <c r="AH409">
        <v>0</v>
      </c>
      <c r="AI409">
        <v>0</v>
      </c>
      <c r="AJ409">
        <v>1</v>
      </c>
      <c r="AK409">
        <v>2098</v>
      </c>
      <c r="AL409">
        <v>2077</v>
      </c>
      <c r="AM409">
        <v>1</v>
      </c>
    </row>
    <row r="410" spans="1:39" x14ac:dyDescent="0.25">
      <c r="A410">
        <v>48686</v>
      </c>
      <c r="B410">
        <v>1</v>
      </c>
      <c r="C410">
        <v>2</v>
      </c>
      <c r="D410">
        <v>8</v>
      </c>
      <c r="E410">
        <v>10</v>
      </c>
      <c r="F410">
        <v>0</v>
      </c>
      <c r="G410">
        <v>7</v>
      </c>
      <c r="H410">
        <v>2</v>
      </c>
      <c r="I410">
        <v>0</v>
      </c>
      <c r="J410">
        <v>1</v>
      </c>
      <c r="K410">
        <v>1</v>
      </c>
      <c r="L410">
        <v>1</v>
      </c>
      <c r="M410">
        <v>0</v>
      </c>
      <c r="N410">
        <v>2</v>
      </c>
      <c r="O410">
        <v>8</v>
      </c>
      <c r="P410">
        <v>0</v>
      </c>
      <c r="Q410">
        <v>0</v>
      </c>
      <c r="R410">
        <v>0</v>
      </c>
      <c r="S410">
        <v>0</v>
      </c>
      <c r="T410">
        <v>0</v>
      </c>
      <c r="U410">
        <v>0</v>
      </c>
      <c r="V410">
        <v>3</v>
      </c>
      <c r="W410">
        <v>11</v>
      </c>
      <c r="X410">
        <v>0</v>
      </c>
      <c r="Y410">
        <v>67</v>
      </c>
      <c r="Z410">
        <v>2366</v>
      </c>
      <c r="AA410">
        <v>0</v>
      </c>
      <c r="AB410">
        <v>1</v>
      </c>
      <c r="AC410">
        <v>0</v>
      </c>
      <c r="AD410">
        <v>0</v>
      </c>
      <c r="AE410">
        <v>0</v>
      </c>
      <c r="AF410">
        <v>0</v>
      </c>
      <c r="AG410">
        <v>0</v>
      </c>
      <c r="AH410">
        <v>1</v>
      </c>
      <c r="AI410">
        <v>0</v>
      </c>
      <c r="AJ410">
        <v>0</v>
      </c>
      <c r="AK410">
        <v>19</v>
      </c>
      <c r="AL410">
        <v>18</v>
      </c>
      <c r="AM410">
        <v>0</v>
      </c>
    </row>
    <row r="411" spans="1:39" x14ac:dyDescent="0.25">
      <c r="A411">
        <v>92910</v>
      </c>
      <c r="B411">
        <v>0</v>
      </c>
      <c r="C411">
        <v>0</v>
      </c>
      <c r="D411">
        <v>42</v>
      </c>
      <c r="E411">
        <v>551</v>
      </c>
      <c r="F411">
        <v>137</v>
      </c>
      <c r="G411">
        <v>792</v>
      </c>
      <c r="H411">
        <v>179</v>
      </c>
      <c r="I411">
        <v>103</v>
      </c>
      <c r="J411">
        <v>33</v>
      </c>
      <c r="K411">
        <v>1</v>
      </c>
      <c r="L411">
        <v>6</v>
      </c>
      <c r="M411">
        <v>7</v>
      </c>
      <c r="N411">
        <v>13</v>
      </c>
      <c r="O411">
        <v>1</v>
      </c>
      <c r="P411">
        <v>0</v>
      </c>
      <c r="Q411">
        <v>1</v>
      </c>
      <c r="R411">
        <v>1</v>
      </c>
      <c r="S411">
        <v>1</v>
      </c>
      <c r="T411">
        <v>0</v>
      </c>
      <c r="U411">
        <v>0</v>
      </c>
      <c r="V411">
        <v>3</v>
      </c>
      <c r="W411">
        <v>11</v>
      </c>
      <c r="X411">
        <v>0</v>
      </c>
      <c r="Y411">
        <v>34</v>
      </c>
      <c r="Z411">
        <v>2225</v>
      </c>
      <c r="AA411">
        <v>0</v>
      </c>
      <c r="AB411">
        <v>1</v>
      </c>
      <c r="AC411">
        <v>0</v>
      </c>
      <c r="AD411">
        <v>0</v>
      </c>
      <c r="AE411">
        <v>0</v>
      </c>
      <c r="AF411">
        <v>0</v>
      </c>
      <c r="AG411">
        <v>0</v>
      </c>
      <c r="AH411">
        <v>1</v>
      </c>
      <c r="AI411">
        <v>0</v>
      </c>
      <c r="AJ411">
        <v>0</v>
      </c>
      <c r="AK411">
        <v>1762</v>
      </c>
      <c r="AL411">
        <v>1729</v>
      </c>
      <c r="AM411">
        <v>3</v>
      </c>
    </row>
    <row r="412" spans="1:39" x14ac:dyDescent="0.25">
      <c r="A412">
        <v>75433</v>
      </c>
      <c r="B412">
        <v>1</v>
      </c>
      <c r="C412">
        <v>0</v>
      </c>
      <c r="D412">
        <v>28</v>
      </c>
      <c r="E412">
        <v>800</v>
      </c>
      <c r="F412">
        <v>0</v>
      </c>
      <c r="G412">
        <v>297</v>
      </c>
      <c r="H412">
        <v>0</v>
      </c>
      <c r="I412">
        <v>34</v>
      </c>
      <c r="J412">
        <v>57</v>
      </c>
      <c r="K412">
        <v>2</v>
      </c>
      <c r="L412">
        <v>2</v>
      </c>
      <c r="M412">
        <v>5</v>
      </c>
      <c r="N412">
        <v>10</v>
      </c>
      <c r="O412">
        <v>6</v>
      </c>
      <c r="P412">
        <v>0</v>
      </c>
      <c r="Q412">
        <v>1</v>
      </c>
      <c r="R412">
        <v>0</v>
      </c>
      <c r="S412">
        <v>1</v>
      </c>
      <c r="T412">
        <v>0</v>
      </c>
      <c r="U412">
        <v>0</v>
      </c>
      <c r="V412">
        <v>3</v>
      </c>
      <c r="W412">
        <v>11</v>
      </c>
      <c r="X412">
        <v>0</v>
      </c>
      <c r="Y412">
        <v>31</v>
      </c>
      <c r="Z412">
        <v>2244</v>
      </c>
      <c r="AA412">
        <v>0</v>
      </c>
      <c r="AB412">
        <v>1</v>
      </c>
      <c r="AC412">
        <v>0</v>
      </c>
      <c r="AD412">
        <v>0</v>
      </c>
      <c r="AE412">
        <v>0</v>
      </c>
      <c r="AF412">
        <v>0</v>
      </c>
      <c r="AG412">
        <v>0</v>
      </c>
      <c r="AH412">
        <v>1</v>
      </c>
      <c r="AI412">
        <v>0</v>
      </c>
      <c r="AJ412">
        <v>0</v>
      </c>
      <c r="AK412">
        <v>1131</v>
      </c>
      <c r="AL412">
        <v>1074</v>
      </c>
      <c r="AM412">
        <v>2</v>
      </c>
    </row>
    <row r="413" spans="1:39" x14ac:dyDescent="0.25">
      <c r="A413">
        <v>10404</v>
      </c>
      <c r="B413">
        <v>1</v>
      </c>
      <c r="C413">
        <v>0</v>
      </c>
      <c r="D413">
        <v>52</v>
      </c>
      <c r="E413">
        <v>2</v>
      </c>
      <c r="F413">
        <v>2</v>
      </c>
      <c r="G413">
        <v>11</v>
      </c>
      <c r="H413">
        <v>10</v>
      </c>
      <c r="I413">
        <v>6</v>
      </c>
      <c r="J413">
        <v>12</v>
      </c>
      <c r="K413">
        <v>2</v>
      </c>
      <c r="L413">
        <v>1</v>
      </c>
      <c r="M413">
        <v>0</v>
      </c>
      <c r="N413">
        <v>4</v>
      </c>
      <c r="O413">
        <v>5</v>
      </c>
      <c r="P413">
        <v>0</v>
      </c>
      <c r="Q413">
        <v>0</v>
      </c>
      <c r="R413">
        <v>0</v>
      </c>
      <c r="S413">
        <v>0</v>
      </c>
      <c r="T413">
        <v>0</v>
      </c>
      <c r="U413">
        <v>0</v>
      </c>
      <c r="V413">
        <v>3</v>
      </c>
      <c r="W413">
        <v>11</v>
      </c>
      <c r="X413">
        <v>0</v>
      </c>
      <c r="Y413">
        <v>31</v>
      </c>
      <c r="Z413">
        <v>2215</v>
      </c>
      <c r="AA413">
        <v>0</v>
      </c>
      <c r="AB413">
        <v>0</v>
      </c>
      <c r="AC413">
        <v>0</v>
      </c>
      <c r="AD413">
        <v>1</v>
      </c>
      <c r="AE413">
        <v>0</v>
      </c>
      <c r="AF413">
        <v>1</v>
      </c>
      <c r="AG413">
        <v>0</v>
      </c>
      <c r="AH413">
        <v>0</v>
      </c>
      <c r="AI413">
        <v>0</v>
      </c>
      <c r="AJ413">
        <v>0</v>
      </c>
      <c r="AK413">
        <v>31</v>
      </c>
      <c r="AL413">
        <v>19</v>
      </c>
      <c r="AM413">
        <v>0</v>
      </c>
    </row>
    <row r="414" spans="1:39" x14ac:dyDescent="0.25">
      <c r="A414">
        <v>61314</v>
      </c>
      <c r="B414">
        <v>0</v>
      </c>
      <c r="C414">
        <v>1</v>
      </c>
      <c r="D414">
        <v>1</v>
      </c>
      <c r="E414">
        <v>378</v>
      </c>
      <c r="F414">
        <v>0</v>
      </c>
      <c r="G414">
        <v>189</v>
      </c>
      <c r="H414">
        <v>97</v>
      </c>
      <c r="I414">
        <v>172</v>
      </c>
      <c r="J414">
        <v>172</v>
      </c>
      <c r="K414">
        <v>2</v>
      </c>
      <c r="L414">
        <v>5</v>
      </c>
      <c r="M414">
        <v>5</v>
      </c>
      <c r="N414">
        <v>12</v>
      </c>
      <c r="O414">
        <v>3</v>
      </c>
      <c r="P414">
        <v>0</v>
      </c>
      <c r="Q414">
        <v>0</v>
      </c>
      <c r="R414">
        <v>0</v>
      </c>
      <c r="S414">
        <v>0</v>
      </c>
      <c r="T414">
        <v>0</v>
      </c>
      <c r="U414">
        <v>0</v>
      </c>
      <c r="V414">
        <v>3</v>
      </c>
      <c r="W414">
        <v>11</v>
      </c>
      <c r="X414">
        <v>0</v>
      </c>
      <c r="Y414">
        <v>52</v>
      </c>
      <c r="Z414">
        <v>2589</v>
      </c>
      <c r="AA414">
        <v>0</v>
      </c>
      <c r="AB414">
        <v>1</v>
      </c>
      <c r="AC414">
        <v>0</v>
      </c>
      <c r="AD414">
        <v>0</v>
      </c>
      <c r="AE414">
        <v>0</v>
      </c>
      <c r="AF414">
        <v>0</v>
      </c>
      <c r="AG414">
        <v>0</v>
      </c>
      <c r="AH414">
        <v>1</v>
      </c>
      <c r="AI414">
        <v>0</v>
      </c>
      <c r="AJ414">
        <v>0</v>
      </c>
      <c r="AK414">
        <v>836</v>
      </c>
      <c r="AL414">
        <v>664</v>
      </c>
      <c r="AM414">
        <v>0</v>
      </c>
    </row>
    <row r="415" spans="1:39" x14ac:dyDescent="0.25">
      <c r="A415">
        <v>84865</v>
      </c>
      <c r="B415">
        <v>0</v>
      </c>
      <c r="C415">
        <v>0</v>
      </c>
      <c r="D415">
        <v>1</v>
      </c>
      <c r="E415">
        <v>1248</v>
      </c>
      <c r="F415">
        <v>16</v>
      </c>
      <c r="G415">
        <v>349</v>
      </c>
      <c r="H415">
        <v>43</v>
      </c>
      <c r="I415">
        <v>16</v>
      </c>
      <c r="J415">
        <v>16</v>
      </c>
      <c r="K415">
        <v>1</v>
      </c>
      <c r="L415">
        <v>2</v>
      </c>
      <c r="M415">
        <v>4</v>
      </c>
      <c r="N415">
        <v>9</v>
      </c>
      <c r="O415">
        <v>4</v>
      </c>
      <c r="P415">
        <v>0</v>
      </c>
      <c r="Q415">
        <v>1</v>
      </c>
      <c r="R415">
        <v>1</v>
      </c>
      <c r="S415">
        <v>1</v>
      </c>
      <c r="T415">
        <v>1</v>
      </c>
      <c r="U415">
        <v>0</v>
      </c>
      <c r="V415">
        <v>3</v>
      </c>
      <c r="W415">
        <v>11</v>
      </c>
      <c r="X415">
        <v>1</v>
      </c>
      <c r="Y415">
        <v>59</v>
      </c>
      <c r="Z415">
        <v>2575</v>
      </c>
      <c r="AA415">
        <v>0</v>
      </c>
      <c r="AB415">
        <v>0</v>
      </c>
      <c r="AC415">
        <v>1</v>
      </c>
      <c r="AD415">
        <v>0</v>
      </c>
      <c r="AE415">
        <v>0</v>
      </c>
      <c r="AF415">
        <v>0</v>
      </c>
      <c r="AG415">
        <v>0</v>
      </c>
      <c r="AH415">
        <v>0</v>
      </c>
      <c r="AI415">
        <v>0</v>
      </c>
      <c r="AJ415">
        <v>1</v>
      </c>
      <c r="AK415">
        <v>1672</v>
      </c>
      <c r="AL415">
        <v>1656</v>
      </c>
      <c r="AM415">
        <v>4</v>
      </c>
    </row>
    <row r="416" spans="1:39" x14ac:dyDescent="0.25">
      <c r="A416">
        <v>42387</v>
      </c>
      <c r="B416">
        <v>1</v>
      </c>
      <c r="C416">
        <v>0</v>
      </c>
      <c r="D416">
        <v>42</v>
      </c>
      <c r="E416">
        <v>235</v>
      </c>
      <c r="F416">
        <v>0</v>
      </c>
      <c r="G416">
        <v>235</v>
      </c>
      <c r="H416">
        <v>19</v>
      </c>
      <c r="I416">
        <v>4</v>
      </c>
      <c r="J416">
        <v>191</v>
      </c>
      <c r="K416">
        <v>5</v>
      </c>
      <c r="L416">
        <v>8</v>
      </c>
      <c r="M416">
        <v>1</v>
      </c>
      <c r="N416">
        <v>7</v>
      </c>
      <c r="O416">
        <v>8</v>
      </c>
      <c r="P416">
        <v>0</v>
      </c>
      <c r="Q416">
        <v>0</v>
      </c>
      <c r="R416">
        <v>0</v>
      </c>
      <c r="S416">
        <v>0</v>
      </c>
      <c r="T416">
        <v>0</v>
      </c>
      <c r="U416">
        <v>0</v>
      </c>
      <c r="V416">
        <v>3</v>
      </c>
      <c r="W416">
        <v>11</v>
      </c>
      <c r="X416">
        <v>0</v>
      </c>
      <c r="Y416">
        <v>31</v>
      </c>
      <c r="Z416">
        <v>2767</v>
      </c>
      <c r="AA416">
        <v>0</v>
      </c>
      <c r="AB416">
        <v>1</v>
      </c>
      <c r="AC416">
        <v>0</v>
      </c>
      <c r="AD416">
        <v>0</v>
      </c>
      <c r="AE416">
        <v>0</v>
      </c>
      <c r="AF416">
        <v>0</v>
      </c>
      <c r="AG416">
        <v>0</v>
      </c>
      <c r="AH416">
        <v>1</v>
      </c>
      <c r="AI416">
        <v>0</v>
      </c>
      <c r="AJ416">
        <v>0</v>
      </c>
      <c r="AK416">
        <v>493</v>
      </c>
      <c r="AL416">
        <v>302</v>
      </c>
      <c r="AM416">
        <v>0</v>
      </c>
    </row>
    <row r="417" spans="1:39" x14ac:dyDescent="0.25">
      <c r="A417">
        <v>67309</v>
      </c>
      <c r="B417">
        <v>1</v>
      </c>
      <c r="C417">
        <v>1</v>
      </c>
      <c r="D417">
        <v>76</v>
      </c>
      <c r="E417">
        <v>515</v>
      </c>
      <c r="F417">
        <v>47</v>
      </c>
      <c r="G417">
        <v>181</v>
      </c>
      <c r="H417">
        <v>149</v>
      </c>
      <c r="I417">
        <v>95</v>
      </c>
      <c r="J417">
        <v>95</v>
      </c>
      <c r="K417">
        <v>15</v>
      </c>
      <c r="L417">
        <v>9</v>
      </c>
      <c r="M417">
        <v>6</v>
      </c>
      <c r="N417">
        <v>9</v>
      </c>
      <c r="O417">
        <v>7</v>
      </c>
      <c r="P417">
        <v>0</v>
      </c>
      <c r="Q417">
        <v>0</v>
      </c>
      <c r="R417">
        <v>0</v>
      </c>
      <c r="S417">
        <v>0</v>
      </c>
      <c r="T417">
        <v>0</v>
      </c>
      <c r="U417">
        <v>0</v>
      </c>
      <c r="V417">
        <v>3</v>
      </c>
      <c r="W417">
        <v>11</v>
      </c>
      <c r="X417">
        <v>0</v>
      </c>
      <c r="Y417">
        <v>53</v>
      </c>
      <c r="Z417">
        <v>2681</v>
      </c>
      <c r="AA417">
        <v>0</v>
      </c>
      <c r="AB417">
        <v>0</v>
      </c>
      <c r="AC417">
        <v>0</v>
      </c>
      <c r="AD417">
        <v>1</v>
      </c>
      <c r="AE417">
        <v>0</v>
      </c>
      <c r="AF417">
        <v>1</v>
      </c>
      <c r="AG417">
        <v>0</v>
      </c>
      <c r="AH417">
        <v>0</v>
      </c>
      <c r="AI417">
        <v>0</v>
      </c>
      <c r="AJ417">
        <v>0</v>
      </c>
      <c r="AK417">
        <v>987</v>
      </c>
      <c r="AL417">
        <v>892</v>
      </c>
      <c r="AM417">
        <v>0</v>
      </c>
    </row>
    <row r="418" spans="1:39" x14ac:dyDescent="0.25">
      <c r="A418">
        <v>75236</v>
      </c>
      <c r="B418">
        <v>0</v>
      </c>
      <c r="C418">
        <v>1</v>
      </c>
      <c r="D418">
        <v>27</v>
      </c>
      <c r="E418">
        <v>438</v>
      </c>
      <c r="F418">
        <v>66</v>
      </c>
      <c r="G418">
        <v>400</v>
      </c>
      <c r="H418">
        <v>12</v>
      </c>
      <c r="I418">
        <v>38</v>
      </c>
      <c r="J418">
        <v>114</v>
      </c>
      <c r="K418">
        <v>1</v>
      </c>
      <c r="L418">
        <v>8</v>
      </c>
      <c r="M418">
        <v>3</v>
      </c>
      <c r="N418">
        <v>13</v>
      </c>
      <c r="O418">
        <v>4</v>
      </c>
      <c r="P418">
        <v>0</v>
      </c>
      <c r="Q418">
        <v>0</v>
      </c>
      <c r="R418">
        <v>0</v>
      </c>
      <c r="S418">
        <v>0</v>
      </c>
      <c r="T418">
        <v>0</v>
      </c>
      <c r="U418">
        <v>0</v>
      </c>
      <c r="V418">
        <v>3</v>
      </c>
      <c r="W418">
        <v>11</v>
      </c>
      <c r="X418">
        <v>0</v>
      </c>
      <c r="Y418">
        <v>56</v>
      </c>
      <c r="Z418">
        <v>2375</v>
      </c>
      <c r="AA418">
        <v>0</v>
      </c>
      <c r="AB418">
        <v>1</v>
      </c>
      <c r="AC418">
        <v>0</v>
      </c>
      <c r="AD418">
        <v>0</v>
      </c>
      <c r="AE418">
        <v>0</v>
      </c>
      <c r="AF418">
        <v>0</v>
      </c>
      <c r="AG418">
        <v>0</v>
      </c>
      <c r="AH418">
        <v>1</v>
      </c>
      <c r="AI418">
        <v>0</v>
      </c>
      <c r="AJ418">
        <v>0</v>
      </c>
      <c r="AK418">
        <v>954</v>
      </c>
      <c r="AL418">
        <v>840</v>
      </c>
      <c r="AM418">
        <v>0</v>
      </c>
    </row>
    <row r="419" spans="1:39" x14ac:dyDescent="0.25">
      <c r="A419">
        <v>30015</v>
      </c>
      <c r="B419">
        <v>1</v>
      </c>
      <c r="C419">
        <v>0</v>
      </c>
      <c r="D419">
        <v>28</v>
      </c>
      <c r="E419">
        <v>25</v>
      </c>
      <c r="F419">
        <v>0</v>
      </c>
      <c r="G419">
        <v>22</v>
      </c>
      <c r="H419">
        <v>2</v>
      </c>
      <c r="I419">
        <v>3</v>
      </c>
      <c r="J419">
        <v>5</v>
      </c>
      <c r="K419">
        <v>2</v>
      </c>
      <c r="L419">
        <v>1</v>
      </c>
      <c r="M419">
        <v>0</v>
      </c>
      <c r="N419">
        <v>4</v>
      </c>
      <c r="O419">
        <v>5</v>
      </c>
      <c r="P419">
        <v>0</v>
      </c>
      <c r="Q419">
        <v>0</v>
      </c>
      <c r="R419">
        <v>0</v>
      </c>
      <c r="S419">
        <v>0</v>
      </c>
      <c r="T419">
        <v>0</v>
      </c>
      <c r="U419">
        <v>0</v>
      </c>
      <c r="V419">
        <v>3</v>
      </c>
      <c r="W419">
        <v>11</v>
      </c>
      <c r="X419">
        <v>0</v>
      </c>
      <c r="Y419">
        <v>50</v>
      </c>
      <c r="Z419">
        <v>2306</v>
      </c>
      <c r="AA419">
        <v>0</v>
      </c>
      <c r="AB419">
        <v>0</v>
      </c>
      <c r="AC419">
        <v>1</v>
      </c>
      <c r="AD419">
        <v>0</v>
      </c>
      <c r="AE419">
        <v>0</v>
      </c>
      <c r="AF419">
        <v>0</v>
      </c>
      <c r="AG419">
        <v>0</v>
      </c>
      <c r="AH419">
        <v>1</v>
      </c>
      <c r="AI419">
        <v>0</v>
      </c>
      <c r="AJ419">
        <v>0</v>
      </c>
      <c r="AK419">
        <v>52</v>
      </c>
      <c r="AL419">
        <v>47</v>
      </c>
      <c r="AM419">
        <v>0</v>
      </c>
    </row>
    <row r="420" spans="1:39" x14ac:dyDescent="0.25">
      <c r="A420">
        <v>50943</v>
      </c>
      <c r="B420">
        <v>0</v>
      </c>
      <c r="C420">
        <v>1</v>
      </c>
      <c r="D420">
        <v>49</v>
      </c>
      <c r="E420">
        <v>31</v>
      </c>
      <c r="F420">
        <v>0</v>
      </c>
      <c r="G420">
        <v>7</v>
      </c>
      <c r="H420">
        <v>2</v>
      </c>
      <c r="I420">
        <v>0</v>
      </c>
      <c r="J420">
        <v>6</v>
      </c>
      <c r="K420">
        <v>1</v>
      </c>
      <c r="L420">
        <v>1</v>
      </c>
      <c r="M420">
        <v>0</v>
      </c>
      <c r="N420">
        <v>3</v>
      </c>
      <c r="O420">
        <v>5</v>
      </c>
      <c r="P420">
        <v>0</v>
      </c>
      <c r="Q420">
        <v>0</v>
      </c>
      <c r="R420">
        <v>0</v>
      </c>
      <c r="S420">
        <v>0</v>
      </c>
      <c r="T420">
        <v>0</v>
      </c>
      <c r="U420">
        <v>0</v>
      </c>
      <c r="V420">
        <v>3</v>
      </c>
      <c r="W420">
        <v>11</v>
      </c>
      <c r="X420">
        <v>0</v>
      </c>
      <c r="Y420">
        <v>64</v>
      </c>
      <c r="Z420">
        <v>2532</v>
      </c>
      <c r="AA420">
        <v>0</v>
      </c>
      <c r="AB420">
        <v>0</v>
      </c>
      <c r="AC420">
        <v>0</v>
      </c>
      <c r="AD420">
        <v>1</v>
      </c>
      <c r="AE420">
        <v>0</v>
      </c>
      <c r="AF420">
        <v>0</v>
      </c>
      <c r="AG420">
        <v>0</v>
      </c>
      <c r="AH420">
        <v>0</v>
      </c>
      <c r="AI420">
        <v>1</v>
      </c>
      <c r="AJ420">
        <v>0</v>
      </c>
      <c r="AK420">
        <v>40</v>
      </c>
      <c r="AL420">
        <v>34</v>
      </c>
      <c r="AM420">
        <v>0</v>
      </c>
    </row>
    <row r="421" spans="1:39" x14ac:dyDescent="0.25">
      <c r="A421">
        <v>67272</v>
      </c>
      <c r="B421">
        <v>0</v>
      </c>
      <c r="C421">
        <v>1</v>
      </c>
      <c r="D421">
        <v>12</v>
      </c>
      <c r="E421">
        <v>357</v>
      </c>
      <c r="F421">
        <v>35</v>
      </c>
      <c r="G421">
        <v>271</v>
      </c>
      <c r="H421">
        <v>28</v>
      </c>
      <c r="I421">
        <v>28</v>
      </c>
      <c r="J421">
        <v>14</v>
      </c>
      <c r="K421">
        <v>3</v>
      </c>
      <c r="L421">
        <v>6</v>
      </c>
      <c r="M421">
        <v>2</v>
      </c>
      <c r="N421">
        <v>12</v>
      </c>
      <c r="O421">
        <v>5</v>
      </c>
      <c r="P421">
        <v>0</v>
      </c>
      <c r="Q421">
        <v>0</v>
      </c>
      <c r="R421">
        <v>0</v>
      </c>
      <c r="S421">
        <v>0</v>
      </c>
      <c r="T421">
        <v>0</v>
      </c>
      <c r="U421">
        <v>0</v>
      </c>
      <c r="V421">
        <v>3</v>
      </c>
      <c r="W421">
        <v>11</v>
      </c>
      <c r="X421">
        <v>0</v>
      </c>
      <c r="Y421">
        <v>54</v>
      </c>
      <c r="Z421">
        <v>2349</v>
      </c>
      <c r="AA421">
        <v>1</v>
      </c>
      <c r="AB421">
        <v>0</v>
      </c>
      <c r="AC421">
        <v>0</v>
      </c>
      <c r="AD421">
        <v>0</v>
      </c>
      <c r="AE421">
        <v>0</v>
      </c>
      <c r="AF421">
        <v>0</v>
      </c>
      <c r="AG421">
        <v>0</v>
      </c>
      <c r="AH421">
        <v>1</v>
      </c>
      <c r="AI421">
        <v>0</v>
      </c>
      <c r="AJ421">
        <v>0</v>
      </c>
      <c r="AK421">
        <v>719</v>
      </c>
      <c r="AL421">
        <v>705</v>
      </c>
      <c r="AM421">
        <v>0</v>
      </c>
    </row>
    <row r="422" spans="1:39" x14ac:dyDescent="0.25">
      <c r="A422">
        <v>51529</v>
      </c>
      <c r="B422">
        <v>0</v>
      </c>
      <c r="C422">
        <v>1</v>
      </c>
      <c r="D422">
        <v>14</v>
      </c>
      <c r="E422">
        <v>400</v>
      </c>
      <c r="F422">
        <v>4</v>
      </c>
      <c r="G422">
        <v>35</v>
      </c>
      <c r="H422">
        <v>6</v>
      </c>
      <c r="I422">
        <v>0</v>
      </c>
      <c r="J422">
        <v>22</v>
      </c>
      <c r="K422">
        <v>2</v>
      </c>
      <c r="L422">
        <v>9</v>
      </c>
      <c r="M422">
        <v>1</v>
      </c>
      <c r="N422">
        <v>5</v>
      </c>
      <c r="O422">
        <v>8</v>
      </c>
      <c r="P422">
        <v>0</v>
      </c>
      <c r="Q422">
        <v>0</v>
      </c>
      <c r="R422">
        <v>0</v>
      </c>
      <c r="S422">
        <v>0</v>
      </c>
      <c r="T422">
        <v>0</v>
      </c>
      <c r="U422">
        <v>0</v>
      </c>
      <c r="V422">
        <v>3</v>
      </c>
      <c r="W422">
        <v>11</v>
      </c>
      <c r="X422">
        <v>0</v>
      </c>
      <c r="Y422">
        <v>71</v>
      </c>
      <c r="Z422">
        <v>2454</v>
      </c>
      <c r="AA422">
        <v>0</v>
      </c>
      <c r="AB422">
        <v>0</v>
      </c>
      <c r="AC422">
        <v>0</v>
      </c>
      <c r="AD422">
        <v>0</v>
      </c>
      <c r="AE422">
        <v>1</v>
      </c>
      <c r="AF422">
        <v>0</v>
      </c>
      <c r="AG422">
        <v>0</v>
      </c>
      <c r="AH422">
        <v>0</v>
      </c>
      <c r="AI422">
        <v>1</v>
      </c>
      <c r="AJ422">
        <v>0</v>
      </c>
      <c r="AK422">
        <v>445</v>
      </c>
      <c r="AL422">
        <v>423</v>
      </c>
      <c r="AM422">
        <v>0</v>
      </c>
    </row>
    <row r="423" spans="1:39" x14ac:dyDescent="0.25">
      <c r="A423">
        <v>32011</v>
      </c>
      <c r="B423">
        <v>1</v>
      </c>
      <c r="C423">
        <v>0</v>
      </c>
      <c r="D423">
        <v>89</v>
      </c>
      <c r="E423">
        <v>99</v>
      </c>
      <c r="F423">
        <v>0</v>
      </c>
      <c r="G423">
        <v>15</v>
      </c>
      <c r="H423">
        <v>2</v>
      </c>
      <c r="I423">
        <v>1</v>
      </c>
      <c r="J423">
        <v>5</v>
      </c>
      <c r="K423">
        <v>3</v>
      </c>
      <c r="L423">
        <v>2</v>
      </c>
      <c r="M423">
        <v>1</v>
      </c>
      <c r="N423">
        <v>4</v>
      </c>
      <c r="O423">
        <v>7</v>
      </c>
      <c r="P423">
        <v>0</v>
      </c>
      <c r="Q423">
        <v>0</v>
      </c>
      <c r="R423">
        <v>0</v>
      </c>
      <c r="S423">
        <v>0</v>
      </c>
      <c r="T423">
        <v>0</v>
      </c>
      <c r="U423">
        <v>0</v>
      </c>
      <c r="V423">
        <v>3</v>
      </c>
      <c r="W423">
        <v>11</v>
      </c>
      <c r="X423">
        <v>0</v>
      </c>
      <c r="Y423">
        <v>49</v>
      </c>
      <c r="Z423">
        <v>2470</v>
      </c>
      <c r="AA423">
        <v>0</v>
      </c>
      <c r="AB423">
        <v>1</v>
      </c>
      <c r="AC423">
        <v>0</v>
      </c>
      <c r="AD423">
        <v>0</v>
      </c>
      <c r="AE423">
        <v>0</v>
      </c>
      <c r="AF423">
        <v>0</v>
      </c>
      <c r="AG423">
        <v>0</v>
      </c>
      <c r="AH423">
        <v>0</v>
      </c>
      <c r="AI423">
        <v>0</v>
      </c>
      <c r="AJ423">
        <v>1</v>
      </c>
      <c r="AK423">
        <v>117</v>
      </c>
      <c r="AL423">
        <v>112</v>
      </c>
      <c r="AM423">
        <v>0</v>
      </c>
    </row>
    <row r="424" spans="1:39" x14ac:dyDescent="0.25">
      <c r="A424">
        <v>7500</v>
      </c>
      <c r="B424">
        <v>1</v>
      </c>
      <c r="C424">
        <v>0</v>
      </c>
      <c r="D424">
        <v>96</v>
      </c>
      <c r="E424">
        <v>1</v>
      </c>
      <c r="F424">
        <v>11</v>
      </c>
      <c r="G424">
        <v>5</v>
      </c>
      <c r="H424">
        <v>4</v>
      </c>
      <c r="I424">
        <v>6</v>
      </c>
      <c r="J424">
        <v>9</v>
      </c>
      <c r="K424">
        <v>2</v>
      </c>
      <c r="L424">
        <v>2</v>
      </c>
      <c r="M424">
        <v>0</v>
      </c>
      <c r="N424">
        <v>3</v>
      </c>
      <c r="O424">
        <v>8</v>
      </c>
      <c r="P424">
        <v>0</v>
      </c>
      <c r="Q424">
        <v>0</v>
      </c>
      <c r="R424">
        <v>0</v>
      </c>
      <c r="S424">
        <v>0</v>
      </c>
      <c r="T424">
        <v>0</v>
      </c>
      <c r="U424">
        <v>0</v>
      </c>
      <c r="V424">
        <v>3</v>
      </c>
      <c r="W424">
        <v>11</v>
      </c>
      <c r="X424">
        <v>0</v>
      </c>
      <c r="Y424">
        <v>34</v>
      </c>
      <c r="Z424">
        <v>2666</v>
      </c>
      <c r="AA424">
        <v>0</v>
      </c>
      <c r="AB424">
        <v>1</v>
      </c>
      <c r="AC424">
        <v>0</v>
      </c>
      <c r="AD424">
        <v>0</v>
      </c>
      <c r="AE424">
        <v>0</v>
      </c>
      <c r="AF424">
        <v>1</v>
      </c>
      <c r="AG424">
        <v>0</v>
      </c>
      <c r="AH424">
        <v>0</v>
      </c>
      <c r="AI424">
        <v>0</v>
      </c>
      <c r="AJ424">
        <v>0</v>
      </c>
      <c r="AK424">
        <v>27</v>
      </c>
      <c r="AL424">
        <v>18</v>
      </c>
      <c r="AM424">
        <v>0</v>
      </c>
    </row>
    <row r="425" spans="1:39" x14ac:dyDescent="0.25">
      <c r="A425">
        <v>28691</v>
      </c>
      <c r="B425">
        <v>1</v>
      </c>
      <c r="C425">
        <v>0</v>
      </c>
      <c r="D425">
        <v>56</v>
      </c>
      <c r="E425">
        <v>5</v>
      </c>
      <c r="F425">
        <v>4</v>
      </c>
      <c r="G425">
        <v>13</v>
      </c>
      <c r="H425">
        <v>8</v>
      </c>
      <c r="I425">
        <v>0</v>
      </c>
      <c r="J425">
        <v>4</v>
      </c>
      <c r="K425">
        <v>1</v>
      </c>
      <c r="L425">
        <v>1</v>
      </c>
      <c r="M425">
        <v>0</v>
      </c>
      <c r="N425">
        <v>3</v>
      </c>
      <c r="O425">
        <v>8</v>
      </c>
      <c r="P425">
        <v>0</v>
      </c>
      <c r="Q425">
        <v>0</v>
      </c>
      <c r="R425">
        <v>0</v>
      </c>
      <c r="S425">
        <v>0</v>
      </c>
      <c r="T425">
        <v>0</v>
      </c>
      <c r="U425">
        <v>0</v>
      </c>
      <c r="V425">
        <v>3</v>
      </c>
      <c r="W425">
        <v>11</v>
      </c>
      <c r="X425">
        <v>0</v>
      </c>
      <c r="Y425">
        <v>31</v>
      </c>
      <c r="Z425">
        <v>2519</v>
      </c>
      <c r="AA425">
        <v>0</v>
      </c>
      <c r="AB425">
        <v>1</v>
      </c>
      <c r="AC425">
        <v>0</v>
      </c>
      <c r="AD425">
        <v>0</v>
      </c>
      <c r="AE425">
        <v>0</v>
      </c>
      <c r="AF425">
        <v>0</v>
      </c>
      <c r="AG425">
        <v>0</v>
      </c>
      <c r="AH425">
        <v>1</v>
      </c>
      <c r="AI425">
        <v>0</v>
      </c>
      <c r="AJ425">
        <v>0</v>
      </c>
      <c r="AK425">
        <v>30</v>
      </c>
      <c r="AL425">
        <v>26</v>
      </c>
      <c r="AM425">
        <v>0</v>
      </c>
    </row>
    <row r="426" spans="1:39" x14ac:dyDescent="0.25">
      <c r="A426">
        <v>56223</v>
      </c>
      <c r="B426">
        <v>0</v>
      </c>
      <c r="C426">
        <v>1</v>
      </c>
      <c r="D426">
        <v>72</v>
      </c>
      <c r="E426">
        <v>77</v>
      </c>
      <c r="F426">
        <v>28</v>
      </c>
      <c r="G426">
        <v>31</v>
      </c>
      <c r="H426">
        <v>16</v>
      </c>
      <c r="I426">
        <v>0</v>
      </c>
      <c r="J426">
        <v>4</v>
      </c>
      <c r="K426">
        <v>2</v>
      </c>
      <c r="L426">
        <v>2</v>
      </c>
      <c r="M426">
        <v>1</v>
      </c>
      <c r="N426">
        <v>5</v>
      </c>
      <c r="O426">
        <v>4</v>
      </c>
      <c r="P426">
        <v>0</v>
      </c>
      <c r="Q426">
        <v>0</v>
      </c>
      <c r="R426">
        <v>0</v>
      </c>
      <c r="S426">
        <v>0</v>
      </c>
      <c r="T426">
        <v>0</v>
      </c>
      <c r="U426">
        <v>0</v>
      </c>
      <c r="V426">
        <v>3</v>
      </c>
      <c r="W426">
        <v>11</v>
      </c>
      <c r="X426">
        <v>0</v>
      </c>
      <c r="Y426">
        <v>72</v>
      </c>
      <c r="Z426">
        <v>2350</v>
      </c>
      <c r="AA426">
        <v>0</v>
      </c>
      <c r="AB426">
        <v>1</v>
      </c>
      <c r="AC426">
        <v>0</v>
      </c>
      <c r="AD426">
        <v>0</v>
      </c>
      <c r="AE426">
        <v>0</v>
      </c>
      <c r="AF426">
        <v>0</v>
      </c>
      <c r="AG426">
        <v>0</v>
      </c>
      <c r="AH426">
        <v>0</v>
      </c>
      <c r="AI426">
        <v>0</v>
      </c>
      <c r="AJ426">
        <v>1</v>
      </c>
      <c r="AK426">
        <v>152</v>
      </c>
      <c r="AL426">
        <v>148</v>
      </c>
      <c r="AM426">
        <v>0</v>
      </c>
    </row>
    <row r="427" spans="1:39" x14ac:dyDescent="0.25">
      <c r="A427">
        <v>18100</v>
      </c>
      <c r="B427">
        <v>0</v>
      </c>
      <c r="C427">
        <v>0</v>
      </c>
      <c r="D427">
        <v>14</v>
      </c>
      <c r="E427">
        <v>3</v>
      </c>
      <c r="F427">
        <v>1</v>
      </c>
      <c r="G427">
        <v>2</v>
      </c>
      <c r="H427">
        <v>4</v>
      </c>
      <c r="I427">
        <v>3</v>
      </c>
      <c r="J427">
        <v>1</v>
      </c>
      <c r="K427">
        <v>1</v>
      </c>
      <c r="L427">
        <v>0</v>
      </c>
      <c r="M427">
        <v>0</v>
      </c>
      <c r="N427">
        <v>3</v>
      </c>
      <c r="O427">
        <v>5</v>
      </c>
      <c r="P427">
        <v>0</v>
      </c>
      <c r="Q427">
        <v>0</v>
      </c>
      <c r="R427">
        <v>0</v>
      </c>
      <c r="S427">
        <v>0</v>
      </c>
      <c r="T427">
        <v>0</v>
      </c>
      <c r="U427">
        <v>0</v>
      </c>
      <c r="V427">
        <v>3</v>
      </c>
      <c r="W427">
        <v>11</v>
      </c>
      <c r="X427">
        <v>0</v>
      </c>
      <c r="Y427">
        <v>74</v>
      </c>
      <c r="Z427">
        <v>2486</v>
      </c>
      <c r="AA427">
        <v>0</v>
      </c>
      <c r="AB427">
        <v>1</v>
      </c>
      <c r="AC427">
        <v>0</v>
      </c>
      <c r="AD427">
        <v>0</v>
      </c>
      <c r="AE427">
        <v>0</v>
      </c>
      <c r="AF427">
        <v>0</v>
      </c>
      <c r="AG427">
        <v>0</v>
      </c>
      <c r="AH427">
        <v>1</v>
      </c>
      <c r="AI427">
        <v>0</v>
      </c>
      <c r="AJ427">
        <v>0</v>
      </c>
      <c r="AK427">
        <v>13</v>
      </c>
      <c r="AL427">
        <v>12</v>
      </c>
      <c r="AM427">
        <v>0</v>
      </c>
    </row>
    <row r="428" spans="1:39" x14ac:dyDescent="0.25">
      <c r="A428">
        <v>30279</v>
      </c>
      <c r="B428">
        <v>1</v>
      </c>
      <c r="C428">
        <v>0</v>
      </c>
      <c r="D428">
        <v>13</v>
      </c>
      <c r="E428">
        <v>10</v>
      </c>
      <c r="F428">
        <v>4</v>
      </c>
      <c r="G428">
        <v>14</v>
      </c>
      <c r="H428">
        <v>4</v>
      </c>
      <c r="I428">
        <v>4</v>
      </c>
      <c r="J428">
        <v>1</v>
      </c>
      <c r="K428">
        <v>1</v>
      </c>
      <c r="L428">
        <v>1</v>
      </c>
      <c r="M428">
        <v>0</v>
      </c>
      <c r="N428">
        <v>3</v>
      </c>
      <c r="O428">
        <v>8</v>
      </c>
      <c r="P428">
        <v>0</v>
      </c>
      <c r="Q428">
        <v>0</v>
      </c>
      <c r="R428">
        <v>0</v>
      </c>
      <c r="S428">
        <v>0</v>
      </c>
      <c r="T428">
        <v>0</v>
      </c>
      <c r="U428">
        <v>0</v>
      </c>
      <c r="V428">
        <v>3</v>
      </c>
      <c r="W428">
        <v>11</v>
      </c>
      <c r="X428">
        <v>0</v>
      </c>
      <c r="Y428">
        <v>31</v>
      </c>
      <c r="Z428">
        <v>2705</v>
      </c>
      <c r="AA428">
        <v>0</v>
      </c>
      <c r="AB428">
        <v>0</v>
      </c>
      <c r="AC428">
        <v>1</v>
      </c>
      <c r="AD428">
        <v>0</v>
      </c>
      <c r="AE428">
        <v>0</v>
      </c>
      <c r="AF428">
        <v>0</v>
      </c>
      <c r="AG428">
        <v>0</v>
      </c>
      <c r="AH428">
        <v>1</v>
      </c>
      <c r="AI428">
        <v>0</v>
      </c>
      <c r="AJ428">
        <v>0</v>
      </c>
      <c r="AK428">
        <v>36</v>
      </c>
      <c r="AL428">
        <v>35</v>
      </c>
      <c r="AM428">
        <v>0</v>
      </c>
    </row>
    <row r="429" spans="1:39" x14ac:dyDescent="0.25">
      <c r="A429">
        <v>20130</v>
      </c>
      <c r="B429">
        <v>0</v>
      </c>
      <c r="C429">
        <v>0</v>
      </c>
      <c r="D429">
        <v>99</v>
      </c>
      <c r="E429">
        <v>0</v>
      </c>
      <c r="F429">
        <v>6</v>
      </c>
      <c r="G429">
        <v>3</v>
      </c>
      <c r="H429">
        <v>7</v>
      </c>
      <c r="I429">
        <v>6</v>
      </c>
      <c r="J429">
        <v>12</v>
      </c>
      <c r="K429">
        <v>1</v>
      </c>
      <c r="L429">
        <v>1</v>
      </c>
      <c r="M429">
        <v>0</v>
      </c>
      <c r="N429">
        <v>3</v>
      </c>
      <c r="O429">
        <v>8</v>
      </c>
      <c r="P429">
        <v>0</v>
      </c>
      <c r="Q429">
        <v>0</v>
      </c>
      <c r="R429">
        <v>0</v>
      </c>
      <c r="S429">
        <v>0</v>
      </c>
      <c r="T429">
        <v>0</v>
      </c>
      <c r="U429">
        <v>0</v>
      </c>
      <c r="V429">
        <v>3</v>
      </c>
      <c r="W429">
        <v>11</v>
      </c>
      <c r="X429">
        <v>0</v>
      </c>
      <c r="Y429">
        <v>46</v>
      </c>
      <c r="Z429">
        <v>2263</v>
      </c>
      <c r="AA429">
        <v>0</v>
      </c>
      <c r="AB429">
        <v>1</v>
      </c>
      <c r="AC429">
        <v>0</v>
      </c>
      <c r="AD429">
        <v>0</v>
      </c>
      <c r="AE429">
        <v>0</v>
      </c>
      <c r="AF429">
        <v>1</v>
      </c>
      <c r="AG429">
        <v>0</v>
      </c>
      <c r="AH429">
        <v>0</v>
      </c>
      <c r="AI429">
        <v>0</v>
      </c>
      <c r="AJ429">
        <v>0</v>
      </c>
      <c r="AK429">
        <v>22</v>
      </c>
      <c r="AL429">
        <v>10</v>
      </c>
      <c r="AM429">
        <v>0</v>
      </c>
    </row>
    <row r="430" spans="1:39" x14ac:dyDescent="0.25">
      <c r="A430">
        <v>23295</v>
      </c>
      <c r="B430">
        <v>0</v>
      </c>
      <c r="C430">
        <v>0</v>
      </c>
      <c r="D430">
        <v>72</v>
      </c>
      <c r="E430">
        <v>0</v>
      </c>
      <c r="F430">
        <v>0</v>
      </c>
      <c r="G430">
        <v>1</v>
      </c>
      <c r="H430">
        <v>2</v>
      </c>
      <c r="I430">
        <v>12</v>
      </c>
      <c r="J430">
        <v>5</v>
      </c>
      <c r="K430">
        <v>1</v>
      </c>
      <c r="L430">
        <v>1</v>
      </c>
      <c r="M430">
        <v>0</v>
      </c>
      <c r="N430">
        <v>2</v>
      </c>
      <c r="O430">
        <v>8</v>
      </c>
      <c r="P430">
        <v>0</v>
      </c>
      <c r="Q430">
        <v>0</v>
      </c>
      <c r="R430">
        <v>0</v>
      </c>
      <c r="S430">
        <v>0</v>
      </c>
      <c r="T430">
        <v>0</v>
      </c>
      <c r="U430">
        <v>0</v>
      </c>
      <c r="V430">
        <v>3</v>
      </c>
      <c r="W430">
        <v>11</v>
      </c>
      <c r="X430">
        <v>0</v>
      </c>
      <c r="Y430">
        <v>61</v>
      </c>
      <c r="Z430">
        <v>2510</v>
      </c>
      <c r="AA430">
        <v>1</v>
      </c>
      <c r="AB430">
        <v>0</v>
      </c>
      <c r="AC430">
        <v>0</v>
      </c>
      <c r="AD430">
        <v>0</v>
      </c>
      <c r="AE430">
        <v>0</v>
      </c>
      <c r="AF430">
        <v>0</v>
      </c>
      <c r="AG430">
        <v>0</v>
      </c>
      <c r="AH430">
        <v>1</v>
      </c>
      <c r="AI430">
        <v>0</v>
      </c>
      <c r="AJ430">
        <v>0</v>
      </c>
      <c r="AK430">
        <v>15</v>
      </c>
      <c r="AL430">
        <v>10</v>
      </c>
      <c r="AM430">
        <v>0</v>
      </c>
    </row>
    <row r="431" spans="1:39" x14ac:dyDescent="0.25">
      <c r="A431">
        <v>42618</v>
      </c>
      <c r="B431">
        <v>1</v>
      </c>
      <c r="C431">
        <v>0</v>
      </c>
      <c r="D431">
        <v>92</v>
      </c>
      <c r="E431">
        <v>76</v>
      </c>
      <c r="F431">
        <v>14</v>
      </c>
      <c r="G431">
        <v>74</v>
      </c>
      <c r="H431">
        <v>13</v>
      </c>
      <c r="I431">
        <v>5</v>
      </c>
      <c r="J431">
        <v>10</v>
      </c>
      <c r="K431">
        <v>2</v>
      </c>
      <c r="L431">
        <v>5</v>
      </c>
      <c r="M431">
        <v>0</v>
      </c>
      <c r="N431">
        <v>4</v>
      </c>
      <c r="O431">
        <v>8</v>
      </c>
      <c r="P431">
        <v>0</v>
      </c>
      <c r="Q431">
        <v>0</v>
      </c>
      <c r="R431">
        <v>0</v>
      </c>
      <c r="S431">
        <v>0</v>
      </c>
      <c r="T431">
        <v>0</v>
      </c>
      <c r="U431">
        <v>0</v>
      </c>
      <c r="V431">
        <v>3</v>
      </c>
      <c r="W431">
        <v>11</v>
      </c>
      <c r="X431">
        <v>0</v>
      </c>
      <c r="Y431">
        <v>48</v>
      </c>
      <c r="Z431">
        <v>2422</v>
      </c>
      <c r="AA431">
        <v>1</v>
      </c>
      <c r="AB431">
        <v>0</v>
      </c>
      <c r="AC431">
        <v>0</v>
      </c>
      <c r="AD431">
        <v>0</v>
      </c>
      <c r="AE431">
        <v>0</v>
      </c>
      <c r="AF431">
        <v>0</v>
      </c>
      <c r="AG431">
        <v>0</v>
      </c>
      <c r="AH431">
        <v>0</v>
      </c>
      <c r="AI431">
        <v>1</v>
      </c>
      <c r="AJ431">
        <v>0</v>
      </c>
      <c r="AK431">
        <v>182</v>
      </c>
      <c r="AL431">
        <v>172</v>
      </c>
      <c r="AM431">
        <v>0</v>
      </c>
    </row>
    <row r="432" spans="1:39" x14ac:dyDescent="0.25">
      <c r="A432">
        <v>81246</v>
      </c>
      <c r="B432">
        <v>0</v>
      </c>
      <c r="C432">
        <v>0</v>
      </c>
      <c r="D432">
        <v>87</v>
      </c>
      <c r="E432">
        <v>398</v>
      </c>
      <c r="F432">
        <v>190</v>
      </c>
      <c r="G432">
        <v>537</v>
      </c>
      <c r="H432">
        <v>61</v>
      </c>
      <c r="I432">
        <v>156</v>
      </c>
      <c r="J432">
        <v>37</v>
      </c>
      <c r="K432">
        <v>1</v>
      </c>
      <c r="L432">
        <v>4</v>
      </c>
      <c r="M432">
        <v>5</v>
      </c>
      <c r="N432">
        <v>7</v>
      </c>
      <c r="O432">
        <v>1</v>
      </c>
      <c r="P432">
        <v>1</v>
      </c>
      <c r="Q432">
        <v>0</v>
      </c>
      <c r="R432">
        <v>0</v>
      </c>
      <c r="S432">
        <v>1</v>
      </c>
      <c r="T432">
        <v>0</v>
      </c>
      <c r="U432">
        <v>0</v>
      </c>
      <c r="V432">
        <v>3</v>
      </c>
      <c r="W432">
        <v>11</v>
      </c>
      <c r="X432">
        <v>0</v>
      </c>
      <c r="Y432">
        <v>56</v>
      </c>
      <c r="Z432">
        <v>2341</v>
      </c>
      <c r="AA432">
        <v>0</v>
      </c>
      <c r="AB432">
        <v>0</v>
      </c>
      <c r="AC432">
        <v>1</v>
      </c>
      <c r="AD432">
        <v>0</v>
      </c>
      <c r="AE432">
        <v>0</v>
      </c>
      <c r="AF432">
        <v>0</v>
      </c>
      <c r="AG432">
        <v>0</v>
      </c>
      <c r="AH432">
        <v>1</v>
      </c>
      <c r="AI432">
        <v>0</v>
      </c>
      <c r="AJ432">
        <v>0</v>
      </c>
      <c r="AK432">
        <v>1342</v>
      </c>
      <c r="AL432">
        <v>1305</v>
      </c>
      <c r="AM432">
        <v>2</v>
      </c>
    </row>
    <row r="433" spans="1:39" x14ac:dyDescent="0.25">
      <c r="A433">
        <v>24027</v>
      </c>
      <c r="B433">
        <v>1</v>
      </c>
      <c r="C433">
        <v>0</v>
      </c>
      <c r="D433">
        <v>7</v>
      </c>
      <c r="E433">
        <v>14</v>
      </c>
      <c r="F433">
        <v>7</v>
      </c>
      <c r="G433">
        <v>11</v>
      </c>
      <c r="H433">
        <v>11</v>
      </c>
      <c r="I433">
        <v>0</v>
      </c>
      <c r="J433">
        <v>5</v>
      </c>
      <c r="K433">
        <v>2</v>
      </c>
      <c r="L433">
        <v>2</v>
      </c>
      <c r="M433">
        <v>0</v>
      </c>
      <c r="N433">
        <v>3</v>
      </c>
      <c r="O433">
        <v>8</v>
      </c>
      <c r="P433">
        <v>0</v>
      </c>
      <c r="Q433">
        <v>0</v>
      </c>
      <c r="R433">
        <v>0</v>
      </c>
      <c r="S433">
        <v>0</v>
      </c>
      <c r="T433">
        <v>0</v>
      </c>
      <c r="U433">
        <v>0</v>
      </c>
      <c r="V433">
        <v>3</v>
      </c>
      <c r="W433">
        <v>11</v>
      </c>
      <c r="X433">
        <v>0</v>
      </c>
      <c r="Y433">
        <v>44</v>
      </c>
      <c r="Z433">
        <v>2544</v>
      </c>
      <c r="AA433">
        <v>0</v>
      </c>
      <c r="AB433">
        <v>1</v>
      </c>
      <c r="AC433">
        <v>0</v>
      </c>
      <c r="AD433">
        <v>0</v>
      </c>
      <c r="AE433">
        <v>0</v>
      </c>
      <c r="AF433">
        <v>0</v>
      </c>
      <c r="AG433">
        <v>0</v>
      </c>
      <c r="AH433">
        <v>1</v>
      </c>
      <c r="AI433">
        <v>0</v>
      </c>
      <c r="AJ433">
        <v>0</v>
      </c>
      <c r="AK433">
        <v>43</v>
      </c>
      <c r="AL433">
        <v>38</v>
      </c>
      <c r="AM433">
        <v>0</v>
      </c>
    </row>
    <row r="434" spans="1:39" x14ac:dyDescent="0.25">
      <c r="A434">
        <v>55707</v>
      </c>
      <c r="B434">
        <v>0</v>
      </c>
      <c r="C434">
        <v>1</v>
      </c>
      <c r="D434">
        <v>91</v>
      </c>
      <c r="E434">
        <v>208</v>
      </c>
      <c r="F434">
        <v>7</v>
      </c>
      <c r="G434">
        <v>82</v>
      </c>
      <c r="H434">
        <v>30</v>
      </c>
      <c r="I434">
        <v>66</v>
      </c>
      <c r="J434">
        <v>35</v>
      </c>
      <c r="K434">
        <v>2</v>
      </c>
      <c r="L434">
        <v>3</v>
      </c>
      <c r="M434">
        <v>2</v>
      </c>
      <c r="N434">
        <v>9</v>
      </c>
      <c r="O434">
        <v>3</v>
      </c>
      <c r="P434">
        <v>0</v>
      </c>
      <c r="Q434">
        <v>0</v>
      </c>
      <c r="R434">
        <v>0</v>
      </c>
      <c r="S434">
        <v>0</v>
      </c>
      <c r="T434">
        <v>0</v>
      </c>
      <c r="U434">
        <v>0</v>
      </c>
      <c r="V434">
        <v>3</v>
      </c>
      <c r="W434">
        <v>11</v>
      </c>
      <c r="X434">
        <v>0</v>
      </c>
      <c r="Y434">
        <v>67</v>
      </c>
      <c r="Z434">
        <v>2348</v>
      </c>
      <c r="AA434">
        <v>0</v>
      </c>
      <c r="AB434">
        <v>1</v>
      </c>
      <c r="AC434">
        <v>0</v>
      </c>
      <c r="AD434">
        <v>0</v>
      </c>
      <c r="AE434">
        <v>0</v>
      </c>
      <c r="AF434">
        <v>0</v>
      </c>
      <c r="AG434">
        <v>0</v>
      </c>
      <c r="AH434">
        <v>0</v>
      </c>
      <c r="AI434">
        <v>0</v>
      </c>
      <c r="AJ434">
        <v>1</v>
      </c>
      <c r="AK434">
        <v>393</v>
      </c>
      <c r="AL434">
        <v>358</v>
      </c>
      <c r="AM434">
        <v>0</v>
      </c>
    </row>
    <row r="435" spans="1:39" x14ac:dyDescent="0.25">
      <c r="A435">
        <v>57959</v>
      </c>
      <c r="B435">
        <v>0</v>
      </c>
      <c r="C435">
        <v>1</v>
      </c>
      <c r="D435">
        <v>71</v>
      </c>
      <c r="E435">
        <v>430</v>
      </c>
      <c r="F435">
        <v>16</v>
      </c>
      <c r="G435">
        <v>322</v>
      </c>
      <c r="H435">
        <v>43</v>
      </c>
      <c r="I435">
        <v>24</v>
      </c>
      <c r="J435">
        <v>33</v>
      </c>
      <c r="K435">
        <v>5</v>
      </c>
      <c r="L435">
        <v>4</v>
      </c>
      <c r="M435">
        <v>7</v>
      </c>
      <c r="N435">
        <v>11</v>
      </c>
      <c r="O435">
        <v>3</v>
      </c>
      <c r="P435">
        <v>0</v>
      </c>
      <c r="Q435">
        <v>0</v>
      </c>
      <c r="R435">
        <v>0</v>
      </c>
      <c r="S435">
        <v>0</v>
      </c>
      <c r="T435">
        <v>0</v>
      </c>
      <c r="U435">
        <v>0</v>
      </c>
      <c r="V435">
        <v>3</v>
      </c>
      <c r="W435">
        <v>11</v>
      </c>
      <c r="X435">
        <v>0</v>
      </c>
      <c r="Y435">
        <v>65</v>
      </c>
      <c r="Z435">
        <v>2582</v>
      </c>
      <c r="AA435">
        <v>0</v>
      </c>
      <c r="AB435">
        <v>0</v>
      </c>
      <c r="AC435">
        <v>1</v>
      </c>
      <c r="AD435">
        <v>0</v>
      </c>
      <c r="AE435">
        <v>0</v>
      </c>
      <c r="AF435">
        <v>0</v>
      </c>
      <c r="AG435">
        <v>0</v>
      </c>
      <c r="AH435">
        <v>1</v>
      </c>
      <c r="AI435">
        <v>0</v>
      </c>
      <c r="AJ435">
        <v>0</v>
      </c>
      <c r="AK435">
        <v>835</v>
      </c>
      <c r="AL435">
        <v>802</v>
      </c>
      <c r="AM435">
        <v>0</v>
      </c>
    </row>
    <row r="436" spans="1:39" x14ac:dyDescent="0.25">
      <c r="A436">
        <v>56796</v>
      </c>
      <c r="B436">
        <v>0</v>
      </c>
      <c r="C436">
        <v>1</v>
      </c>
      <c r="D436">
        <v>24</v>
      </c>
      <c r="E436">
        <v>656</v>
      </c>
      <c r="F436">
        <v>38</v>
      </c>
      <c r="G436">
        <v>161</v>
      </c>
      <c r="H436">
        <v>62</v>
      </c>
      <c r="I436">
        <v>47</v>
      </c>
      <c r="J436">
        <v>37</v>
      </c>
      <c r="K436">
        <v>3</v>
      </c>
      <c r="L436">
        <v>8</v>
      </c>
      <c r="M436">
        <v>9</v>
      </c>
      <c r="N436">
        <v>7</v>
      </c>
      <c r="O436">
        <v>7</v>
      </c>
      <c r="P436">
        <v>0</v>
      </c>
      <c r="Q436">
        <v>0</v>
      </c>
      <c r="R436">
        <v>0</v>
      </c>
      <c r="S436">
        <v>0</v>
      </c>
      <c r="T436">
        <v>0</v>
      </c>
      <c r="U436">
        <v>0</v>
      </c>
      <c r="V436">
        <v>3</v>
      </c>
      <c r="W436">
        <v>11</v>
      </c>
      <c r="X436">
        <v>0</v>
      </c>
      <c r="Y436">
        <v>51</v>
      </c>
      <c r="Z436">
        <v>2657</v>
      </c>
      <c r="AA436">
        <v>0</v>
      </c>
      <c r="AB436">
        <v>1</v>
      </c>
      <c r="AC436">
        <v>0</v>
      </c>
      <c r="AD436">
        <v>0</v>
      </c>
      <c r="AE436">
        <v>0</v>
      </c>
      <c r="AF436">
        <v>0</v>
      </c>
      <c r="AG436">
        <v>0</v>
      </c>
      <c r="AH436">
        <v>1</v>
      </c>
      <c r="AI436">
        <v>0</v>
      </c>
      <c r="AJ436">
        <v>0</v>
      </c>
      <c r="AK436">
        <v>964</v>
      </c>
      <c r="AL436">
        <v>927</v>
      </c>
      <c r="AM436">
        <v>0</v>
      </c>
    </row>
    <row r="437" spans="1:39" x14ac:dyDescent="0.25">
      <c r="A437">
        <v>36230</v>
      </c>
      <c r="B437">
        <v>1</v>
      </c>
      <c r="C437">
        <v>0</v>
      </c>
      <c r="D437">
        <v>17</v>
      </c>
      <c r="E437">
        <v>14</v>
      </c>
      <c r="F437">
        <v>2</v>
      </c>
      <c r="G437">
        <v>30</v>
      </c>
      <c r="H437">
        <v>8</v>
      </c>
      <c r="I437">
        <v>2</v>
      </c>
      <c r="J437">
        <v>3</v>
      </c>
      <c r="K437">
        <v>1</v>
      </c>
      <c r="L437">
        <v>2</v>
      </c>
      <c r="M437">
        <v>0</v>
      </c>
      <c r="N437">
        <v>4</v>
      </c>
      <c r="O437">
        <v>5</v>
      </c>
      <c r="P437">
        <v>0</v>
      </c>
      <c r="Q437">
        <v>0</v>
      </c>
      <c r="R437">
        <v>0</v>
      </c>
      <c r="S437">
        <v>0</v>
      </c>
      <c r="T437">
        <v>0</v>
      </c>
      <c r="U437">
        <v>0</v>
      </c>
      <c r="V437">
        <v>3</v>
      </c>
      <c r="W437">
        <v>11</v>
      </c>
      <c r="X437">
        <v>0</v>
      </c>
      <c r="Y437">
        <v>49</v>
      </c>
      <c r="Z437">
        <v>2414</v>
      </c>
      <c r="AA437">
        <v>0</v>
      </c>
      <c r="AB437">
        <v>0</v>
      </c>
      <c r="AC437">
        <v>1</v>
      </c>
      <c r="AD437">
        <v>0</v>
      </c>
      <c r="AE437">
        <v>0</v>
      </c>
      <c r="AF437">
        <v>0</v>
      </c>
      <c r="AG437">
        <v>0</v>
      </c>
      <c r="AH437">
        <v>0</v>
      </c>
      <c r="AI437">
        <v>1</v>
      </c>
      <c r="AJ437">
        <v>0</v>
      </c>
      <c r="AK437">
        <v>56</v>
      </c>
      <c r="AL437">
        <v>53</v>
      </c>
      <c r="AM437">
        <v>0</v>
      </c>
    </row>
    <row r="438" spans="1:39" x14ac:dyDescent="0.25">
      <c r="A438">
        <v>70829</v>
      </c>
      <c r="B438">
        <v>1</v>
      </c>
      <c r="C438">
        <v>1</v>
      </c>
      <c r="D438">
        <v>87</v>
      </c>
      <c r="E438">
        <v>141</v>
      </c>
      <c r="F438">
        <v>70</v>
      </c>
      <c r="G438">
        <v>106</v>
      </c>
      <c r="H438">
        <v>72</v>
      </c>
      <c r="I438">
        <v>19</v>
      </c>
      <c r="J438">
        <v>23</v>
      </c>
      <c r="K438">
        <v>2</v>
      </c>
      <c r="L438">
        <v>4</v>
      </c>
      <c r="M438">
        <v>2</v>
      </c>
      <c r="N438">
        <v>8</v>
      </c>
      <c r="O438">
        <v>3</v>
      </c>
      <c r="P438">
        <v>0</v>
      </c>
      <c r="Q438">
        <v>0</v>
      </c>
      <c r="R438">
        <v>0</v>
      </c>
      <c r="S438">
        <v>0</v>
      </c>
      <c r="T438">
        <v>0</v>
      </c>
      <c r="U438">
        <v>0</v>
      </c>
      <c r="V438">
        <v>3</v>
      </c>
      <c r="W438">
        <v>11</v>
      </c>
      <c r="X438">
        <v>0</v>
      </c>
      <c r="Y438">
        <v>40</v>
      </c>
      <c r="Z438">
        <v>2369</v>
      </c>
      <c r="AA438">
        <v>0</v>
      </c>
      <c r="AB438">
        <v>1</v>
      </c>
      <c r="AC438">
        <v>0</v>
      </c>
      <c r="AD438">
        <v>0</v>
      </c>
      <c r="AE438">
        <v>0</v>
      </c>
      <c r="AF438">
        <v>1</v>
      </c>
      <c r="AG438">
        <v>0</v>
      </c>
      <c r="AH438">
        <v>0</v>
      </c>
      <c r="AI438">
        <v>0</v>
      </c>
      <c r="AJ438">
        <v>0</v>
      </c>
      <c r="AK438">
        <v>408</v>
      </c>
      <c r="AL438">
        <v>385</v>
      </c>
      <c r="AM438">
        <v>0</v>
      </c>
    </row>
    <row r="439" spans="1:39" x14ac:dyDescent="0.25">
      <c r="A439">
        <v>65991</v>
      </c>
      <c r="B439">
        <v>0</v>
      </c>
      <c r="C439">
        <v>1</v>
      </c>
      <c r="D439">
        <v>21</v>
      </c>
      <c r="E439">
        <v>507</v>
      </c>
      <c r="F439">
        <v>19</v>
      </c>
      <c r="G439">
        <v>364</v>
      </c>
      <c r="H439">
        <v>25</v>
      </c>
      <c r="I439">
        <v>47</v>
      </c>
      <c r="J439">
        <v>9</v>
      </c>
      <c r="K439">
        <v>3</v>
      </c>
      <c r="L439">
        <v>9</v>
      </c>
      <c r="M439">
        <v>5</v>
      </c>
      <c r="N439">
        <v>10</v>
      </c>
      <c r="O439">
        <v>7</v>
      </c>
      <c r="P439">
        <v>0</v>
      </c>
      <c r="Q439">
        <v>0</v>
      </c>
      <c r="R439">
        <v>0</v>
      </c>
      <c r="S439">
        <v>0</v>
      </c>
      <c r="T439">
        <v>0</v>
      </c>
      <c r="U439">
        <v>0</v>
      </c>
      <c r="V439">
        <v>3</v>
      </c>
      <c r="W439">
        <v>11</v>
      </c>
      <c r="X439">
        <v>0</v>
      </c>
      <c r="Y439">
        <v>44</v>
      </c>
      <c r="Z439">
        <v>2819</v>
      </c>
      <c r="AA439">
        <v>0</v>
      </c>
      <c r="AB439">
        <v>1</v>
      </c>
      <c r="AC439">
        <v>0</v>
      </c>
      <c r="AD439">
        <v>0</v>
      </c>
      <c r="AE439">
        <v>0</v>
      </c>
      <c r="AF439">
        <v>0</v>
      </c>
      <c r="AG439">
        <v>0</v>
      </c>
      <c r="AH439">
        <v>1</v>
      </c>
      <c r="AI439">
        <v>0</v>
      </c>
      <c r="AJ439">
        <v>0</v>
      </c>
      <c r="AK439">
        <v>962</v>
      </c>
      <c r="AL439">
        <v>953</v>
      </c>
      <c r="AM439">
        <v>0</v>
      </c>
    </row>
    <row r="440" spans="1:39" x14ac:dyDescent="0.25">
      <c r="A440">
        <v>38988</v>
      </c>
      <c r="B440">
        <v>1</v>
      </c>
      <c r="C440">
        <v>2</v>
      </c>
      <c r="D440">
        <v>90</v>
      </c>
      <c r="E440">
        <v>164</v>
      </c>
      <c r="F440">
        <v>24</v>
      </c>
      <c r="G440">
        <v>103</v>
      </c>
      <c r="H440">
        <v>12</v>
      </c>
      <c r="I440">
        <v>3</v>
      </c>
      <c r="J440">
        <v>42</v>
      </c>
      <c r="K440">
        <v>7</v>
      </c>
      <c r="L440">
        <v>5</v>
      </c>
      <c r="M440">
        <v>1</v>
      </c>
      <c r="N440">
        <v>6</v>
      </c>
      <c r="O440">
        <v>8</v>
      </c>
      <c r="P440">
        <v>0</v>
      </c>
      <c r="Q440">
        <v>0</v>
      </c>
      <c r="R440">
        <v>0</v>
      </c>
      <c r="S440">
        <v>0</v>
      </c>
      <c r="T440">
        <v>0</v>
      </c>
      <c r="U440">
        <v>0</v>
      </c>
      <c r="V440">
        <v>3</v>
      </c>
      <c r="W440">
        <v>11</v>
      </c>
      <c r="X440">
        <v>0</v>
      </c>
      <c r="Y440">
        <v>48</v>
      </c>
      <c r="Z440">
        <v>2837</v>
      </c>
      <c r="AA440">
        <v>0</v>
      </c>
      <c r="AB440">
        <v>1</v>
      </c>
      <c r="AC440">
        <v>0</v>
      </c>
      <c r="AD440">
        <v>0</v>
      </c>
      <c r="AE440">
        <v>0</v>
      </c>
      <c r="AF440">
        <v>0</v>
      </c>
      <c r="AG440">
        <v>0</v>
      </c>
      <c r="AH440">
        <v>1</v>
      </c>
      <c r="AI440">
        <v>0</v>
      </c>
      <c r="AJ440">
        <v>0</v>
      </c>
      <c r="AK440">
        <v>306</v>
      </c>
      <c r="AL440">
        <v>264</v>
      </c>
      <c r="AM440">
        <v>0</v>
      </c>
    </row>
    <row r="441" spans="1:39" x14ac:dyDescent="0.25">
      <c r="A441">
        <v>89572</v>
      </c>
      <c r="B441">
        <v>0</v>
      </c>
      <c r="C441">
        <v>0</v>
      </c>
      <c r="D441">
        <v>44</v>
      </c>
      <c r="E441">
        <v>606</v>
      </c>
      <c r="F441">
        <v>24</v>
      </c>
      <c r="G441">
        <v>974</v>
      </c>
      <c r="H441">
        <v>197</v>
      </c>
      <c r="I441">
        <v>194</v>
      </c>
      <c r="J441">
        <v>64</v>
      </c>
      <c r="K441">
        <v>1</v>
      </c>
      <c r="L441">
        <v>7</v>
      </c>
      <c r="M441">
        <v>7</v>
      </c>
      <c r="N441">
        <v>9</v>
      </c>
      <c r="O441">
        <v>4</v>
      </c>
      <c r="P441">
        <v>0</v>
      </c>
      <c r="Q441">
        <v>1</v>
      </c>
      <c r="R441">
        <v>0</v>
      </c>
      <c r="S441">
        <v>1</v>
      </c>
      <c r="T441">
        <v>0</v>
      </c>
      <c r="U441">
        <v>0</v>
      </c>
      <c r="V441">
        <v>3</v>
      </c>
      <c r="W441">
        <v>11</v>
      </c>
      <c r="X441">
        <v>1</v>
      </c>
      <c r="Y441">
        <v>54</v>
      </c>
      <c r="Z441">
        <v>2811</v>
      </c>
      <c r="AA441">
        <v>0</v>
      </c>
      <c r="AB441">
        <v>0</v>
      </c>
      <c r="AC441">
        <v>1</v>
      </c>
      <c r="AD441">
        <v>0</v>
      </c>
      <c r="AE441">
        <v>0</v>
      </c>
      <c r="AF441">
        <v>1</v>
      </c>
      <c r="AG441">
        <v>0</v>
      </c>
      <c r="AH441">
        <v>0</v>
      </c>
      <c r="AI441">
        <v>0</v>
      </c>
      <c r="AJ441">
        <v>0</v>
      </c>
      <c r="AK441">
        <v>1995</v>
      </c>
      <c r="AL441">
        <v>1931</v>
      </c>
      <c r="AM441">
        <v>2</v>
      </c>
    </row>
    <row r="442" spans="1:39" x14ac:dyDescent="0.25">
      <c r="A442">
        <v>42207</v>
      </c>
      <c r="B442">
        <v>1</v>
      </c>
      <c r="C442">
        <v>0</v>
      </c>
      <c r="D442">
        <v>71</v>
      </c>
      <c r="E442">
        <v>116</v>
      </c>
      <c r="F442">
        <v>11</v>
      </c>
      <c r="G442">
        <v>72</v>
      </c>
      <c r="H442">
        <v>3</v>
      </c>
      <c r="I442">
        <v>17</v>
      </c>
      <c r="J442">
        <v>46</v>
      </c>
      <c r="K442">
        <v>4</v>
      </c>
      <c r="L442">
        <v>4</v>
      </c>
      <c r="M442">
        <v>1</v>
      </c>
      <c r="N442">
        <v>5</v>
      </c>
      <c r="O442">
        <v>6</v>
      </c>
      <c r="P442">
        <v>1</v>
      </c>
      <c r="Q442">
        <v>0</v>
      </c>
      <c r="R442">
        <v>0</v>
      </c>
      <c r="S442">
        <v>0</v>
      </c>
      <c r="T442">
        <v>0</v>
      </c>
      <c r="U442">
        <v>0</v>
      </c>
      <c r="V442">
        <v>3</v>
      </c>
      <c r="W442">
        <v>11</v>
      </c>
      <c r="X442">
        <v>1</v>
      </c>
      <c r="Y442">
        <v>36</v>
      </c>
      <c r="Z442">
        <v>2613</v>
      </c>
      <c r="AA442">
        <v>0</v>
      </c>
      <c r="AB442">
        <v>1</v>
      </c>
      <c r="AC442">
        <v>0</v>
      </c>
      <c r="AD442">
        <v>0</v>
      </c>
      <c r="AE442">
        <v>0</v>
      </c>
      <c r="AF442">
        <v>0</v>
      </c>
      <c r="AG442">
        <v>0</v>
      </c>
      <c r="AH442">
        <v>0</v>
      </c>
      <c r="AI442">
        <v>1</v>
      </c>
      <c r="AJ442">
        <v>0</v>
      </c>
      <c r="AK442">
        <v>219</v>
      </c>
      <c r="AL442">
        <v>173</v>
      </c>
      <c r="AM442">
        <v>1</v>
      </c>
    </row>
    <row r="443" spans="1:39" x14ac:dyDescent="0.25">
      <c r="A443">
        <v>50300</v>
      </c>
      <c r="B443">
        <v>0</v>
      </c>
      <c r="C443">
        <v>1</v>
      </c>
      <c r="D443">
        <v>52</v>
      </c>
      <c r="E443">
        <v>143</v>
      </c>
      <c r="F443">
        <v>15</v>
      </c>
      <c r="G443">
        <v>60</v>
      </c>
      <c r="H443">
        <v>24</v>
      </c>
      <c r="I443">
        <v>23</v>
      </c>
      <c r="J443">
        <v>5</v>
      </c>
      <c r="K443">
        <v>2</v>
      </c>
      <c r="L443">
        <v>2</v>
      </c>
      <c r="M443">
        <v>1</v>
      </c>
      <c r="N443">
        <v>8</v>
      </c>
      <c r="O443">
        <v>2</v>
      </c>
      <c r="P443">
        <v>0</v>
      </c>
      <c r="Q443">
        <v>0</v>
      </c>
      <c r="R443">
        <v>0</v>
      </c>
      <c r="S443">
        <v>0</v>
      </c>
      <c r="T443">
        <v>0</v>
      </c>
      <c r="U443">
        <v>0</v>
      </c>
      <c r="V443">
        <v>3</v>
      </c>
      <c r="W443">
        <v>11</v>
      </c>
      <c r="X443">
        <v>0</v>
      </c>
      <c r="Y443">
        <v>68</v>
      </c>
      <c r="Z443">
        <v>2194</v>
      </c>
      <c r="AA443">
        <v>0</v>
      </c>
      <c r="AB443">
        <v>1</v>
      </c>
      <c r="AC443">
        <v>0</v>
      </c>
      <c r="AD443">
        <v>0</v>
      </c>
      <c r="AE443">
        <v>0</v>
      </c>
      <c r="AF443">
        <v>0</v>
      </c>
      <c r="AG443">
        <v>0</v>
      </c>
      <c r="AH443">
        <v>1</v>
      </c>
      <c r="AI443">
        <v>0</v>
      </c>
      <c r="AJ443">
        <v>0</v>
      </c>
      <c r="AK443">
        <v>265</v>
      </c>
      <c r="AL443">
        <v>260</v>
      </c>
      <c r="AM443">
        <v>0</v>
      </c>
    </row>
    <row r="444" spans="1:39" x14ac:dyDescent="0.25">
      <c r="A444">
        <v>66664</v>
      </c>
      <c r="B444">
        <v>0</v>
      </c>
      <c r="C444">
        <v>0</v>
      </c>
      <c r="D444">
        <v>78</v>
      </c>
      <c r="E444">
        <v>398</v>
      </c>
      <c r="F444">
        <v>96</v>
      </c>
      <c r="G444">
        <v>447</v>
      </c>
      <c r="H444">
        <v>220</v>
      </c>
      <c r="I444">
        <v>96</v>
      </c>
      <c r="J444">
        <v>32</v>
      </c>
      <c r="K444">
        <v>1</v>
      </c>
      <c r="L444">
        <v>5</v>
      </c>
      <c r="M444">
        <v>7</v>
      </c>
      <c r="N444">
        <v>6</v>
      </c>
      <c r="O444">
        <v>3</v>
      </c>
      <c r="P444">
        <v>0</v>
      </c>
      <c r="Q444">
        <v>0</v>
      </c>
      <c r="R444">
        <v>0</v>
      </c>
      <c r="S444">
        <v>0</v>
      </c>
      <c r="T444">
        <v>0</v>
      </c>
      <c r="U444">
        <v>0</v>
      </c>
      <c r="V444">
        <v>3</v>
      </c>
      <c r="W444">
        <v>11</v>
      </c>
      <c r="X444">
        <v>0</v>
      </c>
      <c r="Y444">
        <v>38</v>
      </c>
      <c r="Z444">
        <v>2801</v>
      </c>
      <c r="AA444">
        <v>0</v>
      </c>
      <c r="AB444">
        <v>0</v>
      </c>
      <c r="AC444">
        <v>0</v>
      </c>
      <c r="AD444">
        <v>1</v>
      </c>
      <c r="AE444">
        <v>0</v>
      </c>
      <c r="AF444">
        <v>1</v>
      </c>
      <c r="AG444">
        <v>0</v>
      </c>
      <c r="AH444">
        <v>0</v>
      </c>
      <c r="AI444">
        <v>0</v>
      </c>
      <c r="AJ444">
        <v>0</v>
      </c>
      <c r="AK444">
        <v>1257</v>
      </c>
      <c r="AL444">
        <v>1225</v>
      </c>
      <c r="AM444">
        <v>0</v>
      </c>
    </row>
    <row r="445" spans="1:39" x14ac:dyDescent="0.25">
      <c r="A445">
        <v>60597</v>
      </c>
      <c r="B445">
        <v>0</v>
      </c>
      <c r="C445">
        <v>1</v>
      </c>
      <c r="D445">
        <v>2</v>
      </c>
      <c r="E445">
        <v>522</v>
      </c>
      <c r="F445">
        <v>0</v>
      </c>
      <c r="G445">
        <v>257</v>
      </c>
      <c r="H445">
        <v>32</v>
      </c>
      <c r="I445">
        <v>16</v>
      </c>
      <c r="J445">
        <v>66</v>
      </c>
      <c r="K445">
        <v>4</v>
      </c>
      <c r="L445">
        <v>2</v>
      </c>
      <c r="M445">
        <v>2</v>
      </c>
      <c r="N445">
        <v>8</v>
      </c>
      <c r="O445">
        <v>7</v>
      </c>
      <c r="P445">
        <v>0</v>
      </c>
      <c r="Q445">
        <v>0</v>
      </c>
      <c r="R445">
        <v>0</v>
      </c>
      <c r="S445">
        <v>1</v>
      </c>
      <c r="T445">
        <v>0</v>
      </c>
      <c r="U445">
        <v>0</v>
      </c>
      <c r="V445">
        <v>3</v>
      </c>
      <c r="W445">
        <v>11</v>
      </c>
      <c r="X445">
        <v>1</v>
      </c>
      <c r="Y445">
        <v>56</v>
      </c>
      <c r="Z445">
        <v>2338</v>
      </c>
      <c r="AA445">
        <v>0</v>
      </c>
      <c r="AB445">
        <v>1</v>
      </c>
      <c r="AC445">
        <v>0</v>
      </c>
      <c r="AD445">
        <v>0</v>
      </c>
      <c r="AE445">
        <v>0</v>
      </c>
      <c r="AF445">
        <v>0</v>
      </c>
      <c r="AG445">
        <v>0</v>
      </c>
      <c r="AH445">
        <v>1</v>
      </c>
      <c r="AI445">
        <v>0</v>
      </c>
      <c r="AJ445">
        <v>0</v>
      </c>
      <c r="AK445">
        <v>827</v>
      </c>
      <c r="AL445">
        <v>761</v>
      </c>
      <c r="AM445">
        <v>1</v>
      </c>
    </row>
    <row r="446" spans="1:39" x14ac:dyDescent="0.25">
      <c r="A446">
        <v>70165</v>
      </c>
      <c r="B446">
        <v>0</v>
      </c>
      <c r="C446">
        <v>0</v>
      </c>
      <c r="D446">
        <v>60</v>
      </c>
      <c r="E446">
        <v>161</v>
      </c>
      <c r="F446">
        <v>0</v>
      </c>
      <c r="G446">
        <v>253</v>
      </c>
      <c r="H446">
        <v>199</v>
      </c>
      <c r="I446">
        <v>191</v>
      </c>
      <c r="J446">
        <v>122</v>
      </c>
      <c r="K446">
        <v>1</v>
      </c>
      <c r="L446">
        <v>3</v>
      </c>
      <c r="M446">
        <v>7</v>
      </c>
      <c r="N446">
        <v>11</v>
      </c>
      <c r="O446">
        <v>1</v>
      </c>
      <c r="P446">
        <v>0</v>
      </c>
      <c r="Q446">
        <v>0</v>
      </c>
      <c r="R446">
        <v>0</v>
      </c>
      <c r="S446">
        <v>0</v>
      </c>
      <c r="T446">
        <v>0</v>
      </c>
      <c r="U446">
        <v>0</v>
      </c>
      <c r="V446">
        <v>3</v>
      </c>
      <c r="W446">
        <v>11</v>
      </c>
      <c r="X446">
        <v>0</v>
      </c>
      <c r="Y446">
        <v>71</v>
      </c>
      <c r="Z446">
        <v>2439</v>
      </c>
      <c r="AA446">
        <v>0</v>
      </c>
      <c r="AB446">
        <v>0</v>
      </c>
      <c r="AC446">
        <v>0</v>
      </c>
      <c r="AD446">
        <v>0</v>
      </c>
      <c r="AE446">
        <v>1</v>
      </c>
      <c r="AF446">
        <v>0</v>
      </c>
      <c r="AG446">
        <v>0</v>
      </c>
      <c r="AH446">
        <v>1</v>
      </c>
      <c r="AI446">
        <v>0</v>
      </c>
      <c r="AJ446">
        <v>0</v>
      </c>
      <c r="AK446">
        <v>804</v>
      </c>
      <c r="AL446">
        <v>682</v>
      </c>
      <c r="AM446">
        <v>0</v>
      </c>
    </row>
    <row r="447" spans="1:39" x14ac:dyDescent="0.25">
      <c r="A447">
        <v>50520</v>
      </c>
      <c r="B447">
        <v>0</v>
      </c>
      <c r="C447">
        <v>1</v>
      </c>
      <c r="D447">
        <v>25</v>
      </c>
      <c r="E447">
        <v>112</v>
      </c>
      <c r="F447">
        <v>0</v>
      </c>
      <c r="G447">
        <v>6</v>
      </c>
      <c r="H447">
        <v>2</v>
      </c>
      <c r="I447">
        <v>1</v>
      </c>
      <c r="J447">
        <v>14</v>
      </c>
      <c r="K447">
        <v>2</v>
      </c>
      <c r="L447">
        <v>3</v>
      </c>
      <c r="M447">
        <v>1</v>
      </c>
      <c r="N447">
        <v>3</v>
      </c>
      <c r="O447">
        <v>6</v>
      </c>
      <c r="P447">
        <v>0</v>
      </c>
      <c r="Q447">
        <v>0</v>
      </c>
      <c r="R447">
        <v>0</v>
      </c>
      <c r="S447">
        <v>0</v>
      </c>
      <c r="T447">
        <v>0</v>
      </c>
      <c r="U447">
        <v>0</v>
      </c>
      <c r="V447">
        <v>3</v>
      </c>
      <c r="W447">
        <v>11</v>
      </c>
      <c r="X447">
        <v>0</v>
      </c>
      <c r="Y447">
        <v>62</v>
      </c>
      <c r="Z447">
        <v>2311</v>
      </c>
      <c r="AA447">
        <v>0</v>
      </c>
      <c r="AB447">
        <v>0</v>
      </c>
      <c r="AC447">
        <v>0</v>
      </c>
      <c r="AD447">
        <v>0</v>
      </c>
      <c r="AE447">
        <v>1</v>
      </c>
      <c r="AF447">
        <v>0</v>
      </c>
      <c r="AG447">
        <v>0</v>
      </c>
      <c r="AH447">
        <v>0</v>
      </c>
      <c r="AI447">
        <v>0</v>
      </c>
      <c r="AJ447">
        <v>1</v>
      </c>
      <c r="AK447">
        <v>121</v>
      </c>
      <c r="AL447">
        <v>107</v>
      </c>
      <c r="AM447">
        <v>0</v>
      </c>
    </row>
    <row r="448" spans="1:39" x14ac:dyDescent="0.25">
      <c r="A448">
        <v>80124</v>
      </c>
      <c r="B448">
        <v>0</v>
      </c>
      <c r="C448">
        <v>0</v>
      </c>
      <c r="D448">
        <v>47</v>
      </c>
      <c r="E448">
        <v>483</v>
      </c>
      <c r="F448">
        <v>84</v>
      </c>
      <c r="G448">
        <v>398</v>
      </c>
      <c r="H448">
        <v>205</v>
      </c>
      <c r="I448">
        <v>84</v>
      </c>
      <c r="J448">
        <v>241</v>
      </c>
      <c r="K448">
        <v>1</v>
      </c>
      <c r="L448">
        <v>3</v>
      </c>
      <c r="M448">
        <v>7</v>
      </c>
      <c r="N448">
        <v>8</v>
      </c>
      <c r="O448">
        <v>1</v>
      </c>
      <c r="P448">
        <v>1</v>
      </c>
      <c r="Q448">
        <v>0</v>
      </c>
      <c r="R448">
        <v>0</v>
      </c>
      <c r="S448">
        <v>0</v>
      </c>
      <c r="T448">
        <v>0</v>
      </c>
      <c r="U448">
        <v>0</v>
      </c>
      <c r="V448">
        <v>3</v>
      </c>
      <c r="W448">
        <v>11</v>
      </c>
      <c r="X448">
        <v>0</v>
      </c>
      <c r="Y448">
        <v>57</v>
      </c>
      <c r="Z448">
        <v>2162</v>
      </c>
      <c r="AA448">
        <v>0</v>
      </c>
      <c r="AB448">
        <v>1</v>
      </c>
      <c r="AC448">
        <v>0</v>
      </c>
      <c r="AD448">
        <v>0</v>
      </c>
      <c r="AE448">
        <v>0</v>
      </c>
      <c r="AF448">
        <v>0</v>
      </c>
      <c r="AG448">
        <v>0</v>
      </c>
      <c r="AH448">
        <v>1</v>
      </c>
      <c r="AI448">
        <v>0</v>
      </c>
      <c r="AJ448">
        <v>0</v>
      </c>
      <c r="AK448">
        <v>1254</v>
      </c>
      <c r="AL448">
        <v>1013</v>
      </c>
      <c r="AM448">
        <v>1</v>
      </c>
    </row>
    <row r="449" spans="1:39" x14ac:dyDescent="0.25">
      <c r="A449">
        <v>33183</v>
      </c>
      <c r="B449">
        <v>1</v>
      </c>
      <c r="C449">
        <v>0</v>
      </c>
      <c r="D449">
        <v>46</v>
      </c>
      <c r="E449">
        <v>7</v>
      </c>
      <c r="F449">
        <v>5</v>
      </c>
      <c r="G449">
        <v>39</v>
      </c>
      <c r="H449">
        <v>17</v>
      </c>
      <c r="I449">
        <v>15</v>
      </c>
      <c r="J449">
        <v>37</v>
      </c>
      <c r="K449">
        <v>2</v>
      </c>
      <c r="L449">
        <v>4</v>
      </c>
      <c r="M449">
        <v>0</v>
      </c>
      <c r="N449">
        <v>3</v>
      </c>
      <c r="O449">
        <v>7</v>
      </c>
      <c r="P449">
        <v>0</v>
      </c>
      <c r="Q449">
        <v>0</v>
      </c>
      <c r="R449">
        <v>0</v>
      </c>
      <c r="S449">
        <v>0</v>
      </c>
      <c r="T449">
        <v>0</v>
      </c>
      <c r="U449">
        <v>0</v>
      </c>
      <c r="V449">
        <v>3</v>
      </c>
      <c r="W449">
        <v>11</v>
      </c>
      <c r="X449">
        <v>0</v>
      </c>
      <c r="Y449">
        <v>45</v>
      </c>
      <c r="Z449">
        <v>2284</v>
      </c>
      <c r="AA449">
        <v>0</v>
      </c>
      <c r="AB449">
        <v>1</v>
      </c>
      <c r="AC449">
        <v>0</v>
      </c>
      <c r="AD449">
        <v>0</v>
      </c>
      <c r="AE449">
        <v>0</v>
      </c>
      <c r="AF449">
        <v>0</v>
      </c>
      <c r="AG449">
        <v>0</v>
      </c>
      <c r="AH449">
        <v>1</v>
      </c>
      <c r="AI449">
        <v>0</v>
      </c>
      <c r="AJ449">
        <v>0</v>
      </c>
      <c r="AK449">
        <v>83</v>
      </c>
      <c r="AL449">
        <v>46</v>
      </c>
      <c r="AM449">
        <v>0</v>
      </c>
    </row>
    <row r="450" spans="1:39" x14ac:dyDescent="0.25">
      <c r="A450">
        <v>66582</v>
      </c>
      <c r="B450">
        <v>0</v>
      </c>
      <c r="C450">
        <v>0</v>
      </c>
      <c r="D450">
        <v>83</v>
      </c>
      <c r="E450">
        <v>789</v>
      </c>
      <c r="F450">
        <v>25</v>
      </c>
      <c r="G450">
        <v>420</v>
      </c>
      <c r="H450">
        <v>16</v>
      </c>
      <c r="I450">
        <v>38</v>
      </c>
      <c r="J450">
        <v>0</v>
      </c>
      <c r="K450">
        <v>1</v>
      </c>
      <c r="L450">
        <v>2</v>
      </c>
      <c r="M450">
        <v>8</v>
      </c>
      <c r="N450">
        <v>9</v>
      </c>
      <c r="O450">
        <v>1</v>
      </c>
      <c r="P450">
        <v>0</v>
      </c>
      <c r="Q450">
        <v>0</v>
      </c>
      <c r="R450">
        <v>0</v>
      </c>
      <c r="S450">
        <v>0</v>
      </c>
      <c r="T450">
        <v>0</v>
      </c>
      <c r="U450">
        <v>0</v>
      </c>
      <c r="V450">
        <v>3</v>
      </c>
      <c r="W450">
        <v>11</v>
      </c>
      <c r="X450">
        <v>0</v>
      </c>
      <c r="Y450">
        <v>51</v>
      </c>
      <c r="Z450">
        <v>2277</v>
      </c>
      <c r="AA450">
        <v>0</v>
      </c>
      <c r="AB450">
        <v>0</v>
      </c>
      <c r="AC450">
        <v>1</v>
      </c>
      <c r="AD450">
        <v>0</v>
      </c>
      <c r="AE450">
        <v>0</v>
      </c>
      <c r="AF450">
        <v>0</v>
      </c>
      <c r="AG450">
        <v>0</v>
      </c>
      <c r="AH450">
        <v>0</v>
      </c>
      <c r="AI450">
        <v>0</v>
      </c>
      <c r="AJ450">
        <v>1</v>
      </c>
      <c r="AK450">
        <v>1288</v>
      </c>
      <c r="AL450">
        <v>1288</v>
      </c>
      <c r="AM450">
        <v>0</v>
      </c>
    </row>
    <row r="451" spans="1:39" x14ac:dyDescent="0.25">
      <c r="A451">
        <v>75261</v>
      </c>
      <c r="B451">
        <v>0</v>
      </c>
      <c r="C451">
        <v>0</v>
      </c>
      <c r="D451">
        <v>17</v>
      </c>
      <c r="E451">
        <v>1239</v>
      </c>
      <c r="F451">
        <v>17</v>
      </c>
      <c r="G451">
        <v>413</v>
      </c>
      <c r="H451">
        <v>23</v>
      </c>
      <c r="I451">
        <v>34</v>
      </c>
      <c r="J451">
        <v>17</v>
      </c>
      <c r="K451">
        <v>1</v>
      </c>
      <c r="L451">
        <v>5</v>
      </c>
      <c r="M451">
        <v>6</v>
      </c>
      <c r="N451">
        <v>5</v>
      </c>
      <c r="O451">
        <v>2</v>
      </c>
      <c r="P451">
        <v>0</v>
      </c>
      <c r="Q451">
        <v>1</v>
      </c>
      <c r="R451">
        <v>1</v>
      </c>
      <c r="S451">
        <v>0</v>
      </c>
      <c r="T451">
        <v>0</v>
      </c>
      <c r="U451">
        <v>0</v>
      </c>
      <c r="V451">
        <v>3</v>
      </c>
      <c r="W451">
        <v>11</v>
      </c>
      <c r="X451">
        <v>1</v>
      </c>
      <c r="Y451">
        <v>65</v>
      </c>
      <c r="Z451">
        <v>2591</v>
      </c>
      <c r="AA451">
        <v>0</v>
      </c>
      <c r="AB451">
        <v>0</v>
      </c>
      <c r="AC451">
        <v>0</v>
      </c>
      <c r="AD451">
        <v>1</v>
      </c>
      <c r="AE451">
        <v>0</v>
      </c>
      <c r="AF451">
        <v>0</v>
      </c>
      <c r="AG451">
        <v>0</v>
      </c>
      <c r="AH451">
        <v>0</v>
      </c>
      <c r="AI451">
        <v>0</v>
      </c>
      <c r="AJ451">
        <v>1</v>
      </c>
      <c r="AK451">
        <v>1726</v>
      </c>
      <c r="AL451">
        <v>1709</v>
      </c>
      <c r="AM451">
        <v>2</v>
      </c>
    </row>
    <row r="452" spans="1:39" x14ac:dyDescent="0.25">
      <c r="A452">
        <v>31880</v>
      </c>
      <c r="B452">
        <v>1</v>
      </c>
      <c r="C452">
        <v>0</v>
      </c>
      <c r="D452">
        <v>13</v>
      </c>
      <c r="E452">
        <v>4</v>
      </c>
      <c r="F452">
        <v>1</v>
      </c>
      <c r="G452">
        <v>5</v>
      </c>
      <c r="H452">
        <v>2</v>
      </c>
      <c r="I452">
        <v>0</v>
      </c>
      <c r="J452">
        <v>3</v>
      </c>
      <c r="K452">
        <v>1</v>
      </c>
      <c r="L452">
        <v>1</v>
      </c>
      <c r="M452">
        <v>0</v>
      </c>
      <c r="N452">
        <v>2</v>
      </c>
      <c r="O452">
        <v>8</v>
      </c>
      <c r="P452">
        <v>0</v>
      </c>
      <c r="Q452">
        <v>0</v>
      </c>
      <c r="R452">
        <v>0</v>
      </c>
      <c r="S452">
        <v>0</v>
      </c>
      <c r="T452">
        <v>0</v>
      </c>
      <c r="U452">
        <v>0</v>
      </c>
      <c r="V452">
        <v>3</v>
      </c>
      <c r="W452">
        <v>11</v>
      </c>
      <c r="X452">
        <v>0</v>
      </c>
      <c r="Y452">
        <v>50</v>
      </c>
      <c r="Z452">
        <v>2765</v>
      </c>
      <c r="AA452">
        <v>0</v>
      </c>
      <c r="AB452">
        <v>0</v>
      </c>
      <c r="AC452">
        <v>0</v>
      </c>
      <c r="AD452">
        <v>0</v>
      </c>
      <c r="AE452">
        <v>1</v>
      </c>
      <c r="AF452">
        <v>0</v>
      </c>
      <c r="AG452">
        <v>0</v>
      </c>
      <c r="AH452">
        <v>1</v>
      </c>
      <c r="AI452">
        <v>0</v>
      </c>
      <c r="AJ452">
        <v>0</v>
      </c>
      <c r="AK452">
        <v>12</v>
      </c>
      <c r="AL452">
        <v>9</v>
      </c>
      <c r="AM452">
        <v>0</v>
      </c>
    </row>
    <row r="453" spans="1:39" x14ac:dyDescent="0.25">
      <c r="A453">
        <v>53790</v>
      </c>
      <c r="B453">
        <v>0</v>
      </c>
      <c r="C453">
        <v>2</v>
      </c>
      <c r="D453">
        <v>86</v>
      </c>
      <c r="E453">
        <v>335</v>
      </c>
      <c r="F453">
        <v>42</v>
      </c>
      <c r="G453">
        <v>127</v>
      </c>
      <c r="H453">
        <v>28</v>
      </c>
      <c r="I453">
        <v>5</v>
      </c>
      <c r="J453">
        <v>5</v>
      </c>
      <c r="K453">
        <v>3</v>
      </c>
      <c r="L453">
        <v>7</v>
      </c>
      <c r="M453">
        <v>2</v>
      </c>
      <c r="N453">
        <v>8</v>
      </c>
      <c r="O453">
        <v>6</v>
      </c>
      <c r="P453">
        <v>0</v>
      </c>
      <c r="Q453">
        <v>0</v>
      </c>
      <c r="R453">
        <v>0</v>
      </c>
      <c r="S453">
        <v>0</v>
      </c>
      <c r="T453">
        <v>0</v>
      </c>
      <c r="U453">
        <v>0</v>
      </c>
      <c r="V453">
        <v>3</v>
      </c>
      <c r="W453">
        <v>11</v>
      </c>
      <c r="X453">
        <v>0</v>
      </c>
      <c r="Y453">
        <v>69</v>
      </c>
      <c r="Z453">
        <v>2274</v>
      </c>
      <c r="AA453">
        <v>0</v>
      </c>
      <c r="AB453">
        <v>1</v>
      </c>
      <c r="AC453">
        <v>0</v>
      </c>
      <c r="AD453">
        <v>0</v>
      </c>
      <c r="AE453">
        <v>0</v>
      </c>
      <c r="AF453">
        <v>0</v>
      </c>
      <c r="AG453">
        <v>0</v>
      </c>
      <c r="AH453">
        <v>1</v>
      </c>
      <c r="AI453">
        <v>0</v>
      </c>
      <c r="AJ453">
        <v>0</v>
      </c>
      <c r="AK453">
        <v>537</v>
      </c>
      <c r="AL453">
        <v>532</v>
      </c>
      <c r="AM453">
        <v>0</v>
      </c>
    </row>
    <row r="454" spans="1:39" x14ac:dyDescent="0.25">
      <c r="A454">
        <v>49269</v>
      </c>
      <c r="B454">
        <v>1</v>
      </c>
      <c r="C454">
        <v>0</v>
      </c>
      <c r="D454">
        <v>92</v>
      </c>
      <c r="E454">
        <v>639</v>
      </c>
      <c r="F454">
        <v>8</v>
      </c>
      <c r="G454">
        <v>166</v>
      </c>
      <c r="H454">
        <v>11</v>
      </c>
      <c r="I454">
        <v>8</v>
      </c>
      <c r="J454">
        <v>58</v>
      </c>
      <c r="K454">
        <v>3</v>
      </c>
      <c r="L454">
        <v>7</v>
      </c>
      <c r="M454">
        <v>3</v>
      </c>
      <c r="N454">
        <v>12</v>
      </c>
      <c r="O454">
        <v>7</v>
      </c>
      <c r="P454">
        <v>0</v>
      </c>
      <c r="Q454">
        <v>0</v>
      </c>
      <c r="R454">
        <v>0</v>
      </c>
      <c r="S454">
        <v>0</v>
      </c>
      <c r="T454">
        <v>0</v>
      </c>
      <c r="U454">
        <v>0</v>
      </c>
      <c r="V454">
        <v>3</v>
      </c>
      <c r="W454">
        <v>11</v>
      </c>
      <c r="X454">
        <v>0</v>
      </c>
      <c r="Y454">
        <v>49</v>
      </c>
      <c r="Z454">
        <v>2842</v>
      </c>
      <c r="AA454">
        <v>0</v>
      </c>
      <c r="AB454">
        <v>0</v>
      </c>
      <c r="AC454">
        <v>0</v>
      </c>
      <c r="AD454">
        <v>1</v>
      </c>
      <c r="AE454">
        <v>0</v>
      </c>
      <c r="AF454">
        <v>0</v>
      </c>
      <c r="AG454">
        <v>0</v>
      </c>
      <c r="AH454">
        <v>0</v>
      </c>
      <c r="AI454">
        <v>0</v>
      </c>
      <c r="AJ454">
        <v>1</v>
      </c>
      <c r="AK454">
        <v>832</v>
      </c>
      <c r="AL454">
        <v>774</v>
      </c>
      <c r="AM454">
        <v>0</v>
      </c>
    </row>
    <row r="455" spans="1:39" x14ac:dyDescent="0.25">
      <c r="A455">
        <v>61456</v>
      </c>
      <c r="B455">
        <v>0</v>
      </c>
      <c r="C455">
        <v>1</v>
      </c>
      <c r="D455">
        <v>47</v>
      </c>
      <c r="E455">
        <v>563</v>
      </c>
      <c r="F455">
        <v>76</v>
      </c>
      <c r="G455">
        <v>384</v>
      </c>
      <c r="H455">
        <v>84</v>
      </c>
      <c r="I455">
        <v>192</v>
      </c>
      <c r="J455">
        <v>89</v>
      </c>
      <c r="K455">
        <v>4</v>
      </c>
      <c r="L455">
        <v>6</v>
      </c>
      <c r="M455">
        <v>10</v>
      </c>
      <c r="N455">
        <v>13</v>
      </c>
      <c r="O455">
        <v>4</v>
      </c>
      <c r="P455">
        <v>0</v>
      </c>
      <c r="Q455">
        <v>0</v>
      </c>
      <c r="R455">
        <v>0</v>
      </c>
      <c r="S455">
        <v>0</v>
      </c>
      <c r="T455">
        <v>0</v>
      </c>
      <c r="U455">
        <v>0</v>
      </c>
      <c r="V455">
        <v>3</v>
      </c>
      <c r="W455">
        <v>11</v>
      </c>
      <c r="X455">
        <v>0</v>
      </c>
      <c r="Y455">
        <v>45</v>
      </c>
      <c r="Z455">
        <v>2618</v>
      </c>
      <c r="AA455">
        <v>0</v>
      </c>
      <c r="AB455">
        <v>1</v>
      </c>
      <c r="AC455">
        <v>0</v>
      </c>
      <c r="AD455">
        <v>0</v>
      </c>
      <c r="AE455">
        <v>0</v>
      </c>
      <c r="AF455">
        <v>0</v>
      </c>
      <c r="AG455">
        <v>0</v>
      </c>
      <c r="AH455">
        <v>1</v>
      </c>
      <c r="AI455">
        <v>0</v>
      </c>
      <c r="AJ455">
        <v>0</v>
      </c>
      <c r="AK455">
        <v>1299</v>
      </c>
      <c r="AL455">
        <v>1210</v>
      </c>
      <c r="AM455">
        <v>0</v>
      </c>
    </row>
    <row r="456" spans="1:39" x14ac:dyDescent="0.25">
      <c r="A456">
        <v>37406</v>
      </c>
      <c r="B456">
        <v>1</v>
      </c>
      <c r="C456">
        <v>0</v>
      </c>
      <c r="D456">
        <v>18</v>
      </c>
      <c r="E456">
        <v>2</v>
      </c>
      <c r="F456">
        <v>0</v>
      </c>
      <c r="G456">
        <v>8</v>
      </c>
      <c r="H456">
        <v>2</v>
      </c>
      <c r="I456">
        <v>2</v>
      </c>
      <c r="J456">
        <v>3</v>
      </c>
      <c r="K456">
        <v>1</v>
      </c>
      <c r="L456">
        <v>1</v>
      </c>
      <c r="M456">
        <v>0</v>
      </c>
      <c r="N456">
        <v>2</v>
      </c>
      <c r="O456">
        <v>8</v>
      </c>
      <c r="P456">
        <v>0</v>
      </c>
      <c r="Q456">
        <v>0</v>
      </c>
      <c r="R456">
        <v>0</v>
      </c>
      <c r="S456">
        <v>0</v>
      </c>
      <c r="T456">
        <v>0</v>
      </c>
      <c r="U456">
        <v>0</v>
      </c>
      <c r="V456">
        <v>3</v>
      </c>
      <c r="W456">
        <v>11</v>
      </c>
      <c r="X456">
        <v>1</v>
      </c>
      <c r="Y456">
        <v>40</v>
      </c>
      <c r="Z456">
        <v>2421</v>
      </c>
      <c r="AA456">
        <v>0</v>
      </c>
      <c r="AB456">
        <v>1</v>
      </c>
      <c r="AC456">
        <v>0</v>
      </c>
      <c r="AD456">
        <v>0</v>
      </c>
      <c r="AE456">
        <v>0</v>
      </c>
      <c r="AF456">
        <v>0</v>
      </c>
      <c r="AG456">
        <v>0</v>
      </c>
      <c r="AH456">
        <v>1</v>
      </c>
      <c r="AI456">
        <v>0</v>
      </c>
      <c r="AJ456">
        <v>0</v>
      </c>
      <c r="AK456">
        <v>14</v>
      </c>
      <c r="AL456">
        <v>11</v>
      </c>
      <c r="AM456">
        <v>0</v>
      </c>
    </row>
    <row r="457" spans="1:39" x14ac:dyDescent="0.25">
      <c r="A457">
        <v>56937</v>
      </c>
      <c r="B457">
        <v>1</v>
      </c>
      <c r="C457">
        <v>0</v>
      </c>
      <c r="D457">
        <v>81</v>
      </c>
      <c r="E457">
        <v>746</v>
      </c>
      <c r="F457">
        <v>8</v>
      </c>
      <c r="G457">
        <v>125</v>
      </c>
      <c r="H457">
        <v>11</v>
      </c>
      <c r="I457">
        <v>8</v>
      </c>
      <c r="J457">
        <v>8</v>
      </c>
      <c r="K457">
        <v>7</v>
      </c>
      <c r="L457">
        <v>8</v>
      </c>
      <c r="M457">
        <v>6</v>
      </c>
      <c r="N457">
        <v>9</v>
      </c>
      <c r="O457">
        <v>6</v>
      </c>
      <c r="P457">
        <v>0</v>
      </c>
      <c r="Q457">
        <v>1</v>
      </c>
      <c r="R457">
        <v>0</v>
      </c>
      <c r="S457">
        <v>0</v>
      </c>
      <c r="T457">
        <v>0</v>
      </c>
      <c r="U457">
        <v>0</v>
      </c>
      <c r="V457">
        <v>3</v>
      </c>
      <c r="W457">
        <v>11</v>
      </c>
      <c r="X457">
        <v>1</v>
      </c>
      <c r="Y457">
        <v>39</v>
      </c>
      <c r="Z457">
        <v>2853</v>
      </c>
      <c r="AA457">
        <v>0</v>
      </c>
      <c r="AB457">
        <v>0</v>
      </c>
      <c r="AC457">
        <v>0</v>
      </c>
      <c r="AD457">
        <v>1</v>
      </c>
      <c r="AE457">
        <v>0</v>
      </c>
      <c r="AF457">
        <v>0</v>
      </c>
      <c r="AG457">
        <v>0</v>
      </c>
      <c r="AH457">
        <v>0</v>
      </c>
      <c r="AI457">
        <v>0</v>
      </c>
      <c r="AJ457">
        <v>1</v>
      </c>
      <c r="AK457">
        <v>898</v>
      </c>
      <c r="AL457">
        <v>890</v>
      </c>
      <c r="AM457">
        <v>1</v>
      </c>
    </row>
    <row r="458" spans="1:39" x14ac:dyDescent="0.25">
      <c r="A458">
        <v>38415</v>
      </c>
      <c r="B458">
        <v>1</v>
      </c>
      <c r="C458">
        <v>1</v>
      </c>
      <c r="D458">
        <v>91</v>
      </c>
      <c r="E458">
        <v>22</v>
      </c>
      <c r="F458">
        <v>1</v>
      </c>
      <c r="G458">
        <v>13</v>
      </c>
      <c r="H458">
        <v>4</v>
      </c>
      <c r="I458">
        <v>0</v>
      </c>
      <c r="J458">
        <v>4</v>
      </c>
      <c r="K458">
        <v>2</v>
      </c>
      <c r="L458">
        <v>1</v>
      </c>
      <c r="M458">
        <v>0</v>
      </c>
      <c r="N458">
        <v>3</v>
      </c>
      <c r="O458">
        <v>7</v>
      </c>
      <c r="P458">
        <v>0</v>
      </c>
      <c r="Q458">
        <v>0</v>
      </c>
      <c r="R458">
        <v>0</v>
      </c>
      <c r="S458">
        <v>0</v>
      </c>
      <c r="T458">
        <v>0</v>
      </c>
      <c r="U458">
        <v>0</v>
      </c>
      <c r="V458">
        <v>3</v>
      </c>
      <c r="W458">
        <v>11</v>
      </c>
      <c r="X458">
        <v>0</v>
      </c>
      <c r="Y458">
        <v>42</v>
      </c>
      <c r="Z458">
        <v>2702</v>
      </c>
      <c r="AA458">
        <v>0</v>
      </c>
      <c r="AB458">
        <v>1</v>
      </c>
      <c r="AC458">
        <v>0</v>
      </c>
      <c r="AD458">
        <v>0</v>
      </c>
      <c r="AE458">
        <v>0</v>
      </c>
      <c r="AF458">
        <v>0</v>
      </c>
      <c r="AG458">
        <v>0</v>
      </c>
      <c r="AH458">
        <v>1</v>
      </c>
      <c r="AI458">
        <v>0</v>
      </c>
      <c r="AJ458">
        <v>0</v>
      </c>
      <c r="AK458">
        <v>40</v>
      </c>
      <c r="AL458">
        <v>36</v>
      </c>
      <c r="AM458">
        <v>0</v>
      </c>
    </row>
    <row r="459" spans="1:39" x14ac:dyDescent="0.25">
      <c r="A459">
        <v>20518</v>
      </c>
      <c r="B459">
        <v>1</v>
      </c>
      <c r="C459">
        <v>0</v>
      </c>
      <c r="D459">
        <v>58</v>
      </c>
      <c r="E459">
        <v>4</v>
      </c>
      <c r="F459">
        <v>1</v>
      </c>
      <c r="G459">
        <v>6</v>
      </c>
      <c r="H459">
        <v>4</v>
      </c>
      <c r="I459">
        <v>1</v>
      </c>
      <c r="J459">
        <v>9</v>
      </c>
      <c r="K459">
        <v>1</v>
      </c>
      <c r="L459">
        <v>1</v>
      </c>
      <c r="M459">
        <v>1</v>
      </c>
      <c r="N459">
        <v>2</v>
      </c>
      <c r="O459">
        <v>5</v>
      </c>
      <c r="P459">
        <v>0</v>
      </c>
      <c r="Q459">
        <v>0</v>
      </c>
      <c r="R459">
        <v>0</v>
      </c>
      <c r="S459">
        <v>0</v>
      </c>
      <c r="T459">
        <v>0</v>
      </c>
      <c r="U459">
        <v>0</v>
      </c>
      <c r="V459">
        <v>3</v>
      </c>
      <c r="W459">
        <v>11</v>
      </c>
      <c r="X459">
        <v>0</v>
      </c>
      <c r="Y459">
        <v>32</v>
      </c>
      <c r="Z459">
        <v>2201</v>
      </c>
      <c r="AA459">
        <v>0</v>
      </c>
      <c r="AB459">
        <v>0</v>
      </c>
      <c r="AC459">
        <v>1</v>
      </c>
      <c r="AD459">
        <v>0</v>
      </c>
      <c r="AE459">
        <v>0</v>
      </c>
      <c r="AF459">
        <v>0</v>
      </c>
      <c r="AG459">
        <v>0</v>
      </c>
      <c r="AH459">
        <v>1</v>
      </c>
      <c r="AI459">
        <v>0</v>
      </c>
      <c r="AJ459">
        <v>0</v>
      </c>
      <c r="AK459">
        <v>16</v>
      </c>
      <c r="AL459">
        <v>7</v>
      </c>
      <c r="AM459">
        <v>0</v>
      </c>
    </row>
    <row r="460" spans="1:39" x14ac:dyDescent="0.25">
      <c r="A460">
        <v>62503</v>
      </c>
      <c r="B460">
        <v>0</v>
      </c>
      <c r="C460">
        <v>1</v>
      </c>
      <c r="D460">
        <v>40</v>
      </c>
      <c r="E460">
        <v>478</v>
      </c>
      <c r="F460">
        <v>0</v>
      </c>
      <c r="G460">
        <v>193</v>
      </c>
      <c r="H460">
        <v>110</v>
      </c>
      <c r="I460">
        <v>75</v>
      </c>
      <c r="J460">
        <v>117</v>
      </c>
      <c r="K460">
        <v>4</v>
      </c>
      <c r="L460">
        <v>8</v>
      </c>
      <c r="M460">
        <v>3</v>
      </c>
      <c r="N460">
        <v>11</v>
      </c>
      <c r="O460">
        <v>5</v>
      </c>
      <c r="P460">
        <v>0</v>
      </c>
      <c r="Q460">
        <v>0</v>
      </c>
      <c r="R460">
        <v>0</v>
      </c>
      <c r="S460">
        <v>0</v>
      </c>
      <c r="T460">
        <v>0</v>
      </c>
      <c r="U460">
        <v>0</v>
      </c>
      <c r="V460">
        <v>3</v>
      </c>
      <c r="W460">
        <v>11</v>
      </c>
      <c r="X460">
        <v>0</v>
      </c>
      <c r="Y460">
        <v>64</v>
      </c>
      <c r="Z460">
        <v>2655</v>
      </c>
      <c r="AA460">
        <v>0</v>
      </c>
      <c r="AB460">
        <v>1</v>
      </c>
      <c r="AC460">
        <v>0</v>
      </c>
      <c r="AD460">
        <v>0</v>
      </c>
      <c r="AE460">
        <v>0</v>
      </c>
      <c r="AF460">
        <v>0</v>
      </c>
      <c r="AG460">
        <v>0</v>
      </c>
      <c r="AH460">
        <v>1</v>
      </c>
      <c r="AI460">
        <v>0</v>
      </c>
      <c r="AJ460">
        <v>0</v>
      </c>
      <c r="AK460">
        <v>856</v>
      </c>
      <c r="AL460">
        <v>739</v>
      </c>
      <c r="AM460">
        <v>0</v>
      </c>
    </row>
    <row r="461" spans="1:39" x14ac:dyDescent="0.25">
      <c r="A461">
        <v>41644</v>
      </c>
      <c r="B461">
        <v>1</v>
      </c>
      <c r="C461">
        <v>1</v>
      </c>
      <c r="D461">
        <v>67</v>
      </c>
      <c r="E461">
        <v>20</v>
      </c>
      <c r="F461">
        <v>3</v>
      </c>
      <c r="G461">
        <v>4</v>
      </c>
      <c r="H461">
        <v>2</v>
      </c>
      <c r="I461">
        <v>0</v>
      </c>
      <c r="J461">
        <v>2</v>
      </c>
      <c r="K461">
        <v>2</v>
      </c>
      <c r="L461">
        <v>1</v>
      </c>
      <c r="M461">
        <v>0</v>
      </c>
      <c r="N461">
        <v>3</v>
      </c>
      <c r="O461">
        <v>3</v>
      </c>
      <c r="P461">
        <v>0</v>
      </c>
      <c r="Q461">
        <v>0</v>
      </c>
      <c r="R461">
        <v>0</v>
      </c>
      <c r="S461">
        <v>0</v>
      </c>
      <c r="T461">
        <v>0</v>
      </c>
      <c r="U461">
        <v>0</v>
      </c>
      <c r="V461">
        <v>3</v>
      </c>
      <c r="W461">
        <v>11</v>
      </c>
      <c r="X461">
        <v>0</v>
      </c>
      <c r="Y461">
        <v>48</v>
      </c>
      <c r="Z461">
        <v>2210</v>
      </c>
      <c r="AA461">
        <v>0</v>
      </c>
      <c r="AB461">
        <v>0</v>
      </c>
      <c r="AC461">
        <v>1</v>
      </c>
      <c r="AD461">
        <v>0</v>
      </c>
      <c r="AE461">
        <v>0</v>
      </c>
      <c r="AF461">
        <v>0</v>
      </c>
      <c r="AG461">
        <v>0</v>
      </c>
      <c r="AH461">
        <v>0</v>
      </c>
      <c r="AI461">
        <v>0</v>
      </c>
      <c r="AJ461">
        <v>1</v>
      </c>
      <c r="AK461">
        <v>29</v>
      </c>
      <c r="AL461">
        <v>27</v>
      </c>
      <c r="AM461">
        <v>0</v>
      </c>
    </row>
    <row r="462" spans="1:39" x14ac:dyDescent="0.25">
      <c r="A462">
        <v>55842</v>
      </c>
      <c r="B462">
        <v>0</v>
      </c>
      <c r="C462">
        <v>1</v>
      </c>
      <c r="D462">
        <v>19</v>
      </c>
      <c r="E462">
        <v>451</v>
      </c>
      <c r="F462">
        <v>0</v>
      </c>
      <c r="G462">
        <v>39</v>
      </c>
      <c r="H462">
        <v>0</v>
      </c>
      <c r="I462">
        <v>4</v>
      </c>
      <c r="J462">
        <v>24</v>
      </c>
      <c r="K462">
        <v>1</v>
      </c>
      <c r="L462">
        <v>7</v>
      </c>
      <c r="M462">
        <v>1</v>
      </c>
      <c r="N462">
        <v>8</v>
      </c>
      <c r="O462">
        <v>5</v>
      </c>
      <c r="P462">
        <v>0</v>
      </c>
      <c r="Q462">
        <v>0</v>
      </c>
      <c r="R462">
        <v>0</v>
      </c>
      <c r="S462">
        <v>0</v>
      </c>
      <c r="T462">
        <v>0</v>
      </c>
      <c r="U462">
        <v>0</v>
      </c>
      <c r="V462">
        <v>3</v>
      </c>
      <c r="W462">
        <v>11</v>
      </c>
      <c r="X462">
        <v>0</v>
      </c>
      <c r="Y462">
        <v>43</v>
      </c>
      <c r="Z462">
        <v>2196</v>
      </c>
      <c r="AA462">
        <v>0</v>
      </c>
      <c r="AB462">
        <v>1</v>
      </c>
      <c r="AC462">
        <v>0</v>
      </c>
      <c r="AD462">
        <v>0</v>
      </c>
      <c r="AE462">
        <v>0</v>
      </c>
      <c r="AF462">
        <v>0</v>
      </c>
      <c r="AG462">
        <v>0</v>
      </c>
      <c r="AH462">
        <v>0</v>
      </c>
      <c r="AI462">
        <v>1</v>
      </c>
      <c r="AJ462">
        <v>0</v>
      </c>
      <c r="AK462">
        <v>494</v>
      </c>
      <c r="AL462">
        <v>470</v>
      </c>
      <c r="AM462">
        <v>0</v>
      </c>
    </row>
    <row r="463" spans="1:39" x14ac:dyDescent="0.25">
      <c r="A463">
        <v>62010</v>
      </c>
      <c r="B463">
        <v>0</v>
      </c>
      <c r="C463">
        <v>1</v>
      </c>
      <c r="D463">
        <v>93</v>
      </c>
      <c r="E463">
        <v>371</v>
      </c>
      <c r="F463">
        <v>22</v>
      </c>
      <c r="G463">
        <v>39</v>
      </c>
      <c r="H463">
        <v>6</v>
      </c>
      <c r="I463">
        <v>0</v>
      </c>
      <c r="J463">
        <v>92</v>
      </c>
      <c r="K463">
        <v>4</v>
      </c>
      <c r="L463">
        <v>6</v>
      </c>
      <c r="M463">
        <v>2</v>
      </c>
      <c r="N463">
        <v>7</v>
      </c>
      <c r="O463">
        <v>5</v>
      </c>
      <c r="P463">
        <v>0</v>
      </c>
      <c r="Q463">
        <v>0</v>
      </c>
      <c r="R463">
        <v>0</v>
      </c>
      <c r="S463">
        <v>0</v>
      </c>
      <c r="T463">
        <v>0</v>
      </c>
      <c r="U463">
        <v>0</v>
      </c>
      <c r="V463">
        <v>3</v>
      </c>
      <c r="W463">
        <v>11</v>
      </c>
      <c r="X463">
        <v>0</v>
      </c>
      <c r="Y463">
        <v>48</v>
      </c>
      <c r="Z463">
        <v>2773</v>
      </c>
      <c r="AA463">
        <v>0</v>
      </c>
      <c r="AB463">
        <v>1</v>
      </c>
      <c r="AC463">
        <v>0</v>
      </c>
      <c r="AD463">
        <v>0</v>
      </c>
      <c r="AE463">
        <v>0</v>
      </c>
      <c r="AF463">
        <v>0</v>
      </c>
      <c r="AG463">
        <v>0</v>
      </c>
      <c r="AH463">
        <v>0</v>
      </c>
      <c r="AI463">
        <v>0</v>
      </c>
      <c r="AJ463">
        <v>1</v>
      </c>
      <c r="AK463">
        <v>438</v>
      </c>
      <c r="AL463">
        <v>346</v>
      </c>
      <c r="AM463">
        <v>0</v>
      </c>
    </row>
    <row r="464" spans="1:39" x14ac:dyDescent="0.25">
      <c r="A464">
        <v>41124</v>
      </c>
      <c r="B464">
        <v>1</v>
      </c>
      <c r="C464">
        <v>0</v>
      </c>
      <c r="D464">
        <v>41</v>
      </c>
      <c r="E464">
        <v>281</v>
      </c>
      <c r="F464">
        <v>7</v>
      </c>
      <c r="G464">
        <v>84</v>
      </c>
      <c r="H464">
        <v>15</v>
      </c>
      <c r="I464">
        <v>0</v>
      </c>
      <c r="J464">
        <v>119</v>
      </c>
      <c r="K464">
        <v>7</v>
      </c>
      <c r="L464">
        <v>7</v>
      </c>
      <c r="M464">
        <v>3</v>
      </c>
      <c r="N464">
        <v>4</v>
      </c>
      <c r="O464">
        <v>8</v>
      </c>
      <c r="P464">
        <v>0</v>
      </c>
      <c r="Q464">
        <v>0</v>
      </c>
      <c r="R464">
        <v>0</v>
      </c>
      <c r="S464">
        <v>0</v>
      </c>
      <c r="T464">
        <v>0</v>
      </c>
      <c r="U464">
        <v>0</v>
      </c>
      <c r="V464">
        <v>3</v>
      </c>
      <c r="W464">
        <v>11</v>
      </c>
      <c r="X464">
        <v>0</v>
      </c>
      <c r="Y464">
        <v>43</v>
      </c>
      <c r="Z464">
        <v>2765</v>
      </c>
      <c r="AA464">
        <v>0</v>
      </c>
      <c r="AB464">
        <v>1</v>
      </c>
      <c r="AC464">
        <v>0</v>
      </c>
      <c r="AD464">
        <v>0</v>
      </c>
      <c r="AE464">
        <v>0</v>
      </c>
      <c r="AF464">
        <v>0</v>
      </c>
      <c r="AG464">
        <v>0</v>
      </c>
      <c r="AH464">
        <v>1</v>
      </c>
      <c r="AI464">
        <v>0</v>
      </c>
      <c r="AJ464">
        <v>0</v>
      </c>
      <c r="AK464">
        <v>387</v>
      </c>
      <c r="AL464">
        <v>268</v>
      </c>
      <c r="AM464">
        <v>0</v>
      </c>
    </row>
    <row r="465" spans="1:39" x14ac:dyDescent="0.25">
      <c r="A465">
        <v>38961</v>
      </c>
      <c r="B465">
        <v>1</v>
      </c>
      <c r="C465">
        <v>0</v>
      </c>
      <c r="D465">
        <v>60</v>
      </c>
      <c r="E465">
        <v>19</v>
      </c>
      <c r="F465">
        <v>7</v>
      </c>
      <c r="G465">
        <v>19</v>
      </c>
      <c r="H465">
        <v>0</v>
      </c>
      <c r="I465">
        <v>1</v>
      </c>
      <c r="J465">
        <v>24</v>
      </c>
      <c r="K465">
        <v>1</v>
      </c>
      <c r="L465">
        <v>2</v>
      </c>
      <c r="M465">
        <v>1</v>
      </c>
      <c r="N465">
        <v>2</v>
      </c>
      <c r="O465">
        <v>7</v>
      </c>
      <c r="P465">
        <v>0</v>
      </c>
      <c r="Q465">
        <v>0</v>
      </c>
      <c r="R465">
        <v>0</v>
      </c>
      <c r="S465">
        <v>0</v>
      </c>
      <c r="T465">
        <v>0</v>
      </c>
      <c r="U465">
        <v>0</v>
      </c>
      <c r="V465">
        <v>3</v>
      </c>
      <c r="W465">
        <v>11</v>
      </c>
      <c r="X465">
        <v>0</v>
      </c>
      <c r="Y465">
        <v>47</v>
      </c>
      <c r="Z465">
        <v>2340</v>
      </c>
      <c r="AA465">
        <v>0</v>
      </c>
      <c r="AB465">
        <v>1</v>
      </c>
      <c r="AC465">
        <v>0</v>
      </c>
      <c r="AD465">
        <v>0</v>
      </c>
      <c r="AE465">
        <v>0</v>
      </c>
      <c r="AF465">
        <v>0</v>
      </c>
      <c r="AG465">
        <v>0</v>
      </c>
      <c r="AH465">
        <v>0</v>
      </c>
      <c r="AI465">
        <v>1</v>
      </c>
      <c r="AJ465">
        <v>0</v>
      </c>
      <c r="AK465">
        <v>46</v>
      </c>
      <c r="AL465">
        <v>22</v>
      </c>
      <c r="AM465">
        <v>0</v>
      </c>
    </row>
    <row r="466" spans="1:39" x14ac:dyDescent="0.25">
      <c r="A466">
        <v>37760</v>
      </c>
      <c r="B466">
        <v>1</v>
      </c>
      <c r="C466">
        <v>0</v>
      </c>
      <c r="D466">
        <v>54</v>
      </c>
      <c r="E466">
        <v>26</v>
      </c>
      <c r="F466">
        <v>3</v>
      </c>
      <c r="G466">
        <v>13</v>
      </c>
      <c r="H466">
        <v>2</v>
      </c>
      <c r="I466">
        <v>10</v>
      </c>
      <c r="J466">
        <v>0</v>
      </c>
      <c r="K466">
        <v>1</v>
      </c>
      <c r="L466">
        <v>2</v>
      </c>
      <c r="M466">
        <v>0</v>
      </c>
      <c r="N466">
        <v>3</v>
      </c>
      <c r="O466">
        <v>6</v>
      </c>
      <c r="P466">
        <v>0</v>
      </c>
      <c r="Q466">
        <v>0</v>
      </c>
      <c r="R466">
        <v>0</v>
      </c>
      <c r="S466">
        <v>0</v>
      </c>
      <c r="T466">
        <v>0</v>
      </c>
      <c r="U466">
        <v>0</v>
      </c>
      <c r="V466">
        <v>3</v>
      </c>
      <c r="W466">
        <v>11</v>
      </c>
      <c r="X466">
        <v>0</v>
      </c>
      <c r="Y466">
        <v>48</v>
      </c>
      <c r="Z466">
        <v>2481</v>
      </c>
      <c r="AA466">
        <v>1</v>
      </c>
      <c r="AB466">
        <v>0</v>
      </c>
      <c r="AC466">
        <v>0</v>
      </c>
      <c r="AD466">
        <v>0</v>
      </c>
      <c r="AE466">
        <v>0</v>
      </c>
      <c r="AF466">
        <v>0</v>
      </c>
      <c r="AG466">
        <v>0</v>
      </c>
      <c r="AH466">
        <v>0</v>
      </c>
      <c r="AI466">
        <v>1</v>
      </c>
      <c r="AJ466">
        <v>0</v>
      </c>
      <c r="AK466">
        <v>54</v>
      </c>
      <c r="AL466">
        <v>54</v>
      </c>
      <c r="AM466">
        <v>0</v>
      </c>
    </row>
    <row r="467" spans="1:39" x14ac:dyDescent="0.25">
      <c r="A467">
        <v>32233</v>
      </c>
      <c r="B467">
        <v>1</v>
      </c>
      <c r="C467">
        <v>0</v>
      </c>
      <c r="D467">
        <v>26</v>
      </c>
      <c r="E467">
        <v>138</v>
      </c>
      <c r="F467">
        <v>15</v>
      </c>
      <c r="G467">
        <v>35</v>
      </c>
      <c r="H467">
        <v>25</v>
      </c>
      <c r="I467">
        <v>11</v>
      </c>
      <c r="J467">
        <v>72</v>
      </c>
      <c r="K467">
        <v>2</v>
      </c>
      <c r="L467">
        <v>6</v>
      </c>
      <c r="M467">
        <v>2</v>
      </c>
      <c r="N467">
        <v>2</v>
      </c>
      <c r="O467">
        <v>9</v>
      </c>
      <c r="P467">
        <v>1</v>
      </c>
      <c r="Q467">
        <v>0</v>
      </c>
      <c r="R467">
        <v>0</v>
      </c>
      <c r="S467">
        <v>0</v>
      </c>
      <c r="T467">
        <v>0</v>
      </c>
      <c r="U467">
        <v>0</v>
      </c>
      <c r="V467">
        <v>3</v>
      </c>
      <c r="W467">
        <v>11</v>
      </c>
      <c r="X467">
        <v>1</v>
      </c>
      <c r="Y467">
        <v>46</v>
      </c>
      <c r="Z467">
        <v>2838</v>
      </c>
      <c r="AA467">
        <v>0</v>
      </c>
      <c r="AB467">
        <v>0</v>
      </c>
      <c r="AC467">
        <v>1</v>
      </c>
      <c r="AD467">
        <v>0</v>
      </c>
      <c r="AE467">
        <v>0</v>
      </c>
      <c r="AF467">
        <v>0</v>
      </c>
      <c r="AG467">
        <v>0</v>
      </c>
      <c r="AH467">
        <v>1</v>
      </c>
      <c r="AI467">
        <v>0</v>
      </c>
      <c r="AJ467">
        <v>0</v>
      </c>
      <c r="AK467">
        <v>224</v>
      </c>
      <c r="AL467">
        <v>152</v>
      </c>
      <c r="AM467">
        <v>1</v>
      </c>
    </row>
    <row r="468" spans="1:39" x14ac:dyDescent="0.25">
      <c r="A468">
        <v>43057</v>
      </c>
      <c r="B468">
        <v>0</v>
      </c>
      <c r="C468">
        <v>1</v>
      </c>
      <c r="D468">
        <v>30</v>
      </c>
      <c r="E468">
        <v>213</v>
      </c>
      <c r="F468">
        <v>2</v>
      </c>
      <c r="G468">
        <v>44</v>
      </c>
      <c r="H468">
        <v>0</v>
      </c>
      <c r="I468">
        <v>2</v>
      </c>
      <c r="J468">
        <v>5</v>
      </c>
      <c r="K468">
        <v>4</v>
      </c>
      <c r="L468">
        <v>4</v>
      </c>
      <c r="M468">
        <v>2</v>
      </c>
      <c r="N468">
        <v>5</v>
      </c>
      <c r="O468">
        <v>5</v>
      </c>
      <c r="P468">
        <v>0</v>
      </c>
      <c r="Q468">
        <v>0</v>
      </c>
      <c r="R468">
        <v>0</v>
      </c>
      <c r="S468">
        <v>0</v>
      </c>
      <c r="T468">
        <v>0</v>
      </c>
      <c r="U468">
        <v>0</v>
      </c>
      <c r="V468">
        <v>3</v>
      </c>
      <c r="W468">
        <v>11</v>
      </c>
      <c r="X468">
        <v>0</v>
      </c>
      <c r="Y468">
        <v>45</v>
      </c>
      <c r="Z468">
        <v>2401</v>
      </c>
      <c r="AA468">
        <v>0</v>
      </c>
      <c r="AB468">
        <v>1</v>
      </c>
      <c r="AC468">
        <v>0</v>
      </c>
      <c r="AD468">
        <v>0</v>
      </c>
      <c r="AE468">
        <v>0</v>
      </c>
      <c r="AF468">
        <v>0</v>
      </c>
      <c r="AG468">
        <v>0</v>
      </c>
      <c r="AH468">
        <v>1</v>
      </c>
      <c r="AI468">
        <v>0</v>
      </c>
      <c r="AJ468">
        <v>0</v>
      </c>
      <c r="AK468">
        <v>261</v>
      </c>
      <c r="AL468">
        <v>256</v>
      </c>
      <c r="AM468">
        <v>0</v>
      </c>
    </row>
    <row r="469" spans="1:39" x14ac:dyDescent="0.25">
      <c r="A469">
        <v>83151</v>
      </c>
      <c r="B469">
        <v>0</v>
      </c>
      <c r="C469">
        <v>0</v>
      </c>
      <c r="D469">
        <v>93</v>
      </c>
      <c r="E469">
        <v>407</v>
      </c>
      <c r="F469">
        <v>28</v>
      </c>
      <c r="G469">
        <v>100</v>
      </c>
      <c r="H469">
        <v>120</v>
      </c>
      <c r="I469">
        <v>74</v>
      </c>
      <c r="J469">
        <v>18</v>
      </c>
      <c r="K469">
        <v>1</v>
      </c>
      <c r="L469">
        <v>5</v>
      </c>
      <c r="M469">
        <v>9</v>
      </c>
      <c r="N469">
        <v>4</v>
      </c>
      <c r="O469">
        <v>3</v>
      </c>
      <c r="P469">
        <v>0</v>
      </c>
      <c r="Q469">
        <v>0</v>
      </c>
      <c r="R469">
        <v>0</v>
      </c>
      <c r="S469">
        <v>0</v>
      </c>
      <c r="T469">
        <v>0</v>
      </c>
      <c r="U469">
        <v>0</v>
      </c>
      <c r="V469">
        <v>3</v>
      </c>
      <c r="W469">
        <v>11</v>
      </c>
      <c r="X469">
        <v>0</v>
      </c>
      <c r="Y469">
        <v>60</v>
      </c>
      <c r="Z469">
        <v>2786</v>
      </c>
      <c r="AA469">
        <v>0</v>
      </c>
      <c r="AB469">
        <v>0</v>
      </c>
      <c r="AC469">
        <v>0</v>
      </c>
      <c r="AD469">
        <v>1</v>
      </c>
      <c r="AE469">
        <v>0</v>
      </c>
      <c r="AF469">
        <v>0</v>
      </c>
      <c r="AG469">
        <v>0</v>
      </c>
      <c r="AH469">
        <v>0</v>
      </c>
      <c r="AI469">
        <v>1</v>
      </c>
      <c r="AJ469">
        <v>0</v>
      </c>
      <c r="AK469">
        <v>729</v>
      </c>
      <c r="AL469">
        <v>711</v>
      </c>
      <c r="AM469">
        <v>0</v>
      </c>
    </row>
    <row r="470" spans="1:39" x14ac:dyDescent="0.25">
      <c r="A470">
        <v>78825</v>
      </c>
      <c r="B470">
        <v>0</v>
      </c>
      <c r="C470">
        <v>0</v>
      </c>
      <c r="D470">
        <v>35</v>
      </c>
      <c r="E470">
        <v>483</v>
      </c>
      <c r="F470">
        <v>74</v>
      </c>
      <c r="G470">
        <v>114</v>
      </c>
      <c r="H470">
        <v>169</v>
      </c>
      <c r="I470">
        <v>37</v>
      </c>
      <c r="J470">
        <v>18</v>
      </c>
      <c r="K470">
        <v>1</v>
      </c>
      <c r="L470">
        <v>5</v>
      </c>
      <c r="M470">
        <v>10</v>
      </c>
      <c r="N470">
        <v>13</v>
      </c>
      <c r="O470">
        <v>3</v>
      </c>
      <c r="P470">
        <v>0</v>
      </c>
      <c r="Q470">
        <v>0</v>
      </c>
      <c r="R470">
        <v>0</v>
      </c>
      <c r="S470">
        <v>0</v>
      </c>
      <c r="T470">
        <v>0</v>
      </c>
      <c r="U470">
        <v>0</v>
      </c>
      <c r="V470">
        <v>3</v>
      </c>
      <c r="W470">
        <v>11</v>
      </c>
      <c r="X470">
        <v>1</v>
      </c>
      <c r="Y470">
        <v>56</v>
      </c>
      <c r="Z470">
        <v>2812</v>
      </c>
      <c r="AA470">
        <v>1</v>
      </c>
      <c r="AB470">
        <v>0</v>
      </c>
      <c r="AC470">
        <v>0</v>
      </c>
      <c r="AD470">
        <v>0</v>
      </c>
      <c r="AE470">
        <v>0</v>
      </c>
      <c r="AF470">
        <v>0</v>
      </c>
      <c r="AG470">
        <v>0</v>
      </c>
      <c r="AH470">
        <v>0</v>
      </c>
      <c r="AI470">
        <v>0</v>
      </c>
      <c r="AJ470">
        <v>1</v>
      </c>
      <c r="AK470">
        <v>877</v>
      </c>
      <c r="AL470">
        <v>859</v>
      </c>
      <c r="AM470">
        <v>0</v>
      </c>
    </row>
    <row r="471" spans="1:39" x14ac:dyDescent="0.25">
      <c r="A471">
        <v>65104</v>
      </c>
      <c r="B471">
        <v>0</v>
      </c>
      <c r="C471">
        <v>1</v>
      </c>
      <c r="D471">
        <v>4</v>
      </c>
      <c r="E471">
        <v>738</v>
      </c>
      <c r="F471">
        <v>0</v>
      </c>
      <c r="G471">
        <v>232</v>
      </c>
      <c r="H471">
        <v>13</v>
      </c>
      <c r="I471">
        <v>20</v>
      </c>
      <c r="J471">
        <v>50</v>
      </c>
      <c r="K471">
        <v>2</v>
      </c>
      <c r="L471">
        <v>3</v>
      </c>
      <c r="M471">
        <v>5</v>
      </c>
      <c r="N471">
        <v>7</v>
      </c>
      <c r="O471">
        <v>7</v>
      </c>
      <c r="P471">
        <v>0</v>
      </c>
      <c r="Q471">
        <v>0</v>
      </c>
      <c r="R471">
        <v>0</v>
      </c>
      <c r="S471">
        <v>0</v>
      </c>
      <c r="T471">
        <v>0</v>
      </c>
      <c r="U471">
        <v>0</v>
      </c>
      <c r="V471">
        <v>3</v>
      </c>
      <c r="W471">
        <v>11</v>
      </c>
      <c r="X471">
        <v>0</v>
      </c>
      <c r="Y471">
        <v>44</v>
      </c>
      <c r="Z471">
        <v>2386</v>
      </c>
      <c r="AA471">
        <v>0</v>
      </c>
      <c r="AB471">
        <v>0</v>
      </c>
      <c r="AC471">
        <v>0</v>
      </c>
      <c r="AD471">
        <v>1</v>
      </c>
      <c r="AE471">
        <v>0</v>
      </c>
      <c r="AF471">
        <v>0</v>
      </c>
      <c r="AG471">
        <v>0</v>
      </c>
      <c r="AH471">
        <v>0</v>
      </c>
      <c r="AI471">
        <v>1</v>
      </c>
      <c r="AJ471">
        <v>0</v>
      </c>
      <c r="AK471">
        <v>1003</v>
      </c>
      <c r="AL471">
        <v>953</v>
      </c>
      <c r="AM471">
        <v>0</v>
      </c>
    </row>
    <row r="472" spans="1:39" x14ac:dyDescent="0.25">
      <c r="A472">
        <v>60093</v>
      </c>
      <c r="B472">
        <v>0</v>
      </c>
      <c r="C472">
        <v>1</v>
      </c>
      <c r="D472">
        <v>92</v>
      </c>
      <c r="E472">
        <v>502</v>
      </c>
      <c r="F472">
        <v>12</v>
      </c>
      <c r="G472">
        <v>109</v>
      </c>
      <c r="H472">
        <v>16</v>
      </c>
      <c r="I472">
        <v>6</v>
      </c>
      <c r="J472">
        <v>90</v>
      </c>
      <c r="K472">
        <v>2</v>
      </c>
      <c r="L472">
        <v>7</v>
      </c>
      <c r="M472">
        <v>2</v>
      </c>
      <c r="N472">
        <v>10</v>
      </c>
      <c r="O472">
        <v>6</v>
      </c>
      <c r="P472">
        <v>0</v>
      </c>
      <c r="Q472">
        <v>0</v>
      </c>
      <c r="R472">
        <v>0</v>
      </c>
      <c r="S472">
        <v>0</v>
      </c>
      <c r="T472">
        <v>0</v>
      </c>
      <c r="U472">
        <v>0</v>
      </c>
      <c r="V472">
        <v>3</v>
      </c>
      <c r="W472">
        <v>11</v>
      </c>
      <c r="X472">
        <v>0</v>
      </c>
      <c r="Y472">
        <v>46</v>
      </c>
      <c r="Z472">
        <v>2527</v>
      </c>
      <c r="AA472">
        <v>0</v>
      </c>
      <c r="AB472">
        <v>1</v>
      </c>
      <c r="AC472">
        <v>0</v>
      </c>
      <c r="AD472">
        <v>0</v>
      </c>
      <c r="AE472">
        <v>0</v>
      </c>
      <c r="AF472">
        <v>0</v>
      </c>
      <c r="AG472">
        <v>0</v>
      </c>
      <c r="AH472">
        <v>1</v>
      </c>
      <c r="AI472">
        <v>0</v>
      </c>
      <c r="AJ472">
        <v>0</v>
      </c>
      <c r="AK472">
        <v>645</v>
      </c>
      <c r="AL472">
        <v>555</v>
      </c>
      <c r="AM472">
        <v>0</v>
      </c>
    </row>
    <row r="473" spans="1:39" x14ac:dyDescent="0.25">
      <c r="A473">
        <v>14045</v>
      </c>
      <c r="B473">
        <v>1</v>
      </c>
      <c r="C473">
        <v>0</v>
      </c>
      <c r="D473">
        <v>24</v>
      </c>
      <c r="E473">
        <v>11</v>
      </c>
      <c r="F473">
        <v>0</v>
      </c>
      <c r="G473">
        <v>5</v>
      </c>
      <c r="H473">
        <v>2</v>
      </c>
      <c r="I473">
        <v>1</v>
      </c>
      <c r="J473">
        <v>1</v>
      </c>
      <c r="K473">
        <v>1</v>
      </c>
      <c r="L473">
        <v>1</v>
      </c>
      <c r="M473">
        <v>0</v>
      </c>
      <c r="N473">
        <v>3</v>
      </c>
      <c r="O473">
        <v>7</v>
      </c>
      <c r="P473">
        <v>0</v>
      </c>
      <c r="Q473">
        <v>0</v>
      </c>
      <c r="R473">
        <v>0</v>
      </c>
      <c r="S473">
        <v>0</v>
      </c>
      <c r="T473">
        <v>0</v>
      </c>
      <c r="U473">
        <v>0</v>
      </c>
      <c r="V473">
        <v>3</v>
      </c>
      <c r="W473">
        <v>11</v>
      </c>
      <c r="X473">
        <v>0</v>
      </c>
      <c r="Y473">
        <v>51</v>
      </c>
      <c r="Z473">
        <v>2313</v>
      </c>
      <c r="AA473">
        <v>0</v>
      </c>
      <c r="AB473">
        <v>1</v>
      </c>
      <c r="AC473">
        <v>0</v>
      </c>
      <c r="AD473">
        <v>0</v>
      </c>
      <c r="AE473">
        <v>0</v>
      </c>
      <c r="AF473">
        <v>0</v>
      </c>
      <c r="AG473">
        <v>0</v>
      </c>
      <c r="AH473">
        <v>1</v>
      </c>
      <c r="AI473">
        <v>0</v>
      </c>
      <c r="AJ473">
        <v>0</v>
      </c>
      <c r="AK473">
        <v>19</v>
      </c>
      <c r="AL473">
        <v>18</v>
      </c>
      <c r="AM473">
        <v>0</v>
      </c>
    </row>
    <row r="474" spans="1:39" x14ac:dyDescent="0.25">
      <c r="A474">
        <v>28457</v>
      </c>
      <c r="B474">
        <v>0</v>
      </c>
      <c r="C474">
        <v>0</v>
      </c>
      <c r="D474">
        <v>96</v>
      </c>
      <c r="E474">
        <v>24</v>
      </c>
      <c r="F474">
        <v>1</v>
      </c>
      <c r="G474">
        <v>108</v>
      </c>
      <c r="H474">
        <v>29</v>
      </c>
      <c r="I474">
        <v>29</v>
      </c>
      <c r="J474">
        <v>14</v>
      </c>
      <c r="K474">
        <v>1</v>
      </c>
      <c r="L474">
        <v>4</v>
      </c>
      <c r="M474">
        <v>1</v>
      </c>
      <c r="N474">
        <v>4</v>
      </c>
      <c r="O474">
        <v>8</v>
      </c>
      <c r="P474">
        <v>0</v>
      </c>
      <c r="Q474">
        <v>0</v>
      </c>
      <c r="R474">
        <v>0</v>
      </c>
      <c r="S474">
        <v>0</v>
      </c>
      <c r="T474">
        <v>0</v>
      </c>
      <c r="U474">
        <v>0</v>
      </c>
      <c r="V474">
        <v>3</v>
      </c>
      <c r="W474">
        <v>11</v>
      </c>
      <c r="X474">
        <v>0</v>
      </c>
      <c r="Y474">
        <v>68</v>
      </c>
      <c r="Z474">
        <v>2768</v>
      </c>
      <c r="AA474">
        <v>0</v>
      </c>
      <c r="AB474">
        <v>0</v>
      </c>
      <c r="AC474">
        <v>0</v>
      </c>
      <c r="AD474">
        <v>0</v>
      </c>
      <c r="AE474">
        <v>1</v>
      </c>
      <c r="AF474">
        <v>1</v>
      </c>
      <c r="AG474">
        <v>0</v>
      </c>
      <c r="AH474">
        <v>0</v>
      </c>
      <c r="AI474">
        <v>0</v>
      </c>
      <c r="AJ474">
        <v>0</v>
      </c>
      <c r="AK474">
        <v>191</v>
      </c>
      <c r="AL474">
        <v>177</v>
      </c>
      <c r="AM474">
        <v>0</v>
      </c>
    </row>
    <row r="475" spans="1:39" x14ac:dyDescent="0.25">
      <c r="A475">
        <v>78952</v>
      </c>
      <c r="B475">
        <v>0</v>
      </c>
      <c r="C475">
        <v>1</v>
      </c>
      <c r="D475">
        <v>11</v>
      </c>
      <c r="E475">
        <v>1170</v>
      </c>
      <c r="F475">
        <v>19</v>
      </c>
      <c r="G475">
        <v>594</v>
      </c>
      <c r="H475">
        <v>99</v>
      </c>
      <c r="I475">
        <v>76</v>
      </c>
      <c r="J475">
        <v>134</v>
      </c>
      <c r="K475">
        <v>2</v>
      </c>
      <c r="L475">
        <v>2</v>
      </c>
      <c r="M475">
        <v>5</v>
      </c>
      <c r="N475">
        <v>12</v>
      </c>
      <c r="O475">
        <v>6</v>
      </c>
      <c r="P475">
        <v>0</v>
      </c>
      <c r="Q475">
        <v>0</v>
      </c>
      <c r="R475">
        <v>0</v>
      </c>
      <c r="S475">
        <v>0</v>
      </c>
      <c r="T475">
        <v>0</v>
      </c>
      <c r="U475">
        <v>0</v>
      </c>
      <c r="V475">
        <v>3</v>
      </c>
      <c r="W475">
        <v>11</v>
      </c>
      <c r="X475">
        <v>0</v>
      </c>
      <c r="Y475">
        <v>62</v>
      </c>
      <c r="Z475">
        <v>2802</v>
      </c>
      <c r="AA475">
        <v>0</v>
      </c>
      <c r="AB475">
        <v>0</v>
      </c>
      <c r="AC475">
        <v>0</v>
      </c>
      <c r="AD475">
        <v>1</v>
      </c>
      <c r="AE475">
        <v>0</v>
      </c>
      <c r="AF475">
        <v>0</v>
      </c>
      <c r="AG475">
        <v>0</v>
      </c>
      <c r="AH475">
        <v>0</v>
      </c>
      <c r="AI475">
        <v>0</v>
      </c>
      <c r="AJ475">
        <v>1</v>
      </c>
      <c r="AK475">
        <v>1958</v>
      </c>
      <c r="AL475">
        <v>1824</v>
      </c>
      <c r="AM475">
        <v>0</v>
      </c>
    </row>
    <row r="476" spans="1:39" x14ac:dyDescent="0.25">
      <c r="A476">
        <v>46310</v>
      </c>
      <c r="B476">
        <v>1</v>
      </c>
      <c r="C476">
        <v>0</v>
      </c>
      <c r="D476">
        <v>99</v>
      </c>
      <c r="E476">
        <v>185</v>
      </c>
      <c r="F476">
        <v>2</v>
      </c>
      <c r="G476">
        <v>88</v>
      </c>
      <c r="H476">
        <v>15</v>
      </c>
      <c r="I476">
        <v>5</v>
      </c>
      <c r="J476">
        <v>14</v>
      </c>
      <c r="K476">
        <v>2</v>
      </c>
      <c r="L476">
        <v>6</v>
      </c>
      <c r="M476">
        <v>1</v>
      </c>
      <c r="N476">
        <v>5</v>
      </c>
      <c r="O476">
        <v>8</v>
      </c>
      <c r="P476">
        <v>0</v>
      </c>
      <c r="Q476">
        <v>0</v>
      </c>
      <c r="R476">
        <v>0</v>
      </c>
      <c r="S476">
        <v>0</v>
      </c>
      <c r="T476">
        <v>0</v>
      </c>
      <c r="U476">
        <v>0</v>
      </c>
      <c r="V476">
        <v>3</v>
      </c>
      <c r="W476">
        <v>11</v>
      </c>
      <c r="X476">
        <v>0</v>
      </c>
      <c r="Y476">
        <v>44</v>
      </c>
      <c r="Z476">
        <v>2732</v>
      </c>
      <c r="AA476">
        <v>1</v>
      </c>
      <c r="AB476">
        <v>0</v>
      </c>
      <c r="AC476">
        <v>0</v>
      </c>
      <c r="AD476">
        <v>0</v>
      </c>
      <c r="AE476">
        <v>0</v>
      </c>
      <c r="AF476">
        <v>0</v>
      </c>
      <c r="AG476">
        <v>0</v>
      </c>
      <c r="AH476">
        <v>1</v>
      </c>
      <c r="AI476">
        <v>0</v>
      </c>
      <c r="AJ476">
        <v>0</v>
      </c>
      <c r="AK476">
        <v>295</v>
      </c>
      <c r="AL476">
        <v>281</v>
      </c>
      <c r="AM476">
        <v>0</v>
      </c>
    </row>
    <row r="477" spans="1:39" x14ac:dyDescent="0.25">
      <c r="A477">
        <v>76005</v>
      </c>
      <c r="B477">
        <v>0</v>
      </c>
      <c r="C477">
        <v>0</v>
      </c>
      <c r="D477">
        <v>72</v>
      </c>
      <c r="E477">
        <v>983</v>
      </c>
      <c r="F477">
        <v>20</v>
      </c>
      <c r="G477">
        <v>389</v>
      </c>
      <c r="H477">
        <v>240</v>
      </c>
      <c r="I477">
        <v>50</v>
      </c>
      <c r="J477">
        <v>40</v>
      </c>
      <c r="K477">
        <v>1</v>
      </c>
      <c r="L477">
        <v>3</v>
      </c>
      <c r="M477">
        <v>5</v>
      </c>
      <c r="N477">
        <v>13</v>
      </c>
      <c r="O477">
        <v>6</v>
      </c>
      <c r="P477">
        <v>0</v>
      </c>
      <c r="Q477">
        <v>0</v>
      </c>
      <c r="R477">
        <v>0</v>
      </c>
      <c r="S477">
        <v>1</v>
      </c>
      <c r="T477">
        <v>0</v>
      </c>
      <c r="U477">
        <v>0</v>
      </c>
      <c r="V477">
        <v>3</v>
      </c>
      <c r="W477">
        <v>11</v>
      </c>
      <c r="X477">
        <v>0</v>
      </c>
      <c r="Y477">
        <v>65</v>
      </c>
      <c r="Z477">
        <v>2651</v>
      </c>
      <c r="AA477">
        <v>0</v>
      </c>
      <c r="AB477">
        <v>0</v>
      </c>
      <c r="AC477">
        <v>0</v>
      </c>
      <c r="AD477">
        <v>1</v>
      </c>
      <c r="AE477">
        <v>0</v>
      </c>
      <c r="AF477">
        <v>0</v>
      </c>
      <c r="AG477">
        <v>0</v>
      </c>
      <c r="AH477">
        <v>1</v>
      </c>
      <c r="AI477">
        <v>0</v>
      </c>
      <c r="AJ477">
        <v>0</v>
      </c>
      <c r="AK477">
        <v>1682</v>
      </c>
      <c r="AL477">
        <v>1642</v>
      </c>
      <c r="AM477">
        <v>1</v>
      </c>
    </row>
    <row r="478" spans="1:39" x14ac:dyDescent="0.25">
      <c r="A478">
        <v>58308</v>
      </c>
      <c r="B478">
        <v>0</v>
      </c>
      <c r="C478">
        <v>1</v>
      </c>
      <c r="D478">
        <v>77</v>
      </c>
      <c r="E478">
        <v>691</v>
      </c>
      <c r="F478">
        <v>0</v>
      </c>
      <c r="G478">
        <v>69</v>
      </c>
      <c r="H478">
        <v>10</v>
      </c>
      <c r="I478">
        <v>0</v>
      </c>
      <c r="J478">
        <v>130</v>
      </c>
      <c r="K478">
        <v>4</v>
      </c>
      <c r="L478">
        <v>2</v>
      </c>
      <c r="M478">
        <v>6</v>
      </c>
      <c r="N478">
        <v>3</v>
      </c>
      <c r="O478">
        <v>8</v>
      </c>
      <c r="P478">
        <v>0</v>
      </c>
      <c r="Q478">
        <v>0</v>
      </c>
      <c r="R478">
        <v>0</v>
      </c>
      <c r="S478">
        <v>0</v>
      </c>
      <c r="T478">
        <v>0</v>
      </c>
      <c r="U478">
        <v>0</v>
      </c>
      <c r="V478">
        <v>3</v>
      </c>
      <c r="W478">
        <v>11</v>
      </c>
      <c r="X478">
        <v>0</v>
      </c>
      <c r="Y478">
        <v>56</v>
      </c>
      <c r="Z478">
        <v>2692</v>
      </c>
      <c r="AA478">
        <v>0</v>
      </c>
      <c r="AB478">
        <v>0</v>
      </c>
      <c r="AC478">
        <v>1</v>
      </c>
      <c r="AD478">
        <v>0</v>
      </c>
      <c r="AE478">
        <v>0</v>
      </c>
      <c r="AF478">
        <v>0</v>
      </c>
      <c r="AG478">
        <v>0</v>
      </c>
      <c r="AH478">
        <v>0</v>
      </c>
      <c r="AI478">
        <v>1</v>
      </c>
      <c r="AJ478">
        <v>0</v>
      </c>
      <c r="AK478">
        <v>770</v>
      </c>
      <c r="AL478">
        <v>640</v>
      </c>
      <c r="AM478">
        <v>0</v>
      </c>
    </row>
    <row r="479" spans="1:39" x14ac:dyDescent="0.25">
      <c r="A479">
        <v>55614</v>
      </c>
      <c r="B479">
        <v>0</v>
      </c>
      <c r="C479">
        <v>0</v>
      </c>
      <c r="D479">
        <v>85</v>
      </c>
      <c r="E479">
        <v>504</v>
      </c>
      <c r="F479">
        <v>13</v>
      </c>
      <c r="G479">
        <v>131</v>
      </c>
      <c r="H479">
        <v>8</v>
      </c>
      <c r="I479">
        <v>0</v>
      </c>
      <c r="J479">
        <v>26</v>
      </c>
      <c r="K479">
        <v>1</v>
      </c>
      <c r="L479">
        <v>9</v>
      </c>
      <c r="M479">
        <v>4</v>
      </c>
      <c r="N479">
        <v>6</v>
      </c>
      <c r="O479">
        <v>7</v>
      </c>
      <c r="P479">
        <v>0</v>
      </c>
      <c r="Q479">
        <v>1</v>
      </c>
      <c r="R479">
        <v>0</v>
      </c>
      <c r="S479">
        <v>0</v>
      </c>
      <c r="T479">
        <v>0</v>
      </c>
      <c r="U479">
        <v>0</v>
      </c>
      <c r="V479">
        <v>3</v>
      </c>
      <c r="W479">
        <v>11</v>
      </c>
      <c r="X479">
        <v>0</v>
      </c>
      <c r="Y479">
        <v>76</v>
      </c>
      <c r="Z479">
        <v>2373</v>
      </c>
      <c r="AA479">
        <v>1</v>
      </c>
      <c r="AB479">
        <v>0</v>
      </c>
      <c r="AC479">
        <v>0</v>
      </c>
      <c r="AD479">
        <v>0</v>
      </c>
      <c r="AE479">
        <v>0</v>
      </c>
      <c r="AF479">
        <v>0</v>
      </c>
      <c r="AG479">
        <v>0</v>
      </c>
      <c r="AH479">
        <v>0</v>
      </c>
      <c r="AI479">
        <v>0</v>
      </c>
      <c r="AJ479">
        <v>1</v>
      </c>
      <c r="AK479">
        <v>656</v>
      </c>
      <c r="AL479">
        <v>630</v>
      </c>
      <c r="AM479">
        <v>1</v>
      </c>
    </row>
    <row r="480" spans="1:39" x14ac:dyDescent="0.25">
      <c r="A480">
        <v>59432</v>
      </c>
      <c r="B480">
        <v>0</v>
      </c>
      <c r="C480">
        <v>1</v>
      </c>
      <c r="D480">
        <v>88</v>
      </c>
      <c r="E480">
        <v>317</v>
      </c>
      <c r="F480">
        <v>25</v>
      </c>
      <c r="G480">
        <v>265</v>
      </c>
      <c r="H480">
        <v>25</v>
      </c>
      <c r="I480">
        <v>19</v>
      </c>
      <c r="J480">
        <v>12</v>
      </c>
      <c r="K480">
        <v>3</v>
      </c>
      <c r="L480">
        <v>5</v>
      </c>
      <c r="M480">
        <v>3</v>
      </c>
      <c r="N480">
        <v>11</v>
      </c>
      <c r="O480">
        <v>5</v>
      </c>
      <c r="P480">
        <v>0</v>
      </c>
      <c r="Q480">
        <v>0</v>
      </c>
      <c r="R480">
        <v>0</v>
      </c>
      <c r="S480">
        <v>0</v>
      </c>
      <c r="T480">
        <v>0</v>
      </c>
      <c r="U480">
        <v>0</v>
      </c>
      <c r="V480">
        <v>3</v>
      </c>
      <c r="W480">
        <v>11</v>
      </c>
      <c r="X480">
        <v>0</v>
      </c>
      <c r="Y480">
        <v>58</v>
      </c>
      <c r="Z480">
        <v>2601</v>
      </c>
      <c r="AA480">
        <v>1</v>
      </c>
      <c r="AB480">
        <v>0</v>
      </c>
      <c r="AC480">
        <v>0</v>
      </c>
      <c r="AD480">
        <v>0</v>
      </c>
      <c r="AE480">
        <v>0</v>
      </c>
      <c r="AF480">
        <v>0</v>
      </c>
      <c r="AG480">
        <v>0</v>
      </c>
      <c r="AH480">
        <v>0</v>
      </c>
      <c r="AI480">
        <v>1</v>
      </c>
      <c r="AJ480">
        <v>0</v>
      </c>
      <c r="AK480">
        <v>651</v>
      </c>
      <c r="AL480">
        <v>639</v>
      </c>
      <c r="AM480">
        <v>0</v>
      </c>
    </row>
    <row r="481" spans="1:39" x14ac:dyDescent="0.25">
      <c r="A481">
        <v>55563</v>
      </c>
      <c r="B481">
        <v>0</v>
      </c>
      <c r="C481">
        <v>1</v>
      </c>
      <c r="D481">
        <v>22</v>
      </c>
      <c r="E481">
        <v>29</v>
      </c>
      <c r="F481">
        <v>1</v>
      </c>
      <c r="G481">
        <v>9</v>
      </c>
      <c r="H481">
        <v>2</v>
      </c>
      <c r="I481">
        <v>0</v>
      </c>
      <c r="J481">
        <v>2</v>
      </c>
      <c r="K481">
        <v>1</v>
      </c>
      <c r="L481">
        <v>2</v>
      </c>
      <c r="M481">
        <v>0</v>
      </c>
      <c r="N481">
        <v>3</v>
      </c>
      <c r="O481">
        <v>3</v>
      </c>
      <c r="P481">
        <v>0</v>
      </c>
      <c r="Q481">
        <v>0</v>
      </c>
      <c r="R481">
        <v>0</v>
      </c>
      <c r="S481">
        <v>0</v>
      </c>
      <c r="T481">
        <v>0</v>
      </c>
      <c r="U481">
        <v>0</v>
      </c>
      <c r="V481">
        <v>3</v>
      </c>
      <c r="W481">
        <v>11</v>
      </c>
      <c r="X481">
        <v>0</v>
      </c>
      <c r="Y481">
        <v>42</v>
      </c>
      <c r="Z481">
        <v>2244</v>
      </c>
      <c r="AA481">
        <v>1</v>
      </c>
      <c r="AB481">
        <v>0</v>
      </c>
      <c r="AC481">
        <v>0</v>
      </c>
      <c r="AD481">
        <v>0</v>
      </c>
      <c r="AE481">
        <v>0</v>
      </c>
      <c r="AF481">
        <v>0</v>
      </c>
      <c r="AG481">
        <v>0</v>
      </c>
      <c r="AH481">
        <v>1</v>
      </c>
      <c r="AI481">
        <v>0</v>
      </c>
      <c r="AJ481">
        <v>0</v>
      </c>
      <c r="AK481">
        <v>41</v>
      </c>
      <c r="AL481">
        <v>39</v>
      </c>
      <c r="AM481">
        <v>0</v>
      </c>
    </row>
    <row r="482" spans="1:39" x14ac:dyDescent="0.25">
      <c r="A482">
        <v>78642</v>
      </c>
      <c r="B482">
        <v>0</v>
      </c>
      <c r="C482">
        <v>1</v>
      </c>
      <c r="D482">
        <v>83</v>
      </c>
      <c r="E482">
        <v>1396</v>
      </c>
      <c r="F482">
        <v>0</v>
      </c>
      <c r="G482">
        <v>322</v>
      </c>
      <c r="H482">
        <v>46</v>
      </c>
      <c r="I482">
        <v>35</v>
      </c>
      <c r="J482">
        <v>17</v>
      </c>
      <c r="K482">
        <v>1</v>
      </c>
      <c r="L482">
        <v>4</v>
      </c>
      <c r="M482">
        <v>9</v>
      </c>
      <c r="N482">
        <v>4</v>
      </c>
      <c r="O482">
        <v>6</v>
      </c>
      <c r="P482">
        <v>0</v>
      </c>
      <c r="Q482">
        <v>0</v>
      </c>
      <c r="R482">
        <v>0</v>
      </c>
      <c r="S482">
        <v>0</v>
      </c>
      <c r="T482">
        <v>0</v>
      </c>
      <c r="U482">
        <v>0</v>
      </c>
      <c r="V482">
        <v>3</v>
      </c>
      <c r="W482">
        <v>11</v>
      </c>
      <c r="X482">
        <v>0</v>
      </c>
      <c r="Y482">
        <v>49</v>
      </c>
      <c r="Z482">
        <v>2593</v>
      </c>
      <c r="AA482">
        <v>0</v>
      </c>
      <c r="AB482">
        <v>0</v>
      </c>
      <c r="AC482">
        <v>0</v>
      </c>
      <c r="AD482">
        <v>1</v>
      </c>
      <c r="AE482">
        <v>0</v>
      </c>
      <c r="AF482">
        <v>0</v>
      </c>
      <c r="AG482">
        <v>0</v>
      </c>
      <c r="AH482">
        <v>0</v>
      </c>
      <c r="AI482">
        <v>0</v>
      </c>
      <c r="AJ482">
        <v>1</v>
      </c>
      <c r="AK482">
        <v>1799</v>
      </c>
      <c r="AL482">
        <v>1782</v>
      </c>
      <c r="AM482">
        <v>0</v>
      </c>
    </row>
    <row r="483" spans="1:39" x14ac:dyDescent="0.25">
      <c r="A483">
        <v>67911</v>
      </c>
      <c r="B483">
        <v>0</v>
      </c>
      <c r="C483">
        <v>1</v>
      </c>
      <c r="D483">
        <v>63</v>
      </c>
      <c r="E483">
        <v>529</v>
      </c>
      <c r="F483">
        <v>0</v>
      </c>
      <c r="G483">
        <v>356</v>
      </c>
      <c r="H483">
        <v>63</v>
      </c>
      <c r="I483">
        <v>28</v>
      </c>
      <c r="J483">
        <v>0</v>
      </c>
      <c r="K483">
        <v>3</v>
      </c>
      <c r="L483">
        <v>6</v>
      </c>
      <c r="M483">
        <v>7</v>
      </c>
      <c r="N483">
        <v>11</v>
      </c>
      <c r="O483">
        <v>3</v>
      </c>
      <c r="P483">
        <v>0</v>
      </c>
      <c r="Q483">
        <v>0</v>
      </c>
      <c r="R483">
        <v>0</v>
      </c>
      <c r="S483">
        <v>0</v>
      </c>
      <c r="T483">
        <v>0</v>
      </c>
      <c r="U483">
        <v>0</v>
      </c>
      <c r="V483">
        <v>3</v>
      </c>
      <c r="W483">
        <v>11</v>
      </c>
      <c r="X483">
        <v>0</v>
      </c>
      <c r="Y483">
        <v>71</v>
      </c>
      <c r="Z483">
        <v>2197</v>
      </c>
      <c r="AA483">
        <v>0</v>
      </c>
      <c r="AB483">
        <v>0</v>
      </c>
      <c r="AC483">
        <v>0</v>
      </c>
      <c r="AD483">
        <v>1</v>
      </c>
      <c r="AE483">
        <v>0</v>
      </c>
      <c r="AF483">
        <v>0</v>
      </c>
      <c r="AG483">
        <v>0</v>
      </c>
      <c r="AH483">
        <v>0</v>
      </c>
      <c r="AI483">
        <v>0</v>
      </c>
      <c r="AJ483">
        <v>1</v>
      </c>
      <c r="AK483">
        <v>976</v>
      </c>
      <c r="AL483">
        <v>976</v>
      </c>
      <c r="AM483">
        <v>0</v>
      </c>
    </row>
    <row r="484" spans="1:39" x14ac:dyDescent="0.25">
      <c r="A484">
        <v>65275</v>
      </c>
      <c r="B484">
        <v>0</v>
      </c>
      <c r="C484">
        <v>0</v>
      </c>
      <c r="D484">
        <v>9</v>
      </c>
      <c r="E484">
        <v>388</v>
      </c>
      <c r="F484">
        <v>14</v>
      </c>
      <c r="G484">
        <v>218</v>
      </c>
      <c r="H484">
        <v>91</v>
      </c>
      <c r="I484">
        <v>14</v>
      </c>
      <c r="J484">
        <v>21</v>
      </c>
      <c r="K484">
        <v>1</v>
      </c>
      <c r="L484">
        <v>4</v>
      </c>
      <c r="M484">
        <v>3</v>
      </c>
      <c r="N484">
        <v>13</v>
      </c>
      <c r="O484">
        <v>2</v>
      </c>
      <c r="P484">
        <v>0</v>
      </c>
      <c r="Q484">
        <v>0</v>
      </c>
      <c r="R484">
        <v>0</v>
      </c>
      <c r="S484">
        <v>0</v>
      </c>
      <c r="T484">
        <v>0</v>
      </c>
      <c r="U484">
        <v>0</v>
      </c>
      <c r="V484">
        <v>3</v>
      </c>
      <c r="W484">
        <v>11</v>
      </c>
      <c r="X484">
        <v>0</v>
      </c>
      <c r="Y484">
        <v>76</v>
      </c>
      <c r="Z484">
        <v>2611</v>
      </c>
      <c r="AA484">
        <v>0</v>
      </c>
      <c r="AB484">
        <v>1</v>
      </c>
      <c r="AC484">
        <v>0</v>
      </c>
      <c r="AD484">
        <v>0</v>
      </c>
      <c r="AE484">
        <v>0</v>
      </c>
      <c r="AF484">
        <v>0</v>
      </c>
      <c r="AG484">
        <v>0</v>
      </c>
      <c r="AH484">
        <v>1</v>
      </c>
      <c r="AI484">
        <v>0</v>
      </c>
      <c r="AJ484">
        <v>0</v>
      </c>
      <c r="AK484">
        <v>725</v>
      </c>
      <c r="AL484">
        <v>704</v>
      </c>
      <c r="AM484">
        <v>0</v>
      </c>
    </row>
    <row r="485" spans="1:39" x14ac:dyDescent="0.25">
      <c r="A485">
        <v>27203</v>
      </c>
      <c r="B485">
        <v>1</v>
      </c>
      <c r="C485">
        <v>1</v>
      </c>
      <c r="D485">
        <v>92</v>
      </c>
      <c r="E485">
        <v>13</v>
      </c>
      <c r="F485">
        <v>2</v>
      </c>
      <c r="G485">
        <v>21</v>
      </c>
      <c r="H485">
        <v>4</v>
      </c>
      <c r="I485">
        <v>0</v>
      </c>
      <c r="J485">
        <v>24</v>
      </c>
      <c r="K485">
        <v>2</v>
      </c>
      <c r="L485">
        <v>1</v>
      </c>
      <c r="M485">
        <v>1</v>
      </c>
      <c r="N485">
        <v>2</v>
      </c>
      <c r="O485">
        <v>8</v>
      </c>
      <c r="P485">
        <v>0</v>
      </c>
      <c r="Q485">
        <v>0</v>
      </c>
      <c r="R485">
        <v>0</v>
      </c>
      <c r="S485">
        <v>0</v>
      </c>
      <c r="T485">
        <v>0</v>
      </c>
      <c r="U485">
        <v>0</v>
      </c>
      <c r="V485">
        <v>3</v>
      </c>
      <c r="W485">
        <v>11</v>
      </c>
      <c r="X485">
        <v>0</v>
      </c>
      <c r="Y485">
        <v>70</v>
      </c>
      <c r="Z485">
        <v>2851</v>
      </c>
      <c r="AA485">
        <v>0</v>
      </c>
      <c r="AB485">
        <v>0</v>
      </c>
      <c r="AC485">
        <v>0</v>
      </c>
      <c r="AD485">
        <v>1</v>
      </c>
      <c r="AE485">
        <v>0</v>
      </c>
      <c r="AF485">
        <v>0</v>
      </c>
      <c r="AG485">
        <v>0</v>
      </c>
      <c r="AH485">
        <v>1</v>
      </c>
      <c r="AI485">
        <v>0</v>
      </c>
      <c r="AJ485">
        <v>0</v>
      </c>
      <c r="AK485">
        <v>40</v>
      </c>
      <c r="AL485">
        <v>16</v>
      </c>
      <c r="AM485">
        <v>0</v>
      </c>
    </row>
    <row r="486" spans="1:39" x14ac:dyDescent="0.25">
      <c r="A486">
        <v>48330</v>
      </c>
      <c r="B486">
        <v>0</v>
      </c>
      <c r="C486">
        <v>1</v>
      </c>
      <c r="D486">
        <v>2</v>
      </c>
      <c r="E486">
        <v>28</v>
      </c>
      <c r="F486">
        <v>0</v>
      </c>
      <c r="G486">
        <v>4</v>
      </c>
      <c r="H486">
        <v>0</v>
      </c>
      <c r="I486">
        <v>0</v>
      </c>
      <c r="J486">
        <v>0</v>
      </c>
      <c r="K486">
        <v>1</v>
      </c>
      <c r="L486">
        <v>1</v>
      </c>
      <c r="M486">
        <v>0</v>
      </c>
      <c r="N486">
        <v>3</v>
      </c>
      <c r="O486">
        <v>5</v>
      </c>
      <c r="P486">
        <v>0</v>
      </c>
      <c r="Q486">
        <v>0</v>
      </c>
      <c r="R486">
        <v>0</v>
      </c>
      <c r="S486">
        <v>0</v>
      </c>
      <c r="T486">
        <v>0</v>
      </c>
      <c r="U486">
        <v>0</v>
      </c>
      <c r="V486">
        <v>3</v>
      </c>
      <c r="W486">
        <v>11</v>
      </c>
      <c r="X486">
        <v>0</v>
      </c>
      <c r="Y486">
        <v>59</v>
      </c>
      <c r="Z486">
        <v>2385</v>
      </c>
      <c r="AA486">
        <v>0</v>
      </c>
      <c r="AB486">
        <v>0</v>
      </c>
      <c r="AC486">
        <v>0</v>
      </c>
      <c r="AD486">
        <v>1</v>
      </c>
      <c r="AE486">
        <v>0</v>
      </c>
      <c r="AF486">
        <v>0</v>
      </c>
      <c r="AG486">
        <v>0</v>
      </c>
      <c r="AH486">
        <v>0</v>
      </c>
      <c r="AI486">
        <v>1</v>
      </c>
      <c r="AJ486">
        <v>0</v>
      </c>
      <c r="AK486">
        <v>32</v>
      </c>
      <c r="AL486">
        <v>32</v>
      </c>
      <c r="AM486">
        <v>0</v>
      </c>
    </row>
    <row r="487" spans="1:39" x14ac:dyDescent="0.25">
      <c r="A487">
        <v>24279</v>
      </c>
      <c r="B487">
        <v>0</v>
      </c>
      <c r="C487">
        <v>0</v>
      </c>
      <c r="D487">
        <v>6</v>
      </c>
      <c r="E487">
        <v>16</v>
      </c>
      <c r="F487">
        <v>36</v>
      </c>
      <c r="G487">
        <v>21</v>
      </c>
      <c r="H487">
        <v>20</v>
      </c>
      <c r="I487">
        <v>62</v>
      </c>
      <c r="J487">
        <v>108</v>
      </c>
      <c r="K487">
        <v>1</v>
      </c>
      <c r="L487">
        <v>4</v>
      </c>
      <c r="M487">
        <v>1</v>
      </c>
      <c r="N487">
        <v>3</v>
      </c>
      <c r="O487">
        <v>8</v>
      </c>
      <c r="P487">
        <v>0</v>
      </c>
      <c r="Q487">
        <v>0</v>
      </c>
      <c r="R487">
        <v>0</v>
      </c>
      <c r="S487">
        <v>0</v>
      </c>
      <c r="T487">
        <v>0</v>
      </c>
      <c r="U487">
        <v>0</v>
      </c>
      <c r="V487">
        <v>3</v>
      </c>
      <c r="W487">
        <v>11</v>
      </c>
      <c r="X487">
        <v>0</v>
      </c>
      <c r="Y487">
        <v>30</v>
      </c>
      <c r="Z487">
        <v>2706</v>
      </c>
      <c r="AA487">
        <v>0</v>
      </c>
      <c r="AB487">
        <v>1</v>
      </c>
      <c r="AC487">
        <v>0</v>
      </c>
      <c r="AD487">
        <v>0</v>
      </c>
      <c r="AE487">
        <v>0</v>
      </c>
      <c r="AF487">
        <v>0</v>
      </c>
      <c r="AG487">
        <v>1</v>
      </c>
      <c r="AH487">
        <v>0</v>
      </c>
      <c r="AI487">
        <v>0</v>
      </c>
      <c r="AJ487">
        <v>0</v>
      </c>
      <c r="AK487">
        <v>155</v>
      </c>
      <c r="AL487">
        <v>47</v>
      </c>
      <c r="AM487">
        <v>0</v>
      </c>
    </row>
    <row r="488" spans="1:39" x14ac:dyDescent="0.25">
      <c r="A488">
        <v>64355</v>
      </c>
      <c r="B488">
        <v>1</v>
      </c>
      <c r="C488">
        <v>0</v>
      </c>
      <c r="D488">
        <v>66</v>
      </c>
      <c r="E488">
        <v>1047</v>
      </c>
      <c r="F488">
        <v>0</v>
      </c>
      <c r="G488">
        <v>140</v>
      </c>
      <c r="H488">
        <v>67</v>
      </c>
      <c r="I488">
        <v>38</v>
      </c>
      <c r="J488">
        <v>153</v>
      </c>
      <c r="K488">
        <v>2</v>
      </c>
      <c r="L488">
        <v>4</v>
      </c>
      <c r="M488">
        <v>3</v>
      </c>
      <c r="N488">
        <v>12</v>
      </c>
      <c r="O488">
        <v>8</v>
      </c>
      <c r="P488">
        <v>0</v>
      </c>
      <c r="Q488">
        <v>0</v>
      </c>
      <c r="R488">
        <v>0</v>
      </c>
      <c r="S488">
        <v>0</v>
      </c>
      <c r="T488">
        <v>0</v>
      </c>
      <c r="U488">
        <v>0</v>
      </c>
      <c r="V488">
        <v>3</v>
      </c>
      <c r="W488">
        <v>11</v>
      </c>
      <c r="X488">
        <v>0</v>
      </c>
      <c r="Y488">
        <v>35</v>
      </c>
      <c r="Z488">
        <v>2833</v>
      </c>
      <c r="AA488">
        <v>0</v>
      </c>
      <c r="AB488">
        <v>1</v>
      </c>
      <c r="AC488">
        <v>0</v>
      </c>
      <c r="AD488">
        <v>0</v>
      </c>
      <c r="AE488">
        <v>0</v>
      </c>
      <c r="AF488">
        <v>0</v>
      </c>
      <c r="AG488">
        <v>0</v>
      </c>
      <c r="AH488">
        <v>0</v>
      </c>
      <c r="AI488">
        <v>0</v>
      </c>
      <c r="AJ488">
        <v>1</v>
      </c>
      <c r="AK488">
        <v>1292</v>
      </c>
      <c r="AL488">
        <v>1139</v>
      </c>
      <c r="AM488">
        <v>0</v>
      </c>
    </row>
    <row r="489" spans="1:39" x14ac:dyDescent="0.25">
      <c r="A489">
        <v>50943</v>
      </c>
      <c r="B489">
        <v>0</v>
      </c>
      <c r="C489">
        <v>1</v>
      </c>
      <c r="D489">
        <v>49</v>
      </c>
      <c r="E489">
        <v>31</v>
      </c>
      <c r="F489">
        <v>0</v>
      </c>
      <c r="G489">
        <v>7</v>
      </c>
      <c r="H489">
        <v>2</v>
      </c>
      <c r="I489">
        <v>0</v>
      </c>
      <c r="J489">
        <v>6</v>
      </c>
      <c r="K489">
        <v>1</v>
      </c>
      <c r="L489">
        <v>1</v>
      </c>
      <c r="M489">
        <v>0</v>
      </c>
      <c r="N489">
        <v>3</v>
      </c>
      <c r="O489">
        <v>5</v>
      </c>
      <c r="P489">
        <v>0</v>
      </c>
      <c r="Q489">
        <v>0</v>
      </c>
      <c r="R489">
        <v>0</v>
      </c>
      <c r="S489">
        <v>0</v>
      </c>
      <c r="T489">
        <v>0</v>
      </c>
      <c r="U489">
        <v>0</v>
      </c>
      <c r="V489">
        <v>3</v>
      </c>
      <c r="W489">
        <v>11</v>
      </c>
      <c r="X489">
        <v>0</v>
      </c>
      <c r="Y489">
        <v>64</v>
      </c>
      <c r="Z489">
        <v>2532</v>
      </c>
      <c r="AA489">
        <v>0</v>
      </c>
      <c r="AB489">
        <v>0</v>
      </c>
      <c r="AC489">
        <v>0</v>
      </c>
      <c r="AD489">
        <v>1</v>
      </c>
      <c r="AE489">
        <v>0</v>
      </c>
      <c r="AF489">
        <v>0</v>
      </c>
      <c r="AG489">
        <v>0</v>
      </c>
      <c r="AH489">
        <v>0</v>
      </c>
      <c r="AI489">
        <v>1</v>
      </c>
      <c r="AJ489">
        <v>0</v>
      </c>
      <c r="AK489">
        <v>40</v>
      </c>
      <c r="AL489">
        <v>34</v>
      </c>
      <c r="AM489">
        <v>0</v>
      </c>
    </row>
    <row r="490" spans="1:39" x14ac:dyDescent="0.25">
      <c r="A490">
        <v>53653</v>
      </c>
      <c r="B490">
        <v>0</v>
      </c>
      <c r="C490">
        <v>0</v>
      </c>
      <c r="D490">
        <v>29</v>
      </c>
      <c r="E490">
        <v>815</v>
      </c>
      <c r="F490">
        <v>10</v>
      </c>
      <c r="G490">
        <v>239</v>
      </c>
      <c r="H490">
        <v>28</v>
      </c>
      <c r="I490">
        <v>10</v>
      </c>
      <c r="J490">
        <v>108</v>
      </c>
      <c r="K490">
        <v>2</v>
      </c>
      <c r="L490">
        <v>10</v>
      </c>
      <c r="M490">
        <v>4</v>
      </c>
      <c r="N490">
        <v>12</v>
      </c>
      <c r="O490">
        <v>6</v>
      </c>
      <c r="P490">
        <v>0</v>
      </c>
      <c r="Q490">
        <v>0</v>
      </c>
      <c r="R490">
        <v>0</v>
      </c>
      <c r="S490">
        <v>0</v>
      </c>
      <c r="T490">
        <v>0</v>
      </c>
      <c r="U490">
        <v>0</v>
      </c>
      <c r="V490">
        <v>3</v>
      </c>
      <c r="W490">
        <v>11</v>
      </c>
      <c r="X490">
        <v>0</v>
      </c>
      <c r="Y490">
        <v>67</v>
      </c>
      <c r="Z490">
        <v>2758</v>
      </c>
      <c r="AA490">
        <v>0</v>
      </c>
      <c r="AB490">
        <v>0</v>
      </c>
      <c r="AC490">
        <v>0</v>
      </c>
      <c r="AD490">
        <v>0</v>
      </c>
      <c r="AE490">
        <v>1</v>
      </c>
      <c r="AF490">
        <v>0</v>
      </c>
      <c r="AG490">
        <v>0</v>
      </c>
      <c r="AH490">
        <v>1</v>
      </c>
      <c r="AI490">
        <v>0</v>
      </c>
      <c r="AJ490">
        <v>0</v>
      </c>
      <c r="AK490">
        <v>1102</v>
      </c>
      <c r="AL490">
        <v>994</v>
      </c>
      <c r="AM490">
        <v>0</v>
      </c>
    </row>
    <row r="491" spans="1:39" x14ac:dyDescent="0.25">
      <c r="A491">
        <v>65665</v>
      </c>
      <c r="B491">
        <v>0</v>
      </c>
      <c r="C491">
        <v>1</v>
      </c>
      <c r="D491">
        <v>77</v>
      </c>
      <c r="E491">
        <v>225</v>
      </c>
      <c r="F491">
        <v>162</v>
      </c>
      <c r="G491">
        <v>387</v>
      </c>
      <c r="H491">
        <v>106</v>
      </c>
      <c r="I491">
        <v>36</v>
      </c>
      <c r="J491">
        <v>29</v>
      </c>
      <c r="K491">
        <v>1</v>
      </c>
      <c r="L491">
        <v>5</v>
      </c>
      <c r="M491">
        <v>10</v>
      </c>
      <c r="N491">
        <v>8</v>
      </c>
      <c r="O491">
        <v>3</v>
      </c>
      <c r="P491">
        <v>0</v>
      </c>
      <c r="Q491">
        <v>0</v>
      </c>
      <c r="R491">
        <v>0</v>
      </c>
      <c r="S491">
        <v>0</v>
      </c>
      <c r="T491">
        <v>0</v>
      </c>
      <c r="U491">
        <v>0</v>
      </c>
      <c r="V491">
        <v>3</v>
      </c>
      <c r="W491">
        <v>11</v>
      </c>
      <c r="X491">
        <v>0</v>
      </c>
      <c r="Y491">
        <v>44</v>
      </c>
      <c r="Z491">
        <v>2368</v>
      </c>
      <c r="AA491">
        <v>0</v>
      </c>
      <c r="AB491">
        <v>1</v>
      </c>
      <c r="AC491">
        <v>0</v>
      </c>
      <c r="AD491">
        <v>0</v>
      </c>
      <c r="AE491">
        <v>0</v>
      </c>
      <c r="AF491">
        <v>0</v>
      </c>
      <c r="AG491">
        <v>0</v>
      </c>
      <c r="AH491">
        <v>1</v>
      </c>
      <c r="AI491">
        <v>0</v>
      </c>
      <c r="AJ491">
        <v>0</v>
      </c>
      <c r="AK491">
        <v>916</v>
      </c>
      <c r="AL491">
        <v>887</v>
      </c>
      <c r="AM491">
        <v>0</v>
      </c>
    </row>
    <row r="492" spans="1:39" x14ac:dyDescent="0.25">
      <c r="A492">
        <v>81217</v>
      </c>
      <c r="B492">
        <v>0</v>
      </c>
      <c r="C492">
        <v>0</v>
      </c>
      <c r="D492">
        <v>77</v>
      </c>
      <c r="E492">
        <v>493</v>
      </c>
      <c r="F492">
        <v>70</v>
      </c>
      <c r="G492">
        <v>324</v>
      </c>
      <c r="H492">
        <v>146</v>
      </c>
      <c r="I492">
        <v>40</v>
      </c>
      <c r="J492">
        <v>84</v>
      </c>
      <c r="K492">
        <v>1</v>
      </c>
      <c r="L492">
        <v>3</v>
      </c>
      <c r="M492">
        <v>7</v>
      </c>
      <c r="N492">
        <v>11</v>
      </c>
      <c r="O492">
        <v>1</v>
      </c>
      <c r="P492">
        <v>0</v>
      </c>
      <c r="Q492">
        <v>0</v>
      </c>
      <c r="R492">
        <v>0</v>
      </c>
      <c r="S492">
        <v>0</v>
      </c>
      <c r="T492">
        <v>0</v>
      </c>
      <c r="U492">
        <v>0</v>
      </c>
      <c r="V492">
        <v>3</v>
      </c>
      <c r="W492">
        <v>11</v>
      </c>
      <c r="X492">
        <v>0</v>
      </c>
      <c r="Y492">
        <v>31</v>
      </c>
      <c r="Z492">
        <v>2504</v>
      </c>
      <c r="AA492">
        <v>0</v>
      </c>
      <c r="AB492">
        <v>0</v>
      </c>
      <c r="AC492">
        <v>1</v>
      </c>
      <c r="AD492">
        <v>0</v>
      </c>
      <c r="AE492">
        <v>0</v>
      </c>
      <c r="AF492">
        <v>0</v>
      </c>
      <c r="AG492">
        <v>0</v>
      </c>
      <c r="AH492">
        <v>1</v>
      </c>
      <c r="AI492">
        <v>0</v>
      </c>
      <c r="AJ492">
        <v>0</v>
      </c>
      <c r="AK492">
        <v>1073</v>
      </c>
      <c r="AL492">
        <v>989</v>
      </c>
      <c r="AM492">
        <v>0</v>
      </c>
    </row>
    <row r="493" spans="1:39" x14ac:dyDescent="0.25">
      <c r="A493">
        <v>34935</v>
      </c>
      <c r="B493">
        <v>0</v>
      </c>
      <c r="C493">
        <v>0</v>
      </c>
      <c r="D493">
        <v>71</v>
      </c>
      <c r="E493">
        <v>34</v>
      </c>
      <c r="F493">
        <v>4</v>
      </c>
      <c r="G493">
        <v>66</v>
      </c>
      <c r="H493">
        <v>3</v>
      </c>
      <c r="I493">
        <v>10</v>
      </c>
      <c r="J493">
        <v>20</v>
      </c>
      <c r="K493">
        <v>1</v>
      </c>
      <c r="L493">
        <v>2</v>
      </c>
      <c r="M493">
        <v>1</v>
      </c>
      <c r="N493">
        <v>4</v>
      </c>
      <c r="O493">
        <v>7</v>
      </c>
      <c r="P493">
        <v>0</v>
      </c>
      <c r="Q493">
        <v>0</v>
      </c>
      <c r="R493">
        <v>0</v>
      </c>
      <c r="S493">
        <v>0</v>
      </c>
      <c r="T493">
        <v>0</v>
      </c>
      <c r="U493">
        <v>0</v>
      </c>
      <c r="V493">
        <v>3</v>
      </c>
      <c r="W493">
        <v>11</v>
      </c>
      <c r="X493">
        <v>0</v>
      </c>
      <c r="Y493">
        <v>28</v>
      </c>
      <c r="Z493">
        <v>2532</v>
      </c>
      <c r="AA493">
        <v>0</v>
      </c>
      <c r="AB493">
        <v>1</v>
      </c>
      <c r="AC493">
        <v>0</v>
      </c>
      <c r="AD493">
        <v>0</v>
      </c>
      <c r="AE493">
        <v>0</v>
      </c>
      <c r="AF493">
        <v>0</v>
      </c>
      <c r="AG493">
        <v>0</v>
      </c>
      <c r="AH493">
        <v>1</v>
      </c>
      <c r="AI493">
        <v>0</v>
      </c>
      <c r="AJ493">
        <v>0</v>
      </c>
      <c r="AK493">
        <v>117</v>
      </c>
      <c r="AL493">
        <v>97</v>
      </c>
      <c r="AM493">
        <v>0</v>
      </c>
    </row>
    <row r="494" spans="1:39" x14ac:dyDescent="0.25">
      <c r="A494">
        <v>61250</v>
      </c>
      <c r="B494">
        <v>0</v>
      </c>
      <c r="C494">
        <v>1</v>
      </c>
      <c r="D494">
        <v>49</v>
      </c>
      <c r="E494">
        <v>382</v>
      </c>
      <c r="F494">
        <v>138</v>
      </c>
      <c r="G494">
        <v>65</v>
      </c>
      <c r="H494">
        <v>60</v>
      </c>
      <c r="I494">
        <v>26</v>
      </c>
      <c r="J494">
        <v>59</v>
      </c>
      <c r="K494">
        <v>6</v>
      </c>
      <c r="L494">
        <v>5</v>
      </c>
      <c r="M494">
        <v>2</v>
      </c>
      <c r="N494">
        <v>12</v>
      </c>
      <c r="O494">
        <v>5</v>
      </c>
      <c r="P494">
        <v>0</v>
      </c>
      <c r="Q494">
        <v>0</v>
      </c>
      <c r="R494">
        <v>0</v>
      </c>
      <c r="S494">
        <v>0</v>
      </c>
      <c r="T494">
        <v>0</v>
      </c>
      <c r="U494">
        <v>0</v>
      </c>
      <c r="V494">
        <v>3</v>
      </c>
      <c r="W494">
        <v>11</v>
      </c>
      <c r="X494">
        <v>0</v>
      </c>
      <c r="Y494">
        <v>61</v>
      </c>
      <c r="Z494">
        <v>2719</v>
      </c>
      <c r="AA494">
        <v>1</v>
      </c>
      <c r="AB494">
        <v>0</v>
      </c>
      <c r="AC494">
        <v>0</v>
      </c>
      <c r="AD494">
        <v>0</v>
      </c>
      <c r="AE494">
        <v>0</v>
      </c>
      <c r="AF494">
        <v>0</v>
      </c>
      <c r="AG494">
        <v>0</v>
      </c>
      <c r="AH494">
        <v>1</v>
      </c>
      <c r="AI494">
        <v>0</v>
      </c>
      <c r="AJ494">
        <v>0</v>
      </c>
      <c r="AK494">
        <v>671</v>
      </c>
      <c r="AL494">
        <v>612</v>
      </c>
      <c r="AM494">
        <v>0</v>
      </c>
    </row>
    <row r="495" spans="1:39" x14ac:dyDescent="0.25">
      <c r="A495">
        <v>39665</v>
      </c>
      <c r="B495">
        <v>1</v>
      </c>
      <c r="C495">
        <v>0</v>
      </c>
      <c r="D495">
        <v>97</v>
      </c>
      <c r="E495">
        <v>127</v>
      </c>
      <c r="F495">
        <v>1</v>
      </c>
      <c r="G495">
        <v>56</v>
      </c>
      <c r="H495">
        <v>0</v>
      </c>
      <c r="I495">
        <v>1</v>
      </c>
      <c r="J495">
        <v>31</v>
      </c>
      <c r="K495">
        <v>3</v>
      </c>
      <c r="L495">
        <v>4</v>
      </c>
      <c r="M495">
        <v>2</v>
      </c>
      <c r="N495">
        <v>3</v>
      </c>
      <c r="O495">
        <v>7</v>
      </c>
      <c r="P495">
        <v>1</v>
      </c>
      <c r="Q495">
        <v>0</v>
      </c>
      <c r="R495">
        <v>0</v>
      </c>
      <c r="S495">
        <v>0</v>
      </c>
      <c r="T495">
        <v>0</v>
      </c>
      <c r="U495">
        <v>0</v>
      </c>
      <c r="V495">
        <v>3</v>
      </c>
      <c r="W495">
        <v>11</v>
      </c>
      <c r="X495">
        <v>0</v>
      </c>
      <c r="Y495">
        <v>39</v>
      </c>
      <c r="Z495">
        <v>2559</v>
      </c>
      <c r="AA495">
        <v>0</v>
      </c>
      <c r="AB495">
        <v>0</v>
      </c>
      <c r="AC495">
        <v>0</v>
      </c>
      <c r="AD495">
        <v>1</v>
      </c>
      <c r="AE495">
        <v>0</v>
      </c>
      <c r="AF495">
        <v>0</v>
      </c>
      <c r="AG495">
        <v>0</v>
      </c>
      <c r="AH495">
        <v>0</v>
      </c>
      <c r="AI495">
        <v>0</v>
      </c>
      <c r="AJ495">
        <v>1</v>
      </c>
      <c r="AK495">
        <v>185</v>
      </c>
      <c r="AL495">
        <v>154</v>
      </c>
      <c r="AM495">
        <v>1</v>
      </c>
    </row>
    <row r="496" spans="1:39" x14ac:dyDescent="0.25">
      <c r="A496">
        <v>60152</v>
      </c>
      <c r="B496">
        <v>0</v>
      </c>
      <c r="C496">
        <v>1</v>
      </c>
      <c r="D496">
        <v>6</v>
      </c>
      <c r="E496">
        <v>325</v>
      </c>
      <c r="F496">
        <v>83</v>
      </c>
      <c r="G496">
        <v>300</v>
      </c>
      <c r="H496">
        <v>86</v>
      </c>
      <c r="I496">
        <v>58</v>
      </c>
      <c r="J496">
        <v>91</v>
      </c>
      <c r="K496">
        <v>1</v>
      </c>
      <c r="L496">
        <v>6</v>
      </c>
      <c r="M496">
        <v>4</v>
      </c>
      <c r="N496">
        <v>12</v>
      </c>
      <c r="O496">
        <v>3</v>
      </c>
      <c r="P496">
        <v>0</v>
      </c>
      <c r="Q496">
        <v>0</v>
      </c>
      <c r="R496">
        <v>0</v>
      </c>
      <c r="S496">
        <v>0</v>
      </c>
      <c r="T496">
        <v>0</v>
      </c>
      <c r="U496">
        <v>0</v>
      </c>
      <c r="V496">
        <v>3</v>
      </c>
      <c r="W496">
        <v>11</v>
      </c>
      <c r="X496">
        <v>0</v>
      </c>
      <c r="Y496">
        <v>41</v>
      </c>
      <c r="Z496">
        <v>2617</v>
      </c>
      <c r="AA496">
        <v>0</v>
      </c>
      <c r="AB496">
        <v>0</v>
      </c>
      <c r="AC496">
        <v>1</v>
      </c>
      <c r="AD496">
        <v>0</v>
      </c>
      <c r="AE496">
        <v>0</v>
      </c>
      <c r="AF496">
        <v>0</v>
      </c>
      <c r="AG496">
        <v>0</v>
      </c>
      <c r="AH496">
        <v>1</v>
      </c>
      <c r="AI496">
        <v>0</v>
      </c>
      <c r="AJ496">
        <v>0</v>
      </c>
      <c r="AK496">
        <v>852</v>
      </c>
      <c r="AL496">
        <v>761</v>
      </c>
      <c r="AM496">
        <v>0</v>
      </c>
    </row>
    <row r="497" spans="1:39" x14ac:dyDescent="0.25">
      <c r="A497">
        <v>48920</v>
      </c>
      <c r="B497">
        <v>0</v>
      </c>
      <c r="C497">
        <v>2</v>
      </c>
      <c r="D497">
        <v>93</v>
      </c>
      <c r="E497">
        <v>238</v>
      </c>
      <c r="F497">
        <v>17</v>
      </c>
      <c r="G497">
        <v>68</v>
      </c>
      <c r="H497">
        <v>8</v>
      </c>
      <c r="I497">
        <v>10</v>
      </c>
      <c r="J497">
        <v>6</v>
      </c>
      <c r="K497">
        <v>3</v>
      </c>
      <c r="L497">
        <v>6</v>
      </c>
      <c r="M497">
        <v>2</v>
      </c>
      <c r="N497">
        <v>5</v>
      </c>
      <c r="O497">
        <v>7</v>
      </c>
      <c r="P497">
        <v>0</v>
      </c>
      <c r="Q497">
        <v>1</v>
      </c>
      <c r="R497">
        <v>0</v>
      </c>
      <c r="S497">
        <v>0</v>
      </c>
      <c r="T497">
        <v>0</v>
      </c>
      <c r="U497">
        <v>0</v>
      </c>
      <c r="V497">
        <v>3</v>
      </c>
      <c r="W497">
        <v>11</v>
      </c>
      <c r="X497">
        <v>0</v>
      </c>
      <c r="Y497">
        <v>56</v>
      </c>
      <c r="Z497">
        <v>2411</v>
      </c>
      <c r="AA497">
        <v>0</v>
      </c>
      <c r="AB497">
        <v>1</v>
      </c>
      <c r="AC497">
        <v>0</v>
      </c>
      <c r="AD497">
        <v>0</v>
      </c>
      <c r="AE497">
        <v>0</v>
      </c>
      <c r="AF497">
        <v>0</v>
      </c>
      <c r="AG497">
        <v>0</v>
      </c>
      <c r="AH497">
        <v>1</v>
      </c>
      <c r="AI497">
        <v>0</v>
      </c>
      <c r="AJ497">
        <v>0</v>
      </c>
      <c r="AK497">
        <v>341</v>
      </c>
      <c r="AL497">
        <v>335</v>
      </c>
      <c r="AM497">
        <v>1</v>
      </c>
    </row>
    <row r="498" spans="1:39" x14ac:dyDescent="0.25">
      <c r="A498">
        <v>89120</v>
      </c>
      <c r="B498">
        <v>0</v>
      </c>
      <c r="C498">
        <v>0</v>
      </c>
      <c r="D498">
        <v>78</v>
      </c>
      <c r="E498">
        <v>1168</v>
      </c>
      <c r="F498">
        <v>92</v>
      </c>
      <c r="G498">
        <v>408</v>
      </c>
      <c r="H498">
        <v>72</v>
      </c>
      <c r="I498">
        <v>129</v>
      </c>
      <c r="J498">
        <v>55</v>
      </c>
      <c r="K498">
        <v>1</v>
      </c>
      <c r="L498">
        <v>5</v>
      </c>
      <c r="M498">
        <v>6</v>
      </c>
      <c r="N498">
        <v>7</v>
      </c>
      <c r="O498">
        <v>1</v>
      </c>
      <c r="P498">
        <v>0</v>
      </c>
      <c r="Q498">
        <v>0</v>
      </c>
      <c r="R498">
        <v>1</v>
      </c>
      <c r="S498">
        <v>0</v>
      </c>
      <c r="T498">
        <v>0</v>
      </c>
      <c r="U498">
        <v>0</v>
      </c>
      <c r="V498">
        <v>3</v>
      </c>
      <c r="W498">
        <v>11</v>
      </c>
      <c r="X498">
        <v>0</v>
      </c>
      <c r="Y498">
        <v>61</v>
      </c>
      <c r="Z498">
        <v>2263</v>
      </c>
      <c r="AA498">
        <v>0</v>
      </c>
      <c r="AB498">
        <v>0</v>
      </c>
      <c r="AC498">
        <v>0</v>
      </c>
      <c r="AD498">
        <v>1</v>
      </c>
      <c r="AE498">
        <v>0</v>
      </c>
      <c r="AF498">
        <v>0</v>
      </c>
      <c r="AG498">
        <v>0</v>
      </c>
      <c r="AH498">
        <v>0</v>
      </c>
      <c r="AI498">
        <v>1</v>
      </c>
      <c r="AJ498">
        <v>0</v>
      </c>
      <c r="AK498">
        <v>1869</v>
      </c>
      <c r="AL498">
        <v>1814</v>
      </c>
      <c r="AM498">
        <v>1</v>
      </c>
    </row>
    <row r="499" spans="1:39" x14ac:dyDescent="0.25">
      <c r="A499">
        <v>44124</v>
      </c>
      <c r="B499">
        <v>0</v>
      </c>
      <c r="C499">
        <v>1</v>
      </c>
      <c r="D499">
        <v>62</v>
      </c>
      <c r="E499">
        <v>284</v>
      </c>
      <c r="F499">
        <v>0</v>
      </c>
      <c r="G499">
        <v>55</v>
      </c>
      <c r="H499">
        <v>0</v>
      </c>
      <c r="I499">
        <v>6</v>
      </c>
      <c r="J499">
        <v>52</v>
      </c>
      <c r="K499">
        <v>4</v>
      </c>
      <c r="L499">
        <v>6</v>
      </c>
      <c r="M499">
        <v>2</v>
      </c>
      <c r="N499">
        <v>5</v>
      </c>
      <c r="O499">
        <v>8</v>
      </c>
      <c r="P499">
        <v>0</v>
      </c>
      <c r="Q499">
        <v>0</v>
      </c>
      <c r="R499">
        <v>0</v>
      </c>
      <c r="S499">
        <v>0</v>
      </c>
      <c r="T499">
        <v>0</v>
      </c>
      <c r="U499">
        <v>0</v>
      </c>
      <c r="V499">
        <v>3</v>
      </c>
      <c r="W499">
        <v>11</v>
      </c>
      <c r="X499">
        <v>0</v>
      </c>
      <c r="Y499">
        <v>74</v>
      </c>
      <c r="Z499">
        <v>2573</v>
      </c>
      <c r="AA499">
        <v>0</v>
      </c>
      <c r="AB499">
        <v>0</v>
      </c>
      <c r="AC499">
        <v>0</v>
      </c>
      <c r="AD499">
        <v>1</v>
      </c>
      <c r="AE499">
        <v>0</v>
      </c>
      <c r="AF499">
        <v>0</v>
      </c>
      <c r="AG499">
        <v>0</v>
      </c>
      <c r="AH499">
        <v>0</v>
      </c>
      <c r="AI499">
        <v>0</v>
      </c>
      <c r="AJ499">
        <v>1</v>
      </c>
      <c r="AK499">
        <v>345</v>
      </c>
      <c r="AL499">
        <v>293</v>
      </c>
      <c r="AM499">
        <v>0</v>
      </c>
    </row>
    <row r="500" spans="1:39" x14ac:dyDescent="0.25">
      <c r="A500">
        <v>81169</v>
      </c>
      <c r="B500">
        <v>0</v>
      </c>
      <c r="C500">
        <v>0</v>
      </c>
      <c r="D500">
        <v>47</v>
      </c>
      <c r="E500">
        <v>1288</v>
      </c>
      <c r="F500">
        <v>20</v>
      </c>
      <c r="G500">
        <v>613</v>
      </c>
      <c r="H500">
        <v>80</v>
      </c>
      <c r="I500">
        <v>61</v>
      </c>
      <c r="J500">
        <v>27</v>
      </c>
      <c r="K500">
        <v>1</v>
      </c>
      <c r="L500">
        <v>5</v>
      </c>
      <c r="M500">
        <v>7</v>
      </c>
      <c r="N500">
        <v>9</v>
      </c>
      <c r="O500">
        <v>2</v>
      </c>
      <c r="P500">
        <v>0</v>
      </c>
      <c r="Q500">
        <v>0</v>
      </c>
      <c r="R500">
        <v>0</v>
      </c>
      <c r="S500">
        <v>0</v>
      </c>
      <c r="T500">
        <v>0</v>
      </c>
      <c r="U500">
        <v>0</v>
      </c>
      <c r="V500">
        <v>3</v>
      </c>
      <c r="W500">
        <v>11</v>
      </c>
      <c r="X500">
        <v>0</v>
      </c>
      <c r="Y500">
        <v>45</v>
      </c>
      <c r="Z500">
        <v>2600</v>
      </c>
      <c r="AA500">
        <v>0</v>
      </c>
      <c r="AB500">
        <v>0</v>
      </c>
      <c r="AC500">
        <v>1</v>
      </c>
      <c r="AD500">
        <v>0</v>
      </c>
      <c r="AE500">
        <v>0</v>
      </c>
      <c r="AF500">
        <v>0</v>
      </c>
      <c r="AG500">
        <v>0</v>
      </c>
      <c r="AH500">
        <v>0</v>
      </c>
      <c r="AI500">
        <v>1</v>
      </c>
      <c r="AJ500">
        <v>0</v>
      </c>
      <c r="AK500">
        <v>2062</v>
      </c>
      <c r="AL500">
        <v>2035</v>
      </c>
      <c r="AM500">
        <v>0</v>
      </c>
    </row>
    <row r="501" spans="1:39" x14ac:dyDescent="0.25">
      <c r="A501">
        <v>36443</v>
      </c>
      <c r="B501">
        <v>1</v>
      </c>
      <c r="C501">
        <v>1</v>
      </c>
      <c r="D501">
        <v>9</v>
      </c>
      <c r="E501">
        <v>65</v>
      </c>
      <c r="F501">
        <v>0</v>
      </c>
      <c r="G501">
        <v>46</v>
      </c>
      <c r="H501">
        <v>4</v>
      </c>
      <c r="I501">
        <v>3</v>
      </c>
      <c r="J501">
        <v>20</v>
      </c>
      <c r="K501">
        <v>4</v>
      </c>
      <c r="L501">
        <v>3</v>
      </c>
      <c r="M501">
        <v>1</v>
      </c>
      <c r="N501">
        <v>3</v>
      </c>
      <c r="O501">
        <v>8</v>
      </c>
      <c r="P501">
        <v>0</v>
      </c>
      <c r="Q501">
        <v>0</v>
      </c>
      <c r="R501">
        <v>0</v>
      </c>
      <c r="S501">
        <v>0</v>
      </c>
      <c r="T501">
        <v>0</v>
      </c>
      <c r="U501">
        <v>0</v>
      </c>
      <c r="V501">
        <v>3</v>
      </c>
      <c r="W501">
        <v>11</v>
      </c>
      <c r="X501">
        <v>0</v>
      </c>
      <c r="Y501">
        <v>59</v>
      </c>
      <c r="Z501">
        <v>2670</v>
      </c>
      <c r="AA501">
        <v>0</v>
      </c>
      <c r="AB501">
        <v>1</v>
      </c>
      <c r="AC501">
        <v>0</v>
      </c>
      <c r="AD501">
        <v>0</v>
      </c>
      <c r="AE501">
        <v>0</v>
      </c>
      <c r="AF501">
        <v>0</v>
      </c>
      <c r="AG501">
        <v>0</v>
      </c>
      <c r="AH501">
        <v>1</v>
      </c>
      <c r="AI501">
        <v>0</v>
      </c>
      <c r="AJ501">
        <v>0</v>
      </c>
      <c r="AK501">
        <v>118</v>
      </c>
      <c r="AL501">
        <v>98</v>
      </c>
      <c r="AM501">
        <v>0</v>
      </c>
    </row>
    <row r="502" spans="1:39" x14ac:dyDescent="0.25">
      <c r="A502">
        <v>26095</v>
      </c>
      <c r="B502">
        <v>1</v>
      </c>
      <c r="C502">
        <v>0</v>
      </c>
      <c r="D502">
        <v>77</v>
      </c>
      <c r="E502">
        <v>11</v>
      </c>
      <c r="F502">
        <v>7</v>
      </c>
      <c r="G502">
        <v>9</v>
      </c>
      <c r="H502">
        <v>3</v>
      </c>
      <c r="I502">
        <v>1</v>
      </c>
      <c r="J502">
        <v>11</v>
      </c>
      <c r="K502">
        <v>1</v>
      </c>
      <c r="L502">
        <v>1</v>
      </c>
      <c r="M502">
        <v>0</v>
      </c>
      <c r="N502">
        <v>3</v>
      </c>
      <c r="O502">
        <v>7</v>
      </c>
      <c r="P502">
        <v>0</v>
      </c>
      <c r="Q502">
        <v>0</v>
      </c>
      <c r="R502">
        <v>0</v>
      </c>
      <c r="S502">
        <v>0</v>
      </c>
      <c r="T502">
        <v>0</v>
      </c>
      <c r="U502">
        <v>0</v>
      </c>
      <c r="V502">
        <v>3</v>
      </c>
      <c r="W502">
        <v>11</v>
      </c>
      <c r="X502">
        <v>0</v>
      </c>
      <c r="Y502">
        <v>30</v>
      </c>
      <c r="Z502">
        <v>2523</v>
      </c>
      <c r="AA502">
        <v>0</v>
      </c>
      <c r="AB502">
        <v>0</v>
      </c>
      <c r="AC502">
        <v>1</v>
      </c>
      <c r="AD502">
        <v>0</v>
      </c>
      <c r="AE502">
        <v>0</v>
      </c>
      <c r="AF502">
        <v>0</v>
      </c>
      <c r="AG502">
        <v>0</v>
      </c>
      <c r="AH502">
        <v>1</v>
      </c>
      <c r="AI502">
        <v>0</v>
      </c>
      <c r="AJ502">
        <v>0</v>
      </c>
      <c r="AK502">
        <v>31</v>
      </c>
      <c r="AL502">
        <v>20</v>
      </c>
      <c r="AM502">
        <v>0</v>
      </c>
    </row>
    <row r="503" spans="1:39" x14ac:dyDescent="0.25">
      <c r="A503">
        <v>71367</v>
      </c>
      <c r="B503">
        <v>0</v>
      </c>
      <c r="C503">
        <v>0</v>
      </c>
      <c r="D503">
        <v>24</v>
      </c>
      <c r="E503">
        <v>227</v>
      </c>
      <c r="F503">
        <v>23</v>
      </c>
      <c r="G503">
        <v>389</v>
      </c>
      <c r="H503">
        <v>42</v>
      </c>
      <c r="I503">
        <v>21</v>
      </c>
      <c r="J503">
        <v>75</v>
      </c>
      <c r="K503">
        <v>1</v>
      </c>
      <c r="L503">
        <v>4</v>
      </c>
      <c r="M503">
        <v>5</v>
      </c>
      <c r="N503">
        <v>7</v>
      </c>
      <c r="O503">
        <v>2</v>
      </c>
      <c r="P503">
        <v>0</v>
      </c>
      <c r="Q503">
        <v>0</v>
      </c>
      <c r="R503">
        <v>0</v>
      </c>
      <c r="S503">
        <v>0</v>
      </c>
      <c r="T503">
        <v>0</v>
      </c>
      <c r="U503">
        <v>0</v>
      </c>
      <c r="V503">
        <v>3</v>
      </c>
      <c r="W503">
        <v>11</v>
      </c>
      <c r="X503">
        <v>0</v>
      </c>
      <c r="Y503">
        <v>61</v>
      </c>
      <c r="Z503">
        <v>2469</v>
      </c>
      <c r="AA503">
        <v>0</v>
      </c>
      <c r="AB503">
        <v>0</v>
      </c>
      <c r="AC503">
        <v>0</v>
      </c>
      <c r="AD503">
        <v>1</v>
      </c>
      <c r="AE503">
        <v>0</v>
      </c>
      <c r="AF503">
        <v>0</v>
      </c>
      <c r="AG503">
        <v>0</v>
      </c>
      <c r="AH503">
        <v>1</v>
      </c>
      <c r="AI503">
        <v>0</v>
      </c>
      <c r="AJ503">
        <v>0</v>
      </c>
      <c r="AK503">
        <v>702</v>
      </c>
      <c r="AL503">
        <v>627</v>
      </c>
      <c r="AM503">
        <v>0</v>
      </c>
    </row>
    <row r="504" spans="1:39" x14ac:dyDescent="0.25">
      <c r="A504">
        <v>80184</v>
      </c>
      <c r="B504">
        <v>0</v>
      </c>
      <c r="C504">
        <v>0</v>
      </c>
      <c r="D504">
        <v>19</v>
      </c>
      <c r="E504">
        <v>1035</v>
      </c>
      <c r="F504">
        <v>134</v>
      </c>
      <c r="G504">
        <v>670</v>
      </c>
      <c r="H504">
        <v>25</v>
      </c>
      <c r="I504">
        <v>38</v>
      </c>
      <c r="J504">
        <v>0</v>
      </c>
      <c r="K504">
        <v>1</v>
      </c>
      <c r="L504">
        <v>6</v>
      </c>
      <c r="M504">
        <v>3</v>
      </c>
      <c r="N504">
        <v>10</v>
      </c>
      <c r="O504">
        <v>3</v>
      </c>
      <c r="P504">
        <v>0</v>
      </c>
      <c r="Q504">
        <v>0</v>
      </c>
      <c r="R504">
        <v>1</v>
      </c>
      <c r="S504">
        <v>1</v>
      </c>
      <c r="T504">
        <v>0</v>
      </c>
      <c r="U504">
        <v>0</v>
      </c>
      <c r="V504">
        <v>3</v>
      </c>
      <c r="W504">
        <v>11</v>
      </c>
      <c r="X504">
        <v>0</v>
      </c>
      <c r="Y504">
        <v>76</v>
      </c>
      <c r="Z504">
        <v>2279</v>
      </c>
      <c r="AA504">
        <v>0</v>
      </c>
      <c r="AB504">
        <v>1</v>
      </c>
      <c r="AC504">
        <v>0</v>
      </c>
      <c r="AD504">
        <v>0</v>
      </c>
      <c r="AE504">
        <v>0</v>
      </c>
      <c r="AF504">
        <v>0</v>
      </c>
      <c r="AG504">
        <v>0</v>
      </c>
      <c r="AH504">
        <v>0</v>
      </c>
      <c r="AI504">
        <v>1</v>
      </c>
      <c r="AJ504">
        <v>0</v>
      </c>
      <c r="AK504">
        <v>1902</v>
      </c>
      <c r="AL504">
        <v>1902</v>
      </c>
      <c r="AM504">
        <v>2</v>
      </c>
    </row>
    <row r="505" spans="1:39" x14ac:dyDescent="0.25">
      <c r="A505">
        <v>30630</v>
      </c>
      <c r="B505">
        <v>1</v>
      </c>
      <c r="C505">
        <v>1</v>
      </c>
      <c r="D505">
        <v>67</v>
      </c>
      <c r="E505">
        <v>27</v>
      </c>
      <c r="F505">
        <v>1</v>
      </c>
      <c r="G505">
        <v>12</v>
      </c>
      <c r="H505">
        <v>2</v>
      </c>
      <c r="I505">
        <v>0</v>
      </c>
      <c r="J505">
        <v>10</v>
      </c>
      <c r="K505">
        <v>2</v>
      </c>
      <c r="L505">
        <v>2</v>
      </c>
      <c r="M505">
        <v>0</v>
      </c>
      <c r="N505">
        <v>3</v>
      </c>
      <c r="O505">
        <v>7</v>
      </c>
      <c r="P505">
        <v>0</v>
      </c>
      <c r="Q505">
        <v>0</v>
      </c>
      <c r="R505">
        <v>0</v>
      </c>
      <c r="S505">
        <v>0</v>
      </c>
      <c r="T505">
        <v>0</v>
      </c>
      <c r="U505">
        <v>0</v>
      </c>
      <c r="V505">
        <v>3</v>
      </c>
      <c r="W505">
        <v>11</v>
      </c>
      <c r="X505">
        <v>0</v>
      </c>
      <c r="Y505">
        <v>55</v>
      </c>
      <c r="Z505">
        <v>2312</v>
      </c>
      <c r="AA505">
        <v>1</v>
      </c>
      <c r="AB505">
        <v>0</v>
      </c>
      <c r="AC505">
        <v>0</v>
      </c>
      <c r="AD505">
        <v>0</v>
      </c>
      <c r="AE505">
        <v>0</v>
      </c>
      <c r="AF505">
        <v>0</v>
      </c>
      <c r="AG505">
        <v>0</v>
      </c>
      <c r="AH505">
        <v>1</v>
      </c>
      <c r="AI505">
        <v>0</v>
      </c>
      <c r="AJ505">
        <v>0</v>
      </c>
      <c r="AK505">
        <v>42</v>
      </c>
      <c r="AL505">
        <v>32</v>
      </c>
      <c r="AM505">
        <v>0</v>
      </c>
    </row>
    <row r="506" spans="1:39" x14ac:dyDescent="0.25">
      <c r="A506">
        <v>73454</v>
      </c>
      <c r="B506">
        <v>0</v>
      </c>
      <c r="C506">
        <v>0</v>
      </c>
      <c r="D506">
        <v>95</v>
      </c>
      <c r="E506">
        <v>982</v>
      </c>
      <c r="F506">
        <v>73</v>
      </c>
      <c r="G506">
        <v>351</v>
      </c>
      <c r="H506">
        <v>56</v>
      </c>
      <c r="I506">
        <v>14</v>
      </c>
      <c r="J506">
        <v>175</v>
      </c>
      <c r="K506">
        <v>1</v>
      </c>
      <c r="L506">
        <v>2</v>
      </c>
      <c r="M506">
        <v>4</v>
      </c>
      <c r="N506">
        <v>6</v>
      </c>
      <c r="O506">
        <v>5</v>
      </c>
      <c r="P506">
        <v>1</v>
      </c>
      <c r="Q506">
        <v>0</v>
      </c>
      <c r="R506">
        <v>0</v>
      </c>
      <c r="S506">
        <v>0</v>
      </c>
      <c r="T506">
        <v>0</v>
      </c>
      <c r="U506">
        <v>0</v>
      </c>
      <c r="V506">
        <v>3</v>
      </c>
      <c r="W506">
        <v>11</v>
      </c>
      <c r="X506">
        <v>0</v>
      </c>
      <c r="Y506">
        <v>33</v>
      </c>
      <c r="Z506">
        <v>2279</v>
      </c>
      <c r="AA506">
        <v>0</v>
      </c>
      <c r="AB506">
        <v>0</v>
      </c>
      <c r="AC506">
        <v>1</v>
      </c>
      <c r="AD506">
        <v>0</v>
      </c>
      <c r="AE506">
        <v>0</v>
      </c>
      <c r="AF506">
        <v>0</v>
      </c>
      <c r="AG506">
        <v>0</v>
      </c>
      <c r="AH506">
        <v>0</v>
      </c>
      <c r="AI506">
        <v>1</v>
      </c>
      <c r="AJ506">
        <v>0</v>
      </c>
      <c r="AK506">
        <v>1476</v>
      </c>
      <c r="AL506">
        <v>1301</v>
      </c>
      <c r="AM506">
        <v>1</v>
      </c>
    </row>
    <row r="507" spans="1:39" x14ac:dyDescent="0.25">
      <c r="A507">
        <v>42691</v>
      </c>
      <c r="B507">
        <v>0</v>
      </c>
      <c r="C507">
        <v>0</v>
      </c>
      <c r="D507">
        <v>48</v>
      </c>
      <c r="E507">
        <v>179</v>
      </c>
      <c r="F507">
        <v>2</v>
      </c>
      <c r="G507">
        <v>64</v>
      </c>
      <c r="H507">
        <v>38</v>
      </c>
      <c r="I507">
        <v>17</v>
      </c>
      <c r="J507">
        <v>58</v>
      </c>
      <c r="K507">
        <v>1</v>
      </c>
      <c r="L507">
        <v>5</v>
      </c>
      <c r="M507">
        <v>1</v>
      </c>
      <c r="N507">
        <v>6</v>
      </c>
      <c r="O507">
        <v>5</v>
      </c>
      <c r="P507">
        <v>0</v>
      </c>
      <c r="Q507">
        <v>0</v>
      </c>
      <c r="R507">
        <v>0</v>
      </c>
      <c r="S507">
        <v>0</v>
      </c>
      <c r="T507">
        <v>0</v>
      </c>
      <c r="U507">
        <v>0</v>
      </c>
      <c r="V507">
        <v>3</v>
      </c>
      <c r="W507">
        <v>11</v>
      </c>
      <c r="X507">
        <v>0</v>
      </c>
      <c r="Y507">
        <v>29</v>
      </c>
      <c r="Z507">
        <v>2476</v>
      </c>
      <c r="AA507">
        <v>0</v>
      </c>
      <c r="AB507">
        <v>1</v>
      </c>
      <c r="AC507">
        <v>0</v>
      </c>
      <c r="AD507">
        <v>0</v>
      </c>
      <c r="AE507">
        <v>0</v>
      </c>
      <c r="AF507">
        <v>0</v>
      </c>
      <c r="AG507">
        <v>0</v>
      </c>
      <c r="AH507">
        <v>1</v>
      </c>
      <c r="AI507">
        <v>0</v>
      </c>
      <c r="AJ507">
        <v>0</v>
      </c>
      <c r="AK507">
        <v>300</v>
      </c>
      <c r="AL507">
        <v>242</v>
      </c>
      <c r="AM507">
        <v>0</v>
      </c>
    </row>
    <row r="508" spans="1:39" x14ac:dyDescent="0.25">
      <c r="A508">
        <v>70503</v>
      </c>
      <c r="B508">
        <v>0</v>
      </c>
      <c r="C508">
        <v>0</v>
      </c>
      <c r="D508">
        <v>73</v>
      </c>
      <c r="E508">
        <v>1379</v>
      </c>
      <c r="F508">
        <v>33</v>
      </c>
      <c r="G508">
        <v>216</v>
      </c>
      <c r="H508">
        <v>0</v>
      </c>
      <c r="I508">
        <v>33</v>
      </c>
      <c r="J508">
        <v>66</v>
      </c>
      <c r="K508">
        <v>1</v>
      </c>
      <c r="L508">
        <v>2</v>
      </c>
      <c r="M508">
        <v>4</v>
      </c>
      <c r="N508">
        <v>9</v>
      </c>
      <c r="O508">
        <v>6</v>
      </c>
      <c r="P508">
        <v>0</v>
      </c>
      <c r="Q508">
        <v>1</v>
      </c>
      <c r="R508">
        <v>1</v>
      </c>
      <c r="S508">
        <v>0</v>
      </c>
      <c r="T508">
        <v>0</v>
      </c>
      <c r="U508">
        <v>0</v>
      </c>
      <c r="V508">
        <v>3</v>
      </c>
      <c r="W508">
        <v>11</v>
      </c>
      <c r="X508">
        <v>0</v>
      </c>
      <c r="Y508">
        <v>67</v>
      </c>
      <c r="Z508">
        <v>2796</v>
      </c>
      <c r="AA508">
        <v>0</v>
      </c>
      <c r="AB508">
        <v>1</v>
      </c>
      <c r="AC508">
        <v>0</v>
      </c>
      <c r="AD508">
        <v>0</v>
      </c>
      <c r="AE508">
        <v>0</v>
      </c>
      <c r="AF508">
        <v>0</v>
      </c>
      <c r="AG508">
        <v>0</v>
      </c>
      <c r="AH508">
        <v>1</v>
      </c>
      <c r="AI508">
        <v>0</v>
      </c>
      <c r="AJ508">
        <v>0</v>
      </c>
      <c r="AK508">
        <v>1661</v>
      </c>
      <c r="AL508">
        <v>1595</v>
      </c>
      <c r="AM508">
        <v>2</v>
      </c>
    </row>
    <row r="509" spans="1:39" x14ac:dyDescent="0.25">
      <c r="A509">
        <v>25545</v>
      </c>
      <c r="B509">
        <v>1</v>
      </c>
      <c r="C509">
        <v>0</v>
      </c>
      <c r="D509">
        <v>35</v>
      </c>
      <c r="E509">
        <v>32</v>
      </c>
      <c r="F509">
        <v>1</v>
      </c>
      <c r="G509">
        <v>64</v>
      </c>
      <c r="H509">
        <v>16</v>
      </c>
      <c r="I509">
        <v>12</v>
      </c>
      <c r="J509">
        <v>85</v>
      </c>
      <c r="K509">
        <v>3</v>
      </c>
      <c r="L509">
        <v>2</v>
      </c>
      <c r="M509">
        <v>2</v>
      </c>
      <c r="N509">
        <v>3</v>
      </c>
      <c r="O509">
        <v>6</v>
      </c>
      <c r="P509">
        <v>0</v>
      </c>
      <c r="Q509">
        <v>0</v>
      </c>
      <c r="R509">
        <v>0</v>
      </c>
      <c r="S509">
        <v>0</v>
      </c>
      <c r="T509">
        <v>0</v>
      </c>
      <c r="U509">
        <v>0</v>
      </c>
      <c r="V509">
        <v>3</v>
      </c>
      <c r="W509">
        <v>11</v>
      </c>
      <c r="X509">
        <v>1</v>
      </c>
      <c r="Y509">
        <v>33</v>
      </c>
      <c r="Z509">
        <v>2818</v>
      </c>
      <c r="AA509">
        <v>0</v>
      </c>
      <c r="AB509">
        <v>1</v>
      </c>
      <c r="AC509">
        <v>0</v>
      </c>
      <c r="AD509">
        <v>0</v>
      </c>
      <c r="AE509">
        <v>0</v>
      </c>
      <c r="AF509">
        <v>0</v>
      </c>
      <c r="AG509">
        <v>0</v>
      </c>
      <c r="AH509">
        <v>1</v>
      </c>
      <c r="AI509">
        <v>0</v>
      </c>
      <c r="AJ509">
        <v>0</v>
      </c>
      <c r="AK509">
        <v>125</v>
      </c>
      <c r="AL509">
        <v>40</v>
      </c>
      <c r="AM509">
        <v>0</v>
      </c>
    </row>
    <row r="510" spans="1:39" x14ac:dyDescent="0.25">
      <c r="A510">
        <v>32880</v>
      </c>
      <c r="B510">
        <v>1</v>
      </c>
      <c r="C510">
        <v>0</v>
      </c>
      <c r="D510">
        <v>76</v>
      </c>
      <c r="E510">
        <v>8</v>
      </c>
      <c r="F510">
        <v>4</v>
      </c>
      <c r="G510">
        <v>15</v>
      </c>
      <c r="H510">
        <v>7</v>
      </c>
      <c r="I510">
        <v>6</v>
      </c>
      <c r="J510">
        <v>2</v>
      </c>
      <c r="K510">
        <v>1</v>
      </c>
      <c r="L510">
        <v>1</v>
      </c>
      <c r="M510">
        <v>0</v>
      </c>
      <c r="N510">
        <v>3</v>
      </c>
      <c r="O510">
        <v>8</v>
      </c>
      <c r="P510">
        <v>0</v>
      </c>
      <c r="Q510">
        <v>0</v>
      </c>
      <c r="R510">
        <v>0</v>
      </c>
      <c r="S510">
        <v>0</v>
      </c>
      <c r="T510">
        <v>0</v>
      </c>
      <c r="U510">
        <v>0</v>
      </c>
      <c r="V510">
        <v>3</v>
      </c>
      <c r="W510">
        <v>11</v>
      </c>
      <c r="X510">
        <v>0</v>
      </c>
      <c r="Y510">
        <v>34</v>
      </c>
      <c r="Z510">
        <v>2731</v>
      </c>
      <c r="AA510">
        <v>0</v>
      </c>
      <c r="AB510">
        <v>1</v>
      </c>
      <c r="AC510">
        <v>0</v>
      </c>
      <c r="AD510">
        <v>0</v>
      </c>
      <c r="AE510">
        <v>0</v>
      </c>
      <c r="AF510">
        <v>0</v>
      </c>
      <c r="AG510">
        <v>0</v>
      </c>
      <c r="AH510">
        <v>1</v>
      </c>
      <c r="AI510">
        <v>0</v>
      </c>
      <c r="AJ510">
        <v>0</v>
      </c>
      <c r="AK510">
        <v>40</v>
      </c>
      <c r="AL510">
        <v>38</v>
      </c>
      <c r="AM510">
        <v>0</v>
      </c>
    </row>
    <row r="511" spans="1:39" x14ac:dyDescent="0.25">
      <c r="A511">
        <v>77863</v>
      </c>
      <c r="B511">
        <v>0</v>
      </c>
      <c r="C511">
        <v>0</v>
      </c>
      <c r="D511">
        <v>20</v>
      </c>
      <c r="E511">
        <v>881</v>
      </c>
      <c r="F511">
        <v>38</v>
      </c>
      <c r="G511">
        <v>319</v>
      </c>
      <c r="H511">
        <v>16</v>
      </c>
      <c r="I511">
        <v>25</v>
      </c>
      <c r="J511">
        <v>12</v>
      </c>
      <c r="K511">
        <v>1</v>
      </c>
      <c r="L511">
        <v>4</v>
      </c>
      <c r="M511">
        <v>5</v>
      </c>
      <c r="N511">
        <v>10</v>
      </c>
      <c r="O511">
        <v>2</v>
      </c>
      <c r="P511">
        <v>0</v>
      </c>
      <c r="Q511">
        <v>0</v>
      </c>
      <c r="R511">
        <v>0</v>
      </c>
      <c r="S511">
        <v>0</v>
      </c>
      <c r="T511">
        <v>0</v>
      </c>
      <c r="U511">
        <v>0</v>
      </c>
      <c r="V511">
        <v>3</v>
      </c>
      <c r="W511">
        <v>11</v>
      </c>
      <c r="X511">
        <v>0</v>
      </c>
      <c r="Y511">
        <v>62</v>
      </c>
      <c r="Z511">
        <v>2373</v>
      </c>
      <c r="AA511">
        <v>0</v>
      </c>
      <c r="AB511">
        <v>0</v>
      </c>
      <c r="AC511">
        <v>0</v>
      </c>
      <c r="AD511">
        <v>1</v>
      </c>
      <c r="AE511">
        <v>0</v>
      </c>
      <c r="AF511">
        <v>0</v>
      </c>
      <c r="AG511">
        <v>0</v>
      </c>
      <c r="AH511">
        <v>0</v>
      </c>
      <c r="AI511">
        <v>0</v>
      </c>
      <c r="AJ511">
        <v>1</v>
      </c>
      <c r="AK511">
        <v>1279</v>
      </c>
      <c r="AL511">
        <v>1267</v>
      </c>
      <c r="AM511">
        <v>0</v>
      </c>
    </row>
    <row r="512" spans="1:39" x14ac:dyDescent="0.25">
      <c r="A512">
        <v>50353</v>
      </c>
      <c r="B512">
        <v>0</v>
      </c>
      <c r="C512">
        <v>0</v>
      </c>
      <c r="D512">
        <v>72</v>
      </c>
      <c r="E512">
        <v>141</v>
      </c>
      <c r="F512">
        <v>15</v>
      </c>
      <c r="G512">
        <v>153</v>
      </c>
      <c r="H512">
        <v>67</v>
      </c>
      <c r="I512">
        <v>31</v>
      </c>
      <c r="J512">
        <v>35</v>
      </c>
      <c r="K512">
        <v>1</v>
      </c>
      <c r="L512">
        <v>4</v>
      </c>
      <c r="M512">
        <v>4</v>
      </c>
      <c r="N512">
        <v>6</v>
      </c>
      <c r="O512">
        <v>3</v>
      </c>
      <c r="P512">
        <v>0</v>
      </c>
      <c r="Q512">
        <v>0</v>
      </c>
      <c r="R512">
        <v>0</v>
      </c>
      <c r="S512">
        <v>0</v>
      </c>
      <c r="T512">
        <v>0</v>
      </c>
      <c r="U512">
        <v>0</v>
      </c>
      <c r="V512">
        <v>3</v>
      </c>
      <c r="W512">
        <v>11</v>
      </c>
      <c r="X512">
        <v>0</v>
      </c>
      <c r="Y512">
        <v>43</v>
      </c>
      <c r="Z512">
        <v>2180</v>
      </c>
      <c r="AA512">
        <v>0</v>
      </c>
      <c r="AB512">
        <v>1</v>
      </c>
      <c r="AC512">
        <v>0</v>
      </c>
      <c r="AD512">
        <v>0</v>
      </c>
      <c r="AE512">
        <v>0</v>
      </c>
      <c r="AF512">
        <v>0</v>
      </c>
      <c r="AG512">
        <v>0</v>
      </c>
      <c r="AH512">
        <v>0</v>
      </c>
      <c r="AI512">
        <v>1</v>
      </c>
      <c r="AJ512">
        <v>0</v>
      </c>
      <c r="AK512">
        <v>407</v>
      </c>
      <c r="AL512">
        <v>372</v>
      </c>
      <c r="AM512">
        <v>0</v>
      </c>
    </row>
    <row r="513" spans="1:39" x14ac:dyDescent="0.25">
      <c r="A513">
        <v>61839</v>
      </c>
      <c r="B513">
        <v>0</v>
      </c>
      <c r="C513">
        <v>0</v>
      </c>
      <c r="D513">
        <v>20</v>
      </c>
      <c r="E513">
        <v>1000</v>
      </c>
      <c r="F513">
        <v>155</v>
      </c>
      <c r="G513">
        <v>379</v>
      </c>
      <c r="H513">
        <v>224</v>
      </c>
      <c r="I513">
        <v>17</v>
      </c>
      <c r="J513">
        <v>120</v>
      </c>
      <c r="K513">
        <v>1</v>
      </c>
      <c r="L513">
        <v>4</v>
      </c>
      <c r="M513">
        <v>8</v>
      </c>
      <c r="N513">
        <v>4</v>
      </c>
      <c r="O513">
        <v>8</v>
      </c>
      <c r="P513">
        <v>0</v>
      </c>
      <c r="Q513">
        <v>0</v>
      </c>
      <c r="R513">
        <v>0</v>
      </c>
      <c r="S513">
        <v>0</v>
      </c>
      <c r="T513">
        <v>0</v>
      </c>
      <c r="U513">
        <v>0</v>
      </c>
      <c r="V513">
        <v>3</v>
      </c>
      <c r="W513">
        <v>11</v>
      </c>
      <c r="X513">
        <v>0</v>
      </c>
      <c r="Y513">
        <v>56</v>
      </c>
      <c r="Z513">
        <v>2845</v>
      </c>
      <c r="AA513">
        <v>0</v>
      </c>
      <c r="AB513">
        <v>0</v>
      </c>
      <c r="AC513">
        <v>1</v>
      </c>
      <c r="AD513">
        <v>0</v>
      </c>
      <c r="AE513">
        <v>0</v>
      </c>
      <c r="AF513">
        <v>0</v>
      </c>
      <c r="AG513">
        <v>0</v>
      </c>
      <c r="AH513">
        <v>1</v>
      </c>
      <c r="AI513">
        <v>0</v>
      </c>
      <c r="AJ513">
        <v>0</v>
      </c>
      <c r="AK513">
        <v>1775</v>
      </c>
      <c r="AL513">
        <v>1655</v>
      </c>
      <c r="AM513">
        <v>0</v>
      </c>
    </row>
    <row r="514" spans="1:39" x14ac:dyDescent="0.25">
      <c r="A514">
        <v>49154</v>
      </c>
      <c r="B514">
        <v>1</v>
      </c>
      <c r="C514">
        <v>1</v>
      </c>
      <c r="D514">
        <v>69</v>
      </c>
      <c r="E514">
        <v>206</v>
      </c>
      <c r="F514">
        <v>10</v>
      </c>
      <c r="G514">
        <v>67</v>
      </c>
      <c r="H514">
        <v>30</v>
      </c>
      <c r="I514">
        <v>27</v>
      </c>
      <c r="J514">
        <v>71</v>
      </c>
      <c r="K514">
        <v>6</v>
      </c>
      <c r="L514">
        <v>4</v>
      </c>
      <c r="M514">
        <v>1</v>
      </c>
      <c r="N514">
        <v>8</v>
      </c>
      <c r="O514">
        <v>6</v>
      </c>
      <c r="P514">
        <v>0</v>
      </c>
      <c r="Q514">
        <v>0</v>
      </c>
      <c r="R514">
        <v>0</v>
      </c>
      <c r="S514">
        <v>0</v>
      </c>
      <c r="T514">
        <v>0</v>
      </c>
      <c r="U514">
        <v>0</v>
      </c>
      <c r="V514">
        <v>3</v>
      </c>
      <c r="W514">
        <v>11</v>
      </c>
      <c r="X514">
        <v>0</v>
      </c>
      <c r="Y514">
        <v>60</v>
      </c>
      <c r="Z514">
        <v>2397</v>
      </c>
      <c r="AA514">
        <v>0</v>
      </c>
      <c r="AB514">
        <v>1</v>
      </c>
      <c r="AC514">
        <v>0</v>
      </c>
      <c r="AD514">
        <v>0</v>
      </c>
      <c r="AE514">
        <v>0</v>
      </c>
      <c r="AF514">
        <v>0</v>
      </c>
      <c r="AG514">
        <v>0</v>
      </c>
      <c r="AH514">
        <v>0</v>
      </c>
      <c r="AI514">
        <v>0</v>
      </c>
      <c r="AJ514">
        <v>1</v>
      </c>
      <c r="AK514">
        <v>340</v>
      </c>
      <c r="AL514">
        <v>269</v>
      </c>
      <c r="AM514">
        <v>0</v>
      </c>
    </row>
    <row r="515" spans="1:39" x14ac:dyDescent="0.25">
      <c r="A515">
        <v>47682</v>
      </c>
      <c r="B515">
        <v>0</v>
      </c>
      <c r="C515">
        <v>1</v>
      </c>
      <c r="D515">
        <v>80</v>
      </c>
      <c r="E515">
        <v>162</v>
      </c>
      <c r="F515">
        <v>61</v>
      </c>
      <c r="G515">
        <v>83</v>
      </c>
      <c r="H515">
        <v>97</v>
      </c>
      <c r="I515">
        <v>57</v>
      </c>
      <c r="J515">
        <v>61</v>
      </c>
      <c r="K515">
        <v>4</v>
      </c>
      <c r="L515">
        <v>4</v>
      </c>
      <c r="M515">
        <v>3</v>
      </c>
      <c r="N515">
        <v>8</v>
      </c>
      <c r="O515">
        <v>5</v>
      </c>
      <c r="P515">
        <v>0</v>
      </c>
      <c r="Q515">
        <v>0</v>
      </c>
      <c r="R515">
        <v>0</v>
      </c>
      <c r="S515">
        <v>0</v>
      </c>
      <c r="T515">
        <v>0</v>
      </c>
      <c r="U515">
        <v>0</v>
      </c>
      <c r="V515">
        <v>3</v>
      </c>
      <c r="W515">
        <v>11</v>
      </c>
      <c r="X515">
        <v>0</v>
      </c>
      <c r="Y515">
        <v>45</v>
      </c>
      <c r="Z515">
        <v>2658</v>
      </c>
      <c r="AA515">
        <v>0</v>
      </c>
      <c r="AB515">
        <v>0</v>
      </c>
      <c r="AC515">
        <v>0</v>
      </c>
      <c r="AD515">
        <v>0</v>
      </c>
      <c r="AE515">
        <v>1</v>
      </c>
      <c r="AF515">
        <v>1</v>
      </c>
      <c r="AG515">
        <v>0</v>
      </c>
      <c r="AH515">
        <v>0</v>
      </c>
      <c r="AI515">
        <v>0</v>
      </c>
      <c r="AJ515">
        <v>0</v>
      </c>
      <c r="AK515">
        <v>460</v>
      </c>
      <c r="AL515">
        <v>399</v>
      </c>
      <c r="AM515">
        <v>0</v>
      </c>
    </row>
    <row r="516" spans="1:39" x14ac:dyDescent="0.25">
      <c r="A516">
        <v>72679</v>
      </c>
      <c r="B516">
        <v>0</v>
      </c>
      <c r="C516">
        <v>1</v>
      </c>
      <c r="D516">
        <v>65</v>
      </c>
      <c r="E516">
        <v>619</v>
      </c>
      <c r="F516">
        <v>54</v>
      </c>
      <c r="G516">
        <v>260</v>
      </c>
      <c r="H516">
        <v>127</v>
      </c>
      <c r="I516">
        <v>54</v>
      </c>
      <c r="J516">
        <v>54</v>
      </c>
      <c r="K516">
        <v>1</v>
      </c>
      <c r="L516">
        <v>4</v>
      </c>
      <c r="M516">
        <v>7</v>
      </c>
      <c r="N516">
        <v>5</v>
      </c>
      <c r="O516">
        <v>1</v>
      </c>
      <c r="P516">
        <v>0</v>
      </c>
      <c r="Q516">
        <v>0</v>
      </c>
      <c r="R516">
        <v>0</v>
      </c>
      <c r="S516">
        <v>0</v>
      </c>
      <c r="T516">
        <v>0</v>
      </c>
      <c r="U516">
        <v>0</v>
      </c>
      <c r="V516">
        <v>3</v>
      </c>
      <c r="W516">
        <v>11</v>
      </c>
      <c r="X516">
        <v>0</v>
      </c>
      <c r="Y516">
        <v>51</v>
      </c>
      <c r="Z516">
        <v>2443</v>
      </c>
      <c r="AA516">
        <v>0</v>
      </c>
      <c r="AB516">
        <v>0</v>
      </c>
      <c r="AC516">
        <v>1</v>
      </c>
      <c r="AD516">
        <v>0</v>
      </c>
      <c r="AE516">
        <v>0</v>
      </c>
      <c r="AF516">
        <v>0</v>
      </c>
      <c r="AG516">
        <v>0</v>
      </c>
      <c r="AH516">
        <v>1</v>
      </c>
      <c r="AI516">
        <v>0</v>
      </c>
      <c r="AJ516">
        <v>0</v>
      </c>
      <c r="AK516">
        <v>1114</v>
      </c>
      <c r="AL516">
        <v>1060</v>
      </c>
      <c r="AM516">
        <v>0</v>
      </c>
    </row>
    <row r="517" spans="1:39" x14ac:dyDescent="0.25">
      <c r="A517">
        <v>57954</v>
      </c>
      <c r="B517">
        <v>1</v>
      </c>
      <c r="C517">
        <v>1</v>
      </c>
      <c r="D517">
        <v>52</v>
      </c>
      <c r="E517">
        <v>456</v>
      </c>
      <c r="F517">
        <v>4</v>
      </c>
      <c r="G517">
        <v>24</v>
      </c>
      <c r="H517">
        <v>0</v>
      </c>
      <c r="I517">
        <v>0</v>
      </c>
      <c r="J517">
        <v>9</v>
      </c>
      <c r="K517">
        <v>7</v>
      </c>
      <c r="L517">
        <v>8</v>
      </c>
      <c r="M517">
        <v>2</v>
      </c>
      <c r="N517">
        <v>6</v>
      </c>
      <c r="O517">
        <v>7</v>
      </c>
      <c r="P517">
        <v>0</v>
      </c>
      <c r="Q517">
        <v>1</v>
      </c>
      <c r="R517">
        <v>0</v>
      </c>
      <c r="S517">
        <v>0</v>
      </c>
      <c r="T517">
        <v>0</v>
      </c>
      <c r="U517">
        <v>0</v>
      </c>
      <c r="V517">
        <v>3</v>
      </c>
      <c r="W517">
        <v>11</v>
      </c>
      <c r="X517">
        <v>0</v>
      </c>
      <c r="Y517">
        <v>43</v>
      </c>
      <c r="Z517">
        <v>2170</v>
      </c>
      <c r="AA517">
        <v>0</v>
      </c>
      <c r="AB517">
        <v>0</v>
      </c>
      <c r="AC517">
        <v>0</v>
      </c>
      <c r="AD517">
        <v>1</v>
      </c>
      <c r="AE517">
        <v>0</v>
      </c>
      <c r="AF517">
        <v>0</v>
      </c>
      <c r="AG517">
        <v>0</v>
      </c>
      <c r="AH517">
        <v>0</v>
      </c>
      <c r="AI517">
        <v>1</v>
      </c>
      <c r="AJ517">
        <v>0</v>
      </c>
      <c r="AK517">
        <v>484</v>
      </c>
      <c r="AL517">
        <v>475</v>
      </c>
      <c r="AM517">
        <v>1</v>
      </c>
    </row>
    <row r="518" spans="1:39" x14ac:dyDescent="0.25">
      <c r="A518">
        <v>65316</v>
      </c>
      <c r="B518">
        <v>1</v>
      </c>
      <c r="C518">
        <v>1</v>
      </c>
      <c r="D518">
        <v>65</v>
      </c>
      <c r="E518">
        <v>112</v>
      </c>
      <c r="F518">
        <v>6</v>
      </c>
      <c r="G518">
        <v>92</v>
      </c>
      <c r="H518">
        <v>3</v>
      </c>
      <c r="I518">
        <v>9</v>
      </c>
      <c r="J518">
        <v>38</v>
      </c>
      <c r="K518">
        <v>2</v>
      </c>
      <c r="L518">
        <v>3</v>
      </c>
      <c r="M518">
        <v>2</v>
      </c>
      <c r="N518">
        <v>5</v>
      </c>
      <c r="O518">
        <v>4</v>
      </c>
      <c r="P518">
        <v>0</v>
      </c>
      <c r="Q518">
        <v>0</v>
      </c>
      <c r="R518">
        <v>0</v>
      </c>
      <c r="S518">
        <v>0</v>
      </c>
      <c r="T518">
        <v>0</v>
      </c>
      <c r="U518">
        <v>0</v>
      </c>
      <c r="V518">
        <v>3</v>
      </c>
      <c r="W518">
        <v>11</v>
      </c>
      <c r="X518">
        <v>0</v>
      </c>
      <c r="Y518">
        <v>58</v>
      </c>
      <c r="Z518">
        <v>2590</v>
      </c>
      <c r="AA518">
        <v>0</v>
      </c>
      <c r="AB518">
        <v>1</v>
      </c>
      <c r="AC518">
        <v>0</v>
      </c>
      <c r="AD518">
        <v>0</v>
      </c>
      <c r="AE518">
        <v>0</v>
      </c>
      <c r="AF518">
        <v>0</v>
      </c>
      <c r="AG518">
        <v>0</v>
      </c>
      <c r="AH518">
        <v>1</v>
      </c>
      <c r="AI518">
        <v>0</v>
      </c>
      <c r="AJ518">
        <v>0</v>
      </c>
      <c r="AK518">
        <v>222</v>
      </c>
      <c r="AL518">
        <v>184</v>
      </c>
      <c r="AM518">
        <v>0</v>
      </c>
    </row>
    <row r="519" spans="1:39" x14ac:dyDescent="0.25">
      <c r="A519">
        <v>28567</v>
      </c>
      <c r="B519">
        <v>1</v>
      </c>
      <c r="C519">
        <v>0</v>
      </c>
      <c r="D519">
        <v>57</v>
      </c>
      <c r="E519">
        <v>11</v>
      </c>
      <c r="F519">
        <v>3</v>
      </c>
      <c r="G519">
        <v>22</v>
      </c>
      <c r="H519">
        <v>2</v>
      </c>
      <c r="I519">
        <v>2</v>
      </c>
      <c r="J519">
        <v>6</v>
      </c>
      <c r="K519">
        <v>2</v>
      </c>
      <c r="L519">
        <v>2</v>
      </c>
      <c r="M519">
        <v>0</v>
      </c>
      <c r="N519">
        <v>3</v>
      </c>
      <c r="O519">
        <v>6</v>
      </c>
      <c r="P519">
        <v>0</v>
      </c>
      <c r="Q519">
        <v>0</v>
      </c>
      <c r="R519">
        <v>0</v>
      </c>
      <c r="S519">
        <v>0</v>
      </c>
      <c r="T519">
        <v>0</v>
      </c>
      <c r="U519">
        <v>0</v>
      </c>
      <c r="V519">
        <v>3</v>
      </c>
      <c r="W519">
        <v>11</v>
      </c>
      <c r="X519">
        <v>0</v>
      </c>
      <c r="Y519">
        <v>38</v>
      </c>
      <c r="Z519">
        <v>2536</v>
      </c>
      <c r="AA519">
        <v>0</v>
      </c>
      <c r="AB519">
        <v>0</v>
      </c>
      <c r="AC519">
        <v>1</v>
      </c>
      <c r="AD519">
        <v>0</v>
      </c>
      <c r="AE519">
        <v>0</v>
      </c>
      <c r="AF519">
        <v>0</v>
      </c>
      <c r="AG519">
        <v>0</v>
      </c>
      <c r="AH519">
        <v>1</v>
      </c>
      <c r="AI519">
        <v>0</v>
      </c>
      <c r="AJ519">
        <v>0</v>
      </c>
      <c r="AK519">
        <v>40</v>
      </c>
      <c r="AL519">
        <v>34</v>
      </c>
      <c r="AM519">
        <v>0</v>
      </c>
    </row>
    <row r="520" spans="1:39" x14ac:dyDescent="0.25">
      <c r="A520">
        <v>47352</v>
      </c>
      <c r="B520">
        <v>0</v>
      </c>
      <c r="C520">
        <v>1</v>
      </c>
      <c r="D520">
        <v>70</v>
      </c>
      <c r="E520">
        <v>172</v>
      </c>
      <c r="F520">
        <v>12</v>
      </c>
      <c r="G520">
        <v>112</v>
      </c>
      <c r="H520">
        <v>8</v>
      </c>
      <c r="I520">
        <v>0</v>
      </c>
      <c r="J520">
        <v>15</v>
      </c>
      <c r="K520">
        <v>4</v>
      </c>
      <c r="L520">
        <v>6</v>
      </c>
      <c r="M520">
        <v>1</v>
      </c>
      <c r="N520">
        <v>5</v>
      </c>
      <c r="O520">
        <v>7</v>
      </c>
      <c r="P520">
        <v>0</v>
      </c>
      <c r="Q520">
        <v>0</v>
      </c>
      <c r="R520">
        <v>0</v>
      </c>
      <c r="S520">
        <v>0</v>
      </c>
      <c r="T520">
        <v>0</v>
      </c>
      <c r="U520">
        <v>0</v>
      </c>
      <c r="V520">
        <v>3</v>
      </c>
      <c r="W520">
        <v>11</v>
      </c>
      <c r="X520">
        <v>0</v>
      </c>
      <c r="Y520">
        <v>69</v>
      </c>
      <c r="Z520">
        <v>2603</v>
      </c>
      <c r="AA520">
        <v>0</v>
      </c>
      <c r="AB520">
        <v>0</v>
      </c>
      <c r="AC520">
        <v>0</v>
      </c>
      <c r="AD520">
        <v>1</v>
      </c>
      <c r="AE520">
        <v>0</v>
      </c>
      <c r="AF520">
        <v>0</v>
      </c>
      <c r="AG520">
        <v>0</v>
      </c>
      <c r="AH520">
        <v>0</v>
      </c>
      <c r="AI520">
        <v>1</v>
      </c>
      <c r="AJ520">
        <v>0</v>
      </c>
      <c r="AK520">
        <v>304</v>
      </c>
      <c r="AL520">
        <v>289</v>
      </c>
      <c r="AM520">
        <v>0</v>
      </c>
    </row>
    <row r="521" spans="1:39" x14ac:dyDescent="0.25">
      <c r="A521">
        <v>44931</v>
      </c>
      <c r="B521">
        <v>0</v>
      </c>
      <c r="C521">
        <v>1</v>
      </c>
      <c r="D521">
        <v>0</v>
      </c>
      <c r="E521">
        <v>78</v>
      </c>
      <c r="F521">
        <v>0</v>
      </c>
      <c r="G521">
        <v>11</v>
      </c>
      <c r="H521">
        <v>0</v>
      </c>
      <c r="I521">
        <v>0</v>
      </c>
      <c r="J521">
        <v>7</v>
      </c>
      <c r="K521">
        <v>1</v>
      </c>
      <c r="L521">
        <v>2</v>
      </c>
      <c r="M521">
        <v>1</v>
      </c>
      <c r="N521">
        <v>3</v>
      </c>
      <c r="O521">
        <v>5</v>
      </c>
      <c r="P521">
        <v>0</v>
      </c>
      <c r="Q521">
        <v>0</v>
      </c>
      <c r="R521">
        <v>0</v>
      </c>
      <c r="S521">
        <v>0</v>
      </c>
      <c r="T521">
        <v>0</v>
      </c>
      <c r="U521">
        <v>0</v>
      </c>
      <c r="V521">
        <v>3</v>
      </c>
      <c r="W521">
        <v>11</v>
      </c>
      <c r="X521">
        <v>0</v>
      </c>
      <c r="Y521">
        <v>53</v>
      </c>
      <c r="Z521">
        <v>2321</v>
      </c>
      <c r="AA521">
        <v>0</v>
      </c>
      <c r="AB521">
        <v>0</v>
      </c>
      <c r="AC521">
        <v>0</v>
      </c>
      <c r="AD521">
        <v>1</v>
      </c>
      <c r="AE521">
        <v>0</v>
      </c>
      <c r="AF521">
        <v>0</v>
      </c>
      <c r="AG521">
        <v>0</v>
      </c>
      <c r="AH521">
        <v>1</v>
      </c>
      <c r="AI521">
        <v>0</v>
      </c>
      <c r="AJ521">
        <v>0</v>
      </c>
      <c r="AK521">
        <v>89</v>
      </c>
      <c r="AL521">
        <v>82</v>
      </c>
      <c r="AM521">
        <v>0</v>
      </c>
    </row>
    <row r="522" spans="1:39" x14ac:dyDescent="0.25">
      <c r="A522">
        <v>76982</v>
      </c>
      <c r="B522">
        <v>0</v>
      </c>
      <c r="C522">
        <v>0</v>
      </c>
      <c r="D522">
        <v>19</v>
      </c>
      <c r="E522">
        <v>464</v>
      </c>
      <c r="F522">
        <v>151</v>
      </c>
      <c r="G522">
        <v>292</v>
      </c>
      <c r="H522">
        <v>65</v>
      </c>
      <c r="I522">
        <v>60</v>
      </c>
      <c r="J522">
        <v>30</v>
      </c>
      <c r="K522">
        <v>1</v>
      </c>
      <c r="L522">
        <v>8</v>
      </c>
      <c r="M522">
        <v>3</v>
      </c>
      <c r="N522">
        <v>4</v>
      </c>
      <c r="O522">
        <v>4</v>
      </c>
      <c r="P522">
        <v>0</v>
      </c>
      <c r="Q522">
        <v>0</v>
      </c>
      <c r="R522">
        <v>1</v>
      </c>
      <c r="S522">
        <v>0</v>
      </c>
      <c r="T522">
        <v>0</v>
      </c>
      <c r="U522">
        <v>0</v>
      </c>
      <c r="V522">
        <v>3</v>
      </c>
      <c r="W522">
        <v>11</v>
      </c>
      <c r="X522">
        <v>1</v>
      </c>
      <c r="Y522">
        <v>53</v>
      </c>
      <c r="Z522">
        <v>2293</v>
      </c>
      <c r="AA522">
        <v>1</v>
      </c>
      <c r="AB522">
        <v>0</v>
      </c>
      <c r="AC522">
        <v>0</v>
      </c>
      <c r="AD522">
        <v>0</v>
      </c>
      <c r="AE522">
        <v>0</v>
      </c>
      <c r="AF522">
        <v>0</v>
      </c>
      <c r="AG522">
        <v>0</v>
      </c>
      <c r="AH522">
        <v>1</v>
      </c>
      <c r="AI522">
        <v>0</v>
      </c>
      <c r="AJ522">
        <v>0</v>
      </c>
      <c r="AK522">
        <v>1032</v>
      </c>
      <c r="AL522">
        <v>1002</v>
      </c>
      <c r="AM522">
        <v>1</v>
      </c>
    </row>
    <row r="523" spans="1:39" x14ac:dyDescent="0.25">
      <c r="A523">
        <v>57247</v>
      </c>
      <c r="B523">
        <v>0</v>
      </c>
      <c r="C523">
        <v>1</v>
      </c>
      <c r="D523">
        <v>50</v>
      </c>
      <c r="E523">
        <v>99</v>
      </c>
      <c r="F523">
        <v>4</v>
      </c>
      <c r="G523">
        <v>32</v>
      </c>
      <c r="H523">
        <v>37</v>
      </c>
      <c r="I523">
        <v>54</v>
      </c>
      <c r="J523">
        <v>6</v>
      </c>
      <c r="K523">
        <v>2</v>
      </c>
      <c r="L523">
        <v>2</v>
      </c>
      <c r="M523">
        <v>1</v>
      </c>
      <c r="N523">
        <v>7</v>
      </c>
      <c r="O523">
        <v>2</v>
      </c>
      <c r="P523">
        <v>0</v>
      </c>
      <c r="Q523">
        <v>0</v>
      </c>
      <c r="R523">
        <v>0</v>
      </c>
      <c r="S523">
        <v>0</v>
      </c>
      <c r="T523">
        <v>0</v>
      </c>
      <c r="U523">
        <v>0</v>
      </c>
      <c r="V523">
        <v>3</v>
      </c>
      <c r="W523">
        <v>11</v>
      </c>
      <c r="X523">
        <v>0</v>
      </c>
      <c r="Y523">
        <v>68</v>
      </c>
      <c r="Z523">
        <v>2484</v>
      </c>
      <c r="AA523">
        <v>0</v>
      </c>
      <c r="AB523">
        <v>0</v>
      </c>
      <c r="AC523">
        <v>0</v>
      </c>
      <c r="AD523">
        <v>1</v>
      </c>
      <c r="AE523">
        <v>0</v>
      </c>
      <c r="AF523">
        <v>1</v>
      </c>
      <c r="AG523">
        <v>0</v>
      </c>
      <c r="AH523">
        <v>0</v>
      </c>
      <c r="AI523">
        <v>0</v>
      </c>
      <c r="AJ523">
        <v>0</v>
      </c>
      <c r="AK523">
        <v>226</v>
      </c>
      <c r="AL523">
        <v>220</v>
      </c>
      <c r="AM523">
        <v>0</v>
      </c>
    </row>
    <row r="524" spans="1:39" x14ac:dyDescent="0.25">
      <c r="A524">
        <v>22944</v>
      </c>
      <c r="B524">
        <v>1</v>
      </c>
      <c r="C524">
        <v>0</v>
      </c>
      <c r="D524">
        <v>67</v>
      </c>
      <c r="E524">
        <v>19</v>
      </c>
      <c r="F524">
        <v>3</v>
      </c>
      <c r="G524">
        <v>19</v>
      </c>
      <c r="H524">
        <v>4</v>
      </c>
      <c r="I524">
        <v>5</v>
      </c>
      <c r="J524">
        <v>26</v>
      </c>
      <c r="K524">
        <v>3</v>
      </c>
      <c r="L524">
        <v>3</v>
      </c>
      <c r="M524">
        <v>0</v>
      </c>
      <c r="N524">
        <v>3</v>
      </c>
      <c r="O524">
        <v>7</v>
      </c>
      <c r="P524">
        <v>0</v>
      </c>
      <c r="Q524">
        <v>0</v>
      </c>
      <c r="R524">
        <v>0</v>
      </c>
      <c r="S524">
        <v>0</v>
      </c>
      <c r="T524">
        <v>0</v>
      </c>
      <c r="U524">
        <v>0</v>
      </c>
      <c r="V524">
        <v>3</v>
      </c>
      <c r="W524">
        <v>11</v>
      </c>
      <c r="X524">
        <v>0</v>
      </c>
      <c r="Y524">
        <v>39</v>
      </c>
      <c r="Z524">
        <v>2347</v>
      </c>
      <c r="AA524">
        <v>0</v>
      </c>
      <c r="AB524">
        <v>0</v>
      </c>
      <c r="AC524">
        <v>1</v>
      </c>
      <c r="AD524">
        <v>0</v>
      </c>
      <c r="AE524">
        <v>0</v>
      </c>
      <c r="AF524">
        <v>0</v>
      </c>
      <c r="AG524">
        <v>0</v>
      </c>
      <c r="AH524">
        <v>0</v>
      </c>
      <c r="AI524">
        <v>1</v>
      </c>
      <c r="AJ524">
        <v>0</v>
      </c>
      <c r="AK524">
        <v>50</v>
      </c>
      <c r="AL524">
        <v>24</v>
      </c>
      <c r="AM524">
        <v>0</v>
      </c>
    </row>
    <row r="525" spans="1:39" x14ac:dyDescent="0.25">
      <c r="A525">
        <v>25315</v>
      </c>
      <c r="B525">
        <v>1</v>
      </c>
      <c r="C525">
        <v>0</v>
      </c>
      <c r="D525">
        <v>46</v>
      </c>
      <c r="E525">
        <v>1</v>
      </c>
      <c r="F525">
        <v>9</v>
      </c>
      <c r="G525">
        <v>8</v>
      </c>
      <c r="H525">
        <v>11</v>
      </c>
      <c r="I525">
        <v>3</v>
      </c>
      <c r="J525">
        <v>22</v>
      </c>
      <c r="K525">
        <v>3</v>
      </c>
      <c r="L525">
        <v>3</v>
      </c>
      <c r="M525">
        <v>0</v>
      </c>
      <c r="N525">
        <v>3</v>
      </c>
      <c r="O525">
        <v>8</v>
      </c>
      <c r="P525">
        <v>0</v>
      </c>
      <c r="Q525">
        <v>0</v>
      </c>
      <c r="R525">
        <v>0</v>
      </c>
      <c r="S525">
        <v>0</v>
      </c>
      <c r="T525">
        <v>0</v>
      </c>
      <c r="U525">
        <v>0</v>
      </c>
      <c r="V525">
        <v>3</v>
      </c>
      <c r="W525">
        <v>11</v>
      </c>
      <c r="X525">
        <v>0</v>
      </c>
      <c r="Y525">
        <v>43</v>
      </c>
      <c r="Z525">
        <v>2393</v>
      </c>
      <c r="AA525">
        <v>0</v>
      </c>
      <c r="AB525">
        <v>0</v>
      </c>
      <c r="AC525">
        <v>0</v>
      </c>
      <c r="AD525">
        <v>1</v>
      </c>
      <c r="AE525">
        <v>0</v>
      </c>
      <c r="AF525">
        <v>1</v>
      </c>
      <c r="AG525">
        <v>0</v>
      </c>
      <c r="AH525">
        <v>0</v>
      </c>
      <c r="AI525">
        <v>0</v>
      </c>
      <c r="AJ525">
        <v>0</v>
      </c>
      <c r="AK525">
        <v>32</v>
      </c>
      <c r="AL525">
        <v>10</v>
      </c>
      <c r="AM525">
        <v>0</v>
      </c>
    </row>
    <row r="526" spans="1:39" x14ac:dyDescent="0.25">
      <c r="A526">
        <v>43638</v>
      </c>
      <c r="B526">
        <v>0</v>
      </c>
      <c r="C526">
        <v>1</v>
      </c>
      <c r="D526">
        <v>37</v>
      </c>
      <c r="E526">
        <v>63</v>
      </c>
      <c r="F526">
        <v>10</v>
      </c>
      <c r="G526">
        <v>83</v>
      </c>
      <c r="H526">
        <v>7</v>
      </c>
      <c r="I526">
        <v>19</v>
      </c>
      <c r="J526">
        <v>19</v>
      </c>
      <c r="K526">
        <v>2</v>
      </c>
      <c r="L526">
        <v>4</v>
      </c>
      <c r="M526">
        <v>1</v>
      </c>
      <c r="N526">
        <v>4</v>
      </c>
      <c r="O526">
        <v>7</v>
      </c>
      <c r="P526">
        <v>0</v>
      </c>
      <c r="Q526">
        <v>0</v>
      </c>
      <c r="R526">
        <v>0</v>
      </c>
      <c r="S526">
        <v>0</v>
      </c>
      <c r="T526">
        <v>0</v>
      </c>
      <c r="U526">
        <v>0</v>
      </c>
      <c r="V526">
        <v>3</v>
      </c>
      <c r="W526">
        <v>11</v>
      </c>
      <c r="X526">
        <v>0</v>
      </c>
      <c r="Y526">
        <v>51</v>
      </c>
      <c r="Z526">
        <v>2851</v>
      </c>
      <c r="AA526">
        <v>0</v>
      </c>
      <c r="AB526">
        <v>0</v>
      </c>
      <c r="AC526">
        <v>0</v>
      </c>
      <c r="AD526">
        <v>0</v>
      </c>
      <c r="AE526">
        <v>1</v>
      </c>
      <c r="AF526">
        <v>0</v>
      </c>
      <c r="AG526">
        <v>0</v>
      </c>
      <c r="AH526">
        <v>1</v>
      </c>
      <c r="AI526">
        <v>0</v>
      </c>
      <c r="AJ526">
        <v>0</v>
      </c>
      <c r="AK526">
        <v>182</v>
      </c>
      <c r="AL526">
        <v>163</v>
      </c>
      <c r="AM526">
        <v>0</v>
      </c>
    </row>
    <row r="527" spans="1:39" x14ac:dyDescent="0.25">
      <c r="A527">
        <v>42710</v>
      </c>
      <c r="B527">
        <v>1</v>
      </c>
      <c r="C527">
        <v>0</v>
      </c>
      <c r="D527">
        <v>38</v>
      </c>
      <c r="E527">
        <v>252</v>
      </c>
      <c r="F527">
        <v>3</v>
      </c>
      <c r="G527">
        <v>42</v>
      </c>
      <c r="H527">
        <v>4</v>
      </c>
      <c r="I527">
        <v>3</v>
      </c>
      <c r="J527">
        <v>102</v>
      </c>
      <c r="K527">
        <v>2</v>
      </c>
      <c r="L527">
        <v>4</v>
      </c>
      <c r="M527">
        <v>5</v>
      </c>
      <c r="N527">
        <v>3</v>
      </c>
      <c r="O527">
        <v>6</v>
      </c>
      <c r="P527">
        <v>0</v>
      </c>
      <c r="Q527">
        <v>0</v>
      </c>
      <c r="R527">
        <v>0</v>
      </c>
      <c r="S527">
        <v>0</v>
      </c>
      <c r="T527">
        <v>0</v>
      </c>
      <c r="U527">
        <v>0</v>
      </c>
      <c r="V527">
        <v>3</v>
      </c>
      <c r="W527">
        <v>11</v>
      </c>
      <c r="X527">
        <v>0</v>
      </c>
      <c r="Y527">
        <v>36</v>
      </c>
      <c r="Z527">
        <v>2737</v>
      </c>
      <c r="AA527">
        <v>0</v>
      </c>
      <c r="AB527">
        <v>0</v>
      </c>
      <c r="AC527">
        <v>1</v>
      </c>
      <c r="AD527">
        <v>0</v>
      </c>
      <c r="AE527">
        <v>0</v>
      </c>
      <c r="AF527">
        <v>0</v>
      </c>
      <c r="AG527">
        <v>0</v>
      </c>
      <c r="AH527">
        <v>0</v>
      </c>
      <c r="AI527">
        <v>0</v>
      </c>
      <c r="AJ527">
        <v>1</v>
      </c>
      <c r="AK527">
        <v>304</v>
      </c>
      <c r="AL527">
        <v>202</v>
      </c>
      <c r="AM527">
        <v>0</v>
      </c>
    </row>
    <row r="528" spans="1:39" x14ac:dyDescent="0.25">
      <c r="A528">
        <v>84169</v>
      </c>
      <c r="B528">
        <v>0</v>
      </c>
      <c r="C528">
        <v>0</v>
      </c>
      <c r="D528">
        <v>9</v>
      </c>
      <c r="E528">
        <v>1478</v>
      </c>
      <c r="F528">
        <v>19</v>
      </c>
      <c r="G528">
        <v>403</v>
      </c>
      <c r="H528">
        <v>0</v>
      </c>
      <c r="I528">
        <v>19</v>
      </c>
      <c r="J528">
        <v>0</v>
      </c>
      <c r="K528">
        <v>1</v>
      </c>
      <c r="L528">
        <v>7</v>
      </c>
      <c r="M528">
        <v>6</v>
      </c>
      <c r="N528">
        <v>6</v>
      </c>
      <c r="O528">
        <v>3</v>
      </c>
      <c r="P528">
        <v>0</v>
      </c>
      <c r="Q528">
        <v>1</v>
      </c>
      <c r="R528">
        <v>1</v>
      </c>
      <c r="S528">
        <v>0</v>
      </c>
      <c r="T528">
        <v>0</v>
      </c>
      <c r="U528">
        <v>0</v>
      </c>
      <c r="V528">
        <v>3</v>
      </c>
      <c r="W528">
        <v>11</v>
      </c>
      <c r="X528">
        <v>1</v>
      </c>
      <c r="Y528">
        <v>38</v>
      </c>
      <c r="Z528">
        <v>2485</v>
      </c>
      <c r="AA528">
        <v>0</v>
      </c>
      <c r="AB528">
        <v>1</v>
      </c>
      <c r="AC528">
        <v>0</v>
      </c>
      <c r="AD528">
        <v>0</v>
      </c>
      <c r="AE528">
        <v>0</v>
      </c>
      <c r="AF528">
        <v>0</v>
      </c>
      <c r="AG528">
        <v>0</v>
      </c>
      <c r="AH528">
        <v>0</v>
      </c>
      <c r="AI528">
        <v>0</v>
      </c>
      <c r="AJ528">
        <v>1</v>
      </c>
      <c r="AK528">
        <v>1919</v>
      </c>
      <c r="AL528">
        <v>1919</v>
      </c>
      <c r="AM528">
        <v>2</v>
      </c>
    </row>
    <row r="529" spans="1:39" x14ac:dyDescent="0.25">
      <c r="A529">
        <v>54058</v>
      </c>
      <c r="B529">
        <v>0</v>
      </c>
      <c r="C529">
        <v>1</v>
      </c>
      <c r="D529">
        <v>56</v>
      </c>
      <c r="E529">
        <v>198</v>
      </c>
      <c r="F529">
        <v>18</v>
      </c>
      <c r="G529">
        <v>252</v>
      </c>
      <c r="H529">
        <v>32</v>
      </c>
      <c r="I529">
        <v>108</v>
      </c>
      <c r="J529">
        <v>54</v>
      </c>
      <c r="K529">
        <v>2</v>
      </c>
      <c r="L529">
        <v>4</v>
      </c>
      <c r="M529">
        <v>6</v>
      </c>
      <c r="N529">
        <v>8</v>
      </c>
      <c r="O529">
        <v>3</v>
      </c>
      <c r="P529">
        <v>0</v>
      </c>
      <c r="Q529">
        <v>0</v>
      </c>
      <c r="R529">
        <v>0</v>
      </c>
      <c r="S529">
        <v>0</v>
      </c>
      <c r="T529">
        <v>0</v>
      </c>
      <c r="U529">
        <v>0</v>
      </c>
      <c r="V529">
        <v>3</v>
      </c>
      <c r="W529">
        <v>11</v>
      </c>
      <c r="X529">
        <v>0</v>
      </c>
      <c r="Y529">
        <v>44</v>
      </c>
      <c r="Z529">
        <v>2549</v>
      </c>
      <c r="AA529">
        <v>0</v>
      </c>
      <c r="AB529">
        <v>0</v>
      </c>
      <c r="AC529">
        <v>0</v>
      </c>
      <c r="AD529">
        <v>1</v>
      </c>
      <c r="AE529">
        <v>0</v>
      </c>
      <c r="AF529">
        <v>0</v>
      </c>
      <c r="AG529">
        <v>0</v>
      </c>
      <c r="AH529">
        <v>1</v>
      </c>
      <c r="AI529">
        <v>0</v>
      </c>
      <c r="AJ529">
        <v>0</v>
      </c>
      <c r="AK529">
        <v>608</v>
      </c>
      <c r="AL529">
        <v>554</v>
      </c>
      <c r="AM529">
        <v>0</v>
      </c>
    </row>
    <row r="530" spans="1:39" x14ac:dyDescent="0.25">
      <c r="A530">
        <v>24683</v>
      </c>
      <c r="B530">
        <v>1</v>
      </c>
      <c r="C530">
        <v>0</v>
      </c>
      <c r="D530">
        <v>98</v>
      </c>
      <c r="E530">
        <v>8</v>
      </c>
      <c r="F530">
        <v>4</v>
      </c>
      <c r="G530">
        <v>10</v>
      </c>
      <c r="H530">
        <v>6</v>
      </c>
      <c r="I530">
        <v>7</v>
      </c>
      <c r="J530">
        <v>6</v>
      </c>
      <c r="K530">
        <v>2</v>
      </c>
      <c r="L530">
        <v>2</v>
      </c>
      <c r="M530">
        <v>0</v>
      </c>
      <c r="N530">
        <v>4</v>
      </c>
      <c r="O530">
        <v>5</v>
      </c>
      <c r="P530">
        <v>0</v>
      </c>
      <c r="Q530">
        <v>0</v>
      </c>
      <c r="R530">
        <v>0</v>
      </c>
      <c r="S530">
        <v>0</v>
      </c>
      <c r="T530">
        <v>0</v>
      </c>
      <c r="U530">
        <v>0</v>
      </c>
      <c r="V530">
        <v>3</v>
      </c>
      <c r="W530">
        <v>11</v>
      </c>
      <c r="X530">
        <v>0</v>
      </c>
      <c r="Y530">
        <v>30</v>
      </c>
      <c r="Z530">
        <v>2272</v>
      </c>
      <c r="AA530">
        <v>0</v>
      </c>
      <c r="AB530">
        <v>1</v>
      </c>
      <c r="AC530">
        <v>0</v>
      </c>
      <c r="AD530">
        <v>0</v>
      </c>
      <c r="AE530">
        <v>0</v>
      </c>
      <c r="AF530">
        <v>1</v>
      </c>
      <c r="AG530">
        <v>0</v>
      </c>
      <c r="AH530">
        <v>0</v>
      </c>
      <c r="AI530">
        <v>0</v>
      </c>
      <c r="AJ530">
        <v>0</v>
      </c>
      <c r="AK530">
        <v>35</v>
      </c>
      <c r="AL530">
        <v>29</v>
      </c>
      <c r="AM530">
        <v>0</v>
      </c>
    </row>
    <row r="531" spans="1:39" x14ac:dyDescent="0.25">
      <c r="A531">
        <v>85620</v>
      </c>
      <c r="B531">
        <v>0</v>
      </c>
      <c r="C531">
        <v>0</v>
      </c>
      <c r="D531">
        <v>68</v>
      </c>
      <c r="E531">
        <v>416</v>
      </c>
      <c r="F531">
        <v>46</v>
      </c>
      <c r="G531">
        <v>925</v>
      </c>
      <c r="H531">
        <v>60</v>
      </c>
      <c r="I531">
        <v>107</v>
      </c>
      <c r="J531">
        <v>46</v>
      </c>
      <c r="K531">
        <v>1</v>
      </c>
      <c r="L531">
        <v>3</v>
      </c>
      <c r="M531">
        <v>6</v>
      </c>
      <c r="N531">
        <v>4</v>
      </c>
      <c r="O531">
        <v>1</v>
      </c>
      <c r="P531">
        <v>0</v>
      </c>
      <c r="Q531">
        <v>0</v>
      </c>
      <c r="R531">
        <v>0</v>
      </c>
      <c r="S531">
        <v>0</v>
      </c>
      <c r="T531">
        <v>0</v>
      </c>
      <c r="U531">
        <v>0</v>
      </c>
      <c r="V531">
        <v>3</v>
      </c>
      <c r="W531">
        <v>11</v>
      </c>
      <c r="X531">
        <v>1</v>
      </c>
      <c r="Y531">
        <v>56</v>
      </c>
      <c r="Z531">
        <v>2332</v>
      </c>
      <c r="AA531">
        <v>0</v>
      </c>
      <c r="AB531">
        <v>0</v>
      </c>
      <c r="AC531">
        <v>0</v>
      </c>
      <c r="AD531">
        <v>0</v>
      </c>
      <c r="AE531">
        <v>1</v>
      </c>
      <c r="AF531">
        <v>0</v>
      </c>
      <c r="AG531">
        <v>0</v>
      </c>
      <c r="AH531">
        <v>1</v>
      </c>
      <c r="AI531">
        <v>0</v>
      </c>
      <c r="AJ531">
        <v>0</v>
      </c>
      <c r="AK531">
        <v>1554</v>
      </c>
      <c r="AL531">
        <v>1508</v>
      </c>
      <c r="AM531">
        <v>0</v>
      </c>
    </row>
    <row r="532" spans="1:39" x14ac:dyDescent="0.25">
      <c r="A532">
        <v>47850</v>
      </c>
      <c r="B532">
        <v>1</v>
      </c>
      <c r="C532">
        <v>0</v>
      </c>
      <c r="D532">
        <v>72</v>
      </c>
      <c r="E532">
        <v>42</v>
      </c>
      <c r="F532">
        <v>7</v>
      </c>
      <c r="G532">
        <v>43</v>
      </c>
      <c r="H532">
        <v>20</v>
      </c>
      <c r="I532">
        <v>12</v>
      </c>
      <c r="J532">
        <v>10</v>
      </c>
      <c r="K532">
        <v>1</v>
      </c>
      <c r="L532">
        <v>3</v>
      </c>
      <c r="M532">
        <v>0</v>
      </c>
      <c r="N532">
        <v>4</v>
      </c>
      <c r="O532">
        <v>6</v>
      </c>
      <c r="P532">
        <v>0</v>
      </c>
      <c r="Q532">
        <v>0</v>
      </c>
      <c r="R532">
        <v>0</v>
      </c>
      <c r="S532">
        <v>0</v>
      </c>
      <c r="T532">
        <v>0</v>
      </c>
      <c r="U532">
        <v>0</v>
      </c>
      <c r="V532">
        <v>3</v>
      </c>
      <c r="W532">
        <v>11</v>
      </c>
      <c r="X532">
        <v>0</v>
      </c>
      <c r="Y532">
        <v>40</v>
      </c>
      <c r="Z532">
        <v>2367</v>
      </c>
      <c r="AA532">
        <v>0</v>
      </c>
      <c r="AB532">
        <v>1</v>
      </c>
      <c r="AC532">
        <v>0</v>
      </c>
      <c r="AD532">
        <v>0</v>
      </c>
      <c r="AE532">
        <v>0</v>
      </c>
      <c r="AF532">
        <v>0</v>
      </c>
      <c r="AG532">
        <v>0</v>
      </c>
      <c r="AH532">
        <v>1</v>
      </c>
      <c r="AI532">
        <v>0</v>
      </c>
      <c r="AJ532">
        <v>0</v>
      </c>
      <c r="AK532">
        <v>124</v>
      </c>
      <c r="AL532">
        <v>114</v>
      </c>
      <c r="AM532">
        <v>0</v>
      </c>
    </row>
    <row r="533" spans="1:39" x14ac:dyDescent="0.25">
      <c r="A533">
        <v>19514</v>
      </c>
      <c r="B533">
        <v>1</v>
      </c>
      <c r="C533">
        <v>1</v>
      </c>
      <c r="D533">
        <v>47</v>
      </c>
      <c r="E533">
        <v>14</v>
      </c>
      <c r="F533">
        <v>3</v>
      </c>
      <c r="G533">
        <v>21</v>
      </c>
      <c r="H533">
        <v>2</v>
      </c>
      <c r="I533">
        <v>1</v>
      </c>
      <c r="J533">
        <v>28</v>
      </c>
      <c r="K533">
        <v>4</v>
      </c>
      <c r="L533">
        <v>3</v>
      </c>
      <c r="M533">
        <v>1</v>
      </c>
      <c r="N533">
        <v>2</v>
      </c>
      <c r="O533">
        <v>8</v>
      </c>
      <c r="P533">
        <v>1</v>
      </c>
      <c r="Q533">
        <v>0</v>
      </c>
      <c r="R533">
        <v>0</v>
      </c>
      <c r="S533">
        <v>0</v>
      </c>
      <c r="T533">
        <v>0</v>
      </c>
      <c r="U533">
        <v>0</v>
      </c>
      <c r="V533">
        <v>3</v>
      </c>
      <c r="W533">
        <v>11</v>
      </c>
      <c r="X533">
        <v>1</v>
      </c>
      <c r="Y533">
        <v>52</v>
      </c>
      <c r="Z533">
        <v>2313</v>
      </c>
      <c r="AA533">
        <v>0</v>
      </c>
      <c r="AB533">
        <v>1</v>
      </c>
      <c r="AC533">
        <v>0</v>
      </c>
      <c r="AD533">
        <v>0</v>
      </c>
      <c r="AE533">
        <v>0</v>
      </c>
      <c r="AF533">
        <v>0</v>
      </c>
      <c r="AG533">
        <v>0</v>
      </c>
      <c r="AH533">
        <v>1</v>
      </c>
      <c r="AI533">
        <v>0</v>
      </c>
      <c r="AJ533">
        <v>0</v>
      </c>
      <c r="AK533">
        <v>41</v>
      </c>
      <c r="AL533">
        <v>13</v>
      </c>
      <c r="AM533">
        <v>1</v>
      </c>
    </row>
    <row r="534" spans="1:39" x14ac:dyDescent="0.25">
      <c r="A534">
        <v>27159</v>
      </c>
      <c r="B534">
        <v>1</v>
      </c>
      <c r="C534">
        <v>1</v>
      </c>
      <c r="D534">
        <v>33</v>
      </c>
      <c r="E534">
        <v>17</v>
      </c>
      <c r="F534">
        <v>0</v>
      </c>
      <c r="G534">
        <v>3</v>
      </c>
      <c r="H534">
        <v>0</v>
      </c>
      <c r="I534">
        <v>0</v>
      </c>
      <c r="J534">
        <v>1</v>
      </c>
      <c r="K534">
        <v>2</v>
      </c>
      <c r="L534">
        <v>1</v>
      </c>
      <c r="M534">
        <v>0</v>
      </c>
      <c r="N534">
        <v>3</v>
      </c>
      <c r="O534">
        <v>6</v>
      </c>
      <c r="P534">
        <v>0</v>
      </c>
      <c r="Q534">
        <v>0</v>
      </c>
      <c r="R534">
        <v>0</v>
      </c>
      <c r="S534">
        <v>0</v>
      </c>
      <c r="T534">
        <v>0</v>
      </c>
      <c r="U534">
        <v>0</v>
      </c>
      <c r="V534">
        <v>3</v>
      </c>
      <c r="W534">
        <v>11</v>
      </c>
      <c r="X534">
        <v>0</v>
      </c>
      <c r="Y534">
        <v>47</v>
      </c>
      <c r="Z534">
        <v>2251</v>
      </c>
      <c r="AA534">
        <v>0</v>
      </c>
      <c r="AB534">
        <v>1</v>
      </c>
      <c r="AC534">
        <v>0</v>
      </c>
      <c r="AD534">
        <v>0</v>
      </c>
      <c r="AE534">
        <v>0</v>
      </c>
      <c r="AF534">
        <v>0</v>
      </c>
      <c r="AG534">
        <v>0</v>
      </c>
      <c r="AH534">
        <v>0</v>
      </c>
      <c r="AI534">
        <v>1</v>
      </c>
      <c r="AJ534">
        <v>0</v>
      </c>
      <c r="AK534">
        <v>20</v>
      </c>
      <c r="AL534">
        <v>19</v>
      </c>
      <c r="AM534">
        <v>0</v>
      </c>
    </row>
    <row r="535" spans="1:39" x14ac:dyDescent="0.25">
      <c r="A535">
        <v>39548</v>
      </c>
      <c r="B535">
        <v>1</v>
      </c>
      <c r="C535">
        <v>1</v>
      </c>
      <c r="D535">
        <v>87</v>
      </c>
      <c r="E535">
        <v>15</v>
      </c>
      <c r="F535">
        <v>4</v>
      </c>
      <c r="G535">
        <v>10</v>
      </c>
      <c r="H535">
        <v>3</v>
      </c>
      <c r="I535">
        <v>4</v>
      </c>
      <c r="J535">
        <v>18</v>
      </c>
      <c r="K535">
        <v>2</v>
      </c>
      <c r="L535">
        <v>1</v>
      </c>
      <c r="M535">
        <v>1</v>
      </c>
      <c r="N535">
        <v>3</v>
      </c>
      <c r="O535">
        <v>3</v>
      </c>
      <c r="P535">
        <v>0</v>
      </c>
      <c r="Q535">
        <v>0</v>
      </c>
      <c r="R535">
        <v>0</v>
      </c>
      <c r="S535">
        <v>0</v>
      </c>
      <c r="T535">
        <v>0</v>
      </c>
      <c r="U535">
        <v>0</v>
      </c>
      <c r="V535">
        <v>3</v>
      </c>
      <c r="W535">
        <v>11</v>
      </c>
      <c r="X535">
        <v>0</v>
      </c>
      <c r="Y535">
        <v>57</v>
      </c>
      <c r="Z535">
        <v>2249</v>
      </c>
      <c r="AA535">
        <v>0</v>
      </c>
      <c r="AB535">
        <v>0</v>
      </c>
      <c r="AC535">
        <v>1</v>
      </c>
      <c r="AD535">
        <v>0</v>
      </c>
      <c r="AE535">
        <v>0</v>
      </c>
      <c r="AF535">
        <v>1</v>
      </c>
      <c r="AG535">
        <v>0</v>
      </c>
      <c r="AH535">
        <v>0</v>
      </c>
      <c r="AI535">
        <v>0</v>
      </c>
      <c r="AJ535">
        <v>0</v>
      </c>
      <c r="AK535">
        <v>36</v>
      </c>
      <c r="AL535">
        <v>18</v>
      </c>
      <c r="AM535">
        <v>0</v>
      </c>
    </row>
    <row r="536" spans="1:39" x14ac:dyDescent="0.25">
      <c r="A536">
        <v>21474</v>
      </c>
      <c r="B536">
        <v>1</v>
      </c>
      <c r="C536">
        <v>0</v>
      </c>
      <c r="D536">
        <v>0</v>
      </c>
      <c r="E536">
        <v>6</v>
      </c>
      <c r="F536">
        <v>16</v>
      </c>
      <c r="G536">
        <v>24</v>
      </c>
      <c r="H536">
        <v>11</v>
      </c>
      <c r="I536">
        <v>0</v>
      </c>
      <c r="J536">
        <v>34</v>
      </c>
      <c r="K536">
        <v>2</v>
      </c>
      <c r="L536">
        <v>3</v>
      </c>
      <c r="M536">
        <v>1</v>
      </c>
      <c r="N536">
        <v>2</v>
      </c>
      <c r="O536">
        <v>7</v>
      </c>
      <c r="P536">
        <v>1</v>
      </c>
      <c r="Q536">
        <v>0</v>
      </c>
      <c r="R536">
        <v>0</v>
      </c>
      <c r="S536">
        <v>0</v>
      </c>
      <c r="T536">
        <v>0</v>
      </c>
      <c r="U536">
        <v>0</v>
      </c>
      <c r="V536">
        <v>3</v>
      </c>
      <c r="W536">
        <v>11</v>
      </c>
      <c r="X536">
        <v>1</v>
      </c>
      <c r="Y536">
        <v>31</v>
      </c>
      <c r="Z536">
        <v>2241</v>
      </c>
      <c r="AA536">
        <v>0</v>
      </c>
      <c r="AB536">
        <v>0</v>
      </c>
      <c r="AC536">
        <v>1</v>
      </c>
      <c r="AD536">
        <v>0</v>
      </c>
      <c r="AE536">
        <v>0</v>
      </c>
      <c r="AF536">
        <v>0</v>
      </c>
      <c r="AG536">
        <v>0</v>
      </c>
      <c r="AH536">
        <v>1</v>
      </c>
      <c r="AI536">
        <v>0</v>
      </c>
      <c r="AJ536">
        <v>0</v>
      </c>
      <c r="AK536">
        <v>57</v>
      </c>
      <c r="AL536">
        <v>23</v>
      </c>
      <c r="AM536">
        <v>1</v>
      </c>
    </row>
    <row r="537" spans="1:39" x14ac:dyDescent="0.25">
      <c r="A537">
        <v>60504</v>
      </c>
      <c r="B537">
        <v>0</v>
      </c>
      <c r="C537">
        <v>1</v>
      </c>
      <c r="D537">
        <v>73</v>
      </c>
      <c r="E537">
        <v>458</v>
      </c>
      <c r="F537">
        <v>0</v>
      </c>
      <c r="G537">
        <v>24</v>
      </c>
      <c r="H537">
        <v>6</v>
      </c>
      <c r="I537">
        <v>4</v>
      </c>
      <c r="J537">
        <v>34</v>
      </c>
      <c r="K537">
        <v>2</v>
      </c>
      <c r="L537">
        <v>6</v>
      </c>
      <c r="M537">
        <v>2</v>
      </c>
      <c r="N537">
        <v>8</v>
      </c>
      <c r="O537">
        <v>6</v>
      </c>
      <c r="P537">
        <v>0</v>
      </c>
      <c r="Q537">
        <v>0</v>
      </c>
      <c r="R537">
        <v>0</v>
      </c>
      <c r="S537">
        <v>0</v>
      </c>
      <c r="T537">
        <v>0</v>
      </c>
      <c r="U537">
        <v>0</v>
      </c>
      <c r="V537">
        <v>3</v>
      </c>
      <c r="W537">
        <v>11</v>
      </c>
      <c r="X537">
        <v>0</v>
      </c>
      <c r="Y537">
        <v>49</v>
      </c>
      <c r="Z537">
        <v>2301</v>
      </c>
      <c r="AA537">
        <v>0</v>
      </c>
      <c r="AB537">
        <v>0</v>
      </c>
      <c r="AC537">
        <v>1</v>
      </c>
      <c r="AD537">
        <v>0</v>
      </c>
      <c r="AE537">
        <v>0</v>
      </c>
      <c r="AF537">
        <v>0</v>
      </c>
      <c r="AG537">
        <v>0</v>
      </c>
      <c r="AH537">
        <v>0</v>
      </c>
      <c r="AI537">
        <v>0</v>
      </c>
      <c r="AJ537">
        <v>1</v>
      </c>
      <c r="AK537">
        <v>492</v>
      </c>
      <c r="AL537">
        <v>458</v>
      </c>
      <c r="AM537">
        <v>0</v>
      </c>
    </row>
    <row r="538" spans="1:39" x14ac:dyDescent="0.25">
      <c r="A538">
        <v>22419</v>
      </c>
      <c r="B538">
        <v>0</v>
      </c>
      <c r="C538">
        <v>0</v>
      </c>
      <c r="D538">
        <v>74</v>
      </c>
      <c r="E538">
        <v>30</v>
      </c>
      <c r="F538">
        <v>3</v>
      </c>
      <c r="G538">
        <v>47</v>
      </c>
      <c r="H538">
        <v>19</v>
      </c>
      <c r="I538">
        <v>21</v>
      </c>
      <c r="J538">
        <v>42</v>
      </c>
      <c r="K538">
        <v>1</v>
      </c>
      <c r="L538">
        <v>3</v>
      </c>
      <c r="M538">
        <v>2</v>
      </c>
      <c r="N538">
        <v>2</v>
      </c>
      <c r="O538">
        <v>8</v>
      </c>
      <c r="P538">
        <v>0</v>
      </c>
      <c r="Q538">
        <v>0</v>
      </c>
      <c r="R538">
        <v>0</v>
      </c>
      <c r="S538">
        <v>0</v>
      </c>
      <c r="T538">
        <v>0</v>
      </c>
      <c r="U538">
        <v>0</v>
      </c>
      <c r="V538">
        <v>3</v>
      </c>
      <c r="W538">
        <v>11</v>
      </c>
      <c r="X538">
        <v>0</v>
      </c>
      <c r="Y538">
        <v>57</v>
      </c>
      <c r="Z538">
        <v>2596</v>
      </c>
      <c r="AA538">
        <v>0</v>
      </c>
      <c r="AB538">
        <v>1</v>
      </c>
      <c r="AC538">
        <v>0</v>
      </c>
      <c r="AD538">
        <v>0</v>
      </c>
      <c r="AE538">
        <v>0</v>
      </c>
      <c r="AF538">
        <v>0</v>
      </c>
      <c r="AG538">
        <v>0</v>
      </c>
      <c r="AH538">
        <v>1</v>
      </c>
      <c r="AI538">
        <v>0</v>
      </c>
      <c r="AJ538">
        <v>0</v>
      </c>
      <c r="AK538">
        <v>120</v>
      </c>
      <c r="AL538">
        <v>78</v>
      </c>
      <c r="AM538">
        <v>0</v>
      </c>
    </row>
    <row r="539" spans="1:39" x14ac:dyDescent="0.25">
      <c r="A539">
        <v>81698</v>
      </c>
      <c r="B539">
        <v>0</v>
      </c>
      <c r="C539">
        <v>0</v>
      </c>
      <c r="D539">
        <v>4</v>
      </c>
      <c r="E539">
        <v>179</v>
      </c>
      <c r="F539">
        <v>28</v>
      </c>
      <c r="G539">
        <v>520</v>
      </c>
      <c r="H539">
        <v>111</v>
      </c>
      <c r="I539">
        <v>123</v>
      </c>
      <c r="J539">
        <v>47</v>
      </c>
      <c r="K539">
        <v>1</v>
      </c>
      <c r="L539">
        <v>3</v>
      </c>
      <c r="M539">
        <v>8</v>
      </c>
      <c r="N539">
        <v>13</v>
      </c>
      <c r="O539">
        <v>1</v>
      </c>
      <c r="P539">
        <v>0</v>
      </c>
      <c r="Q539">
        <v>0</v>
      </c>
      <c r="R539">
        <v>0</v>
      </c>
      <c r="S539">
        <v>0</v>
      </c>
      <c r="T539">
        <v>0</v>
      </c>
      <c r="U539">
        <v>0</v>
      </c>
      <c r="V539">
        <v>3</v>
      </c>
      <c r="W539">
        <v>11</v>
      </c>
      <c r="X539">
        <v>1</v>
      </c>
      <c r="Y539">
        <v>71</v>
      </c>
      <c r="Z539">
        <v>2394</v>
      </c>
      <c r="AA539">
        <v>0</v>
      </c>
      <c r="AB539">
        <v>1</v>
      </c>
      <c r="AC539">
        <v>0</v>
      </c>
      <c r="AD539">
        <v>0</v>
      </c>
      <c r="AE539">
        <v>0</v>
      </c>
      <c r="AF539">
        <v>0</v>
      </c>
      <c r="AG539">
        <v>0</v>
      </c>
      <c r="AH539">
        <v>0</v>
      </c>
      <c r="AI539">
        <v>1</v>
      </c>
      <c r="AJ539">
        <v>0</v>
      </c>
      <c r="AK539">
        <v>961</v>
      </c>
      <c r="AL539">
        <v>914</v>
      </c>
      <c r="AM539">
        <v>0</v>
      </c>
    </row>
    <row r="540" spans="1:39" x14ac:dyDescent="0.25">
      <c r="A540">
        <v>43462</v>
      </c>
      <c r="B540">
        <v>1</v>
      </c>
      <c r="C540">
        <v>1</v>
      </c>
      <c r="D540">
        <v>50</v>
      </c>
      <c r="E540">
        <v>90</v>
      </c>
      <c r="F540">
        <v>17</v>
      </c>
      <c r="G540">
        <v>97</v>
      </c>
      <c r="H540">
        <v>15</v>
      </c>
      <c r="I540">
        <v>6</v>
      </c>
      <c r="J540">
        <v>15</v>
      </c>
      <c r="K540">
        <v>6</v>
      </c>
      <c r="L540">
        <v>4</v>
      </c>
      <c r="M540">
        <v>1</v>
      </c>
      <c r="N540">
        <v>5</v>
      </c>
      <c r="O540">
        <v>8</v>
      </c>
      <c r="P540">
        <v>0</v>
      </c>
      <c r="Q540">
        <v>0</v>
      </c>
      <c r="R540">
        <v>0</v>
      </c>
      <c r="S540">
        <v>0</v>
      </c>
      <c r="T540">
        <v>0</v>
      </c>
      <c r="U540">
        <v>0</v>
      </c>
      <c r="V540">
        <v>3</v>
      </c>
      <c r="W540">
        <v>11</v>
      </c>
      <c r="X540">
        <v>0</v>
      </c>
      <c r="Y540">
        <v>68</v>
      </c>
      <c r="Z540">
        <v>2814</v>
      </c>
      <c r="AA540">
        <v>0</v>
      </c>
      <c r="AB540">
        <v>0</v>
      </c>
      <c r="AC540">
        <v>0</v>
      </c>
      <c r="AD540">
        <v>1</v>
      </c>
      <c r="AE540">
        <v>0</v>
      </c>
      <c r="AF540">
        <v>0</v>
      </c>
      <c r="AG540">
        <v>0</v>
      </c>
      <c r="AH540">
        <v>1</v>
      </c>
      <c r="AI540">
        <v>0</v>
      </c>
      <c r="AJ540">
        <v>0</v>
      </c>
      <c r="AK540">
        <v>225</v>
      </c>
      <c r="AL540">
        <v>210</v>
      </c>
      <c r="AM540">
        <v>0</v>
      </c>
    </row>
    <row r="541" spans="1:39" x14ac:dyDescent="0.25">
      <c r="A541">
        <v>54880</v>
      </c>
      <c r="B541">
        <v>1</v>
      </c>
      <c r="C541">
        <v>0</v>
      </c>
      <c r="D541">
        <v>57</v>
      </c>
      <c r="E541">
        <v>308</v>
      </c>
      <c r="F541">
        <v>85</v>
      </c>
      <c r="G541">
        <v>137</v>
      </c>
      <c r="H541">
        <v>102</v>
      </c>
      <c r="I541">
        <v>45</v>
      </c>
      <c r="J541">
        <v>118</v>
      </c>
      <c r="K541">
        <v>2</v>
      </c>
      <c r="L541">
        <v>6</v>
      </c>
      <c r="M541">
        <v>2</v>
      </c>
      <c r="N541">
        <v>11</v>
      </c>
      <c r="O541">
        <v>5</v>
      </c>
      <c r="P541">
        <v>0</v>
      </c>
      <c r="Q541">
        <v>0</v>
      </c>
      <c r="R541">
        <v>0</v>
      </c>
      <c r="S541">
        <v>0</v>
      </c>
      <c r="T541">
        <v>0</v>
      </c>
      <c r="U541">
        <v>0</v>
      </c>
      <c r="V541">
        <v>3</v>
      </c>
      <c r="W541">
        <v>11</v>
      </c>
      <c r="X541">
        <v>0</v>
      </c>
      <c r="Y541">
        <v>42</v>
      </c>
      <c r="Z541">
        <v>2644</v>
      </c>
      <c r="AA541">
        <v>0</v>
      </c>
      <c r="AB541">
        <v>0</v>
      </c>
      <c r="AC541">
        <v>1</v>
      </c>
      <c r="AD541">
        <v>0</v>
      </c>
      <c r="AE541">
        <v>0</v>
      </c>
      <c r="AF541">
        <v>0</v>
      </c>
      <c r="AG541">
        <v>0</v>
      </c>
      <c r="AH541">
        <v>0</v>
      </c>
      <c r="AI541">
        <v>0</v>
      </c>
      <c r="AJ541">
        <v>1</v>
      </c>
      <c r="AK541">
        <v>677</v>
      </c>
      <c r="AL541">
        <v>559</v>
      </c>
      <c r="AM541">
        <v>0</v>
      </c>
    </row>
    <row r="542" spans="1:39" x14ac:dyDescent="0.25">
      <c r="A542">
        <v>79908</v>
      </c>
      <c r="B542">
        <v>0</v>
      </c>
      <c r="C542">
        <v>0</v>
      </c>
      <c r="D542">
        <v>30</v>
      </c>
      <c r="E542">
        <v>557</v>
      </c>
      <c r="F542">
        <v>129</v>
      </c>
      <c r="G542">
        <v>761</v>
      </c>
      <c r="H542">
        <v>29</v>
      </c>
      <c r="I542">
        <v>185</v>
      </c>
      <c r="J542">
        <v>111</v>
      </c>
      <c r="K542">
        <v>1</v>
      </c>
      <c r="L542">
        <v>5</v>
      </c>
      <c r="M542">
        <v>6</v>
      </c>
      <c r="N542">
        <v>7</v>
      </c>
      <c r="O542">
        <v>2</v>
      </c>
      <c r="P542">
        <v>0</v>
      </c>
      <c r="Q542">
        <v>0</v>
      </c>
      <c r="R542">
        <v>1</v>
      </c>
      <c r="S542">
        <v>0</v>
      </c>
      <c r="T542">
        <v>0</v>
      </c>
      <c r="U542">
        <v>0</v>
      </c>
      <c r="V542">
        <v>3</v>
      </c>
      <c r="W542">
        <v>11</v>
      </c>
      <c r="X542">
        <v>0</v>
      </c>
      <c r="Y542">
        <v>38</v>
      </c>
      <c r="Z542">
        <v>2609</v>
      </c>
      <c r="AA542">
        <v>0</v>
      </c>
      <c r="AB542">
        <v>1</v>
      </c>
      <c r="AC542">
        <v>0</v>
      </c>
      <c r="AD542">
        <v>0</v>
      </c>
      <c r="AE542">
        <v>0</v>
      </c>
      <c r="AF542">
        <v>0</v>
      </c>
      <c r="AG542">
        <v>0</v>
      </c>
      <c r="AH542">
        <v>1</v>
      </c>
      <c r="AI542">
        <v>0</v>
      </c>
      <c r="AJ542">
        <v>0</v>
      </c>
      <c r="AK542">
        <v>1661</v>
      </c>
      <c r="AL542">
        <v>1550</v>
      </c>
      <c r="AM542">
        <v>1</v>
      </c>
    </row>
    <row r="543" spans="1:39" x14ac:dyDescent="0.25">
      <c r="A543">
        <v>15315</v>
      </c>
      <c r="B543">
        <v>0</v>
      </c>
      <c r="C543">
        <v>0</v>
      </c>
      <c r="D543">
        <v>27</v>
      </c>
      <c r="E543">
        <v>7</v>
      </c>
      <c r="F543">
        <v>4</v>
      </c>
      <c r="G543">
        <v>13</v>
      </c>
      <c r="H543">
        <v>15</v>
      </c>
      <c r="I543">
        <v>8</v>
      </c>
      <c r="J543">
        <v>17</v>
      </c>
      <c r="K543">
        <v>2</v>
      </c>
      <c r="L543">
        <v>2</v>
      </c>
      <c r="M543">
        <v>0</v>
      </c>
      <c r="N543">
        <v>4</v>
      </c>
      <c r="O543">
        <v>5</v>
      </c>
      <c r="P543">
        <v>0</v>
      </c>
      <c r="Q543">
        <v>0</v>
      </c>
      <c r="R543">
        <v>0</v>
      </c>
      <c r="S543">
        <v>0</v>
      </c>
      <c r="T543">
        <v>0</v>
      </c>
      <c r="U543">
        <v>0</v>
      </c>
      <c r="V543">
        <v>3</v>
      </c>
      <c r="W543">
        <v>11</v>
      </c>
      <c r="X543">
        <v>0</v>
      </c>
      <c r="Y543">
        <v>50</v>
      </c>
      <c r="Z543">
        <v>2489</v>
      </c>
      <c r="AA543">
        <v>0</v>
      </c>
      <c r="AB543">
        <v>1</v>
      </c>
      <c r="AC543">
        <v>0</v>
      </c>
      <c r="AD543">
        <v>0</v>
      </c>
      <c r="AE543">
        <v>0</v>
      </c>
      <c r="AF543">
        <v>1</v>
      </c>
      <c r="AG543">
        <v>0</v>
      </c>
      <c r="AH543">
        <v>0</v>
      </c>
      <c r="AI543">
        <v>0</v>
      </c>
      <c r="AJ543">
        <v>0</v>
      </c>
      <c r="AK543">
        <v>47</v>
      </c>
      <c r="AL543">
        <v>30</v>
      </c>
      <c r="AM543">
        <v>0</v>
      </c>
    </row>
    <row r="544" spans="1:39" x14ac:dyDescent="0.25">
      <c r="A544">
        <v>87771</v>
      </c>
      <c r="B544">
        <v>0</v>
      </c>
      <c r="C544">
        <v>1</v>
      </c>
      <c r="D544">
        <v>61</v>
      </c>
      <c r="E544">
        <v>1492</v>
      </c>
      <c r="F544">
        <v>38</v>
      </c>
      <c r="G544">
        <v>287</v>
      </c>
      <c r="H544">
        <v>50</v>
      </c>
      <c r="I544">
        <v>57</v>
      </c>
      <c r="J544">
        <v>33</v>
      </c>
      <c r="K544">
        <v>1</v>
      </c>
      <c r="L544">
        <v>5</v>
      </c>
      <c r="M544">
        <v>10</v>
      </c>
      <c r="N544">
        <v>4</v>
      </c>
      <c r="O544">
        <v>6</v>
      </c>
      <c r="P544">
        <v>0</v>
      </c>
      <c r="Q544">
        <v>1</v>
      </c>
      <c r="R544">
        <v>1</v>
      </c>
      <c r="S544">
        <v>1</v>
      </c>
      <c r="T544">
        <v>1</v>
      </c>
      <c r="U544">
        <v>0</v>
      </c>
      <c r="V544">
        <v>3</v>
      </c>
      <c r="W544">
        <v>11</v>
      </c>
      <c r="X544">
        <v>1</v>
      </c>
      <c r="Y544">
        <v>61</v>
      </c>
      <c r="Z544">
        <v>2562</v>
      </c>
      <c r="AA544">
        <v>0</v>
      </c>
      <c r="AB544">
        <v>0</v>
      </c>
      <c r="AC544">
        <v>0</v>
      </c>
      <c r="AD544">
        <v>1</v>
      </c>
      <c r="AE544">
        <v>0</v>
      </c>
      <c r="AF544">
        <v>0</v>
      </c>
      <c r="AG544">
        <v>0</v>
      </c>
      <c r="AH544">
        <v>1</v>
      </c>
      <c r="AI544">
        <v>0</v>
      </c>
      <c r="AJ544">
        <v>0</v>
      </c>
      <c r="AK544">
        <v>1924</v>
      </c>
      <c r="AL544">
        <v>1891</v>
      </c>
      <c r="AM544">
        <v>4</v>
      </c>
    </row>
    <row r="545" spans="1:39" x14ac:dyDescent="0.25">
      <c r="A545">
        <v>33039</v>
      </c>
      <c r="B545">
        <v>1</v>
      </c>
      <c r="C545">
        <v>0</v>
      </c>
      <c r="D545">
        <v>4</v>
      </c>
      <c r="E545">
        <v>30</v>
      </c>
      <c r="F545">
        <v>8</v>
      </c>
      <c r="G545">
        <v>12</v>
      </c>
      <c r="H545">
        <v>8</v>
      </c>
      <c r="I545">
        <v>8</v>
      </c>
      <c r="J545">
        <v>12</v>
      </c>
      <c r="K545">
        <v>1</v>
      </c>
      <c r="L545">
        <v>2</v>
      </c>
      <c r="M545">
        <v>0</v>
      </c>
      <c r="N545">
        <v>4</v>
      </c>
      <c r="O545">
        <v>5</v>
      </c>
      <c r="P545">
        <v>0</v>
      </c>
      <c r="Q545">
        <v>0</v>
      </c>
      <c r="R545">
        <v>0</v>
      </c>
      <c r="S545">
        <v>0</v>
      </c>
      <c r="T545">
        <v>0</v>
      </c>
      <c r="U545">
        <v>0</v>
      </c>
      <c r="V545">
        <v>3</v>
      </c>
      <c r="W545">
        <v>11</v>
      </c>
      <c r="X545">
        <v>0</v>
      </c>
      <c r="Y545">
        <v>42</v>
      </c>
      <c r="Z545">
        <v>2452</v>
      </c>
      <c r="AA545">
        <v>0</v>
      </c>
      <c r="AB545">
        <v>1</v>
      </c>
      <c r="AC545">
        <v>0</v>
      </c>
      <c r="AD545">
        <v>0</v>
      </c>
      <c r="AE545">
        <v>0</v>
      </c>
      <c r="AF545">
        <v>0</v>
      </c>
      <c r="AG545">
        <v>0</v>
      </c>
      <c r="AH545">
        <v>1</v>
      </c>
      <c r="AI545">
        <v>0</v>
      </c>
      <c r="AJ545">
        <v>0</v>
      </c>
      <c r="AK545">
        <v>66</v>
      </c>
      <c r="AL545">
        <v>54</v>
      </c>
      <c r="AM545">
        <v>0</v>
      </c>
    </row>
    <row r="546" spans="1:39" x14ac:dyDescent="0.25">
      <c r="A546">
        <v>81741</v>
      </c>
      <c r="B546">
        <v>0</v>
      </c>
      <c r="C546">
        <v>0</v>
      </c>
      <c r="D546">
        <v>75</v>
      </c>
      <c r="E546">
        <v>249</v>
      </c>
      <c r="F546">
        <v>153</v>
      </c>
      <c r="G546">
        <v>940</v>
      </c>
      <c r="H546">
        <v>58</v>
      </c>
      <c r="I546">
        <v>134</v>
      </c>
      <c r="J546">
        <v>38</v>
      </c>
      <c r="K546">
        <v>0</v>
      </c>
      <c r="L546">
        <v>6</v>
      </c>
      <c r="M546">
        <v>6</v>
      </c>
      <c r="N546">
        <v>7</v>
      </c>
      <c r="O546">
        <v>2</v>
      </c>
      <c r="P546">
        <v>0</v>
      </c>
      <c r="Q546">
        <v>0</v>
      </c>
      <c r="R546">
        <v>0</v>
      </c>
      <c r="S546">
        <v>0</v>
      </c>
      <c r="T546">
        <v>0</v>
      </c>
      <c r="U546">
        <v>0</v>
      </c>
      <c r="V546">
        <v>3</v>
      </c>
      <c r="W546">
        <v>11</v>
      </c>
      <c r="X546">
        <v>0</v>
      </c>
      <c r="Y546">
        <v>40</v>
      </c>
      <c r="Z546">
        <v>2537</v>
      </c>
      <c r="AA546">
        <v>0</v>
      </c>
      <c r="AB546">
        <v>0</v>
      </c>
      <c r="AC546">
        <v>1</v>
      </c>
      <c r="AD546">
        <v>0</v>
      </c>
      <c r="AE546">
        <v>0</v>
      </c>
      <c r="AF546">
        <v>0</v>
      </c>
      <c r="AG546">
        <v>0</v>
      </c>
      <c r="AH546">
        <v>1</v>
      </c>
      <c r="AI546">
        <v>0</v>
      </c>
      <c r="AJ546">
        <v>0</v>
      </c>
      <c r="AK546">
        <v>1534</v>
      </c>
      <c r="AL546">
        <v>1496</v>
      </c>
      <c r="AM546">
        <v>0</v>
      </c>
    </row>
    <row r="547" spans="1:39" x14ac:dyDescent="0.25">
      <c r="A547">
        <v>71499</v>
      </c>
      <c r="B547">
        <v>0</v>
      </c>
      <c r="C547">
        <v>1</v>
      </c>
      <c r="D547">
        <v>12</v>
      </c>
      <c r="E547">
        <v>465</v>
      </c>
      <c r="F547">
        <v>25</v>
      </c>
      <c r="G547">
        <v>132</v>
      </c>
      <c r="H547">
        <v>136</v>
      </c>
      <c r="I547">
        <v>0</v>
      </c>
      <c r="J547">
        <v>37</v>
      </c>
      <c r="K547">
        <v>2</v>
      </c>
      <c r="L547">
        <v>8</v>
      </c>
      <c r="M547">
        <v>3</v>
      </c>
      <c r="N547">
        <v>13</v>
      </c>
      <c r="O547">
        <v>4</v>
      </c>
      <c r="P547">
        <v>0</v>
      </c>
      <c r="Q547">
        <v>0</v>
      </c>
      <c r="R547">
        <v>0</v>
      </c>
      <c r="S547">
        <v>0</v>
      </c>
      <c r="T547">
        <v>0</v>
      </c>
      <c r="U547">
        <v>0</v>
      </c>
      <c r="V547">
        <v>3</v>
      </c>
      <c r="W547">
        <v>11</v>
      </c>
      <c r="X547">
        <v>0</v>
      </c>
      <c r="Y547">
        <v>49</v>
      </c>
      <c r="Z547">
        <v>2528</v>
      </c>
      <c r="AA547">
        <v>0</v>
      </c>
      <c r="AB547">
        <v>0</v>
      </c>
      <c r="AC547">
        <v>0</v>
      </c>
      <c r="AD547">
        <v>1</v>
      </c>
      <c r="AE547">
        <v>0</v>
      </c>
      <c r="AF547">
        <v>0</v>
      </c>
      <c r="AG547">
        <v>0</v>
      </c>
      <c r="AH547">
        <v>0</v>
      </c>
      <c r="AI547">
        <v>1</v>
      </c>
      <c r="AJ547">
        <v>0</v>
      </c>
      <c r="AK547">
        <v>758</v>
      </c>
      <c r="AL547">
        <v>721</v>
      </c>
      <c r="AM547">
        <v>0</v>
      </c>
    </row>
    <row r="548" spans="1:39" x14ac:dyDescent="0.25">
      <c r="A548">
        <v>62466</v>
      </c>
      <c r="B548">
        <v>0</v>
      </c>
      <c r="C548">
        <v>1</v>
      </c>
      <c r="D548">
        <v>13</v>
      </c>
      <c r="E548">
        <v>129</v>
      </c>
      <c r="F548">
        <v>129</v>
      </c>
      <c r="G548">
        <v>259</v>
      </c>
      <c r="H548">
        <v>168</v>
      </c>
      <c r="I548">
        <v>121</v>
      </c>
      <c r="J548">
        <v>83</v>
      </c>
      <c r="K548">
        <v>5</v>
      </c>
      <c r="L548">
        <v>6</v>
      </c>
      <c r="M548">
        <v>3</v>
      </c>
      <c r="N548">
        <v>12</v>
      </c>
      <c r="O548">
        <v>4</v>
      </c>
      <c r="P548">
        <v>0</v>
      </c>
      <c r="Q548">
        <v>0</v>
      </c>
      <c r="R548">
        <v>0</v>
      </c>
      <c r="S548">
        <v>0</v>
      </c>
      <c r="T548">
        <v>0</v>
      </c>
      <c r="U548">
        <v>0</v>
      </c>
      <c r="V548">
        <v>3</v>
      </c>
      <c r="W548">
        <v>11</v>
      </c>
      <c r="X548">
        <v>0</v>
      </c>
      <c r="Y548">
        <v>50</v>
      </c>
      <c r="Z548">
        <v>2324</v>
      </c>
      <c r="AA548">
        <v>0</v>
      </c>
      <c r="AB548">
        <v>1</v>
      </c>
      <c r="AC548">
        <v>0</v>
      </c>
      <c r="AD548">
        <v>0</v>
      </c>
      <c r="AE548">
        <v>0</v>
      </c>
      <c r="AF548">
        <v>1</v>
      </c>
      <c r="AG548">
        <v>0</v>
      </c>
      <c r="AH548">
        <v>0</v>
      </c>
      <c r="AI548">
        <v>0</v>
      </c>
      <c r="AJ548">
        <v>0</v>
      </c>
      <c r="AK548">
        <v>806</v>
      </c>
      <c r="AL548">
        <v>723</v>
      </c>
      <c r="AM548">
        <v>0</v>
      </c>
    </row>
    <row r="549" spans="1:39" x14ac:dyDescent="0.25">
      <c r="A549">
        <v>48799</v>
      </c>
      <c r="B549">
        <v>0</v>
      </c>
      <c r="C549">
        <v>1</v>
      </c>
      <c r="D549">
        <v>9</v>
      </c>
      <c r="E549">
        <v>174</v>
      </c>
      <c r="F549">
        <v>18</v>
      </c>
      <c r="G549">
        <v>81</v>
      </c>
      <c r="H549">
        <v>28</v>
      </c>
      <c r="I549">
        <v>6</v>
      </c>
      <c r="J549">
        <v>24</v>
      </c>
      <c r="K549">
        <v>3</v>
      </c>
      <c r="L549">
        <v>3</v>
      </c>
      <c r="M549">
        <v>2</v>
      </c>
      <c r="N549">
        <v>7</v>
      </c>
      <c r="O549">
        <v>3</v>
      </c>
      <c r="P549">
        <v>0</v>
      </c>
      <c r="Q549">
        <v>0</v>
      </c>
      <c r="R549">
        <v>0</v>
      </c>
      <c r="S549">
        <v>0</v>
      </c>
      <c r="T549">
        <v>0</v>
      </c>
      <c r="U549">
        <v>0</v>
      </c>
      <c r="V549">
        <v>3</v>
      </c>
      <c r="W549">
        <v>11</v>
      </c>
      <c r="X549">
        <v>0</v>
      </c>
      <c r="Y549">
        <v>57</v>
      </c>
      <c r="Z549">
        <v>2395</v>
      </c>
      <c r="AA549">
        <v>1</v>
      </c>
      <c r="AB549">
        <v>0</v>
      </c>
      <c r="AC549">
        <v>0</v>
      </c>
      <c r="AD549">
        <v>0</v>
      </c>
      <c r="AE549">
        <v>0</v>
      </c>
      <c r="AF549">
        <v>0</v>
      </c>
      <c r="AG549">
        <v>0</v>
      </c>
      <c r="AH549">
        <v>0</v>
      </c>
      <c r="AI549">
        <v>0</v>
      </c>
      <c r="AJ549">
        <v>1</v>
      </c>
      <c r="AK549">
        <v>307</v>
      </c>
      <c r="AL549">
        <v>283</v>
      </c>
      <c r="AM549">
        <v>0</v>
      </c>
    </row>
    <row r="550" spans="1:39" x14ac:dyDescent="0.25">
      <c r="A550">
        <v>52157</v>
      </c>
      <c r="B550">
        <v>0</v>
      </c>
      <c r="C550">
        <v>1</v>
      </c>
      <c r="D550">
        <v>48</v>
      </c>
      <c r="E550">
        <v>189</v>
      </c>
      <c r="F550">
        <v>2</v>
      </c>
      <c r="G550">
        <v>29</v>
      </c>
      <c r="H550">
        <v>3</v>
      </c>
      <c r="I550">
        <v>2</v>
      </c>
      <c r="J550">
        <v>40</v>
      </c>
      <c r="K550">
        <v>2</v>
      </c>
      <c r="L550">
        <v>3</v>
      </c>
      <c r="M550">
        <v>2</v>
      </c>
      <c r="N550">
        <v>5</v>
      </c>
      <c r="O550">
        <v>4</v>
      </c>
      <c r="P550">
        <v>0</v>
      </c>
      <c r="Q550">
        <v>0</v>
      </c>
      <c r="R550">
        <v>0</v>
      </c>
      <c r="S550">
        <v>0</v>
      </c>
      <c r="T550">
        <v>0</v>
      </c>
      <c r="U550">
        <v>0</v>
      </c>
      <c r="V550">
        <v>3</v>
      </c>
      <c r="W550">
        <v>11</v>
      </c>
      <c r="X550">
        <v>0</v>
      </c>
      <c r="Y550">
        <v>70</v>
      </c>
      <c r="Z550">
        <v>2181</v>
      </c>
      <c r="AA550">
        <v>0</v>
      </c>
      <c r="AB550">
        <v>0</v>
      </c>
      <c r="AC550">
        <v>0</v>
      </c>
      <c r="AD550">
        <v>1</v>
      </c>
      <c r="AE550">
        <v>0</v>
      </c>
      <c r="AF550">
        <v>0</v>
      </c>
      <c r="AG550">
        <v>0</v>
      </c>
      <c r="AH550">
        <v>0</v>
      </c>
      <c r="AI550">
        <v>0</v>
      </c>
      <c r="AJ550">
        <v>1</v>
      </c>
      <c r="AK550">
        <v>225</v>
      </c>
      <c r="AL550">
        <v>185</v>
      </c>
      <c r="AM550">
        <v>0</v>
      </c>
    </row>
    <row r="551" spans="1:39" x14ac:dyDescent="0.25">
      <c r="A551">
        <v>66565</v>
      </c>
      <c r="B551">
        <v>0</v>
      </c>
      <c r="C551">
        <v>1</v>
      </c>
      <c r="D551">
        <v>80</v>
      </c>
      <c r="E551">
        <v>747</v>
      </c>
      <c r="F551">
        <v>10</v>
      </c>
      <c r="G551">
        <v>161</v>
      </c>
      <c r="H551">
        <v>65</v>
      </c>
      <c r="I551">
        <v>40</v>
      </c>
      <c r="J551">
        <v>42</v>
      </c>
      <c r="K551">
        <v>4</v>
      </c>
      <c r="L551">
        <v>4</v>
      </c>
      <c r="M551">
        <v>2</v>
      </c>
      <c r="N551">
        <v>9</v>
      </c>
      <c r="O551">
        <v>8</v>
      </c>
      <c r="P551">
        <v>0</v>
      </c>
      <c r="Q551">
        <v>0</v>
      </c>
      <c r="R551">
        <v>0</v>
      </c>
      <c r="S551">
        <v>0</v>
      </c>
      <c r="T551">
        <v>0</v>
      </c>
      <c r="U551">
        <v>0</v>
      </c>
      <c r="V551">
        <v>3</v>
      </c>
      <c r="W551">
        <v>11</v>
      </c>
      <c r="X551">
        <v>0</v>
      </c>
      <c r="Y551">
        <v>58</v>
      </c>
      <c r="Z551">
        <v>2730</v>
      </c>
      <c r="AA551">
        <v>0</v>
      </c>
      <c r="AB551">
        <v>0</v>
      </c>
      <c r="AC551">
        <v>1</v>
      </c>
      <c r="AD551">
        <v>0</v>
      </c>
      <c r="AE551">
        <v>0</v>
      </c>
      <c r="AF551">
        <v>0</v>
      </c>
      <c r="AG551">
        <v>0</v>
      </c>
      <c r="AH551">
        <v>1</v>
      </c>
      <c r="AI551">
        <v>0</v>
      </c>
      <c r="AJ551">
        <v>0</v>
      </c>
      <c r="AK551">
        <v>1023</v>
      </c>
      <c r="AL551">
        <v>981</v>
      </c>
      <c r="AM551">
        <v>0</v>
      </c>
    </row>
    <row r="552" spans="1:39" x14ac:dyDescent="0.25">
      <c r="A552">
        <v>29298</v>
      </c>
      <c r="B552">
        <v>1</v>
      </c>
      <c r="C552">
        <v>1</v>
      </c>
      <c r="D552">
        <v>60</v>
      </c>
      <c r="E552">
        <v>6</v>
      </c>
      <c r="F552">
        <v>0</v>
      </c>
      <c r="G552">
        <v>2</v>
      </c>
      <c r="H552">
        <v>2</v>
      </c>
      <c r="I552">
        <v>0</v>
      </c>
      <c r="J552">
        <v>1</v>
      </c>
      <c r="K552">
        <v>1</v>
      </c>
      <c r="L552">
        <v>1</v>
      </c>
      <c r="M552">
        <v>0</v>
      </c>
      <c r="N552">
        <v>2</v>
      </c>
      <c r="O552">
        <v>5</v>
      </c>
      <c r="P552">
        <v>0</v>
      </c>
      <c r="Q552">
        <v>0</v>
      </c>
      <c r="R552">
        <v>0</v>
      </c>
      <c r="S552">
        <v>0</v>
      </c>
      <c r="T552">
        <v>0</v>
      </c>
      <c r="U552">
        <v>0</v>
      </c>
      <c r="V552">
        <v>3</v>
      </c>
      <c r="W552">
        <v>11</v>
      </c>
      <c r="X552">
        <v>0</v>
      </c>
      <c r="Y552">
        <v>69</v>
      </c>
      <c r="Z552">
        <v>2454</v>
      </c>
      <c r="AA552">
        <v>0</v>
      </c>
      <c r="AB552">
        <v>0</v>
      </c>
      <c r="AC552">
        <v>0</v>
      </c>
      <c r="AD552">
        <v>1</v>
      </c>
      <c r="AE552">
        <v>0</v>
      </c>
      <c r="AF552">
        <v>0</v>
      </c>
      <c r="AG552">
        <v>0</v>
      </c>
      <c r="AH552">
        <v>0</v>
      </c>
      <c r="AI552">
        <v>1</v>
      </c>
      <c r="AJ552">
        <v>0</v>
      </c>
      <c r="AK552">
        <v>10</v>
      </c>
      <c r="AL552">
        <v>9</v>
      </c>
      <c r="AM552">
        <v>0</v>
      </c>
    </row>
    <row r="553" spans="1:39" x14ac:dyDescent="0.25">
      <c r="A553">
        <v>47691</v>
      </c>
      <c r="B553">
        <v>0</v>
      </c>
      <c r="C553">
        <v>1</v>
      </c>
      <c r="D553">
        <v>43</v>
      </c>
      <c r="E553">
        <v>14</v>
      </c>
      <c r="F553">
        <v>0</v>
      </c>
      <c r="G553">
        <v>3</v>
      </c>
      <c r="H553">
        <v>0</v>
      </c>
      <c r="I553">
        <v>0</v>
      </c>
      <c r="J553">
        <v>4</v>
      </c>
      <c r="K553">
        <v>1</v>
      </c>
      <c r="L553">
        <v>1</v>
      </c>
      <c r="M553">
        <v>0</v>
      </c>
      <c r="N553">
        <v>2</v>
      </c>
      <c r="O553">
        <v>6</v>
      </c>
      <c r="P553">
        <v>0</v>
      </c>
      <c r="Q553">
        <v>0</v>
      </c>
      <c r="R553">
        <v>0</v>
      </c>
      <c r="S553">
        <v>0</v>
      </c>
      <c r="T553">
        <v>0</v>
      </c>
      <c r="U553">
        <v>0</v>
      </c>
      <c r="V553">
        <v>3</v>
      </c>
      <c r="W553">
        <v>11</v>
      </c>
      <c r="X553">
        <v>0</v>
      </c>
      <c r="Y553">
        <v>41</v>
      </c>
      <c r="Z553">
        <v>2518</v>
      </c>
      <c r="AA553">
        <v>0</v>
      </c>
      <c r="AB553">
        <v>0</v>
      </c>
      <c r="AC553">
        <v>1</v>
      </c>
      <c r="AD553">
        <v>0</v>
      </c>
      <c r="AE553">
        <v>0</v>
      </c>
      <c r="AF553">
        <v>0</v>
      </c>
      <c r="AG553">
        <v>0</v>
      </c>
      <c r="AH553">
        <v>1</v>
      </c>
      <c r="AI553">
        <v>0</v>
      </c>
      <c r="AJ553">
        <v>0</v>
      </c>
      <c r="AK553">
        <v>17</v>
      </c>
      <c r="AL553">
        <v>13</v>
      </c>
      <c r="AM553">
        <v>0</v>
      </c>
    </row>
    <row r="554" spans="1:39" x14ac:dyDescent="0.25">
      <c r="A554">
        <v>38200</v>
      </c>
      <c r="B554">
        <v>1</v>
      </c>
      <c r="C554">
        <v>1</v>
      </c>
      <c r="D554">
        <v>19</v>
      </c>
      <c r="E554">
        <v>12</v>
      </c>
      <c r="F554">
        <v>0</v>
      </c>
      <c r="G554">
        <v>4</v>
      </c>
      <c r="H554">
        <v>0</v>
      </c>
      <c r="I554">
        <v>0</v>
      </c>
      <c r="J554">
        <v>1</v>
      </c>
      <c r="K554">
        <v>1</v>
      </c>
      <c r="L554">
        <v>1</v>
      </c>
      <c r="M554">
        <v>0</v>
      </c>
      <c r="N554">
        <v>2</v>
      </c>
      <c r="O554">
        <v>7</v>
      </c>
      <c r="P554">
        <v>0</v>
      </c>
      <c r="Q554">
        <v>0</v>
      </c>
      <c r="R554">
        <v>0</v>
      </c>
      <c r="S554">
        <v>0</v>
      </c>
      <c r="T554">
        <v>0</v>
      </c>
      <c r="U554">
        <v>0</v>
      </c>
      <c r="V554">
        <v>3</v>
      </c>
      <c r="W554">
        <v>11</v>
      </c>
      <c r="X554">
        <v>0</v>
      </c>
      <c r="Y554">
        <v>50</v>
      </c>
      <c r="Z554">
        <v>2728</v>
      </c>
      <c r="AA554">
        <v>0</v>
      </c>
      <c r="AB554">
        <v>0</v>
      </c>
      <c r="AC554">
        <v>0</v>
      </c>
      <c r="AD554">
        <v>1</v>
      </c>
      <c r="AE554">
        <v>0</v>
      </c>
      <c r="AF554">
        <v>0</v>
      </c>
      <c r="AG554">
        <v>0</v>
      </c>
      <c r="AH554">
        <v>1</v>
      </c>
      <c r="AI554">
        <v>0</v>
      </c>
      <c r="AJ554">
        <v>0</v>
      </c>
      <c r="AK554">
        <v>16</v>
      </c>
      <c r="AL554">
        <v>15</v>
      </c>
      <c r="AM554">
        <v>0</v>
      </c>
    </row>
    <row r="555" spans="1:39" x14ac:dyDescent="0.25">
      <c r="A555">
        <v>44989</v>
      </c>
      <c r="B555">
        <v>0</v>
      </c>
      <c r="C555">
        <v>1</v>
      </c>
      <c r="D555">
        <v>26</v>
      </c>
      <c r="E555">
        <v>98</v>
      </c>
      <c r="F555">
        <v>0</v>
      </c>
      <c r="G555">
        <v>106</v>
      </c>
      <c r="H555">
        <v>49</v>
      </c>
      <c r="I555">
        <v>10</v>
      </c>
      <c r="J555">
        <v>106</v>
      </c>
      <c r="K555">
        <v>5</v>
      </c>
      <c r="L555">
        <v>5</v>
      </c>
      <c r="M555">
        <v>1</v>
      </c>
      <c r="N555">
        <v>5</v>
      </c>
      <c r="O555">
        <v>6</v>
      </c>
      <c r="P555">
        <v>0</v>
      </c>
      <c r="Q555">
        <v>0</v>
      </c>
      <c r="R555">
        <v>0</v>
      </c>
      <c r="S555">
        <v>0</v>
      </c>
      <c r="T555">
        <v>0</v>
      </c>
      <c r="U555">
        <v>0</v>
      </c>
      <c r="V555">
        <v>3</v>
      </c>
      <c r="W555">
        <v>11</v>
      </c>
      <c r="X555">
        <v>0</v>
      </c>
      <c r="Y555">
        <v>46</v>
      </c>
      <c r="Z555">
        <v>2814</v>
      </c>
      <c r="AA555">
        <v>0</v>
      </c>
      <c r="AB555">
        <v>1</v>
      </c>
      <c r="AC555">
        <v>0</v>
      </c>
      <c r="AD555">
        <v>0</v>
      </c>
      <c r="AE555">
        <v>0</v>
      </c>
      <c r="AF555">
        <v>0</v>
      </c>
      <c r="AG555">
        <v>0</v>
      </c>
      <c r="AH555">
        <v>1</v>
      </c>
      <c r="AI555">
        <v>0</v>
      </c>
      <c r="AJ555">
        <v>0</v>
      </c>
      <c r="AK555">
        <v>263</v>
      </c>
      <c r="AL555">
        <v>157</v>
      </c>
      <c r="AM555">
        <v>0</v>
      </c>
    </row>
    <row r="556" spans="1:39" x14ac:dyDescent="0.25">
      <c r="A556">
        <v>38443</v>
      </c>
      <c r="B556">
        <v>1</v>
      </c>
      <c r="C556">
        <v>1</v>
      </c>
      <c r="D556">
        <v>58</v>
      </c>
      <c r="E556">
        <v>32</v>
      </c>
      <c r="F556">
        <v>0</v>
      </c>
      <c r="G556">
        <v>5</v>
      </c>
      <c r="H556">
        <v>0</v>
      </c>
      <c r="I556">
        <v>0</v>
      </c>
      <c r="J556">
        <v>1</v>
      </c>
      <c r="K556">
        <v>2</v>
      </c>
      <c r="L556">
        <v>1</v>
      </c>
      <c r="M556">
        <v>0</v>
      </c>
      <c r="N556">
        <v>3</v>
      </c>
      <c r="O556">
        <v>7</v>
      </c>
      <c r="P556">
        <v>0</v>
      </c>
      <c r="Q556">
        <v>0</v>
      </c>
      <c r="R556">
        <v>0</v>
      </c>
      <c r="S556">
        <v>0</v>
      </c>
      <c r="T556">
        <v>0</v>
      </c>
      <c r="U556">
        <v>0</v>
      </c>
      <c r="V556">
        <v>3</v>
      </c>
      <c r="W556">
        <v>11</v>
      </c>
      <c r="X556">
        <v>0</v>
      </c>
      <c r="Y556">
        <v>52</v>
      </c>
      <c r="Z556">
        <v>2312</v>
      </c>
      <c r="AA556">
        <v>0</v>
      </c>
      <c r="AB556">
        <v>1</v>
      </c>
      <c r="AC556">
        <v>0</v>
      </c>
      <c r="AD556">
        <v>0</v>
      </c>
      <c r="AE556">
        <v>0</v>
      </c>
      <c r="AF556">
        <v>0</v>
      </c>
      <c r="AG556">
        <v>0</v>
      </c>
      <c r="AH556">
        <v>0</v>
      </c>
      <c r="AI556">
        <v>0</v>
      </c>
      <c r="AJ556">
        <v>1</v>
      </c>
      <c r="AK556">
        <v>37</v>
      </c>
      <c r="AL556">
        <v>36</v>
      </c>
      <c r="AM556">
        <v>0</v>
      </c>
    </row>
    <row r="557" spans="1:39" x14ac:dyDescent="0.25">
      <c r="A557">
        <v>38593</v>
      </c>
      <c r="B557">
        <v>1</v>
      </c>
      <c r="C557">
        <v>0</v>
      </c>
      <c r="D557">
        <v>42</v>
      </c>
      <c r="E557">
        <v>51</v>
      </c>
      <c r="F557">
        <v>12</v>
      </c>
      <c r="G557">
        <v>49</v>
      </c>
      <c r="H557">
        <v>17</v>
      </c>
      <c r="I557">
        <v>24</v>
      </c>
      <c r="J557">
        <v>24</v>
      </c>
      <c r="K557">
        <v>3</v>
      </c>
      <c r="L557">
        <v>4</v>
      </c>
      <c r="M557">
        <v>1</v>
      </c>
      <c r="N557">
        <v>3</v>
      </c>
      <c r="O557">
        <v>8</v>
      </c>
      <c r="P557">
        <v>0</v>
      </c>
      <c r="Q557">
        <v>0</v>
      </c>
      <c r="R557">
        <v>0</v>
      </c>
      <c r="S557">
        <v>0</v>
      </c>
      <c r="T557">
        <v>0</v>
      </c>
      <c r="U557">
        <v>0</v>
      </c>
      <c r="V557">
        <v>3</v>
      </c>
      <c r="W557">
        <v>11</v>
      </c>
      <c r="X557">
        <v>0</v>
      </c>
      <c r="Y557">
        <v>42</v>
      </c>
      <c r="Z557">
        <v>2448</v>
      </c>
      <c r="AA557">
        <v>0</v>
      </c>
      <c r="AB557">
        <v>0</v>
      </c>
      <c r="AC557">
        <v>1</v>
      </c>
      <c r="AD557">
        <v>0</v>
      </c>
      <c r="AE557">
        <v>0</v>
      </c>
      <c r="AF557">
        <v>1</v>
      </c>
      <c r="AG557">
        <v>0</v>
      </c>
      <c r="AH557">
        <v>0</v>
      </c>
      <c r="AI557">
        <v>0</v>
      </c>
      <c r="AJ557">
        <v>0</v>
      </c>
      <c r="AK557">
        <v>153</v>
      </c>
      <c r="AL557">
        <v>129</v>
      </c>
      <c r="AM557">
        <v>0</v>
      </c>
    </row>
    <row r="558" spans="1:39" x14ac:dyDescent="0.25">
      <c r="A558">
        <v>64413</v>
      </c>
      <c r="B558">
        <v>0</v>
      </c>
      <c r="C558">
        <v>1</v>
      </c>
      <c r="D558">
        <v>27</v>
      </c>
      <c r="E558">
        <v>200</v>
      </c>
      <c r="F558">
        <v>5</v>
      </c>
      <c r="G558">
        <v>44</v>
      </c>
      <c r="H558">
        <v>0</v>
      </c>
      <c r="I558">
        <v>10</v>
      </c>
      <c r="J558">
        <v>20</v>
      </c>
      <c r="K558">
        <v>1</v>
      </c>
      <c r="L558">
        <v>5</v>
      </c>
      <c r="M558">
        <v>1</v>
      </c>
      <c r="N558">
        <v>5</v>
      </c>
      <c r="O558">
        <v>5</v>
      </c>
      <c r="P558">
        <v>0</v>
      </c>
      <c r="Q558">
        <v>0</v>
      </c>
      <c r="R558">
        <v>0</v>
      </c>
      <c r="S558">
        <v>0</v>
      </c>
      <c r="T558">
        <v>0</v>
      </c>
      <c r="U558">
        <v>0</v>
      </c>
      <c r="V558">
        <v>3</v>
      </c>
      <c r="W558">
        <v>11</v>
      </c>
      <c r="X558">
        <v>0</v>
      </c>
      <c r="Y558">
        <v>50</v>
      </c>
      <c r="Z558">
        <v>2491</v>
      </c>
      <c r="AA558">
        <v>0</v>
      </c>
      <c r="AB558">
        <v>0</v>
      </c>
      <c r="AC558">
        <v>0</v>
      </c>
      <c r="AD558">
        <v>1</v>
      </c>
      <c r="AE558">
        <v>0</v>
      </c>
      <c r="AF558">
        <v>0</v>
      </c>
      <c r="AG558">
        <v>0</v>
      </c>
      <c r="AH558">
        <v>0</v>
      </c>
      <c r="AI558">
        <v>0</v>
      </c>
      <c r="AJ558">
        <v>1</v>
      </c>
      <c r="AK558">
        <v>259</v>
      </c>
      <c r="AL558">
        <v>239</v>
      </c>
      <c r="AM558">
        <v>0</v>
      </c>
    </row>
    <row r="559" spans="1:39" x14ac:dyDescent="0.25">
      <c r="A559">
        <v>36959</v>
      </c>
      <c r="B559">
        <v>1</v>
      </c>
      <c r="C559">
        <v>0</v>
      </c>
      <c r="D559">
        <v>56</v>
      </c>
      <c r="E559">
        <v>25</v>
      </c>
      <c r="F559">
        <v>6</v>
      </c>
      <c r="G559">
        <v>25</v>
      </c>
      <c r="H559">
        <v>6</v>
      </c>
      <c r="I559">
        <v>0</v>
      </c>
      <c r="J559">
        <v>0</v>
      </c>
      <c r="K559">
        <v>2</v>
      </c>
      <c r="L559">
        <v>2</v>
      </c>
      <c r="M559">
        <v>0</v>
      </c>
      <c r="N559">
        <v>3</v>
      </c>
      <c r="O559">
        <v>8</v>
      </c>
      <c r="P559">
        <v>0</v>
      </c>
      <c r="Q559">
        <v>0</v>
      </c>
      <c r="R559">
        <v>0</v>
      </c>
      <c r="S559">
        <v>0</v>
      </c>
      <c r="T559">
        <v>0</v>
      </c>
      <c r="U559">
        <v>0</v>
      </c>
      <c r="V559">
        <v>3</v>
      </c>
      <c r="W559">
        <v>11</v>
      </c>
      <c r="X559">
        <v>0</v>
      </c>
      <c r="Y559">
        <v>39</v>
      </c>
      <c r="Z559">
        <v>2429</v>
      </c>
      <c r="AA559">
        <v>0</v>
      </c>
      <c r="AB559">
        <v>1</v>
      </c>
      <c r="AC559">
        <v>0</v>
      </c>
      <c r="AD559">
        <v>0</v>
      </c>
      <c r="AE559">
        <v>0</v>
      </c>
      <c r="AF559">
        <v>0</v>
      </c>
      <c r="AG559">
        <v>0</v>
      </c>
      <c r="AH559">
        <v>0</v>
      </c>
      <c r="AI559">
        <v>1</v>
      </c>
      <c r="AJ559">
        <v>0</v>
      </c>
      <c r="AK559">
        <v>62</v>
      </c>
      <c r="AL559">
        <v>62</v>
      </c>
      <c r="AM559">
        <v>0</v>
      </c>
    </row>
    <row r="560" spans="1:39" x14ac:dyDescent="0.25">
      <c r="A560">
        <v>61996</v>
      </c>
      <c r="B560">
        <v>0</v>
      </c>
      <c r="C560">
        <v>1</v>
      </c>
      <c r="D560">
        <v>27</v>
      </c>
      <c r="E560">
        <v>1050</v>
      </c>
      <c r="F560">
        <v>12</v>
      </c>
      <c r="G560">
        <v>144</v>
      </c>
      <c r="H560">
        <v>0</v>
      </c>
      <c r="I560">
        <v>0</v>
      </c>
      <c r="J560">
        <v>24</v>
      </c>
      <c r="K560">
        <v>3</v>
      </c>
      <c r="L560">
        <v>6</v>
      </c>
      <c r="M560">
        <v>4</v>
      </c>
      <c r="N560">
        <v>8</v>
      </c>
      <c r="O560">
        <v>5</v>
      </c>
      <c r="P560">
        <v>0</v>
      </c>
      <c r="Q560">
        <v>1</v>
      </c>
      <c r="R560">
        <v>0</v>
      </c>
      <c r="S560">
        <v>1</v>
      </c>
      <c r="T560">
        <v>1</v>
      </c>
      <c r="U560">
        <v>0</v>
      </c>
      <c r="V560">
        <v>3</v>
      </c>
      <c r="W560">
        <v>11</v>
      </c>
      <c r="X560">
        <v>1</v>
      </c>
      <c r="Y560">
        <v>43</v>
      </c>
      <c r="Z560">
        <v>2673</v>
      </c>
      <c r="AA560">
        <v>0</v>
      </c>
      <c r="AB560">
        <v>1</v>
      </c>
      <c r="AC560">
        <v>0</v>
      </c>
      <c r="AD560">
        <v>0</v>
      </c>
      <c r="AE560">
        <v>0</v>
      </c>
      <c r="AF560">
        <v>0</v>
      </c>
      <c r="AG560">
        <v>0</v>
      </c>
      <c r="AH560">
        <v>0</v>
      </c>
      <c r="AI560">
        <v>0</v>
      </c>
      <c r="AJ560">
        <v>1</v>
      </c>
      <c r="AK560">
        <v>1206</v>
      </c>
      <c r="AL560">
        <v>1182</v>
      </c>
      <c r="AM560">
        <v>3</v>
      </c>
    </row>
    <row r="561" spans="1:39" x14ac:dyDescent="0.25">
      <c r="A561">
        <v>51287</v>
      </c>
      <c r="B561">
        <v>1</v>
      </c>
      <c r="C561">
        <v>1</v>
      </c>
      <c r="D561">
        <v>10</v>
      </c>
      <c r="E561">
        <v>117</v>
      </c>
      <c r="F561">
        <v>0</v>
      </c>
      <c r="G561">
        <v>22</v>
      </c>
      <c r="H561">
        <v>13</v>
      </c>
      <c r="I561">
        <v>0</v>
      </c>
      <c r="J561">
        <v>30</v>
      </c>
      <c r="K561">
        <v>3</v>
      </c>
      <c r="L561">
        <v>4</v>
      </c>
      <c r="M561">
        <v>1</v>
      </c>
      <c r="N561">
        <v>3</v>
      </c>
      <c r="O561">
        <v>7</v>
      </c>
      <c r="P561">
        <v>0</v>
      </c>
      <c r="Q561">
        <v>0</v>
      </c>
      <c r="R561">
        <v>0</v>
      </c>
      <c r="S561">
        <v>0</v>
      </c>
      <c r="T561">
        <v>0</v>
      </c>
      <c r="U561">
        <v>0</v>
      </c>
      <c r="V561">
        <v>3</v>
      </c>
      <c r="W561">
        <v>11</v>
      </c>
      <c r="X561">
        <v>0</v>
      </c>
      <c r="Y561">
        <v>52</v>
      </c>
      <c r="Z561">
        <v>2248</v>
      </c>
      <c r="AA561">
        <v>0</v>
      </c>
      <c r="AB561">
        <v>1</v>
      </c>
      <c r="AC561">
        <v>0</v>
      </c>
      <c r="AD561">
        <v>0</v>
      </c>
      <c r="AE561">
        <v>0</v>
      </c>
      <c r="AF561">
        <v>0</v>
      </c>
      <c r="AG561">
        <v>0</v>
      </c>
      <c r="AH561">
        <v>1</v>
      </c>
      <c r="AI561">
        <v>0</v>
      </c>
      <c r="AJ561">
        <v>0</v>
      </c>
      <c r="AK561">
        <v>152</v>
      </c>
      <c r="AL561">
        <v>122</v>
      </c>
      <c r="AM561">
        <v>0</v>
      </c>
    </row>
    <row r="562" spans="1:39" x14ac:dyDescent="0.25">
      <c r="A562">
        <v>13260</v>
      </c>
      <c r="B562">
        <v>1</v>
      </c>
      <c r="C562">
        <v>1</v>
      </c>
      <c r="D562">
        <v>48</v>
      </c>
      <c r="E562">
        <v>9</v>
      </c>
      <c r="F562">
        <v>4</v>
      </c>
      <c r="G562">
        <v>17</v>
      </c>
      <c r="H562">
        <v>10</v>
      </c>
      <c r="I562">
        <v>2</v>
      </c>
      <c r="J562">
        <v>7</v>
      </c>
      <c r="K562">
        <v>4</v>
      </c>
      <c r="L562">
        <v>3</v>
      </c>
      <c r="M562">
        <v>0</v>
      </c>
      <c r="N562">
        <v>3</v>
      </c>
      <c r="O562">
        <v>8</v>
      </c>
      <c r="P562">
        <v>0</v>
      </c>
      <c r="Q562">
        <v>0</v>
      </c>
      <c r="R562">
        <v>0</v>
      </c>
      <c r="S562">
        <v>0</v>
      </c>
      <c r="T562">
        <v>0</v>
      </c>
      <c r="U562">
        <v>0</v>
      </c>
      <c r="V562">
        <v>3</v>
      </c>
      <c r="W562">
        <v>11</v>
      </c>
      <c r="X562">
        <v>0</v>
      </c>
      <c r="Y562">
        <v>50</v>
      </c>
      <c r="Z562">
        <v>2469</v>
      </c>
      <c r="AA562">
        <v>0</v>
      </c>
      <c r="AB562">
        <v>1</v>
      </c>
      <c r="AC562">
        <v>0</v>
      </c>
      <c r="AD562">
        <v>0</v>
      </c>
      <c r="AE562">
        <v>0</v>
      </c>
      <c r="AF562">
        <v>0</v>
      </c>
      <c r="AG562">
        <v>0</v>
      </c>
      <c r="AH562">
        <v>1</v>
      </c>
      <c r="AI562">
        <v>0</v>
      </c>
      <c r="AJ562">
        <v>0</v>
      </c>
      <c r="AK562">
        <v>42</v>
      </c>
      <c r="AL562">
        <v>35</v>
      </c>
      <c r="AM562">
        <v>0</v>
      </c>
    </row>
    <row r="563" spans="1:39" x14ac:dyDescent="0.25">
      <c r="A563">
        <v>47472</v>
      </c>
      <c r="B563">
        <v>1</v>
      </c>
      <c r="C563">
        <v>1</v>
      </c>
      <c r="D563">
        <v>39</v>
      </c>
      <c r="E563">
        <v>56</v>
      </c>
      <c r="F563">
        <v>0</v>
      </c>
      <c r="G563">
        <v>11</v>
      </c>
      <c r="H563">
        <v>0</v>
      </c>
      <c r="I563">
        <v>0</v>
      </c>
      <c r="J563">
        <v>8</v>
      </c>
      <c r="K563">
        <v>2</v>
      </c>
      <c r="L563">
        <v>2</v>
      </c>
      <c r="M563">
        <v>0</v>
      </c>
      <c r="N563">
        <v>4</v>
      </c>
      <c r="O563">
        <v>5</v>
      </c>
      <c r="P563">
        <v>0</v>
      </c>
      <c r="Q563">
        <v>0</v>
      </c>
      <c r="R563">
        <v>0</v>
      </c>
      <c r="S563">
        <v>0</v>
      </c>
      <c r="T563">
        <v>0</v>
      </c>
      <c r="U563">
        <v>0</v>
      </c>
      <c r="V563">
        <v>3</v>
      </c>
      <c r="W563">
        <v>11</v>
      </c>
      <c r="X563">
        <v>0</v>
      </c>
      <c r="Y563">
        <v>54</v>
      </c>
      <c r="Z563">
        <v>2445</v>
      </c>
      <c r="AA563">
        <v>0</v>
      </c>
      <c r="AB563">
        <v>0</v>
      </c>
      <c r="AC563">
        <v>0</v>
      </c>
      <c r="AD563">
        <v>1</v>
      </c>
      <c r="AE563">
        <v>0</v>
      </c>
      <c r="AF563">
        <v>0</v>
      </c>
      <c r="AG563">
        <v>0</v>
      </c>
      <c r="AH563">
        <v>0</v>
      </c>
      <c r="AI563">
        <v>0</v>
      </c>
      <c r="AJ563">
        <v>1</v>
      </c>
      <c r="AK563">
        <v>67</v>
      </c>
      <c r="AL563">
        <v>59</v>
      </c>
      <c r="AM563">
        <v>0</v>
      </c>
    </row>
    <row r="564" spans="1:39" x14ac:dyDescent="0.25">
      <c r="A564">
        <v>54603</v>
      </c>
      <c r="B564">
        <v>1</v>
      </c>
      <c r="C564">
        <v>1</v>
      </c>
      <c r="D564">
        <v>85</v>
      </c>
      <c r="E564">
        <v>145</v>
      </c>
      <c r="F564">
        <v>13</v>
      </c>
      <c r="G564">
        <v>46</v>
      </c>
      <c r="H564">
        <v>17</v>
      </c>
      <c r="I564">
        <v>2</v>
      </c>
      <c r="J564">
        <v>4</v>
      </c>
      <c r="K564">
        <v>6</v>
      </c>
      <c r="L564">
        <v>4</v>
      </c>
      <c r="M564">
        <v>2</v>
      </c>
      <c r="N564">
        <v>4</v>
      </c>
      <c r="O564">
        <v>7</v>
      </c>
      <c r="P564">
        <v>0</v>
      </c>
      <c r="Q564">
        <v>0</v>
      </c>
      <c r="R564">
        <v>0</v>
      </c>
      <c r="S564">
        <v>0</v>
      </c>
      <c r="T564">
        <v>0</v>
      </c>
      <c r="U564">
        <v>0</v>
      </c>
      <c r="V564">
        <v>3</v>
      </c>
      <c r="W564">
        <v>11</v>
      </c>
      <c r="X564">
        <v>0</v>
      </c>
      <c r="Y564">
        <v>64</v>
      </c>
      <c r="Z564">
        <v>2514</v>
      </c>
      <c r="AA564">
        <v>0</v>
      </c>
      <c r="AB564">
        <v>0</v>
      </c>
      <c r="AC564">
        <v>0</v>
      </c>
      <c r="AD564">
        <v>1</v>
      </c>
      <c r="AE564">
        <v>0</v>
      </c>
      <c r="AF564">
        <v>0</v>
      </c>
      <c r="AG564">
        <v>0</v>
      </c>
      <c r="AH564">
        <v>0</v>
      </c>
      <c r="AI564">
        <v>1</v>
      </c>
      <c r="AJ564">
        <v>0</v>
      </c>
      <c r="AK564">
        <v>223</v>
      </c>
      <c r="AL564">
        <v>219</v>
      </c>
      <c r="AM564">
        <v>0</v>
      </c>
    </row>
    <row r="565" spans="1:39" x14ac:dyDescent="0.25">
      <c r="A565">
        <v>45207</v>
      </c>
      <c r="B565">
        <v>1</v>
      </c>
      <c r="C565">
        <v>1</v>
      </c>
      <c r="D565">
        <v>64</v>
      </c>
      <c r="E565">
        <v>203</v>
      </c>
      <c r="F565">
        <v>0</v>
      </c>
      <c r="G565">
        <v>10</v>
      </c>
      <c r="H565">
        <v>0</v>
      </c>
      <c r="I565">
        <v>0</v>
      </c>
      <c r="J565">
        <v>2</v>
      </c>
      <c r="K565">
        <v>5</v>
      </c>
      <c r="L565">
        <v>3</v>
      </c>
      <c r="M565">
        <v>1</v>
      </c>
      <c r="N565">
        <v>6</v>
      </c>
      <c r="O565">
        <v>6</v>
      </c>
      <c r="P565">
        <v>0</v>
      </c>
      <c r="Q565">
        <v>1</v>
      </c>
      <c r="R565">
        <v>0</v>
      </c>
      <c r="S565">
        <v>0</v>
      </c>
      <c r="T565">
        <v>0</v>
      </c>
      <c r="U565">
        <v>0</v>
      </c>
      <c r="V565">
        <v>3</v>
      </c>
      <c r="W565">
        <v>11</v>
      </c>
      <c r="X565">
        <v>0</v>
      </c>
      <c r="Y565">
        <v>46</v>
      </c>
      <c r="Z565">
        <v>2755</v>
      </c>
      <c r="AA565">
        <v>0</v>
      </c>
      <c r="AB565">
        <v>1</v>
      </c>
      <c r="AC565">
        <v>0</v>
      </c>
      <c r="AD565">
        <v>0</v>
      </c>
      <c r="AE565">
        <v>0</v>
      </c>
      <c r="AF565">
        <v>0</v>
      </c>
      <c r="AG565">
        <v>0</v>
      </c>
      <c r="AH565">
        <v>0</v>
      </c>
      <c r="AI565">
        <v>0</v>
      </c>
      <c r="AJ565">
        <v>1</v>
      </c>
      <c r="AK565">
        <v>213</v>
      </c>
      <c r="AL565">
        <v>211</v>
      </c>
      <c r="AM565">
        <v>1</v>
      </c>
    </row>
    <row r="566" spans="1:39" x14ac:dyDescent="0.25">
      <c r="A566">
        <v>40689</v>
      </c>
      <c r="B566">
        <v>0</v>
      </c>
      <c r="C566">
        <v>1</v>
      </c>
      <c r="D566">
        <v>69</v>
      </c>
      <c r="E566">
        <v>270</v>
      </c>
      <c r="F566">
        <v>3</v>
      </c>
      <c r="G566">
        <v>27</v>
      </c>
      <c r="H566">
        <v>39</v>
      </c>
      <c r="I566">
        <v>6</v>
      </c>
      <c r="J566">
        <v>99</v>
      </c>
      <c r="K566">
        <v>7</v>
      </c>
      <c r="L566">
        <v>7</v>
      </c>
      <c r="M566">
        <v>1</v>
      </c>
      <c r="N566">
        <v>5</v>
      </c>
      <c r="O566">
        <v>8</v>
      </c>
      <c r="P566">
        <v>0</v>
      </c>
      <c r="Q566">
        <v>0</v>
      </c>
      <c r="R566">
        <v>0</v>
      </c>
      <c r="S566">
        <v>0</v>
      </c>
      <c r="T566">
        <v>0</v>
      </c>
      <c r="U566">
        <v>0</v>
      </c>
      <c r="V566">
        <v>3</v>
      </c>
      <c r="W566">
        <v>11</v>
      </c>
      <c r="X566">
        <v>0</v>
      </c>
      <c r="Y566">
        <v>69</v>
      </c>
      <c r="Z566">
        <v>2627</v>
      </c>
      <c r="AA566">
        <v>0</v>
      </c>
      <c r="AB566">
        <v>0</v>
      </c>
      <c r="AC566">
        <v>0</v>
      </c>
      <c r="AD566">
        <v>1</v>
      </c>
      <c r="AE566">
        <v>0</v>
      </c>
      <c r="AF566">
        <v>0</v>
      </c>
      <c r="AG566">
        <v>0</v>
      </c>
      <c r="AH566">
        <v>1</v>
      </c>
      <c r="AI566">
        <v>0</v>
      </c>
      <c r="AJ566">
        <v>0</v>
      </c>
      <c r="AK566">
        <v>345</v>
      </c>
      <c r="AL566">
        <v>246</v>
      </c>
      <c r="AM566">
        <v>0</v>
      </c>
    </row>
    <row r="567" spans="1:39" x14ac:dyDescent="0.25">
      <c r="A567">
        <v>47821</v>
      </c>
      <c r="B567">
        <v>1</v>
      </c>
      <c r="C567">
        <v>1</v>
      </c>
      <c r="D567">
        <v>54</v>
      </c>
      <c r="E567">
        <v>9</v>
      </c>
      <c r="F567">
        <v>0</v>
      </c>
      <c r="G567">
        <v>16</v>
      </c>
      <c r="H567">
        <v>6</v>
      </c>
      <c r="I567">
        <v>6</v>
      </c>
      <c r="J567">
        <v>10</v>
      </c>
      <c r="K567">
        <v>1</v>
      </c>
      <c r="L567">
        <v>1</v>
      </c>
      <c r="M567">
        <v>0</v>
      </c>
      <c r="N567">
        <v>3</v>
      </c>
      <c r="O567">
        <v>8</v>
      </c>
      <c r="P567">
        <v>0</v>
      </c>
      <c r="Q567">
        <v>0</v>
      </c>
      <c r="R567">
        <v>0</v>
      </c>
      <c r="S567">
        <v>0</v>
      </c>
      <c r="T567">
        <v>0</v>
      </c>
      <c r="U567">
        <v>0</v>
      </c>
      <c r="V567">
        <v>3</v>
      </c>
      <c r="W567">
        <v>11</v>
      </c>
      <c r="X567">
        <v>0</v>
      </c>
      <c r="Y567">
        <v>53</v>
      </c>
      <c r="Z567">
        <v>2411</v>
      </c>
      <c r="AA567">
        <v>0</v>
      </c>
      <c r="AB567">
        <v>0</v>
      </c>
      <c r="AC567">
        <v>0</v>
      </c>
      <c r="AD567">
        <v>1</v>
      </c>
      <c r="AE567">
        <v>0</v>
      </c>
      <c r="AF567">
        <v>1</v>
      </c>
      <c r="AG567">
        <v>0</v>
      </c>
      <c r="AH567">
        <v>0</v>
      </c>
      <c r="AI567">
        <v>0</v>
      </c>
      <c r="AJ567">
        <v>0</v>
      </c>
      <c r="AK567">
        <v>37</v>
      </c>
      <c r="AL567">
        <v>27</v>
      </c>
      <c r="AM567">
        <v>0</v>
      </c>
    </row>
    <row r="568" spans="1:39" x14ac:dyDescent="0.25">
      <c r="A568">
        <v>27450</v>
      </c>
      <c r="B568">
        <v>0</v>
      </c>
      <c r="C568">
        <v>0</v>
      </c>
      <c r="D568">
        <v>57</v>
      </c>
      <c r="E568">
        <v>37</v>
      </c>
      <c r="F568">
        <v>12</v>
      </c>
      <c r="G568">
        <v>23</v>
      </c>
      <c r="H568">
        <v>8</v>
      </c>
      <c r="I568">
        <v>11</v>
      </c>
      <c r="J568">
        <v>52</v>
      </c>
      <c r="K568">
        <v>1</v>
      </c>
      <c r="L568">
        <v>2</v>
      </c>
      <c r="M568">
        <v>1</v>
      </c>
      <c r="N568">
        <v>3</v>
      </c>
      <c r="O568">
        <v>7</v>
      </c>
      <c r="P568">
        <v>0</v>
      </c>
      <c r="Q568">
        <v>0</v>
      </c>
      <c r="R568">
        <v>0</v>
      </c>
      <c r="S568">
        <v>0</v>
      </c>
      <c r="T568">
        <v>0</v>
      </c>
      <c r="U568">
        <v>0</v>
      </c>
      <c r="V568">
        <v>3</v>
      </c>
      <c r="W568">
        <v>11</v>
      </c>
      <c r="X568">
        <v>0</v>
      </c>
      <c r="Y568">
        <v>69</v>
      </c>
      <c r="Z568">
        <v>2599</v>
      </c>
      <c r="AA568">
        <v>0</v>
      </c>
      <c r="AB568">
        <v>1</v>
      </c>
      <c r="AC568">
        <v>0</v>
      </c>
      <c r="AD568">
        <v>0</v>
      </c>
      <c r="AE568">
        <v>0</v>
      </c>
      <c r="AF568">
        <v>0</v>
      </c>
      <c r="AG568">
        <v>0</v>
      </c>
      <c r="AH568">
        <v>0</v>
      </c>
      <c r="AI568">
        <v>1</v>
      </c>
      <c r="AJ568">
        <v>0</v>
      </c>
      <c r="AK568">
        <v>91</v>
      </c>
      <c r="AL568">
        <v>39</v>
      </c>
      <c r="AM568">
        <v>0</v>
      </c>
    </row>
    <row r="569" spans="1:39" x14ac:dyDescent="0.25">
      <c r="A569">
        <v>39453</v>
      </c>
      <c r="B569">
        <v>1</v>
      </c>
      <c r="C569">
        <v>0</v>
      </c>
      <c r="D569">
        <v>64</v>
      </c>
      <c r="E569">
        <v>46</v>
      </c>
      <c r="F569">
        <v>0</v>
      </c>
      <c r="G569">
        <v>7</v>
      </c>
      <c r="H569">
        <v>0</v>
      </c>
      <c r="I569">
        <v>0</v>
      </c>
      <c r="J569">
        <v>2</v>
      </c>
      <c r="K569">
        <v>2</v>
      </c>
      <c r="L569">
        <v>2</v>
      </c>
      <c r="M569">
        <v>0</v>
      </c>
      <c r="N569">
        <v>3</v>
      </c>
      <c r="O569">
        <v>6</v>
      </c>
      <c r="P569">
        <v>0</v>
      </c>
      <c r="Q569">
        <v>0</v>
      </c>
      <c r="R569">
        <v>0</v>
      </c>
      <c r="S569">
        <v>0</v>
      </c>
      <c r="T569">
        <v>0</v>
      </c>
      <c r="U569">
        <v>0</v>
      </c>
      <c r="V569">
        <v>3</v>
      </c>
      <c r="W569">
        <v>11</v>
      </c>
      <c r="X569">
        <v>0</v>
      </c>
      <c r="Y569">
        <v>37</v>
      </c>
      <c r="Z569">
        <v>2246</v>
      </c>
      <c r="AA569">
        <v>0</v>
      </c>
      <c r="AB569">
        <v>0</v>
      </c>
      <c r="AC569">
        <v>0</v>
      </c>
      <c r="AD569">
        <v>1</v>
      </c>
      <c r="AE569">
        <v>0</v>
      </c>
      <c r="AF569">
        <v>0</v>
      </c>
      <c r="AG569">
        <v>0</v>
      </c>
      <c r="AH569">
        <v>1</v>
      </c>
      <c r="AI569">
        <v>0</v>
      </c>
      <c r="AJ569">
        <v>0</v>
      </c>
      <c r="AK569">
        <v>53</v>
      </c>
      <c r="AL569">
        <v>51</v>
      </c>
      <c r="AM569">
        <v>0</v>
      </c>
    </row>
    <row r="570" spans="1:39" x14ac:dyDescent="0.25">
      <c r="A570">
        <v>26850</v>
      </c>
      <c r="B570">
        <v>1</v>
      </c>
      <c r="C570">
        <v>1</v>
      </c>
      <c r="D570">
        <v>10</v>
      </c>
      <c r="E570">
        <v>31</v>
      </c>
      <c r="F570">
        <v>1</v>
      </c>
      <c r="G570">
        <v>13</v>
      </c>
      <c r="H570">
        <v>7</v>
      </c>
      <c r="I570">
        <v>2</v>
      </c>
      <c r="J570">
        <v>9</v>
      </c>
      <c r="K570">
        <v>4</v>
      </c>
      <c r="L570">
        <v>2</v>
      </c>
      <c r="M570">
        <v>1</v>
      </c>
      <c r="N570">
        <v>4</v>
      </c>
      <c r="O570">
        <v>4</v>
      </c>
      <c r="P570">
        <v>0</v>
      </c>
      <c r="Q570">
        <v>0</v>
      </c>
      <c r="R570">
        <v>0</v>
      </c>
      <c r="S570">
        <v>0</v>
      </c>
      <c r="T570">
        <v>0</v>
      </c>
      <c r="U570">
        <v>0</v>
      </c>
      <c r="V570">
        <v>3</v>
      </c>
      <c r="W570">
        <v>11</v>
      </c>
      <c r="X570">
        <v>0</v>
      </c>
      <c r="Y570">
        <v>49</v>
      </c>
      <c r="Z570">
        <v>2231</v>
      </c>
      <c r="AA570">
        <v>0</v>
      </c>
      <c r="AB570">
        <v>0</v>
      </c>
      <c r="AC570">
        <v>0</v>
      </c>
      <c r="AD570">
        <v>1</v>
      </c>
      <c r="AE570">
        <v>0</v>
      </c>
      <c r="AF570">
        <v>1</v>
      </c>
      <c r="AG570">
        <v>0</v>
      </c>
      <c r="AH570">
        <v>0</v>
      </c>
      <c r="AI570">
        <v>0</v>
      </c>
      <c r="AJ570">
        <v>0</v>
      </c>
      <c r="AK570">
        <v>54</v>
      </c>
      <c r="AL570">
        <v>45</v>
      </c>
      <c r="AM570">
        <v>0</v>
      </c>
    </row>
    <row r="571" spans="1:39" x14ac:dyDescent="0.25">
      <c r="A571">
        <v>79800</v>
      </c>
      <c r="B571">
        <v>0</v>
      </c>
      <c r="C571">
        <v>0</v>
      </c>
      <c r="D571">
        <v>65</v>
      </c>
      <c r="E571">
        <v>1060</v>
      </c>
      <c r="F571">
        <v>21</v>
      </c>
      <c r="G571">
        <v>530</v>
      </c>
      <c r="H571">
        <v>32</v>
      </c>
      <c r="I571">
        <v>0</v>
      </c>
      <c r="J571">
        <v>224</v>
      </c>
      <c r="K571">
        <v>1</v>
      </c>
      <c r="L571">
        <v>5</v>
      </c>
      <c r="M571">
        <v>11</v>
      </c>
      <c r="N571">
        <v>5</v>
      </c>
      <c r="O571">
        <v>3</v>
      </c>
      <c r="P571">
        <v>1</v>
      </c>
      <c r="Q571">
        <v>0</v>
      </c>
      <c r="R571">
        <v>1</v>
      </c>
      <c r="S571">
        <v>1</v>
      </c>
      <c r="T571">
        <v>0</v>
      </c>
      <c r="U571">
        <v>0</v>
      </c>
      <c r="V571">
        <v>3</v>
      </c>
      <c r="W571">
        <v>11</v>
      </c>
      <c r="X571">
        <v>1</v>
      </c>
      <c r="Y571">
        <v>65</v>
      </c>
      <c r="Z571">
        <v>2803</v>
      </c>
      <c r="AA571">
        <v>0</v>
      </c>
      <c r="AB571">
        <v>0</v>
      </c>
      <c r="AC571">
        <v>0</v>
      </c>
      <c r="AD571">
        <v>0</v>
      </c>
      <c r="AE571">
        <v>1</v>
      </c>
      <c r="AF571">
        <v>0</v>
      </c>
      <c r="AG571">
        <v>0</v>
      </c>
      <c r="AH571">
        <v>1</v>
      </c>
      <c r="AI571">
        <v>0</v>
      </c>
      <c r="AJ571">
        <v>0</v>
      </c>
      <c r="AK571">
        <v>1643</v>
      </c>
      <c r="AL571">
        <v>1419</v>
      </c>
      <c r="AM571">
        <v>3</v>
      </c>
    </row>
    <row r="572" spans="1:39" x14ac:dyDescent="0.25">
      <c r="A572">
        <v>61794</v>
      </c>
      <c r="B572">
        <v>0</v>
      </c>
      <c r="C572">
        <v>1</v>
      </c>
      <c r="D572">
        <v>74</v>
      </c>
      <c r="E572">
        <v>264</v>
      </c>
      <c r="F572">
        <v>47</v>
      </c>
      <c r="G572">
        <v>188</v>
      </c>
      <c r="H572">
        <v>54</v>
      </c>
      <c r="I572">
        <v>47</v>
      </c>
      <c r="J572">
        <v>11</v>
      </c>
      <c r="K572">
        <v>2</v>
      </c>
      <c r="L572">
        <v>4</v>
      </c>
      <c r="M572">
        <v>4</v>
      </c>
      <c r="N572">
        <v>10</v>
      </c>
      <c r="O572">
        <v>2</v>
      </c>
      <c r="P572">
        <v>0</v>
      </c>
      <c r="Q572">
        <v>0</v>
      </c>
      <c r="R572">
        <v>0</v>
      </c>
      <c r="S572">
        <v>0</v>
      </c>
      <c r="T572">
        <v>0</v>
      </c>
      <c r="U572">
        <v>0</v>
      </c>
      <c r="V572">
        <v>3</v>
      </c>
      <c r="W572">
        <v>11</v>
      </c>
      <c r="X572">
        <v>0</v>
      </c>
      <c r="Y572">
        <v>59</v>
      </c>
      <c r="Z572">
        <v>2447</v>
      </c>
      <c r="AA572">
        <v>0</v>
      </c>
      <c r="AB572">
        <v>1</v>
      </c>
      <c r="AC572">
        <v>0</v>
      </c>
      <c r="AD572">
        <v>0</v>
      </c>
      <c r="AE572">
        <v>0</v>
      </c>
      <c r="AF572">
        <v>0</v>
      </c>
      <c r="AG572">
        <v>0</v>
      </c>
      <c r="AH572">
        <v>0</v>
      </c>
      <c r="AI572">
        <v>1</v>
      </c>
      <c r="AJ572">
        <v>0</v>
      </c>
      <c r="AK572">
        <v>600</v>
      </c>
      <c r="AL572">
        <v>589</v>
      </c>
      <c r="AM572">
        <v>0</v>
      </c>
    </row>
    <row r="573" spans="1:39" x14ac:dyDescent="0.25">
      <c r="A573">
        <v>53863</v>
      </c>
      <c r="B573">
        <v>0</v>
      </c>
      <c r="C573">
        <v>1</v>
      </c>
      <c r="D573">
        <v>4</v>
      </c>
      <c r="E573">
        <v>399</v>
      </c>
      <c r="F573">
        <v>4</v>
      </c>
      <c r="G573">
        <v>30</v>
      </c>
      <c r="H573">
        <v>6</v>
      </c>
      <c r="I573">
        <v>4</v>
      </c>
      <c r="J573">
        <v>30</v>
      </c>
      <c r="K573">
        <v>3</v>
      </c>
      <c r="L573">
        <v>7</v>
      </c>
      <c r="M573">
        <v>1</v>
      </c>
      <c r="N573">
        <v>7</v>
      </c>
      <c r="O573">
        <v>7</v>
      </c>
      <c r="P573">
        <v>0</v>
      </c>
      <c r="Q573">
        <v>1</v>
      </c>
      <c r="R573">
        <v>0</v>
      </c>
      <c r="S573">
        <v>0</v>
      </c>
      <c r="T573">
        <v>0</v>
      </c>
      <c r="U573">
        <v>0</v>
      </c>
      <c r="V573">
        <v>3</v>
      </c>
      <c r="W573">
        <v>11</v>
      </c>
      <c r="X573">
        <v>0</v>
      </c>
      <c r="Y573">
        <v>65</v>
      </c>
      <c r="Z573">
        <v>2202</v>
      </c>
      <c r="AA573">
        <v>0</v>
      </c>
      <c r="AB573">
        <v>0</v>
      </c>
      <c r="AC573">
        <v>0</v>
      </c>
      <c r="AD573">
        <v>1</v>
      </c>
      <c r="AE573">
        <v>0</v>
      </c>
      <c r="AF573">
        <v>0</v>
      </c>
      <c r="AG573">
        <v>0</v>
      </c>
      <c r="AH573">
        <v>1</v>
      </c>
      <c r="AI573">
        <v>0</v>
      </c>
      <c r="AJ573">
        <v>0</v>
      </c>
      <c r="AK573">
        <v>443</v>
      </c>
      <c r="AL573">
        <v>413</v>
      </c>
      <c r="AM573">
        <v>1</v>
      </c>
    </row>
    <row r="574" spans="1:39" x14ac:dyDescent="0.25">
      <c r="A574">
        <v>24221</v>
      </c>
      <c r="B574">
        <v>0</v>
      </c>
      <c r="C574">
        <v>0</v>
      </c>
      <c r="D574">
        <v>94</v>
      </c>
      <c r="E574">
        <v>8</v>
      </c>
      <c r="F574">
        <v>9</v>
      </c>
      <c r="G574">
        <v>9</v>
      </c>
      <c r="H574">
        <v>2</v>
      </c>
      <c r="I574">
        <v>5</v>
      </c>
      <c r="J574">
        <v>22</v>
      </c>
      <c r="K574">
        <v>1</v>
      </c>
      <c r="L574">
        <v>1</v>
      </c>
      <c r="M574">
        <v>1</v>
      </c>
      <c r="N574">
        <v>3</v>
      </c>
      <c r="O574">
        <v>4</v>
      </c>
      <c r="P574">
        <v>0</v>
      </c>
      <c r="Q574">
        <v>0</v>
      </c>
      <c r="R574">
        <v>0</v>
      </c>
      <c r="S574">
        <v>0</v>
      </c>
      <c r="T574">
        <v>0</v>
      </c>
      <c r="U574">
        <v>0</v>
      </c>
      <c r="V574">
        <v>3</v>
      </c>
      <c r="W574">
        <v>11</v>
      </c>
      <c r="X574">
        <v>0</v>
      </c>
      <c r="Y574">
        <v>61</v>
      </c>
      <c r="Z574">
        <v>2472</v>
      </c>
      <c r="AA574">
        <v>0</v>
      </c>
      <c r="AB574">
        <v>0</v>
      </c>
      <c r="AC574">
        <v>0</v>
      </c>
      <c r="AD574">
        <v>1</v>
      </c>
      <c r="AE574">
        <v>0</v>
      </c>
      <c r="AF574">
        <v>0</v>
      </c>
      <c r="AG574">
        <v>0</v>
      </c>
      <c r="AH574">
        <v>1</v>
      </c>
      <c r="AI574">
        <v>0</v>
      </c>
      <c r="AJ574">
        <v>0</v>
      </c>
      <c r="AK574">
        <v>33</v>
      </c>
      <c r="AL574">
        <v>11</v>
      </c>
      <c r="AM574">
        <v>0</v>
      </c>
    </row>
    <row r="575" spans="1:39" x14ac:dyDescent="0.25">
      <c r="A575">
        <v>39684</v>
      </c>
      <c r="B575">
        <v>1</v>
      </c>
      <c r="C575">
        <v>0</v>
      </c>
      <c r="D575">
        <v>41</v>
      </c>
      <c r="E575">
        <v>19</v>
      </c>
      <c r="F575">
        <v>0</v>
      </c>
      <c r="G575">
        <v>35</v>
      </c>
      <c r="H575">
        <v>6</v>
      </c>
      <c r="I575">
        <v>4</v>
      </c>
      <c r="J575">
        <v>17</v>
      </c>
      <c r="K575">
        <v>2</v>
      </c>
      <c r="L575">
        <v>2</v>
      </c>
      <c r="M575">
        <v>1</v>
      </c>
      <c r="N575">
        <v>2</v>
      </c>
      <c r="O575">
        <v>7</v>
      </c>
      <c r="P575">
        <v>0</v>
      </c>
      <c r="Q575">
        <v>0</v>
      </c>
      <c r="R575">
        <v>0</v>
      </c>
      <c r="S575">
        <v>0</v>
      </c>
      <c r="T575">
        <v>0</v>
      </c>
      <c r="U575">
        <v>1</v>
      </c>
      <c r="V575">
        <v>3</v>
      </c>
      <c r="W575">
        <v>11</v>
      </c>
      <c r="X575">
        <v>1</v>
      </c>
      <c r="Y575">
        <v>36</v>
      </c>
      <c r="Z575">
        <v>2784</v>
      </c>
      <c r="AA575">
        <v>0</v>
      </c>
      <c r="AB575">
        <v>0</v>
      </c>
      <c r="AC575">
        <v>1</v>
      </c>
      <c r="AD575">
        <v>0</v>
      </c>
      <c r="AE575">
        <v>0</v>
      </c>
      <c r="AF575">
        <v>0</v>
      </c>
      <c r="AG575">
        <v>0</v>
      </c>
      <c r="AH575">
        <v>0</v>
      </c>
      <c r="AI575">
        <v>0</v>
      </c>
      <c r="AJ575">
        <v>1</v>
      </c>
      <c r="AK575">
        <v>64</v>
      </c>
      <c r="AL575">
        <v>47</v>
      </c>
      <c r="AM575">
        <v>0</v>
      </c>
    </row>
    <row r="576" spans="1:39" x14ac:dyDescent="0.25">
      <c r="A576">
        <v>92163</v>
      </c>
      <c r="B576">
        <v>0</v>
      </c>
      <c r="C576">
        <v>0</v>
      </c>
      <c r="D576">
        <v>25</v>
      </c>
      <c r="E576">
        <v>817</v>
      </c>
      <c r="F576">
        <v>183</v>
      </c>
      <c r="G576">
        <v>797</v>
      </c>
      <c r="H576">
        <v>106</v>
      </c>
      <c r="I576">
        <v>163</v>
      </c>
      <c r="J576">
        <v>20</v>
      </c>
      <c r="K576">
        <v>0</v>
      </c>
      <c r="L576">
        <v>5</v>
      </c>
      <c r="M576">
        <v>11</v>
      </c>
      <c r="N576">
        <v>5</v>
      </c>
      <c r="O576">
        <v>2</v>
      </c>
      <c r="P576">
        <v>0</v>
      </c>
      <c r="Q576">
        <v>0</v>
      </c>
      <c r="R576">
        <v>1</v>
      </c>
      <c r="S576">
        <v>1</v>
      </c>
      <c r="T576">
        <v>0</v>
      </c>
      <c r="U576">
        <v>0</v>
      </c>
      <c r="V576">
        <v>3</v>
      </c>
      <c r="W576">
        <v>11</v>
      </c>
      <c r="X576">
        <v>1</v>
      </c>
      <c r="Y576">
        <v>45</v>
      </c>
      <c r="Z576">
        <v>2723</v>
      </c>
      <c r="AA576">
        <v>0</v>
      </c>
      <c r="AB576">
        <v>1</v>
      </c>
      <c r="AC576">
        <v>0</v>
      </c>
      <c r="AD576">
        <v>0</v>
      </c>
      <c r="AE576">
        <v>0</v>
      </c>
      <c r="AF576">
        <v>0</v>
      </c>
      <c r="AG576">
        <v>0</v>
      </c>
      <c r="AH576">
        <v>0</v>
      </c>
      <c r="AI576">
        <v>1</v>
      </c>
      <c r="AJ576">
        <v>0</v>
      </c>
      <c r="AK576">
        <v>2066</v>
      </c>
      <c r="AL576">
        <v>2046</v>
      </c>
      <c r="AM576">
        <v>2</v>
      </c>
    </row>
    <row r="577" spans="1:39" x14ac:dyDescent="0.25">
      <c r="A577">
        <v>69882</v>
      </c>
      <c r="B577">
        <v>0</v>
      </c>
      <c r="C577">
        <v>0</v>
      </c>
      <c r="D577">
        <v>94</v>
      </c>
      <c r="E577">
        <v>292</v>
      </c>
      <c r="F577">
        <v>127</v>
      </c>
      <c r="G577">
        <v>635</v>
      </c>
      <c r="H577">
        <v>132</v>
      </c>
      <c r="I577">
        <v>127</v>
      </c>
      <c r="J577">
        <v>165</v>
      </c>
      <c r="K577">
        <v>1</v>
      </c>
      <c r="L577">
        <v>3</v>
      </c>
      <c r="M577">
        <v>7</v>
      </c>
      <c r="N577">
        <v>9</v>
      </c>
      <c r="O577">
        <v>1</v>
      </c>
      <c r="P577">
        <v>0</v>
      </c>
      <c r="Q577">
        <v>0</v>
      </c>
      <c r="R577">
        <v>0</v>
      </c>
      <c r="S577">
        <v>0</v>
      </c>
      <c r="T577">
        <v>0</v>
      </c>
      <c r="U577">
        <v>0</v>
      </c>
      <c r="V577">
        <v>3</v>
      </c>
      <c r="W577">
        <v>11</v>
      </c>
      <c r="X577">
        <v>0</v>
      </c>
      <c r="Y577">
        <v>55</v>
      </c>
      <c r="Z577">
        <v>2390</v>
      </c>
      <c r="AA577">
        <v>0</v>
      </c>
      <c r="AB577">
        <v>0</v>
      </c>
      <c r="AC577">
        <v>1</v>
      </c>
      <c r="AD577">
        <v>0</v>
      </c>
      <c r="AE577">
        <v>0</v>
      </c>
      <c r="AF577">
        <v>0</v>
      </c>
      <c r="AG577">
        <v>0</v>
      </c>
      <c r="AH577">
        <v>0</v>
      </c>
      <c r="AI577">
        <v>1</v>
      </c>
      <c r="AJ577">
        <v>0</v>
      </c>
      <c r="AK577">
        <v>1313</v>
      </c>
      <c r="AL577">
        <v>1148</v>
      </c>
      <c r="AM577">
        <v>0</v>
      </c>
    </row>
    <row r="578" spans="1:39" x14ac:dyDescent="0.25">
      <c r="A578">
        <v>33178</v>
      </c>
      <c r="B578">
        <v>1</v>
      </c>
      <c r="C578">
        <v>0</v>
      </c>
      <c r="D578">
        <v>9</v>
      </c>
      <c r="E578">
        <v>12</v>
      </c>
      <c r="F578">
        <v>6</v>
      </c>
      <c r="G578">
        <v>2</v>
      </c>
      <c r="H578">
        <v>11</v>
      </c>
      <c r="I578">
        <v>2</v>
      </c>
      <c r="J578">
        <v>16</v>
      </c>
      <c r="K578">
        <v>1</v>
      </c>
      <c r="L578">
        <v>1</v>
      </c>
      <c r="M578">
        <v>0</v>
      </c>
      <c r="N578">
        <v>3</v>
      </c>
      <c r="O578">
        <v>4</v>
      </c>
      <c r="P578">
        <v>0</v>
      </c>
      <c r="Q578">
        <v>0</v>
      </c>
      <c r="R578">
        <v>0</v>
      </c>
      <c r="S578">
        <v>0</v>
      </c>
      <c r="T578">
        <v>0</v>
      </c>
      <c r="U578">
        <v>0</v>
      </c>
      <c r="V578">
        <v>3</v>
      </c>
      <c r="W578">
        <v>11</v>
      </c>
      <c r="X578">
        <v>0</v>
      </c>
      <c r="Y578">
        <v>43</v>
      </c>
      <c r="Z578">
        <v>2309</v>
      </c>
      <c r="AA578">
        <v>0</v>
      </c>
      <c r="AB578">
        <v>0</v>
      </c>
      <c r="AC578">
        <v>0</v>
      </c>
      <c r="AD578">
        <v>1</v>
      </c>
      <c r="AE578">
        <v>0</v>
      </c>
      <c r="AF578">
        <v>0</v>
      </c>
      <c r="AG578">
        <v>0</v>
      </c>
      <c r="AH578">
        <v>1</v>
      </c>
      <c r="AI578">
        <v>0</v>
      </c>
      <c r="AJ578">
        <v>0</v>
      </c>
      <c r="AK578">
        <v>33</v>
      </c>
      <c r="AL578">
        <v>17</v>
      </c>
      <c r="AM578">
        <v>0</v>
      </c>
    </row>
    <row r="579" spans="1:39" x14ac:dyDescent="0.25">
      <c r="A579">
        <v>59973</v>
      </c>
      <c r="B579">
        <v>0</v>
      </c>
      <c r="C579">
        <v>0</v>
      </c>
      <c r="D579">
        <v>47</v>
      </c>
      <c r="E579">
        <v>130</v>
      </c>
      <c r="F579">
        <v>30</v>
      </c>
      <c r="G579">
        <v>168</v>
      </c>
      <c r="H579">
        <v>20</v>
      </c>
      <c r="I579">
        <v>34</v>
      </c>
      <c r="J579">
        <v>0</v>
      </c>
      <c r="K579">
        <v>1</v>
      </c>
      <c r="L579">
        <v>3</v>
      </c>
      <c r="M579">
        <v>4</v>
      </c>
      <c r="N579">
        <v>7</v>
      </c>
      <c r="O579">
        <v>1</v>
      </c>
      <c r="P579">
        <v>0</v>
      </c>
      <c r="Q579">
        <v>0</v>
      </c>
      <c r="R579">
        <v>0</v>
      </c>
      <c r="S579">
        <v>0</v>
      </c>
      <c r="T579">
        <v>0</v>
      </c>
      <c r="U579">
        <v>0</v>
      </c>
      <c r="V579">
        <v>3</v>
      </c>
      <c r="W579">
        <v>11</v>
      </c>
      <c r="X579">
        <v>0</v>
      </c>
      <c r="Y579">
        <v>48</v>
      </c>
      <c r="Z579">
        <v>2450</v>
      </c>
      <c r="AA579">
        <v>0</v>
      </c>
      <c r="AB579">
        <v>1</v>
      </c>
      <c r="AC579">
        <v>0</v>
      </c>
      <c r="AD579">
        <v>0</v>
      </c>
      <c r="AE579">
        <v>0</v>
      </c>
      <c r="AF579">
        <v>0</v>
      </c>
      <c r="AG579">
        <v>0</v>
      </c>
      <c r="AH579">
        <v>0</v>
      </c>
      <c r="AI579">
        <v>0</v>
      </c>
      <c r="AJ579">
        <v>1</v>
      </c>
      <c r="AK579">
        <v>382</v>
      </c>
      <c r="AL579">
        <v>382</v>
      </c>
      <c r="AM579">
        <v>0</v>
      </c>
    </row>
    <row r="580" spans="1:39" x14ac:dyDescent="0.25">
      <c r="A580">
        <v>17459</v>
      </c>
      <c r="B580">
        <v>1</v>
      </c>
      <c r="C580">
        <v>0</v>
      </c>
      <c r="D580">
        <v>12</v>
      </c>
      <c r="E580">
        <v>6</v>
      </c>
      <c r="F580">
        <v>4</v>
      </c>
      <c r="G580">
        <v>16</v>
      </c>
      <c r="H580">
        <v>3</v>
      </c>
      <c r="I580">
        <v>10</v>
      </c>
      <c r="J580">
        <v>30</v>
      </c>
      <c r="K580">
        <v>3</v>
      </c>
      <c r="L580">
        <v>3</v>
      </c>
      <c r="M580">
        <v>1</v>
      </c>
      <c r="N580">
        <v>2</v>
      </c>
      <c r="O580">
        <v>7</v>
      </c>
      <c r="P580">
        <v>0</v>
      </c>
      <c r="Q580">
        <v>0</v>
      </c>
      <c r="R580">
        <v>0</v>
      </c>
      <c r="S580">
        <v>0</v>
      </c>
      <c r="T580">
        <v>0</v>
      </c>
      <c r="U580">
        <v>0</v>
      </c>
      <c r="V580">
        <v>3</v>
      </c>
      <c r="W580">
        <v>11</v>
      </c>
      <c r="X580">
        <v>1</v>
      </c>
      <c r="Y580">
        <v>45</v>
      </c>
      <c r="Z580">
        <v>2442</v>
      </c>
      <c r="AA580">
        <v>0</v>
      </c>
      <c r="AB580">
        <v>0</v>
      </c>
      <c r="AC580">
        <v>0</v>
      </c>
      <c r="AD580">
        <v>1</v>
      </c>
      <c r="AE580">
        <v>0</v>
      </c>
      <c r="AF580">
        <v>0</v>
      </c>
      <c r="AG580">
        <v>0</v>
      </c>
      <c r="AH580">
        <v>0</v>
      </c>
      <c r="AI580">
        <v>1</v>
      </c>
      <c r="AJ580">
        <v>0</v>
      </c>
      <c r="AK580">
        <v>39</v>
      </c>
      <c r="AL580">
        <v>9</v>
      </c>
      <c r="AM580">
        <v>0</v>
      </c>
    </row>
    <row r="581" spans="1:39" x14ac:dyDescent="0.25">
      <c r="A581">
        <v>23910</v>
      </c>
      <c r="B581">
        <v>1</v>
      </c>
      <c r="C581">
        <v>0</v>
      </c>
      <c r="D581">
        <v>80</v>
      </c>
      <c r="E581">
        <v>16</v>
      </c>
      <c r="F581">
        <v>12</v>
      </c>
      <c r="G581">
        <v>18</v>
      </c>
      <c r="H581">
        <v>7</v>
      </c>
      <c r="I581">
        <v>1</v>
      </c>
      <c r="J581">
        <v>13</v>
      </c>
      <c r="K581">
        <v>1</v>
      </c>
      <c r="L581">
        <v>2</v>
      </c>
      <c r="M581">
        <v>0</v>
      </c>
      <c r="N581">
        <v>3</v>
      </c>
      <c r="O581">
        <v>7</v>
      </c>
      <c r="P581">
        <v>0</v>
      </c>
      <c r="Q581">
        <v>0</v>
      </c>
      <c r="R581">
        <v>0</v>
      </c>
      <c r="S581">
        <v>0</v>
      </c>
      <c r="T581">
        <v>0</v>
      </c>
      <c r="U581">
        <v>0</v>
      </c>
      <c r="V581">
        <v>3</v>
      </c>
      <c r="W581">
        <v>11</v>
      </c>
      <c r="X581">
        <v>0</v>
      </c>
      <c r="Y581">
        <v>51</v>
      </c>
      <c r="Z581">
        <v>2770</v>
      </c>
      <c r="AA581">
        <v>1</v>
      </c>
      <c r="AB581">
        <v>0</v>
      </c>
      <c r="AC581">
        <v>0</v>
      </c>
      <c r="AD581">
        <v>0</v>
      </c>
      <c r="AE581">
        <v>0</v>
      </c>
      <c r="AF581">
        <v>0</v>
      </c>
      <c r="AG581">
        <v>0</v>
      </c>
      <c r="AH581">
        <v>1</v>
      </c>
      <c r="AI581">
        <v>0</v>
      </c>
      <c r="AJ581">
        <v>0</v>
      </c>
      <c r="AK581">
        <v>54</v>
      </c>
      <c r="AL581">
        <v>41</v>
      </c>
      <c r="AM581">
        <v>0</v>
      </c>
    </row>
    <row r="582" spans="1:39" x14ac:dyDescent="0.25">
      <c r="A582">
        <v>42169</v>
      </c>
      <c r="B582">
        <v>1</v>
      </c>
      <c r="C582">
        <v>1</v>
      </c>
      <c r="D582">
        <v>20</v>
      </c>
      <c r="E582">
        <v>19</v>
      </c>
      <c r="F582">
        <v>0</v>
      </c>
      <c r="G582">
        <v>9</v>
      </c>
      <c r="H582">
        <v>0</v>
      </c>
      <c r="I582">
        <v>0</v>
      </c>
      <c r="J582">
        <v>2</v>
      </c>
      <c r="K582">
        <v>2</v>
      </c>
      <c r="L582">
        <v>1</v>
      </c>
      <c r="M582">
        <v>0</v>
      </c>
      <c r="N582">
        <v>3</v>
      </c>
      <c r="O582">
        <v>8</v>
      </c>
      <c r="P582">
        <v>0</v>
      </c>
      <c r="Q582">
        <v>0</v>
      </c>
      <c r="R582">
        <v>0</v>
      </c>
      <c r="S582">
        <v>0</v>
      </c>
      <c r="T582">
        <v>0</v>
      </c>
      <c r="U582">
        <v>0</v>
      </c>
      <c r="V582">
        <v>3</v>
      </c>
      <c r="W582">
        <v>11</v>
      </c>
      <c r="X582">
        <v>0</v>
      </c>
      <c r="Y582">
        <v>51</v>
      </c>
      <c r="Z582">
        <v>2412</v>
      </c>
      <c r="AA582">
        <v>0</v>
      </c>
      <c r="AB582">
        <v>1</v>
      </c>
      <c r="AC582">
        <v>0</v>
      </c>
      <c r="AD582">
        <v>0</v>
      </c>
      <c r="AE582">
        <v>0</v>
      </c>
      <c r="AF582">
        <v>0</v>
      </c>
      <c r="AG582">
        <v>0</v>
      </c>
      <c r="AH582">
        <v>0</v>
      </c>
      <c r="AI582">
        <v>1</v>
      </c>
      <c r="AJ582">
        <v>0</v>
      </c>
      <c r="AK582">
        <v>28</v>
      </c>
      <c r="AL582">
        <v>26</v>
      </c>
      <c r="AM582">
        <v>0</v>
      </c>
    </row>
    <row r="583" spans="1:39" x14ac:dyDescent="0.25">
      <c r="A583">
        <v>26224</v>
      </c>
      <c r="B583">
        <v>1</v>
      </c>
      <c r="C583">
        <v>0</v>
      </c>
      <c r="D583">
        <v>39</v>
      </c>
      <c r="E583">
        <v>4</v>
      </c>
      <c r="F583">
        <v>7</v>
      </c>
      <c r="G583">
        <v>15</v>
      </c>
      <c r="H583">
        <v>13</v>
      </c>
      <c r="I583">
        <v>9</v>
      </c>
      <c r="J583">
        <v>15</v>
      </c>
      <c r="K583">
        <v>3</v>
      </c>
      <c r="L583">
        <v>2</v>
      </c>
      <c r="M583">
        <v>1</v>
      </c>
      <c r="N583">
        <v>3</v>
      </c>
      <c r="O583">
        <v>6</v>
      </c>
      <c r="P583">
        <v>0</v>
      </c>
      <c r="Q583">
        <v>0</v>
      </c>
      <c r="R583">
        <v>0</v>
      </c>
      <c r="S583">
        <v>0</v>
      </c>
      <c r="T583">
        <v>0</v>
      </c>
      <c r="U583">
        <v>0</v>
      </c>
      <c r="V583">
        <v>3</v>
      </c>
      <c r="W583">
        <v>11</v>
      </c>
      <c r="X583">
        <v>0</v>
      </c>
      <c r="Y583">
        <v>42</v>
      </c>
      <c r="Z583">
        <v>2549</v>
      </c>
      <c r="AA583">
        <v>0</v>
      </c>
      <c r="AB583">
        <v>1</v>
      </c>
      <c r="AC583">
        <v>0</v>
      </c>
      <c r="AD583">
        <v>0</v>
      </c>
      <c r="AE583">
        <v>0</v>
      </c>
      <c r="AF583">
        <v>1</v>
      </c>
      <c r="AG583">
        <v>0</v>
      </c>
      <c r="AH583">
        <v>0</v>
      </c>
      <c r="AI583">
        <v>0</v>
      </c>
      <c r="AJ583">
        <v>0</v>
      </c>
      <c r="AK583">
        <v>48</v>
      </c>
      <c r="AL583">
        <v>33</v>
      </c>
      <c r="AM583">
        <v>0</v>
      </c>
    </row>
    <row r="584" spans="1:39" x14ac:dyDescent="0.25">
      <c r="A584">
        <v>31089</v>
      </c>
      <c r="B584">
        <v>1</v>
      </c>
      <c r="C584">
        <v>0</v>
      </c>
      <c r="D584">
        <v>57</v>
      </c>
      <c r="E584">
        <v>31</v>
      </c>
      <c r="F584">
        <v>3</v>
      </c>
      <c r="G584">
        <v>31</v>
      </c>
      <c r="H584">
        <v>2</v>
      </c>
      <c r="I584">
        <v>8</v>
      </c>
      <c r="J584">
        <v>4</v>
      </c>
      <c r="K584">
        <v>3</v>
      </c>
      <c r="L584">
        <v>3</v>
      </c>
      <c r="M584">
        <v>0</v>
      </c>
      <c r="N584">
        <v>4</v>
      </c>
      <c r="O584">
        <v>8</v>
      </c>
      <c r="P584">
        <v>0</v>
      </c>
      <c r="Q584">
        <v>0</v>
      </c>
      <c r="R584">
        <v>0</v>
      </c>
      <c r="S584">
        <v>0</v>
      </c>
      <c r="T584">
        <v>0</v>
      </c>
      <c r="U584">
        <v>0</v>
      </c>
      <c r="V584">
        <v>3</v>
      </c>
      <c r="W584">
        <v>11</v>
      </c>
      <c r="X584">
        <v>0</v>
      </c>
      <c r="Y584">
        <v>39</v>
      </c>
      <c r="Z584">
        <v>2840</v>
      </c>
      <c r="AA584">
        <v>0</v>
      </c>
      <c r="AB584">
        <v>0</v>
      </c>
      <c r="AC584">
        <v>0</v>
      </c>
      <c r="AD584">
        <v>1</v>
      </c>
      <c r="AE584">
        <v>0</v>
      </c>
      <c r="AF584">
        <v>0</v>
      </c>
      <c r="AG584">
        <v>0</v>
      </c>
      <c r="AH584">
        <v>1</v>
      </c>
      <c r="AI584">
        <v>0</v>
      </c>
      <c r="AJ584">
        <v>0</v>
      </c>
      <c r="AK584">
        <v>75</v>
      </c>
      <c r="AL584">
        <v>71</v>
      </c>
      <c r="AM584">
        <v>0</v>
      </c>
    </row>
    <row r="585" spans="1:39" x14ac:dyDescent="0.25">
      <c r="A585">
        <v>30081</v>
      </c>
      <c r="B585">
        <v>0</v>
      </c>
      <c r="C585">
        <v>1</v>
      </c>
      <c r="D585">
        <v>27</v>
      </c>
      <c r="E585">
        <v>36</v>
      </c>
      <c r="F585">
        <v>0</v>
      </c>
      <c r="G585">
        <v>2</v>
      </c>
      <c r="H585">
        <v>0</v>
      </c>
      <c r="I585">
        <v>0</v>
      </c>
      <c r="J585">
        <v>4</v>
      </c>
      <c r="K585">
        <v>1</v>
      </c>
      <c r="L585">
        <v>1</v>
      </c>
      <c r="M585">
        <v>0</v>
      </c>
      <c r="N585">
        <v>3</v>
      </c>
      <c r="O585">
        <v>7</v>
      </c>
      <c r="P585">
        <v>0</v>
      </c>
      <c r="Q585">
        <v>0</v>
      </c>
      <c r="R585">
        <v>0</v>
      </c>
      <c r="S585">
        <v>0</v>
      </c>
      <c r="T585">
        <v>0</v>
      </c>
      <c r="U585">
        <v>0</v>
      </c>
      <c r="V585">
        <v>3</v>
      </c>
      <c r="W585">
        <v>11</v>
      </c>
      <c r="X585">
        <v>0</v>
      </c>
      <c r="Y585">
        <v>59</v>
      </c>
      <c r="Z585">
        <v>2652</v>
      </c>
      <c r="AA585">
        <v>0</v>
      </c>
      <c r="AB585">
        <v>0</v>
      </c>
      <c r="AC585">
        <v>1</v>
      </c>
      <c r="AD585">
        <v>0</v>
      </c>
      <c r="AE585">
        <v>0</v>
      </c>
      <c r="AF585">
        <v>0</v>
      </c>
      <c r="AG585">
        <v>0</v>
      </c>
      <c r="AH585">
        <v>1</v>
      </c>
      <c r="AI585">
        <v>0</v>
      </c>
      <c r="AJ585">
        <v>0</v>
      </c>
      <c r="AK585">
        <v>38</v>
      </c>
      <c r="AL585">
        <v>34</v>
      </c>
      <c r="AM585">
        <v>0</v>
      </c>
    </row>
    <row r="586" spans="1:39" x14ac:dyDescent="0.25">
      <c r="A586">
        <v>62807</v>
      </c>
      <c r="B586">
        <v>0</v>
      </c>
      <c r="C586">
        <v>1</v>
      </c>
      <c r="D586">
        <v>83</v>
      </c>
      <c r="E586">
        <v>526</v>
      </c>
      <c r="F586">
        <v>28</v>
      </c>
      <c r="G586">
        <v>135</v>
      </c>
      <c r="H586">
        <v>10</v>
      </c>
      <c r="I586">
        <v>21</v>
      </c>
      <c r="J586">
        <v>99</v>
      </c>
      <c r="K586">
        <v>3</v>
      </c>
      <c r="L586">
        <v>5</v>
      </c>
      <c r="M586">
        <v>3</v>
      </c>
      <c r="N586">
        <v>12</v>
      </c>
      <c r="O586">
        <v>5</v>
      </c>
      <c r="P586">
        <v>0</v>
      </c>
      <c r="Q586">
        <v>0</v>
      </c>
      <c r="R586">
        <v>0</v>
      </c>
      <c r="S586">
        <v>0</v>
      </c>
      <c r="T586">
        <v>0</v>
      </c>
      <c r="U586">
        <v>0</v>
      </c>
      <c r="V586">
        <v>3</v>
      </c>
      <c r="W586">
        <v>11</v>
      </c>
      <c r="X586">
        <v>0</v>
      </c>
      <c r="Y586">
        <v>60</v>
      </c>
      <c r="Z586">
        <v>2826</v>
      </c>
      <c r="AA586">
        <v>0</v>
      </c>
      <c r="AB586">
        <v>0</v>
      </c>
      <c r="AC586">
        <v>0</v>
      </c>
      <c r="AD586">
        <v>1</v>
      </c>
      <c r="AE586">
        <v>0</v>
      </c>
      <c r="AF586">
        <v>0</v>
      </c>
      <c r="AG586">
        <v>0</v>
      </c>
      <c r="AH586">
        <v>1</v>
      </c>
      <c r="AI586">
        <v>0</v>
      </c>
      <c r="AJ586">
        <v>0</v>
      </c>
      <c r="AK586">
        <v>720</v>
      </c>
      <c r="AL586">
        <v>621</v>
      </c>
      <c r="AM586">
        <v>0</v>
      </c>
    </row>
    <row r="587" spans="1:39" x14ac:dyDescent="0.25">
      <c r="A587">
        <v>72906</v>
      </c>
      <c r="B587">
        <v>0</v>
      </c>
      <c r="C587">
        <v>0</v>
      </c>
      <c r="D587">
        <v>79</v>
      </c>
      <c r="E587">
        <v>400</v>
      </c>
      <c r="F587">
        <v>32</v>
      </c>
      <c r="G587">
        <v>519</v>
      </c>
      <c r="H587">
        <v>71</v>
      </c>
      <c r="I587">
        <v>75</v>
      </c>
      <c r="J587">
        <v>54</v>
      </c>
      <c r="K587">
        <v>1</v>
      </c>
      <c r="L587">
        <v>3</v>
      </c>
      <c r="M587">
        <v>4</v>
      </c>
      <c r="N587">
        <v>9</v>
      </c>
      <c r="O587">
        <v>1</v>
      </c>
      <c r="P587">
        <v>0</v>
      </c>
      <c r="Q587">
        <v>0</v>
      </c>
      <c r="R587">
        <v>0</v>
      </c>
      <c r="S587">
        <v>0</v>
      </c>
      <c r="T587">
        <v>0</v>
      </c>
      <c r="U587">
        <v>0</v>
      </c>
      <c r="V587">
        <v>3</v>
      </c>
      <c r="W587">
        <v>11</v>
      </c>
      <c r="X587">
        <v>0</v>
      </c>
      <c r="Y587">
        <v>65</v>
      </c>
      <c r="Z587">
        <v>2444</v>
      </c>
      <c r="AA587">
        <v>0</v>
      </c>
      <c r="AB587">
        <v>0</v>
      </c>
      <c r="AC587">
        <v>1</v>
      </c>
      <c r="AD587">
        <v>0</v>
      </c>
      <c r="AE587">
        <v>0</v>
      </c>
      <c r="AF587">
        <v>0</v>
      </c>
      <c r="AG587">
        <v>0</v>
      </c>
      <c r="AH587">
        <v>1</v>
      </c>
      <c r="AI587">
        <v>0</v>
      </c>
      <c r="AJ587">
        <v>0</v>
      </c>
      <c r="AK587">
        <v>1097</v>
      </c>
      <c r="AL587">
        <v>1043</v>
      </c>
      <c r="AM587">
        <v>0</v>
      </c>
    </row>
    <row r="588" spans="1:39" x14ac:dyDescent="0.25">
      <c r="A588">
        <v>61467</v>
      </c>
      <c r="B588">
        <v>0</v>
      </c>
      <c r="C588">
        <v>2</v>
      </c>
      <c r="D588">
        <v>69</v>
      </c>
      <c r="E588">
        <v>410</v>
      </c>
      <c r="F588">
        <v>16</v>
      </c>
      <c r="G588">
        <v>114</v>
      </c>
      <c r="H588">
        <v>0</v>
      </c>
      <c r="I588">
        <v>5</v>
      </c>
      <c r="J588">
        <v>49</v>
      </c>
      <c r="K588">
        <v>3</v>
      </c>
      <c r="L588">
        <v>5</v>
      </c>
      <c r="M588">
        <v>2</v>
      </c>
      <c r="N588">
        <v>10</v>
      </c>
      <c r="O588">
        <v>5</v>
      </c>
      <c r="P588">
        <v>0</v>
      </c>
      <c r="Q588">
        <v>0</v>
      </c>
      <c r="R588">
        <v>0</v>
      </c>
      <c r="S588">
        <v>0</v>
      </c>
      <c r="T588">
        <v>0</v>
      </c>
      <c r="U588">
        <v>0</v>
      </c>
      <c r="V588">
        <v>3</v>
      </c>
      <c r="W588">
        <v>11</v>
      </c>
      <c r="X588">
        <v>0</v>
      </c>
      <c r="Y588">
        <v>72</v>
      </c>
      <c r="Z588">
        <v>2726</v>
      </c>
      <c r="AA588">
        <v>0</v>
      </c>
      <c r="AB588">
        <v>1</v>
      </c>
      <c r="AC588">
        <v>0</v>
      </c>
      <c r="AD588">
        <v>0</v>
      </c>
      <c r="AE588">
        <v>0</v>
      </c>
      <c r="AF588">
        <v>0</v>
      </c>
      <c r="AG588">
        <v>0</v>
      </c>
      <c r="AH588">
        <v>0</v>
      </c>
      <c r="AI588">
        <v>0</v>
      </c>
      <c r="AJ588">
        <v>1</v>
      </c>
      <c r="AK588">
        <v>545</v>
      </c>
      <c r="AL588">
        <v>496</v>
      </c>
      <c r="AM588">
        <v>0</v>
      </c>
    </row>
    <row r="589" spans="1:39" x14ac:dyDescent="0.25">
      <c r="A589">
        <v>49618</v>
      </c>
      <c r="B589">
        <v>1</v>
      </c>
      <c r="C589">
        <v>1</v>
      </c>
      <c r="D589">
        <v>77</v>
      </c>
      <c r="E589">
        <v>80</v>
      </c>
      <c r="F589">
        <v>3</v>
      </c>
      <c r="G589">
        <v>26</v>
      </c>
      <c r="H589">
        <v>4</v>
      </c>
      <c r="I589">
        <v>2</v>
      </c>
      <c r="J589">
        <v>14</v>
      </c>
      <c r="K589">
        <v>4</v>
      </c>
      <c r="L589">
        <v>3</v>
      </c>
      <c r="M589">
        <v>1</v>
      </c>
      <c r="N589">
        <v>3</v>
      </c>
      <c r="O589">
        <v>7</v>
      </c>
      <c r="P589">
        <v>0</v>
      </c>
      <c r="Q589">
        <v>0</v>
      </c>
      <c r="R589">
        <v>0</v>
      </c>
      <c r="S589">
        <v>0</v>
      </c>
      <c r="T589">
        <v>0</v>
      </c>
      <c r="U589">
        <v>0</v>
      </c>
      <c r="V589">
        <v>3</v>
      </c>
      <c r="W589">
        <v>11</v>
      </c>
      <c r="X589">
        <v>0</v>
      </c>
      <c r="Y589">
        <v>54</v>
      </c>
      <c r="Z589">
        <v>2678</v>
      </c>
      <c r="AA589">
        <v>0</v>
      </c>
      <c r="AB589">
        <v>0</v>
      </c>
      <c r="AC589">
        <v>0</v>
      </c>
      <c r="AD589">
        <v>1</v>
      </c>
      <c r="AE589">
        <v>0</v>
      </c>
      <c r="AF589">
        <v>0</v>
      </c>
      <c r="AG589">
        <v>0</v>
      </c>
      <c r="AH589">
        <v>0</v>
      </c>
      <c r="AI589">
        <v>1</v>
      </c>
      <c r="AJ589">
        <v>0</v>
      </c>
      <c r="AK589">
        <v>115</v>
      </c>
      <c r="AL589">
        <v>101</v>
      </c>
      <c r="AM589">
        <v>0</v>
      </c>
    </row>
    <row r="590" spans="1:39" x14ac:dyDescent="0.25">
      <c r="A590">
        <v>21888</v>
      </c>
      <c r="B590">
        <v>1</v>
      </c>
      <c r="C590">
        <v>0</v>
      </c>
      <c r="D590">
        <v>15</v>
      </c>
      <c r="E590">
        <v>88</v>
      </c>
      <c r="F590">
        <v>10</v>
      </c>
      <c r="G590">
        <v>46</v>
      </c>
      <c r="H590">
        <v>2</v>
      </c>
      <c r="I590">
        <v>3</v>
      </c>
      <c r="J590">
        <v>64</v>
      </c>
      <c r="K590">
        <v>4</v>
      </c>
      <c r="L590">
        <v>5</v>
      </c>
      <c r="M590">
        <v>1</v>
      </c>
      <c r="N590">
        <v>2</v>
      </c>
      <c r="O590">
        <v>10</v>
      </c>
      <c r="P590">
        <v>0</v>
      </c>
      <c r="Q590">
        <v>0</v>
      </c>
      <c r="R590">
        <v>0</v>
      </c>
      <c r="S590">
        <v>0</v>
      </c>
      <c r="T590">
        <v>0</v>
      </c>
      <c r="U590">
        <v>0</v>
      </c>
      <c r="V590">
        <v>3</v>
      </c>
      <c r="W590">
        <v>11</v>
      </c>
      <c r="X590">
        <v>1</v>
      </c>
      <c r="Y590">
        <v>34</v>
      </c>
      <c r="Z590">
        <v>2706</v>
      </c>
      <c r="AA590">
        <v>0</v>
      </c>
      <c r="AB590">
        <v>0</v>
      </c>
      <c r="AC590">
        <v>1</v>
      </c>
      <c r="AD590">
        <v>0</v>
      </c>
      <c r="AE590">
        <v>0</v>
      </c>
      <c r="AF590">
        <v>0</v>
      </c>
      <c r="AG590">
        <v>0</v>
      </c>
      <c r="AH590">
        <v>0</v>
      </c>
      <c r="AI590">
        <v>1</v>
      </c>
      <c r="AJ590">
        <v>0</v>
      </c>
      <c r="AK590">
        <v>149</v>
      </c>
      <c r="AL590">
        <v>85</v>
      </c>
      <c r="AM590">
        <v>0</v>
      </c>
    </row>
    <row r="591" spans="1:39" x14ac:dyDescent="0.25">
      <c r="A591">
        <v>42429</v>
      </c>
      <c r="B591">
        <v>0</v>
      </c>
      <c r="C591">
        <v>1</v>
      </c>
      <c r="D591">
        <v>99</v>
      </c>
      <c r="E591">
        <v>55</v>
      </c>
      <c r="F591">
        <v>0</v>
      </c>
      <c r="G591">
        <v>6</v>
      </c>
      <c r="H591">
        <v>2</v>
      </c>
      <c r="I591">
        <v>0</v>
      </c>
      <c r="J591">
        <v>4</v>
      </c>
      <c r="K591">
        <v>2</v>
      </c>
      <c r="L591">
        <v>1</v>
      </c>
      <c r="M591">
        <v>1</v>
      </c>
      <c r="N591">
        <v>3</v>
      </c>
      <c r="O591">
        <v>5</v>
      </c>
      <c r="P591">
        <v>0</v>
      </c>
      <c r="Q591">
        <v>0</v>
      </c>
      <c r="R591">
        <v>0</v>
      </c>
      <c r="S591">
        <v>0</v>
      </c>
      <c r="T591">
        <v>0</v>
      </c>
      <c r="U591">
        <v>0</v>
      </c>
      <c r="V591">
        <v>3</v>
      </c>
      <c r="W591">
        <v>11</v>
      </c>
      <c r="X591">
        <v>0</v>
      </c>
      <c r="Y591">
        <v>47</v>
      </c>
      <c r="Z591">
        <v>2297</v>
      </c>
      <c r="AA591">
        <v>0</v>
      </c>
      <c r="AB591">
        <v>0</v>
      </c>
      <c r="AC591">
        <v>0</v>
      </c>
      <c r="AD591">
        <v>0</v>
      </c>
      <c r="AE591">
        <v>1</v>
      </c>
      <c r="AF591">
        <v>0</v>
      </c>
      <c r="AG591">
        <v>0</v>
      </c>
      <c r="AH591">
        <v>1</v>
      </c>
      <c r="AI591">
        <v>0</v>
      </c>
      <c r="AJ591">
        <v>0</v>
      </c>
      <c r="AK591">
        <v>63</v>
      </c>
      <c r="AL591">
        <v>59</v>
      </c>
      <c r="AM591">
        <v>0</v>
      </c>
    </row>
    <row r="592" spans="1:39" x14ac:dyDescent="0.25">
      <c r="A592">
        <v>26150</v>
      </c>
      <c r="B592">
        <v>2</v>
      </c>
      <c r="C592">
        <v>1</v>
      </c>
      <c r="D592">
        <v>61</v>
      </c>
      <c r="E592">
        <v>5</v>
      </c>
      <c r="F592">
        <v>1</v>
      </c>
      <c r="G592">
        <v>13</v>
      </c>
      <c r="H592">
        <v>3</v>
      </c>
      <c r="I592">
        <v>5</v>
      </c>
      <c r="J592">
        <v>1</v>
      </c>
      <c r="K592">
        <v>1</v>
      </c>
      <c r="L592">
        <v>1</v>
      </c>
      <c r="M592">
        <v>0</v>
      </c>
      <c r="N592">
        <v>3</v>
      </c>
      <c r="O592">
        <v>7</v>
      </c>
      <c r="P592">
        <v>0</v>
      </c>
      <c r="Q592">
        <v>0</v>
      </c>
      <c r="R592">
        <v>0</v>
      </c>
      <c r="S592">
        <v>0</v>
      </c>
      <c r="T592">
        <v>0</v>
      </c>
      <c r="U592">
        <v>0</v>
      </c>
      <c r="V592">
        <v>3</v>
      </c>
      <c r="W592">
        <v>11</v>
      </c>
      <c r="X592">
        <v>0</v>
      </c>
      <c r="Y592">
        <v>64</v>
      </c>
      <c r="Z592">
        <v>2634</v>
      </c>
      <c r="AA592">
        <v>1</v>
      </c>
      <c r="AB592">
        <v>0</v>
      </c>
      <c r="AC592">
        <v>0</v>
      </c>
      <c r="AD592">
        <v>0</v>
      </c>
      <c r="AE592">
        <v>0</v>
      </c>
      <c r="AF592">
        <v>0</v>
      </c>
      <c r="AG592">
        <v>0</v>
      </c>
      <c r="AH592">
        <v>1</v>
      </c>
      <c r="AI592">
        <v>0</v>
      </c>
      <c r="AJ592">
        <v>0</v>
      </c>
      <c r="AK592">
        <v>27</v>
      </c>
      <c r="AL592">
        <v>26</v>
      </c>
      <c r="AM592">
        <v>0</v>
      </c>
    </row>
    <row r="593" spans="1:39" x14ac:dyDescent="0.25">
      <c r="A593">
        <v>30801</v>
      </c>
      <c r="B593">
        <v>0</v>
      </c>
      <c r="C593">
        <v>1</v>
      </c>
      <c r="D593">
        <v>23</v>
      </c>
      <c r="E593">
        <v>8</v>
      </c>
      <c r="F593">
        <v>4</v>
      </c>
      <c r="G593">
        <v>5</v>
      </c>
      <c r="H593">
        <v>15</v>
      </c>
      <c r="I593">
        <v>2</v>
      </c>
      <c r="J593">
        <v>11</v>
      </c>
      <c r="K593">
        <v>2</v>
      </c>
      <c r="L593">
        <v>1</v>
      </c>
      <c r="M593">
        <v>0</v>
      </c>
      <c r="N593">
        <v>3</v>
      </c>
      <c r="O593">
        <v>7</v>
      </c>
      <c r="P593">
        <v>0</v>
      </c>
      <c r="Q593">
        <v>0</v>
      </c>
      <c r="R593">
        <v>0</v>
      </c>
      <c r="S593">
        <v>0</v>
      </c>
      <c r="T593">
        <v>0</v>
      </c>
      <c r="U593">
        <v>0</v>
      </c>
      <c r="V593">
        <v>3</v>
      </c>
      <c r="W593">
        <v>11</v>
      </c>
      <c r="X593">
        <v>0</v>
      </c>
      <c r="Y593">
        <v>45</v>
      </c>
      <c r="Z593">
        <v>2770</v>
      </c>
      <c r="AA593">
        <v>0</v>
      </c>
      <c r="AB593">
        <v>1</v>
      </c>
      <c r="AC593">
        <v>0</v>
      </c>
      <c r="AD593">
        <v>0</v>
      </c>
      <c r="AE593">
        <v>0</v>
      </c>
      <c r="AF593">
        <v>0</v>
      </c>
      <c r="AG593">
        <v>1</v>
      </c>
      <c r="AH593">
        <v>0</v>
      </c>
      <c r="AI593">
        <v>0</v>
      </c>
      <c r="AJ593">
        <v>0</v>
      </c>
      <c r="AK593">
        <v>34</v>
      </c>
      <c r="AL593">
        <v>23</v>
      </c>
      <c r="AM593">
        <v>0</v>
      </c>
    </row>
    <row r="594" spans="1:39" x14ac:dyDescent="0.25">
      <c r="A594">
        <v>81168</v>
      </c>
      <c r="B594">
        <v>0</v>
      </c>
      <c r="C594">
        <v>0</v>
      </c>
      <c r="D594">
        <v>84</v>
      </c>
      <c r="E594">
        <v>410</v>
      </c>
      <c r="F594">
        <v>0</v>
      </c>
      <c r="G594">
        <v>592</v>
      </c>
      <c r="H594">
        <v>147</v>
      </c>
      <c r="I594">
        <v>22</v>
      </c>
      <c r="J594">
        <v>22</v>
      </c>
      <c r="K594">
        <v>1</v>
      </c>
      <c r="L594">
        <v>6</v>
      </c>
      <c r="M594">
        <v>4</v>
      </c>
      <c r="N594">
        <v>7</v>
      </c>
      <c r="O594">
        <v>3</v>
      </c>
      <c r="P594">
        <v>0</v>
      </c>
      <c r="Q594">
        <v>0</v>
      </c>
      <c r="R594">
        <v>0</v>
      </c>
      <c r="S594">
        <v>1</v>
      </c>
      <c r="T594">
        <v>0</v>
      </c>
      <c r="U594">
        <v>0</v>
      </c>
      <c r="V594">
        <v>3</v>
      </c>
      <c r="W594">
        <v>11</v>
      </c>
      <c r="X594">
        <v>0</v>
      </c>
      <c r="Y594">
        <v>55</v>
      </c>
      <c r="Z594">
        <v>2212</v>
      </c>
      <c r="AA594">
        <v>0</v>
      </c>
      <c r="AB594">
        <v>1</v>
      </c>
      <c r="AC594">
        <v>0</v>
      </c>
      <c r="AD594">
        <v>0</v>
      </c>
      <c r="AE594">
        <v>0</v>
      </c>
      <c r="AF594">
        <v>0</v>
      </c>
      <c r="AG594">
        <v>0</v>
      </c>
      <c r="AH594">
        <v>1</v>
      </c>
      <c r="AI594">
        <v>0</v>
      </c>
      <c r="AJ594">
        <v>0</v>
      </c>
      <c r="AK594">
        <v>1171</v>
      </c>
      <c r="AL594">
        <v>1149</v>
      </c>
      <c r="AM594">
        <v>1</v>
      </c>
    </row>
    <row r="595" spans="1:39" x14ac:dyDescent="0.25">
      <c r="A595">
        <v>26877</v>
      </c>
      <c r="B595">
        <v>0</v>
      </c>
      <c r="C595">
        <v>0</v>
      </c>
      <c r="D595">
        <v>74</v>
      </c>
      <c r="E595">
        <v>101</v>
      </c>
      <c r="F595">
        <v>13</v>
      </c>
      <c r="G595">
        <v>76</v>
      </c>
      <c r="H595">
        <v>20</v>
      </c>
      <c r="I595">
        <v>18</v>
      </c>
      <c r="J595">
        <v>40</v>
      </c>
      <c r="K595">
        <v>2</v>
      </c>
      <c r="L595">
        <v>3</v>
      </c>
      <c r="M595">
        <v>1</v>
      </c>
      <c r="N595">
        <v>6</v>
      </c>
      <c r="O595">
        <v>6</v>
      </c>
      <c r="P595">
        <v>0</v>
      </c>
      <c r="Q595">
        <v>0</v>
      </c>
      <c r="R595">
        <v>0</v>
      </c>
      <c r="S595">
        <v>0</v>
      </c>
      <c r="T595">
        <v>0</v>
      </c>
      <c r="U595">
        <v>0</v>
      </c>
      <c r="V595">
        <v>3</v>
      </c>
      <c r="W595">
        <v>11</v>
      </c>
      <c r="X595">
        <v>0</v>
      </c>
      <c r="Y595">
        <v>51</v>
      </c>
      <c r="Z595">
        <v>2473</v>
      </c>
      <c r="AA595">
        <v>0</v>
      </c>
      <c r="AB595">
        <v>0</v>
      </c>
      <c r="AC595">
        <v>1</v>
      </c>
      <c r="AD595">
        <v>0</v>
      </c>
      <c r="AE595">
        <v>0</v>
      </c>
      <c r="AF595">
        <v>0</v>
      </c>
      <c r="AG595">
        <v>0</v>
      </c>
      <c r="AH595">
        <v>0</v>
      </c>
      <c r="AI595">
        <v>1</v>
      </c>
      <c r="AJ595">
        <v>0</v>
      </c>
      <c r="AK595">
        <v>228</v>
      </c>
      <c r="AL595">
        <v>188</v>
      </c>
      <c r="AM595">
        <v>0</v>
      </c>
    </row>
    <row r="596" spans="1:39" x14ac:dyDescent="0.25">
      <c r="A596">
        <v>45006</v>
      </c>
      <c r="B596">
        <v>0</v>
      </c>
      <c r="C596">
        <v>0</v>
      </c>
      <c r="D596">
        <v>90</v>
      </c>
      <c r="E596">
        <v>162</v>
      </c>
      <c r="F596">
        <v>25</v>
      </c>
      <c r="G596">
        <v>53</v>
      </c>
      <c r="H596">
        <v>16</v>
      </c>
      <c r="I596">
        <v>0</v>
      </c>
      <c r="J596">
        <v>10</v>
      </c>
      <c r="K596">
        <v>1</v>
      </c>
      <c r="L596">
        <v>3</v>
      </c>
      <c r="M596">
        <v>1</v>
      </c>
      <c r="N596">
        <v>7</v>
      </c>
      <c r="O596">
        <v>3</v>
      </c>
      <c r="P596">
        <v>0</v>
      </c>
      <c r="Q596">
        <v>0</v>
      </c>
      <c r="R596">
        <v>0</v>
      </c>
      <c r="S596">
        <v>0</v>
      </c>
      <c r="T596">
        <v>0</v>
      </c>
      <c r="U596">
        <v>0</v>
      </c>
      <c r="V596">
        <v>3</v>
      </c>
      <c r="W596">
        <v>11</v>
      </c>
      <c r="X596">
        <v>0</v>
      </c>
      <c r="Y596">
        <v>76</v>
      </c>
      <c r="Z596">
        <v>2505</v>
      </c>
      <c r="AA596">
        <v>0</v>
      </c>
      <c r="AB596">
        <v>0</v>
      </c>
      <c r="AC596">
        <v>0</v>
      </c>
      <c r="AD596">
        <v>0</v>
      </c>
      <c r="AE596">
        <v>1</v>
      </c>
      <c r="AF596">
        <v>0</v>
      </c>
      <c r="AG596">
        <v>0</v>
      </c>
      <c r="AH596">
        <v>0</v>
      </c>
      <c r="AI596">
        <v>1</v>
      </c>
      <c r="AJ596">
        <v>0</v>
      </c>
      <c r="AK596">
        <v>256</v>
      </c>
      <c r="AL596">
        <v>246</v>
      </c>
      <c r="AM596">
        <v>0</v>
      </c>
    </row>
    <row r="597" spans="1:39" x14ac:dyDescent="0.25">
      <c r="A597">
        <v>18978</v>
      </c>
      <c r="B597">
        <v>1</v>
      </c>
      <c r="C597">
        <v>0</v>
      </c>
      <c r="D597">
        <v>41</v>
      </c>
      <c r="E597">
        <v>2</v>
      </c>
      <c r="F597">
        <v>8</v>
      </c>
      <c r="G597">
        <v>1</v>
      </c>
      <c r="H597">
        <v>4</v>
      </c>
      <c r="I597">
        <v>7</v>
      </c>
      <c r="J597">
        <v>15</v>
      </c>
      <c r="K597">
        <v>1</v>
      </c>
      <c r="L597">
        <v>1</v>
      </c>
      <c r="M597">
        <v>0</v>
      </c>
      <c r="N597">
        <v>3</v>
      </c>
      <c r="O597">
        <v>8</v>
      </c>
      <c r="P597">
        <v>0</v>
      </c>
      <c r="Q597">
        <v>0</v>
      </c>
      <c r="R597">
        <v>0</v>
      </c>
      <c r="S597">
        <v>0</v>
      </c>
      <c r="T597">
        <v>0</v>
      </c>
      <c r="U597">
        <v>0</v>
      </c>
      <c r="V597">
        <v>3</v>
      </c>
      <c r="W597">
        <v>11</v>
      </c>
      <c r="X597">
        <v>0</v>
      </c>
      <c r="Y597">
        <v>47</v>
      </c>
      <c r="Z597">
        <v>2724</v>
      </c>
      <c r="AA597">
        <v>0</v>
      </c>
      <c r="AB597">
        <v>1</v>
      </c>
      <c r="AC597">
        <v>0</v>
      </c>
      <c r="AD597">
        <v>0</v>
      </c>
      <c r="AE597">
        <v>0</v>
      </c>
      <c r="AF597">
        <v>0</v>
      </c>
      <c r="AG597">
        <v>1</v>
      </c>
      <c r="AH597">
        <v>0</v>
      </c>
      <c r="AI597">
        <v>0</v>
      </c>
      <c r="AJ597">
        <v>0</v>
      </c>
      <c r="AK597">
        <v>22</v>
      </c>
      <c r="AL597">
        <v>7</v>
      </c>
      <c r="AM597">
        <v>0</v>
      </c>
    </row>
    <row r="598" spans="1:39" x14ac:dyDescent="0.25">
      <c r="A598">
        <v>22574</v>
      </c>
      <c r="B598">
        <v>2</v>
      </c>
      <c r="C598">
        <v>1</v>
      </c>
      <c r="D598">
        <v>28</v>
      </c>
      <c r="E598">
        <v>25</v>
      </c>
      <c r="F598">
        <v>0</v>
      </c>
      <c r="G598">
        <v>8</v>
      </c>
      <c r="H598">
        <v>2</v>
      </c>
      <c r="I598">
        <v>0</v>
      </c>
      <c r="J598">
        <v>2</v>
      </c>
      <c r="K598">
        <v>2</v>
      </c>
      <c r="L598">
        <v>2</v>
      </c>
      <c r="M598">
        <v>0</v>
      </c>
      <c r="N598">
        <v>3</v>
      </c>
      <c r="O598">
        <v>7</v>
      </c>
      <c r="P598">
        <v>0</v>
      </c>
      <c r="Q598">
        <v>0</v>
      </c>
      <c r="R598">
        <v>0</v>
      </c>
      <c r="S598">
        <v>0</v>
      </c>
      <c r="T598">
        <v>0</v>
      </c>
      <c r="U598">
        <v>0</v>
      </c>
      <c r="V598">
        <v>3</v>
      </c>
      <c r="W598">
        <v>11</v>
      </c>
      <c r="X598">
        <v>0</v>
      </c>
      <c r="Y598">
        <v>53</v>
      </c>
      <c r="Z598">
        <v>2403</v>
      </c>
      <c r="AA598">
        <v>0</v>
      </c>
      <c r="AB598">
        <v>1</v>
      </c>
      <c r="AC598">
        <v>0</v>
      </c>
      <c r="AD598">
        <v>0</v>
      </c>
      <c r="AE598">
        <v>0</v>
      </c>
      <c r="AF598">
        <v>0</v>
      </c>
      <c r="AG598">
        <v>0</v>
      </c>
      <c r="AH598">
        <v>1</v>
      </c>
      <c r="AI598">
        <v>0</v>
      </c>
      <c r="AJ598">
        <v>0</v>
      </c>
      <c r="AK598">
        <v>35</v>
      </c>
      <c r="AL598">
        <v>33</v>
      </c>
      <c r="AM598">
        <v>0</v>
      </c>
    </row>
    <row r="599" spans="1:39" x14ac:dyDescent="0.25">
      <c r="A599">
        <v>48240</v>
      </c>
      <c r="B599">
        <v>0</v>
      </c>
      <c r="C599">
        <v>0</v>
      </c>
      <c r="D599">
        <v>73</v>
      </c>
      <c r="E599">
        <v>389</v>
      </c>
      <c r="F599">
        <v>91</v>
      </c>
      <c r="G599">
        <v>248</v>
      </c>
      <c r="H599">
        <v>64</v>
      </c>
      <c r="I599">
        <v>49</v>
      </c>
      <c r="J599">
        <v>41</v>
      </c>
      <c r="K599">
        <v>3</v>
      </c>
      <c r="L599">
        <v>6</v>
      </c>
      <c r="M599">
        <v>3</v>
      </c>
      <c r="N599">
        <v>13</v>
      </c>
      <c r="O599">
        <v>5</v>
      </c>
      <c r="P599">
        <v>0</v>
      </c>
      <c r="Q599">
        <v>0</v>
      </c>
      <c r="R599">
        <v>0</v>
      </c>
      <c r="S599">
        <v>0</v>
      </c>
      <c r="T599">
        <v>0</v>
      </c>
      <c r="U599">
        <v>0</v>
      </c>
      <c r="V599">
        <v>3</v>
      </c>
      <c r="W599">
        <v>11</v>
      </c>
      <c r="X599">
        <v>1</v>
      </c>
      <c r="Y599">
        <v>51</v>
      </c>
      <c r="Z599">
        <v>2756</v>
      </c>
      <c r="AA599">
        <v>0</v>
      </c>
      <c r="AB599">
        <v>0</v>
      </c>
      <c r="AC599">
        <v>1</v>
      </c>
      <c r="AD599">
        <v>0</v>
      </c>
      <c r="AE599">
        <v>0</v>
      </c>
      <c r="AF599">
        <v>0</v>
      </c>
      <c r="AG599">
        <v>0</v>
      </c>
      <c r="AH599">
        <v>0</v>
      </c>
      <c r="AI599">
        <v>0</v>
      </c>
      <c r="AJ599">
        <v>1</v>
      </c>
      <c r="AK599">
        <v>841</v>
      </c>
      <c r="AL599">
        <v>800</v>
      </c>
      <c r="AM599">
        <v>0</v>
      </c>
    </row>
    <row r="600" spans="1:39" x14ac:dyDescent="0.25">
      <c r="A600">
        <v>45837</v>
      </c>
      <c r="B600">
        <v>1</v>
      </c>
      <c r="C600">
        <v>1</v>
      </c>
      <c r="D600">
        <v>88</v>
      </c>
      <c r="E600">
        <v>215</v>
      </c>
      <c r="F600">
        <v>13</v>
      </c>
      <c r="G600">
        <v>87</v>
      </c>
      <c r="H600">
        <v>17</v>
      </c>
      <c r="I600">
        <v>17</v>
      </c>
      <c r="J600">
        <v>24</v>
      </c>
      <c r="K600">
        <v>5</v>
      </c>
      <c r="L600">
        <v>6</v>
      </c>
      <c r="M600">
        <v>2</v>
      </c>
      <c r="N600">
        <v>5</v>
      </c>
      <c r="O600">
        <v>7</v>
      </c>
      <c r="P600">
        <v>0</v>
      </c>
      <c r="Q600">
        <v>0</v>
      </c>
      <c r="R600">
        <v>0</v>
      </c>
      <c r="S600">
        <v>0</v>
      </c>
      <c r="T600">
        <v>0</v>
      </c>
      <c r="U600">
        <v>0</v>
      </c>
      <c r="V600">
        <v>3</v>
      </c>
      <c r="W600">
        <v>11</v>
      </c>
      <c r="X600">
        <v>0</v>
      </c>
      <c r="Y600">
        <v>46</v>
      </c>
      <c r="Z600">
        <v>2497</v>
      </c>
      <c r="AA600">
        <v>0</v>
      </c>
      <c r="AB600">
        <v>1</v>
      </c>
      <c r="AC600">
        <v>0</v>
      </c>
      <c r="AD600">
        <v>0</v>
      </c>
      <c r="AE600">
        <v>0</v>
      </c>
      <c r="AF600">
        <v>0</v>
      </c>
      <c r="AG600">
        <v>0</v>
      </c>
      <c r="AH600">
        <v>1</v>
      </c>
      <c r="AI600">
        <v>0</v>
      </c>
      <c r="AJ600">
        <v>0</v>
      </c>
      <c r="AK600">
        <v>349</v>
      </c>
      <c r="AL600">
        <v>325</v>
      </c>
      <c r="AM600">
        <v>0</v>
      </c>
    </row>
    <row r="601" spans="1:39" x14ac:dyDescent="0.25">
      <c r="A601">
        <v>35791</v>
      </c>
      <c r="B601">
        <v>2</v>
      </c>
      <c r="C601">
        <v>1</v>
      </c>
      <c r="D601">
        <v>94</v>
      </c>
      <c r="E601">
        <v>27</v>
      </c>
      <c r="F601">
        <v>0</v>
      </c>
      <c r="G601">
        <v>5</v>
      </c>
      <c r="H601">
        <v>0</v>
      </c>
      <c r="I601">
        <v>0</v>
      </c>
      <c r="J601">
        <v>3</v>
      </c>
      <c r="K601">
        <v>2</v>
      </c>
      <c r="L601">
        <v>1</v>
      </c>
      <c r="M601">
        <v>0</v>
      </c>
      <c r="N601">
        <v>3</v>
      </c>
      <c r="O601">
        <v>8</v>
      </c>
      <c r="P601">
        <v>0</v>
      </c>
      <c r="Q601">
        <v>0</v>
      </c>
      <c r="R601">
        <v>0</v>
      </c>
      <c r="S601">
        <v>0</v>
      </c>
      <c r="T601">
        <v>0</v>
      </c>
      <c r="U601">
        <v>0</v>
      </c>
      <c r="V601">
        <v>3</v>
      </c>
      <c r="W601">
        <v>11</v>
      </c>
      <c r="X601">
        <v>0</v>
      </c>
      <c r="Y601">
        <v>55</v>
      </c>
      <c r="Z601">
        <v>2578</v>
      </c>
      <c r="AA601">
        <v>0</v>
      </c>
      <c r="AB601">
        <v>0</v>
      </c>
      <c r="AC601">
        <v>1</v>
      </c>
      <c r="AD601">
        <v>0</v>
      </c>
      <c r="AE601">
        <v>0</v>
      </c>
      <c r="AF601">
        <v>0</v>
      </c>
      <c r="AG601">
        <v>0</v>
      </c>
      <c r="AH601">
        <v>0</v>
      </c>
      <c r="AI601">
        <v>1</v>
      </c>
      <c r="AJ601">
        <v>0</v>
      </c>
      <c r="AK601">
        <v>32</v>
      </c>
      <c r="AL601">
        <v>29</v>
      </c>
      <c r="AM601">
        <v>0</v>
      </c>
    </row>
    <row r="602" spans="1:39" x14ac:dyDescent="0.25">
      <c r="A602">
        <v>54162</v>
      </c>
      <c r="B602">
        <v>1</v>
      </c>
      <c r="C602">
        <v>1</v>
      </c>
      <c r="D602">
        <v>31</v>
      </c>
      <c r="E602">
        <v>5</v>
      </c>
      <c r="F602">
        <v>6</v>
      </c>
      <c r="G602">
        <v>10</v>
      </c>
      <c r="H602">
        <v>6</v>
      </c>
      <c r="I602">
        <v>5</v>
      </c>
      <c r="J602">
        <v>10</v>
      </c>
      <c r="K602">
        <v>1</v>
      </c>
      <c r="L602">
        <v>1</v>
      </c>
      <c r="M602">
        <v>0</v>
      </c>
      <c r="N602">
        <v>3</v>
      </c>
      <c r="O602">
        <v>4</v>
      </c>
      <c r="P602">
        <v>0</v>
      </c>
      <c r="Q602">
        <v>0</v>
      </c>
      <c r="R602">
        <v>0</v>
      </c>
      <c r="S602">
        <v>0</v>
      </c>
      <c r="T602">
        <v>0</v>
      </c>
      <c r="U602">
        <v>0</v>
      </c>
      <c r="V602">
        <v>3</v>
      </c>
      <c r="W602">
        <v>11</v>
      </c>
      <c r="X602">
        <v>0</v>
      </c>
      <c r="Y602">
        <v>42</v>
      </c>
      <c r="Z602">
        <v>2627</v>
      </c>
      <c r="AA602">
        <v>0</v>
      </c>
      <c r="AB602">
        <v>0</v>
      </c>
      <c r="AC602">
        <v>0</v>
      </c>
      <c r="AD602">
        <v>0</v>
      </c>
      <c r="AE602">
        <v>1</v>
      </c>
      <c r="AF602">
        <v>0</v>
      </c>
      <c r="AG602">
        <v>0</v>
      </c>
      <c r="AH602">
        <v>1</v>
      </c>
      <c r="AI602">
        <v>0</v>
      </c>
      <c r="AJ602">
        <v>0</v>
      </c>
      <c r="AK602">
        <v>32</v>
      </c>
      <c r="AL602">
        <v>22</v>
      </c>
      <c r="AM602">
        <v>0</v>
      </c>
    </row>
    <row r="603" spans="1:39" x14ac:dyDescent="0.25">
      <c r="A603">
        <v>30522</v>
      </c>
      <c r="B603">
        <v>0</v>
      </c>
      <c r="C603">
        <v>1</v>
      </c>
      <c r="D603">
        <v>6</v>
      </c>
      <c r="E603">
        <v>179</v>
      </c>
      <c r="F603">
        <v>8</v>
      </c>
      <c r="G603">
        <v>83</v>
      </c>
      <c r="H603">
        <v>19</v>
      </c>
      <c r="I603">
        <v>11</v>
      </c>
      <c r="J603">
        <v>26</v>
      </c>
      <c r="K603">
        <v>5</v>
      </c>
      <c r="L603">
        <v>1</v>
      </c>
      <c r="M603">
        <v>2</v>
      </c>
      <c r="N603">
        <v>9</v>
      </c>
      <c r="O603">
        <v>2</v>
      </c>
      <c r="P603">
        <v>0</v>
      </c>
      <c r="Q603">
        <v>0</v>
      </c>
      <c r="R603">
        <v>0</v>
      </c>
      <c r="S603">
        <v>0</v>
      </c>
      <c r="T603">
        <v>0</v>
      </c>
      <c r="U603">
        <v>0</v>
      </c>
      <c r="V603">
        <v>3</v>
      </c>
      <c r="W603">
        <v>11</v>
      </c>
      <c r="X603">
        <v>0</v>
      </c>
      <c r="Y603">
        <v>60</v>
      </c>
      <c r="Z603">
        <v>2840</v>
      </c>
      <c r="AA603">
        <v>0</v>
      </c>
      <c r="AB603">
        <v>1</v>
      </c>
      <c r="AC603">
        <v>0</v>
      </c>
      <c r="AD603">
        <v>0</v>
      </c>
      <c r="AE603">
        <v>0</v>
      </c>
      <c r="AF603">
        <v>0</v>
      </c>
      <c r="AG603">
        <v>0</v>
      </c>
      <c r="AH603">
        <v>0</v>
      </c>
      <c r="AI603">
        <v>1</v>
      </c>
      <c r="AJ603">
        <v>0</v>
      </c>
      <c r="AK603">
        <v>300</v>
      </c>
      <c r="AL603">
        <v>274</v>
      </c>
      <c r="AM603">
        <v>0</v>
      </c>
    </row>
    <row r="604" spans="1:39" x14ac:dyDescent="0.25">
      <c r="A604">
        <v>54456</v>
      </c>
      <c r="B604">
        <v>0</v>
      </c>
      <c r="C604">
        <v>1</v>
      </c>
      <c r="D604">
        <v>23</v>
      </c>
      <c r="E604">
        <v>352</v>
      </c>
      <c r="F604">
        <v>0</v>
      </c>
      <c r="G604">
        <v>27</v>
      </c>
      <c r="H604">
        <v>10</v>
      </c>
      <c r="I604">
        <v>0</v>
      </c>
      <c r="J604">
        <v>15</v>
      </c>
      <c r="K604">
        <v>3</v>
      </c>
      <c r="L604">
        <v>6</v>
      </c>
      <c r="M604">
        <v>1</v>
      </c>
      <c r="N604">
        <v>7</v>
      </c>
      <c r="O604">
        <v>6</v>
      </c>
      <c r="P604">
        <v>0</v>
      </c>
      <c r="Q604">
        <v>0</v>
      </c>
      <c r="R604">
        <v>0</v>
      </c>
      <c r="S604">
        <v>0</v>
      </c>
      <c r="T604">
        <v>0</v>
      </c>
      <c r="U604">
        <v>0</v>
      </c>
      <c r="V604">
        <v>3</v>
      </c>
      <c r="W604">
        <v>11</v>
      </c>
      <c r="X604">
        <v>0</v>
      </c>
      <c r="Y604">
        <v>59</v>
      </c>
      <c r="Z604">
        <v>2512</v>
      </c>
      <c r="AA604">
        <v>0</v>
      </c>
      <c r="AB604">
        <v>1</v>
      </c>
      <c r="AC604">
        <v>0</v>
      </c>
      <c r="AD604">
        <v>0</v>
      </c>
      <c r="AE604">
        <v>0</v>
      </c>
      <c r="AF604">
        <v>0</v>
      </c>
      <c r="AG604">
        <v>0</v>
      </c>
      <c r="AH604">
        <v>0</v>
      </c>
      <c r="AI604">
        <v>0</v>
      </c>
      <c r="AJ604">
        <v>1</v>
      </c>
      <c r="AK604">
        <v>389</v>
      </c>
      <c r="AL604">
        <v>374</v>
      </c>
      <c r="AM604">
        <v>0</v>
      </c>
    </row>
    <row r="605" spans="1:39" x14ac:dyDescent="0.25">
      <c r="A605">
        <v>31632</v>
      </c>
      <c r="B605">
        <v>0</v>
      </c>
      <c r="C605">
        <v>0</v>
      </c>
      <c r="D605">
        <v>92</v>
      </c>
      <c r="E605">
        <v>17</v>
      </c>
      <c r="F605">
        <v>8</v>
      </c>
      <c r="G605">
        <v>12</v>
      </c>
      <c r="H605">
        <v>11</v>
      </c>
      <c r="I605">
        <v>15</v>
      </c>
      <c r="J605">
        <v>32</v>
      </c>
      <c r="K605">
        <v>1</v>
      </c>
      <c r="L605">
        <v>2</v>
      </c>
      <c r="M605">
        <v>1</v>
      </c>
      <c r="N605">
        <v>2</v>
      </c>
      <c r="O605">
        <v>7</v>
      </c>
      <c r="P605">
        <v>0</v>
      </c>
      <c r="Q605">
        <v>0</v>
      </c>
      <c r="R605">
        <v>0</v>
      </c>
      <c r="S605">
        <v>0</v>
      </c>
      <c r="T605">
        <v>0</v>
      </c>
      <c r="U605">
        <v>0</v>
      </c>
      <c r="V605">
        <v>3</v>
      </c>
      <c r="W605">
        <v>11</v>
      </c>
      <c r="X605">
        <v>0</v>
      </c>
      <c r="Y605">
        <v>49</v>
      </c>
      <c r="Z605">
        <v>2509</v>
      </c>
      <c r="AA605">
        <v>0</v>
      </c>
      <c r="AB605">
        <v>0</v>
      </c>
      <c r="AC605">
        <v>1</v>
      </c>
      <c r="AD605">
        <v>0</v>
      </c>
      <c r="AE605">
        <v>0</v>
      </c>
      <c r="AF605">
        <v>0</v>
      </c>
      <c r="AG605">
        <v>0</v>
      </c>
      <c r="AH605">
        <v>1</v>
      </c>
      <c r="AI605">
        <v>0</v>
      </c>
      <c r="AJ605">
        <v>0</v>
      </c>
      <c r="AK605">
        <v>63</v>
      </c>
      <c r="AL605">
        <v>31</v>
      </c>
      <c r="AM605">
        <v>0</v>
      </c>
    </row>
    <row r="606" spans="1:39" x14ac:dyDescent="0.25">
      <c r="A606">
        <v>72298</v>
      </c>
      <c r="B606">
        <v>0</v>
      </c>
      <c r="C606">
        <v>0</v>
      </c>
      <c r="D606">
        <v>52</v>
      </c>
      <c r="E606">
        <v>625</v>
      </c>
      <c r="F606">
        <v>35</v>
      </c>
      <c r="G606">
        <v>169</v>
      </c>
      <c r="H606">
        <v>58</v>
      </c>
      <c r="I606">
        <v>17</v>
      </c>
      <c r="J606">
        <v>35</v>
      </c>
      <c r="K606">
        <v>1</v>
      </c>
      <c r="L606">
        <v>4</v>
      </c>
      <c r="M606">
        <v>3</v>
      </c>
      <c r="N606">
        <v>6</v>
      </c>
      <c r="O606">
        <v>1</v>
      </c>
      <c r="P606">
        <v>0</v>
      </c>
      <c r="Q606">
        <v>1</v>
      </c>
      <c r="R606">
        <v>1</v>
      </c>
      <c r="S606">
        <v>0</v>
      </c>
      <c r="T606">
        <v>0</v>
      </c>
      <c r="U606">
        <v>0</v>
      </c>
      <c r="V606">
        <v>3</v>
      </c>
      <c r="W606">
        <v>11</v>
      </c>
      <c r="X606">
        <v>0</v>
      </c>
      <c r="Y606">
        <v>71</v>
      </c>
      <c r="Z606">
        <v>2270</v>
      </c>
      <c r="AA606">
        <v>0</v>
      </c>
      <c r="AB606">
        <v>0</v>
      </c>
      <c r="AC606">
        <v>0</v>
      </c>
      <c r="AD606">
        <v>0</v>
      </c>
      <c r="AE606">
        <v>1</v>
      </c>
      <c r="AF606">
        <v>0</v>
      </c>
      <c r="AG606">
        <v>0</v>
      </c>
      <c r="AH606">
        <v>1</v>
      </c>
      <c r="AI606">
        <v>0</v>
      </c>
      <c r="AJ606">
        <v>0</v>
      </c>
      <c r="AK606">
        <v>904</v>
      </c>
      <c r="AL606">
        <v>869</v>
      </c>
      <c r="AM606">
        <v>2</v>
      </c>
    </row>
    <row r="607" spans="1:39" x14ac:dyDescent="0.25">
      <c r="A607">
        <v>36975</v>
      </c>
      <c r="B607">
        <v>1</v>
      </c>
      <c r="C607">
        <v>0</v>
      </c>
      <c r="D607">
        <v>50</v>
      </c>
      <c r="E607">
        <v>10</v>
      </c>
      <c r="F607">
        <v>6</v>
      </c>
      <c r="G607">
        <v>11</v>
      </c>
      <c r="H607">
        <v>0</v>
      </c>
      <c r="I607">
        <v>4</v>
      </c>
      <c r="J607">
        <v>2</v>
      </c>
      <c r="K607">
        <v>1</v>
      </c>
      <c r="L607">
        <v>1</v>
      </c>
      <c r="M607">
        <v>0</v>
      </c>
      <c r="N607">
        <v>3</v>
      </c>
      <c r="O607">
        <v>7</v>
      </c>
      <c r="P607">
        <v>0</v>
      </c>
      <c r="Q607">
        <v>0</v>
      </c>
      <c r="R607">
        <v>0</v>
      </c>
      <c r="S607">
        <v>0</v>
      </c>
      <c r="T607">
        <v>0</v>
      </c>
      <c r="U607">
        <v>0</v>
      </c>
      <c r="V607">
        <v>3</v>
      </c>
      <c r="W607">
        <v>11</v>
      </c>
      <c r="X607">
        <v>0</v>
      </c>
      <c r="Y607">
        <v>42</v>
      </c>
      <c r="Z607">
        <v>2342</v>
      </c>
      <c r="AA607">
        <v>0</v>
      </c>
      <c r="AB607">
        <v>0</v>
      </c>
      <c r="AC607">
        <v>1</v>
      </c>
      <c r="AD607">
        <v>0</v>
      </c>
      <c r="AE607">
        <v>0</v>
      </c>
      <c r="AF607">
        <v>1</v>
      </c>
      <c r="AG607">
        <v>0</v>
      </c>
      <c r="AH607">
        <v>0</v>
      </c>
      <c r="AI607">
        <v>0</v>
      </c>
      <c r="AJ607">
        <v>0</v>
      </c>
      <c r="AK607">
        <v>31</v>
      </c>
      <c r="AL607">
        <v>29</v>
      </c>
      <c r="AM607">
        <v>0</v>
      </c>
    </row>
    <row r="608" spans="1:39" x14ac:dyDescent="0.25">
      <c r="A608">
        <v>72635</v>
      </c>
      <c r="B608">
        <v>0</v>
      </c>
      <c r="C608">
        <v>0</v>
      </c>
      <c r="D608">
        <v>54</v>
      </c>
      <c r="E608">
        <v>390</v>
      </c>
      <c r="F608">
        <v>22</v>
      </c>
      <c r="G608">
        <v>323</v>
      </c>
      <c r="H608">
        <v>104</v>
      </c>
      <c r="I608">
        <v>35</v>
      </c>
      <c r="J608">
        <v>107</v>
      </c>
      <c r="K608">
        <v>1</v>
      </c>
      <c r="L608">
        <v>6</v>
      </c>
      <c r="M608">
        <v>8</v>
      </c>
      <c r="N608">
        <v>6</v>
      </c>
      <c r="O608">
        <v>3</v>
      </c>
      <c r="P608">
        <v>0</v>
      </c>
      <c r="Q608">
        <v>0</v>
      </c>
      <c r="R608">
        <v>0</v>
      </c>
      <c r="S608">
        <v>1</v>
      </c>
      <c r="T608">
        <v>0</v>
      </c>
      <c r="U608">
        <v>0</v>
      </c>
      <c r="V608">
        <v>3</v>
      </c>
      <c r="W608">
        <v>11</v>
      </c>
      <c r="X608">
        <v>0</v>
      </c>
      <c r="Y608">
        <v>65</v>
      </c>
      <c r="Z608">
        <v>2550</v>
      </c>
      <c r="AA608">
        <v>0</v>
      </c>
      <c r="AB608">
        <v>1</v>
      </c>
      <c r="AC608">
        <v>0</v>
      </c>
      <c r="AD608">
        <v>0</v>
      </c>
      <c r="AE608">
        <v>0</v>
      </c>
      <c r="AF608">
        <v>1</v>
      </c>
      <c r="AG608">
        <v>0</v>
      </c>
      <c r="AH608">
        <v>0</v>
      </c>
      <c r="AI608">
        <v>0</v>
      </c>
      <c r="AJ608">
        <v>0</v>
      </c>
      <c r="AK608">
        <v>874</v>
      </c>
      <c r="AL608">
        <v>767</v>
      </c>
      <c r="AM608">
        <v>1</v>
      </c>
    </row>
    <row r="609" spans="1:39" x14ac:dyDescent="0.25">
      <c r="A609">
        <v>13624</v>
      </c>
      <c r="B609">
        <v>1</v>
      </c>
      <c r="C609">
        <v>0</v>
      </c>
      <c r="D609">
        <v>93</v>
      </c>
      <c r="E609">
        <v>10</v>
      </c>
      <c r="F609">
        <v>2</v>
      </c>
      <c r="G609">
        <v>15</v>
      </c>
      <c r="H609">
        <v>2</v>
      </c>
      <c r="I609">
        <v>1</v>
      </c>
      <c r="J609">
        <v>6</v>
      </c>
      <c r="K609">
        <v>2</v>
      </c>
      <c r="L609">
        <v>2</v>
      </c>
      <c r="M609">
        <v>0</v>
      </c>
      <c r="N609">
        <v>3</v>
      </c>
      <c r="O609">
        <v>6</v>
      </c>
      <c r="P609">
        <v>0</v>
      </c>
      <c r="Q609">
        <v>0</v>
      </c>
      <c r="R609">
        <v>0</v>
      </c>
      <c r="S609">
        <v>0</v>
      </c>
      <c r="T609">
        <v>0</v>
      </c>
      <c r="U609">
        <v>0</v>
      </c>
      <c r="V609">
        <v>3</v>
      </c>
      <c r="W609">
        <v>11</v>
      </c>
      <c r="X609">
        <v>0</v>
      </c>
      <c r="Y609">
        <v>44</v>
      </c>
      <c r="Z609">
        <v>2684</v>
      </c>
      <c r="AA609">
        <v>0</v>
      </c>
      <c r="AB609">
        <v>1</v>
      </c>
      <c r="AC609">
        <v>0</v>
      </c>
      <c r="AD609">
        <v>0</v>
      </c>
      <c r="AE609">
        <v>0</v>
      </c>
      <c r="AF609">
        <v>0</v>
      </c>
      <c r="AG609">
        <v>0</v>
      </c>
      <c r="AH609">
        <v>1</v>
      </c>
      <c r="AI609">
        <v>0</v>
      </c>
      <c r="AJ609">
        <v>0</v>
      </c>
      <c r="AK609">
        <v>30</v>
      </c>
      <c r="AL609">
        <v>24</v>
      </c>
      <c r="AM609">
        <v>0</v>
      </c>
    </row>
    <row r="610" spans="1:39" x14ac:dyDescent="0.25">
      <c r="A610">
        <v>84196</v>
      </c>
      <c r="B610">
        <v>0</v>
      </c>
      <c r="C610">
        <v>1</v>
      </c>
      <c r="D610">
        <v>56</v>
      </c>
      <c r="E610">
        <v>215</v>
      </c>
      <c r="F610">
        <v>63</v>
      </c>
      <c r="G610">
        <v>507</v>
      </c>
      <c r="H610">
        <v>231</v>
      </c>
      <c r="I610">
        <v>31</v>
      </c>
      <c r="J610">
        <v>190</v>
      </c>
      <c r="K610">
        <v>1</v>
      </c>
      <c r="L610">
        <v>8</v>
      </c>
      <c r="M610">
        <v>4</v>
      </c>
      <c r="N610">
        <v>7</v>
      </c>
      <c r="O610">
        <v>3</v>
      </c>
      <c r="P610">
        <v>0</v>
      </c>
      <c r="Q610">
        <v>0</v>
      </c>
      <c r="R610">
        <v>0</v>
      </c>
      <c r="S610">
        <v>0</v>
      </c>
      <c r="T610">
        <v>0</v>
      </c>
      <c r="U610">
        <v>0</v>
      </c>
      <c r="V610">
        <v>3</v>
      </c>
      <c r="W610">
        <v>11</v>
      </c>
      <c r="X610">
        <v>0</v>
      </c>
      <c r="Y610">
        <v>45</v>
      </c>
      <c r="Z610">
        <v>2550</v>
      </c>
      <c r="AA610">
        <v>0</v>
      </c>
      <c r="AB610">
        <v>0</v>
      </c>
      <c r="AC610">
        <v>1</v>
      </c>
      <c r="AD610">
        <v>0</v>
      </c>
      <c r="AE610">
        <v>0</v>
      </c>
      <c r="AF610">
        <v>0</v>
      </c>
      <c r="AG610">
        <v>0</v>
      </c>
      <c r="AH610">
        <v>1</v>
      </c>
      <c r="AI610">
        <v>0</v>
      </c>
      <c r="AJ610">
        <v>0</v>
      </c>
      <c r="AK610">
        <v>1047</v>
      </c>
      <c r="AL610">
        <v>857</v>
      </c>
      <c r="AM610">
        <v>0</v>
      </c>
    </row>
    <row r="611" spans="1:39" x14ac:dyDescent="0.25">
      <c r="A611">
        <v>70971</v>
      </c>
      <c r="B611">
        <v>0</v>
      </c>
      <c r="C611">
        <v>1</v>
      </c>
      <c r="D611">
        <v>28</v>
      </c>
      <c r="E611">
        <v>1001</v>
      </c>
      <c r="F611">
        <v>17</v>
      </c>
      <c r="G611">
        <v>572</v>
      </c>
      <c r="H611">
        <v>93</v>
      </c>
      <c r="I611">
        <v>125</v>
      </c>
      <c r="J611">
        <v>17</v>
      </c>
      <c r="K611">
        <v>7</v>
      </c>
      <c r="L611">
        <v>11</v>
      </c>
      <c r="M611">
        <v>11</v>
      </c>
      <c r="N611">
        <v>5</v>
      </c>
      <c r="O611">
        <v>7</v>
      </c>
      <c r="P611">
        <v>0</v>
      </c>
      <c r="Q611">
        <v>0</v>
      </c>
      <c r="R611">
        <v>0</v>
      </c>
      <c r="S611">
        <v>0</v>
      </c>
      <c r="T611">
        <v>0</v>
      </c>
      <c r="U611">
        <v>0</v>
      </c>
      <c r="V611">
        <v>3</v>
      </c>
      <c r="W611">
        <v>11</v>
      </c>
      <c r="X611">
        <v>1</v>
      </c>
      <c r="Y611">
        <v>60</v>
      </c>
      <c r="Z611">
        <v>2805</v>
      </c>
      <c r="AA611">
        <v>0</v>
      </c>
      <c r="AB611">
        <v>0</v>
      </c>
      <c r="AC611">
        <v>0</v>
      </c>
      <c r="AD611">
        <v>1</v>
      </c>
      <c r="AE611">
        <v>0</v>
      </c>
      <c r="AF611">
        <v>0</v>
      </c>
      <c r="AG611">
        <v>0</v>
      </c>
      <c r="AH611">
        <v>1</v>
      </c>
      <c r="AI611">
        <v>0</v>
      </c>
      <c r="AJ611">
        <v>0</v>
      </c>
      <c r="AK611">
        <v>1808</v>
      </c>
      <c r="AL611">
        <v>1791</v>
      </c>
      <c r="AM611">
        <v>0</v>
      </c>
    </row>
    <row r="612" spans="1:39" x14ac:dyDescent="0.25">
      <c r="A612">
        <v>34487</v>
      </c>
      <c r="B612">
        <v>1</v>
      </c>
      <c r="C612">
        <v>1</v>
      </c>
      <c r="D612">
        <v>94</v>
      </c>
      <c r="E612">
        <v>19</v>
      </c>
      <c r="F612">
        <v>18</v>
      </c>
      <c r="G612">
        <v>33</v>
      </c>
      <c r="H612">
        <v>24</v>
      </c>
      <c r="I612">
        <v>1</v>
      </c>
      <c r="J612">
        <v>8</v>
      </c>
      <c r="K612">
        <v>3</v>
      </c>
      <c r="L612">
        <v>3</v>
      </c>
      <c r="M612">
        <v>0</v>
      </c>
      <c r="N612">
        <v>3</v>
      </c>
      <c r="O612">
        <v>9</v>
      </c>
      <c r="P612">
        <v>0</v>
      </c>
      <c r="Q612">
        <v>0</v>
      </c>
      <c r="R612">
        <v>0</v>
      </c>
      <c r="S612">
        <v>0</v>
      </c>
      <c r="T612">
        <v>0</v>
      </c>
      <c r="U612">
        <v>0</v>
      </c>
      <c r="V612">
        <v>3</v>
      </c>
      <c r="W612">
        <v>11</v>
      </c>
      <c r="X612">
        <v>0</v>
      </c>
      <c r="Y612">
        <v>43</v>
      </c>
      <c r="Z612">
        <v>2820</v>
      </c>
      <c r="AA612">
        <v>1</v>
      </c>
      <c r="AB612">
        <v>0</v>
      </c>
      <c r="AC612">
        <v>0</v>
      </c>
      <c r="AD612">
        <v>0</v>
      </c>
      <c r="AE612">
        <v>0</v>
      </c>
      <c r="AF612">
        <v>0</v>
      </c>
      <c r="AG612">
        <v>0</v>
      </c>
      <c r="AH612">
        <v>0</v>
      </c>
      <c r="AI612">
        <v>0</v>
      </c>
      <c r="AJ612">
        <v>1</v>
      </c>
      <c r="AK612">
        <v>95</v>
      </c>
      <c r="AL612">
        <v>87</v>
      </c>
      <c r="AM612">
        <v>0</v>
      </c>
    </row>
    <row r="613" spans="1:39" x14ac:dyDescent="0.25">
      <c r="A613">
        <v>28769</v>
      </c>
      <c r="B613">
        <v>1</v>
      </c>
      <c r="C613">
        <v>0</v>
      </c>
      <c r="D613">
        <v>76</v>
      </c>
      <c r="E613">
        <v>41</v>
      </c>
      <c r="F613">
        <v>5</v>
      </c>
      <c r="G613">
        <v>129</v>
      </c>
      <c r="H613">
        <v>10</v>
      </c>
      <c r="I613">
        <v>3</v>
      </c>
      <c r="J613">
        <v>3</v>
      </c>
      <c r="K613">
        <v>3</v>
      </c>
      <c r="L613">
        <v>4</v>
      </c>
      <c r="M613">
        <v>1</v>
      </c>
      <c r="N613">
        <v>4</v>
      </c>
      <c r="O613">
        <v>9</v>
      </c>
      <c r="P613">
        <v>0</v>
      </c>
      <c r="Q613">
        <v>0</v>
      </c>
      <c r="R613">
        <v>0</v>
      </c>
      <c r="S613">
        <v>0</v>
      </c>
      <c r="T613">
        <v>0</v>
      </c>
      <c r="U613">
        <v>0</v>
      </c>
      <c r="V613">
        <v>3</v>
      </c>
      <c r="W613">
        <v>11</v>
      </c>
      <c r="X613">
        <v>0</v>
      </c>
      <c r="Y613">
        <v>43</v>
      </c>
      <c r="Z613">
        <v>2717</v>
      </c>
      <c r="AA613">
        <v>0</v>
      </c>
      <c r="AB613">
        <v>0</v>
      </c>
      <c r="AC613">
        <v>1</v>
      </c>
      <c r="AD613">
        <v>0</v>
      </c>
      <c r="AE613">
        <v>0</v>
      </c>
      <c r="AF613">
        <v>0</v>
      </c>
      <c r="AG613">
        <v>0</v>
      </c>
      <c r="AH613">
        <v>1</v>
      </c>
      <c r="AI613">
        <v>0</v>
      </c>
      <c r="AJ613">
        <v>0</v>
      </c>
      <c r="AK613">
        <v>188</v>
      </c>
      <c r="AL613">
        <v>185</v>
      </c>
      <c r="AM613">
        <v>0</v>
      </c>
    </row>
    <row r="614" spans="1:39" x14ac:dyDescent="0.25">
      <c r="A614">
        <v>69084</v>
      </c>
      <c r="B614">
        <v>1</v>
      </c>
      <c r="C614">
        <v>0</v>
      </c>
      <c r="D614">
        <v>43</v>
      </c>
      <c r="E614">
        <v>1181</v>
      </c>
      <c r="F614">
        <v>107</v>
      </c>
      <c r="G614">
        <v>199</v>
      </c>
      <c r="H614">
        <v>39</v>
      </c>
      <c r="I614">
        <v>30</v>
      </c>
      <c r="J614">
        <v>30</v>
      </c>
      <c r="K614">
        <v>2</v>
      </c>
      <c r="L614">
        <v>7</v>
      </c>
      <c r="M614">
        <v>3</v>
      </c>
      <c r="N614">
        <v>13</v>
      </c>
      <c r="O614">
        <v>8</v>
      </c>
      <c r="P614">
        <v>0</v>
      </c>
      <c r="Q614">
        <v>0</v>
      </c>
      <c r="R614">
        <v>0</v>
      </c>
      <c r="S614">
        <v>0</v>
      </c>
      <c r="T614">
        <v>0</v>
      </c>
      <c r="U614">
        <v>0</v>
      </c>
      <c r="V614">
        <v>3</v>
      </c>
      <c r="W614">
        <v>11</v>
      </c>
      <c r="X614">
        <v>0</v>
      </c>
      <c r="Y614">
        <v>50</v>
      </c>
      <c r="Z614">
        <v>2381</v>
      </c>
      <c r="AA614">
        <v>0</v>
      </c>
      <c r="AB614">
        <v>1</v>
      </c>
      <c r="AC614">
        <v>0</v>
      </c>
      <c r="AD614">
        <v>0</v>
      </c>
      <c r="AE614">
        <v>0</v>
      </c>
      <c r="AF614">
        <v>0</v>
      </c>
      <c r="AG614">
        <v>0</v>
      </c>
      <c r="AH614">
        <v>0</v>
      </c>
      <c r="AI614">
        <v>0</v>
      </c>
      <c r="AJ614">
        <v>1</v>
      </c>
      <c r="AK614">
        <v>1556</v>
      </c>
      <c r="AL614">
        <v>1526</v>
      </c>
      <c r="AM614">
        <v>0</v>
      </c>
    </row>
    <row r="615" spans="1:39" x14ac:dyDescent="0.25">
      <c r="A615">
        <v>65488</v>
      </c>
      <c r="B615">
        <v>0</v>
      </c>
      <c r="C615">
        <v>0</v>
      </c>
      <c r="D615">
        <v>46</v>
      </c>
      <c r="E615">
        <v>603</v>
      </c>
      <c r="F615">
        <v>45</v>
      </c>
      <c r="G615">
        <v>207</v>
      </c>
      <c r="H615">
        <v>36</v>
      </c>
      <c r="I615">
        <v>18</v>
      </c>
      <c r="J615">
        <v>54</v>
      </c>
      <c r="K615">
        <v>1</v>
      </c>
      <c r="L615">
        <v>3</v>
      </c>
      <c r="M615">
        <v>4</v>
      </c>
      <c r="N615">
        <v>6</v>
      </c>
      <c r="O615">
        <v>1</v>
      </c>
      <c r="P615">
        <v>0</v>
      </c>
      <c r="Q615">
        <v>0</v>
      </c>
      <c r="R615">
        <v>0</v>
      </c>
      <c r="S615">
        <v>0</v>
      </c>
      <c r="T615">
        <v>0</v>
      </c>
      <c r="U615">
        <v>0</v>
      </c>
      <c r="V615">
        <v>3</v>
      </c>
      <c r="W615">
        <v>11</v>
      </c>
      <c r="X615">
        <v>0</v>
      </c>
      <c r="Y615">
        <v>62</v>
      </c>
      <c r="Z615">
        <v>2175</v>
      </c>
      <c r="AA615">
        <v>0</v>
      </c>
      <c r="AB615">
        <v>0</v>
      </c>
      <c r="AC615">
        <v>0</v>
      </c>
      <c r="AD615">
        <v>1</v>
      </c>
      <c r="AE615">
        <v>0</v>
      </c>
      <c r="AF615">
        <v>0</v>
      </c>
      <c r="AG615">
        <v>0</v>
      </c>
      <c r="AH615">
        <v>0</v>
      </c>
      <c r="AI615">
        <v>0</v>
      </c>
      <c r="AJ615">
        <v>1</v>
      </c>
      <c r="AK615">
        <v>909</v>
      </c>
      <c r="AL615">
        <v>855</v>
      </c>
      <c r="AM615">
        <v>0</v>
      </c>
    </row>
    <row r="616" spans="1:39" x14ac:dyDescent="0.25">
      <c r="A616">
        <v>62466</v>
      </c>
      <c r="B616">
        <v>0</v>
      </c>
      <c r="C616">
        <v>1</v>
      </c>
      <c r="D616">
        <v>13</v>
      </c>
      <c r="E616">
        <v>129</v>
      </c>
      <c r="F616">
        <v>129</v>
      </c>
      <c r="G616">
        <v>259</v>
      </c>
      <c r="H616">
        <v>168</v>
      </c>
      <c r="I616">
        <v>121</v>
      </c>
      <c r="J616">
        <v>83</v>
      </c>
      <c r="K616">
        <v>5</v>
      </c>
      <c r="L616">
        <v>6</v>
      </c>
      <c r="M616">
        <v>3</v>
      </c>
      <c r="N616">
        <v>12</v>
      </c>
      <c r="O616">
        <v>4</v>
      </c>
      <c r="P616">
        <v>0</v>
      </c>
      <c r="Q616">
        <v>0</v>
      </c>
      <c r="R616">
        <v>0</v>
      </c>
      <c r="S616">
        <v>0</v>
      </c>
      <c r="T616">
        <v>0</v>
      </c>
      <c r="U616">
        <v>0</v>
      </c>
      <c r="V616">
        <v>3</v>
      </c>
      <c r="W616">
        <v>11</v>
      </c>
      <c r="X616">
        <v>0</v>
      </c>
      <c r="Y616">
        <v>50</v>
      </c>
      <c r="Z616">
        <v>2324</v>
      </c>
      <c r="AA616">
        <v>0</v>
      </c>
      <c r="AB616">
        <v>1</v>
      </c>
      <c r="AC616">
        <v>0</v>
      </c>
      <c r="AD616">
        <v>0</v>
      </c>
      <c r="AE616">
        <v>0</v>
      </c>
      <c r="AF616">
        <v>1</v>
      </c>
      <c r="AG616">
        <v>0</v>
      </c>
      <c r="AH616">
        <v>0</v>
      </c>
      <c r="AI616">
        <v>0</v>
      </c>
      <c r="AJ616">
        <v>0</v>
      </c>
      <c r="AK616">
        <v>806</v>
      </c>
      <c r="AL616">
        <v>723</v>
      </c>
      <c r="AM616">
        <v>0</v>
      </c>
    </row>
    <row r="617" spans="1:39" x14ac:dyDescent="0.25">
      <c r="A617">
        <v>32218</v>
      </c>
      <c r="B617">
        <v>0</v>
      </c>
      <c r="C617">
        <v>0</v>
      </c>
      <c r="D617">
        <v>27</v>
      </c>
      <c r="E617">
        <v>10</v>
      </c>
      <c r="F617">
        <v>24</v>
      </c>
      <c r="G617">
        <v>15</v>
      </c>
      <c r="H617">
        <v>13</v>
      </c>
      <c r="I617">
        <v>1</v>
      </c>
      <c r="J617">
        <v>30</v>
      </c>
      <c r="K617">
        <v>1</v>
      </c>
      <c r="L617">
        <v>2</v>
      </c>
      <c r="M617">
        <v>1</v>
      </c>
      <c r="N617">
        <v>3</v>
      </c>
      <c r="O617">
        <v>7</v>
      </c>
      <c r="P617">
        <v>1</v>
      </c>
      <c r="Q617">
        <v>0</v>
      </c>
      <c r="R617">
        <v>0</v>
      </c>
      <c r="S617">
        <v>0</v>
      </c>
      <c r="T617">
        <v>0</v>
      </c>
      <c r="U617">
        <v>0</v>
      </c>
      <c r="V617">
        <v>3</v>
      </c>
      <c r="W617">
        <v>11</v>
      </c>
      <c r="X617">
        <v>1</v>
      </c>
      <c r="Y617">
        <v>60</v>
      </c>
      <c r="Z617">
        <v>2293</v>
      </c>
      <c r="AA617">
        <v>0</v>
      </c>
      <c r="AB617">
        <v>0</v>
      </c>
      <c r="AC617">
        <v>1</v>
      </c>
      <c r="AD617">
        <v>0</v>
      </c>
      <c r="AE617">
        <v>0</v>
      </c>
      <c r="AF617">
        <v>1</v>
      </c>
      <c r="AG617">
        <v>0</v>
      </c>
      <c r="AH617">
        <v>0</v>
      </c>
      <c r="AI617">
        <v>0</v>
      </c>
      <c r="AJ617">
        <v>0</v>
      </c>
      <c r="AK617">
        <v>63</v>
      </c>
      <c r="AL617">
        <v>33</v>
      </c>
      <c r="AM617">
        <v>1</v>
      </c>
    </row>
    <row r="618" spans="1:39" x14ac:dyDescent="0.25">
      <c r="A618">
        <v>83917</v>
      </c>
      <c r="B618">
        <v>0</v>
      </c>
      <c r="C618">
        <v>0</v>
      </c>
      <c r="D618">
        <v>12</v>
      </c>
      <c r="E618">
        <v>514</v>
      </c>
      <c r="F618">
        <v>22</v>
      </c>
      <c r="G618">
        <v>732</v>
      </c>
      <c r="H618">
        <v>42</v>
      </c>
      <c r="I618">
        <v>198</v>
      </c>
      <c r="J618">
        <v>79</v>
      </c>
      <c r="K618">
        <v>1</v>
      </c>
      <c r="L618">
        <v>6</v>
      </c>
      <c r="M618">
        <v>7</v>
      </c>
      <c r="N618">
        <v>7</v>
      </c>
      <c r="O618">
        <v>3</v>
      </c>
      <c r="P618">
        <v>0</v>
      </c>
      <c r="Q618">
        <v>0</v>
      </c>
      <c r="R618">
        <v>0</v>
      </c>
      <c r="S618">
        <v>0</v>
      </c>
      <c r="T618">
        <v>0</v>
      </c>
      <c r="U618">
        <v>0</v>
      </c>
      <c r="V618">
        <v>3</v>
      </c>
      <c r="W618">
        <v>11</v>
      </c>
      <c r="X618">
        <v>1</v>
      </c>
      <c r="Y618">
        <v>47</v>
      </c>
      <c r="Z618">
        <v>2596</v>
      </c>
      <c r="AA618">
        <v>0</v>
      </c>
      <c r="AB618">
        <v>0</v>
      </c>
      <c r="AC618">
        <v>1</v>
      </c>
      <c r="AD618">
        <v>0</v>
      </c>
      <c r="AE618">
        <v>0</v>
      </c>
      <c r="AF618">
        <v>0</v>
      </c>
      <c r="AG618">
        <v>0</v>
      </c>
      <c r="AH618">
        <v>1</v>
      </c>
      <c r="AI618">
        <v>0</v>
      </c>
      <c r="AJ618">
        <v>0</v>
      </c>
      <c r="AK618">
        <v>1508</v>
      </c>
      <c r="AL618">
        <v>1429</v>
      </c>
      <c r="AM618">
        <v>0</v>
      </c>
    </row>
    <row r="619" spans="1:39" x14ac:dyDescent="0.25">
      <c r="A619">
        <v>46102</v>
      </c>
      <c r="B619">
        <v>2</v>
      </c>
      <c r="C619">
        <v>1</v>
      </c>
      <c r="D619">
        <v>3</v>
      </c>
      <c r="E619">
        <v>14</v>
      </c>
      <c r="F619">
        <v>0</v>
      </c>
      <c r="G619">
        <v>1</v>
      </c>
      <c r="H619">
        <v>0</v>
      </c>
      <c r="I619">
        <v>0</v>
      </c>
      <c r="J619">
        <v>1</v>
      </c>
      <c r="K619">
        <v>1</v>
      </c>
      <c r="L619">
        <v>1</v>
      </c>
      <c r="M619">
        <v>0</v>
      </c>
      <c r="N619">
        <v>2</v>
      </c>
      <c r="O619">
        <v>7</v>
      </c>
      <c r="P619">
        <v>0</v>
      </c>
      <c r="Q619">
        <v>0</v>
      </c>
      <c r="R619">
        <v>0</v>
      </c>
      <c r="S619">
        <v>0</v>
      </c>
      <c r="T619">
        <v>0</v>
      </c>
      <c r="U619">
        <v>0</v>
      </c>
      <c r="V619">
        <v>3</v>
      </c>
      <c r="W619">
        <v>11</v>
      </c>
      <c r="X619">
        <v>0</v>
      </c>
      <c r="Y619">
        <v>58</v>
      </c>
      <c r="Z619">
        <v>2270</v>
      </c>
      <c r="AA619">
        <v>1</v>
      </c>
      <c r="AB619">
        <v>0</v>
      </c>
      <c r="AC619">
        <v>0</v>
      </c>
      <c r="AD619">
        <v>0</v>
      </c>
      <c r="AE619">
        <v>0</v>
      </c>
      <c r="AF619">
        <v>0</v>
      </c>
      <c r="AG619">
        <v>0</v>
      </c>
      <c r="AH619">
        <v>1</v>
      </c>
      <c r="AI619">
        <v>0</v>
      </c>
      <c r="AJ619">
        <v>0</v>
      </c>
      <c r="AK619">
        <v>15</v>
      </c>
      <c r="AL619">
        <v>14</v>
      </c>
      <c r="AM619">
        <v>0</v>
      </c>
    </row>
    <row r="620" spans="1:39" x14ac:dyDescent="0.25">
      <c r="A620">
        <v>84574</v>
      </c>
      <c r="B620">
        <v>0</v>
      </c>
      <c r="C620">
        <v>0</v>
      </c>
      <c r="D620">
        <v>72</v>
      </c>
      <c r="E620">
        <v>387</v>
      </c>
      <c r="F620">
        <v>20</v>
      </c>
      <c r="G620">
        <v>713</v>
      </c>
      <c r="H620">
        <v>38</v>
      </c>
      <c r="I620">
        <v>54</v>
      </c>
      <c r="J620">
        <v>163</v>
      </c>
      <c r="K620">
        <v>1</v>
      </c>
      <c r="L620">
        <v>9</v>
      </c>
      <c r="M620">
        <v>11</v>
      </c>
      <c r="N620">
        <v>11</v>
      </c>
      <c r="O620">
        <v>5</v>
      </c>
      <c r="P620">
        <v>0</v>
      </c>
      <c r="Q620">
        <v>0</v>
      </c>
      <c r="R620">
        <v>0</v>
      </c>
      <c r="S620">
        <v>0</v>
      </c>
      <c r="T620">
        <v>0</v>
      </c>
      <c r="U620">
        <v>0</v>
      </c>
      <c r="V620">
        <v>3</v>
      </c>
      <c r="W620">
        <v>11</v>
      </c>
      <c r="X620">
        <v>0</v>
      </c>
      <c r="Y620">
        <v>68</v>
      </c>
      <c r="Z620">
        <v>2549</v>
      </c>
      <c r="AA620">
        <v>0</v>
      </c>
      <c r="AB620">
        <v>0</v>
      </c>
      <c r="AC620">
        <v>1</v>
      </c>
      <c r="AD620">
        <v>0</v>
      </c>
      <c r="AE620">
        <v>0</v>
      </c>
      <c r="AF620">
        <v>0</v>
      </c>
      <c r="AG620">
        <v>0</v>
      </c>
      <c r="AH620">
        <v>1</v>
      </c>
      <c r="AI620">
        <v>0</v>
      </c>
      <c r="AJ620">
        <v>0</v>
      </c>
      <c r="AK620">
        <v>1212</v>
      </c>
      <c r="AL620">
        <v>1049</v>
      </c>
      <c r="AM620">
        <v>0</v>
      </c>
    </row>
    <row r="621" spans="1:39" x14ac:dyDescent="0.25">
      <c r="A621">
        <v>56181</v>
      </c>
      <c r="B621">
        <v>0</v>
      </c>
      <c r="C621">
        <v>1</v>
      </c>
      <c r="D621">
        <v>6</v>
      </c>
      <c r="E621">
        <v>121</v>
      </c>
      <c r="F621">
        <v>103</v>
      </c>
      <c r="G621">
        <v>69</v>
      </c>
      <c r="H621">
        <v>8</v>
      </c>
      <c r="I621">
        <v>44</v>
      </c>
      <c r="J621">
        <v>48</v>
      </c>
      <c r="K621">
        <v>1</v>
      </c>
      <c r="L621">
        <v>4</v>
      </c>
      <c r="M621">
        <v>2</v>
      </c>
      <c r="N621">
        <v>7</v>
      </c>
      <c r="O621">
        <v>4</v>
      </c>
      <c r="P621">
        <v>0</v>
      </c>
      <c r="Q621">
        <v>0</v>
      </c>
      <c r="R621">
        <v>0</v>
      </c>
      <c r="S621">
        <v>0</v>
      </c>
      <c r="T621">
        <v>0</v>
      </c>
      <c r="U621">
        <v>0</v>
      </c>
      <c r="V621">
        <v>3</v>
      </c>
      <c r="W621">
        <v>11</v>
      </c>
      <c r="X621">
        <v>0</v>
      </c>
      <c r="Y621">
        <v>58</v>
      </c>
      <c r="Z621">
        <v>2696</v>
      </c>
      <c r="AA621">
        <v>0</v>
      </c>
      <c r="AB621">
        <v>1</v>
      </c>
      <c r="AC621">
        <v>0</v>
      </c>
      <c r="AD621">
        <v>0</v>
      </c>
      <c r="AE621">
        <v>0</v>
      </c>
      <c r="AF621">
        <v>0</v>
      </c>
      <c r="AG621">
        <v>0</v>
      </c>
      <c r="AH621">
        <v>1</v>
      </c>
      <c r="AI621">
        <v>0</v>
      </c>
      <c r="AJ621">
        <v>0</v>
      </c>
      <c r="AK621">
        <v>345</v>
      </c>
      <c r="AL621">
        <v>297</v>
      </c>
      <c r="AM621">
        <v>0</v>
      </c>
    </row>
    <row r="622" spans="1:39" x14ac:dyDescent="0.25">
      <c r="A622">
        <v>63120</v>
      </c>
      <c r="B622">
        <v>0</v>
      </c>
      <c r="C622">
        <v>1</v>
      </c>
      <c r="D622">
        <v>53</v>
      </c>
      <c r="E622">
        <v>965</v>
      </c>
      <c r="F622">
        <v>69</v>
      </c>
      <c r="G622">
        <v>279</v>
      </c>
      <c r="H622">
        <v>54</v>
      </c>
      <c r="I622">
        <v>41</v>
      </c>
      <c r="J622">
        <v>69</v>
      </c>
      <c r="K622">
        <v>5</v>
      </c>
      <c r="L622">
        <v>8</v>
      </c>
      <c r="M622">
        <v>4</v>
      </c>
      <c r="N622">
        <v>9</v>
      </c>
      <c r="O622">
        <v>7</v>
      </c>
      <c r="P622">
        <v>0</v>
      </c>
      <c r="Q622">
        <v>0</v>
      </c>
      <c r="R622">
        <v>0</v>
      </c>
      <c r="S622">
        <v>0</v>
      </c>
      <c r="T622">
        <v>0</v>
      </c>
      <c r="U622">
        <v>0</v>
      </c>
      <c r="V622">
        <v>3</v>
      </c>
      <c r="W622">
        <v>11</v>
      </c>
      <c r="X622">
        <v>1</v>
      </c>
      <c r="Y622">
        <v>70</v>
      </c>
      <c r="Z622">
        <v>2798</v>
      </c>
      <c r="AA622">
        <v>1</v>
      </c>
      <c r="AB622">
        <v>0</v>
      </c>
      <c r="AC622">
        <v>0</v>
      </c>
      <c r="AD622">
        <v>0</v>
      </c>
      <c r="AE622">
        <v>0</v>
      </c>
      <c r="AF622">
        <v>0</v>
      </c>
      <c r="AG622">
        <v>0</v>
      </c>
      <c r="AH622">
        <v>0</v>
      </c>
      <c r="AI622">
        <v>1</v>
      </c>
      <c r="AJ622">
        <v>0</v>
      </c>
      <c r="AK622">
        <v>1408</v>
      </c>
      <c r="AL622">
        <v>1339</v>
      </c>
      <c r="AM622">
        <v>0</v>
      </c>
    </row>
    <row r="623" spans="1:39" x14ac:dyDescent="0.25">
      <c r="A623">
        <v>73691</v>
      </c>
      <c r="B623">
        <v>0</v>
      </c>
      <c r="C623">
        <v>1</v>
      </c>
      <c r="D623">
        <v>58</v>
      </c>
      <c r="E623">
        <v>707</v>
      </c>
      <c r="F623">
        <v>21</v>
      </c>
      <c r="G623">
        <v>250</v>
      </c>
      <c r="H623">
        <v>85</v>
      </c>
      <c r="I623">
        <v>43</v>
      </c>
      <c r="J623">
        <v>73</v>
      </c>
      <c r="K623">
        <v>2</v>
      </c>
      <c r="L623">
        <v>6</v>
      </c>
      <c r="M623">
        <v>2</v>
      </c>
      <c r="N623">
        <v>8</v>
      </c>
      <c r="O623">
        <v>2</v>
      </c>
      <c r="P623">
        <v>1</v>
      </c>
      <c r="Q623">
        <v>0</v>
      </c>
      <c r="R623">
        <v>0</v>
      </c>
      <c r="S623">
        <v>0</v>
      </c>
      <c r="T623">
        <v>0</v>
      </c>
      <c r="U623">
        <v>0</v>
      </c>
      <c r="V623">
        <v>3</v>
      </c>
      <c r="W623">
        <v>11</v>
      </c>
      <c r="X623">
        <v>0</v>
      </c>
      <c r="Y623">
        <v>49</v>
      </c>
      <c r="Z623">
        <v>2394</v>
      </c>
      <c r="AA623">
        <v>0</v>
      </c>
      <c r="AB623">
        <v>1</v>
      </c>
      <c r="AC623">
        <v>0</v>
      </c>
      <c r="AD623">
        <v>0</v>
      </c>
      <c r="AE623">
        <v>0</v>
      </c>
      <c r="AF623">
        <v>0</v>
      </c>
      <c r="AG623">
        <v>0</v>
      </c>
      <c r="AH623">
        <v>1</v>
      </c>
      <c r="AI623">
        <v>0</v>
      </c>
      <c r="AJ623">
        <v>0</v>
      </c>
      <c r="AK623">
        <v>1106</v>
      </c>
      <c r="AL623">
        <v>1033</v>
      </c>
      <c r="AM623">
        <v>1</v>
      </c>
    </row>
    <row r="624" spans="1:39" x14ac:dyDescent="0.25">
      <c r="A624">
        <v>63381</v>
      </c>
      <c r="B624">
        <v>0</v>
      </c>
      <c r="C624">
        <v>1</v>
      </c>
      <c r="D624">
        <v>78</v>
      </c>
      <c r="E624">
        <v>571</v>
      </c>
      <c r="F624">
        <v>50</v>
      </c>
      <c r="G624">
        <v>142</v>
      </c>
      <c r="H624">
        <v>33</v>
      </c>
      <c r="I624">
        <v>50</v>
      </c>
      <c r="J624">
        <v>159</v>
      </c>
      <c r="K624">
        <v>4</v>
      </c>
      <c r="L624">
        <v>4</v>
      </c>
      <c r="M624">
        <v>5</v>
      </c>
      <c r="N624">
        <v>13</v>
      </c>
      <c r="O624">
        <v>2</v>
      </c>
      <c r="P624">
        <v>0</v>
      </c>
      <c r="Q624">
        <v>0</v>
      </c>
      <c r="R624">
        <v>0</v>
      </c>
      <c r="S624">
        <v>0</v>
      </c>
      <c r="T624">
        <v>0</v>
      </c>
      <c r="U624">
        <v>0</v>
      </c>
      <c r="V624">
        <v>3</v>
      </c>
      <c r="W624">
        <v>11</v>
      </c>
      <c r="X624">
        <v>0</v>
      </c>
      <c r="Y624">
        <v>60</v>
      </c>
      <c r="Z624">
        <v>2791</v>
      </c>
      <c r="AA624">
        <v>0</v>
      </c>
      <c r="AB624">
        <v>0</v>
      </c>
      <c r="AC624">
        <v>0</v>
      </c>
      <c r="AD624">
        <v>1</v>
      </c>
      <c r="AE624">
        <v>0</v>
      </c>
      <c r="AF624">
        <v>0</v>
      </c>
      <c r="AG624">
        <v>0</v>
      </c>
      <c r="AH624">
        <v>1</v>
      </c>
      <c r="AI624">
        <v>0</v>
      </c>
      <c r="AJ624">
        <v>0</v>
      </c>
      <c r="AK624">
        <v>846</v>
      </c>
      <c r="AL624">
        <v>687</v>
      </c>
      <c r="AM624">
        <v>0</v>
      </c>
    </row>
    <row r="625" spans="1:39" x14ac:dyDescent="0.25">
      <c r="A625">
        <v>76140</v>
      </c>
      <c r="B625">
        <v>0</v>
      </c>
      <c r="C625">
        <v>0</v>
      </c>
      <c r="D625">
        <v>57</v>
      </c>
      <c r="E625">
        <v>586</v>
      </c>
      <c r="F625">
        <v>66</v>
      </c>
      <c r="G625">
        <v>653</v>
      </c>
      <c r="H625">
        <v>17</v>
      </c>
      <c r="I625">
        <v>0</v>
      </c>
      <c r="J625">
        <v>26</v>
      </c>
      <c r="K625">
        <v>1</v>
      </c>
      <c r="L625">
        <v>5</v>
      </c>
      <c r="M625">
        <v>9</v>
      </c>
      <c r="N625">
        <v>6</v>
      </c>
      <c r="O625">
        <v>2</v>
      </c>
      <c r="P625">
        <v>0</v>
      </c>
      <c r="Q625">
        <v>0</v>
      </c>
      <c r="R625">
        <v>0</v>
      </c>
      <c r="S625">
        <v>0</v>
      </c>
      <c r="T625">
        <v>0</v>
      </c>
      <c r="U625">
        <v>0</v>
      </c>
      <c r="V625">
        <v>3</v>
      </c>
      <c r="W625">
        <v>11</v>
      </c>
      <c r="X625">
        <v>0</v>
      </c>
      <c r="Y625">
        <v>72</v>
      </c>
      <c r="Z625">
        <v>2206</v>
      </c>
      <c r="AA625">
        <v>0</v>
      </c>
      <c r="AB625">
        <v>0</v>
      </c>
      <c r="AC625">
        <v>0</v>
      </c>
      <c r="AD625">
        <v>1</v>
      </c>
      <c r="AE625">
        <v>0</v>
      </c>
      <c r="AF625">
        <v>0</v>
      </c>
      <c r="AG625">
        <v>0</v>
      </c>
      <c r="AH625">
        <v>0</v>
      </c>
      <c r="AI625">
        <v>0</v>
      </c>
      <c r="AJ625">
        <v>1</v>
      </c>
      <c r="AK625">
        <v>1322</v>
      </c>
      <c r="AL625">
        <v>1296</v>
      </c>
      <c r="AM625">
        <v>0</v>
      </c>
    </row>
    <row r="626" spans="1:39" x14ac:dyDescent="0.25">
      <c r="A626">
        <v>62859</v>
      </c>
      <c r="B626">
        <v>0</v>
      </c>
      <c r="C626">
        <v>1</v>
      </c>
      <c r="D626">
        <v>37</v>
      </c>
      <c r="E626">
        <v>1063</v>
      </c>
      <c r="F626">
        <v>89</v>
      </c>
      <c r="G626">
        <v>102</v>
      </c>
      <c r="H626">
        <v>16</v>
      </c>
      <c r="I626">
        <v>12</v>
      </c>
      <c r="J626">
        <v>25</v>
      </c>
      <c r="K626">
        <v>4</v>
      </c>
      <c r="L626">
        <v>9</v>
      </c>
      <c r="M626">
        <v>4</v>
      </c>
      <c r="N626">
        <v>6</v>
      </c>
      <c r="O626">
        <v>6</v>
      </c>
      <c r="P626">
        <v>0</v>
      </c>
      <c r="Q626">
        <v>0</v>
      </c>
      <c r="R626">
        <v>0</v>
      </c>
      <c r="S626">
        <v>0</v>
      </c>
      <c r="T626">
        <v>0</v>
      </c>
      <c r="U626">
        <v>0</v>
      </c>
      <c r="V626">
        <v>3</v>
      </c>
      <c r="W626">
        <v>11</v>
      </c>
      <c r="X626">
        <v>0</v>
      </c>
      <c r="Y626">
        <v>61</v>
      </c>
      <c r="Z626">
        <v>2705</v>
      </c>
      <c r="AA626">
        <v>1</v>
      </c>
      <c r="AB626">
        <v>0</v>
      </c>
      <c r="AC626">
        <v>0</v>
      </c>
      <c r="AD626">
        <v>0</v>
      </c>
      <c r="AE626">
        <v>0</v>
      </c>
      <c r="AF626">
        <v>0</v>
      </c>
      <c r="AG626">
        <v>0</v>
      </c>
      <c r="AH626">
        <v>0</v>
      </c>
      <c r="AI626">
        <v>0</v>
      </c>
      <c r="AJ626">
        <v>1</v>
      </c>
      <c r="AK626">
        <v>1282</v>
      </c>
      <c r="AL626">
        <v>1257</v>
      </c>
      <c r="AM626">
        <v>0</v>
      </c>
    </row>
    <row r="627" spans="1:39" x14ac:dyDescent="0.25">
      <c r="A627">
        <v>45906</v>
      </c>
      <c r="B627">
        <v>0</v>
      </c>
      <c r="C627">
        <v>1</v>
      </c>
      <c r="D627">
        <v>20</v>
      </c>
      <c r="E627">
        <v>305</v>
      </c>
      <c r="F627">
        <v>3</v>
      </c>
      <c r="G627">
        <v>27</v>
      </c>
      <c r="H627">
        <v>4</v>
      </c>
      <c r="I627">
        <v>3</v>
      </c>
      <c r="J627">
        <v>144</v>
      </c>
      <c r="K627">
        <v>2</v>
      </c>
      <c r="L627">
        <v>5</v>
      </c>
      <c r="M627">
        <v>4</v>
      </c>
      <c r="N627">
        <v>4</v>
      </c>
      <c r="O627">
        <v>5</v>
      </c>
      <c r="P627">
        <v>1</v>
      </c>
      <c r="Q627">
        <v>0</v>
      </c>
      <c r="R627">
        <v>0</v>
      </c>
      <c r="S627">
        <v>0</v>
      </c>
      <c r="T627">
        <v>0</v>
      </c>
      <c r="U627">
        <v>0</v>
      </c>
      <c r="V627">
        <v>3</v>
      </c>
      <c r="W627">
        <v>11</v>
      </c>
      <c r="X627">
        <v>0</v>
      </c>
      <c r="Y627">
        <v>56</v>
      </c>
      <c r="Z627">
        <v>2577</v>
      </c>
      <c r="AA627">
        <v>0</v>
      </c>
      <c r="AB627">
        <v>0</v>
      </c>
      <c r="AC627">
        <v>1</v>
      </c>
      <c r="AD627">
        <v>0</v>
      </c>
      <c r="AE627">
        <v>0</v>
      </c>
      <c r="AF627">
        <v>0</v>
      </c>
      <c r="AG627">
        <v>0</v>
      </c>
      <c r="AH627">
        <v>1</v>
      </c>
      <c r="AI627">
        <v>0</v>
      </c>
      <c r="AJ627">
        <v>0</v>
      </c>
      <c r="AK627">
        <v>342</v>
      </c>
      <c r="AL627">
        <v>198</v>
      </c>
      <c r="AM627">
        <v>1</v>
      </c>
    </row>
    <row r="628" spans="1:39" x14ac:dyDescent="0.25">
      <c r="A628">
        <v>77632</v>
      </c>
      <c r="B628">
        <v>0</v>
      </c>
      <c r="C628">
        <v>0</v>
      </c>
      <c r="D628">
        <v>73</v>
      </c>
      <c r="E628">
        <v>1200</v>
      </c>
      <c r="F628">
        <v>105</v>
      </c>
      <c r="G628">
        <v>758</v>
      </c>
      <c r="H628">
        <v>0</v>
      </c>
      <c r="I628">
        <v>42</v>
      </c>
      <c r="J628">
        <v>147</v>
      </c>
      <c r="K628">
        <v>1</v>
      </c>
      <c r="L628">
        <v>4</v>
      </c>
      <c r="M628">
        <v>2</v>
      </c>
      <c r="N628">
        <v>6</v>
      </c>
      <c r="O628">
        <v>2</v>
      </c>
      <c r="P628">
        <v>0</v>
      </c>
      <c r="Q628">
        <v>1</v>
      </c>
      <c r="R628">
        <v>1</v>
      </c>
      <c r="S628">
        <v>0</v>
      </c>
      <c r="T628">
        <v>0</v>
      </c>
      <c r="U628">
        <v>0</v>
      </c>
      <c r="V628">
        <v>3</v>
      </c>
      <c r="W628">
        <v>11</v>
      </c>
      <c r="X628">
        <v>1</v>
      </c>
      <c r="Y628">
        <v>73</v>
      </c>
      <c r="Z628">
        <v>2635</v>
      </c>
      <c r="AA628">
        <v>0</v>
      </c>
      <c r="AB628">
        <v>0</v>
      </c>
      <c r="AC628">
        <v>0</v>
      </c>
      <c r="AD628">
        <v>1</v>
      </c>
      <c r="AE628">
        <v>0</v>
      </c>
      <c r="AF628">
        <v>0</v>
      </c>
      <c r="AG628">
        <v>0</v>
      </c>
      <c r="AH628">
        <v>0</v>
      </c>
      <c r="AI628">
        <v>1</v>
      </c>
      <c r="AJ628">
        <v>0</v>
      </c>
      <c r="AK628">
        <v>2105</v>
      </c>
      <c r="AL628">
        <v>1958</v>
      </c>
      <c r="AM628">
        <v>2</v>
      </c>
    </row>
    <row r="629" spans="1:39" x14ac:dyDescent="0.25">
      <c r="A629">
        <v>46463</v>
      </c>
      <c r="B629">
        <v>1</v>
      </c>
      <c r="C629">
        <v>1</v>
      </c>
      <c r="D629">
        <v>56</v>
      </c>
      <c r="E629">
        <v>163</v>
      </c>
      <c r="F629">
        <v>2</v>
      </c>
      <c r="G629">
        <v>40</v>
      </c>
      <c r="H629">
        <v>8</v>
      </c>
      <c r="I629">
        <v>11</v>
      </c>
      <c r="J629">
        <v>11</v>
      </c>
      <c r="K629">
        <v>7</v>
      </c>
      <c r="L629">
        <v>3</v>
      </c>
      <c r="M629">
        <v>1</v>
      </c>
      <c r="N629">
        <v>6</v>
      </c>
      <c r="O629">
        <v>6</v>
      </c>
      <c r="P629">
        <v>0</v>
      </c>
      <c r="Q629">
        <v>0</v>
      </c>
      <c r="R629">
        <v>0</v>
      </c>
      <c r="S629">
        <v>0</v>
      </c>
      <c r="T629">
        <v>0</v>
      </c>
      <c r="U629">
        <v>0</v>
      </c>
      <c r="V629">
        <v>3</v>
      </c>
      <c r="W629">
        <v>11</v>
      </c>
      <c r="X629">
        <v>0</v>
      </c>
      <c r="Y629">
        <v>49</v>
      </c>
      <c r="Z629">
        <v>2474</v>
      </c>
      <c r="AA629">
        <v>0</v>
      </c>
      <c r="AB629">
        <v>1</v>
      </c>
      <c r="AC629">
        <v>0</v>
      </c>
      <c r="AD629">
        <v>0</v>
      </c>
      <c r="AE629">
        <v>0</v>
      </c>
      <c r="AF629">
        <v>0</v>
      </c>
      <c r="AG629">
        <v>0</v>
      </c>
      <c r="AH629">
        <v>0</v>
      </c>
      <c r="AI629">
        <v>0</v>
      </c>
      <c r="AJ629">
        <v>1</v>
      </c>
      <c r="AK629">
        <v>224</v>
      </c>
      <c r="AL629">
        <v>213</v>
      </c>
      <c r="AM629">
        <v>0</v>
      </c>
    </row>
    <row r="630" spans="1:39" x14ac:dyDescent="0.25">
      <c r="A630">
        <v>105471</v>
      </c>
      <c r="B630">
        <v>0</v>
      </c>
      <c r="C630">
        <v>0</v>
      </c>
      <c r="D630">
        <v>36</v>
      </c>
      <c r="E630">
        <v>1009</v>
      </c>
      <c r="F630">
        <v>181</v>
      </c>
      <c r="G630">
        <v>104</v>
      </c>
      <c r="H630">
        <v>202</v>
      </c>
      <c r="I630">
        <v>21</v>
      </c>
      <c r="J630">
        <v>207</v>
      </c>
      <c r="K630">
        <v>0</v>
      </c>
      <c r="L630">
        <v>9</v>
      </c>
      <c r="M630">
        <v>8</v>
      </c>
      <c r="N630">
        <v>13</v>
      </c>
      <c r="O630">
        <v>3</v>
      </c>
      <c r="P630">
        <v>0</v>
      </c>
      <c r="Q630">
        <v>0</v>
      </c>
      <c r="R630">
        <v>1</v>
      </c>
      <c r="S630">
        <v>1</v>
      </c>
      <c r="T630">
        <v>0</v>
      </c>
      <c r="U630">
        <v>0</v>
      </c>
      <c r="V630">
        <v>3</v>
      </c>
      <c r="W630">
        <v>11</v>
      </c>
      <c r="X630">
        <v>1</v>
      </c>
      <c r="Y630">
        <v>50</v>
      </c>
      <c r="Z630">
        <v>2683</v>
      </c>
      <c r="AA630">
        <v>0</v>
      </c>
      <c r="AB630">
        <v>0</v>
      </c>
      <c r="AC630">
        <v>0</v>
      </c>
      <c r="AD630">
        <v>1</v>
      </c>
      <c r="AE630">
        <v>0</v>
      </c>
      <c r="AF630">
        <v>0</v>
      </c>
      <c r="AG630">
        <v>0</v>
      </c>
      <c r="AH630">
        <v>1</v>
      </c>
      <c r="AI630">
        <v>0</v>
      </c>
      <c r="AJ630">
        <v>0</v>
      </c>
      <c r="AK630">
        <v>1517</v>
      </c>
      <c r="AL630">
        <v>1310</v>
      </c>
      <c r="AM630">
        <v>2</v>
      </c>
    </row>
    <row r="631" spans="1:39" x14ac:dyDescent="0.25">
      <c r="A631">
        <v>55282</v>
      </c>
      <c r="B631">
        <v>1</v>
      </c>
      <c r="C631">
        <v>0</v>
      </c>
      <c r="D631">
        <v>9</v>
      </c>
      <c r="E631">
        <v>125</v>
      </c>
      <c r="F631">
        <v>6</v>
      </c>
      <c r="G631">
        <v>73</v>
      </c>
      <c r="H631">
        <v>8</v>
      </c>
      <c r="I631">
        <v>4</v>
      </c>
      <c r="J631">
        <v>19</v>
      </c>
      <c r="K631">
        <v>1</v>
      </c>
      <c r="L631">
        <v>3</v>
      </c>
      <c r="M631">
        <v>1</v>
      </c>
      <c r="N631">
        <v>6</v>
      </c>
      <c r="O631">
        <v>4</v>
      </c>
      <c r="P631">
        <v>0</v>
      </c>
      <c r="Q631">
        <v>0</v>
      </c>
      <c r="R631">
        <v>0</v>
      </c>
      <c r="S631">
        <v>0</v>
      </c>
      <c r="T631">
        <v>0</v>
      </c>
      <c r="U631">
        <v>0</v>
      </c>
      <c r="V631">
        <v>3</v>
      </c>
      <c r="W631">
        <v>11</v>
      </c>
      <c r="X631">
        <v>0</v>
      </c>
      <c r="Y631">
        <v>50</v>
      </c>
      <c r="Z631">
        <v>2357</v>
      </c>
      <c r="AA631">
        <v>1</v>
      </c>
      <c r="AB631">
        <v>0</v>
      </c>
      <c r="AC631">
        <v>0</v>
      </c>
      <c r="AD631">
        <v>0</v>
      </c>
      <c r="AE631">
        <v>0</v>
      </c>
      <c r="AF631">
        <v>0</v>
      </c>
      <c r="AG631">
        <v>0</v>
      </c>
      <c r="AH631">
        <v>0</v>
      </c>
      <c r="AI631">
        <v>1</v>
      </c>
      <c r="AJ631">
        <v>0</v>
      </c>
      <c r="AK631">
        <v>216</v>
      </c>
      <c r="AL631">
        <v>197</v>
      </c>
      <c r="AM631">
        <v>0</v>
      </c>
    </row>
    <row r="632" spans="1:39" x14ac:dyDescent="0.25">
      <c r="A632">
        <v>78710</v>
      </c>
      <c r="B632">
        <v>0</v>
      </c>
      <c r="C632">
        <v>1</v>
      </c>
      <c r="D632">
        <v>42</v>
      </c>
      <c r="E632">
        <v>721</v>
      </c>
      <c r="F632">
        <v>0</v>
      </c>
      <c r="G632">
        <v>152</v>
      </c>
      <c r="H632">
        <v>119</v>
      </c>
      <c r="I632">
        <v>50</v>
      </c>
      <c r="J632">
        <v>50</v>
      </c>
      <c r="K632">
        <v>3</v>
      </c>
      <c r="L632">
        <v>7</v>
      </c>
      <c r="M632">
        <v>6</v>
      </c>
      <c r="N632">
        <v>12</v>
      </c>
      <c r="O632">
        <v>4</v>
      </c>
      <c r="P632">
        <v>0</v>
      </c>
      <c r="Q632">
        <v>0</v>
      </c>
      <c r="R632">
        <v>0</v>
      </c>
      <c r="S632">
        <v>0</v>
      </c>
      <c r="T632">
        <v>0</v>
      </c>
      <c r="U632">
        <v>0</v>
      </c>
      <c r="V632">
        <v>3</v>
      </c>
      <c r="W632">
        <v>11</v>
      </c>
      <c r="X632">
        <v>0</v>
      </c>
      <c r="Y632">
        <v>43</v>
      </c>
      <c r="Z632">
        <v>2196</v>
      </c>
      <c r="AA632">
        <v>0</v>
      </c>
      <c r="AB632">
        <v>1</v>
      </c>
      <c r="AC632">
        <v>0</v>
      </c>
      <c r="AD632">
        <v>0</v>
      </c>
      <c r="AE632">
        <v>0</v>
      </c>
      <c r="AF632">
        <v>0</v>
      </c>
      <c r="AG632">
        <v>0</v>
      </c>
      <c r="AH632">
        <v>0</v>
      </c>
      <c r="AI632">
        <v>1</v>
      </c>
      <c r="AJ632">
        <v>0</v>
      </c>
      <c r="AK632">
        <v>1042</v>
      </c>
      <c r="AL632">
        <v>992</v>
      </c>
      <c r="AM632">
        <v>0</v>
      </c>
    </row>
    <row r="633" spans="1:39" x14ac:dyDescent="0.25">
      <c r="A633">
        <v>66886</v>
      </c>
      <c r="B633">
        <v>0</v>
      </c>
      <c r="C633">
        <v>1</v>
      </c>
      <c r="D633">
        <v>28</v>
      </c>
      <c r="E633">
        <v>315</v>
      </c>
      <c r="F633">
        <v>4</v>
      </c>
      <c r="G633">
        <v>62</v>
      </c>
      <c r="H633">
        <v>41</v>
      </c>
      <c r="I633">
        <v>31</v>
      </c>
      <c r="J633">
        <v>146</v>
      </c>
      <c r="K633">
        <v>2</v>
      </c>
      <c r="L633">
        <v>7</v>
      </c>
      <c r="M633">
        <v>1</v>
      </c>
      <c r="N633">
        <v>7</v>
      </c>
      <c r="O633">
        <v>5</v>
      </c>
      <c r="P633">
        <v>0</v>
      </c>
      <c r="Q633">
        <v>0</v>
      </c>
      <c r="R633">
        <v>0</v>
      </c>
      <c r="S633">
        <v>0</v>
      </c>
      <c r="T633">
        <v>0</v>
      </c>
      <c r="U633">
        <v>0</v>
      </c>
      <c r="V633">
        <v>3</v>
      </c>
      <c r="W633">
        <v>11</v>
      </c>
      <c r="X633">
        <v>0</v>
      </c>
      <c r="Y633">
        <v>62</v>
      </c>
      <c r="Z633">
        <v>2445</v>
      </c>
      <c r="AA633">
        <v>0</v>
      </c>
      <c r="AB633">
        <v>0</v>
      </c>
      <c r="AC633">
        <v>0</v>
      </c>
      <c r="AD633">
        <v>1</v>
      </c>
      <c r="AE633">
        <v>0</v>
      </c>
      <c r="AF633">
        <v>0</v>
      </c>
      <c r="AG633">
        <v>0</v>
      </c>
      <c r="AH633">
        <v>1</v>
      </c>
      <c r="AI633">
        <v>0</v>
      </c>
      <c r="AJ633">
        <v>0</v>
      </c>
      <c r="AK633">
        <v>453</v>
      </c>
      <c r="AL633">
        <v>307</v>
      </c>
      <c r="AM633">
        <v>0</v>
      </c>
    </row>
    <row r="634" spans="1:39" x14ac:dyDescent="0.25">
      <c r="A634">
        <v>98777</v>
      </c>
      <c r="B634">
        <v>0</v>
      </c>
      <c r="C634">
        <v>0</v>
      </c>
      <c r="D634">
        <v>23</v>
      </c>
      <c r="E634">
        <v>1000</v>
      </c>
      <c r="F634">
        <v>19</v>
      </c>
      <c r="G634">
        <v>711</v>
      </c>
      <c r="H634">
        <v>125</v>
      </c>
      <c r="I634">
        <v>115</v>
      </c>
      <c r="J634">
        <v>38</v>
      </c>
      <c r="K634">
        <v>0</v>
      </c>
      <c r="L634">
        <v>4</v>
      </c>
      <c r="M634">
        <v>6</v>
      </c>
      <c r="N634">
        <v>9</v>
      </c>
      <c r="O634">
        <v>1</v>
      </c>
      <c r="P634">
        <v>0</v>
      </c>
      <c r="Q634">
        <v>1</v>
      </c>
      <c r="R634">
        <v>0</v>
      </c>
      <c r="S634">
        <v>0</v>
      </c>
      <c r="T634">
        <v>0</v>
      </c>
      <c r="U634">
        <v>0</v>
      </c>
      <c r="V634">
        <v>3</v>
      </c>
      <c r="W634">
        <v>11</v>
      </c>
      <c r="X634">
        <v>0</v>
      </c>
      <c r="Y634">
        <v>60</v>
      </c>
      <c r="Z634">
        <v>2291</v>
      </c>
      <c r="AA634">
        <v>0</v>
      </c>
      <c r="AB634">
        <v>0</v>
      </c>
      <c r="AC634">
        <v>1</v>
      </c>
      <c r="AD634">
        <v>0</v>
      </c>
      <c r="AE634">
        <v>0</v>
      </c>
      <c r="AF634">
        <v>0</v>
      </c>
      <c r="AG634">
        <v>0</v>
      </c>
      <c r="AH634">
        <v>0</v>
      </c>
      <c r="AI634">
        <v>1</v>
      </c>
      <c r="AJ634">
        <v>0</v>
      </c>
      <c r="AK634">
        <v>1970</v>
      </c>
      <c r="AL634">
        <v>1932</v>
      </c>
      <c r="AM634">
        <v>1</v>
      </c>
    </row>
    <row r="635" spans="1:39" x14ac:dyDescent="0.25">
      <c r="A635">
        <v>29103</v>
      </c>
      <c r="B635">
        <v>1</v>
      </c>
      <c r="C635">
        <v>0</v>
      </c>
      <c r="D635">
        <v>38</v>
      </c>
      <c r="E635">
        <v>16</v>
      </c>
      <c r="F635">
        <v>0</v>
      </c>
      <c r="G635">
        <v>17</v>
      </c>
      <c r="H635">
        <v>6</v>
      </c>
      <c r="I635">
        <v>3</v>
      </c>
      <c r="J635">
        <v>6</v>
      </c>
      <c r="K635">
        <v>2</v>
      </c>
      <c r="L635">
        <v>1</v>
      </c>
      <c r="M635">
        <v>0</v>
      </c>
      <c r="N635">
        <v>3</v>
      </c>
      <c r="O635">
        <v>9</v>
      </c>
      <c r="P635">
        <v>0</v>
      </c>
      <c r="Q635">
        <v>0</v>
      </c>
      <c r="R635">
        <v>0</v>
      </c>
      <c r="S635">
        <v>0</v>
      </c>
      <c r="T635">
        <v>0</v>
      </c>
      <c r="U635">
        <v>0</v>
      </c>
      <c r="V635">
        <v>3</v>
      </c>
      <c r="W635">
        <v>11</v>
      </c>
      <c r="X635">
        <v>0</v>
      </c>
      <c r="Y635">
        <v>35</v>
      </c>
      <c r="Z635">
        <v>2830</v>
      </c>
      <c r="AA635">
        <v>0</v>
      </c>
      <c r="AB635">
        <v>0</v>
      </c>
      <c r="AC635">
        <v>0</v>
      </c>
      <c r="AD635">
        <v>1</v>
      </c>
      <c r="AE635">
        <v>0</v>
      </c>
      <c r="AF635">
        <v>0</v>
      </c>
      <c r="AG635">
        <v>0</v>
      </c>
      <c r="AH635">
        <v>1</v>
      </c>
      <c r="AI635">
        <v>0</v>
      </c>
      <c r="AJ635">
        <v>0</v>
      </c>
      <c r="AK635">
        <v>42</v>
      </c>
      <c r="AL635">
        <v>36</v>
      </c>
      <c r="AM635">
        <v>0</v>
      </c>
    </row>
    <row r="636" spans="1:39" x14ac:dyDescent="0.25">
      <c r="A636">
        <v>67445</v>
      </c>
      <c r="B636">
        <v>0</v>
      </c>
      <c r="C636">
        <v>1</v>
      </c>
      <c r="D636">
        <v>63</v>
      </c>
      <c r="E636">
        <v>757</v>
      </c>
      <c r="F636">
        <v>80</v>
      </c>
      <c r="G636">
        <v>217</v>
      </c>
      <c r="H636">
        <v>29</v>
      </c>
      <c r="I636">
        <v>80</v>
      </c>
      <c r="J636">
        <v>11</v>
      </c>
      <c r="K636">
        <v>5</v>
      </c>
      <c r="L636">
        <v>9</v>
      </c>
      <c r="M636">
        <v>6</v>
      </c>
      <c r="N636">
        <v>12</v>
      </c>
      <c r="O636">
        <v>6</v>
      </c>
      <c r="P636">
        <v>0</v>
      </c>
      <c r="Q636">
        <v>0</v>
      </c>
      <c r="R636">
        <v>0</v>
      </c>
      <c r="S636">
        <v>0</v>
      </c>
      <c r="T636">
        <v>0</v>
      </c>
      <c r="U636">
        <v>0</v>
      </c>
      <c r="V636">
        <v>3</v>
      </c>
      <c r="W636">
        <v>11</v>
      </c>
      <c r="X636">
        <v>0</v>
      </c>
      <c r="Y636">
        <v>46</v>
      </c>
      <c r="Z636">
        <v>2845</v>
      </c>
      <c r="AA636">
        <v>0</v>
      </c>
      <c r="AB636">
        <v>1</v>
      </c>
      <c r="AC636">
        <v>0</v>
      </c>
      <c r="AD636">
        <v>0</v>
      </c>
      <c r="AE636">
        <v>0</v>
      </c>
      <c r="AF636">
        <v>0</v>
      </c>
      <c r="AG636">
        <v>0</v>
      </c>
      <c r="AH636">
        <v>1</v>
      </c>
      <c r="AI636">
        <v>0</v>
      </c>
      <c r="AJ636">
        <v>0</v>
      </c>
      <c r="AK636">
        <v>1163</v>
      </c>
      <c r="AL636">
        <v>1152</v>
      </c>
      <c r="AM636">
        <v>0</v>
      </c>
    </row>
    <row r="637" spans="1:39" x14ac:dyDescent="0.25">
      <c r="A637">
        <v>50616</v>
      </c>
      <c r="B637">
        <v>0</v>
      </c>
      <c r="C637">
        <v>1</v>
      </c>
      <c r="D637">
        <v>71</v>
      </c>
      <c r="E637">
        <v>30</v>
      </c>
      <c r="F637">
        <v>2</v>
      </c>
      <c r="G637">
        <v>25</v>
      </c>
      <c r="H637">
        <v>0</v>
      </c>
      <c r="I637">
        <v>1</v>
      </c>
      <c r="J637">
        <v>9</v>
      </c>
      <c r="K637">
        <v>1</v>
      </c>
      <c r="L637">
        <v>1</v>
      </c>
      <c r="M637">
        <v>1</v>
      </c>
      <c r="N637">
        <v>4</v>
      </c>
      <c r="O637">
        <v>2</v>
      </c>
      <c r="P637">
        <v>0</v>
      </c>
      <c r="Q637">
        <v>0</v>
      </c>
      <c r="R637">
        <v>0</v>
      </c>
      <c r="S637">
        <v>0</v>
      </c>
      <c r="T637">
        <v>0</v>
      </c>
      <c r="U637">
        <v>0</v>
      </c>
      <c r="V637">
        <v>3</v>
      </c>
      <c r="W637">
        <v>11</v>
      </c>
      <c r="X637">
        <v>0</v>
      </c>
      <c r="Y637">
        <v>70</v>
      </c>
      <c r="Z637">
        <v>2236</v>
      </c>
      <c r="AA637">
        <v>0</v>
      </c>
      <c r="AB637">
        <v>0</v>
      </c>
      <c r="AC637">
        <v>0</v>
      </c>
      <c r="AD637">
        <v>1</v>
      </c>
      <c r="AE637">
        <v>0</v>
      </c>
      <c r="AF637">
        <v>0</v>
      </c>
      <c r="AG637">
        <v>0</v>
      </c>
      <c r="AH637">
        <v>0</v>
      </c>
      <c r="AI637">
        <v>0</v>
      </c>
      <c r="AJ637">
        <v>1</v>
      </c>
      <c r="AK637">
        <v>58</v>
      </c>
      <c r="AL637">
        <v>49</v>
      </c>
      <c r="AM637">
        <v>0</v>
      </c>
    </row>
    <row r="638" spans="1:39" x14ac:dyDescent="0.25">
      <c r="A638">
        <v>49431</v>
      </c>
      <c r="B638">
        <v>0</v>
      </c>
      <c r="C638">
        <v>1</v>
      </c>
      <c r="D638">
        <v>9</v>
      </c>
      <c r="E638">
        <v>219</v>
      </c>
      <c r="F638">
        <v>3</v>
      </c>
      <c r="G638">
        <v>100</v>
      </c>
      <c r="H638">
        <v>26</v>
      </c>
      <c r="I638">
        <v>0</v>
      </c>
      <c r="J638">
        <v>17</v>
      </c>
      <c r="K638">
        <v>2</v>
      </c>
      <c r="L638">
        <v>7</v>
      </c>
      <c r="M638">
        <v>1</v>
      </c>
      <c r="N638">
        <v>5</v>
      </c>
      <c r="O638">
        <v>8</v>
      </c>
      <c r="P638">
        <v>0</v>
      </c>
      <c r="Q638">
        <v>0</v>
      </c>
      <c r="R638">
        <v>0</v>
      </c>
      <c r="S638">
        <v>0</v>
      </c>
      <c r="T638">
        <v>0</v>
      </c>
      <c r="U638">
        <v>0</v>
      </c>
      <c r="V638">
        <v>3</v>
      </c>
      <c r="W638">
        <v>11</v>
      </c>
      <c r="X638">
        <v>0</v>
      </c>
      <c r="Y638">
        <v>65</v>
      </c>
      <c r="Z638">
        <v>2854</v>
      </c>
      <c r="AA638">
        <v>1</v>
      </c>
      <c r="AB638">
        <v>0</v>
      </c>
      <c r="AC638">
        <v>0</v>
      </c>
      <c r="AD638">
        <v>0</v>
      </c>
      <c r="AE638">
        <v>0</v>
      </c>
      <c r="AF638">
        <v>0</v>
      </c>
      <c r="AG638">
        <v>0</v>
      </c>
      <c r="AH638">
        <v>1</v>
      </c>
      <c r="AI638">
        <v>0</v>
      </c>
      <c r="AJ638">
        <v>0</v>
      </c>
      <c r="AK638">
        <v>348</v>
      </c>
      <c r="AL638">
        <v>331</v>
      </c>
      <c r="AM638">
        <v>0</v>
      </c>
    </row>
    <row r="639" spans="1:39" x14ac:dyDescent="0.25">
      <c r="A639">
        <v>61278</v>
      </c>
      <c r="B639">
        <v>0</v>
      </c>
      <c r="C639">
        <v>1</v>
      </c>
      <c r="D639">
        <v>87</v>
      </c>
      <c r="E639">
        <v>111</v>
      </c>
      <c r="F639">
        <v>3</v>
      </c>
      <c r="G639">
        <v>28</v>
      </c>
      <c r="H639">
        <v>2</v>
      </c>
      <c r="I639">
        <v>6</v>
      </c>
      <c r="J639">
        <v>15</v>
      </c>
      <c r="K639">
        <v>2</v>
      </c>
      <c r="L639">
        <v>3</v>
      </c>
      <c r="M639">
        <v>1</v>
      </c>
      <c r="N639">
        <v>4</v>
      </c>
      <c r="O639">
        <v>6</v>
      </c>
      <c r="P639">
        <v>0</v>
      </c>
      <c r="Q639">
        <v>0</v>
      </c>
      <c r="R639">
        <v>0</v>
      </c>
      <c r="S639">
        <v>0</v>
      </c>
      <c r="T639">
        <v>0</v>
      </c>
      <c r="U639">
        <v>0</v>
      </c>
      <c r="V639">
        <v>3</v>
      </c>
      <c r="W639">
        <v>11</v>
      </c>
      <c r="X639">
        <v>0</v>
      </c>
      <c r="Y639">
        <v>67</v>
      </c>
      <c r="Z639">
        <v>2335</v>
      </c>
      <c r="AA639">
        <v>0</v>
      </c>
      <c r="AB639">
        <v>0</v>
      </c>
      <c r="AC639">
        <v>0</v>
      </c>
      <c r="AD639">
        <v>1</v>
      </c>
      <c r="AE639">
        <v>0</v>
      </c>
      <c r="AF639">
        <v>0</v>
      </c>
      <c r="AG639">
        <v>0</v>
      </c>
      <c r="AH639">
        <v>1</v>
      </c>
      <c r="AI639">
        <v>0</v>
      </c>
      <c r="AJ639">
        <v>0</v>
      </c>
      <c r="AK639">
        <v>150</v>
      </c>
      <c r="AL639">
        <v>135</v>
      </c>
      <c r="AM639">
        <v>0</v>
      </c>
    </row>
    <row r="640" spans="1:39" x14ac:dyDescent="0.25">
      <c r="A640">
        <v>26490</v>
      </c>
      <c r="B640">
        <v>0</v>
      </c>
      <c r="C640">
        <v>0</v>
      </c>
      <c r="D640">
        <v>92</v>
      </c>
      <c r="E640">
        <v>45</v>
      </c>
      <c r="F640">
        <v>47</v>
      </c>
      <c r="G640">
        <v>52</v>
      </c>
      <c r="H640">
        <v>21</v>
      </c>
      <c r="I640">
        <v>20</v>
      </c>
      <c r="J640">
        <v>25</v>
      </c>
      <c r="K640">
        <v>2</v>
      </c>
      <c r="L640">
        <v>3</v>
      </c>
      <c r="M640">
        <v>1</v>
      </c>
      <c r="N640">
        <v>5</v>
      </c>
      <c r="O640">
        <v>6</v>
      </c>
      <c r="P640">
        <v>0</v>
      </c>
      <c r="Q640">
        <v>0</v>
      </c>
      <c r="R640">
        <v>0</v>
      </c>
      <c r="S640">
        <v>0</v>
      </c>
      <c r="T640">
        <v>0</v>
      </c>
      <c r="U640">
        <v>0</v>
      </c>
      <c r="V640">
        <v>3</v>
      </c>
      <c r="W640">
        <v>11</v>
      </c>
      <c r="X640">
        <v>0</v>
      </c>
      <c r="Y640">
        <v>62</v>
      </c>
      <c r="Z640">
        <v>2804</v>
      </c>
      <c r="AA640">
        <v>0</v>
      </c>
      <c r="AB640">
        <v>0</v>
      </c>
      <c r="AC640">
        <v>0</v>
      </c>
      <c r="AD640">
        <v>1</v>
      </c>
      <c r="AE640">
        <v>0</v>
      </c>
      <c r="AF640">
        <v>1</v>
      </c>
      <c r="AG640">
        <v>0</v>
      </c>
      <c r="AH640">
        <v>0</v>
      </c>
      <c r="AI640">
        <v>0</v>
      </c>
      <c r="AJ640">
        <v>0</v>
      </c>
      <c r="AK640">
        <v>185</v>
      </c>
      <c r="AL640">
        <v>160</v>
      </c>
      <c r="AM640">
        <v>0</v>
      </c>
    </row>
    <row r="641" spans="1:39" x14ac:dyDescent="0.25">
      <c r="A641">
        <v>73059</v>
      </c>
      <c r="B641">
        <v>0</v>
      </c>
      <c r="C641">
        <v>1</v>
      </c>
      <c r="D641">
        <v>36</v>
      </c>
      <c r="E641">
        <v>410</v>
      </c>
      <c r="F641">
        <v>112</v>
      </c>
      <c r="G641">
        <v>420</v>
      </c>
      <c r="H641">
        <v>0</v>
      </c>
      <c r="I641">
        <v>82</v>
      </c>
      <c r="J641">
        <v>71</v>
      </c>
      <c r="K641">
        <v>1</v>
      </c>
      <c r="L641">
        <v>9</v>
      </c>
      <c r="M641">
        <v>3</v>
      </c>
      <c r="N641">
        <v>13</v>
      </c>
      <c r="O641">
        <v>4</v>
      </c>
      <c r="P641">
        <v>0</v>
      </c>
      <c r="Q641">
        <v>0</v>
      </c>
      <c r="R641">
        <v>0</v>
      </c>
      <c r="S641">
        <v>0</v>
      </c>
      <c r="T641">
        <v>0</v>
      </c>
      <c r="U641">
        <v>0</v>
      </c>
      <c r="V641">
        <v>3</v>
      </c>
      <c r="W641">
        <v>11</v>
      </c>
      <c r="X641">
        <v>0</v>
      </c>
      <c r="Y641">
        <v>73</v>
      </c>
      <c r="Z641">
        <v>2461</v>
      </c>
      <c r="AA641">
        <v>0</v>
      </c>
      <c r="AB641">
        <v>0</v>
      </c>
      <c r="AC641">
        <v>0</v>
      </c>
      <c r="AD641">
        <v>1</v>
      </c>
      <c r="AE641">
        <v>0</v>
      </c>
      <c r="AF641">
        <v>0</v>
      </c>
      <c r="AG641">
        <v>0</v>
      </c>
      <c r="AH641">
        <v>0</v>
      </c>
      <c r="AI641">
        <v>0</v>
      </c>
      <c r="AJ641">
        <v>1</v>
      </c>
      <c r="AK641">
        <v>1024</v>
      </c>
      <c r="AL641">
        <v>953</v>
      </c>
      <c r="AM641">
        <v>0</v>
      </c>
    </row>
    <row r="642" spans="1:39" x14ac:dyDescent="0.25">
      <c r="A642">
        <v>46734</v>
      </c>
      <c r="B642">
        <v>1</v>
      </c>
      <c r="C642">
        <v>2</v>
      </c>
      <c r="D642">
        <v>86</v>
      </c>
      <c r="E642">
        <v>100</v>
      </c>
      <c r="F642">
        <v>1</v>
      </c>
      <c r="G642">
        <v>39</v>
      </c>
      <c r="H642">
        <v>6</v>
      </c>
      <c r="I642">
        <v>1</v>
      </c>
      <c r="J642">
        <v>76</v>
      </c>
      <c r="K642">
        <v>4</v>
      </c>
      <c r="L642">
        <v>3</v>
      </c>
      <c r="M642">
        <v>2</v>
      </c>
      <c r="N642">
        <v>3</v>
      </c>
      <c r="O642">
        <v>6</v>
      </c>
      <c r="P642">
        <v>1</v>
      </c>
      <c r="Q642">
        <v>0</v>
      </c>
      <c r="R642">
        <v>0</v>
      </c>
      <c r="S642">
        <v>0</v>
      </c>
      <c r="T642">
        <v>0</v>
      </c>
      <c r="U642">
        <v>0</v>
      </c>
      <c r="V642">
        <v>3</v>
      </c>
      <c r="W642">
        <v>11</v>
      </c>
      <c r="X642">
        <v>0</v>
      </c>
      <c r="Y642">
        <v>54</v>
      </c>
      <c r="Z642">
        <v>2410</v>
      </c>
      <c r="AA642">
        <v>0</v>
      </c>
      <c r="AB642">
        <v>0</v>
      </c>
      <c r="AC642">
        <v>1</v>
      </c>
      <c r="AD642">
        <v>0</v>
      </c>
      <c r="AE642">
        <v>0</v>
      </c>
      <c r="AF642">
        <v>0</v>
      </c>
      <c r="AG642">
        <v>0</v>
      </c>
      <c r="AH642">
        <v>0</v>
      </c>
      <c r="AI642">
        <v>0</v>
      </c>
      <c r="AJ642">
        <v>1</v>
      </c>
      <c r="AK642">
        <v>147</v>
      </c>
      <c r="AL642">
        <v>71</v>
      </c>
      <c r="AM642">
        <v>1</v>
      </c>
    </row>
    <row r="643" spans="1:39" x14ac:dyDescent="0.25">
      <c r="A643">
        <v>56253</v>
      </c>
      <c r="B643">
        <v>0</v>
      </c>
      <c r="C643">
        <v>1</v>
      </c>
      <c r="D643">
        <v>83</v>
      </c>
      <c r="E643">
        <v>509</v>
      </c>
      <c r="F643">
        <v>0</v>
      </c>
      <c r="G643">
        <v>65</v>
      </c>
      <c r="H643">
        <v>7</v>
      </c>
      <c r="I643">
        <v>11</v>
      </c>
      <c r="J643">
        <v>5</v>
      </c>
      <c r="K643">
        <v>4</v>
      </c>
      <c r="L643">
        <v>7</v>
      </c>
      <c r="M643">
        <v>2</v>
      </c>
      <c r="N643">
        <v>9</v>
      </c>
      <c r="O643">
        <v>6</v>
      </c>
      <c r="P643">
        <v>0</v>
      </c>
      <c r="Q643">
        <v>0</v>
      </c>
      <c r="R643">
        <v>0</v>
      </c>
      <c r="S643">
        <v>0</v>
      </c>
      <c r="T643">
        <v>0</v>
      </c>
      <c r="U643">
        <v>0</v>
      </c>
      <c r="V643">
        <v>3</v>
      </c>
      <c r="W643">
        <v>11</v>
      </c>
      <c r="X643">
        <v>0</v>
      </c>
      <c r="Y643">
        <v>57</v>
      </c>
      <c r="Z643">
        <v>2728</v>
      </c>
      <c r="AA643">
        <v>0</v>
      </c>
      <c r="AB643">
        <v>0</v>
      </c>
      <c r="AC643">
        <v>0</v>
      </c>
      <c r="AD643">
        <v>1</v>
      </c>
      <c r="AE643">
        <v>0</v>
      </c>
      <c r="AF643">
        <v>0</v>
      </c>
      <c r="AG643">
        <v>0</v>
      </c>
      <c r="AH643">
        <v>1</v>
      </c>
      <c r="AI643">
        <v>0</v>
      </c>
      <c r="AJ643">
        <v>0</v>
      </c>
      <c r="AK643">
        <v>592</v>
      </c>
      <c r="AL643">
        <v>587</v>
      </c>
      <c r="AM643">
        <v>0</v>
      </c>
    </row>
    <row r="644" spans="1:39" x14ac:dyDescent="0.25">
      <c r="A644">
        <v>19986</v>
      </c>
      <c r="B644">
        <v>1</v>
      </c>
      <c r="C644">
        <v>0</v>
      </c>
      <c r="D644">
        <v>74</v>
      </c>
      <c r="E644">
        <v>3</v>
      </c>
      <c r="F644">
        <v>6</v>
      </c>
      <c r="G644">
        <v>5</v>
      </c>
      <c r="H644">
        <v>0</v>
      </c>
      <c r="I644">
        <v>2</v>
      </c>
      <c r="J644">
        <v>6</v>
      </c>
      <c r="K644">
        <v>1</v>
      </c>
      <c r="L644">
        <v>0</v>
      </c>
      <c r="M644">
        <v>0</v>
      </c>
      <c r="N644">
        <v>3</v>
      </c>
      <c r="O644">
        <v>7</v>
      </c>
      <c r="P644">
        <v>0</v>
      </c>
      <c r="Q644">
        <v>0</v>
      </c>
      <c r="R644">
        <v>0</v>
      </c>
      <c r="S644">
        <v>0</v>
      </c>
      <c r="T644">
        <v>0</v>
      </c>
      <c r="U644">
        <v>0</v>
      </c>
      <c r="V644">
        <v>3</v>
      </c>
      <c r="W644">
        <v>11</v>
      </c>
      <c r="X644">
        <v>0</v>
      </c>
      <c r="Y644">
        <v>35</v>
      </c>
      <c r="Z644">
        <v>2386</v>
      </c>
      <c r="AA644">
        <v>0</v>
      </c>
      <c r="AB644">
        <v>1</v>
      </c>
      <c r="AC644">
        <v>0</v>
      </c>
      <c r="AD644">
        <v>0</v>
      </c>
      <c r="AE644">
        <v>0</v>
      </c>
      <c r="AF644">
        <v>0</v>
      </c>
      <c r="AG644">
        <v>0</v>
      </c>
      <c r="AH644">
        <v>1</v>
      </c>
      <c r="AI644">
        <v>0</v>
      </c>
      <c r="AJ644">
        <v>0</v>
      </c>
      <c r="AK644">
        <v>16</v>
      </c>
      <c r="AL644">
        <v>10</v>
      </c>
      <c r="AM644">
        <v>0</v>
      </c>
    </row>
    <row r="645" spans="1:39" x14ac:dyDescent="0.25">
      <c r="A645">
        <v>58330</v>
      </c>
      <c r="B645">
        <v>0</v>
      </c>
      <c r="C645">
        <v>1</v>
      </c>
      <c r="D645">
        <v>87</v>
      </c>
      <c r="E645">
        <v>445</v>
      </c>
      <c r="F645">
        <v>53</v>
      </c>
      <c r="G645">
        <v>213</v>
      </c>
      <c r="H645">
        <v>104</v>
      </c>
      <c r="I645">
        <v>98</v>
      </c>
      <c r="J645">
        <v>151</v>
      </c>
      <c r="K645">
        <v>1</v>
      </c>
      <c r="L645">
        <v>6</v>
      </c>
      <c r="M645">
        <v>4</v>
      </c>
      <c r="N645">
        <v>13</v>
      </c>
      <c r="O645">
        <v>4</v>
      </c>
      <c r="P645">
        <v>0</v>
      </c>
      <c r="Q645">
        <v>0</v>
      </c>
      <c r="R645">
        <v>0</v>
      </c>
      <c r="S645">
        <v>0</v>
      </c>
      <c r="T645">
        <v>0</v>
      </c>
      <c r="U645">
        <v>0</v>
      </c>
      <c r="V645">
        <v>3</v>
      </c>
      <c r="W645">
        <v>11</v>
      </c>
      <c r="X645">
        <v>0</v>
      </c>
      <c r="Y645">
        <v>45</v>
      </c>
      <c r="Z645">
        <v>2345</v>
      </c>
      <c r="AA645">
        <v>0</v>
      </c>
      <c r="AB645">
        <v>0</v>
      </c>
      <c r="AC645">
        <v>0</v>
      </c>
      <c r="AD645">
        <v>0</v>
      </c>
      <c r="AE645">
        <v>1</v>
      </c>
      <c r="AF645">
        <v>0</v>
      </c>
      <c r="AG645">
        <v>0</v>
      </c>
      <c r="AH645">
        <v>1</v>
      </c>
      <c r="AI645">
        <v>0</v>
      </c>
      <c r="AJ645">
        <v>0</v>
      </c>
      <c r="AK645">
        <v>913</v>
      </c>
      <c r="AL645">
        <v>762</v>
      </c>
      <c r="AM645">
        <v>0</v>
      </c>
    </row>
    <row r="646" spans="1:39" x14ac:dyDescent="0.25">
      <c r="A646">
        <v>25965</v>
      </c>
      <c r="B646">
        <v>0</v>
      </c>
      <c r="C646">
        <v>0</v>
      </c>
      <c r="D646">
        <v>29</v>
      </c>
      <c r="E646">
        <v>2</v>
      </c>
      <c r="F646">
        <v>2</v>
      </c>
      <c r="G646">
        <v>11</v>
      </c>
      <c r="H646">
        <v>41</v>
      </c>
      <c r="I646">
        <v>7</v>
      </c>
      <c r="J646">
        <v>11</v>
      </c>
      <c r="K646">
        <v>1</v>
      </c>
      <c r="L646">
        <v>2</v>
      </c>
      <c r="M646">
        <v>0</v>
      </c>
      <c r="N646">
        <v>3</v>
      </c>
      <c r="O646">
        <v>8</v>
      </c>
      <c r="P646">
        <v>0</v>
      </c>
      <c r="Q646">
        <v>0</v>
      </c>
      <c r="R646">
        <v>0</v>
      </c>
      <c r="S646">
        <v>0</v>
      </c>
      <c r="T646">
        <v>0</v>
      </c>
      <c r="U646">
        <v>0</v>
      </c>
      <c r="V646">
        <v>3</v>
      </c>
      <c r="W646">
        <v>11</v>
      </c>
      <c r="X646">
        <v>0</v>
      </c>
      <c r="Y646">
        <v>40</v>
      </c>
      <c r="Z646">
        <v>2819</v>
      </c>
      <c r="AA646">
        <v>0</v>
      </c>
      <c r="AB646">
        <v>1</v>
      </c>
      <c r="AC646">
        <v>0</v>
      </c>
      <c r="AD646">
        <v>0</v>
      </c>
      <c r="AE646">
        <v>0</v>
      </c>
      <c r="AF646">
        <v>0</v>
      </c>
      <c r="AG646">
        <v>1</v>
      </c>
      <c r="AH646">
        <v>0</v>
      </c>
      <c r="AI646">
        <v>0</v>
      </c>
      <c r="AJ646">
        <v>0</v>
      </c>
      <c r="AK646">
        <v>63</v>
      </c>
      <c r="AL646">
        <v>52</v>
      </c>
      <c r="AM646">
        <v>0</v>
      </c>
    </row>
    <row r="647" spans="1:39" x14ac:dyDescent="0.25">
      <c r="A647">
        <v>14661</v>
      </c>
      <c r="B647">
        <v>0</v>
      </c>
      <c r="C647">
        <v>0</v>
      </c>
      <c r="D647">
        <v>88</v>
      </c>
      <c r="E647">
        <v>4</v>
      </c>
      <c r="F647">
        <v>1</v>
      </c>
      <c r="G647">
        <v>11</v>
      </c>
      <c r="H647">
        <v>6</v>
      </c>
      <c r="I647">
        <v>2</v>
      </c>
      <c r="J647">
        <v>2</v>
      </c>
      <c r="K647">
        <v>1</v>
      </c>
      <c r="L647">
        <v>1</v>
      </c>
      <c r="M647">
        <v>0</v>
      </c>
      <c r="N647">
        <v>3</v>
      </c>
      <c r="O647">
        <v>6</v>
      </c>
      <c r="P647">
        <v>0</v>
      </c>
      <c r="Q647">
        <v>0</v>
      </c>
      <c r="R647">
        <v>0</v>
      </c>
      <c r="S647">
        <v>0</v>
      </c>
      <c r="T647">
        <v>0</v>
      </c>
      <c r="U647">
        <v>0</v>
      </c>
      <c r="V647">
        <v>3</v>
      </c>
      <c r="W647">
        <v>11</v>
      </c>
      <c r="X647">
        <v>0</v>
      </c>
      <c r="Y647">
        <v>64</v>
      </c>
      <c r="Z647">
        <v>2703</v>
      </c>
      <c r="AA647">
        <v>0</v>
      </c>
      <c r="AB647">
        <v>0</v>
      </c>
      <c r="AC647">
        <v>0</v>
      </c>
      <c r="AD647">
        <v>1</v>
      </c>
      <c r="AE647">
        <v>0</v>
      </c>
      <c r="AF647">
        <v>0</v>
      </c>
      <c r="AG647">
        <v>0</v>
      </c>
      <c r="AH647">
        <v>0</v>
      </c>
      <c r="AI647">
        <v>1</v>
      </c>
      <c r="AJ647">
        <v>0</v>
      </c>
      <c r="AK647">
        <v>24</v>
      </c>
      <c r="AL647">
        <v>22</v>
      </c>
      <c r="AM647">
        <v>0</v>
      </c>
    </row>
    <row r="648" spans="1:39" x14ac:dyDescent="0.25">
      <c r="A648">
        <v>18690</v>
      </c>
      <c r="B648">
        <v>0</v>
      </c>
      <c r="C648">
        <v>0</v>
      </c>
      <c r="D648">
        <v>77</v>
      </c>
      <c r="E648">
        <v>6</v>
      </c>
      <c r="F648">
        <v>1</v>
      </c>
      <c r="G648">
        <v>7</v>
      </c>
      <c r="H648">
        <v>23</v>
      </c>
      <c r="I648">
        <v>4</v>
      </c>
      <c r="J648">
        <v>19</v>
      </c>
      <c r="K648">
        <v>1</v>
      </c>
      <c r="L648">
        <v>1</v>
      </c>
      <c r="M648">
        <v>1</v>
      </c>
      <c r="N648">
        <v>2</v>
      </c>
      <c r="O648">
        <v>8</v>
      </c>
      <c r="P648">
        <v>0</v>
      </c>
      <c r="Q648">
        <v>0</v>
      </c>
      <c r="R648">
        <v>0</v>
      </c>
      <c r="S648">
        <v>0</v>
      </c>
      <c r="T648">
        <v>0</v>
      </c>
      <c r="U648">
        <v>0</v>
      </c>
      <c r="V648">
        <v>3</v>
      </c>
      <c r="W648">
        <v>11</v>
      </c>
      <c r="X648">
        <v>0</v>
      </c>
      <c r="Y648">
        <v>61</v>
      </c>
      <c r="Z648">
        <v>2707</v>
      </c>
      <c r="AA648">
        <v>0</v>
      </c>
      <c r="AB648">
        <v>1</v>
      </c>
      <c r="AC648">
        <v>0</v>
      </c>
      <c r="AD648">
        <v>0</v>
      </c>
      <c r="AE648">
        <v>0</v>
      </c>
      <c r="AF648">
        <v>0</v>
      </c>
      <c r="AG648">
        <v>0</v>
      </c>
      <c r="AH648">
        <v>1</v>
      </c>
      <c r="AI648">
        <v>0</v>
      </c>
      <c r="AJ648">
        <v>0</v>
      </c>
      <c r="AK648">
        <v>41</v>
      </c>
      <c r="AL648">
        <v>22</v>
      </c>
      <c r="AM648">
        <v>0</v>
      </c>
    </row>
    <row r="649" spans="1:39" x14ac:dyDescent="0.25">
      <c r="A649">
        <v>45068</v>
      </c>
      <c r="B649">
        <v>0</v>
      </c>
      <c r="C649">
        <v>1</v>
      </c>
      <c r="D649">
        <v>25</v>
      </c>
      <c r="E649">
        <v>14</v>
      </c>
      <c r="F649">
        <v>0</v>
      </c>
      <c r="G649">
        <v>3</v>
      </c>
      <c r="H649">
        <v>0</v>
      </c>
      <c r="I649">
        <v>0</v>
      </c>
      <c r="J649">
        <v>3</v>
      </c>
      <c r="K649">
        <v>1</v>
      </c>
      <c r="L649">
        <v>1</v>
      </c>
      <c r="M649">
        <v>0</v>
      </c>
      <c r="N649">
        <v>2</v>
      </c>
      <c r="O649">
        <v>7</v>
      </c>
      <c r="P649">
        <v>0</v>
      </c>
      <c r="Q649">
        <v>0</v>
      </c>
      <c r="R649">
        <v>0</v>
      </c>
      <c r="S649">
        <v>0</v>
      </c>
      <c r="T649">
        <v>0</v>
      </c>
      <c r="U649">
        <v>0</v>
      </c>
      <c r="V649">
        <v>3</v>
      </c>
      <c r="W649">
        <v>11</v>
      </c>
      <c r="X649">
        <v>0</v>
      </c>
      <c r="Y649">
        <v>46</v>
      </c>
      <c r="Z649">
        <v>2568</v>
      </c>
      <c r="AA649">
        <v>0</v>
      </c>
      <c r="AB649">
        <v>0</v>
      </c>
      <c r="AC649">
        <v>0</v>
      </c>
      <c r="AD649">
        <v>1</v>
      </c>
      <c r="AE649">
        <v>0</v>
      </c>
      <c r="AF649">
        <v>0</v>
      </c>
      <c r="AG649">
        <v>0</v>
      </c>
      <c r="AH649">
        <v>0</v>
      </c>
      <c r="AI649">
        <v>0</v>
      </c>
      <c r="AJ649">
        <v>1</v>
      </c>
      <c r="AK649">
        <v>17</v>
      </c>
      <c r="AL649">
        <v>14</v>
      </c>
      <c r="AM649">
        <v>0</v>
      </c>
    </row>
    <row r="650" spans="1:39" x14ac:dyDescent="0.25">
      <c r="A650">
        <v>21063</v>
      </c>
      <c r="B650">
        <v>1</v>
      </c>
      <c r="C650">
        <v>0</v>
      </c>
      <c r="D650">
        <v>34</v>
      </c>
      <c r="E650">
        <v>1</v>
      </c>
      <c r="F650">
        <v>10</v>
      </c>
      <c r="G650">
        <v>11</v>
      </c>
      <c r="H650">
        <v>19</v>
      </c>
      <c r="I650">
        <v>3</v>
      </c>
      <c r="J650">
        <v>15</v>
      </c>
      <c r="K650">
        <v>2</v>
      </c>
      <c r="L650">
        <v>2</v>
      </c>
      <c r="M650">
        <v>0</v>
      </c>
      <c r="N650">
        <v>3</v>
      </c>
      <c r="O650">
        <v>6</v>
      </c>
      <c r="P650">
        <v>0</v>
      </c>
      <c r="Q650">
        <v>0</v>
      </c>
      <c r="R650">
        <v>0</v>
      </c>
      <c r="S650">
        <v>0</v>
      </c>
      <c r="T650">
        <v>0</v>
      </c>
      <c r="U650">
        <v>0</v>
      </c>
      <c r="V650">
        <v>3</v>
      </c>
      <c r="W650">
        <v>11</v>
      </c>
      <c r="X650">
        <v>0</v>
      </c>
      <c r="Y650">
        <v>33</v>
      </c>
      <c r="Z650">
        <v>2436</v>
      </c>
      <c r="AA650">
        <v>0</v>
      </c>
      <c r="AB650">
        <v>0</v>
      </c>
      <c r="AC650">
        <v>1</v>
      </c>
      <c r="AD650">
        <v>0</v>
      </c>
      <c r="AE650">
        <v>0</v>
      </c>
      <c r="AF650">
        <v>0</v>
      </c>
      <c r="AG650">
        <v>1</v>
      </c>
      <c r="AH650">
        <v>0</v>
      </c>
      <c r="AI650">
        <v>0</v>
      </c>
      <c r="AJ650">
        <v>0</v>
      </c>
      <c r="AK650">
        <v>44</v>
      </c>
      <c r="AL650">
        <v>29</v>
      </c>
      <c r="AM650">
        <v>0</v>
      </c>
    </row>
    <row r="651" spans="1:39" x14ac:dyDescent="0.25">
      <c r="A651">
        <v>29187</v>
      </c>
      <c r="B651">
        <v>1</v>
      </c>
      <c r="C651">
        <v>0</v>
      </c>
      <c r="D651">
        <v>43</v>
      </c>
      <c r="E651">
        <v>26</v>
      </c>
      <c r="F651">
        <v>0</v>
      </c>
      <c r="G651">
        <v>6</v>
      </c>
      <c r="H651">
        <v>0</v>
      </c>
      <c r="I651">
        <v>0</v>
      </c>
      <c r="J651">
        <v>2</v>
      </c>
      <c r="K651">
        <v>1</v>
      </c>
      <c r="L651">
        <v>1</v>
      </c>
      <c r="M651">
        <v>0</v>
      </c>
      <c r="N651">
        <v>3</v>
      </c>
      <c r="O651">
        <v>8</v>
      </c>
      <c r="P651">
        <v>0</v>
      </c>
      <c r="Q651">
        <v>0</v>
      </c>
      <c r="R651">
        <v>0</v>
      </c>
      <c r="S651">
        <v>0</v>
      </c>
      <c r="T651">
        <v>0</v>
      </c>
      <c r="U651">
        <v>0</v>
      </c>
      <c r="V651">
        <v>3</v>
      </c>
      <c r="W651">
        <v>11</v>
      </c>
      <c r="X651">
        <v>0</v>
      </c>
      <c r="Y651">
        <v>52</v>
      </c>
      <c r="Z651">
        <v>2575</v>
      </c>
      <c r="AA651">
        <v>0</v>
      </c>
      <c r="AB651">
        <v>1</v>
      </c>
      <c r="AC651">
        <v>0</v>
      </c>
      <c r="AD651">
        <v>0</v>
      </c>
      <c r="AE651">
        <v>0</v>
      </c>
      <c r="AF651">
        <v>0</v>
      </c>
      <c r="AG651">
        <v>0</v>
      </c>
      <c r="AH651">
        <v>0</v>
      </c>
      <c r="AI651">
        <v>0</v>
      </c>
      <c r="AJ651">
        <v>1</v>
      </c>
      <c r="AK651">
        <v>32</v>
      </c>
      <c r="AL651">
        <v>30</v>
      </c>
      <c r="AM651">
        <v>0</v>
      </c>
    </row>
    <row r="652" spans="1:39" x14ac:dyDescent="0.25">
      <c r="A652">
        <v>54690</v>
      </c>
      <c r="B652">
        <v>1</v>
      </c>
      <c r="C652">
        <v>1</v>
      </c>
      <c r="D652">
        <v>76</v>
      </c>
      <c r="E652">
        <v>111</v>
      </c>
      <c r="F652">
        <v>16</v>
      </c>
      <c r="G652">
        <v>37</v>
      </c>
      <c r="H652">
        <v>7</v>
      </c>
      <c r="I652">
        <v>9</v>
      </c>
      <c r="J652">
        <v>18</v>
      </c>
      <c r="K652">
        <v>3</v>
      </c>
      <c r="L652">
        <v>3</v>
      </c>
      <c r="M652">
        <v>1</v>
      </c>
      <c r="N652">
        <v>5</v>
      </c>
      <c r="O652">
        <v>3</v>
      </c>
      <c r="P652">
        <v>0</v>
      </c>
      <c r="Q652">
        <v>0</v>
      </c>
      <c r="R652">
        <v>0</v>
      </c>
      <c r="S652">
        <v>0</v>
      </c>
      <c r="T652">
        <v>0</v>
      </c>
      <c r="U652">
        <v>0</v>
      </c>
      <c r="V652">
        <v>3</v>
      </c>
      <c r="W652">
        <v>11</v>
      </c>
      <c r="X652">
        <v>0</v>
      </c>
      <c r="Y652">
        <v>49</v>
      </c>
      <c r="Z652">
        <v>2393</v>
      </c>
      <c r="AA652">
        <v>0</v>
      </c>
      <c r="AB652">
        <v>1</v>
      </c>
      <c r="AC652">
        <v>0</v>
      </c>
      <c r="AD652">
        <v>0</v>
      </c>
      <c r="AE652">
        <v>0</v>
      </c>
      <c r="AF652">
        <v>1</v>
      </c>
      <c r="AG652">
        <v>0</v>
      </c>
      <c r="AH652">
        <v>0</v>
      </c>
      <c r="AI652">
        <v>0</v>
      </c>
      <c r="AJ652">
        <v>0</v>
      </c>
      <c r="AK652">
        <v>180</v>
      </c>
      <c r="AL652">
        <v>162</v>
      </c>
      <c r="AM652">
        <v>0</v>
      </c>
    </row>
    <row r="653" spans="1:39" x14ac:dyDescent="0.25">
      <c r="A653">
        <v>59304</v>
      </c>
      <c r="B653">
        <v>0</v>
      </c>
      <c r="C653">
        <v>1</v>
      </c>
      <c r="D653">
        <v>81</v>
      </c>
      <c r="E653">
        <v>418</v>
      </c>
      <c r="F653">
        <v>61</v>
      </c>
      <c r="G653">
        <v>428</v>
      </c>
      <c r="H653">
        <v>80</v>
      </c>
      <c r="I653">
        <v>51</v>
      </c>
      <c r="J653">
        <v>10</v>
      </c>
      <c r="K653">
        <v>3</v>
      </c>
      <c r="L653">
        <v>7</v>
      </c>
      <c r="M653">
        <v>8</v>
      </c>
      <c r="N653">
        <v>10</v>
      </c>
      <c r="O653">
        <v>5</v>
      </c>
      <c r="P653">
        <v>0</v>
      </c>
      <c r="Q653">
        <v>0</v>
      </c>
      <c r="R653">
        <v>0</v>
      </c>
      <c r="S653">
        <v>0</v>
      </c>
      <c r="T653">
        <v>0</v>
      </c>
      <c r="U653">
        <v>0</v>
      </c>
      <c r="V653">
        <v>3</v>
      </c>
      <c r="W653">
        <v>11</v>
      </c>
      <c r="X653">
        <v>0</v>
      </c>
      <c r="Y653">
        <v>56</v>
      </c>
      <c r="Z653">
        <v>2494</v>
      </c>
      <c r="AA653">
        <v>0</v>
      </c>
      <c r="AB653">
        <v>1</v>
      </c>
      <c r="AC653">
        <v>0</v>
      </c>
      <c r="AD653">
        <v>0</v>
      </c>
      <c r="AE653">
        <v>0</v>
      </c>
      <c r="AF653">
        <v>0</v>
      </c>
      <c r="AG653">
        <v>0</v>
      </c>
      <c r="AH653">
        <v>0</v>
      </c>
      <c r="AI653">
        <v>0</v>
      </c>
      <c r="AJ653">
        <v>1</v>
      </c>
      <c r="AK653">
        <v>1038</v>
      </c>
      <c r="AL653">
        <v>1028</v>
      </c>
      <c r="AM653">
        <v>0</v>
      </c>
    </row>
    <row r="654" spans="1:39" x14ac:dyDescent="0.25">
      <c r="A654">
        <v>59247</v>
      </c>
      <c r="B654">
        <v>0</v>
      </c>
      <c r="C654">
        <v>2</v>
      </c>
      <c r="D654">
        <v>87</v>
      </c>
      <c r="E654">
        <v>327</v>
      </c>
      <c r="F654">
        <v>9</v>
      </c>
      <c r="G654">
        <v>122</v>
      </c>
      <c r="H654">
        <v>19</v>
      </c>
      <c r="I654">
        <v>14</v>
      </c>
      <c r="J654">
        <v>83</v>
      </c>
      <c r="K654">
        <v>5</v>
      </c>
      <c r="L654">
        <v>5</v>
      </c>
      <c r="M654">
        <v>2</v>
      </c>
      <c r="N654">
        <v>9</v>
      </c>
      <c r="O654">
        <v>6</v>
      </c>
      <c r="P654">
        <v>0</v>
      </c>
      <c r="Q654">
        <v>0</v>
      </c>
      <c r="R654">
        <v>0</v>
      </c>
      <c r="S654">
        <v>0</v>
      </c>
      <c r="T654">
        <v>0</v>
      </c>
      <c r="U654">
        <v>0</v>
      </c>
      <c r="V654">
        <v>3</v>
      </c>
      <c r="W654">
        <v>11</v>
      </c>
      <c r="X654">
        <v>0</v>
      </c>
      <c r="Y654">
        <v>58</v>
      </c>
      <c r="Z654">
        <v>2392</v>
      </c>
      <c r="AA654">
        <v>0</v>
      </c>
      <c r="AB654">
        <v>0</v>
      </c>
      <c r="AC654">
        <v>1</v>
      </c>
      <c r="AD654">
        <v>0</v>
      </c>
      <c r="AE654">
        <v>0</v>
      </c>
      <c r="AF654">
        <v>0</v>
      </c>
      <c r="AG654">
        <v>0</v>
      </c>
      <c r="AH654">
        <v>0</v>
      </c>
      <c r="AI654">
        <v>1</v>
      </c>
      <c r="AJ654">
        <v>0</v>
      </c>
      <c r="AK654">
        <v>491</v>
      </c>
      <c r="AL654">
        <v>408</v>
      </c>
      <c r="AM654">
        <v>0</v>
      </c>
    </row>
    <row r="655" spans="1:39" x14ac:dyDescent="0.25">
      <c r="A655">
        <v>66731</v>
      </c>
      <c r="B655">
        <v>0</v>
      </c>
      <c r="C655">
        <v>1</v>
      </c>
      <c r="D655">
        <v>33</v>
      </c>
      <c r="E655">
        <v>371</v>
      </c>
      <c r="F655">
        <v>159</v>
      </c>
      <c r="G655">
        <v>194</v>
      </c>
      <c r="H655">
        <v>58</v>
      </c>
      <c r="I655">
        <v>106</v>
      </c>
      <c r="J655">
        <v>141</v>
      </c>
      <c r="K655">
        <v>4</v>
      </c>
      <c r="L655">
        <v>4</v>
      </c>
      <c r="M655">
        <v>3</v>
      </c>
      <c r="N655">
        <v>6</v>
      </c>
      <c r="O655">
        <v>3</v>
      </c>
      <c r="P655">
        <v>0</v>
      </c>
      <c r="Q655">
        <v>0</v>
      </c>
      <c r="R655">
        <v>0</v>
      </c>
      <c r="S655">
        <v>0</v>
      </c>
      <c r="T655">
        <v>0</v>
      </c>
      <c r="U655">
        <v>0</v>
      </c>
      <c r="V655">
        <v>3</v>
      </c>
      <c r="W655">
        <v>11</v>
      </c>
      <c r="X655">
        <v>0</v>
      </c>
      <c r="Y655">
        <v>50</v>
      </c>
      <c r="Z655">
        <v>2814</v>
      </c>
      <c r="AA655">
        <v>0</v>
      </c>
      <c r="AB655">
        <v>0</v>
      </c>
      <c r="AC655">
        <v>0</v>
      </c>
      <c r="AD655">
        <v>0</v>
      </c>
      <c r="AE655">
        <v>1</v>
      </c>
      <c r="AF655">
        <v>0</v>
      </c>
      <c r="AG655">
        <v>0</v>
      </c>
      <c r="AH655">
        <v>1</v>
      </c>
      <c r="AI655">
        <v>0</v>
      </c>
      <c r="AJ655">
        <v>0</v>
      </c>
      <c r="AK655">
        <v>888</v>
      </c>
      <c r="AL655">
        <v>747</v>
      </c>
      <c r="AM655">
        <v>0</v>
      </c>
    </row>
    <row r="656" spans="1:39" x14ac:dyDescent="0.25">
      <c r="A656">
        <v>77353</v>
      </c>
      <c r="B656">
        <v>0</v>
      </c>
      <c r="C656">
        <v>1</v>
      </c>
      <c r="D656">
        <v>38</v>
      </c>
      <c r="E656">
        <v>275</v>
      </c>
      <c r="F656">
        <v>59</v>
      </c>
      <c r="G656">
        <v>107</v>
      </c>
      <c r="H656">
        <v>69</v>
      </c>
      <c r="I656">
        <v>101</v>
      </c>
      <c r="J656">
        <v>59</v>
      </c>
      <c r="K656">
        <v>2</v>
      </c>
      <c r="L656">
        <v>6</v>
      </c>
      <c r="M656">
        <v>4</v>
      </c>
      <c r="N656">
        <v>8</v>
      </c>
      <c r="O656">
        <v>4</v>
      </c>
      <c r="P656">
        <v>0</v>
      </c>
      <c r="Q656">
        <v>0</v>
      </c>
      <c r="R656">
        <v>0</v>
      </c>
      <c r="S656">
        <v>0</v>
      </c>
      <c r="T656">
        <v>0</v>
      </c>
      <c r="U656">
        <v>0</v>
      </c>
      <c r="V656">
        <v>3</v>
      </c>
      <c r="W656">
        <v>11</v>
      </c>
      <c r="X656">
        <v>0</v>
      </c>
      <c r="Y656">
        <v>40</v>
      </c>
      <c r="Z656">
        <v>2354</v>
      </c>
      <c r="AA656">
        <v>0</v>
      </c>
      <c r="AB656">
        <v>1</v>
      </c>
      <c r="AC656">
        <v>0</v>
      </c>
      <c r="AD656">
        <v>0</v>
      </c>
      <c r="AE656">
        <v>0</v>
      </c>
      <c r="AF656">
        <v>0</v>
      </c>
      <c r="AG656">
        <v>0</v>
      </c>
      <c r="AH656">
        <v>1</v>
      </c>
      <c r="AI656">
        <v>0</v>
      </c>
      <c r="AJ656">
        <v>0</v>
      </c>
      <c r="AK656">
        <v>611</v>
      </c>
      <c r="AL656">
        <v>552</v>
      </c>
      <c r="AM656">
        <v>0</v>
      </c>
    </row>
    <row r="657" spans="1:39" x14ac:dyDescent="0.25">
      <c r="A657">
        <v>52614</v>
      </c>
      <c r="B657">
        <v>0</v>
      </c>
      <c r="C657">
        <v>1</v>
      </c>
      <c r="D657">
        <v>63</v>
      </c>
      <c r="E657">
        <v>789</v>
      </c>
      <c r="F657">
        <v>0</v>
      </c>
      <c r="G657">
        <v>142</v>
      </c>
      <c r="H657">
        <v>12</v>
      </c>
      <c r="I657">
        <v>9</v>
      </c>
      <c r="J657">
        <v>38</v>
      </c>
      <c r="K657">
        <v>2</v>
      </c>
      <c r="L657">
        <v>2</v>
      </c>
      <c r="M657">
        <v>4</v>
      </c>
      <c r="N657">
        <v>8</v>
      </c>
      <c r="O657">
        <v>8</v>
      </c>
      <c r="P657">
        <v>0</v>
      </c>
      <c r="Q657">
        <v>0</v>
      </c>
      <c r="R657">
        <v>0</v>
      </c>
      <c r="S657">
        <v>0</v>
      </c>
      <c r="T657">
        <v>0</v>
      </c>
      <c r="U657">
        <v>0</v>
      </c>
      <c r="V657">
        <v>3</v>
      </c>
      <c r="W657">
        <v>11</v>
      </c>
      <c r="X657">
        <v>0</v>
      </c>
      <c r="Y657">
        <v>45</v>
      </c>
      <c r="Z657">
        <v>2734</v>
      </c>
      <c r="AA657">
        <v>0</v>
      </c>
      <c r="AB657">
        <v>0</v>
      </c>
      <c r="AC657">
        <v>1</v>
      </c>
      <c r="AD657">
        <v>0</v>
      </c>
      <c r="AE657">
        <v>0</v>
      </c>
      <c r="AF657">
        <v>0</v>
      </c>
      <c r="AG657">
        <v>0</v>
      </c>
      <c r="AH657">
        <v>0</v>
      </c>
      <c r="AI657">
        <v>0</v>
      </c>
      <c r="AJ657">
        <v>1</v>
      </c>
      <c r="AK657">
        <v>952</v>
      </c>
      <c r="AL657">
        <v>914</v>
      </c>
      <c r="AM657">
        <v>0</v>
      </c>
    </row>
    <row r="658" spans="1:39" x14ac:dyDescent="0.25">
      <c r="A658">
        <v>26751</v>
      </c>
      <c r="B658">
        <v>2</v>
      </c>
      <c r="C658">
        <v>0</v>
      </c>
      <c r="D658">
        <v>26</v>
      </c>
      <c r="E658">
        <v>1</v>
      </c>
      <c r="F658">
        <v>1</v>
      </c>
      <c r="G658">
        <v>5</v>
      </c>
      <c r="H658">
        <v>0</v>
      </c>
      <c r="I658">
        <v>3</v>
      </c>
      <c r="J658">
        <v>1</v>
      </c>
      <c r="K658">
        <v>1</v>
      </c>
      <c r="L658">
        <v>1</v>
      </c>
      <c r="M658">
        <v>0</v>
      </c>
      <c r="N658">
        <v>2</v>
      </c>
      <c r="O658">
        <v>8</v>
      </c>
      <c r="P658">
        <v>0</v>
      </c>
      <c r="Q658">
        <v>0</v>
      </c>
      <c r="R658">
        <v>0</v>
      </c>
      <c r="S658">
        <v>0</v>
      </c>
      <c r="T658">
        <v>0</v>
      </c>
      <c r="U658">
        <v>0</v>
      </c>
      <c r="V658">
        <v>3</v>
      </c>
      <c r="W658">
        <v>11</v>
      </c>
      <c r="X658">
        <v>0</v>
      </c>
      <c r="Y658">
        <v>46</v>
      </c>
      <c r="Z658">
        <v>2197</v>
      </c>
      <c r="AA658">
        <v>0</v>
      </c>
      <c r="AB658">
        <v>1</v>
      </c>
      <c r="AC658">
        <v>0</v>
      </c>
      <c r="AD658">
        <v>0</v>
      </c>
      <c r="AE658">
        <v>0</v>
      </c>
      <c r="AF658">
        <v>0</v>
      </c>
      <c r="AG658">
        <v>0</v>
      </c>
      <c r="AH658">
        <v>1</v>
      </c>
      <c r="AI658">
        <v>0</v>
      </c>
      <c r="AJ658">
        <v>0</v>
      </c>
      <c r="AK658">
        <v>10</v>
      </c>
      <c r="AL658">
        <v>9</v>
      </c>
      <c r="AM658">
        <v>0</v>
      </c>
    </row>
    <row r="659" spans="1:39" x14ac:dyDescent="0.25">
      <c r="A659">
        <v>81300</v>
      </c>
      <c r="B659">
        <v>0</v>
      </c>
      <c r="C659">
        <v>1</v>
      </c>
      <c r="D659">
        <v>17</v>
      </c>
      <c r="E659">
        <v>1004</v>
      </c>
      <c r="F659">
        <v>12</v>
      </c>
      <c r="G659">
        <v>145</v>
      </c>
      <c r="H659">
        <v>32</v>
      </c>
      <c r="I659">
        <v>12</v>
      </c>
      <c r="J659">
        <v>36</v>
      </c>
      <c r="K659">
        <v>3</v>
      </c>
      <c r="L659">
        <v>10</v>
      </c>
      <c r="M659">
        <v>3</v>
      </c>
      <c r="N659">
        <v>5</v>
      </c>
      <c r="O659">
        <v>5</v>
      </c>
      <c r="P659">
        <v>0</v>
      </c>
      <c r="Q659">
        <v>0</v>
      </c>
      <c r="R659">
        <v>0</v>
      </c>
      <c r="S659">
        <v>1</v>
      </c>
      <c r="T659">
        <v>0</v>
      </c>
      <c r="U659">
        <v>0</v>
      </c>
      <c r="V659">
        <v>3</v>
      </c>
      <c r="W659">
        <v>11</v>
      </c>
      <c r="X659">
        <v>1</v>
      </c>
      <c r="Y659">
        <v>57</v>
      </c>
      <c r="Z659">
        <v>2766</v>
      </c>
      <c r="AA659">
        <v>0</v>
      </c>
      <c r="AB659">
        <v>1</v>
      </c>
      <c r="AC659">
        <v>0</v>
      </c>
      <c r="AD659">
        <v>0</v>
      </c>
      <c r="AE659">
        <v>0</v>
      </c>
      <c r="AF659">
        <v>0</v>
      </c>
      <c r="AG659">
        <v>0</v>
      </c>
      <c r="AH659">
        <v>0</v>
      </c>
      <c r="AI659">
        <v>0</v>
      </c>
      <c r="AJ659">
        <v>1</v>
      </c>
      <c r="AK659">
        <v>1205</v>
      </c>
      <c r="AL659">
        <v>1169</v>
      </c>
      <c r="AM659">
        <v>1</v>
      </c>
    </row>
    <row r="660" spans="1:39" x14ac:dyDescent="0.25">
      <c r="A660">
        <v>70337</v>
      </c>
      <c r="B660">
        <v>0</v>
      </c>
      <c r="C660">
        <v>0</v>
      </c>
      <c r="D660">
        <v>75</v>
      </c>
      <c r="E660">
        <v>187</v>
      </c>
      <c r="F660">
        <v>81</v>
      </c>
      <c r="G660">
        <v>149</v>
      </c>
      <c r="H660">
        <v>25</v>
      </c>
      <c r="I660">
        <v>43</v>
      </c>
      <c r="J660">
        <v>91</v>
      </c>
      <c r="K660">
        <v>1</v>
      </c>
      <c r="L660">
        <v>2</v>
      </c>
      <c r="M660">
        <v>2</v>
      </c>
      <c r="N660">
        <v>12</v>
      </c>
      <c r="O660">
        <v>1</v>
      </c>
      <c r="P660">
        <v>0</v>
      </c>
      <c r="Q660">
        <v>0</v>
      </c>
      <c r="R660">
        <v>0</v>
      </c>
      <c r="S660">
        <v>0</v>
      </c>
      <c r="T660">
        <v>0</v>
      </c>
      <c r="U660">
        <v>0</v>
      </c>
      <c r="V660">
        <v>3</v>
      </c>
      <c r="W660">
        <v>11</v>
      </c>
      <c r="X660">
        <v>0</v>
      </c>
      <c r="Y660">
        <v>41</v>
      </c>
      <c r="Z660">
        <v>2337</v>
      </c>
      <c r="AA660">
        <v>0</v>
      </c>
      <c r="AB660">
        <v>0</v>
      </c>
      <c r="AC660">
        <v>1</v>
      </c>
      <c r="AD660">
        <v>0</v>
      </c>
      <c r="AE660">
        <v>0</v>
      </c>
      <c r="AF660">
        <v>0</v>
      </c>
      <c r="AG660">
        <v>0</v>
      </c>
      <c r="AH660">
        <v>1</v>
      </c>
      <c r="AI660">
        <v>0</v>
      </c>
      <c r="AJ660">
        <v>0</v>
      </c>
      <c r="AK660">
        <v>485</v>
      </c>
      <c r="AL660">
        <v>394</v>
      </c>
      <c r="AM660">
        <v>0</v>
      </c>
    </row>
    <row r="661" spans="1:39" x14ac:dyDescent="0.25">
      <c r="A661">
        <v>36145</v>
      </c>
      <c r="B661">
        <v>1</v>
      </c>
      <c r="C661">
        <v>0</v>
      </c>
      <c r="D661">
        <v>13</v>
      </c>
      <c r="E661">
        <v>56</v>
      </c>
      <c r="F661">
        <v>4</v>
      </c>
      <c r="G661">
        <v>76</v>
      </c>
      <c r="H661">
        <v>17</v>
      </c>
      <c r="I661">
        <v>1</v>
      </c>
      <c r="J661">
        <v>18</v>
      </c>
      <c r="K661">
        <v>4</v>
      </c>
      <c r="L661">
        <v>4</v>
      </c>
      <c r="M661">
        <v>1</v>
      </c>
      <c r="N661">
        <v>3</v>
      </c>
      <c r="O661">
        <v>9</v>
      </c>
      <c r="P661">
        <v>1</v>
      </c>
      <c r="Q661">
        <v>0</v>
      </c>
      <c r="R661">
        <v>0</v>
      </c>
      <c r="S661">
        <v>0</v>
      </c>
      <c r="T661">
        <v>0</v>
      </c>
      <c r="U661">
        <v>0</v>
      </c>
      <c r="V661">
        <v>3</v>
      </c>
      <c r="W661">
        <v>11</v>
      </c>
      <c r="X661">
        <v>1</v>
      </c>
      <c r="Y661">
        <v>35</v>
      </c>
      <c r="Z661">
        <v>2537</v>
      </c>
      <c r="AA661">
        <v>0</v>
      </c>
      <c r="AB661">
        <v>1</v>
      </c>
      <c r="AC661">
        <v>0</v>
      </c>
      <c r="AD661">
        <v>0</v>
      </c>
      <c r="AE661">
        <v>0</v>
      </c>
      <c r="AF661">
        <v>1</v>
      </c>
      <c r="AG661">
        <v>0</v>
      </c>
      <c r="AH661">
        <v>0</v>
      </c>
      <c r="AI661">
        <v>0</v>
      </c>
      <c r="AJ661">
        <v>0</v>
      </c>
      <c r="AK661">
        <v>154</v>
      </c>
      <c r="AL661">
        <v>136</v>
      </c>
      <c r="AM661">
        <v>1</v>
      </c>
    </row>
    <row r="662" spans="1:39" x14ac:dyDescent="0.25">
      <c r="A662">
        <v>65295</v>
      </c>
      <c r="B662">
        <v>0</v>
      </c>
      <c r="C662">
        <v>0</v>
      </c>
      <c r="D662">
        <v>19</v>
      </c>
      <c r="E662">
        <v>365</v>
      </c>
      <c r="F662">
        <v>32</v>
      </c>
      <c r="G662">
        <v>117</v>
      </c>
      <c r="H662">
        <v>34</v>
      </c>
      <c r="I662">
        <v>110</v>
      </c>
      <c r="J662">
        <v>6</v>
      </c>
      <c r="K662">
        <v>1</v>
      </c>
      <c r="L662">
        <v>3</v>
      </c>
      <c r="M662">
        <v>3</v>
      </c>
      <c r="N662">
        <v>13</v>
      </c>
      <c r="O662">
        <v>2</v>
      </c>
      <c r="P662">
        <v>0</v>
      </c>
      <c r="Q662">
        <v>0</v>
      </c>
      <c r="R662">
        <v>0</v>
      </c>
      <c r="S662">
        <v>0</v>
      </c>
      <c r="T662">
        <v>0</v>
      </c>
      <c r="U662">
        <v>0</v>
      </c>
      <c r="V662">
        <v>3</v>
      </c>
      <c r="W662">
        <v>11</v>
      </c>
      <c r="X662">
        <v>0</v>
      </c>
      <c r="Y662">
        <v>40</v>
      </c>
      <c r="Z662">
        <v>2347</v>
      </c>
      <c r="AA662">
        <v>0</v>
      </c>
      <c r="AB662">
        <v>0</v>
      </c>
      <c r="AC662">
        <v>1</v>
      </c>
      <c r="AD662">
        <v>0</v>
      </c>
      <c r="AE662">
        <v>0</v>
      </c>
      <c r="AF662">
        <v>0</v>
      </c>
      <c r="AG662">
        <v>0</v>
      </c>
      <c r="AH662">
        <v>0</v>
      </c>
      <c r="AI662">
        <v>0</v>
      </c>
      <c r="AJ662">
        <v>1</v>
      </c>
      <c r="AK662">
        <v>658</v>
      </c>
      <c r="AL662">
        <v>652</v>
      </c>
      <c r="AM662">
        <v>0</v>
      </c>
    </row>
    <row r="663" spans="1:39" x14ac:dyDescent="0.25">
      <c r="A663">
        <v>68118</v>
      </c>
      <c r="B663">
        <v>0</v>
      </c>
      <c r="C663">
        <v>1</v>
      </c>
      <c r="D663">
        <v>51</v>
      </c>
      <c r="E663">
        <v>595</v>
      </c>
      <c r="F663">
        <v>23</v>
      </c>
      <c r="G663">
        <v>123</v>
      </c>
      <c r="H663">
        <v>10</v>
      </c>
      <c r="I663">
        <v>23</v>
      </c>
      <c r="J663">
        <v>154</v>
      </c>
      <c r="K663">
        <v>2</v>
      </c>
      <c r="L663">
        <v>8</v>
      </c>
      <c r="M663">
        <v>9</v>
      </c>
      <c r="N663">
        <v>4</v>
      </c>
      <c r="O663">
        <v>6</v>
      </c>
      <c r="P663">
        <v>0</v>
      </c>
      <c r="Q663">
        <v>0</v>
      </c>
      <c r="R663">
        <v>0</v>
      </c>
      <c r="S663">
        <v>0</v>
      </c>
      <c r="T663">
        <v>0</v>
      </c>
      <c r="U663">
        <v>0</v>
      </c>
      <c r="V663">
        <v>3</v>
      </c>
      <c r="W663">
        <v>11</v>
      </c>
      <c r="X663">
        <v>0</v>
      </c>
      <c r="Y663">
        <v>57</v>
      </c>
      <c r="Z663">
        <v>2413</v>
      </c>
      <c r="AA663">
        <v>1</v>
      </c>
      <c r="AB663">
        <v>0</v>
      </c>
      <c r="AC663">
        <v>0</v>
      </c>
      <c r="AD663">
        <v>0</v>
      </c>
      <c r="AE663">
        <v>0</v>
      </c>
      <c r="AF663">
        <v>0</v>
      </c>
      <c r="AG663">
        <v>0</v>
      </c>
      <c r="AH663">
        <v>1</v>
      </c>
      <c r="AI663">
        <v>0</v>
      </c>
      <c r="AJ663">
        <v>0</v>
      </c>
      <c r="AK663">
        <v>774</v>
      </c>
      <c r="AL663">
        <v>620</v>
      </c>
      <c r="AM663">
        <v>0</v>
      </c>
    </row>
    <row r="664" spans="1:39" x14ac:dyDescent="0.25">
      <c r="A664">
        <v>68743</v>
      </c>
      <c r="B664">
        <v>0</v>
      </c>
      <c r="C664">
        <v>0</v>
      </c>
      <c r="D664">
        <v>81</v>
      </c>
      <c r="E664">
        <v>1132</v>
      </c>
      <c r="F664">
        <v>134</v>
      </c>
      <c r="G664">
        <v>384</v>
      </c>
      <c r="H664">
        <v>175</v>
      </c>
      <c r="I664">
        <v>134</v>
      </c>
      <c r="J664">
        <v>115</v>
      </c>
      <c r="K664">
        <v>1</v>
      </c>
      <c r="L664">
        <v>11</v>
      </c>
      <c r="M664">
        <v>5</v>
      </c>
      <c r="N664">
        <v>13</v>
      </c>
      <c r="O664">
        <v>7</v>
      </c>
      <c r="P664">
        <v>0</v>
      </c>
      <c r="Q664">
        <v>0</v>
      </c>
      <c r="R664">
        <v>0</v>
      </c>
      <c r="S664">
        <v>0</v>
      </c>
      <c r="T664">
        <v>0</v>
      </c>
      <c r="U664">
        <v>0</v>
      </c>
      <c r="V664">
        <v>3</v>
      </c>
      <c r="W664">
        <v>11</v>
      </c>
      <c r="X664">
        <v>0</v>
      </c>
      <c r="Y664">
        <v>53</v>
      </c>
      <c r="Z664">
        <v>2827</v>
      </c>
      <c r="AA664">
        <v>1</v>
      </c>
      <c r="AB664">
        <v>0</v>
      </c>
      <c r="AC664">
        <v>0</v>
      </c>
      <c r="AD664">
        <v>0</v>
      </c>
      <c r="AE664">
        <v>0</v>
      </c>
      <c r="AF664">
        <v>0</v>
      </c>
      <c r="AG664">
        <v>0</v>
      </c>
      <c r="AH664">
        <v>1</v>
      </c>
      <c r="AI664">
        <v>0</v>
      </c>
      <c r="AJ664">
        <v>0</v>
      </c>
      <c r="AK664">
        <v>1959</v>
      </c>
      <c r="AL664">
        <v>1844</v>
      </c>
      <c r="AM664">
        <v>0</v>
      </c>
    </row>
    <row r="665" spans="1:39" x14ac:dyDescent="0.25">
      <c r="A665">
        <v>41039</v>
      </c>
      <c r="B665">
        <v>0</v>
      </c>
      <c r="C665">
        <v>0</v>
      </c>
      <c r="D665">
        <v>32</v>
      </c>
      <c r="E665">
        <v>34</v>
      </c>
      <c r="F665">
        <v>11</v>
      </c>
      <c r="G665">
        <v>137</v>
      </c>
      <c r="H665">
        <v>179</v>
      </c>
      <c r="I665">
        <v>61</v>
      </c>
      <c r="J665">
        <v>45</v>
      </c>
      <c r="K665">
        <v>1</v>
      </c>
      <c r="L665">
        <v>8</v>
      </c>
      <c r="M665">
        <v>1</v>
      </c>
      <c r="N665">
        <v>5</v>
      </c>
      <c r="O665">
        <v>8</v>
      </c>
      <c r="P665">
        <v>0</v>
      </c>
      <c r="Q665">
        <v>0</v>
      </c>
      <c r="R665">
        <v>0</v>
      </c>
      <c r="S665">
        <v>0</v>
      </c>
      <c r="T665">
        <v>0</v>
      </c>
      <c r="U665">
        <v>0</v>
      </c>
      <c r="V665">
        <v>3</v>
      </c>
      <c r="W665">
        <v>11</v>
      </c>
      <c r="X665">
        <v>0</v>
      </c>
      <c r="Y665">
        <v>38</v>
      </c>
      <c r="Z665">
        <v>2498</v>
      </c>
      <c r="AA665">
        <v>0</v>
      </c>
      <c r="AB665">
        <v>0</v>
      </c>
      <c r="AC665">
        <v>0</v>
      </c>
      <c r="AD665">
        <v>1</v>
      </c>
      <c r="AE665">
        <v>0</v>
      </c>
      <c r="AF665">
        <v>1</v>
      </c>
      <c r="AG665">
        <v>0</v>
      </c>
      <c r="AH665">
        <v>0</v>
      </c>
      <c r="AI665">
        <v>0</v>
      </c>
      <c r="AJ665">
        <v>0</v>
      </c>
      <c r="AK665">
        <v>422</v>
      </c>
      <c r="AL665">
        <v>377</v>
      </c>
      <c r="AM665">
        <v>0</v>
      </c>
    </row>
    <row r="666" spans="1:39" x14ac:dyDescent="0.25">
      <c r="A666">
        <v>38946</v>
      </c>
      <c r="B666">
        <v>0</v>
      </c>
      <c r="C666">
        <v>1</v>
      </c>
      <c r="D666">
        <v>84</v>
      </c>
      <c r="E666">
        <v>116</v>
      </c>
      <c r="F666">
        <v>6</v>
      </c>
      <c r="G666">
        <v>82</v>
      </c>
      <c r="H666">
        <v>6</v>
      </c>
      <c r="I666">
        <v>6</v>
      </c>
      <c r="J666">
        <v>41</v>
      </c>
      <c r="K666">
        <v>2</v>
      </c>
      <c r="L666">
        <v>3</v>
      </c>
      <c r="M666">
        <v>1</v>
      </c>
      <c r="N666">
        <v>6</v>
      </c>
      <c r="O666">
        <v>5</v>
      </c>
      <c r="P666">
        <v>0</v>
      </c>
      <c r="Q666">
        <v>0</v>
      </c>
      <c r="R666">
        <v>0</v>
      </c>
      <c r="S666">
        <v>0</v>
      </c>
      <c r="T666">
        <v>0</v>
      </c>
      <c r="U666">
        <v>0</v>
      </c>
      <c r="V666">
        <v>3</v>
      </c>
      <c r="W666">
        <v>11</v>
      </c>
      <c r="X666">
        <v>0</v>
      </c>
      <c r="Y666">
        <v>65</v>
      </c>
      <c r="Z666">
        <v>2407</v>
      </c>
      <c r="AA666">
        <v>0</v>
      </c>
      <c r="AB666">
        <v>0</v>
      </c>
      <c r="AC666">
        <v>0</v>
      </c>
      <c r="AD666">
        <v>1</v>
      </c>
      <c r="AE666">
        <v>0</v>
      </c>
      <c r="AF666">
        <v>0</v>
      </c>
      <c r="AG666">
        <v>0</v>
      </c>
      <c r="AH666">
        <v>1</v>
      </c>
      <c r="AI666">
        <v>0</v>
      </c>
      <c r="AJ666">
        <v>0</v>
      </c>
      <c r="AK666">
        <v>216</v>
      </c>
      <c r="AL666">
        <v>175</v>
      </c>
      <c r="AM666">
        <v>0</v>
      </c>
    </row>
    <row r="667" spans="1:39" x14ac:dyDescent="0.25">
      <c r="A667">
        <v>65777</v>
      </c>
      <c r="B667">
        <v>0</v>
      </c>
      <c r="C667">
        <v>0</v>
      </c>
      <c r="D667">
        <v>87</v>
      </c>
      <c r="E667">
        <v>565</v>
      </c>
      <c r="F667">
        <v>32</v>
      </c>
      <c r="G667">
        <v>435</v>
      </c>
      <c r="H667">
        <v>28</v>
      </c>
      <c r="I667">
        <v>32</v>
      </c>
      <c r="J667">
        <v>54</v>
      </c>
      <c r="K667">
        <v>1</v>
      </c>
      <c r="L667">
        <v>2</v>
      </c>
      <c r="M667">
        <v>8</v>
      </c>
      <c r="N667">
        <v>6</v>
      </c>
      <c r="O667">
        <v>1</v>
      </c>
      <c r="P667">
        <v>0</v>
      </c>
      <c r="Q667">
        <v>0</v>
      </c>
      <c r="R667">
        <v>0</v>
      </c>
      <c r="S667">
        <v>0</v>
      </c>
      <c r="T667">
        <v>0</v>
      </c>
      <c r="U667">
        <v>0</v>
      </c>
      <c r="V667">
        <v>3</v>
      </c>
      <c r="W667">
        <v>11</v>
      </c>
      <c r="X667">
        <v>0</v>
      </c>
      <c r="Y667">
        <v>53</v>
      </c>
      <c r="Z667">
        <v>2351</v>
      </c>
      <c r="AA667">
        <v>0</v>
      </c>
      <c r="AB667">
        <v>0</v>
      </c>
      <c r="AC667">
        <v>0</v>
      </c>
      <c r="AD667">
        <v>1</v>
      </c>
      <c r="AE667">
        <v>0</v>
      </c>
      <c r="AF667">
        <v>0</v>
      </c>
      <c r="AG667">
        <v>0</v>
      </c>
      <c r="AH667">
        <v>1</v>
      </c>
      <c r="AI667">
        <v>0</v>
      </c>
      <c r="AJ667">
        <v>0</v>
      </c>
      <c r="AK667">
        <v>1092</v>
      </c>
      <c r="AL667">
        <v>1038</v>
      </c>
      <c r="AM667">
        <v>0</v>
      </c>
    </row>
    <row r="668" spans="1:39" x14ac:dyDescent="0.25">
      <c r="A668">
        <v>66476</v>
      </c>
      <c r="B668">
        <v>0</v>
      </c>
      <c r="C668">
        <v>1</v>
      </c>
      <c r="D668">
        <v>99</v>
      </c>
      <c r="E668">
        <v>372</v>
      </c>
      <c r="F668">
        <v>18</v>
      </c>
      <c r="G668">
        <v>126</v>
      </c>
      <c r="H668">
        <v>47</v>
      </c>
      <c r="I668">
        <v>48</v>
      </c>
      <c r="J668">
        <v>78</v>
      </c>
      <c r="K668">
        <v>2</v>
      </c>
      <c r="L668">
        <v>5</v>
      </c>
      <c r="M668">
        <v>2</v>
      </c>
      <c r="N668">
        <v>11</v>
      </c>
      <c r="O668">
        <v>4</v>
      </c>
      <c r="P668">
        <v>0</v>
      </c>
      <c r="Q668">
        <v>0</v>
      </c>
      <c r="R668">
        <v>0</v>
      </c>
      <c r="S668">
        <v>0</v>
      </c>
      <c r="T668">
        <v>0</v>
      </c>
      <c r="U668">
        <v>0</v>
      </c>
      <c r="V668">
        <v>3</v>
      </c>
      <c r="W668">
        <v>11</v>
      </c>
      <c r="X668">
        <v>0</v>
      </c>
      <c r="Y668">
        <v>44</v>
      </c>
      <c r="Z668">
        <v>2638</v>
      </c>
      <c r="AA668">
        <v>1</v>
      </c>
      <c r="AB668">
        <v>0</v>
      </c>
      <c r="AC668">
        <v>0</v>
      </c>
      <c r="AD668">
        <v>0</v>
      </c>
      <c r="AE668">
        <v>0</v>
      </c>
      <c r="AF668">
        <v>0</v>
      </c>
      <c r="AG668">
        <v>0</v>
      </c>
      <c r="AH668">
        <v>0</v>
      </c>
      <c r="AI668">
        <v>0</v>
      </c>
      <c r="AJ668">
        <v>1</v>
      </c>
      <c r="AK668">
        <v>611</v>
      </c>
      <c r="AL668">
        <v>533</v>
      </c>
      <c r="AM668">
        <v>0</v>
      </c>
    </row>
    <row r="669" spans="1:39" x14ac:dyDescent="0.25">
      <c r="A669">
        <v>86857</v>
      </c>
      <c r="B669">
        <v>0</v>
      </c>
      <c r="C669">
        <v>0</v>
      </c>
      <c r="D669">
        <v>96</v>
      </c>
      <c r="E669">
        <v>899</v>
      </c>
      <c r="F669">
        <v>102</v>
      </c>
      <c r="G669">
        <v>838</v>
      </c>
      <c r="H669">
        <v>133</v>
      </c>
      <c r="I669">
        <v>102</v>
      </c>
      <c r="J669">
        <v>40</v>
      </c>
      <c r="K669">
        <v>1</v>
      </c>
      <c r="L669">
        <v>5</v>
      </c>
      <c r="M669">
        <v>6</v>
      </c>
      <c r="N669">
        <v>10</v>
      </c>
      <c r="O669">
        <v>2</v>
      </c>
      <c r="P669">
        <v>0</v>
      </c>
      <c r="Q669">
        <v>0</v>
      </c>
      <c r="R669">
        <v>0</v>
      </c>
      <c r="S669">
        <v>0</v>
      </c>
      <c r="T669">
        <v>0</v>
      </c>
      <c r="U669">
        <v>0</v>
      </c>
      <c r="V669">
        <v>3</v>
      </c>
      <c r="W669">
        <v>11</v>
      </c>
      <c r="X669">
        <v>1</v>
      </c>
      <c r="Y669">
        <v>48</v>
      </c>
      <c r="Z669">
        <v>2814</v>
      </c>
      <c r="AA669">
        <v>0</v>
      </c>
      <c r="AB669">
        <v>0</v>
      </c>
      <c r="AC669">
        <v>1</v>
      </c>
      <c r="AD669">
        <v>0</v>
      </c>
      <c r="AE669">
        <v>0</v>
      </c>
      <c r="AF669">
        <v>0</v>
      </c>
      <c r="AG669">
        <v>0</v>
      </c>
      <c r="AH669">
        <v>0</v>
      </c>
      <c r="AI669">
        <v>0</v>
      </c>
      <c r="AJ669">
        <v>1</v>
      </c>
      <c r="AK669">
        <v>2074</v>
      </c>
      <c r="AL669">
        <v>2034</v>
      </c>
      <c r="AM669">
        <v>0</v>
      </c>
    </row>
    <row r="670" spans="1:39" x14ac:dyDescent="0.25">
      <c r="A670">
        <v>77845</v>
      </c>
      <c r="B670">
        <v>0</v>
      </c>
      <c r="C670">
        <v>0</v>
      </c>
      <c r="D670">
        <v>40</v>
      </c>
      <c r="E670">
        <v>760</v>
      </c>
      <c r="F670">
        <v>40</v>
      </c>
      <c r="G670">
        <v>480</v>
      </c>
      <c r="H670">
        <v>0</v>
      </c>
      <c r="I670">
        <v>40</v>
      </c>
      <c r="J670">
        <v>26</v>
      </c>
      <c r="K670">
        <v>1</v>
      </c>
      <c r="L670">
        <v>3</v>
      </c>
      <c r="M670">
        <v>5</v>
      </c>
      <c r="N670">
        <v>12</v>
      </c>
      <c r="O670">
        <v>1</v>
      </c>
      <c r="P670">
        <v>0</v>
      </c>
      <c r="Q670">
        <v>0</v>
      </c>
      <c r="R670">
        <v>1</v>
      </c>
      <c r="S670">
        <v>1</v>
      </c>
      <c r="T670">
        <v>0</v>
      </c>
      <c r="U670">
        <v>0</v>
      </c>
      <c r="V670">
        <v>3</v>
      </c>
      <c r="W670">
        <v>11</v>
      </c>
      <c r="X670">
        <v>0</v>
      </c>
      <c r="Y670">
        <v>31</v>
      </c>
      <c r="Z670">
        <v>2203</v>
      </c>
      <c r="AA670">
        <v>0</v>
      </c>
      <c r="AB670">
        <v>0</v>
      </c>
      <c r="AC670">
        <v>0</v>
      </c>
      <c r="AD670">
        <v>1</v>
      </c>
      <c r="AE670">
        <v>0</v>
      </c>
      <c r="AF670">
        <v>0</v>
      </c>
      <c r="AG670">
        <v>0</v>
      </c>
      <c r="AH670">
        <v>0</v>
      </c>
      <c r="AI670">
        <v>0</v>
      </c>
      <c r="AJ670">
        <v>1</v>
      </c>
      <c r="AK670">
        <v>1320</v>
      </c>
      <c r="AL670">
        <v>1294</v>
      </c>
      <c r="AM670">
        <v>2</v>
      </c>
    </row>
    <row r="671" spans="1:39" x14ac:dyDescent="0.25">
      <c r="A671">
        <v>69476</v>
      </c>
      <c r="B671">
        <v>0</v>
      </c>
      <c r="C671">
        <v>0</v>
      </c>
      <c r="D671">
        <v>3</v>
      </c>
      <c r="E671">
        <v>260</v>
      </c>
      <c r="F671">
        <v>86</v>
      </c>
      <c r="G671">
        <v>559</v>
      </c>
      <c r="H671">
        <v>63</v>
      </c>
      <c r="I671">
        <v>9</v>
      </c>
      <c r="J671">
        <v>67</v>
      </c>
      <c r="K671">
        <v>1</v>
      </c>
      <c r="L671">
        <v>4</v>
      </c>
      <c r="M671">
        <v>6</v>
      </c>
      <c r="N671">
        <v>4</v>
      </c>
      <c r="O671">
        <v>2</v>
      </c>
      <c r="P671">
        <v>0</v>
      </c>
      <c r="Q671">
        <v>0</v>
      </c>
      <c r="R671">
        <v>0</v>
      </c>
      <c r="S671">
        <v>0</v>
      </c>
      <c r="T671">
        <v>0</v>
      </c>
      <c r="U671">
        <v>0</v>
      </c>
      <c r="V671">
        <v>3</v>
      </c>
      <c r="W671">
        <v>11</v>
      </c>
      <c r="X671">
        <v>0</v>
      </c>
      <c r="Y671">
        <v>51</v>
      </c>
      <c r="Z671">
        <v>2431</v>
      </c>
      <c r="AA671">
        <v>0</v>
      </c>
      <c r="AB671">
        <v>0</v>
      </c>
      <c r="AC671">
        <v>0</v>
      </c>
      <c r="AD671">
        <v>1</v>
      </c>
      <c r="AE671">
        <v>0</v>
      </c>
      <c r="AF671">
        <v>0</v>
      </c>
      <c r="AG671">
        <v>0</v>
      </c>
      <c r="AH671">
        <v>0</v>
      </c>
      <c r="AI671">
        <v>0</v>
      </c>
      <c r="AJ671">
        <v>1</v>
      </c>
      <c r="AK671">
        <v>977</v>
      </c>
      <c r="AL671">
        <v>910</v>
      </c>
      <c r="AM671">
        <v>0</v>
      </c>
    </row>
    <row r="672" spans="1:39" x14ac:dyDescent="0.25">
      <c r="A672">
        <v>50611</v>
      </c>
      <c r="B672">
        <v>0</v>
      </c>
      <c r="C672">
        <v>1</v>
      </c>
      <c r="D672">
        <v>98</v>
      </c>
      <c r="E672">
        <v>459</v>
      </c>
      <c r="F672">
        <v>0</v>
      </c>
      <c r="G672">
        <v>24</v>
      </c>
      <c r="H672">
        <v>6</v>
      </c>
      <c r="I672">
        <v>0</v>
      </c>
      <c r="J672">
        <v>4</v>
      </c>
      <c r="K672">
        <v>6</v>
      </c>
      <c r="L672">
        <v>4</v>
      </c>
      <c r="M672">
        <v>5</v>
      </c>
      <c r="N672">
        <v>7</v>
      </c>
      <c r="O672">
        <v>6</v>
      </c>
      <c r="P672">
        <v>0</v>
      </c>
      <c r="Q672">
        <v>1</v>
      </c>
      <c r="R672">
        <v>0</v>
      </c>
      <c r="S672">
        <v>0</v>
      </c>
      <c r="T672">
        <v>0</v>
      </c>
      <c r="U672">
        <v>0</v>
      </c>
      <c r="V672">
        <v>3</v>
      </c>
      <c r="W672">
        <v>11</v>
      </c>
      <c r="X672">
        <v>1</v>
      </c>
      <c r="Y672">
        <v>60</v>
      </c>
      <c r="Z672">
        <v>2792</v>
      </c>
      <c r="AA672">
        <v>1</v>
      </c>
      <c r="AB672">
        <v>0</v>
      </c>
      <c r="AC672">
        <v>0</v>
      </c>
      <c r="AD672">
        <v>0</v>
      </c>
      <c r="AE672">
        <v>0</v>
      </c>
      <c r="AF672">
        <v>0</v>
      </c>
      <c r="AG672">
        <v>0</v>
      </c>
      <c r="AH672">
        <v>0</v>
      </c>
      <c r="AI672">
        <v>0</v>
      </c>
      <c r="AJ672">
        <v>1</v>
      </c>
      <c r="AK672">
        <v>489</v>
      </c>
      <c r="AL672">
        <v>485</v>
      </c>
      <c r="AM672">
        <v>1</v>
      </c>
    </row>
    <row r="673" spans="1:39" x14ac:dyDescent="0.25">
      <c r="A673">
        <v>61209</v>
      </c>
      <c r="B673">
        <v>0</v>
      </c>
      <c r="C673">
        <v>0</v>
      </c>
      <c r="D673">
        <v>73</v>
      </c>
      <c r="E673">
        <v>466</v>
      </c>
      <c r="F673">
        <v>0</v>
      </c>
      <c r="G673">
        <v>224</v>
      </c>
      <c r="H673">
        <v>119</v>
      </c>
      <c r="I673">
        <v>49</v>
      </c>
      <c r="J673">
        <v>99</v>
      </c>
      <c r="K673">
        <v>1</v>
      </c>
      <c r="L673">
        <v>5</v>
      </c>
      <c r="M673">
        <v>3</v>
      </c>
      <c r="N673">
        <v>4</v>
      </c>
      <c r="O673">
        <v>2</v>
      </c>
      <c r="P673">
        <v>0</v>
      </c>
      <c r="Q673">
        <v>0</v>
      </c>
      <c r="R673">
        <v>0</v>
      </c>
      <c r="S673">
        <v>0</v>
      </c>
      <c r="T673">
        <v>0</v>
      </c>
      <c r="U673">
        <v>0</v>
      </c>
      <c r="V673">
        <v>3</v>
      </c>
      <c r="W673">
        <v>11</v>
      </c>
      <c r="X673">
        <v>0</v>
      </c>
      <c r="Y673">
        <v>50</v>
      </c>
      <c r="Z673">
        <v>2467</v>
      </c>
      <c r="AA673">
        <v>0</v>
      </c>
      <c r="AB673">
        <v>0</v>
      </c>
      <c r="AC673">
        <v>1</v>
      </c>
      <c r="AD673">
        <v>0</v>
      </c>
      <c r="AE673">
        <v>0</v>
      </c>
      <c r="AF673">
        <v>0</v>
      </c>
      <c r="AG673">
        <v>0</v>
      </c>
      <c r="AH673">
        <v>1</v>
      </c>
      <c r="AI673">
        <v>0</v>
      </c>
      <c r="AJ673">
        <v>0</v>
      </c>
      <c r="AK673">
        <v>858</v>
      </c>
      <c r="AL673">
        <v>759</v>
      </c>
      <c r="AM673">
        <v>0</v>
      </c>
    </row>
    <row r="674" spans="1:39" x14ac:dyDescent="0.25">
      <c r="A674">
        <v>42315</v>
      </c>
      <c r="B674">
        <v>0</v>
      </c>
      <c r="C674">
        <v>1</v>
      </c>
      <c r="D674">
        <v>90</v>
      </c>
      <c r="E674">
        <v>67</v>
      </c>
      <c r="F674">
        <v>15</v>
      </c>
      <c r="G674">
        <v>80</v>
      </c>
      <c r="H674">
        <v>17</v>
      </c>
      <c r="I674">
        <v>11</v>
      </c>
      <c r="J674">
        <v>80</v>
      </c>
      <c r="K674">
        <v>3</v>
      </c>
      <c r="L674">
        <v>1</v>
      </c>
      <c r="M674">
        <v>4</v>
      </c>
      <c r="N674">
        <v>4</v>
      </c>
      <c r="O674">
        <v>3</v>
      </c>
      <c r="P674">
        <v>0</v>
      </c>
      <c r="Q674">
        <v>0</v>
      </c>
      <c r="R674">
        <v>0</v>
      </c>
      <c r="S674">
        <v>0</v>
      </c>
      <c r="T674">
        <v>0</v>
      </c>
      <c r="U674">
        <v>0</v>
      </c>
      <c r="V674">
        <v>3</v>
      </c>
      <c r="W674">
        <v>11</v>
      </c>
      <c r="X674">
        <v>0</v>
      </c>
      <c r="Y674">
        <v>62</v>
      </c>
      <c r="Z674">
        <v>2511</v>
      </c>
      <c r="AA674">
        <v>0</v>
      </c>
      <c r="AB674">
        <v>0</v>
      </c>
      <c r="AC674">
        <v>0</v>
      </c>
      <c r="AD674">
        <v>1</v>
      </c>
      <c r="AE674">
        <v>0</v>
      </c>
      <c r="AF674">
        <v>0</v>
      </c>
      <c r="AG674">
        <v>0</v>
      </c>
      <c r="AH674">
        <v>0</v>
      </c>
      <c r="AI674">
        <v>1</v>
      </c>
      <c r="AJ674">
        <v>0</v>
      </c>
      <c r="AK674">
        <v>190</v>
      </c>
      <c r="AL674">
        <v>110</v>
      </c>
      <c r="AM674">
        <v>0</v>
      </c>
    </row>
    <row r="675" spans="1:39" x14ac:dyDescent="0.25">
      <c r="A675">
        <v>13084</v>
      </c>
      <c r="B675">
        <v>0</v>
      </c>
      <c r="C675">
        <v>0</v>
      </c>
      <c r="D675">
        <v>29</v>
      </c>
      <c r="E675">
        <v>2</v>
      </c>
      <c r="F675">
        <v>0</v>
      </c>
      <c r="G675">
        <v>7</v>
      </c>
      <c r="H675">
        <v>3</v>
      </c>
      <c r="I675">
        <v>7</v>
      </c>
      <c r="J675">
        <v>10</v>
      </c>
      <c r="K675">
        <v>1</v>
      </c>
      <c r="L675">
        <v>1</v>
      </c>
      <c r="M675">
        <v>0</v>
      </c>
      <c r="N675">
        <v>3</v>
      </c>
      <c r="O675">
        <v>6</v>
      </c>
      <c r="P675">
        <v>0</v>
      </c>
      <c r="Q675">
        <v>0</v>
      </c>
      <c r="R675">
        <v>0</v>
      </c>
      <c r="S675">
        <v>0</v>
      </c>
      <c r="T675">
        <v>0</v>
      </c>
      <c r="U675">
        <v>0</v>
      </c>
      <c r="V675">
        <v>3</v>
      </c>
      <c r="W675">
        <v>11</v>
      </c>
      <c r="X675">
        <v>0</v>
      </c>
      <c r="Y675">
        <v>68</v>
      </c>
      <c r="Z675">
        <v>2398</v>
      </c>
      <c r="AA675">
        <v>0</v>
      </c>
      <c r="AB675">
        <v>0</v>
      </c>
      <c r="AC675">
        <v>0</v>
      </c>
      <c r="AD675">
        <v>1</v>
      </c>
      <c r="AE675">
        <v>0</v>
      </c>
      <c r="AF675">
        <v>0</v>
      </c>
      <c r="AG675">
        <v>1</v>
      </c>
      <c r="AH675">
        <v>0</v>
      </c>
      <c r="AI675">
        <v>0</v>
      </c>
      <c r="AJ675">
        <v>0</v>
      </c>
      <c r="AK675">
        <v>19</v>
      </c>
      <c r="AL675">
        <v>9</v>
      </c>
      <c r="AM675">
        <v>0</v>
      </c>
    </row>
    <row r="676" spans="1:39" x14ac:dyDescent="0.25">
      <c r="A676">
        <v>47570</v>
      </c>
      <c r="B676">
        <v>1</v>
      </c>
      <c r="C676">
        <v>1</v>
      </c>
      <c r="D676">
        <v>3</v>
      </c>
      <c r="E676">
        <v>67</v>
      </c>
      <c r="F676">
        <v>1</v>
      </c>
      <c r="G676">
        <v>20</v>
      </c>
      <c r="H676">
        <v>0</v>
      </c>
      <c r="I676">
        <v>2</v>
      </c>
      <c r="J676">
        <v>31</v>
      </c>
      <c r="K676">
        <v>3</v>
      </c>
      <c r="L676">
        <v>2</v>
      </c>
      <c r="M676">
        <v>2</v>
      </c>
      <c r="N676">
        <v>2</v>
      </c>
      <c r="O676">
        <v>7</v>
      </c>
      <c r="P676">
        <v>0</v>
      </c>
      <c r="Q676">
        <v>0</v>
      </c>
      <c r="R676">
        <v>0</v>
      </c>
      <c r="S676">
        <v>0</v>
      </c>
      <c r="T676">
        <v>0</v>
      </c>
      <c r="U676">
        <v>0</v>
      </c>
      <c r="V676">
        <v>3</v>
      </c>
      <c r="W676">
        <v>11</v>
      </c>
      <c r="X676">
        <v>1</v>
      </c>
      <c r="Y676">
        <v>71</v>
      </c>
      <c r="Z676">
        <v>2555</v>
      </c>
      <c r="AA676">
        <v>0</v>
      </c>
      <c r="AB676">
        <v>0</v>
      </c>
      <c r="AC676">
        <v>0</v>
      </c>
      <c r="AD676">
        <v>0</v>
      </c>
      <c r="AE676">
        <v>1</v>
      </c>
      <c r="AF676">
        <v>0</v>
      </c>
      <c r="AG676">
        <v>0</v>
      </c>
      <c r="AH676">
        <v>0</v>
      </c>
      <c r="AI676">
        <v>1</v>
      </c>
      <c r="AJ676">
        <v>0</v>
      </c>
      <c r="AK676">
        <v>90</v>
      </c>
      <c r="AL676">
        <v>59</v>
      </c>
      <c r="AM676">
        <v>0</v>
      </c>
    </row>
    <row r="677" spans="1:39" x14ac:dyDescent="0.25">
      <c r="A677">
        <v>61923</v>
      </c>
      <c r="B677">
        <v>0</v>
      </c>
      <c r="C677">
        <v>2</v>
      </c>
      <c r="D677">
        <v>94</v>
      </c>
      <c r="E677">
        <v>92</v>
      </c>
      <c r="F677">
        <v>4</v>
      </c>
      <c r="G677">
        <v>18</v>
      </c>
      <c r="H677">
        <v>3</v>
      </c>
      <c r="I677">
        <v>3</v>
      </c>
      <c r="J677">
        <v>6</v>
      </c>
      <c r="K677">
        <v>1</v>
      </c>
      <c r="L677">
        <v>2</v>
      </c>
      <c r="M677">
        <v>1</v>
      </c>
      <c r="N677">
        <v>4</v>
      </c>
      <c r="O677">
        <v>3</v>
      </c>
      <c r="P677">
        <v>0</v>
      </c>
      <c r="Q677">
        <v>0</v>
      </c>
      <c r="R677">
        <v>0</v>
      </c>
      <c r="S677">
        <v>0</v>
      </c>
      <c r="T677">
        <v>0</v>
      </c>
      <c r="U677">
        <v>0</v>
      </c>
      <c r="V677">
        <v>3</v>
      </c>
      <c r="W677">
        <v>11</v>
      </c>
      <c r="X677">
        <v>0</v>
      </c>
      <c r="Y677">
        <v>59</v>
      </c>
      <c r="Z677">
        <v>2497</v>
      </c>
      <c r="AA677">
        <v>0</v>
      </c>
      <c r="AB677">
        <v>1</v>
      </c>
      <c r="AC677">
        <v>0</v>
      </c>
      <c r="AD677">
        <v>0</v>
      </c>
      <c r="AE677">
        <v>0</v>
      </c>
      <c r="AF677">
        <v>0</v>
      </c>
      <c r="AG677">
        <v>0</v>
      </c>
      <c r="AH677">
        <v>0</v>
      </c>
      <c r="AI677">
        <v>1</v>
      </c>
      <c r="AJ677">
        <v>0</v>
      </c>
      <c r="AK677">
        <v>120</v>
      </c>
      <c r="AL677">
        <v>114</v>
      </c>
      <c r="AM677">
        <v>0</v>
      </c>
    </row>
    <row r="678" spans="1:39" x14ac:dyDescent="0.25">
      <c r="A678">
        <v>34824</v>
      </c>
      <c r="B678">
        <v>0</v>
      </c>
      <c r="C678">
        <v>0</v>
      </c>
      <c r="D678">
        <v>65</v>
      </c>
      <c r="E678">
        <v>4</v>
      </c>
      <c r="F678">
        <v>2</v>
      </c>
      <c r="G678">
        <v>11</v>
      </c>
      <c r="H678">
        <v>2</v>
      </c>
      <c r="I678">
        <v>0</v>
      </c>
      <c r="J678">
        <v>4</v>
      </c>
      <c r="K678">
        <v>1</v>
      </c>
      <c r="L678">
        <v>1</v>
      </c>
      <c r="M678">
        <v>0</v>
      </c>
      <c r="N678">
        <v>2</v>
      </c>
      <c r="O678">
        <v>6</v>
      </c>
      <c r="P678">
        <v>0</v>
      </c>
      <c r="Q678">
        <v>0</v>
      </c>
      <c r="R678">
        <v>0</v>
      </c>
      <c r="S678">
        <v>0</v>
      </c>
      <c r="T678">
        <v>0</v>
      </c>
      <c r="U678">
        <v>0</v>
      </c>
      <c r="V678">
        <v>3</v>
      </c>
      <c r="W678">
        <v>11</v>
      </c>
      <c r="X678">
        <v>0</v>
      </c>
      <c r="Y678">
        <v>25</v>
      </c>
      <c r="Z678">
        <v>2254</v>
      </c>
      <c r="AA678">
        <v>0</v>
      </c>
      <c r="AB678">
        <v>0</v>
      </c>
      <c r="AC678">
        <v>1</v>
      </c>
      <c r="AD678">
        <v>0</v>
      </c>
      <c r="AE678">
        <v>0</v>
      </c>
      <c r="AF678">
        <v>0</v>
      </c>
      <c r="AG678">
        <v>0</v>
      </c>
      <c r="AH678">
        <v>1</v>
      </c>
      <c r="AI678">
        <v>0</v>
      </c>
      <c r="AJ678">
        <v>0</v>
      </c>
      <c r="AK678">
        <v>19</v>
      </c>
      <c r="AL678">
        <v>15</v>
      </c>
      <c r="AM678">
        <v>0</v>
      </c>
    </row>
    <row r="679" spans="1:39" x14ac:dyDescent="0.25">
      <c r="A679">
        <v>26518</v>
      </c>
      <c r="B679">
        <v>1</v>
      </c>
      <c r="C679">
        <v>1</v>
      </c>
      <c r="D679">
        <v>33</v>
      </c>
      <c r="E679">
        <v>20</v>
      </c>
      <c r="F679">
        <v>1</v>
      </c>
      <c r="G679">
        <v>28</v>
      </c>
      <c r="H679">
        <v>3</v>
      </c>
      <c r="I679">
        <v>3</v>
      </c>
      <c r="J679">
        <v>2</v>
      </c>
      <c r="K679">
        <v>3</v>
      </c>
      <c r="L679">
        <v>2</v>
      </c>
      <c r="M679">
        <v>0</v>
      </c>
      <c r="N679">
        <v>3</v>
      </c>
      <c r="O679">
        <v>8</v>
      </c>
      <c r="P679">
        <v>0</v>
      </c>
      <c r="Q679">
        <v>0</v>
      </c>
      <c r="R679">
        <v>0</v>
      </c>
      <c r="S679">
        <v>0</v>
      </c>
      <c r="T679">
        <v>0</v>
      </c>
      <c r="U679">
        <v>0</v>
      </c>
      <c r="V679">
        <v>3</v>
      </c>
      <c r="W679">
        <v>11</v>
      </c>
      <c r="X679">
        <v>1</v>
      </c>
      <c r="Y679">
        <v>71</v>
      </c>
      <c r="Z679">
        <v>2606</v>
      </c>
      <c r="AA679">
        <v>0</v>
      </c>
      <c r="AB679">
        <v>0</v>
      </c>
      <c r="AC679">
        <v>1</v>
      </c>
      <c r="AD679">
        <v>0</v>
      </c>
      <c r="AE679">
        <v>0</v>
      </c>
      <c r="AF679">
        <v>0</v>
      </c>
      <c r="AG679">
        <v>0</v>
      </c>
      <c r="AH679">
        <v>0</v>
      </c>
      <c r="AI679">
        <v>0</v>
      </c>
      <c r="AJ679">
        <v>1</v>
      </c>
      <c r="AK679">
        <v>55</v>
      </c>
      <c r="AL679">
        <v>53</v>
      </c>
      <c r="AM679">
        <v>0</v>
      </c>
    </row>
    <row r="680" spans="1:39" x14ac:dyDescent="0.25">
      <c r="A680">
        <v>45938</v>
      </c>
      <c r="B680">
        <v>0</v>
      </c>
      <c r="C680">
        <v>0</v>
      </c>
      <c r="D680">
        <v>46</v>
      </c>
      <c r="E680">
        <v>273</v>
      </c>
      <c r="F680">
        <v>11</v>
      </c>
      <c r="G680">
        <v>178</v>
      </c>
      <c r="H680">
        <v>62</v>
      </c>
      <c r="I680">
        <v>83</v>
      </c>
      <c r="J680">
        <v>29</v>
      </c>
      <c r="K680">
        <v>2</v>
      </c>
      <c r="L680">
        <v>8</v>
      </c>
      <c r="M680">
        <v>4</v>
      </c>
      <c r="N680">
        <v>6</v>
      </c>
      <c r="O680">
        <v>6</v>
      </c>
      <c r="P680">
        <v>0</v>
      </c>
      <c r="Q680">
        <v>0</v>
      </c>
      <c r="R680">
        <v>0</v>
      </c>
      <c r="S680">
        <v>0</v>
      </c>
      <c r="T680">
        <v>0</v>
      </c>
      <c r="U680">
        <v>0</v>
      </c>
      <c r="V680">
        <v>3</v>
      </c>
      <c r="W680">
        <v>11</v>
      </c>
      <c r="X680">
        <v>0</v>
      </c>
      <c r="Y680">
        <v>59</v>
      </c>
      <c r="Z680">
        <v>2397</v>
      </c>
      <c r="AA680">
        <v>0</v>
      </c>
      <c r="AB680">
        <v>0</v>
      </c>
      <c r="AC680">
        <v>1</v>
      </c>
      <c r="AD680">
        <v>0</v>
      </c>
      <c r="AE680">
        <v>0</v>
      </c>
      <c r="AF680">
        <v>0</v>
      </c>
      <c r="AG680">
        <v>0</v>
      </c>
      <c r="AH680">
        <v>1</v>
      </c>
      <c r="AI680">
        <v>0</v>
      </c>
      <c r="AJ680">
        <v>0</v>
      </c>
      <c r="AK680">
        <v>607</v>
      </c>
      <c r="AL680">
        <v>578</v>
      </c>
      <c r="AM680">
        <v>0</v>
      </c>
    </row>
    <row r="681" spans="1:39" x14ac:dyDescent="0.25">
      <c r="A681">
        <v>78468</v>
      </c>
      <c r="B681">
        <v>0</v>
      </c>
      <c r="C681">
        <v>0</v>
      </c>
      <c r="D681">
        <v>29</v>
      </c>
      <c r="E681">
        <v>434</v>
      </c>
      <c r="F681">
        <v>22</v>
      </c>
      <c r="G681">
        <v>388</v>
      </c>
      <c r="H681">
        <v>104</v>
      </c>
      <c r="I681">
        <v>22</v>
      </c>
      <c r="J681">
        <v>34</v>
      </c>
      <c r="K681">
        <v>1</v>
      </c>
      <c r="L681">
        <v>10</v>
      </c>
      <c r="M681">
        <v>7</v>
      </c>
      <c r="N681">
        <v>10</v>
      </c>
      <c r="O681">
        <v>4</v>
      </c>
      <c r="P681">
        <v>0</v>
      </c>
      <c r="Q681">
        <v>0</v>
      </c>
      <c r="R681">
        <v>0</v>
      </c>
      <c r="S681">
        <v>1</v>
      </c>
      <c r="T681">
        <v>0</v>
      </c>
      <c r="U681">
        <v>0</v>
      </c>
      <c r="V681">
        <v>3</v>
      </c>
      <c r="W681">
        <v>11</v>
      </c>
      <c r="X681">
        <v>0</v>
      </c>
      <c r="Y681">
        <v>60</v>
      </c>
      <c r="Z681">
        <v>2240</v>
      </c>
      <c r="AA681">
        <v>0</v>
      </c>
      <c r="AB681">
        <v>0</v>
      </c>
      <c r="AC681">
        <v>0</v>
      </c>
      <c r="AD681">
        <v>1</v>
      </c>
      <c r="AE681">
        <v>0</v>
      </c>
      <c r="AF681">
        <v>0</v>
      </c>
      <c r="AG681">
        <v>0</v>
      </c>
      <c r="AH681">
        <v>1</v>
      </c>
      <c r="AI681">
        <v>0</v>
      </c>
      <c r="AJ681">
        <v>0</v>
      </c>
      <c r="AK681">
        <v>970</v>
      </c>
      <c r="AL681">
        <v>936</v>
      </c>
      <c r="AM681">
        <v>1</v>
      </c>
    </row>
    <row r="682" spans="1:39" x14ac:dyDescent="0.25">
      <c r="A682">
        <v>78901</v>
      </c>
      <c r="B682">
        <v>0</v>
      </c>
      <c r="C682">
        <v>1</v>
      </c>
      <c r="D682">
        <v>99</v>
      </c>
      <c r="E682">
        <v>321</v>
      </c>
      <c r="F682">
        <v>11</v>
      </c>
      <c r="G682">
        <v>309</v>
      </c>
      <c r="H682">
        <v>33</v>
      </c>
      <c r="I682">
        <v>26</v>
      </c>
      <c r="J682">
        <v>34</v>
      </c>
      <c r="K682">
        <v>3</v>
      </c>
      <c r="L682">
        <v>9</v>
      </c>
      <c r="M682">
        <v>3</v>
      </c>
      <c r="N682">
        <v>5</v>
      </c>
      <c r="O682">
        <v>4</v>
      </c>
      <c r="P682">
        <v>0</v>
      </c>
      <c r="Q682">
        <v>0</v>
      </c>
      <c r="R682">
        <v>0</v>
      </c>
      <c r="S682">
        <v>0</v>
      </c>
      <c r="T682">
        <v>0</v>
      </c>
      <c r="U682">
        <v>0</v>
      </c>
      <c r="V682">
        <v>3</v>
      </c>
      <c r="W682">
        <v>11</v>
      </c>
      <c r="X682">
        <v>0</v>
      </c>
      <c r="Y682">
        <v>47</v>
      </c>
      <c r="Z682">
        <v>2444</v>
      </c>
      <c r="AA682">
        <v>1</v>
      </c>
      <c r="AB682">
        <v>0</v>
      </c>
      <c r="AC682">
        <v>0</v>
      </c>
      <c r="AD682">
        <v>0</v>
      </c>
      <c r="AE682">
        <v>0</v>
      </c>
      <c r="AF682">
        <v>0</v>
      </c>
      <c r="AG682">
        <v>0</v>
      </c>
      <c r="AH682">
        <v>1</v>
      </c>
      <c r="AI682">
        <v>0</v>
      </c>
      <c r="AJ682">
        <v>0</v>
      </c>
      <c r="AK682">
        <v>700</v>
      </c>
      <c r="AL682">
        <v>666</v>
      </c>
      <c r="AM682">
        <v>0</v>
      </c>
    </row>
    <row r="683" spans="1:39" x14ac:dyDescent="0.25">
      <c r="A683">
        <v>71427</v>
      </c>
      <c r="B683">
        <v>2</v>
      </c>
      <c r="C683">
        <v>0</v>
      </c>
      <c r="D683">
        <v>26</v>
      </c>
      <c r="E683">
        <v>212</v>
      </c>
      <c r="F683">
        <v>123</v>
      </c>
      <c r="G683">
        <v>177</v>
      </c>
      <c r="H683">
        <v>15</v>
      </c>
      <c r="I683">
        <v>64</v>
      </c>
      <c r="J683">
        <v>23</v>
      </c>
      <c r="K683">
        <v>2</v>
      </c>
      <c r="L683">
        <v>8</v>
      </c>
      <c r="M683">
        <v>2</v>
      </c>
      <c r="N683">
        <v>8</v>
      </c>
      <c r="O683">
        <v>4</v>
      </c>
      <c r="P683">
        <v>0</v>
      </c>
      <c r="Q683">
        <v>0</v>
      </c>
      <c r="R683">
        <v>0</v>
      </c>
      <c r="S683">
        <v>0</v>
      </c>
      <c r="T683">
        <v>0</v>
      </c>
      <c r="U683">
        <v>0</v>
      </c>
      <c r="V683">
        <v>3</v>
      </c>
      <c r="W683">
        <v>11</v>
      </c>
      <c r="X683">
        <v>0</v>
      </c>
      <c r="Y683">
        <v>42</v>
      </c>
      <c r="Z683">
        <v>2268</v>
      </c>
      <c r="AA683">
        <v>0</v>
      </c>
      <c r="AB683">
        <v>1</v>
      </c>
      <c r="AC683">
        <v>0</v>
      </c>
      <c r="AD683">
        <v>0</v>
      </c>
      <c r="AE683">
        <v>0</v>
      </c>
      <c r="AF683">
        <v>0</v>
      </c>
      <c r="AG683">
        <v>0</v>
      </c>
      <c r="AH683">
        <v>1</v>
      </c>
      <c r="AI683">
        <v>0</v>
      </c>
      <c r="AJ683">
        <v>0</v>
      </c>
      <c r="AK683">
        <v>591</v>
      </c>
      <c r="AL683">
        <v>568</v>
      </c>
      <c r="AM683">
        <v>0</v>
      </c>
    </row>
    <row r="684" spans="1:39" x14ac:dyDescent="0.25">
      <c r="A684">
        <v>71022</v>
      </c>
      <c r="B684">
        <v>0</v>
      </c>
      <c r="C684">
        <v>1</v>
      </c>
      <c r="D684">
        <v>30</v>
      </c>
      <c r="E684">
        <v>909</v>
      </c>
      <c r="F684">
        <v>12</v>
      </c>
      <c r="G684">
        <v>278</v>
      </c>
      <c r="H684">
        <v>0</v>
      </c>
      <c r="I684">
        <v>12</v>
      </c>
      <c r="J684">
        <v>242</v>
      </c>
      <c r="K684">
        <v>3</v>
      </c>
      <c r="L684">
        <v>5</v>
      </c>
      <c r="M684">
        <v>2</v>
      </c>
      <c r="N684">
        <v>11</v>
      </c>
      <c r="O684">
        <v>8</v>
      </c>
      <c r="P684">
        <v>1</v>
      </c>
      <c r="Q684">
        <v>0</v>
      </c>
      <c r="R684">
        <v>0</v>
      </c>
      <c r="S684">
        <v>0</v>
      </c>
      <c r="T684">
        <v>0</v>
      </c>
      <c r="U684">
        <v>0</v>
      </c>
      <c r="V684">
        <v>3</v>
      </c>
      <c r="W684">
        <v>11</v>
      </c>
      <c r="X684">
        <v>0</v>
      </c>
      <c r="Y684">
        <v>42</v>
      </c>
      <c r="Z684">
        <v>2297</v>
      </c>
      <c r="AA684">
        <v>1</v>
      </c>
      <c r="AB684">
        <v>0</v>
      </c>
      <c r="AC684">
        <v>0</v>
      </c>
      <c r="AD684">
        <v>0</v>
      </c>
      <c r="AE684">
        <v>0</v>
      </c>
      <c r="AF684">
        <v>0</v>
      </c>
      <c r="AG684">
        <v>0</v>
      </c>
      <c r="AH684">
        <v>1</v>
      </c>
      <c r="AI684">
        <v>0</v>
      </c>
      <c r="AJ684">
        <v>0</v>
      </c>
      <c r="AK684">
        <v>1211</v>
      </c>
      <c r="AL684">
        <v>969</v>
      </c>
      <c r="AM684">
        <v>1</v>
      </c>
    </row>
    <row r="685" spans="1:39" x14ac:dyDescent="0.25">
      <c r="A685">
        <v>90247</v>
      </c>
      <c r="B685">
        <v>0</v>
      </c>
      <c r="C685">
        <v>0</v>
      </c>
      <c r="D685">
        <v>27</v>
      </c>
      <c r="E685">
        <v>1184</v>
      </c>
      <c r="F685">
        <v>32</v>
      </c>
      <c r="G685">
        <v>352</v>
      </c>
      <c r="H685">
        <v>21</v>
      </c>
      <c r="I685">
        <v>16</v>
      </c>
      <c r="J685">
        <v>16</v>
      </c>
      <c r="K685">
        <v>1</v>
      </c>
      <c r="L685">
        <v>3</v>
      </c>
      <c r="M685">
        <v>4</v>
      </c>
      <c r="N685">
        <v>7</v>
      </c>
      <c r="O685">
        <v>1</v>
      </c>
      <c r="P685">
        <v>0</v>
      </c>
      <c r="Q685">
        <v>1</v>
      </c>
      <c r="R685">
        <v>1</v>
      </c>
      <c r="S685">
        <v>1</v>
      </c>
      <c r="T685">
        <v>0</v>
      </c>
      <c r="U685">
        <v>0</v>
      </c>
      <c r="V685">
        <v>3</v>
      </c>
      <c r="W685">
        <v>11</v>
      </c>
      <c r="X685">
        <v>1</v>
      </c>
      <c r="Y685">
        <v>32</v>
      </c>
      <c r="Z685">
        <v>2220</v>
      </c>
      <c r="AA685">
        <v>0</v>
      </c>
      <c r="AB685">
        <v>0</v>
      </c>
      <c r="AC685">
        <v>1</v>
      </c>
      <c r="AD685">
        <v>0</v>
      </c>
      <c r="AE685">
        <v>0</v>
      </c>
      <c r="AF685">
        <v>0</v>
      </c>
      <c r="AG685">
        <v>0</v>
      </c>
      <c r="AH685">
        <v>0</v>
      </c>
      <c r="AI685">
        <v>1</v>
      </c>
      <c r="AJ685">
        <v>0</v>
      </c>
      <c r="AK685">
        <v>1605</v>
      </c>
      <c r="AL685">
        <v>1589</v>
      </c>
      <c r="AM685">
        <v>3</v>
      </c>
    </row>
    <row r="686" spans="1:39" x14ac:dyDescent="0.25">
      <c r="A686">
        <v>41335</v>
      </c>
      <c r="B686">
        <v>1</v>
      </c>
      <c r="C686">
        <v>0</v>
      </c>
      <c r="D686">
        <v>24</v>
      </c>
      <c r="E686">
        <v>112</v>
      </c>
      <c r="F686">
        <v>19</v>
      </c>
      <c r="G686">
        <v>21</v>
      </c>
      <c r="H686">
        <v>16</v>
      </c>
      <c r="I686">
        <v>14</v>
      </c>
      <c r="J686">
        <v>5</v>
      </c>
      <c r="K686">
        <v>3</v>
      </c>
      <c r="L686">
        <v>4</v>
      </c>
      <c r="M686">
        <v>1</v>
      </c>
      <c r="N686">
        <v>4</v>
      </c>
      <c r="O686">
        <v>7</v>
      </c>
      <c r="P686">
        <v>0</v>
      </c>
      <c r="Q686">
        <v>0</v>
      </c>
      <c r="R686">
        <v>0</v>
      </c>
      <c r="S686">
        <v>0</v>
      </c>
      <c r="T686">
        <v>0</v>
      </c>
      <c r="U686">
        <v>0</v>
      </c>
      <c r="V686">
        <v>3</v>
      </c>
      <c r="W686">
        <v>11</v>
      </c>
      <c r="X686">
        <v>0</v>
      </c>
      <c r="Y686">
        <v>52</v>
      </c>
      <c r="Z686">
        <v>2344</v>
      </c>
      <c r="AA686">
        <v>1</v>
      </c>
      <c r="AB686">
        <v>0</v>
      </c>
      <c r="AC686">
        <v>0</v>
      </c>
      <c r="AD686">
        <v>0</v>
      </c>
      <c r="AE686">
        <v>0</v>
      </c>
      <c r="AF686">
        <v>0</v>
      </c>
      <c r="AG686">
        <v>0</v>
      </c>
      <c r="AH686">
        <v>0</v>
      </c>
      <c r="AI686">
        <v>1</v>
      </c>
      <c r="AJ686">
        <v>0</v>
      </c>
      <c r="AK686">
        <v>182</v>
      </c>
      <c r="AL686">
        <v>177</v>
      </c>
      <c r="AM686">
        <v>0</v>
      </c>
    </row>
    <row r="687" spans="1:39" x14ac:dyDescent="0.25">
      <c r="A687">
        <v>71952</v>
      </c>
      <c r="B687">
        <v>1</v>
      </c>
      <c r="C687">
        <v>0</v>
      </c>
      <c r="D687">
        <v>93</v>
      </c>
      <c r="E687">
        <v>656</v>
      </c>
      <c r="F687">
        <v>80</v>
      </c>
      <c r="G687">
        <v>455</v>
      </c>
      <c r="H687">
        <v>52</v>
      </c>
      <c r="I687">
        <v>107</v>
      </c>
      <c r="J687">
        <v>93</v>
      </c>
      <c r="K687">
        <v>2</v>
      </c>
      <c r="L687">
        <v>8</v>
      </c>
      <c r="M687">
        <v>4</v>
      </c>
      <c r="N687">
        <v>8</v>
      </c>
      <c r="O687">
        <v>4</v>
      </c>
      <c r="P687">
        <v>1</v>
      </c>
      <c r="Q687">
        <v>0</v>
      </c>
      <c r="R687">
        <v>1</v>
      </c>
      <c r="S687">
        <v>0</v>
      </c>
      <c r="T687">
        <v>0</v>
      </c>
      <c r="U687">
        <v>0</v>
      </c>
      <c r="V687">
        <v>3</v>
      </c>
      <c r="W687">
        <v>11</v>
      </c>
      <c r="X687">
        <v>0</v>
      </c>
      <c r="Y687">
        <v>34</v>
      </c>
      <c r="Z687">
        <v>2694</v>
      </c>
      <c r="AA687">
        <v>0</v>
      </c>
      <c r="AB687">
        <v>1</v>
      </c>
      <c r="AC687">
        <v>0</v>
      </c>
      <c r="AD687">
        <v>0</v>
      </c>
      <c r="AE687">
        <v>0</v>
      </c>
      <c r="AF687">
        <v>0</v>
      </c>
      <c r="AG687">
        <v>0</v>
      </c>
      <c r="AH687">
        <v>1</v>
      </c>
      <c r="AI687">
        <v>0</v>
      </c>
      <c r="AJ687">
        <v>0</v>
      </c>
      <c r="AK687">
        <v>1350</v>
      </c>
      <c r="AL687">
        <v>1257</v>
      </c>
      <c r="AM687">
        <v>2</v>
      </c>
    </row>
    <row r="688" spans="1:39" x14ac:dyDescent="0.25">
      <c r="A688">
        <v>35682</v>
      </c>
      <c r="B688">
        <v>1</v>
      </c>
      <c r="C688">
        <v>0</v>
      </c>
      <c r="D688">
        <v>34</v>
      </c>
      <c r="E688">
        <v>23</v>
      </c>
      <c r="F688">
        <v>0</v>
      </c>
      <c r="G688">
        <v>8</v>
      </c>
      <c r="H688">
        <v>6</v>
      </c>
      <c r="I688">
        <v>2</v>
      </c>
      <c r="J688">
        <v>18</v>
      </c>
      <c r="K688">
        <v>1</v>
      </c>
      <c r="L688">
        <v>1</v>
      </c>
      <c r="M688">
        <v>1</v>
      </c>
      <c r="N688">
        <v>3</v>
      </c>
      <c r="O688">
        <v>2</v>
      </c>
      <c r="P688">
        <v>0</v>
      </c>
      <c r="Q688">
        <v>0</v>
      </c>
      <c r="R688">
        <v>0</v>
      </c>
      <c r="S688">
        <v>0</v>
      </c>
      <c r="T688">
        <v>0</v>
      </c>
      <c r="U688">
        <v>0</v>
      </c>
      <c r="V688">
        <v>3</v>
      </c>
      <c r="W688">
        <v>11</v>
      </c>
      <c r="X688">
        <v>0</v>
      </c>
      <c r="Y688">
        <v>50</v>
      </c>
      <c r="Z688">
        <v>2161</v>
      </c>
      <c r="AA688">
        <v>1</v>
      </c>
      <c r="AB688">
        <v>0</v>
      </c>
      <c r="AC688">
        <v>0</v>
      </c>
      <c r="AD688">
        <v>0</v>
      </c>
      <c r="AE688">
        <v>0</v>
      </c>
      <c r="AF688">
        <v>0</v>
      </c>
      <c r="AG688">
        <v>0</v>
      </c>
      <c r="AH688">
        <v>0</v>
      </c>
      <c r="AI688">
        <v>0</v>
      </c>
      <c r="AJ688">
        <v>1</v>
      </c>
      <c r="AK688">
        <v>39</v>
      </c>
      <c r="AL688">
        <v>21</v>
      </c>
      <c r="AM688">
        <v>0</v>
      </c>
    </row>
    <row r="689" spans="1:39" x14ac:dyDescent="0.25">
      <c r="A689">
        <v>43185</v>
      </c>
      <c r="B689">
        <v>0</v>
      </c>
      <c r="C689">
        <v>1</v>
      </c>
      <c r="D689">
        <v>88</v>
      </c>
      <c r="E689">
        <v>537</v>
      </c>
      <c r="F689">
        <v>6</v>
      </c>
      <c r="G689">
        <v>42</v>
      </c>
      <c r="H689">
        <v>16</v>
      </c>
      <c r="I689">
        <v>6</v>
      </c>
      <c r="J689">
        <v>30</v>
      </c>
      <c r="K689">
        <v>2</v>
      </c>
      <c r="L689">
        <v>9</v>
      </c>
      <c r="M689">
        <v>3</v>
      </c>
      <c r="N689">
        <v>6</v>
      </c>
      <c r="O689">
        <v>8</v>
      </c>
      <c r="P689">
        <v>0</v>
      </c>
      <c r="Q689">
        <v>0</v>
      </c>
      <c r="R689">
        <v>0</v>
      </c>
      <c r="S689">
        <v>0</v>
      </c>
      <c r="T689">
        <v>0</v>
      </c>
      <c r="U689">
        <v>0</v>
      </c>
      <c r="V689">
        <v>3</v>
      </c>
      <c r="W689">
        <v>11</v>
      </c>
      <c r="X689">
        <v>0</v>
      </c>
      <c r="Y689">
        <v>69</v>
      </c>
      <c r="Z689">
        <v>2604</v>
      </c>
      <c r="AA689">
        <v>1</v>
      </c>
      <c r="AB689">
        <v>0</v>
      </c>
      <c r="AC689">
        <v>0</v>
      </c>
      <c r="AD689">
        <v>0</v>
      </c>
      <c r="AE689">
        <v>0</v>
      </c>
      <c r="AF689">
        <v>0</v>
      </c>
      <c r="AG689">
        <v>0</v>
      </c>
      <c r="AH689">
        <v>1</v>
      </c>
      <c r="AI689">
        <v>0</v>
      </c>
      <c r="AJ689">
        <v>0</v>
      </c>
      <c r="AK689">
        <v>607</v>
      </c>
      <c r="AL689">
        <v>577</v>
      </c>
      <c r="AM689">
        <v>0</v>
      </c>
    </row>
    <row r="690" spans="1:39" x14ac:dyDescent="0.25">
      <c r="A690">
        <v>66375</v>
      </c>
      <c r="B690">
        <v>0</v>
      </c>
      <c r="C690">
        <v>1</v>
      </c>
      <c r="D690">
        <v>96</v>
      </c>
      <c r="E690">
        <v>712</v>
      </c>
      <c r="F690">
        <v>0</v>
      </c>
      <c r="G690">
        <v>45</v>
      </c>
      <c r="H690">
        <v>0</v>
      </c>
      <c r="I690">
        <v>0</v>
      </c>
      <c r="J690">
        <v>191</v>
      </c>
      <c r="K690">
        <v>3</v>
      </c>
      <c r="L690">
        <v>2</v>
      </c>
      <c r="M690">
        <v>4</v>
      </c>
      <c r="N690">
        <v>5</v>
      </c>
      <c r="O690">
        <v>7</v>
      </c>
      <c r="P690">
        <v>1</v>
      </c>
      <c r="Q690">
        <v>0</v>
      </c>
      <c r="R690">
        <v>0</v>
      </c>
      <c r="S690">
        <v>0</v>
      </c>
      <c r="T690">
        <v>0</v>
      </c>
      <c r="U690">
        <v>0</v>
      </c>
      <c r="V690">
        <v>3</v>
      </c>
      <c r="W690">
        <v>11</v>
      </c>
      <c r="X690">
        <v>0</v>
      </c>
      <c r="Y690">
        <v>72</v>
      </c>
      <c r="Z690">
        <v>2379</v>
      </c>
      <c r="AA690">
        <v>0</v>
      </c>
      <c r="AB690">
        <v>0</v>
      </c>
      <c r="AC690">
        <v>0</v>
      </c>
      <c r="AD690">
        <v>1</v>
      </c>
      <c r="AE690">
        <v>0</v>
      </c>
      <c r="AF690">
        <v>0</v>
      </c>
      <c r="AG690">
        <v>0</v>
      </c>
      <c r="AH690">
        <v>0</v>
      </c>
      <c r="AI690">
        <v>0</v>
      </c>
      <c r="AJ690">
        <v>1</v>
      </c>
      <c r="AK690">
        <v>757</v>
      </c>
      <c r="AL690">
        <v>566</v>
      </c>
      <c r="AM690">
        <v>1</v>
      </c>
    </row>
    <row r="691" spans="1:39" x14ac:dyDescent="0.25">
      <c r="A691">
        <v>35178</v>
      </c>
      <c r="B691">
        <v>1</v>
      </c>
      <c r="C691">
        <v>0</v>
      </c>
      <c r="D691">
        <v>10</v>
      </c>
      <c r="E691">
        <v>23</v>
      </c>
      <c r="F691">
        <v>1</v>
      </c>
      <c r="G691">
        <v>13</v>
      </c>
      <c r="H691">
        <v>2</v>
      </c>
      <c r="I691">
        <v>2</v>
      </c>
      <c r="J691">
        <v>18</v>
      </c>
      <c r="K691">
        <v>1</v>
      </c>
      <c r="L691">
        <v>1</v>
      </c>
      <c r="M691">
        <v>1</v>
      </c>
      <c r="N691">
        <v>2</v>
      </c>
      <c r="O691">
        <v>7</v>
      </c>
      <c r="P691">
        <v>1</v>
      </c>
      <c r="Q691">
        <v>0</v>
      </c>
      <c r="R691">
        <v>0</v>
      </c>
      <c r="S691">
        <v>0</v>
      </c>
      <c r="T691">
        <v>0</v>
      </c>
      <c r="U691">
        <v>0</v>
      </c>
      <c r="V691">
        <v>3</v>
      </c>
      <c r="W691">
        <v>11</v>
      </c>
      <c r="X691">
        <v>1</v>
      </c>
      <c r="Y691">
        <v>49</v>
      </c>
      <c r="Z691">
        <v>2694</v>
      </c>
      <c r="AA691">
        <v>0</v>
      </c>
      <c r="AB691">
        <v>1</v>
      </c>
      <c r="AC691">
        <v>0</v>
      </c>
      <c r="AD691">
        <v>0</v>
      </c>
      <c r="AE691">
        <v>0</v>
      </c>
      <c r="AF691">
        <v>0</v>
      </c>
      <c r="AG691">
        <v>0</v>
      </c>
      <c r="AH691">
        <v>0</v>
      </c>
      <c r="AI691">
        <v>1</v>
      </c>
      <c r="AJ691">
        <v>0</v>
      </c>
      <c r="AK691">
        <v>41</v>
      </c>
      <c r="AL691">
        <v>23</v>
      </c>
      <c r="AM691">
        <v>1</v>
      </c>
    </row>
    <row r="692" spans="1:39" x14ac:dyDescent="0.25">
      <c r="A692">
        <v>25252</v>
      </c>
      <c r="B692">
        <v>1</v>
      </c>
      <c r="C692">
        <v>0</v>
      </c>
      <c r="D692">
        <v>26</v>
      </c>
      <c r="E692">
        <v>1</v>
      </c>
      <c r="F692">
        <v>3</v>
      </c>
      <c r="G692">
        <v>4</v>
      </c>
      <c r="H692">
        <v>2</v>
      </c>
      <c r="I692">
        <v>2</v>
      </c>
      <c r="J692">
        <v>6</v>
      </c>
      <c r="K692">
        <v>1</v>
      </c>
      <c r="L692">
        <v>1</v>
      </c>
      <c r="M692">
        <v>0</v>
      </c>
      <c r="N692">
        <v>2</v>
      </c>
      <c r="O692">
        <v>8</v>
      </c>
      <c r="P692">
        <v>0</v>
      </c>
      <c r="Q692">
        <v>0</v>
      </c>
      <c r="R692">
        <v>0</v>
      </c>
      <c r="S692">
        <v>0</v>
      </c>
      <c r="T692">
        <v>0</v>
      </c>
      <c r="U692">
        <v>0</v>
      </c>
      <c r="V692">
        <v>3</v>
      </c>
      <c r="W692">
        <v>11</v>
      </c>
      <c r="X692">
        <v>0</v>
      </c>
      <c r="Y692">
        <v>34</v>
      </c>
      <c r="Z692">
        <v>2511</v>
      </c>
      <c r="AA692">
        <v>0</v>
      </c>
      <c r="AB692">
        <v>1</v>
      </c>
      <c r="AC692">
        <v>0</v>
      </c>
      <c r="AD692">
        <v>0</v>
      </c>
      <c r="AE692">
        <v>0</v>
      </c>
      <c r="AF692">
        <v>0</v>
      </c>
      <c r="AG692">
        <v>0</v>
      </c>
      <c r="AH692">
        <v>1</v>
      </c>
      <c r="AI692">
        <v>0</v>
      </c>
      <c r="AJ692">
        <v>0</v>
      </c>
      <c r="AK692">
        <v>12</v>
      </c>
      <c r="AL692">
        <v>6</v>
      </c>
      <c r="AM692">
        <v>0</v>
      </c>
    </row>
    <row r="693" spans="1:39" x14ac:dyDescent="0.25">
      <c r="A693">
        <v>55250</v>
      </c>
      <c r="B693">
        <v>0</v>
      </c>
      <c r="C693">
        <v>1</v>
      </c>
      <c r="D693">
        <v>49</v>
      </c>
      <c r="E693">
        <v>664</v>
      </c>
      <c r="F693">
        <v>58</v>
      </c>
      <c r="G693">
        <v>83</v>
      </c>
      <c r="H693">
        <v>32</v>
      </c>
      <c r="I693">
        <v>0</v>
      </c>
      <c r="J693">
        <v>66</v>
      </c>
      <c r="K693">
        <v>4</v>
      </c>
      <c r="L693">
        <v>7</v>
      </c>
      <c r="M693">
        <v>5</v>
      </c>
      <c r="N693">
        <v>10</v>
      </c>
      <c r="O693">
        <v>5</v>
      </c>
      <c r="P693">
        <v>0</v>
      </c>
      <c r="Q693">
        <v>0</v>
      </c>
      <c r="R693">
        <v>0</v>
      </c>
      <c r="S693">
        <v>0</v>
      </c>
      <c r="T693">
        <v>0</v>
      </c>
      <c r="U693">
        <v>0</v>
      </c>
      <c r="V693">
        <v>3</v>
      </c>
      <c r="W693">
        <v>11</v>
      </c>
      <c r="X693">
        <v>0</v>
      </c>
      <c r="Y693">
        <v>55</v>
      </c>
      <c r="Z693">
        <v>2775</v>
      </c>
      <c r="AA693">
        <v>0</v>
      </c>
      <c r="AB693">
        <v>0</v>
      </c>
      <c r="AC693">
        <v>1</v>
      </c>
      <c r="AD693">
        <v>0</v>
      </c>
      <c r="AE693">
        <v>0</v>
      </c>
      <c r="AF693">
        <v>0</v>
      </c>
      <c r="AG693">
        <v>0</v>
      </c>
      <c r="AH693">
        <v>0</v>
      </c>
      <c r="AI693">
        <v>1</v>
      </c>
      <c r="AJ693">
        <v>0</v>
      </c>
      <c r="AK693">
        <v>837</v>
      </c>
      <c r="AL693">
        <v>771</v>
      </c>
      <c r="AM693">
        <v>0</v>
      </c>
    </row>
    <row r="694" spans="1:39" x14ac:dyDescent="0.25">
      <c r="A694">
        <v>33249</v>
      </c>
      <c r="B694">
        <v>1</v>
      </c>
      <c r="C694">
        <v>0</v>
      </c>
      <c r="D694">
        <v>11</v>
      </c>
      <c r="E694">
        <v>6</v>
      </c>
      <c r="F694">
        <v>10</v>
      </c>
      <c r="G694">
        <v>21</v>
      </c>
      <c r="H694">
        <v>19</v>
      </c>
      <c r="I694">
        <v>14</v>
      </c>
      <c r="J694">
        <v>42</v>
      </c>
      <c r="K694">
        <v>2</v>
      </c>
      <c r="L694">
        <v>2</v>
      </c>
      <c r="M694">
        <v>1</v>
      </c>
      <c r="N694">
        <v>3</v>
      </c>
      <c r="O694">
        <v>6</v>
      </c>
      <c r="P694">
        <v>0</v>
      </c>
      <c r="Q694">
        <v>0</v>
      </c>
      <c r="R694">
        <v>0</v>
      </c>
      <c r="S694">
        <v>0</v>
      </c>
      <c r="T694">
        <v>0</v>
      </c>
      <c r="U694">
        <v>0</v>
      </c>
      <c r="V694">
        <v>3</v>
      </c>
      <c r="W694">
        <v>11</v>
      </c>
      <c r="X694">
        <v>0</v>
      </c>
      <c r="Y694">
        <v>45</v>
      </c>
      <c r="Z694">
        <v>2653</v>
      </c>
      <c r="AA694">
        <v>0</v>
      </c>
      <c r="AB694">
        <v>0</v>
      </c>
      <c r="AC694">
        <v>1</v>
      </c>
      <c r="AD694">
        <v>0</v>
      </c>
      <c r="AE694">
        <v>0</v>
      </c>
      <c r="AF694">
        <v>0</v>
      </c>
      <c r="AG694">
        <v>0</v>
      </c>
      <c r="AH694">
        <v>1</v>
      </c>
      <c r="AI694">
        <v>0</v>
      </c>
      <c r="AJ694">
        <v>0</v>
      </c>
      <c r="AK694">
        <v>70</v>
      </c>
      <c r="AL694">
        <v>28</v>
      </c>
      <c r="AM694">
        <v>0</v>
      </c>
    </row>
    <row r="695" spans="1:39" x14ac:dyDescent="0.25">
      <c r="A695">
        <v>58398</v>
      </c>
      <c r="B695">
        <v>0</v>
      </c>
      <c r="C695">
        <v>0</v>
      </c>
      <c r="D695">
        <v>44</v>
      </c>
      <c r="E695">
        <v>299</v>
      </c>
      <c r="F695">
        <v>5</v>
      </c>
      <c r="G695">
        <v>201</v>
      </c>
      <c r="H695">
        <v>21</v>
      </c>
      <c r="I695">
        <v>21</v>
      </c>
      <c r="J695">
        <v>49</v>
      </c>
      <c r="K695">
        <v>3</v>
      </c>
      <c r="L695">
        <v>5</v>
      </c>
      <c r="M695">
        <v>4</v>
      </c>
      <c r="N695">
        <v>8</v>
      </c>
      <c r="O695">
        <v>4</v>
      </c>
      <c r="P695">
        <v>0</v>
      </c>
      <c r="Q695">
        <v>0</v>
      </c>
      <c r="R695">
        <v>0</v>
      </c>
      <c r="S695">
        <v>0</v>
      </c>
      <c r="T695">
        <v>0</v>
      </c>
      <c r="U695">
        <v>0</v>
      </c>
      <c r="V695">
        <v>3</v>
      </c>
      <c r="W695">
        <v>11</v>
      </c>
      <c r="X695">
        <v>0</v>
      </c>
      <c r="Y695">
        <v>67</v>
      </c>
      <c r="Z695">
        <v>2570</v>
      </c>
      <c r="AA695">
        <v>0</v>
      </c>
      <c r="AB695">
        <v>0</v>
      </c>
      <c r="AC695">
        <v>0</v>
      </c>
      <c r="AD695">
        <v>1</v>
      </c>
      <c r="AE695">
        <v>0</v>
      </c>
      <c r="AF695">
        <v>0</v>
      </c>
      <c r="AG695">
        <v>0</v>
      </c>
      <c r="AH695">
        <v>1</v>
      </c>
      <c r="AI695">
        <v>0</v>
      </c>
      <c r="AJ695">
        <v>0</v>
      </c>
      <c r="AK695">
        <v>547</v>
      </c>
      <c r="AL695">
        <v>498</v>
      </c>
      <c r="AM695">
        <v>0</v>
      </c>
    </row>
    <row r="696" spans="1:39" x14ac:dyDescent="0.25">
      <c r="A696">
        <v>50272</v>
      </c>
      <c r="B696">
        <v>1</v>
      </c>
      <c r="C696">
        <v>0</v>
      </c>
      <c r="D696">
        <v>75</v>
      </c>
      <c r="E696">
        <v>99</v>
      </c>
      <c r="F696">
        <v>13</v>
      </c>
      <c r="G696">
        <v>66</v>
      </c>
      <c r="H696">
        <v>43</v>
      </c>
      <c r="I696">
        <v>8</v>
      </c>
      <c r="J696">
        <v>4</v>
      </c>
      <c r="K696">
        <v>3</v>
      </c>
      <c r="L696">
        <v>4</v>
      </c>
      <c r="M696">
        <v>1</v>
      </c>
      <c r="N696">
        <v>5</v>
      </c>
      <c r="O696">
        <v>7</v>
      </c>
      <c r="P696">
        <v>0</v>
      </c>
      <c r="Q696">
        <v>0</v>
      </c>
      <c r="R696">
        <v>0</v>
      </c>
      <c r="S696">
        <v>0</v>
      </c>
      <c r="T696">
        <v>0</v>
      </c>
      <c r="U696">
        <v>0</v>
      </c>
      <c r="V696">
        <v>3</v>
      </c>
      <c r="W696">
        <v>11</v>
      </c>
      <c r="X696">
        <v>0</v>
      </c>
      <c r="Y696">
        <v>38</v>
      </c>
      <c r="Z696">
        <v>2485</v>
      </c>
      <c r="AA696">
        <v>0</v>
      </c>
      <c r="AB696">
        <v>0</v>
      </c>
      <c r="AC696">
        <v>0</v>
      </c>
      <c r="AD696">
        <v>1</v>
      </c>
      <c r="AE696">
        <v>0</v>
      </c>
      <c r="AF696">
        <v>0</v>
      </c>
      <c r="AG696">
        <v>0</v>
      </c>
      <c r="AH696">
        <v>1</v>
      </c>
      <c r="AI696">
        <v>0</v>
      </c>
      <c r="AJ696">
        <v>0</v>
      </c>
      <c r="AK696">
        <v>229</v>
      </c>
      <c r="AL696">
        <v>225</v>
      </c>
      <c r="AM696">
        <v>0</v>
      </c>
    </row>
    <row r="697" spans="1:39" x14ac:dyDescent="0.25">
      <c r="A697">
        <v>76618</v>
      </c>
      <c r="B697">
        <v>0</v>
      </c>
      <c r="C697">
        <v>0</v>
      </c>
      <c r="D697">
        <v>64</v>
      </c>
      <c r="E697">
        <v>749</v>
      </c>
      <c r="F697">
        <v>40</v>
      </c>
      <c r="G697">
        <v>294</v>
      </c>
      <c r="H697">
        <v>121</v>
      </c>
      <c r="I697">
        <v>160</v>
      </c>
      <c r="J697">
        <v>147</v>
      </c>
      <c r="K697">
        <v>1</v>
      </c>
      <c r="L697">
        <v>3</v>
      </c>
      <c r="M697">
        <v>2</v>
      </c>
      <c r="N697">
        <v>5</v>
      </c>
      <c r="O697">
        <v>1</v>
      </c>
      <c r="P697">
        <v>0</v>
      </c>
      <c r="Q697">
        <v>0</v>
      </c>
      <c r="R697">
        <v>0</v>
      </c>
      <c r="S697">
        <v>0</v>
      </c>
      <c r="T697">
        <v>0</v>
      </c>
      <c r="U697">
        <v>0</v>
      </c>
      <c r="V697">
        <v>3</v>
      </c>
      <c r="W697">
        <v>11</v>
      </c>
      <c r="X697">
        <v>0</v>
      </c>
      <c r="Y697">
        <v>45</v>
      </c>
      <c r="Z697">
        <v>2728</v>
      </c>
      <c r="AA697">
        <v>0</v>
      </c>
      <c r="AB697">
        <v>1</v>
      </c>
      <c r="AC697">
        <v>0</v>
      </c>
      <c r="AD697">
        <v>0</v>
      </c>
      <c r="AE697">
        <v>0</v>
      </c>
      <c r="AF697">
        <v>0</v>
      </c>
      <c r="AG697">
        <v>0</v>
      </c>
      <c r="AH697">
        <v>0</v>
      </c>
      <c r="AI697">
        <v>0</v>
      </c>
      <c r="AJ697">
        <v>1</v>
      </c>
      <c r="AK697">
        <v>1364</v>
      </c>
      <c r="AL697">
        <v>1217</v>
      </c>
      <c r="AM697">
        <v>0</v>
      </c>
    </row>
    <row r="698" spans="1:39" x14ac:dyDescent="0.25">
      <c r="A698">
        <v>87305</v>
      </c>
      <c r="B698">
        <v>0</v>
      </c>
      <c r="C698">
        <v>0</v>
      </c>
      <c r="D698">
        <v>19</v>
      </c>
      <c r="E698">
        <v>345</v>
      </c>
      <c r="F698">
        <v>25</v>
      </c>
      <c r="G698">
        <v>501</v>
      </c>
      <c r="H698">
        <v>63</v>
      </c>
      <c r="I698">
        <v>138</v>
      </c>
      <c r="J698">
        <v>80</v>
      </c>
      <c r="K698">
        <v>1</v>
      </c>
      <c r="L698">
        <v>5</v>
      </c>
      <c r="M698">
        <v>3</v>
      </c>
      <c r="N698">
        <v>8</v>
      </c>
      <c r="O698">
        <v>2</v>
      </c>
      <c r="P698">
        <v>0</v>
      </c>
      <c r="Q698">
        <v>0</v>
      </c>
      <c r="R698">
        <v>1</v>
      </c>
      <c r="S698">
        <v>0</v>
      </c>
      <c r="T698">
        <v>0</v>
      </c>
      <c r="U698">
        <v>0</v>
      </c>
      <c r="V698">
        <v>3</v>
      </c>
      <c r="W698">
        <v>11</v>
      </c>
      <c r="X698">
        <v>1</v>
      </c>
      <c r="Y698">
        <v>60</v>
      </c>
      <c r="Z698">
        <v>2803</v>
      </c>
      <c r="AA698">
        <v>1</v>
      </c>
      <c r="AB698">
        <v>0</v>
      </c>
      <c r="AC698">
        <v>0</v>
      </c>
      <c r="AD698">
        <v>0</v>
      </c>
      <c r="AE698">
        <v>0</v>
      </c>
      <c r="AF698">
        <v>1</v>
      </c>
      <c r="AG698">
        <v>0</v>
      </c>
      <c r="AH698">
        <v>0</v>
      </c>
      <c r="AI698">
        <v>0</v>
      </c>
      <c r="AJ698">
        <v>0</v>
      </c>
      <c r="AK698">
        <v>1072</v>
      </c>
      <c r="AL698">
        <v>992</v>
      </c>
      <c r="AM698">
        <v>1</v>
      </c>
    </row>
    <row r="699" spans="1:39" x14ac:dyDescent="0.25">
      <c r="A699">
        <v>25851</v>
      </c>
      <c r="B699">
        <v>1</v>
      </c>
      <c r="C699">
        <v>0</v>
      </c>
      <c r="D699">
        <v>45</v>
      </c>
      <c r="E699">
        <v>9</v>
      </c>
      <c r="F699">
        <v>4</v>
      </c>
      <c r="G699">
        <v>18</v>
      </c>
      <c r="H699">
        <v>7</v>
      </c>
      <c r="I699">
        <v>5</v>
      </c>
      <c r="J699">
        <v>5</v>
      </c>
      <c r="K699">
        <v>2</v>
      </c>
      <c r="L699">
        <v>2</v>
      </c>
      <c r="M699">
        <v>0</v>
      </c>
      <c r="N699">
        <v>3</v>
      </c>
      <c r="O699">
        <v>7</v>
      </c>
      <c r="P699">
        <v>0</v>
      </c>
      <c r="Q699">
        <v>0</v>
      </c>
      <c r="R699">
        <v>0</v>
      </c>
      <c r="S699">
        <v>0</v>
      </c>
      <c r="T699">
        <v>0</v>
      </c>
      <c r="U699">
        <v>0</v>
      </c>
      <c r="V699">
        <v>3</v>
      </c>
      <c r="W699">
        <v>11</v>
      </c>
      <c r="X699">
        <v>0</v>
      </c>
      <c r="Y699">
        <v>42</v>
      </c>
      <c r="Z699">
        <v>2662</v>
      </c>
      <c r="AA699">
        <v>0</v>
      </c>
      <c r="AB699">
        <v>0</v>
      </c>
      <c r="AC699">
        <v>0</v>
      </c>
      <c r="AD699">
        <v>1</v>
      </c>
      <c r="AE699">
        <v>0</v>
      </c>
      <c r="AF699">
        <v>0</v>
      </c>
      <c r="AG699">
        <v>0</v>
      </c>
      <c r="AH699">
        <v>1</v>
      </c>
      <c r="AI699">
        <v>0</v>
      </c>
      <c r="AJ699">
        <v>0</v>
      </c>
      <c r="AK699">
        <v>43</v>
      </c>
      <c r="AL699">
        <v>38</v>
      </c>
      <c r="AM699">
        <v>0</v>
      </c>
    </row>
    <row r="700" spans="1:39" x14ac:dyDescent="0.25">
      <c r="A700">
        <v>58710</v>
      </c>
      <c r="B700">
        <v>0</v>
      </c>
      <c r="C700">
        <v>1</v>
      </c>
      <c r="D700">
        <v>77</v>
      </c>
      <c r="E700">
        <v>440</v>
      </c>
      <c r="F700">
        <v>81</v>
      </c>
      <c r="G700">
        <v>368</v>
      </c>
      <c r="H700">
        <v>0</v>
      </c>
      <c r="I700">
        <v>122</v>
      </c>
      <c r="J700">
        <v>174</v>
      </c>
      <c r="K700">
        <v>6</v>
      </c>
      <c r="L700">
        <v>11</v>
      </c>
      <c r="M700">
        <v>5</v>
      </c>
      <c r="N700">
        <v>9</v>
      </c>
      <c r="O700">
        <v>6</v>
      </c>
      <c r="P700">
        <v>0</v>
      </c>
      <c r="Q700">
        <v>0</v>
      </c>
      <c r="R700">
        <v>0</v>
      </c>
      <c r="S700">
        <v>0</v>
      </c>
      <c r="T700">
        <v>0</v>
      </c>
      <c r="U700">
        <v>0</v>
      </c>
      <c r="V700">
        <v>3</v>
      </c>
      <c r="W700">
        <v>11</v>
      </c>
      <c r="X700">
        <v>0</v>
      </c>
      <c r="Y700">
        <v>50</v>
      </c>
      <c r="Z700">
        <v>2614</v>
      </c>
      <c r="AA700">
        <v>1</v>
      </c>
      <c r="AB700">
        <v>0</v>
      </c>
      <c r="AC700">
        <v>0</v>
      </c>
      <c r="AD700">
        <v>0</v>
      </c>
      <c r="AE700">
        <v>0</v>
      </c>
      <c r="AF700">
        <v>0</v>
      </c>
      <c r="AG700">
        <v>0</v>
      </c>
      <c r="AH700">
        <v>1</v>
      </c>
      <c r="AI700">
        <v>0</v>
      </c>
      <c r="AJ700">
        <v>0</v>
      </c>
      <c r="AK700">
        <v>1011</v>
      </c>
      <c r="AL700">
        <v>837</v>
      </c>
      <c r="AM700">
        <v>0</v>
      </c>
    </row>
    <row r="701" spans="1:39" x14ac:dyDescent="0.25">
      <c r="A701">
        <v>45160</v>
      </c>
      <c r="B701">
        <v>1</v>
      </c>
      <c r="C701">
        <v>1</v>
      </c>
      <c r="D701">
        <v>9</v>
      </c>
      <c r="E701">
        <v>8</v>
      </c>
      <c r="F701">
        <v>2</v>
      </c>
      <c r="G701">
        <v>5</v>
      </c>
      <c r="H701">
        <v>3</v>
      </c>
      <c r="I701">
        <v>0</v>
      </c>
      <c r="J701">
        <v>3</v>
      </c>
      <c r="K701">
        <v>1</v>
      </c>
      <c r="L701">
        <v>1</v>
      </c>
      <c r="M701">
        <v>0</v>
      </c>
      <c r="N701">
        <v>2</v>
      </c>
      <c r="O701">
        <v>7</v>
      </c>
      <c r="P701">
        <v>0</v>
      </c>
      <c r="Q701">
        <v>0</v>
      </c>
      <c r="R701">
        <v>0</v>
      </c>
      <c r="S701">
        <v>0</v>
      </c>
      <c r="T701">
        <v>0</v>
      </c>
      <c r="U701">
        <v>0</v>
      </c>
      <c r="V701">
        <v>3</v>
      </c>
      <c r="W701">
        <v>11</v>
      </c>
      <c r="X701">
        <v>0</v>
      </c>
      <c r="Y701">
        <v>62</v>
      </c>
      <c r="Z701">
        <v>2251</v>
      </c>
      <c r="AA701">
        <v>0</v>
      </c>
      <c r="AB701">
        <v>0</v>
      </c>
      <c r="AC701">
        <v>1</v>
      </c>
      <c r="AD701">
        <v>0</v>
      </c>
      <c r="AE701">
        <v>0</v>
      </c>
      <c r="AF701">
        <v>0</v>
      </c>
      <c r="AG701">
        <v>0</v>
      </c>
      <c r="AH701">
        <v>1</v>
      </c>
      <c r="AI701">
        <v>0</v>
      </c>
      <c r="AJ701">
        <v>0</v>
      </c>
      <c r="AK701">
        <v>18</v>
      </c>
      <c r="AL701">
        <v>15</v>
      </c>
      <c r="AM701">
        <v>0</v>
      </c>
    </row>
    <row r="702" spans="1:39" x14ac:dyDescent="0.25">
      <c r="A702">
        <v>74806</v>
      </c>
      <c r="B702">
        <v>0</v>
      </c>
      <c r="C702">
        <v>1</v>
      </c>
      <c r="D702">
        <v>1</v>
      </c>
      <c r="E702">
        <v>670</v>
      </c>
      <c r="F702">
        <v>9</v>
      </c>
      <c r="G702">
        <v>249</v>
      </c>
      <c r="H702">
        <v>0</v>
      </c>
      <c r="I702">
        <v>28</v>
      </c>
      <c r="J702">
        <v>9</v>
      </c>
      <c r="K702">
        <v>2</v>
      </c>
      <c r="L702">
        <v>5</v>
      </c>
      <c r="M702">
        <v>4</v>
      </c>
      <c r="N702">
        <v>5</v>
      </c>
      <c r="O702">
        <v>4</v>
      </c>
      <c r="P702">
        <v>0</v>
      </c>
      <c r="Q702">
        <v>0</v>
      </c>
      <c r="R702">
        <v>0</v>
      </c>
      <c r="S702">
        <v>0</v>
      </c>
      <c r="T702">
        <v>0</v>
      </c>
      <c r="U702">
        <v>0</v>
      </c>
      <c r="V702">
        <v>3</v>
      </c>
      <c r="W702">
        <v>11</v>
      </c>
      <c r="X702">
        <v>0</v>
      </c>
      <c r="Y702">
        <v>55</v>
      </c>
      <c r="Z702">
        <v>2716</v>
      </c>
      <c r="AA702">
        <v>0</v>
      </c>
      <c r="AB702">
        <v>1</v>
      </c>
      <c r="AC702">
        <v>0</v>
      </c>
      <c r="AD702">
        <v>0</v>
      </c>
      <c r="AE702">
        <v>0</v>
      </c>
      <c r="AF702">
        <v>0</v>
      </c>
      <c r="AG702">
        <v>0</v>
      </c>
      <c r="AH702">
        <v>0</v>
      </c>
      <c r="AI702">
        <v>1</v>
      </c>
      <c r="AJ702">
        <v>0</v>
      </c>
      <c r="AK702">
        <v>956</v>
      </c>
      <c r="AL702">
        <v>947</v>
      </c>
      <c r="AM702">
        <v>0</v>
      </c>
    </row>
    <row r="703" spans="1:39" x14ac:dyDescent="0.25">
      <c r="A703">
        <v>59111</v>
      </c>
      <c r="B703">
        <v>0</v>
      </c>
      <c r="C703">
        <v>0</v>
      </c>
      <c r="D703">
        <v>90</v>
      </c>
      <c r="E703">
        <v>524</v>
      </c>
      <c r="F703">
        <v>0</v>
      </c>
      <c r="G703">
        <v>134</v>
      </c>
      <c r="H703">
        <v>28</v>
      </c>
      <c r="I703">
        <v>28</v>
      </c>
      <c r="J703">
        <v>155</v>
      </c>
      <c r="K703">
        <v>1</v>
      </c>
      <c r="L703">
        <v>11</v>
      </c>
      <c r="M703">
        <v>1</v>
      </c>
      <c r="N703">
        <v>8</v>
      </c>
      <c r="O703">
        <v>7</v>
      </c>
      <c r="P703">
        <v>0</v>
      </c>
      <c r="Q703">
        <v>0</v>
      </c>
      <c r="R703">
        <v>0</v>
      </c>
      <c r="S703">
        <v>0</v>
      </c>
      <c r="T703">
        <v>0</v>
      </c>
      <c r="U703">
        <v>0</v>
      </c>
      <c r="V703">
        <v>3</v>
      </c>
      <c r="W703">
        <v>11</v>
      </c>
      <c r="X703">
        <v>0</v>
      </c>
      <c r="Y703">
        <v>66</v>
      </c>
      <c r="Z703">
        <v>2582</v>
      </c>
      <c r="AA703">
        <v>0</v>
      </c>
      <c r="AB703">
        <v>1</v>
      </c>
      <c r="AC703">
        <v>0</v>
      </c>
      <c r="AD703">
        <v>0</v>
      </c>
      <c r="AE703">
        <v>0</v>
      </c>
      <c r="AF703">
        <v>0</v>
      </c>
      <c r="AG703">
        <v>0</v>
      </c>
      <c r="AH703">
        <v>1</v>
      </c>
      <c r="AI703">
        <v>0</v>
      </c>
      <c r="AJ703">
        <v>0</v>
      </c>
      <c r="AK703">
        <v>714</v>
      </c>
      <c r="AL703">
        <v>559</v>
      </c>
      <c r="AM703">
        <v>0</v>
      </c>
    </row>
    <row r="704" spans="1:39" x14ac:dyDescent="0.25">
      <c r="A704">
        <v>18988</v>
      </c>
      <c r="B704">
        <v>1</v>
      </c>
      <c r="C704">
        <v>0</v>
      </c>
      <c r="D704">
        <v>43</v>
      </c>
      <c r="E704">
        <v>6</v>
      </c>
      <c r="F704">
        <v>0</v>
      </c>
      <c r="G704">
        <v>6</v>
      </c>
      <c r="H704">
        <v>2</v>
      </c>
      <c r="I704">
        <v>1</v>
      </c>
      <c r="J704">
        <v>1</v>
      </c>
      <c r="K704">
        <v>2</v>
      </c>
      <c r="L704">
        <v>1</v>
      </c>
      <c r="M704">
        <v>0</v>
      </c>
      <c r="N704">
        <v>3</v>
      </c>
      <c r="O704">
        <v>7</v>
      </c>
      <c r="P704">
        <v>0</v>
      </c>
      <c r="Q704">
        <v>0</v>
      </c>
      <c r="R704">
        <v>0</v>
      </c>
      <c r="S704">
        <v>0</v>
      </c>
      <c r="T704">
        <v>0</v>
      </c>
      <c r="U704">
        <v>0</v>
      </c>
      <c r="V704">
        <v>3</v>
      </c>
      <c r="W704">
        <v>11</v>
      </c>
      <c r="X704">
        <v>0</v>
      </c>
      <c r="Y704">
        <v>36</v>
      </c>
      <c r="Z704">
        <v>2196</v>
      </c>
      <c r="AA704">
        <v>0</v>
      </c>
      <c r="AB704">
        <v>1</v>
      </c>
      <c r="AC704">
        <v>0</v>
      </c>
      <c r="AD704">
        <v>0</v>
      </c>
      <c r="AE704">
        <v>0</v>
      </c>
      <c r="AF704">
        <v>0</v>
      </c>
      <c r="AG704">
        <v>0</v>
      </c>
      <c r="AH704">
        <v>0</v>
      </c>
      <c r="AI704">
        <v>0</v>
      </c>
      <c r="AJ704">
        <v>1</v>
      </c>
      <c r="AK704">
        <v>15</v>
      </c>
      <c r="AL704">
        <v>14</v>
      </c>
      <c r="AM704">
        <v>0</v>
      </c>
    </row>
    <row r="705" spans="1:39" x14ac:dyDescent="0.25">
      <c r="A705">
        <v>72190</v>
      </c>
      <c r="B705">
        <v>0</v>
      </c>
      <c r="C705">
        <v>0</v>
      </c>
      <c r="D705">
        <v>79</v>
      </c>
      <c r="E705">
        <v>597</v>
      </c>
      <c r="F705">
        <v>166</v>
      </c>
      <c r="G705">
        <v>597</v>
      </c>
      <c r="H705">
        <v>172</v>
      </c>
      <c r="I705">
        <v>166</v>
      </c>
      <c r="J705">
        <v>249</v>
      </c>
      <c r="K705">
        <v>1</v>
      </c>
      <c r="L705">
        <v>5</v>
      </c>
      <c r="M705">
        <v>6</v>
      </c>
      <c r="N705">
        <v>4</v>
      </c>
      <c r="O705">
        <v>3</v>
      </c>
      <c r="P705">
        <v>0</v>
      </c>
      <c r="Q705">
        <v>0</v>
      </c>
      <c r="R705">
        <v>0</v>
      </c>
      <c r="S705">
        <v>0</v>
      </c>
      <c r="T705">
        <v>0</v>
      </c>
      <c r="U705">
        <v>0</v>
      </c>
      <c r="V705">
        <v>3</v>
      </c>
      <c r="W705">
        <v>11</v>
      </c>
      <c r="X705">
        <v>0</v>
      </c>
      <c r="Y705">
        <v>55</v>
      </c>
      <c r="Z705">
        <v>2660</v>
      </c>
      <c r="AA705">
        <v>0</v>
      </c>
      <c r="AB705">
        <v>1</v>
      </c>
      <c r="AC705">
        <v>0</v>
      </c>
      <c r="AD705">
        <v>0</v>
      </c>
      <c r="AE705">
        <v>0</v>
      </c>
      <c r="AF705">
        <v>0</v>
      </c>
      <c r="AG705">
        <v>0</v>
      </c>
      <c r="AH705">
        <v>1</v>
      </c>
      <c r="AI705">
        <v>0</v>
      </c>
      <c r="AJ705">
        <v>0</v>
      </c>
      <c r="AK705">
        <v>1698</v>
      </c>
      <c r="AL705">
        <v>1449</v>
      </c>
      <c r="AM705">
        <v>0</v>
      </c>
    </row>
    <row r="706" spans="1:39" x14ac:dyDescent="0.25">
      <c r="A706">
        <v>7500</v>
      </c>
      <c r="B706">
        <v>1</v>
      </c>
      <c r="C706">
        <v>0</v>
      </c>
      <c r="D706">
        <v>19</v>
      </c>
      <c r="E706">
        <v>7</v>
      </c>
      <c r="F706">
        <v>0</v>
      </c>
      <c r="G706">
        <v>12</v>
      </c>
      <c r="H706">
        <v>13</v>
      </c>
      <c r="I706">
        <v>7</v>
      </c>
      <c r="J706">
        <v>32</v>
      </c>
      <c r="K706">
        <v>5</v>
      </c>
      <c r="L706">
        <v>4</v>
      </c>
      <c r="M706">
        <v>1</v>
      </c>
      <c r="N706">
        <v>2</v>
      </c>
      <c r="O706">
        <v>9</v>
      </c>
      <c r="P706">
        <v>1</v>
      </c>
      <c r="Q706">
        <v>0</v>
      </c>
      <c r="R706">
        <v>0</v>
      </c>
      <c r="S706">
        <v>0</v>
      </c>
      <c r="T706">
        <v>0</v>
      </c>
      <c r="U706">
        <v>0</v>
      </c>
      <c r="V706">
        <v>3</v>
      </c>
      <c r="W706">
        <v>11</v>
      </c>
      <c r="X706">
        <v>1</v>
      </c>
      <c r="Y706">
        <v>44</v>
      </c>
      <c r="Z706">
        <v>2856</v>
      </c>
      <c r="AA706">
        <v>0</v>
      </c>
      <c r="AB706">
        <v>1</v>
      </c>
      <c r="AC706">
        <v>0</v>
      </c>
      <c r="AD706">
        <v>0</v>
      </c>
      <c r="AE706">
        <v>0</v>
      </c>
      <c r="AF706">
        <v>0</v>
      </c>
      <c r="AG706">
        <v>0</v>
      </c>
      <c r="AH706">
        <v>1</v>
      </c>
      <c r="AI706">
        <v>0</v>
      </c>
      <c r="AJ706">
        <v>0</v>
      </c>
      <c r="AK706">
        <v>39</v>
      </c>
      <c r="AL706">
        <v>7</v>
      </c>
      <c r="AM706">
        <v>1</v>
      </c>
    </row>
    <row r="707" spans="1:39" x14ac:dyDescent="0.25">
      <c r="A707">
        <v>44794</v>
      </c>
      <c r="B707">
        <v>0</v>
      </c>
      <c r="C707">
        <v>1</v>
      </c>
      <c r="D707">
        <v>99</v>
      </c>
      <c r="E707">
        <v>54</v>
      </c>
      <c r="F707">
        <v>0</v>
      </c>
      <c r="G707">
        <v>7</v>
      </c>
      <c r="H707">
        <v>0</v>
      </c>
      <c r="I707">
        <v>0</v>
      </c>
      <c r="J707">
        <v>4</v>
      </c>
      <c r="K707">
        <v>1</v>
      </c>
      <c r="L707">
        <v>2</v>
      </c>
      <c r="M707">
        <v>0</v>
      </c>
      <c r="N707">
        <v>3</v>
      </c>
      <c r="O707">
        <v>6</v>
      </c>
      <c r="P707">
        <v>0</v>
      </c>
      <c r="Q707">
        <v>0</v>
      </c>
      <c r="R707">
        <v>0</v>
      </c>
      <c r="S707">
        <v>0</v>
      </c>
      <c r="T707">
        <v>0</v>
      </c>
      <c r="U707">
        <v>0</v>
      </c>
      <c r="V707">
        <v>3</v>
      </c>
      <c r="W707">
        <v>11</v>
      </c>
      <c r="X707">
        <v>0</v>
      </c>
      <c r="Y707">
        <v>54</v>
      </c>
      <c r="Z707">
        <v>2180</v>
      </c>
      <c r="AA707">
        <v>0</v>
      </c>
      <c r="AB707">
        <v>1</v>
      </c>
      <c r="AC707">
        <v>0</v>
      </c>
      <c r="AD707">
        <v>0</v>
      </c>
      <c r="AE707">
        <v>0</v>
      </c>
      <c r="AF707">
        <v>0</v>
      </c>
      <c r="AG707">
        <v>0</v>
      </c>
      <c r="AH707">
        <v>1</v>
      </c>
      <c r="AI707">
        <v>0</v>
      </c>
      <c r="AJ707">
        <v>0</v>
      </c>
      <c r="AK707">
        <v>61</v>
      </c>
      <c r="AL707">
        <v>57</v>
      </c>
      <c r="AM707">
        <v>0</v>
      </c>
    </row>
    <row r="708" spans="1:39" x14ac:dyDescent="0.25">
      <c r="A708">
        <v>80395</v>
      </c>
      <c r="B708">
        <v>0</v>
      </c>
      <c r="C708">
        <v>0</v>
      </c>
      <c r="D708">
        <v>62</v>
      </c>
      <c r="E708">
        <v>445</v>
      </c>
      <c r="F708">
        <v>25</v>
      </c>
      <c r="G708">
        <v>706</v>
      </c>
      <c r="H708">
        <v>80</v>
      </c>
      <c r="I708">
        <v>76</v>
      </c>
      <c r="J708">
        <v>48</v>
      </c>
      <c r="K708">
        <v>1</v>
      </c>
      <c r="L708">
        <v>6</v>
      </c>
      <c r="M708">
        <v>5</v>
      </c>
      <c r="N708">
        <v>12</v>
      </c>
      <c r="O708">
        <v>2</v>
      </c>
      <c r="P708">
        <v>0</v>
      </c>
      <c r="Q708">
        <v>0</v>
      </c>
      <c r="R708">
        <v>0</v>
      </c>
      <c r="S708">
        <v>1</v>
      </c>
      <c r="T708">
        <v>0</v>
      </c>
      <c r="U708">
        <v>0</v>
      </c>
      <c r="V708">
        <v>3</v>
      </c>
      <c r="W708">
        <v>11</v>
      </c>
      <c r="X708">
        <v>0</v>
      </c>
      <c r="Y708">
        <v>65</v>
      </c>
      <c r="Z708">
        <v>2377</v>
      </c>
      <c r="AA708">
        <v>0</v>
      </c>
      <c r="AB708">
        <v>1</v>
      </c>
      <c r="AC708">
        <v>0</v>
      </c>
      <c r="AD708">
        <v>0</v>
      </c>
      <c r="AE708">
        <v>0</v>
      </c>
      <c r="AF708">
        <v>0</v>
      </c>
      <c r="AG708">
        <v>0</v>
      </c>
      <c r="AH708">
        <v>1</v>
      </c>
      <c r="AI708">
        <v>0</v>
      </c>
      <c r="AJ708">
        <v>0</v>
      </c>
      <c r="AK708">
        <v>1332</v>
      </c>
      <c r="AL708">
        <v>1284</v>
      </c>
      <c r="AM708">
        <v>1</v>
      </c>
    </row>
    <row r="709" spans="1:39" x14ac:dyDescent="0.25">
      <c r="A709">
        <v>75012</v>
      </c>
      <c r="B709">
        <v>0</v>
      </c>
      <c r="C709">
        <v>0</v>
      </c>
      <c r="D709">
        <v>41</v>
      </c>
      <c r="E709">
        <v>294</v>
      </c>
      <c r="F709">
        <v>142</v>
      </c>
      <c r="G709">
        <v>218</v>
      </c>
      <c r="H709">
        <v>164</v>
      </c>
      <c r="I709">
        <v>58</v>
      </c>
      <c r="J709">
        <v>151</v>
      </c>
      <c r="K709">
        <v>1</v>
      </c>
      <c r="L709">
        <v>3</v>
      </c>
      <c r="M709">
        <v>8</v>
      </c>
      <c r="N709">
        <v>11</v>
      </c>
      <c r="O709">
        <v>1</v>
      </c>
      <c r="P709">
        <v>0</v>
      </c>
      <c r="Q709">
        <v>0</v>
      </c>
      <c r="R709">
        <v>0</v>
      </c>
      <c r="S709">
        <v>0</v>
      </c>
      <c r="T709">
        <v>0</v>
      </c>
      <c r="U709">
        <v>0</v>
      </c>
      <c r="V709">
        <v>3</v>
      </c>
      <c r="W709">
        <v>11</v>
      </c>
      <c r="X709">
        <v>0</v>
      </c>
      <c r="Y709">
        <v>44</v>
      </c>
      <c r="Z709">
        <v>2314</v>
      </c>
      <c r="AA709">
        <v>1</v>
      </c>
      <c r="AB709">
        <v>0</v>
      </c>
      <c r="AC709">
        <v>0</v>
      </c>
      <c r="AD709">
        <v>0</v>
      </c>
      <c r="AE709">
        <v>0</v>
      </c>
      <c r="AF709">
        <v>0</v>
      </c>
      <c r="AG709">
        <v>0</v>
      </c>
      <c r="AH709">
        <v>0</v>
      </c>
      <c r="AI709">
        <v>1</v>
      </c>
      <c r="AJ709">
        <v>0</v>
      </c>
      <c r="AK709">
        <v>876</v>
      </c>
      <c r="AL709">
        <v>725</v>
      </c>
      <c r="AM709">
        <v>0</v>
      </c>
    </row>
    <row r="710" spans="1:39" x14ac:dyDescent="0.25">
      <c r="A710">
        <v>56962</v>
      </c>
      <c r="B710">
        <v>2</v>
      </c>
      <c r="C710">
        <v>1</v>
      </c>
      <c r="D710">
        <v>60</v>
      </c>
      <c r="E710">
        <v>292</v>
      </c>
      <c r="F710">
        <v>3</v>
      </c>
      <c r="G710">
        <v>77</v>
      </c>
      <c r="H710">
        <v>10</v>
      </c>
      <c r="I710">
        <v>3</v>
      </c>
      <c r="J710">
        <v>26</v>
      </c>
      <c r="K710">
        <v>7</v>
      </c>
      <c r="L710">
        <v>6</v>
      </c>
      <c r="M710">
        <v>3</v>
      </c>
      <c r="N710">
        <v>5</v>
      </c>
      <c r="O710">
        <v>7</v>
      </c>
      <c r="P710">
        <v>0</v>
      </c>
      <c r="Q710">
        <v>0</v>
      </c>
      <c r="R710">
        <v>0</v>
      </c>
      <c r="S710">
        <v>0</v>
      </c>
      <c r="T710">
        <v>0</v>
      </c>
      <c r="U710">
        <v>0</v>
      </c>
      <c r="V710">
        <v>3</v>
      </c>
      <c r="W710">
        <v>11</v>
      </c>
      <c r="X710">
        <v>0</v>
      </c>
      <c r="Y710">
        <v>55</v>
      </c>
      <c r="Z710">
        <v>2420</v>
      </c>
      <c r="AA710">
        <v>0</v>
      </c>
      <c r="AB710">
        <v>1</v>
      </c>
      <c r="AC710">
        <v>0</v>
      </c>
      <c r="AD710">
        <v>0</v>
      </c>
      <c r="AE710">
        <v>0</v>
      </c>
      <c r="AF710">
        <v>0</v>
      </c>
      <c r="AG710">
        <v>0</v>
      </c>
      <c r="AH710">
        <v>0</v>
      </c>
      <c r="AI710">
        <v>1</v>
      </c>
      <c r="AJ710">
        <v>0</v>
      </c>
      <c r="AK710">
        <v>385</v>
      </c>
      <c r="AL710">
        <v>359</v>
      </c>
      <c r="AM710">
        <v>0</v>
      </c>
    </row>
    <row r="711" spans="1:39" x14ac:dyDescent="0.25">
      <c r="A711">
        <v>89891</v>
      </c>
      <c r="B711">
        <v>0</v>
      </c>
      <c r="C711">
        <v>0</v>
      </c>
      <c r="D711">
        <v>17</v>
      </c>
      <c r="E711">
        <v>412</v>
      </c>
      <c r="F711">
        <v>22</v>
      </c>
      <c r="G711">
        <v>132</v>
      </c>
      <c r="H711">
        <v>59</v>
      </c>
      <c r="I711">
        <v>28</v>
      </c>
      <c r="J711">
        <v>183</v>
      </c>
      <c r="K711">
        <v>1</v>
      </c>
      <c r="L711">
        <v>11</v>
      </c>
      <c r="M711">
        <v>6</v>
      </c>
      <c r="N711">
        <v>8</v>
      </c>
      <c r="O711">
        <v>4</v>
      </c>
      <c r="P711">
        <v>0</v>
      </c>
      <c r="Q711">
        <v>0</v>
      </c>
      <c r="R711">
        <v>1</v>
      </c>
      <c r="S711">
        <v>0</v>
      </c>
      <c r="T711">
        <v>0</v>
      </c>
      <c r="U711">
        <v>0</v>
      </c>
      <c r="V711">
        <v>3</v>
      </c>
      <c r="W711">
        <v>11</v>
      </c>
      <c r="X711">
        <v>0</v>
      </c>
      <c r="Y711">
        <v>29</v>
      </c>
      <c r="Z711">
        <v>2599</v>
      </c>
      <c r="AA711">
        <v>0</v>
      </c>
      <c r="AB711">
        <v>0</v>
      </c>
      <c r="AC711">
        <v>0</v>
      </c>
      <c r="AD711">
        <v>1</v>
      </c>
      <c r="AE711">
        <v>0</v>
      </c>
      <c r="AF711">
        <v>0</v>
      </c>
      <c r="AG711">
        <v>0</v>
      </c>
      <c r="AH711">
        <v>1</v>
      </c>
      <c r="AI711">
        <v>0</v>
      </c>
      <c r="AJ711">
        <v>0</v>
      </c>
      <c r="AK711">
        <v>653</v>
      </c>
      <c r="AL711">
        <v>470</v>
      </c>
      <c r="AM711">
        <v>1</v>
      </c>
    </row>
    <row r="712" spans="1:39" x14ac:dyDescent="0.25">
      <c r="A712">
        <v>35946</v>
      </c>
      <c r="B712">
        <v>1</v>
      </c>
      <c r="C712">
        <v>1</v>
      </c>
      <c r="D712">
        <v>24</v>
      </c>
      <c r="E712">
        <v>8</v>
      </c>
      <c r="F712">
        <v>0</v>
      </c>
      <c r="G712">
        <v>3</v>
      </c>
      <c r="H712">
        <v>0</v>
      </c>
      <c r="I712">
        <v>0</v>
      </c>
      <c r="J712">
        <v>0</v>
      </c>
      <c r="K712">
        <v>1</v>
      </c>
      <c r="L712">
        <v>0</v>
      </c>
      <c r="M712">
        <v>0</v>
      </c>
      <c r="N712">
        <v>3</v>
      </c>
      <c r="O712">
        <v>5</v>
      </c>
      <c r="P712">
        <v>0</v>
      </c>
      <c r="Q712">
        <v>0</v>
      </c>
      <c r="R712">
        <v>0</v>
      </c>
      <c r="S712">
        <v>0</v>
      </c>
      <c r="T712">
        <v>0</v>
      </c>
      <c r="U712">
        <v>0</v>
      </c>
      <c r="V712">
        <v>3</v>
      </c>
      <c r="W712">
        <v>11</v>
      </c>
      <c r="X712">
        <v>0</v>
      </c>
      <c r="Y712">
        <v>71</v>
      </c>
      <c r="Z712">
        <v>2434</v>
      </c>
      <c r="AA712">
        <v>1</v>
      </c>
      <c r="AB712">
        <v>0</v>
      </c>
      <c r="AC712">
        <v>0</v>
      </c>
      <c r="AD712">
        <v>0</v>
      </c>
      <c r="AE712">
        <v>0</v>
      </c>
      <c r="AF712">
        <v>0</v>
      </c>
      <c r="AG712">
        <v>0</v>
      </c>
      <c r="AH712">
        <v>0</v>
      </c>
      <c r="AI712">
        <v>0</v>
      </c>
      <c r="AJ712">
        <v>1</v>
      </c>
      <c r="AK712">
        <v>11</v>
      </c>
      <c r="AL712">
        <v>11</v>
      </c>
      <c r="AM712">
        <v>0</v>
      </c>
    </row>
    <row r="713" spans="1:39" x14ac:dyDescent="0.25">
      <c r="A713">
        <v>53593</v>
      </c>
      <c r="B713">
        <v>1</v>
      </c>
      <c r="C713">
        <v>1</v>
      </c>
      <c r="D713">
        <v>60</v>
      </c>
      <c r="E713">
        <v>349</v>
      </c>
      <c r="F713">
        <v>4</v>
      </c>
      <c r="G713">
        <v>78</v>
      </c>
      <c r="H713">
        <v>6</v>
      </c>
      <c r="I713">
        <v>0</v>
      </c>
      <c r="J713">
        <v>43</v>
      </c>
      <c r="K713">
        <v>8</v>
      </c>
      <c r="L713">
        <v>7</v>
      </c>
      <c r="M713">
        <v>2</v>
      </c>
      <c r="N713">
        <v>6</v>
      </c>
      <c r="O713">
        <v>8</v>
      </c>
      <c r="P713">
        <v>0</v>
      </c>
      <c r="Q713">
        <v>0</v>
      </c>
      <c r="R713">
        <v>0</v>
      </c>
      <c r="S713">
        <v>0</v>
      </c>
      <c r="T713">
        <v>0</v>
      </c>
      <c r="U713">
        <v>0</v>
      </c>
      <c r="V713">
        <v>3</v>
      </c>
      <c r="W713">
        <v>11</v>
      </c>
      <c r="X713">
        <v>0</v>
      </c>
      <c r="Y713">
        <v>67</v>
      </c>
      <c r="Z713">
        <v>2850</v>
      </c>
      <c r="AA713">
        <v>0</v>
      </c>
      <c r="AB713">
        <v>0</v>
      </c>
      <c r="AC713">
        <v>0</v>
      </c>
      <c r="AD713">
        <v>1</v>
      </c>
      <c r="AE713">
        <v>0</v>
      </c>
      <c r="AF713">
        <v>0</v>
      </c>
      <c r="AG713">
        <v>0</v>
      </c>
      <c r="AH713">
        <v>0</v>
      </c>
      <c r="AI713">
        <v>0</v>
      </c>
      <c r="AJ713">
        <v>1</v>
      </c>
      <c r="AK713">
        <v>437</v>
      </c>
      <c r="AL713">
        <v>394</v>
      </c>
      <c r="AM713">
        <v>0</v>
      </c>
    </row>
    <row r="714" spans="1:39" x14ac:dyDescent="0.25">
      <c r="A714">
        <v>66373</v>
      </c>
      <c r="B714">
        <v>1</v>
      </c>
      <c r="C714">
        <v>1</v>
      </c>
      <c r="D714">
        <v>57</v>
      </c>
      <c r="E714">
        <v>328</v>
      </c>
      <c r="F714">
        <v>9</v>
      </c>
      <c r="G714">
        <v>124</v>
      </c>
      <c r="H714">
        <v>12</v>
      </c>
      <c r="I714">
        <v>24</v>
      </c>
      <c r="J714">
        <v>109</v>
      </c>
      <c r="K714">
        <v>7</v>
      </c>
      <c r="L714">
        <v>4</v>
      </c>
      <c r="M714">
        <v>2</v>
      </c>
      <c r="N714">
        <v>10</v>
      </c>
      <c r="O714">
        <v>3</v>
      </c>
      <c r="P714">
        <v>0</v>
      </c>
      <c r="Q714">
        <v>0</v>
      </c>
      <c r="R714">
        <v>0</v>
      </c>
      <c r="S714">
        <v>0</v>
      </c>
      <c r="T714">
        <v>0</v>
      </c>
      <c r="U714">
        <v>0</v>
      </c>
      <c r="V714">
        <v>3</v>
      </c>
      <c r="W714">
        <v>11</v>
      </c>
      <c r="X714">
        <v>0</v>
      </c>
      <c r="Y714">
        <v>42</v>
      </c>
      <c r="Z714">
        <v>2541</v>
      </c>
      <c r="AA714">
        <v>0</v>
      </c>
      <c r="AB714">
        <v>1</v>
      </c>
      <c r="AC714">
        <v>0</v>
      </c>
      <c r="AD714">
        <v>0</v>
      </c>
      <c r="AE714">
        <v>0</v>
      </c>
      <c r="AF714">
        <v>0</v>
      </c>
      <c r="AG714">
        <v>0</v>
      </c>
      <c r="AH714">
        <v>1</v>
      </c>
      <c r="AI714">
        <v>0</v>
      </c>
      <c r="AJ714">
        <v>0</v>
      </c>
      <c r="AK714">
        <v>497</v>
      </c>
      <c r="AL714">
        <v>388</v>
      </c>
      <c r="AM714">
        <v>0</v>
      </c>
    </row>
    <row r="715" spans="1:39" x14ac:dyDescent="0.25">
      <c r="A715">
        <v>45072</v>
      </c>
      <c r="B715">
        <v>1</v>
      </c>
      <c r="C715">
        <v>2</v>
      </c>
      <c r="D715">
        <v>74</v>
      </c>
      <c r="E715">
        <v>144</v>
      </c>
      <c r="F715">
        <v>2</v>
      </c>
      <c r="G715">
        <v>99</v>
      </c>
      <c r="H715">
        <v>7</v>
      </c>
      <c r="I715">
        <v>2</v>
      </c>
      <c r="J715">
        <v>30</v>
      </c>
      <c r="K715">
        <v>5</v>
      </c>
      <c r="L715">
        <v>6</v>
      </c>
      <c r="M715">
        <v>1</v>
      </c>
      <c r="N715">
        <v>4</v>
      </c>
      <c r="O715">
        <v>8</v>
      </c>
      <c r="P715">
        <v>0</v>
      </c>
      <c r="Q715">
        <v>0</v>
      </c>
      <c r="R715">
        <v>0</v>
      </c>
      <c r="S715">
        <v>0</v>
      </c>
      <c r="T715">
        <v>0</v>
      </c>
      <c r="U715">
        <v>0</v>
      </c>
      <c r="V715">
        <v>3</v>
      </c>
      <c r="W715">
        <v>11</v>
      </c>
      <c r="X715">
        <v>0</v>
      </c>
      <c r="Y715">
        <v>72</v>
      </c>
      <c r="Z715">
        <v>2415</v>
      </c>
      <c r="AA715">
        <v>1</v>
      </c>
      <c r="AB715">
        <v>0</v>
      </c>
      <c r="AC715">
        <v>0</v>
      </c>
      <c r="AD715">
        <v>0</v>
      </c>
      <c r="AE715">
        <v>0</v>
      </c>
      <c r="AF715">
        <v>0</v>
      </c>
      <c r="AG715">
        <v>0</v>
      </c>
      <c r="AH715">
        <v>0</v>
      </c>
      <c r="AI715">
        <v>0</v>
      </c>
      <c r="AJ715">
        <v>1</v>
      </c>
      <c r="AK715">
        <v>254</v>
      </c>
      <c r="AL715">
        <v>224</v>
      </c>
      <c r="AM715">
        <v>0</v>
      </c>
    </row>
    <row r="716" spans="1:39" x14ac:dyDescent="0.25">
      <c r="A716">
        <v>89694</v>
      </c>
      <c r="B716">
        <v>1</v>
      </c>
      <c r="C716">
        <v>1</v>
      </c>
      <c r="D716">
        <v>22</v>
      </c>
      <c r="E716">
        <v>1126</v>
      </c>
      <c r="F716">
        <v>28</v>
      </c>
      <c r="G716">
        <v>211</v>
      </c>
      <c r="H716">
        <v>37</v>
      </c>
      <c r="I716">
        <v>28</v>
      </c>
      <c r="J716">
        <v>42</v>
      </c>
      <c r="K716">
        <v>3</v>
      </c>
      <c r="L716">
        <v>4</v>
      </c>
      <c r="M716">
        <v>3</v>
      </c>
      <c r="N716">
        <v>4</v>
      </c>
      <c r="O716">
        <v>5</v>
      </c>
      <c r="P716">
        <v>0</v>
      </c>
      <c r="Q716">
        <v>1</v>
      </c>
      <c r="R716">
        <v>1</v>
      </c>
      <c r="S716">
        <v>1</v>
      </c>
      <c r="T716">
        <v>0</v>
      </c>
      <c r="U716">
        <v>0</v>
      </c>
      <c r="V716">
        <v>3</v>
      </c>
      <c r="W716">
        <v>11</v>
      </c>
      <c r="X716">
        <v>0</v>
      </c>
      <c r="Y716">
        <v>47</v>
      </c>
      <c r="Z716">
        <v>2422</v>
      </c>
      <c r="AA716">
        <v>1</v>
      </c>
      <c r="AB716">
        <v>0</v>
      </c>
      <c r="AC716">
        <v>0</v>
      </c>
      <c r="AD716">
        <v>0</v>
      </c>
      <c r="AE716">
        <v>0</v>
      </c>
      <c r="AF716">
        <v>0</v>
      </c>
      <c r="AG716">
        <v>0</v>
      </c>
      <c r="AH716">
        <v>1</v>
      </c>
      <c r="AI716">
        <v>0</v>
      </c>
      <c r="AJ716">
        <v>0</v>
      </c>
      <c r="AK716">
        <v>1430</v>
      </c>
      <c r="AL716">
        <v>1388</v>
      </c>
      <c r="AM716">
        <v>3</v>
      </c>
    </row>
    <row r="717" spans="1:39" x14ac:dyDescent="0.25">
      <c r="A717">
        <v>72025</v>
      </c>
      <c r="B717">
        <v>0</v>
      </c>
      <c r="C717">
        <v>0</v>
      </c>
      <c r="D717">
        <v>46</v>
      </c>
      <c r="E717">
        <v>967</v>
      </c>
      <c r="F717">
        <v>0</v>
      </c>
      <c r="G717">
        <v>617</v>
      </c>
      <c r="H717">
        <v>43</v>
      </c>
      <c r="I717">
        <v>50</v>
      </c>
      <c r="J717">
        <v>0</v>
      </c>
      <c r="K717">
        <v>1</v>
      </c>
      <c r="L717">
        <v>4</v>
      </c>
      <c r="M717">
        <v>8</v>
      </c>
      <c r="N717">
        <v>13</v>
      </c>
      <c r="O717">
        <v>2</v>
      </c>
      <c r="P717">
        <v>0</v>
      </c>
      <c r="Q717">
        <v>1</v>
      </c>
      <c r="R717">
        <v>1</v>
      </c>
      <c r="S717">
        <v>1</v>
      </c>
      <c r="T717">
        <v>0</v>
      </c>
      <c r="U717">
        <v>0</v>
      </c>
      <c r="V717">
        <v>3</v>
      </c>
      <c r="W717">
        <v>11</v>
      </c>
      <c r="X717">
        <v>1</v>
      </c>
      <c r="Y717">
        <v>71</v>
      </c>
      <c r="Z717">
        <v>2220</v>
      </c>
      <c r="AA717">
        <v>0</v>
      </c>
      <c r="AB717">
        <v>1</v>
      </c>
      <c r="AC717">
        <v>0</v>
      </c>
      <c r="AD717">
        <v>0</v>
      </c>
      <c r="AE717">
        <v>0</v>
      </c>
      <c r="AF717">
        <v>0</v>
      </c>
      <c r="AG717">
        <v>0</v>
      </c>
      <c r="AH717">
        <v>1</v>
      </c>
      <c r="AI717">
        <v>0</v>
      </c>
      <c r="AJ717">
        <v>0</v>
      </c>
      <c r="AK717">
        <v>1677</v>
      </c>
      <c r="AL717">
        <v>1677</v>
      </c>
      <c r="AM717">
        <v>3</v>
      </c>
    </row>
    <row r="718" spans="1:39" x14ac:dyDescent="0.25">
      <c r="A718">
        <v>67432</v>
      </c>
      <c r="B718">
        <v>0</v>
      </c>
      <c r="C718">
        <v>1</v>
      </c>
      <c r="D718">
        <v>69</v>
      </c>
      <c r="E718">
        <v>432</v>
      </c>
      <c r="F718">
        <v>79</v>
      </c>
      <c r="G718">
        <v>341</v>
      </c>
      <c r="H718">
        <v>177</v>
      </c>
      <c r="I718">
        <v>136</v>
      </c>
      <c r="J718">
        <v>170</v>
      </c>
      <c r="K718">
        <v>2</v>
      </c>
      <c r="L718">
        <v>8</v>
      </c>
      <c r="M718">
        <v>5</v>
      </c>
      <c r="N718">
        <v>4</v>
      </c>
      <c r="O718">
        <v>4</v>
      </c>
      <c r="P718">
        <v>0</v>
      </c>
      <c r="Q718">
        <v>0</v>
      </c>
      <c r="R718">
        <v>0</v>
      </c>
      <c r="S718">
        <v>0</v>
      </c>
      <c r="T718">
        <v>0</v>
      </c>
      <c r="U718">
        <v>0</v>
      </c>
      <c r="V718">
        <v>3</v>
      </c>
      <c r="W718">
        <v>11</v>
      </c>
      <c r="X718">
        <v>0</v>
      </c>
      <c r="Y718">
        <v>47</v>
      </c>
      <c r="Z718">
        <v>2616</v>
      </c>
      <c r="AA718">
        <v>0</v>
      </c>
      <c r="AB718">
        <v>1</v>
      </c>
      <c r="AC718">
        <v>0</v>
      </c>
      <c r="AD718">
        <v>0</v>
      </c>
      <c r="AE718">
        <v>0</v>
      </c>
      <c r="AF718">
        <v>0</v>
      </c>
      <c r="AG718">
        <v>0</v>
      </c>
      <c r="AH718">
        <v>1</v>
      </c>
      <c r="AI718">
        <v>0</v>
      </c>
      <c r="AJ718">
        <v>0</v>
      </c>
      <c r="AK718">
        <v>1165</v>
      </c>
      <c r="AL718">
        <v>995</v>
      </c>
      <c r="AM718">
        <v>0</v>
      </c>
    </row>
    <row r="719" spans="1:39" x14ac:dyDescent="0.25">
      <c r="A719">
        <v>70545</v>
      </c>
      <c r="B719">
        <v>0</v>
      </c>
      <c r="C719">
        <v>1</v>
      </c>
      <c r="D719">
        <v>29</v>
      </c>
      <c r="E719">
        <v>138</v>
      </c>
      <c r="F719">
        <v>39</v>
      </c>
      <c r="G719">
        <v>63</v>
      </c>
      <c r="H719">
        <v>55</v>
      </c>
      <c r="I719">
        <v>18</v>
      </c>
      <c r="J719">
        <v>21</v>
      </c>
      <c r="K719">
        <v>1</v>
      </c>
      <c r="L719">
        <v>4</v>
      </c>
      <c r="M719">
        <v>1</v>
      </c>
      <c r="N719">
        <v>7</v>
      </c>
      <c r="O719">
        <v>2</v>
      </c>
      <c r="P719">
        <v>0</v>
      </c>
      <c r="Q719">
        <v>0</v>
      </c>
      <c r="R719">
        <v>0</v>
      </c>
      <c r="S719">
        <v>0</v>
      </c>
      <c r="T719">
        <v>0</v>
      </c>
      <c r="U719">
        <v>0</v>
      </c>
      <c r="V719">
        <v>3</v>
      </c>
      <c r="W719">
        <v>11</v>
      </c>
      <c r="X719">
        <v>0</v>
      </c>
      <c r="Y719">
        <v>68</v>
      </c>
      <c r="Z719">
        <v>2185</v>
      </c>
      <c r="AA719">
        <v>0</v>
      </c>
      <c r="AB719">
        <v>0</v>
      </c>
      <c r="AC719">
        <v>0</v>
      </c>
      <c r="AD719">
        <v>1</v>
      </c>
      <c r="AE719">
        <v>0</v>
      </c>
      <c r="AF719">
        <v>0</v>
      </c>
      <c r="AG719">
        <v>0</v>
      </c>
      <c r="AH719">
        <v>0</v>
      </c>
      <c r="AI719">
        <v>1</v>
      </c>
      <c r="AJ719">
        <v>0</v>
      </c>
      <c r="AK719">
        <v>313</v>
      </c>
      <c r="AL719">
        <v>292</v>
      </c>
      <c r="AM719">
        <v>0</v>
      </c>
    </row>
    <row r="720" spans="1:39" x14ac:dyDescent="0.25">
      <c r="A720">
        <v>17487</v>
      </c>
      <c r="B720">
        <v>1</v>
      </c>
      <c r="C720">
        <v>0</v>
      </c>
      <c r="D720">
        <v>37</v>
      </c>
      <c r="E720">
        <v>0</v>
      </c>
      <c r="F720">
        <v>0</v>
      </c>
      <c r="G720">
        <v>1</v>
      </c>
      <c r="H720">
        <v>7</v>
      </c>
      <c r="I720">
        <v>4</v>
      </c>
      <c r="J720">
        <v>6</v>
      </c>
      <c r="K720">
        <v>1</v>
      </c>
      <c r="L720">
        <v>1</v>
      </c>
      <c r="M720">
        <v>0</v>
      </c>
      <c r="N720">
        <v>2</v>
      </c>
      <c r="O720">
        <v>7</v>
      </c>
      <c r="P720">
        <v>0</v>
      </c>
      <c r="Q720">
        <v>0</v>
      </c>
      <c r="R720">
        <v>0</v>
      </c>
      <c r="S720">
        <v>0</v>
      </c>
      <c r="T720">
        <v>0</v>
      </c>
      <c r="U720">
        <v>0</v>
      </c>
      <c r="V720">
        <v>3</v>
      </c>
      <c r="W720">
        <v>11</v>
      </c>
      <c r="X720">
        <v>0</v>
      </c>
      <c r="Y720">
        <v>31</v>
      </c>
      <c r="Z720">
        <v>2627</v>
      </c>
      <c r="AA720">
        <v>0</v>
      </c>
      <c r="AB720">
        <v>1</v>
      </c>
      <c r="AC720">
        <v>0</v>
      </c>
      <c r="AD720">
        <v>0</v>
      </c>
      <c r="AE720">
        <v>0</v>
      </c>
      <c r="AF720">
        <v>0</v>
      </c>
      <c r="AG720">
        <v>1</v>
      </c>
      <c r="AH720">
        <v>0</v>
      </c>
      <c r="AI720">
        <v>0</v>
      </c>
      <c r="AJ720">
        <v>0</v>
      </c>
      <c r="AK720">
        <v>12</v>
      </c>
      <c r="AL720">
        <v>6</v>
      </c>
      <c r="AM720">
        <v>0</v>
      </c>
    </row>
    <row r="721" spans="1:39" x14ac:dyDescent="0.25">
      <c r="A721">
        <v>62882</v>
      </c>
      <c r="B721">
        <v>0</v>
      </c>
      <c r="C721">
        <v>1</v>
      </c>
      <c r="D721">
        <v>26</v>
      </c>
      <c r="E721">
        <v>509</v>
      </c>
      <c r="F721">
        <v>133</v>
      </c>
      <c r="G721">
        <v>497</v>
      </c>
      <c r="H721">
        <v>78</v>
      </c>
      <c r="I721">
        <v>24</v>
      </c>
      <c r="J721">
        <v>97</v>
      </c>
      <c r="K721">
        <v>2</v>
      </c>
      <c r="L721">
        <v>7</v>
      </c>
      <c r="M721">
        <v>5</v>
      </c>
      <c r="N721">
        <v>6</v>
      </c>
      <c r="O721">
        <v>4</v>
      </c>
      <c r="P721">
        <v>0</v>
      </c>
      <c r="Q721">
        <v>0</v>
      </c>
      <c r="R721">
        <v>0</v>
      </c>
      <c r="S721">
        <v>0</v>
      </c>
      <c r="T721">
        <v>0</v>
      </c>
      <c r="U721">
        <v>0</v>
      </c>
      <c r="V721">
        <v>3</v>
      </c>
      <c r="W721">
        <v>11</v>
      </c>
      <c r="X721">
        <v>0</v>
      </c>
      <c r="Y721">
        <v>51</v>
      </c>
      <c r="Z721">
        <v>2848</v>
      </c>
      <c r="AA721">
        <v>0</v>
      </c>
      <c r="AB721">
        <v>0</v>
      </c>
      <c r="AC721">
        <v>0</v>
      </c>
      <c r="AD721">
        <v>1</v>
      </c>
      <c r="AE721">
        <v>0</v>
      </c>
      <c r="AF721">
        <v>0</v>
      </c>
      <c r="AG721">
        <v>0</v>
      </c>
      <c r="AH721">
        <v>1</v>
      </c>
      <c r="AI721">
        <v>0</v>
      </c>
      <c r="AJ721">
        <v>0</v>
      </c>
      <c r="AK721">
        <v>1241</v>
      </c>
      <c r="AL721">
        <v>1144</v>
      </c>
      <c r="AM721">
        <v>0</v>
      </c>
    </row>
    <row r="722" spans="1:39" x14ac:dyDescent="0.25">
      <c r="A722">
        <v>64108</v>
      </c>
      <c r="B722">
        <v>0</v>
      </c>
      <c r="C722">
        <v>1</v>
      </c>
      <c r="D722">
        <v>8</v>
      </c>
      <c r="E722">
        <v>948</v>
      </c>
      <c r="F722">
        <v>10</v>
      </c>
      <c r="G722">
        <v>86</v>
      </c>
      <c r="H722">
        <v>13</v>
      </c>
      <c r="I722">
        <v>21</v>
      </c>
      <c r="J722">
        <v>21</v>
      </c>
      <c r="K722">
        <v>4</v>
      </c>
      <c r="L722">
        <v>6</v>
      </c>
      <c r="M722">
        <v>9</v>
      </c>
      <c r="N722">
        <v>11</v>
      </c>
      <c r="O722">
        <v>5</v>
      </c>
      <c r="P722">
        <v>0</v>
      </c>
      <c r="Q722">
        <v>0</v>
      </c>
      <c r="R722">
        <v>0</v>
      </c>
      <c r="S722">
        <v>0</v>
      </c>
      <c r="T722">
        <v>0</v>
      </c>
      <c r="U722">
        <v>0</v>
      </c>
      <c r="V722">
        <v>3</v>
      </c>
      <c r="W722">
        <v>11</v>
      </c>
      <c r="X722">
        <v>0</v>
      </c>
      <c r="Y722">
        <v>67</v>
      </c>
      <c r="Z722">
        <v>2622</v>
      </c>
      <c r="AA722">
        <v>0</v>
      </c>
      <c r="AB722">
        <v>0</v>
      </c>
      <c r="AC722">
        <v>1</v>
      </c>
      <c r="AD722">
        <v>0</v>
      </c>
      <c r="AE722">
        <v>0</v>
      </c>
      <c r="AF722">
        <v>0</v>
      </c>
      <c r="AG722">
        <v>0</v>
      </c>
      <c r="AH722">
        <v>0</v>
      </c>
      <c r="AI722">
        <v>0</v>
      </c>
      <c r="AJ722">
        <v>1</v>
      </c>
      <c r="AK722">
        <v>1078</v>
      </c>
      <c r="AL722">
        <v>1057</v>
      </c>
      <c r="AM722">
        <v>0</v>
      </c>
    </row>
    <row r="723" spans="1:39" x14ac:dyDescent="0.25">
      <c r="A723">
        <v>34941</v>
      </c>
      <c r="B723">
        <v>1</v>
      </c>
      <c r="C723">
        <v>1</v>
      </c>
      <c r="D723">
        <v>26</v>
      </c>
      <c r="E723">
        <v>39</v>
      </c>
      <c r="F723">
        <v>2</v>
      </c>
      <c r="G723">
        <v>25</v>
      </c>
      <c r="H723">
        <v>4</v>
      </c>
      <c r="I723">
        <v>3</v>
      </c>
      <c r="J723">
        <v>24</v>
      </c>
      <c r="K723">
        <v>2</v>
      </c>
      <c r="L723">
        <v>3</v>
      </c>
      <c r="M723">
        <v>0</v>
      </c>
      <c r="N723">
        <v>3</v>
      </c>
      <c r="O723">
        <v>8</v>
      </c>
      <c r="P723">
        <v>0</v>
      </c>
      <c r="Q723">
        <v>0</v>
      </c>
      <c r="R723">
        <v>0</v>
      </c>
      <c r="S723">
        <v>0</v>
      </c>
      <c r="T723">
        <v>0</v>
      </c>
      <c r="U723">
        <v>0</v>
      </c>
      <c r="V723">
        <v>3</v>
      </c>
      <c r="W723">
        <v>11</v>
      </c>
      <c r="X723">
        <v>0</v>
      </c>
      <c r="Y723">
        <v>64</v>
      </c>
      <c r="Z723">
        <v>2639</v>
      </c>
      <c r="AA723">
        <v>0</v>
      </c>
      <c r="AB723">
        <v>0</v>
      </c>
      <c r="AC723">
        <v>0</v>
      </c>
      <c r="AD723">
        <v>1</v>
      </c>
      <c r="AE723">
        <v>0</v>
      </c>
      <c r="AF723">
        <v>0</v>
      </c>
      <c r="AG723">
        <v>0</v>
      </c>
      <c r="AH723">
        <v>0</v>
      </c>
      <c r="AI723">
        <v>1</v>
      </c>
      <c r="AJ723">
        <v>0</v>
      </c>
      <c r="AK723">
        <v>73</v>
      </c>
      <c r="AL723">
        <v>49</v>
      </c>
      <c r="AM723">
        <v>0</v>
      </c>
    </row>
    <row r="724" spans="1:39" x14ac:dyDescent="0.25">
      <c r="A724">
        <v>48767</v>
      </c>
      <c r="B724">
        <v>1</v>
      </c>
      <c r="C724">
        <v>2</v>
      </c>
      <c r="D724">
        <v>79</v>
      </c>
      <c r="E724">
        <v>28</v>
      </c>
      <c r="F724">
        <v>1</v>
      </c>
      <c r="G724">
        <v>21</v>
      </c>
      <c r="H724">
        <v>3</v>
      </c>
      <c r="I724">
        <v>0</v>
      </c>
      <c r="J724">
        <v>10</v>
      </c>
      <c r="K724">
        <v>3</v>
      </c>
      <c r="L724">
        <v>2</v>
      </c>
      <c r="M724">
        <v>1</v>
      </c>
      <c r="N724">
        <v>3</v>
      </c>
      <c r="O724">
        <v>5</v>
      </c>
      <c r="P724">
        <v>0</v>
      </c>
      <c r="Q724">
        <v>0</v>
      </c>
      <c r="R724">
        <v>0</v>
      </c>
      <c r="S724">
        <v>0</v>
      </c>
      <c r="T724">
        <v>0</v>
      </c>
      <c r="U724">
        <v>0</v>
      </c>
      <c r="V724">
        <v>3</v>
      </c>
      <c r="W724">
        <v>11</v>
      </c>
      <c r="X724">
        <v>0</v>
      </c>
      <c r="Y724">
        <v>70</v>
      </c>
      <c r="Z724">
        <v>2338</v>
      </c>
      <c r="AA724">
        <v>0</v>
      </c>
      <c r="AB724">
        <v>0</v>
      </c>
      <c r="AC724">
        <v>1</v>
      </c>
      <c r="AD724">
        <v>0</v>
      </c>
      <c r="AE724">
        <v>0</v>
      </c>
      <c r="AF724">
        <v>0</v>
      </c>
      <c r="AG724">
        <v>0</v>
      </c>
      <c r="AH724">
        <v>0</v>
      </c>
      <c r="AI724">
        <v>0</v>
      </c>
      <c r="AJ724">
        <v>1</v>
      </c>
      <c r="AK724">
        <v>53</v>
      </c>
      <c r="AL724">
        <v>43</v>
      </c>
      <c r="AM724">
        <v>0</v>
      </c>
    </row>
    <row r="725" spans="1:39" x14ac:dyDescent="0.25">
      <c r="A725">
        <v>38702</v>
      </c>
      <c r="B725">
        <v>1</v>
      </c>
      <c r="C725">
        <v>0</v>
      </c>
      <c r="D725">
        <v>71</v>
      </c>
      <c r="E725">
        <v>13</v>
      </c>
      <c r="F725">
        <v>11</v>
      </c>
      <c r="G725">
        <v>24</v>
      </c>
      <c r="H725">
        <v>13</v>
      </c>
      <c r="I725">
        <v>8</v>
      </c>
      <c r="J725">
        <v>40</v>
      </c>
      <c r="K725">
        <v>2</v>
      </c>
      <c r="L725">
        <v>3</v>
      </c>
      <c r="M725">
        <v>0</v>
      </c>
      <c r="N725">
        <v>4</v>
      </c>
      <c r="O725">
        <v>6</v>
      </c>
      <c r="P725">
        <v>0</v>
      </c>
      <c r="Q725">
        <v>0</v>
      </c>
      <c r="R725">
        <v>0</v>
      </c>
      <c r="S725">
        <v>0</v>
      </c>
      <c r="T725">
        <v>0</v>
      </c>
      <c r="U725">
        <v>0</v>
      </c>
      <c r="V725">
        <v>3</v>
      </c>
      <c r="W725">
        <v>11</v>
      </c>
      <c r="X725">
        <v>0</v>
      </c>
      <c r="Y725">
        <v>42</v>
      </c>
      <c r="Z725">
        <v>2491</v>
      </c>
      <c r="AA725">
        <v>0</v>
      </c>
      <c r="AB725">
        <v>0</v>
      </c>
      <c r="AC725">
        <v>0</v>
      </c>
      <c r="AD725">
        <v>1</v>
      </c>
      <c r="AE725">
        <v>0</v>
      </c>
      <c r="AF725">
        <v>1</v>
      </c>
      <c r="AG725">
        <v>0</v>
      </c>
      <c r="AH725">
        <v>0</v>
      </c>
      <c r="AI725">
        <v>0</v>
      </c>
      <c r="AJ725">
        <v>0</v>
      </c>
      <c r="AK725">
        <v>69</v>
      </c>
      <c r="AL725">
        <v>29</v>
      </c>
      <c r="AM725">
        <v>0</v>
      </c>
    </row>
    <row r="726" spans="1:39" x14ac:dyDescent="0.25">
      <c r="A726">
        <v>82224</v>
      </c>
      <c r="B726">
        <v>0</v>
      </c>
      <c r="C726">
        <v>0</v>
      </c>
      <c r="D726">
        <v>83</v>
      </c>
      <c r="E726">
        <v>307</v>
      </c>
      <c r="F726">
        <v>26</v>
      </c>
      <c r="G726">
        <v>360</v>
      </c>
      <c r="H726">
        <v>138</v>
      </c>
      <c r="I726">
        <v>31</v>
      </c>
      <c r="J726">
        <v>40</v>
      </c>
      <c r="K726">
        <v>1</v>
      </c>
      <c r="L726">
        <v>6</v>
      </c>
      <c r="M726">
        <v>9</v>
      </c>
      <c r="N726">
        <v>5</v>
      </c>
      <c r="O726">
        <v>3</v>
      </c>
      <c r="P726">
        <v>0</v>
      </c>
      <c r="Q726">
        <v>0</v>
      </c>
      <c r="R726">
        <v>0</v>
      </c>
      <c r="S726">
        <v>1</v>
      </c>
      <c r="T726">
        <v>0</v>
      </c>
      <c r="U726">
        <v>0</v>
      </c>
      <c r="V726">
        <v>3</v>
      </c>
      <c r="W726">
        <v>11</v>
      </c>
      <c r="X726">
        <v>0</v>
      </c>
      <c r="Y726">
        <v>56</v>
      </c>
      <c r="Z726">
        <v>2314</v>
      </c>
      <c r="AA726">
        <v>0</v>
      </c>
      <c r="AB726">
        <v>1</v>
      </c>
      <c r="AC726">
        <v>0</v>
      </c>
      <c r="AD726">
        <v>0</v>
      </c>
      <c r="AE726">
        <v>0</v>
      </c>
      <c r="AF726">
        <v>0</v>
      </c>
      <c r="AG726">
        <v>0</v>
      </c>
      <c r="AH726">
        <v>1</v>
      </c>
      <c r="AI726">
        <v>0</v>
      </c>
      <c r="AJ726">
        <v>0</v>
      </c>
      <c r="AK726">
        <v>862</v>
      </c>
      <c r="AL726">
        <v>822</v>
      </c>
      <c r="AM726">
        <v>1</v>
      </c>
    </row>
    <row r="727" spans="1:39" x14ac:dyDescent="0.25">
      <c r="A727">
        <v>83844</v>
      </c>
      <c r="B727">
        <v>0</v>
      </c>
      <c r="C727">
        <v>0</v>
      </c>
      <c r="D727">
        <v>57</v>
      </c>
      <c r="E727">
        <v>901</v>
      </c>
      <c r="F727">
        <v>31</v>
      </c>
      <c r="G727">
        <v>345</v>
      </c>
      <c r="H727">
        <v>75</v>
      </c>
      <c r="I727">
        <v>31</v>
      </c>
      <c r="J727">
        <v>191</v>
      </c>
      <c r="K727">
        <v>1</v>
      </c>
      <c r="L727">
        <v>4</v>
      </c>
      <c r="M727">
        <v>4</v>
      </c>
      <c r="N727">
        <v>11</v>
      </c>
      <c r="O727">
        <v>1</v>
      </c>
      <c r="P727">
        <v>0</v>
      </c>
      <c r="Q727">
        <v>0</v>
      </c>
      <c r="R727">
        <v>1</v>
      </c>
      <c r="S727">
        <v>0</v>
      </c>
      <c r="T727">
        <v>0</v>
      </c>
      <c r="U727">
        <v>0</v>
      </c>
      <c r="V727">
        <v>3</v>
      </c>
      <c r="W727">
        <v>11</v>
      </c>
      <c r="X727">
        <v>0</v>
      </c>
      <c r="Y727">
        <v>68</v>
      </c>
      <c r="Z727">
        <v>2572</v>
      </c>
      <c r="AA727">
        <v>0</v>
      </c>
      <c r="AB727">
        <v>0</v>
      </c>
      <c r="AC727">
        <v>0</v>
      </c>
      <c r="AD727">
        <v>1</v>
      </c>
      <c r="AE727">
        <v>0</v>
      </c>
      <c r="AF727">
        <v>0</v>
      </c>
      <c r="AG727">
        <v>0</v>
      </c>
      <c r="AH727">
        <v>1</v>
      </c>
      <c r="AI727">
        <v>0</v>
      </c>
      <c r="AJ727">
        <v>0</v>
      </c>
      <c r="AK727">
        <v>1383</v>
      </c>
      <c r="AL727">
        <v>1192</v>
      </c>
      <c r="AM727">
        <v>1</v>
      </c>
    </row>
    <row r="728" spans="1:39" x14ac:dyDescent="0.25">
      <c r="A728">
        <v>17003</v>
      </c>
      <c r="B728">
        <v>1</v>
      </c>
      <c r="C728">
        <v>0</v>
      </c>
      <c r="D728">
        <v>37</v>
      </c>
      <c r="E728">
        <v>2</v>
      </c>
      <c r="F728">
        <v>5</v>
      </c>
      <c r="G728">
        <v>12</v>
      </c>
      <c r="H728">
        <v>4</v>
      </c>
      <c r="I728">
        <v>8</v>
      </c>
      <c r="J728">
        <v>7</v>
      </c>
      <c r="K728">
        <v>3</v>
      </c>
      <c r="L728">
        <v>2</v>
      </c>
      <c r="M728">
        <v>0</v>
      </c>
      <c r="N728">
        <v>4</v>
      </c>
      <c r="O728">
        <v>5</v>
      </c>
      <c r="P728">
        <v>0</v>
      </c>
      <c r="Q728">
        <v>0</v>
      </c>
      <c r="R728">
        <v>0</v>
      </c>
      <c r="S728">
        <v>0</v>
      </c>
      <c r="T728">
        <v>0</v>
      </c>
      <c r="U728">
        <v>0</v>
      </c>
      <c r="V728">
        <v>3</v>
      </c>
      <c r="W728">
        <v>11</v>
      </c>
      <c r="X728">
        <v>0</v>
      </c>
      <c r="Y728">
        <v>45</v>
      </c>
      <c r="Z728">
        <v>2361</v>
      </c>
      <c r="AA728">
        <v>0</v>
      </c>
      <c r="AB728">
        <v>1</v>
      </c>
      <c r="AC728">
        <v>0</v>
      </c>
      <c r="AD728">
        <v>0</v>
      </c>
      <c r="AE728">
        <v>0</v>
      </c>
      <c r="AF728">
        <v>1</v>
      </c>
      <c r="AG728">
        <v>0</v>
      </c>
      <c r="AH728">
        <v>0</v>
      </c>
      <c r="AI728">
        <v>0</v>
      </c>
      <c r="AJ728">
        <v>0</v>
      </c>
      <c r="AK728">
        <v>31</v>
      </c>
      <c r="AL728">
        <v>24</v>
      </c>
      <c r="AM728">
        <v>0</v>
      </c>
    </row>
    <row r="729" spans="1:39" x14ac:dyDescent="0.25">
      <c r="A729">
        <v>71163</v>
      </c>
      <c r="B729">
        <v>0</v>
      </c>
      <c r="C729">
        <v>0</v>
      </c>
      <c r="D729">
        <v>30</v>
      </c>
      <c r="E729">
        <v>283</v>
      </c>
      <c r="F729">
        <v>17</v>
      </c>
      <c r="G729">
        <v>372</v>
      </c>
      <c r="H729">
        <v>138</v>
      </c>
      <c r="I729">
        <v>106</v>
      </c>
      <c r="J729">
        <v>44</v>
      </c>
      <c r="K729">
        <v>1</v>
      </c>
      <c r="L729">
        <v>3</v>
      </c>
      <c r="M729">
        <v>8</v>
      </c>
      <c r="N729">
        <v>12</v>
      </c>
      <c r="O729">
        <v>1</v>
      </c>
      <c r="P729">
        <v>0</v>
      </c>
      <c r="Q729">
        <v>0</v>
      </c>
      <c r="R729">
        <v>0</v>
      </c>
      <c r="S729">
        <v>0</v>
      </c>
      <c r="T729">
        <v>0</v>
      </c>
      <c r="U729">
        <v>0</v>
      </c>
      <c r="V729">
        <v>3</v>
      </c>
      <c r="W729">
        <v>11</v>
      </c>
      <c r="X729">
        <v>0</v>
      </c>
      <c r="Y729">
        <v>25</v>
      </c>
      <c r="Z729">
        <v>2271</v>
      </c>
      <c r="AA729">
        <v>0</v>
      </c>
      <c r="AB729">
        <v>0</v>
      </c>
      <c r="AC729">
        <v>1</v>
      </c>
      <c r="AD729">
        <v>0</v>
      </c>
      <c r="AE729">
        <v>0</v>
      </c>
      <c r="AF729">
        <v>0</v>
      </c>
      <c r="AG729">
        <v>0</v>
      </c>
      <c r="AH729">
        <v>1</v>
      </c>
      <c r="AI729">
        <v>0</v>
      </c>
      <c r="AJ729">
        <v>0</v>
      </c>
      <c r="AK729">
        <v>916</v>
      </c>
      <c r="AL729">
        <v>872</v>
      </c>
      <c r="AM729">
        <v>0</v>
      </c>
    </row>
    <row r="730" spans="1:39" x14ac:dyDescent="0.25">
      <c r="A730">
        <v>33697</v>
      </c>
      <c r="B730">
        <v>1</v>
      </c>
      <c r="C730">
        <v>0</v>
      </c>
      <c r="D730">
        <v>34</v>
      </c>
      <c r="E730">
        <v>4</v>
      </c>
      <c r="F730">
        <v>3</v>
      </c>
      <c r="G730">
        <v>7</v>
      </c>
      <c r="H730">
        <v>0</v>
      </c>
      <c r="I730">
        <v>3</v>
      </c>
      <c r="J730">
        <v>11</v>
      </c>
      <c r="K730">
        <v>1</v>
      </c>
      <c r="L730">
        <v>1</v>
      </c>
      <c r="M730">
        <v>0</v>
      </c>
      <c r="N730">
        <v>2</v>
      </c>
      <c r="O730">
        <v>7</v>
      </c>
      <c r="P730">
        <v>1</v>
      </c>
      <c r="Q730">
        <v>0</v>
      </c>
      <c r="R730">
        <v>0</v>
      </c>
      <c r="S730">
        <v>0</v>
      </c>
      <c r="T730">
        <v>0</v>
      </c>
      <c r="U730">
        <v>0</v>
      </c>
      <c r="V730">
        <v>3</v>
      </c>
      <c r="W730">
        <v>11</v>
      </c>
      <c r="X730">
        <v>0</v>
      </c>
      <c r="Y730">
        <v>50</v>
      </c>
      <c r="Z730">
        <v>2446</v>
      </c>
      <c r="AA730">
        <v>0</v>
      </c>
      <c r="AB730">
        <v>0</v>
      </c>
      <c r="AC730">
        <v>1</v>
      </c>
      <c r="AD730">
        <v>0</v>
      </c>
      <c r="AE730">
        <v>0</v>
      </c>
      <c r="AF730">
        <v>0</v>
      </c>
      <c r="AG730">
        <v>0</v>
      </c>
      <c r="AH730">
        <v>1</v>
      </c>
      <c r="AI730">
        <v>0</v>
      </c>
      <c r="AJ730">
        <v>0</v>
      </c>
      <c r="AK730">
        <v>17</v>
      </c>
      <c r="AL730">
        <v>6</v>
      </c>
      <c r="AM730">
        <v>1</v>
      </c>
    </row>
    <row r="731" spans="1:39" x14ac:dyDescent="0.25">
      <c r="A731">
        <v>63564</v>
      </c>
      <c r="B731">
        <v>0</v>
      </c>
      <c r="C731">
        <v>0</v>
      </c>
      <c r="D731">
        <v>0</v>
      </c>
      <c r="E731">
        <v>769</v>
      </c>
      <c r="F731">
        <v>80</v>
      </c>
      <c r="G731">
        <v>252</v>
      </c>
      <c r="H731">
        <v>15</v>
      </c>
      <c r="I731">
        <v>34</v>
      </c>
      <c r="J731">
        <v>65</v>
      </c>
      <c r="K731">
        <v>1</v>
      </c>
      <c r="L731">
        <v>10</v>
      </c>
      <c r="M731">
        <v>10</v>
      </c>
      <c r="N731">
        <v>7</v>
      </c>
      <c r="O731">
        <v>6</v>
      </c>
      <c r="P731">
        <v>1</v>
      </c>
      <c r="Q731">
        <v>0</v>
      </c>
      <c r="R731">
        <v>0</v>
      </c>
      <c r="S731">
        <v>0</v>
      </c>
      <c r="T731">
        <v>0</v>
      </c>
      <c r="U731">
        <v>0</v>
      </c>
      <c r="V731">
        <v>3</v>
      </c>
      <c r="W731">
        <v>11</v>
      </c>
      <c r="X731">
        <v>1</v>
      </c>
      <c r="Y731">
        <v>66</v>
      </c>
      <c r="Z731">
        <v>2310</v>
      </c>
      <c r="AA731">
        <v>0</v>
      </c>
      <c r="AB731">
        <v>1</v>
      </c>
      <c r="AC731">
        <v>0</v>
      </c>
      <c r="AD731">
        <v>0</v>
      </c>
      <c r="AE731">
        <v>0</v>
      </c>
      <c r="AF731">
        <v>1</v>
      </c>
      <c r="AG731">
        <v>0</v>
      </c>
      <c r="AH731">
        <v>0</v>
      </c>
      <c r="AI731">
        <v>0</v>
      </c>
      <c r="AJ731">
        <v>0</v>
      </c>
      <c r="AK731">
        <v>1150</v>
      </c>
      <c r="AL731">
        <v>1085</v>
      </c>
      <c r="AM731">
        <v>1</v>
      </c>
    </row>
    <row r="732" spans="1:39" x14ac:dyDescent="0.25">
      <c r="A732">
        <v>83443</v>
      </c>
      <c r="B732">
        <v>0</v>
      </c>
      <c r="C732">
        <v>0</v>
      </c>
      <c r="D732">
        <v>89</v>
      </c>
      <c r="E732">
        <v>518</v>
      </c>
      <c r="F732">
        <v>42</v>
      </c>
      <c r="G732">
        <v>742</v>
      </c>
      <c r="H732">
        <v>55</v>
      </c>
      <c r="I732">
        <v>56</v>
      </c>
      <c r="J732">
        <v>84</v>
      </c>
      <c r="K732">
        <v>1</v>
      </c>
      <c r="L732">
        <v>6</v>
      </c>
      <c r="M732">
        <v>10</v>
      </c>
      <c r="N732">
        <v>5</v>
      </c>
      <c r="O732">
        <v>2</v>
      </c>
      <c r="P732">
        <v>0</v>
      </c>
      <c r="Q732">
        <v>0</v>
      </c>
      <c r="R732">
        <v>0</v>
      </c>
      <c r="S732">
        <v>0</v>
      </c>
      <c r="T732">
        <v>0</v>
      </c>
      <c r="U732">
        <v>0</v>
      </c>
      <c r="V732">
        <v>3</v>
      </c>
      <c r="W732">
        <v>11</v>
      </c>
      <c r="X732">
        <v>0</v>
      </c>
      <c r="Y732">
        <v>48</v>
      </c>
      <c r="Z732">
        <v>2339</v>
      </c>
      <c r="AA732">
        <v>0</v>
      </c>
      <c r="AB732">
        <v>0</v>
      </c>
      <c r="AC732">
        <v>0</v>
      </c>
      <c r="AD732">
        <v>1</v>
      </c>
      <c r="AE732">
        <v>0</v>
      </c>
      <c r="AF732">
        <v>0</v>
      </c>
      <c r="AG732">
        <v>0</v>
      </c>
      <c r="AH732">
        <v>0</v>
      </c>
      <c r="AI732">
        <v>0</v>
      </c>
      <c r="AJ732">
        <v>1</v>
      </c>
      <c r="AK732">
        <v>1413</v>
      </c>
      <c r="AL732">
        <v>1329</v>
      </c>
      <c r="AM732">
        <v>0</v>
      </c>
    </row>
    <row r="733" spans="1:39" x14ac:dyDescent="0.25">
      <c r="A733">
        <v>51518</v>
      </c>
      <c r="B733">
        <v>0</v>
      </c>
      <c r="C733">
        <v>1</v>
      </c>
      <c r="D733">
        <v>92</v>
      </c>
      <c r="E733">
        <v>350</v>
      </c>
      <c r="F733">
        <v>8</v>
      </c>
      <c r="G733">
        <v>66</v>
      </c>
      <c r="H733">
        <v>17</v>
      </c>
      <c r="I733">
        <v>4</v>
      </c>
      <c r="J733">
        <v>4</v>
      </c>
      <c r="K733">
        <v>2</v>
      </c>
      <c r="L733">
        <v>3</v>
      </c>
      <c r="M733">
        <v>2</v>
      </c>
      <c r="N733">
        <v>10</v>
      </c>
      <c r="O733">
        <v>3</v>
      </c>
      <c r="P733">
        <v>0</v>
      </c>
      <c r="Q733">
        <v>0</v>
      </c>
      <c r="R733">
        <v>0</v>
      </c>
      <c r="S733">
        <v>0</v>
      </c>
      <c r="T733">
        <v>0</v>
      </c>
      <c r="U733">
        <v>0</v>
      </c>
      <c r="V733">
        <v>3</v>
      </c>
      <c r="W733">
        <v>11</v>
      </c>
      <c r="X733">
        <v>0</v>
      </c>
      <c r="Y733">
        <v>62</v>
      </c>
      <c r="Z733">
        <v>2428</v>
      </c>
      <c r="AA733">
        <v>0</v>
      </c>
      <c r="AB733">
        <v>0</v>
      </c>
      <c r="AC733">
        <v>0</v>
      </c>
      <c r="AD733">
        <v>1</v>
      </c>
      <c r="AE733">
        <v>0</v>
      </c>
      <c r="AF733">
        <v>0</v>
      </c>
      <c r="AG733">
        <v>0</v>
      </c>
      <c r="AH733">
        <v>0</v>
      </c>
      <c r="AI733">
        <v>0</v>
      </c>
      <c r="AJ733">
        <v>1</v>
      </c>
      <c r="AK733">
        <v>445</v>
      </c>
      <c r="AL733">
        <v>441</v>
      </c>
      <c r="AM733">
        <v>0</v>
      </c>
    </row>
    <row r="734" spans="1:39" x14ac:dyDescent="0.25">
      <c r="A734">
        <v>58330</v>
      </c>
      <c r="B734">
        <v>0</v>
      </c>
      <c r="C734">
        <v>1</v>
      </c>
      <c r="D734">
        <v>87</v>
      </c>
      <c r="E734">
        <v>445</v>
      </c>
      <c r="F734">
        <v>53</v>
      </c>
      <c r="G734">
        <v>213</v>
      </c>
      <c r="H734">
        <v>104</v>
      </c>
      <c r="I734">
        <v>98</v>
      </c>
      <c r="J734">
        <v>151</v>
      </c>
      <c r="K734">
        <v>1</v>
      </c>
      <c r="L734">
        <v>6</v>
      </c>
      <c r="M734">
        <v>4</v>
      </c>
      <c r="N734">
        <v>13</v>
      </c>
      <c r="O734">
        <v>4</v>
      </c>
      <c r="P734">
        <v>0</v>
      </c>
      <c r="Q734">
        <v>0</v>
      </c>
      <c r="R734">
        <v>0</v>
      </c>
      <c r="S734">
        <v>0</v>
      </c>
      <c r="T734">
        <v>0</v>
      </c>
      <c r="U734">
        <v>0</v>
      </c>
      <c r="V734">
        <v>3</v>
      </c>
      <c r="W734">
        <v>11</v>
      </c>
      <c r="X734">
        <v>0</v>
      </c>
      <c r="Y734">
        <v>45</v>
      </c>
      <c r="Z734">
        <v>2345</v>
      </c>
      <c r="AA734">
        <v>0</v>
      </c>
      <c r="AB734">
        <v>0</v>
      </c>
      <c r="AC734">
        <v>0</v>
      </c>
      <c r="AD734">
        <v>0</v>
      </c>
      <c r="AE734">
        <v>1</v>
      </c>
      <c r="AF734">
        <v>0</v>
      </c>
      <c r="AG734">
        <v>0</v>
      </c>
      <c r="AH734">
        <v>1</v>
      </c>
      <c r="AI734">
        <v>0</v>
      </c>
      <c r="AJ734">
        <v>0</v>
      </c>
      <c r="AK734">
        <v>913</v>
      </c>
      <c r="AL734">
        <v>762</v>
      </c>
      <c r="AM734">
        <v>0</v>
      </c>
    </row>
    <row r="735" spans="1:39" x14ac:dyDescent="0.25">
      <c r="A735">
        <v>80952</v>
      </c>
      <c r="B735">
        <v>0</v>
      </c>
      <c r="C735">
        <v>0</v>
      </c>
      <c r="D735">
        <v>20</v>
      </c>
      <c r="E735">
        <v>778</v>
      </c>
      <c r="F735">
        <v>178</v>
      </c>
      <c r="G735">
        <v>689</v>
      </c>
      <c r="H735">
        <v>41</v>
      </c>
      <c r="I735">
        <v>27</v>
      </c>
      <c r="J735">
        <v>44</v>
      </c>
      <c r="K735">
        <v>1</v>
      </c>
      <c r="L735">
        <v>8</v>
      </c>
      <c r="M735">
        <v>5</v>
      </c>
      <c r="N735">
        <v>11</v>
      </c>
      <c r="O735">
        <v>8</v>
      </c>
      <c r="P735">
        <v>0</v>
      </c>
      <c r="Q735">
        <v>1</v>
      </c>
      <c r="R735">
        <v>1</v>
      </c>
      <c r="S735">
        <v>1</v>
      </c>
      <c r="T735">
        <v>0</v>
      </c>
      <c r="U735">
        <v>0</v>
      </c>
      <c r="V735">
        <v>3</v>
      </c>
      <c r="W735">
        <v>11</v>
      </c>
      <c r="X735">
        <v>1</v>
      </c>
      <c r="Y735">
        <v>51</v>
      </c>
      <c r="Z735">
        <v>2645</v>
      </c>
      <c r="AA735">
        <v>0</v>
      </c>
      <c r="AB735">
        <v>1</v>
      </c>
      <c r="AC735">
        <v>0</v>
      </c>
      <c r="AD735">
        <v>0</v>
      </c>
      <c r="AE735">
        <v>0</v>
      </c>
      <c r="AF735">
        <v>0</v>
      </c>
      <c r="AG735">
        <v>0</v>
      </c>
      <c r="AH735">
        <v>1</v>
      </c>
      <c r="AI735">
        <v>0</v>
      </c>
      <c r="AJ735">
        <v>0</v>
      </c>
      <c r="AK735">
        <v>1713</v>
      </c>
      <c r="AL735">
        <v>1669</v>
      </c>
      <c r="AM735">
        <v>3</v>
      </c>
    </row>
    <row r="736" spans="1:39" x14ac:dyDescent="0.25">
      <c r="A736">
        <v>75507</v>
      </c>
      <c r="B736">
        <v>0</v>
      </c>
      <c r="C736">
        <v>0</v>
      </c>
      <c r="D736">
        <v>56</v>
      </c>
      <c r="E736">
        <v>709</v>
      </c>
      <c r="F736">
        <v>93</v>
      </c>
      <c r="G736">
        <v>374</v>
      </c>
      <c r="H736">
        <v>104</v>
      </c>
      <c r="I736">
        <v>80</v>
      </c>
      <c r="J736">
        <v>80</v>
      </c>
      <c r="K736">
        <v>1</v>
      </c>
      <c r="L736">
        <v>8</v>
      </c>
      <c r="M736">
        <v>6</v>
      </c>
      <c r="N736">
        <v>6</v>
      </c>
      <c r="O736">
        <v>3</v>
      </c>
      <c r="P736">
        <v>0</v>
      </c>
      <c r="Q736">
        <v>0</v>
      </c>
      <c r="R736">
        <v>0</v>
      </c>
      <c r="S736">
        <v>0</v>
      </c>
      <c r="T736">
        <v>0</v>
      </c>
      <c r="U736">
        <v>0</v>
      </c>
      <c r="V736">
        <v>3</v>
      </c>
      <c r="W736">
        <v>11</v>
      </c>
      <c r="X736">
        <v>0</v>
      </c>
      <c r="Y736">
        <v>41</v>
      </c>
      <c r="Z736">
        <v>2217</v>
      </c>
      <c r="AA736">
        <v>0</v>
      </c>
      <c r="AB736">
        <v>0</v>
      </c>
      <c r="AC736">
        <v>0</v>
      </c>
      <c r="AD736">
        <v>1</v>
      </c>
      <c r="AE736">
        <v>0</v>
      </c>
      <c r="AF736">
        <v>0</v>
      </c>
      <c r="AG736">
        <v>0</v>
      </c>
      <c r="AH736">
        <v>1</v>
      </c>
      <c r="AI736">
        <v>0</v>
      </c>
      <c r="AJ736">
        <v>0</v>
      </c>
      <c r="AK736">
        <v>1360</v>
      </c>
      <c r="AL736">
        <v>1280</v>
      </c>
      <c r="AM736">
        <v>0</v>
      </c>
    </row>
    <row r="737" spans="1:39" x14ac:dyDescent="0.25">
      <c r="A737">
        <v>63855</v>
      </c>
      <c r="B737">
        <v>0</v>
      </c>
      <c r="C737">
        <v>0</v>
      </c>
      <c r="D737">
        <v>28</v>
      </c>
      <c r="E737">
        <v>359</v>
      </c>
      <c r="F737">
        <v>35</v>
      </c>
      <c r="G737">
        <v>314</v>
      </c>
      <c r="H737">
        <v>93</v>
      </c>
      <c r="I737">
        <v>116</v>
      </c>
      <c r="J737">
        <v>89</v>
      </c>
      <c r="K737">
        <v>1</v>
      </c>
      <c r="L737">
        <v>7</v>
      </c>
      <c r="M737">
        <v>3</v>
      </c>
      <c r="N737">
        <v>13</v>
      </c>
      <c r="O737">
        <v>4</v>
      </c>
      <c r="P737">
        <v>0</v>
      </c>
      <c r="Q737">
        <v>0</v>
      </c>
      <c r="R737">
        <v>0</v>
      </c>
      <c r="S737">
        <v>0</v>
      </c>
      <c r="T737">
        <v>0</v>
      </c>
      <c r="U737">
        <v>0</v>
      </c>
      <c r="V737">
        <v>3</v>
      </c>
      <c r="W737">
        <v>11</v>
      </c>
      <c r="X737">
        <v>0</v>
      </c>
      <c r="Y737">
        <v>42</v>
      </c>
      <c r="Z737">
        <v>2664</v>
      </c>
      <c r="AA737">
        <v>0</v>
      </c>
      <c r="AB737">
        <v>0</v>
      </c>
      <c r="AC737">
        <v>0</v>
      </c>
      <c r="AD737">
        <v>1</v>
      </c>
      <c r="AE737">
        <v>0</v>
      </c>
      <c r="AF737">
        <v>1</v>
      </c>
      <c r="AG737">
        <v>0</v>
      </c>
      <c r="AH737">
        <v>0</v>
      </c>
      <c r="AI737">
        <v>0</v>
      </c>
      <c r="AJ737">
        <v>0</v>
      </c>
      <c r="AK737">
        <v>917</v>
      </c>
      <c r="AL737">
        <v>828</v>
      </c>
      <c r="AM737">
        <v>0</v>
      </c>
    </row>
    <row r="738" spans="1:39" x14ac:dyDescent="0.25">
      <c r="A738">
        <v>62220</v>
      </c>
      <c r="B738">
        <v>0</v>
      </c>
      <c r="C738">
        <v>1</v>
      </c>
      <c r="D738">
        <v>55</v>
      </c>
      <c r="E738">
        <v>799</v>
      </c>
      <c r="F738">
        <v>12</v>
      </c>
      <c r="G738">
        <v>375</v>
      </c>
      <c r="H738">
        <v>16</v>
      </c>
      <c r="I738">
        <v>12</v>
      </c>
      <c r="J738">
        <v>12</v>
      </c>
      <c r="K738">
        <v>5</v>
      </c>
      <c r="L738">
        <v>7</v>
      </c>
      <c r="M738">
        <v>6</v>
      </c>
      <c r="N738">
        <v>5</v>
      </c>
      <c r="O738">
        <v>6</v>
      </c>
      <c r="P738">
        <v>0</v>
      </c>
      <c r="Q738">
        <v>0</v>
      </c>
      <c r="R738">
        <v>0</v>
      </c>
      <c r="S738">
        <v>0</v>
      </c>
      <c r="T738">
        <v>0</v>
      </c>
      <c r="U738">
        <v>0</v>
      </c>
      <c r="V738">
        <v>3</v>
      </c>
      <c r="W738">
        <v>11</v>
      </c>
      <c r="X738">
        <v>1</v>
      </c>
      <c r="Y738">
        <v>48</v>
      </c>
      <c r="Z738">
        <v>2846</v>
      </c>
      <c r="AA738">
        <v>0</v>
      </c>
      <c r="AB738">
        <v>0</v>
      </c>
      <c r="AC738">
        <v>0</v>
      </c>
      <c r="AD738">
        <v>1</v>
      </c>
      <c r="AE738">
        <v>0</v>
      </c>
      <c r="AF738">
        <v>0</v>
      </c>
      <c r="AG738">
        <v>0</v>
      </c>
      <c r="AH738">
        <v>0</v>
      </c>
      <c r="AI738">
        <v>0</v>
      </c>
      <c r="AJ738">
        <v>1</v>
      </c>
      <c r="AK738">
        <v>1214</v>
      </c>
      <c r="AL738">
        <v>1202</v>
      </c>
      <c r="AM738">
        <v>0</v>
      </c>
    </row>
    <row r="739" spans="1:39" x14ac:dyDescent="0.25">
      <c r="A739">
        <v>58512</v>
      </c>
      <c r="B739">
        <v>0</v>
      </c>
      <c r="C739">
        <v>1</v>
      </c>
      <c r="D739">
        <v>25</v>
      </c>
      <c r="E739">
        <v>895</v>
      </c>
      <c r="F739">
        <v>10</v>
      </c>
      <c r="G739">
        <v>101</v>
      </c>
      <c r="H739">
        <v>13</v>
      </c>
      <c r="I739">
        <v>0</v>
      </c>
      <c r="J739">
        <v>152</v>
      </c>
      <c r="K739">
        <v>5</v>
      </c>
      <c r="L739">
        <v>3</v>
      </c>
      <c r="M739">
        <v>4</v>
      </c>
      <c r="N739">
        <v>8</v>
      </c>
      <c r="O739">
        <v>8</v>
      </c>
      <c r="P739">
        <v>0</v>
      </c>
      <c r="Q739">
        <v>0</v>
      </c>
      <c r="R739">
        <v>0</v>
      </c>
      <c r="S739">
        <v>0</v>
      </c>
      <c r="T739">
        <v>0</v>
      </c>
      <c r="U739">
        <v>0</v>
      </c>
      <c r="V739">
        <v>3</v>
      </c>
      <c r="W739">
        <v>11</v>
      </c>
      <c r="X739">
        <v>0</v>
      </c>
      <c r="Y739">
        <v>56</v>
      </c>
      <c r="Z739">
        <v>2442</v>
      </c>
      <c r="AA739">
        <v>0</v>
      </c>
      <c r="AB739">
        <v>1</v>
      </c>
      <c r="AC739">
        <v>0</v>
      </c>
      <c r="AD739">
        <v>0</v>
      </c>
      <c r="AE739">
        <v>0</v>
      </c>
      <c r="AF739">
        <v>0</v>
      </c>
      <c r="AG739">
        <v>0</v>
      </c>
      <c r="AH739">
        <v>1</v>
      </c>
      <c r="AI739">
        <v>0</v>
      </c>
      <c r="AJ739">
        <v>0</v>
      </c>
      <c r="AK739">
        <v>1019</v>
      </c>
      <c r="AL739">
        <v>867</v>
      </c>
      <c r="AM739">
        <v>0</v>
      </c>
    </row>
    <row r="740" spans="1:39" x14ac:dyDescent="0.25">
      <c r="A740">
        <v>40662</v>
      </c>
      <c r="B740">
        <v>1</v>
      </c>
      <c r="C740">
        <v>0</v>
      </c>
      <c r="D740">
        <v>0</v>
      </c>
      <c r="E740">
        <v>40</v>
      </c>
      <c r="F740">
        <v>2</v>
      </c>
      <c r="G740">
        <v>23</v>
      </c>
      <c r="H740">
        <v>0</v>
      </c>
      <c r="I740">
        <v>4</v>
      </c>
      <c r="J740">
        <v>23</v>
      </c>
      <c r="K740">
        <v>2</v>
      </c>
      <c r="L740">
        <v>2</v>
      </c>
      <c r="M740">
        <v>1</v>
      </c>
      <c r="N740">
        <v>3</v>
      </c>
      <c r="O740">
        <v>4</v>
      </c>
      <c r="P740">
        <v>0</v>
      </c>
      <c r="Q740">
        <v>0</v>
      </c>
      <c r="R740">
        <v>0</v>
      </c>
      <c r="S740">
        <v>0</v>
      </c>
      <c r="T740">
        <v>0</v>
      </c>
      <c r="U740">
        <v>0</v>
      </c>
      <c r="V740">
        <v>3</v>
      </c>
      <c r="W740">
        <v>11</v>
      </c>
      <c r="X740">
        <v>0</v>
      </c>
      <c r="Y740">
        <v>41</v>
      </c>
      <c r="Z740">
        <v>2630</v>
      </c>
      <c r="AA740">
        <v>0</v>
      </c>
      <c r="AB740">
        <v>1</v>
      </c>
      <c r="AC740">
        <v>0</v>
      </c>
      <c r="AD740">
        <v>0</v>
      </c>
      <c r="AE740">
        <v>0</v>
      </c>
      <c r="AF740">
        <v>0</v>
      </c>
      <c r="AG740">
        <v>0</v>
      </c>
      <c r="AH740">
        <v>0</v>
      </c>
      <c r="AI740">
        <v>1</v>
      </c>
      <c r="AJ740">
        <v>0</v>
      </c>
      <c r="AK740">
        <v>69</v>
      </c>
      <c r="AL740">
        <v>46</v>
      </c>
      <c r="AM740">
        <v>0</v>
      </c>
    </row>
    <row r="741" spans="1:39" x14ac:dyDescent="0.25">
      <c r="A741">
        <v>38829</v>
      </c>
      <c r="B741">
        <v>0</v>
      </c>
      <c r="C741">
        <v>1</v>
      </c>
      <c r="D741">
        <v>86</v>
      </c>
      <c r="E741">
        <v>76</v>
      </c>
      <c r="F741">
        <v>0</v>
      </c>
      <c r="G741">
        <v>7</v>
      </c>
      <c r="H741">
        <v>0</v>
      </c>
      <c r="I741">
        <v>0</v>
      </c>
      <c r="J741">
        <v>16</v>
      </c>
      <c r="K741">
        <v>1</v>
      </c>
      <c r="L741">
        <v>3</v>
      </c>
      <c r="M741">
        <v>2</v>
      </c>
      <c r="N741">
        <v>2</v>
      </c>
      <c r="O741">
        <v>5</v>
      </c>
      <c r="P741">
        <v>0</v>
      </c>
      <c r="Q741">
        <v>0</v>
      </c>
      <c r="R741">
        <v>0</v>
      </c>
      <c r="S741">
        <v>0</v>
      </c>
      <c r="T741">
        <v>0</v>
      </c>
      <c r="U741">
        <v>0</v>
      </c>
      <c r="V741">
        <v>3</v>
      </c>
      <c r="W741">
        <v>11</v>
      </c>
      <c r="X741">
        <v>0</v>
      </c>
      <c r="Y741">
        <v>61</v>
      </c>
      <c r="Z741">
        <v>2243</v>
      </c>
      <c r="AA741">
        <v>0</v>
      </c>
      <c r="AB741">
        <v>1</v>
      </c>
      <c r="AC741">
        <v>0</v>
      </c>
      <c r="AD741">
        <v>0</v>
      </c>
      <c r="AE741">
        <v>0</v>
      </c>
      <c r="AF741">
        <v>0</v>
      </c>
      <c r="AG741">
        <v>0</v>
      </c>
      <c r="AH741">
        <v>0</v>
      </c>
      <c r="AI741">
        <v>0</v>
      </c>
      <c r="AJ741">
        <v>1</v>
      </c>
      <c r="AK741">
        <v>83</v>
      </c>
      <c r="AL741">
        <v>67</v>
      </c>
      <c r="AM741">
        <v>0</v>
      </c>
    </row>
    <row r="742" spans="1:39" x14ac:dyDescent="0.25">
      <c r="A742">
        <v>35523</v>
      </c>
      <c r="B742">
        <v>1</v>
      </c>
      <c r="C742">
        <v>0</v>
      </c>
      <c r="D742">
        <v>8</v>
      </c>
      <c r="E742">
        <v>11</v>
      </c>
      <c r="F742">
        <v>5</v>
      </c>
      <c r="G742">
        <v>22</v>
      </c>
      <c r="H742">
        <v>12</v>
      </c>
      <c r="I742">
        <v>5</v>
      </c>
      <c r="J742">
        <v>11</v>
      </c>
      <c r="K742">
        <v>2</v>
      </c>
      <c r="L742">
        <v>3</v>
      </c>
      <c r="M742">
        <v>0</v>
      </c>
      <c r="N742">
        <v>3</v>
      </c>
      <c r="O742">
        <v>7</v>
      </c>
      <c r="P742">
        <v>0</v>
      </c>
      <c r="Q742">
        <v>0</v>
      </c>
      <c r="R742">
        <v>0</v>
      </c>
      <c r="S742">
        <v>0</v>
      </c>
      <c r="T742">
        <v>0</v>
      </c>
      <c r="U742">
        <v>0</v>
      </c>
      <c r="V742">
        <v>3</v>
      </c>
      <c r="W742">
        <v>11</v>
      </c>
      <c r="X742">
        <v>0</v>
      </c>
      <c r="Y742">
        <v>39</v>
      </c>
      <c r="Z742">
        <v>2428</v>
      </c>
      <c r="AA742">
        <v>0</v>
      </c>
      <c r="AB742">
        <v>1</v>
      </c>
      <c r="AC742">
        <v>0</v>
      </c>
      <c r="AD742">
        <v>0</v>
      </c>
      <c r="AE742">
        <v>0</v>
      </c>
      <c r="AF742">
        <v>1</v>
      </c>
      <c r="AG742">
        <v>0</v>
      </c>
      <c r="AH742">
        <v>0</v>
      </c>
      <c r="AI742">
        <v>0</v>
      </c>
      <c r="AJ742">
        <v>0</v>
      </c>
      <c r="AK742">
        <v>55</v>
      </c>
      <c r="AL742">
        <v>44</v>
      </c>
      <c r="AM742">
        <v>0</v>
      </c>
    </row>
    <row r="743" spans="1:39" x14ac:dyDescent="0.25">
      <c r="A743">
        <v>79146</v>
      </c>
      <c r="B743">
        <v>1</v>
      </c>
      <c r="C743">
        <v>1</v>
      </c>
      <c r="D743">
        <v>33</v>
      </c>
      <c r="E743">
        <v>245</v>
      </c>
      <c r="F743">
        <v>16</v>
      </c>
      <c r="G743">
        <v>223</v>
      </c>
      <c r="H743">
        <v>21</v>
      </c>
      <c r="I743">
        <v>43</v>
      </c>
      <c r="J743">
        <v>16</v>
      </c>
      <c r="K743">
        <v>2</v>
      </c>
      <c r="L743">
        <v>8</v>
      </c>
      <c r="M743">
        <v>1</v>
      </c>
      <c r="N743">
        <v>8</v>
      </c>
      <c r="O743">
        <v>6</v>
      </c>
      <c r="P743">
        <v>0</v>
      </c>
      <c r="Q743">
        <v>0</v>
      </c>
      <c r="R743">
        <v>0</v>
      </c>
      <c r="S743">
        <v>0</v>
      </c>
      <c r="T743">
        <v>0</v>
      </c>
      <c r="U743">
        <v>0</v>
      </c>
      <c r="V743">
        <v>3</v>
      </c>
      <c r="W743">
        <v>11</v>
      </c>
      <c r="X743">
        <v>0</v>
      </c>
      <c r="Y743">
        <v>53</v>
      </c>
      <c r="Z743">
        <v>2225</v>
      </c>
      <c r="AA743">
        <v>0</v>
      </c>
      <c r="AB743">
        <v>0</v>
      </c>
      <c r="AC743">
        <v>1</v>
      </c>
      <c r="AD743">
        <v>0</v>
      </c>
      <c r="AE743">
        <v>0</v>
      </c>
      <c r="AF743">
        <v>0</v>
      </c>
      <c r="AG743">
        <v>0</v>
      </c>
      <c r="AH743">
        <v>1</v>
      </c>
      <c r="AI743">
        <v>0</v>
      </c>
      <c r="AJ743">
        <v>0</v>
      </c>
      <c r="AK743">
        <v>548</v>
      </c>
      <c r="AL743">
        <v>532</v>
      </c>
      <c r="AM743">
        <v>0</v>
      </c>
    </row>
    <row r="744" spans="1:39" x14ac:dyDescent="0.25">
      <c r="A744">
        <v>78285</v>
      </c>
      <c r="B744">
        <v>0</v>
      </c>
      <c r="C744">
        <v>0</v>
      </c>
      <c r="D744">
        <v>13</v>
      </c>
      <c r="E744">
        <v>647</v>
      </c>
      <c r="F744">
        <v>107</v>
      </c>
      <c r="G744">
        <v>391</v>
      </c>
      <c r="H744">
        <v>175</v>
      </c>
      <c r="I744">
        <v>67</v>
      </c>
      <c r="J744">
        <v>40</v>
      </c>
      <c r="K744">
        <v>1</v>
      </c>
      <c r="L744">
        <v>6</v>
      </c>
      <c r="M744">
        <v>4</v>
      </c>
      <c r="N744">
        <v>10</v>
      </c>
      <c r="O744">
        <v>3</v>
      </c>
      <c r="P744">
        <v>0</v>
      </c>
      <c r="Q744">
        <v>0</v>
      </c>
      <c r="R744">
        <v>0</v>
      </c>
      <c r="S744">
        <v>0</v>
      </c>
      <c r="T744">
        <v>0</v>
      </c>
      <c r="U744">
        <v>0</v>
      </c>
      <c r="V744">
        <v>3</v>
      </c>
      <c r="W744">
        <v>11</v>
      </c>
      <c r="X744">
        <v>0</v>
      </c>
      <c r="Y744">
        <v>32</v>
      </c>
      <c r="Z744">
        <v>2403</v>
      </c>
      <c r="AA744">
        <v>0</v>
      </c>
      <c r="AB744">
        <v>1</v>
      </c>
      <c r="AC744">
        <v>0</v>
      </c>
      <c r="AD744">
        <v>0</v>
      </c>
      <c r="AE744">
        <v>0</v>
      </c>
      <c r="AF744">
        <v>0</v>
      </c>
      <c r="AG744">
        <v>0</v>
      </c>
      <c r="AH744">
        <v>0</v>
      </c>
      <c r="AI744">
        <v>1</v>
      </c>
      <c r="AJ744">
        <v>0</v>
      </c>
      <c r="AK744">
        <v>1387</v>
      </c>
      <c r="AL744">
        <v>1347</v>
      </c>
      <c r="AM744">
        <v>0</v>
      </c>
    </row>
    <row r="745" spans="1:39" x14ac:dyDescent="0.25">
      <c r="A745">
        <v>31626</v>
      </c>
      <c r="B745">
        <v>1</v>
      </c>
      <c r="C745">
        <v>0</v>
      </c>
      <c r="D745">
        <v>12</v>
      </c>
      <c r="E745">
        <v>39</v>
      </c>
      <c r="F745">
        <v>1</v>
      </c>
      <c r="G745">
        <v>9</v>
      </c>
      <c r="H745">
        <v>2</v>
      </c>
      <c r="I745">
        <v>1</v>
      </c>
      <c r="J745">
        <v>34</v>
      </c>
      <c r="K745">
        <v>1</v>
      </c>
      <c r="L745">
        <v>2</v>
      </c>
      <c r="M745">
        <v>1</v>
      </c>
      <c r="N745">
        <v>2</v>
      </c>
      <c r="O745">
        <v>7</v>
      </c>
      <c r="P745">
        <v>1</v>
      </c>
      <c r="Q745">
        <v>0</v>
      </c>
      <c r="R745">
        <v>0</v>
      </c>
      <c r="S745">
        <v>0</v>
      </c>
      <c r="T745">
        <v>0</v>
      </c>
      <c r="U745">
        <v>0</v>
      </c>
      <c r="V745">
        <v>3</v>
      </c>
      <c r="W745">
        <v>11</v>
      </c>
      <c r="X745">
        <v>1</v>
      </c>
      <c r="Y745">
        <v>42</v>
      </c>
      <c r="Z745">
        <v>2574</v>
      </c>
      <c r="AA745">
        <v>0</v>
      </c>
      <c r="AB745">
        <v>0</v>
      </c>
      <c r="AC745">
        <v>1</v>
      </c>
      <c r="AD745">
        <v>0</v>
      </c>
      <c r="AE745">
        <v>0</v>
      </c>
      <c r="AF745">
        <v>0</v>
      </c>
      <c r="AG745">
        <v>0</v>
      </c>
      <c r="AH745">
        <v>0</v>
      </c>
      <c r="AI745">
        <v>0</v>
      </c>
      <c r="AJ745">
        <v>1</v>
      </c>
      <c r="AK745">
        <v>52</v>
      </c>
      <c r="AL745">
        <v>18</v>
      </c>
      <c r="AM745">
        <v>1</v>
      </c>
    </row>
    <row r="746" spans="1:39" x14ac:dyDescent="0.25">
      <c r="A746">
        <v>75127</v>
      </c>
      <c r="B746">
        <v>0</v>
      </c>
      <c r="C746">
        <v>0</v>
      </c>
      <c r="D746">
        <v>92</v>
      </c>
      <c r="E746">
        <v>203</v>
      </c>
      <c r="F746">
        <v>35</v>
      </c>
      <c r="G746">
        <v>305</v>
      </c>
      <c r="H746">
        <v>46</v>
      </c>
      <c r="I746">
        <v>17</v>
      </c>
      <c r="J746">
        <v>227</v>
      </c>
      <c r="K746">
        <v>1</v>
      </c>
      <c r="L746">
        <v>2</v>
      </c>
      <c r="M746">
        <v>11</v>
      </c>
      <c r="N746">
        <v>5</v>
      </c>
      <c r="O746">
        <v>1</v>
      </c>
      <c r="P746">
        <v>0</v>
      </c>
      <c r="Q746">
        <v>0</v>
      </c>
      <c r="R746">
        <v>0</v>
      </c>
      <c r="S746">
        <v>0</v>
      </c>
      <c r="T746">
        <v>0</v>
      </c>
      <c r="U746">
        <v>0</v>
      </c>
      <c r="V746">
        <v>3</v>
      </c>
      <c r="W746">
        <v>11</v>
      </c>
      <c r="X746">
        <v>0</v>
      </c>
      <c r="Y746">
        <v>68</v>
      </c>
      <c r="Z746">
        <v>2197</v>
      </c>
      <c r="AA746">
        <v>0</v>
      </c>
      <c r="AB746">
        <v>0</v>
      </c>
      <c r="AC746">
        <v>1</v>
      </c>
      <c r="AD746">
        <v>0</v>
      </c>
      <c r="AE746">
        <v>0</v>
      </c>
      <c r="AF746">
        <v>0</v>
      </c>
      <c r="AG746">
        <v>0</v>
      </c>
      <c r="AH746">
        <v>1</v>
      </c>
      <c r="AI746">
        <v>0</v>
      </c>
      <c r="AJ746">
        <v>0</v>
      </c>
      <c r="AK746">
        <v>606</v>
      </c>
      <c r="AL746">
        <v>379</v>
      </c>
      <c r="AM746">
        <v>0</v>
      </c>
    </row>
    <row r="747" spans="1:39" x14ac:dyDescent="0.25">
      <c r="A747">
        <v>48726</v>
      </c>
      <c r="B747">
        <v>0</v>
      </c>
      <c r="C747">
        <v>1</v>
      </c>
      <c r="D747">
        <v>90</v>
      </c>
      <c r="E747">
        <v>138</v>
      </c>
      <c r="F747">
        <v>3</v>
      </c>
      <c r="G747">
        <v>38</v>
      </c>
      <c r="H747">
        <v>4</v>
      </c>
      <c r="I747">
        <v>0</v>
      </c>
      <c r="J747">
        <v>59</v>
      </c>
      <c r="K747">
        <v>3</v>
      </c>
      <c r="L747">
        <v>3</v>
      </c>
      <c r="M747">
        <v>2</v>
      </c>
      <c r="N747">
        <v>4</v>
      </c>
      <c r="O747">
        <v>6</v>
      </c>
      <c r="P747">
        <v>0</v>
      </c>
      <c r="Q747">
        <v>0</v>
      </c>
      <c r="R747">
        <v>0</v>
      </c>
      <c r="S747">
        <v>0</v>
      </c>
      <c r="T747">
        <v>0</v>
      </c>
      <c r="U747">
        <v>0</v>
      </c>
      <c r="V747">
        <v>3</v>
      </c>
      <c r="W747">
        <v>11</v>
      </c>
      <c r="X747">
        <v>0</v>
      </c>
      <c r="Y747">
        <v>65</v>
      </c>
      <c r="Z747">
        <v>2587</v>
      </c>
      <c r="AA747">
        <v>0</v>
      </c>
      <c r="AB747">
        <v>1</v>
      </c>
      <c r="AC747">
        <v>0</v>
      </c>
      <c r="AD747">
        <v>0</v>
      </c>
      <c r="AE747">
        <v>0</v>
      </c>
      <c r="AF747">
        <v>0</v>
      </c>
      <c r="AG747">
        <v>0</v>
      </c>
      <c r="AH747">
        <v>1</v>
      </c>
      <c r="AI747">
        <v>0</v>
      </c>
      <c r="AJ747">
        <v>0</v>
      </c>
      <c r="AK747">
        <v>183</v>
      </c>
      <c r="AL747">
        <v>124</v>
      </c>
      <c r="AM747">
        <v>0</v>
      </c>
    </row>
    <row r="748" spans="1:39" x14ac:dyDescent="0.25">
      <c r="A748">
        <v>74985</v>
      </c>
      <c r="B748">
        <v>0</v>
      </c>
      <c r="C748">
        <v>0</v>
      </c>
      <c r="D748">
        <v>8</v>
      </c>
      <c r="E748">
        <v>587</v>
      </c>
      <c r="F748">
        <v>51</v>
      </c>
      <c r="G748">
        <v>898</v>
      </c>
      <c r="H748">
        <v>247</v>
      </c>
      <c r="I748">
        <v>0</v>
      </c>
      <c r="J748">
        <v>86</v>
      </c>
      <c r="K748">
        <v>1</v>
      </c>
      <c r="L748">
        <v>3</v>
      </c>
      <c r="M748">
        <v>6</v>
      </c>
      <c r="N748">
        <v>7</v>
      </c>
      <c r="O748">
        <v>2</v>
      </c>
      <c r="P748">
        <v>0</v>
      </c>
      <c r="Q748">
        <v>0</v>
      </c>
      <c r="R748">
        <v>0</v>
      </c>
      <c r="S748">
        <v>0</v>
      </c>
      <c r="T748">
        <v>0</v>
      </c>
      <c r="U748">
        <v>0</v>
      </c>
      <c r="V748">
        <v>3</v>
      </c>
      <c r="W748">
        <v>11</v>
      </c>
      <c r="X748">
        <v>0</v>
      </c>
      <c r="Y748">
        <v>43</v>
      </c>
      <c r="Z748">
        <v>2815</v>
      </c>
      <c r="AA748">
        <v>0</v>
      </c>
      <c r="AB748">
        <v>1</v>
      </c>
      <c r="AC748">
        <v>0</v>
      </c>
      <c r="AD748">
        <v>0</v>
      </c>
      <c r="AE748">
        <v>0</v>
      </c>
      <c r="AF748">
        <v>0</v>
      </c>
      <c r="AG748">
        <v>0</v>
      </c>
      <c r="AH748">
        <v>1</v>
      </c>
      <c r="AI748">
        <v>0</v>
      </c>
      <c r="AJ748">
        <v>0</v>
      </c>
      <c r="AK748">
        <v>1783</v>
      </c>
      <c r="AL748">
        <v>1697</v>
      </c>
      <c r="AM748">
        <v>0</v>
      </c>
    </row>
    <row r="749" spans="1:39" x14ac:dyDescent="0.25">
      <c r="A749">
        <v>67430</v>
      </c>
      <c r="B749">
        <v>0</v>
      </c>
      <c r="C749">
        <v>0</v>
      </c>
      <c r="D749">
        <v>6</v>
      </c>
      <c r="E749">
        <v>595</v>
      </c>
      <c r="F749">
        <v>97</v>
      </c>
      <c r="G749">
        <v>291</v>
      </c>
      <c r="H749">
        <v>127</v>
      </c>
      <c r="I749">
        <v>133</v>
      </c>
      <c r="J749">
        <v>121</v>
      </c>
      <c r="K749">
        <v>1</v>
      </c>
      <c r="L749">
        <v>11</v>
      </c>
      <c r="M749">
        <v>5</v>
      </c>
      <c r="N749">
        <v>12</v>
      </c>
      <c r="O749">
        <v>6</v>
      </c>
      <c r="P749">
        <v>0</v>
      </c>
      <c r="Q749">
        <v>0</v>
      </c>
      <c r="R749">
        <v>0</v>
      </c>
      <c r="S749">
        <v>0</v>
      </c>
      <c r="T749">
        <v>0</v>
      </c>
      <c r="U749">
        <v>0</v>
      </c>
      <c r="V749">
        <v>3</v>
      </c>
      <c r="W749">
        <v>11</v>
      </c>
      <c r="X749">
        <v>0</v>
      </c>
      <c r="Y749">
        <v>33</v>
      </c>
      <c r="Z749">
        <v>2821</v>
      </c>
      <c r="AA749">
        <v>0</v>
      </c>
      <c r="AB749">
        <v>0</v>
      </c>
      <c r="AC749">
        <v>0</v>
      </c>
      <c r="AD749">
        <v>1</v>
      </c>
      <c r="AE749">
        <v>0</v>
      </c>
      <c r="AF749">
        <v>0</v>
      </c>
      <c r="AG749">
        <v>0</v>
      </c>
      <c r="AH749">
        <v>1</v>
      </c>
      <c r="AI749">
        <v>0</v>
      </c>
      <c r="AJ749">
        <v>0</v>
      </c>
      <c r="AK749">
        <v>1243</v>
      </c>
      <c r="AL749">
        <v>1122</v>
      </c>
      <c r="AM749">
        <v>0</v>
      </c>
    </row>
    <row r="750" spans="1:39" x14ac:dyDescent="0.25">
      <c r="A750">
        <v>46891</v>
      </c>
      <c r="B750">
        <v>0</v>
      </c>
      <c r="C750">
        <v>1</v>
      </c>
      <c r="D750">
        <v>91</v>
      </c>
      <c r="E750">
        <v>43</v>
      </c>
      <c r="F750">
        <v>12</v>
      </c>
      <c r="G750">
        <v>23</v>
      </c>
      <c r="H750">
        <v>29</v>
      </c>
      <c r="I750">
        <v>15</v>
      </c>
      <c r="J750">
        <v>61</v>
      </c>
      <c r="K750">
        <v>1</v>
      </c>
      <c r="L750">
        <v>2</v>
      </c>
      <c r="M750">
        <v>1</v>
      </c>
      <c r="N750">
        <v>4</v>
      </c>
      <c r="O750">
        <v>4</v>
      </c>
      <c r="P750">
        <v>0</v>
      </c>
      <c r="Q750">
        <v>0</v>
      </c>
      <c r="R750">
        <v>0</v>
      </c>
      <c r="S750">
        <v>0</v>
      </c>
      <c r="T750">
        <v>0</v>
      </c>
      <c r="U750">
        <v>0</v>
      </c>
      <c r="V750">
        <v>3</v>
      </c>
      <c r="W750">
        <v>11</v>
      </c>
      <c r="X750">
        <v>0</v>
      </c>
      <c r="Y750">
        <v>55</v>
      </c>
      <c r="Z750">
        <v>2460</v>
      </c>
      <c r="AA750">
        <v>0</v>
      </c>
      <c r="AB750">
        <v>1</v>
      </c>
      <c r="AC750">
        <v>0</v>
      </c>
      <c r="AD750">
        <v>0</v>
      </c>
      <c r="AE750">
        <v>0</v>
      </c>
      <c r="AF750">
        <v>1</v>
      </c>
      <c r="AG750">
        <v>0</v>
      </c>
      <c r="AH750">
        <v>0</v>
      </c>
      <c r="AI750">
        <v>0</v>
      </c>
      <c r="AJ750">
        <v>0</v>
      </c>
      <c r="AK750">
        <v>122</v>
      </c>
      <c r="AL750">
        <v>61</v>
      </c>
      <c r="AM750">
        <v>0</v>
      </c>
    </row>
    <row r="751" spans="1:39" x14ac:dyDescent="0.25">
      <c r="A751">
        <v>62058</v>
      </c>
      <c r="B751">
        <v>0</v>
      </c>
      <c r="C751">
        <v>1</v>
      </c>
      <c r="D751">
        <v>52</v>
      </c>
      <c r="E751">
        <v>301</v>
      </c>
      <c r="F751">
        <v>7</v>
      </c>
      <c r="G751">
        <v>74</v>
      </c>
      <c r="H751">
        <v>10</v>
      </c>
      <c r="I751">
        <v>0</v>
      </c>
      <c r="J751">
        <v>58</v>
      </c>
      <c r="K751">
        <v>4</v>
      </c>
      <c r="L751">
        <v>6</v>
      </c>
      <c r="M751">
        <v>1</v>
      </c>
      <c r="N751">
        <v>7</v>
      </c>
      <c r="O751">
        <v>6</v>
      </c>
      <c r="P751">
        <v>0</v>
      </c>
      <c r="Q751">
        <v>0</v>
      </c>
      <c r="R751">
        <v>0</v>
      </c>
      <c r="S751">
        <v>0</v>
      </c>
      <c r="T751">
        <v>0</v>
      </c>
      <c r="U751">
        <v>0</v>
      </c>
      <c r="V751">
        <v>3</v>
      </c>
      <c r="W751">
        <v>11</v>
      </c>
      <c r="X751">
        <v>0</v>
      </c>
      <c r="Y751">
        <v>64</v>
      </c>
      <c r="Z751">
        <v>2558</v>
      </c>
      <c r="AA751">
        <v>0</v>
      </c>
      <c r="AB751">
        <v>1</v>
      </c>
      <c r="AC751">
        <v>0</v>
      </c>
      <c r="AD751">
        <v>0</v>
      </c>
      <c r="AE751">
        <v>0</v>
      </c>
      <c r="AF751">
        <v>0</v>
      </c>
      <c r="AG751">
        <v>0</v>
      </c>
      <c r="AH751">
        <v>0</v>
      </c>
      <c r="AI751">
        <v>1</v>
      </c>
      <c r="AJ751">
        <v>0</v>
      </c>
      <c r="AK751">
        <v>392</v>
      </c>
      <c r="AL751">
        <v>334</v>
      </c>
      <c r="AM751">
        <v>0</v>
      </c>
    </row>
    <row r="752" spans="1:39" x14ac:dyDescent="0.25">
      <c r="A752">
        <v>72063</v>
      </c>
      <c r="B752">
        <v>0</v>
      </c>
      <c r="C752">
        <v>1</v>
      </c>
      <c r="D752">
        <v>3</v>
      </c>
      <c r="E752">
        <v>180</v>
      </c>
      <c r="F752">
        <v>32</v>
      </c>
      <c r="G752">
        <v>348</v>
      </c>
      <c r="H752">
        <v>76</v>
      </c>
      <c r="I752">
        <v>32</v>
      </c>
      <c r="J752">
        <v>90</v>
      </c>
      <c r="K752">
        <v>2</v>
      </c>
      <c r="L752">
        <v>5</v>
      </c>
      <c r="M752">
        <v>2</v>
      </c>
      <c r="N752">
        <v>12</v>
      </c>
      <c r="O752">
        <v>2</v>
      </c>
      <c r="P752">
        <v>0</v>
      </c>
      <c r="Q752">
        <v>0</v>
      </c>
      <c r="R752">
        <v>0</v>
      </c>
      <c r="S752">
        <v>0</v>
      </c>
      <c r="T752">
        <v>0</v>
      </c>
      <c r="U752">
        <v>0</v>
      </c>
      <c r="V752">
        <v>3</v>
      </c>
      <c r="W752">
        <v>11</v>
      </c>
      <c r="X752">
        <v>0</v>
      </c>
      <c r="Y752">
        <v>41</v>
      </c>
      <c r="Z752">
        <v>2520</v>
      </c>
      <c r="AA752">
        <v>0</v>
      </c>
      <c r="AB752">
        <v>1</v>
      </c>
      <c r="AC752">
        <v>0</v>
      </c>
      <c r="AD752">
        <v>0</v>
      </c>
      <c r="AE752">
        <v>0</v>
      </c>
      <c r="AF752">
        <v>0</v>
      </c>
      <c r="AG752">
        <v>0</v>
      </c>
      <c r="AH752">
        <v>1</v>
      </c>
      <c r="AI752">
        <v>0</v>
      </c>
      <c r="AJ752">
        <v>0</v>
      </c>
      <c r="AK752">
        <v>668</v>
      </c>
      <c r="AL752">
        <v>578</v>
      </c>
      <c r="AM752">
        <v>0</v>
      </c>
    </row>
    <row r="753" spans="1:39" x14ac:dyDescent="0.25">
      <c r="A753">
        <v>78939</v>
      </c>
      <c r="B753">
        <v>0</v>
      </c>
      <c r="C753">
        <v>0</v>
      </c>
      <c r="D753">
        <v>57</v>
      </c>
      <c r="E753">
        <v>794</v>
      </c>
      <c r="F753">
        <v>115</v>
      </c>
      <c r="G753">
        <v>243</v>
      </c>
      <c r="H753">
        <v>150</v>
      </c>
      <c r="I753">
        <v>0</v>
      </c>
      <c r="J753">
        <v>205</v>
      </c>
      <c r="K753">
        <v>1</v>
      </c>
      <c r="L753">
        <v>8</v>
      </c>
      <c r="M753">
        <v>5</v>
      </c>
      <c r="N753">
        <v>6</v>
      </c>
      <c r="O753">
        <v>3</v>
      </c>
      <c r="P753">
        <v>0</v>
      </c>
      <c r="Q753">
        <v>0</v>
      </c>
      <c r="R753">
        <v>0</v>
      </c>
      <c r="S753">
        <v>0</v>
      </c>
      <c r="T753">
        <v>0</v>
      </c>
      <c r="U753">
        <v>0</v>
      </c>
      <c r="V753">
        <v>3</v>
      </c>
      <c r="W753">
        <v>11</v>
      </c>
      <c r="X753">
        <v>0</v>
      </c>
      <c r="Y753">
        <v>69</v>
      </c>
      <c r="Z753">
        <v>2358</v>
      </c>
      <c r="AA753">
        <v>0</v>
      </c>
      <c r="AB753">
        <v>1</v>
      </c>
      <c r="AC753">
        <v>0</v>
      </c>
      <c r="AD753">
        <v>0</v>
      </c>
      <c r="AE753">
        <v>0</v>
      </c>
      <c r="AF753">
        <v>0</v>
      </c>
      <c r="AG753">
        <v>0</v>
      </c>
      <c r="AH753">
        <v>0</v>
      </c>
      <c r="AI753">
        <v>0</v>
      </c>
      <c r="AJ753">
        <v>1</v>
      </c>
      <c r="AK753">
        <v>1302</v>
      </c>
      <c r="AL753">
        <v>1097</v>
      </c>
      <c r="AM753">
        <v>0</v>
      </c>
    </row>
    <row r="754" spans="1:39" x14ac:dyDescent="0.25">
      <c r="A754">
        <v>42720</v>
      </c>
      <c r="B754">
        <v>1</v>
      </c>
      <c r="C754">
        <v>1</v>
      </c>
      <c r="D754">
        <v>9</v>
      </c>
      <c r="E754">
        <v>392</v>
      </c>
      <c r="F754">
        <v>5</v>
      </c>
      <c r="G754">
        <v>91</v>
      </c>
      <c r="H754">
        <v>28</v>
      </c>
      <c r="I754">
        <v>26</v>
      </c>
      <c r="J754">
        <v>112</v>
      </c>
      <c r="K754">
        <v>8</v>
      </c>
      <c r="L754">
        <v>7</v>
      </c>
      <c r="M754">
        <v>3</v>
      </c>
      <c r="N754">
        <v>7</v>
      </c>
      <c r="O754">
        <v>8</v>
      </c>
      <c r="P754">
        <v>0</v>
      </c>
      <c r="Q754">
        <v>0</v>
      </c>
      <c r="R754">
        <v>0</v>
      </c>
      <c r="S754">
        <v>0</v>
      </c>
      <c r="T754">
        <v>0</v>
      </c>
      <c r="U754">
        <v>0</v>
      </c>
      <c r="V754">
        <v>3</v>
      </c>
      <c r="W754">
        <v>11</v>
      </c>
      <c r="X754">
        <v>1</v>
      </c>
      <c r="Y754">
        <v>55</v>
      </c>
      <c r="Z754">
        <v>2590</v>
      </c>
      <c r="AA754">
        <v>0</v>
      </c>
      <c r="AB754">
        <v>0</v>
      </c>
      <c r="AC754">
        <v>1</v>
      </c>
      <c r="AD754">
        <v>0</v>
      </c>
      <c r="AE754">
        <v>0</v>
      </c>
      <c r="AF754">
        <v>0</v>
      </c>
      <c r="AG754">
        <v>0</v>
      </c>
      <c r="AH754">
        <v>1</v>
      </c>
      <c r="AI754">
        <v>0</v>
      </c>
      <c r="AJ754">
        <v>0</v>
      </c>
      <c r="AK754">
        <v>542</v>
      </c>
      <c r="AL754">
        <v>430</v>
      </c>
      <c r="AM754">
        <v>0</v>
      </c>
    </row>
    <row r="755" spans="1:39" x14ac:dyDescent="0.25">
      <c r="A755">
        <v>33622</v>
      </c>
      <c r="B755">
        <v>1</v>
      </c>
      <c r="C755">
        <v>1</v>
      </c>
      <c r="D755">
        <v>22</v>
      </c>
      <c r="E755">
        <v>39</v>
      </c>
      <c r="F755">
        <v>1</v>
      </c>
      <c r="G755">
        <v>22</v>
      </c>
      <c r="H755">
        <v>3</v>
      </c>
      <c r="I755">
        <v>4</v>
      </c>
      <c r="J755">
        <v>12</v>
      </c>
      <c r="K755">
        <v>3</v>
      </c>
      <c r="L755">
        <v>2</v>
      </c>
      <c r="M755">
        <v>0</v>
      </c>
      <c r="N755">
        <v>4</v>
      </c>
      <c r="O755">
        <v>7</v>
      </c>
      <c r="P755">
        <v>0</v>
      </c>
      <c r="Q755">
        <v>0</v>
      </c>
      <c r="R755">
        <v>0</v>
      </c>
      <c r="S755">
        <v>0</v>
      </c>
      <c r="T755">
        <v>0</v>
      </c>
      <c r="U755">
        <v>0</v>
      </c>
      <c r="V755">
        <v>3</v>
      </c>
      <c r="W755">
        <v>11</v>
      </c>
      <c r="X755">
        <v>0</v>
      </c>
      <c r="Y755">
        <v>48</v>
      </c>
      <c r="Z755">
        <v>2601</v>
      </c>
      <c r="AA755">
        <v>0</v>
      </c>
      <c r="AB755">
        <v>1</v>
      </c>
      <c r="AC755">
        <v>0</v>
      </c>
      <c r="AD755">
        <v>0</v>
      </c>
      <c r="AE755">
        <v>0</v>
      </c>
      <c r="AF755">
        <v>0</v>
      </c>
      <c r="AG755">
        <v>0</v>
      </c>
      <c r="AH755">
        <v>1</v>
      </c>
      <c r="AI755">
        <v>0</v>
      </c>
      <c r="AJ755">
        <v>0</v>
      </c>
      <c r="AK755">
        <v>69</v>
      </c>
      <c r="AL755">
        <v>57</v>
      </c>
      <c r="AM755">
        <v>0</v>
      </c>
    </row>
    <row r="756" spans="1:39" x14ac:dyDescent="0.25">
      <c r="A756">
        <v>6835</v>
      </c>
      <c r="B756">
        <v>0</v>
      </c>
      <c r="C756">
        <v>1</v>
      </c>
      <c r="D756">
        <v>76</v>
      </c>
      <c r="E756">
        <v>107</v>
      </c>
      <c r="F756">
        <v>2</v>
      </c>
      <c r="G756">
        <v>12</v>
      </c>
      <c r="H756">
        <v>2</v>
      </c>
      <c r="I756">
        <v>2</v>
      </c>
      <c r="J756">
        <v>12</v>
      </c>
      <c r="K756">
        <v>0</v>
      </c>
      <c r="L756">
        <v>0</v>
      </c>
      <c r="M756">
        <v>0</v>
      </c>
      <c r="N756">
        <v>1</v>
      </c>
      <c r="O756">
        <v>20</v>
      </c>
      <c r="P756">
        <v>0</v>
      </c>
      <c r="Q756">
        <v>0</v>
      </c>
      <c r="R756">
        <v>0</v>
      </c>
      <c r="S756">
        <v>0</v>
      </c>
      <c r="T756">
        <v>0</v>
      </c>
      <c r="U756">
        <v>0</v>
      </c>
      <c r="V756">
        <v>3</v>
      </c>
      <c r="W756">
        <v>11</v>
      </c>
      <c r="X756">
        <v>0</v>
      </c>
      <c r="Y756">
        <v>63</v>
      </c>
      <c r="Z756">
        <v>2727</v>
      </c>
      <c r="AA756">
        <v>0</v>
      </c>
      <c r="AB756">
        <v>0</v>
      </c>
      <c r="AC756">
        <v>0</v>
      </c>
      <c r="AD756">
        <v>1</v>
      </c>
      <c r="AE756">
        <v>0</v>
      </c>
      <c r="AF756">
        <v>0</v>
      </c>
      <c r="AG756">
        <v>0</v>
      </c>
      <c r="AH756">
        <v>0</v>
      </c>
      <c r="AI756">
        <v>0</v>
      </c>
      <c r="AJ756">
        <v>1</v>
      </c>
      <c r="AK756">
        <v>125</v>
      </c>
      <c r="AL756">
        <v>113</v>
      </c>
      <c r="AM756">
        <v>0</v>
      </c>
    </row>
    <row r="757" spans="1:39" x14ac:dyDescent="0.25">
      <c r="A757">
        <v>41452</v>
      </c>
      <c r="B757">
        <v>1</v>
      </c>
      <c r="C757">
        <v>1</v>
      </c>
      <c r="D757">
        <v>86</v>
      </c>
      <c r="E757">
        <v>13</v>
      </c>
      <c r="F757">
        <v>0</v>
      </c>
      <c r="G757">
        <v>3</v>
      </c>
      <c r="H757">
        <v>0</v>
      </c>
      <c r="I757">
        <v>0</v>
      </c>
      <c r="J757">
        <v>0</v>
      </c>
      <c r="K757">
        <v>1</v>
      </c>
      <c r="L757">
        <v>1</v>
      </c>
      <c r="M757">
        <v>0</v>
      </c>
      <c r="N757">
        <v>2</v>
      </c>
      <c r="O757">
        <v>7</v>
      </c>
      <c r="P757">
        <v>0</v>
      </c>
      <c r="Q757">
        <v>0</v>
      </c>
      <c r="R757">
        <v>0</v>
      </c>
      <c r="S757">
        <v>0</v>
      </c>
      <c r="T757">
        <v>0</v>
      </c>
      <c r="U757">
        <v>0</v>
      </c>
      <c r="V757">
        <v>3</v>
      </c>
      <c r="W757">
        <v>11</v>
      </c>
      <c r="X757">
        <v>0</v>
      </c>
      <c r="Y757">
        <v>67</v>
      </c>
      <c r="Z757">
        <v>2639</v>
      </c>
      <c r="AA757">
        <v>0</v>
      </c>
      <c r="AB757">
        <v>0</v>
      </c>
      <c r="AC757">
        <v>0</v>
      </c>
      <c r="AD757">
        <v>1</v>
      </c>
      <c r="AE757">
        <v>0</v>
      </c>
      <c r="AF757">
        <v>0</v>
      </c>
      <c r="AG757">
        <v>0</v>
      </c>
      <c r="AH757">
        <v>1</v>
      </c>
      <c r="AI757">
        <v>0</v>
      </c>
      <c r="AJ757">
        <v>0</v>
      </c>
      <c r="AK757">
        <v>16</v>
      </c>
      <c r="AL757">
        <v>16</v>
      </c>
      <c r="AM757">
        <v>0</v>
      </c>
    </row>
    <row r="758" spans="1:39" x14ac:dyDescent="0.25">
      <c r="A758">
        <v>40760</v>
      </c>
      <c r="B758">
        <v>0</v>
      </c>
      <c r="C758">
        <v>1</v>
      </c>
      <c r="D758">
        <v>64</v>
      </c>
      <c r="E758">
        <v>70</v>
      </c>
      <c r="F758">
        <v>0</v>
      </c>
      <c r="G758">
        <v>17</v>
      </c>
      <c r="H758">
        <v>0</v>
      </c>
      <c r="I758">
        <v>0</v>
      </c>
      <c r="J758">
        <v>6</v>
      </c>
      <c r="K758">
        <v>2</v>
      </c>
      <c r="L758">
        <v>2</v>
      </c>
      <c r="M758">
        <v>1</v>
      </c>
      <c r="N758">
        <v>3</v>
      </c>
      <c r="O758">
        <v>6</v>
      </c>
      <c r="P758">
        <v>0</v>
      </c>
      <c r="Q758">
        <v>0</v>
      </c>
      <c r="R758">
        <v>0</v>
      </c>
      <c r="S758">
        <v>0</v>
      </c>
      <c r="T758">
        <v>0</v>
      </c>
      <c r="U758">
        <v>0</v>
      </c>
      <c r="V758">
        <v>3</v>
      </c>
      <c r="W758">
        <v>11</v>
      </c>
      <c r="X758">
        <v>0</v>
      </c>
      <c r="Y758">
        <v>55</v>
      </c>
      <c r="Z758">
        <v>2462</v>
      </c>
      <c r="AA758">
        <v>0</v>
      </c>
      <c r="AB758">
        <v>0</v>
      </c>
      <c r="AC758">
        <v>1</v>
      </c>
      <c r="AD758">
        <v>0</v>
      </c>
      <c r="AE758">
        <v>0</v>
      </c>
      <c r="AF758">
        <v>0</v>
      </c>
      <c r="AG758">
        <v>0</v>
      </c>
      <c r="AH758">
        <v>0</v>
      </c>
      <c r="AI758">
        <v>0</v>
      </c>
      <c r="AJ758">
        <v>1</v>
      </c>
      <c r="AK758">
        <v>87</v>
      </c>
      <c r="AL758">
        <v>81</v>
      </c>
      <c r="AM758">
        <v>0</v>
      </c>
    </row>
    <row r="759" spans="1:39" x14ac:dyDescent="0.25">
      <c r="A759">
        <v>74250</v>
      </c>
      <c r="B759">
        <v>0</v>
      </c>
      <c r="C759">
        <v>0</v>
      </c>
      <c r="D759">
        <v>90</v>
      </c>
      <c r="E759">
        <v>680</v>
      </c>
      <c r="F759">
        <v>11</v>
      </c>
      <c r="G759">
        <v>392</v>
      </c>
      <c r="H759">
        <v>75</v>
      </c>
      <c r="I759">
        <v>0</v>
      </c>
      <c r="J759">
        <v>0</v>
      </c>
      <c r="K759">
        <v>1</v>
      </c>
      <c r="L759">
        <v>2</v>
      </c>
      <c r="M759">
        <v>11</v>
      </c>
      <c r="N759">
        <v>4</v>
      </c>
      <c r="O759">
        <v>1</v>
      </c>
      <c r="P759">
        <v>0</v>
      </c>
      <c r="Q759">
        <v>0</v>
      </c>
      <c r="R759">
        <v>0</v>
      </c>
      <c r="S759">
        <v>0</v>
      </c>
      <c r="T759">
        <v>0</v>
      </c>
      <c r="U759">
        <v>0</v>
      </c>
      <c r="V759">
        <v>3</v>
      </c>
      <c r="W759">
        <v>11</v>
      </c>
      <c r="X759">
        <v>0</v>
      </c>
      <c r="Y759">
        <v>62</v>
      </c>
      <c r="Z759">
        <v>2313</v>
      </c>
      <c r="AA759">
        <v>0</v>
      </c>
      <c r="AB759">
        <v>0</v>
      </c>
      <c r="AC759">
        <v>0</v>
      </c>
      <c r="AD759">
        <v>1</v>
      </c>
      <c r="AE759">
        <v>0</v>
      </c>
      <c r="AF759">
        <v>0</v>
      </c>
      <c r="AG759">
        <v>0</v>
      </c>
      <c r="AH759">
        <v>0</v>
      </c>
      <c r="AI759">
        <v>0</v>
      </c>
      <c r="AJ759">
        <v>1</v>
      </c>
      <c r="AK759">
        <v>1158</v>
      </c>
      <c r="AL759">
        <v>1158</v>
      </c>
      <c r="AM759">
        <v>0</v>
      </c>
    </row>
    <row r="760" spans="1:39" x14ac:dyDescent="0.25">
      <c r="A760">
        <v>51124</v>
      </c>
      <c r="B760">
        <v>1</v>
      </c>
      <c r="C760">
        <v>1</v>
      </c>
      <c r="D760">
        <v>79</v>
      </c>
      <c r="E760">
        <v>26</v>
      </c>
      <c r="F760">
        <v>1</v>
      </c>
      <c r="G760">
        <v>11</v>
      </c>
      <c r="H760">
        <v>0</v>
      </c>
      <c r="I760">
        <v>1</v>
      </c>
      <c r="J760">
        <v>4</v>
      </c>
      <c r="K760">
        <v>2</v>
      </c>
      <c r="L760">
        <v>1</v>
      </c>
      <c r="M760">
        <v>0</v>
      </c>
      <c r="N760">
        <v>3</v>
      </c>
      <c r="O760">
        <v>3</v>
      </c>
      <c r="P760">
        <v>0</v>
      </c>
      <c r="Q760">
        <v>0</v>
      </c>
      <c r="R760">
        <v>0</v>
      </c>
      <c r="S760">
        <v>0</v>
      </c>
      <c r="T760">
        <v>0</v>
      </c>
      <c r="U760">
        <v>0</v>
      </c>
      <c r="V760">
        <v>3</v>
      </c>
      <c r="W760">
        <v>11</v>
      </c>
      <c r="X760">
        <v>0</v>
      </c>
      <c r="Y760">
        <v>65</v>
      </c>
      <c r="Z760">
        <v>2352</v>
      </c>
      <c r="AA760">
        <v>0</v>
      </c>
      <c r="AB760">
        <v>0</v>
      </c>
      <c r="AC760">
        <v>1</v>
      </c>
      <c r="AD760">
        <v>0</v>
      </c>
      <c r="AE760">
        <v>0</v>
      </c>
      <c r="AF760">
        <v>0</v>
      </c>
      <c r="AG760">
        <v>0</v>
      </c>
      <c r="AH760">
        <v>0</v>
      </c>
      <c r="AI760">
        <v>1</v>
      </c>
      <c r="AJ760">
        <v>0</v>
      </c>
      <c r="AK760">
        <v>39</v>
      </c>
      <c r="AL760">
        <v>35</v>
      </c>
      <c r="AM760">
        <v>0</v>
      </c>
    </row>
    <row r="761" spans="1:39" x14ac:dyDescent="0.25">
      <c r="A761">
        <v>72258</v>
      </c>
      <c r="B761">
        <v>0</v>
      </c>
      <c r="C761">
        <v>1</v>
      </c>
      <c r="D761">
        <v>28</v>
      </c>
      <c r="E761">
        <v>522</v>
      </c>
      <c r="F761">
        <v>0</v>
      </c>
      <c r="G761">
        <v>522</v>
      </c>
      <c r="H761">
        <v>227</v>
      </c>
      <c r="I761">
        <v>120</v>
      </c>
      <c r="J761">
        <v>134</v>
      </c>
      <c r="K761">
        <v>2</v>
      </c>
      <c r="L761">
        <v>6</v>
      </c>
      <c r="M761">
        <v>9</v>
      </c>
      <c r="N761">
        <v>5</v>
      </c>
      <c r="O761">
        <v>2</v>
      </c>
      <c r="P761">
        <v>0</v>
      </c>
      <c r="Q761">
        <v>0</v>
      </c>
      <c r="R761">
        <v>0</v>
      </c>
      <c r="S761">
        <v>0</v>
      </c>
      <c r="T761">
        <v>0</v>
      </c>
      <c r="U761">
        <v>0</v>
      </c>
      <c r="V761">
        <v>3</v>
      </c>
      <c r="W761">
        <v>11</v>
      </c>
      <c r="X761">
        <v>0</v>
      </c>
      <c r="Y761">
        <v>49</v>
      </c>
      <c r="Z761">
        <v>2449</v>
      </c>
      <c r="AA761">
        <v>0</v>
      </c>
      <c r="AB761">
        <v>0</v>
      </c>
      <c r="AC761">
        <v>1</v>
      </c>
      <c r="AD761">
        <v>0</v>
      </c>
      <c r="AE761">
        <v>0</v>
      </c>
      <c r="AF761">
        <v>0</v>
      </c>
      <c r="AG761">
        <v>0</v>
      </c>
      <c r="AH761">
        <v>1</v>
      </c>
      <c r="AI761">
        <v>0</v>
      </c>
      <c r="AJ761">
        <v>0</v>
      </c>
      <c r="AK761">
        <v>1391</v>
      </c>
      <c r="AL761">
        <v>1257</v>
      </c>
      <c r="AM761">
        <v>0</v>
      </c>
    </row>
    <row r="762" spans="1:39" x14ac:dyDescent="0.25">
      <c r="A762">
        <v>71466</v>
      </c>
      <c r="B762">
        <v>0</v>
      </c>
      <c r="C762">
        <v>0</v>
      </c>
      <c r="D762">
        <v>86</v>
      </c>
      <c r="E762">
        <v>412</v>
      </c>
      <c r="F762">
        <v>12</v>
      </c>
      <c r="G762">
        <v>546</v>
      </c>
      <c r="H762">
        <v>78</v>
      </c>
      <c r="I762">
        <v>182</v>
      </c>
      <c r="J762">
        <v>0</v>
      </c>
      <c r="K762">
        <v>1</v>
      </c>
      <c r="L762">
        <v>4</v>
      </c>
      <c r="M762">
        <v>4</v>
      </c>
      <c r="N762">
        <v>10</v>
      </c>
      <c r="O762">
        <v>1</v>
      </c>
      <c r="P762">
        <v>0</v>
      </c>
      <c r="Q762">
        <v>0</v>
      </c>
      <c r="R762">
        <v>0</v>
      </c>
      <c r="S762">
        <v>0</v>
      </c>
      <c r="T762">
        <v>0</v>
      </c>
      <c r="U762">
        <v>0</v>
      </c>
      <c r="V762">
        <v>3</v>
      </c>
      <c r="W762">
        <v>11</v>
      </c>
      <c r="X762">
        <v>0</v>
      </c>
      <c r="Y762">
        <v>46</v>
      </c>
      <c r="Z762">
        <v>2244</v>
      </c>
      <c r="AA762">
        <v>0</v>
      </c>
      <c r="AB762">
        <v>0</v>
      </c>
      <c r="AC762">
        <v>1</v>
      </c>
      <c r="AD762">
        <v>0</v>
      </c>
      <c r="AE762">
        <v>0</v>
      </c>
      <c r="AF762">
        <v>0</v>
      </c>
      <c r="AG762">
        <v>0</v>
      </c>
      <c r="AH762">
        <v>0</v>
      </c>
      <c r="AI762">
        <v>0</v>
      </c>
      <c r="AJ762">
        <v>1</v>
      </c>
      <c r="AK762">
        <v>1230</v>
      </c>
      <c r="AL762">
        <v>1230</v>
      </c>
      <c r="AM762">
        <v>0</v>
      </c>
    </row>
    <row r="763" spans="1:39" x14ac:dyDescent="0.25">
      <c r="A763">
        <v>36283</v>
      </c>
      <c r="B763">
        <v>1</v>
      </c>
      <c r="C763">
        <v>1</v>
      </c>
      <c r="D763">
        <v>42</v>
      </c>
      <c r="E763">
        <v>6</v>
      </c>
      <c r="F763">
        <v>5</v>
      </c>
      <c r="G763">
        <v>5</v>
      </c>
      <c r="H763">
        <v>8</v>
      </c>
      <c r="I763">
        <v>0</v>
      </c>
      <c r="J763">
        <v>5</v>
      </c>
      <c r="K763">
        <v>2</v>
      </c>
      <c r="L763">
        <v>1</v>
      </c>
      <c r="M763">
        <v>0</v>
      </c>
      <c r="N763">
        <v>3</v>
      </c>
      <c r="O763">
        <v>4</v>
      </c>
      <c r="P763">
        <v>0</v>
      </c>
      <c r="Q763">
        <v>0</v>
      </c>
      <c r="R763">
        <v>0</v>
      </c>
      <c r="S763">
        <v>0</v>
      </c>
      <c r="T763">
        <v>0</v>
      </c>
      <c r="U763">
        <v>0</v>
      </c>
      <c r="V763">
        <v>3</v>
      </c>
      <c r="W763">
        <v>11</v>
      </c>
      <c r="X763">
        <v>0</v>
      </c>
      <c r="Y763">
        <v>44</v>
      </c>
      <c r="Z763">
        <v>2235</v>
      </c>
      <c r="AA763">
        <v>0</v>
      </c>
      <c r="AB763">
        <v>0</v>
      </c>
      <c r="AC763">
        <v>0</v>
      </c>
      <c r="AD763">
        <v>1</v>
      </c>
      <c r="AE763">
        <v>0</v>
      </c>
      <c r="AF763">
        <v>0</v>
      </c>
      <c r="AG763">
        <v>0</v>
      </c>
      <c r="AH763">
        <v>1</v>
      </c>
      <c r="AI763">
        <v>0</v>
      </c>
      <c r="AJ763">
        <v>0</v>
      </c>
      <c r="AK763">
        <v>24</v>
      </c>
      <c r="AL763">
        <v>19</v>
      </c>
      <c r="AM763">
        <v>0</v>
      </c>
    </row>
    <row r="764" spans="1:39" x14ac:dyDescent="0.25">
      <c r="A764">
        <v>20587</v>
      </c>
      <c r="B764">
        <v>1</v>
      </c>
      <c r="C764">
        <v>0</v>
      </c>
      <c r="D764">
        <v>39</v>
      </c>
      <c r="E764">
        <v>2</v>
      </c>
      <c r="F764">
        <v>3</v>
      </c>
      <c r="G764">
        <v>6</v>
      </c>
      <c r="H764">
        <v>4</v>
      </c>
      <c r="I764">
        <v>1</v>
      </c>
      <c r="J764">
        <v>9</v>
      </c>
      <c r="K764">
        <v>1</v>
      </c>
      <c r="L764">
        <v>1</v>
      </c>
      <c r="M764">
        <v>1</v>
      </c>
      <c r="N764">
        <v>2</v>
      </c>
      <c r="O764">
        <v>7</v>
      </c>
      <c r="P764">
        <v>0</v>
      </c>
      <c r="Q764">
        <v>0</v>
      </c>
      <c r="R764">
        <v>0</v>
      </c>
      <c r="S764">
        <v>0</v>
      </c>
      <c r="T764">
        <v>0</v>
      </c>
      <c r="U764">
        <v>0</v>
      </c>
      <c r="V764">
        <v>3</v>
      </c>
      <c r="W764">
        <v>11</v>
      </c>
      <c r="X764">
        <v>0</v>
      </c>
      <c r="Y764">
        <v>50</v>
      </c>
      <c r="Z764">
        <v>2208</v>
      </c>
      <c r="AA764">
        <v>0</v>
      </c>
      <c r="AB764">
        <v>0</v>
      </c>
      <c r="AC764">
        <v>1</v>
      </c>
      <c r="AD764">
        <v>0</v>
      </c>
      <c r="AE764">
        <v>0</v>
      </c>
      <c r="AF764">
        <v>0</v>
      </c>
      <c r="AG764">
        <v>0</v>
      </c>
      <c r="AH764">
        <v>1</v>
      </c>
      <c r="AI764">
        <v>0</v>
      </c>
      <c r="AJ764">
        <v>0</v>
      </c>
      <c r="AK764">
        <v>16</v>
      </c>
      <c r="AL764">
        <v>7</v>
      </c>
      <c r="AM764">
        <v>0</v>
      </c>
    </row>
    <row r="765" spans="1:39" x14ac:dyDescent="0.25">
      <c r="A765">
        <v>30467</v>
      </c>
      <c r="B765">
        <v>1</v>
      </c>
      <c r="C765">
        <v>0</v>
      </c>
      <c r="D765">
        <v>8</v>
      </c>
      <c r="E765">
        <v>1</v>
      </c>
      <c r="F765">
        <v>3</v>
      </c>
      <c r="G765">
        <v>8</v>
      </c>
      <c r="H765">
        <v>2</v>
      </c>
      <c r="I765">
        <v>5</v>
      </c>
      <c r="J765">
        <v>5</v>
      </c>
      <c r="K765">
        <v>1</v>
      </c>
      <c r="L765">
        <v>1</v>
      </c>
      <c r="M765">
        <v>0</v>
      </c>
      <c r="N765">
        <v>2</v>
      </c>
      <c r="O765">
        <v>7</v>
      </c>
      <c r="P765">
        <v>0</v>
      </c>
      <c r="Q765">
        <v>0</v>
      </c>
      <c r="R765">
        <v>0</v>
      </c>
      <c r="S765">
        <v>0</v>
      </c>
      <c r="T765">
        <v>0</v>
      </c>
      <c r="U765">
        <v>0</v>
      </c>
      <c r="V765">
        <v>3</v>
      </c>
      <c r="W765">
        <v>11</v>
      </c>
      <c r="X765">
        <v>0</v>
      </c>
      <c r="Y765">
        <v>48</v>
      </c>
      <c r="Z765">
        <v>2261</v>
      </c>
      <c r="AA765">
        <v>0</v>
      </c>
      <c r="AB765">
        <v>1</v>
      </c>
      <c r="AC765">
        <v>0</v>
      </c>
      <c r="AD765">
        <v>0</v>
      </c>
      <c r="AE765">
        <v>0</v>
      </c>
      <c r="AF765">
        <v>0</v>
      </c>
      <c r="AG765">
        <v>0</v>
      </c>
      <c r="AH765">
        <v>1</v>
      </c>
      <c r="AI765">
        <v>0</v>
      </c>
      <c r="AJ765">
        <v>0</v>
      </c>
      <c r="AK765">
        <v>19</v>
      </c>
      <c r="AL765">
        <v>14</v>
      </c>
      <c r="AM765">
        <v>0</v>
      </c>
    </row>
    <row r="766" spans="1:39" x14ac:dyDescent="0.25">
      <c r="A766">
        <v>31590</v>
      </c>
      <c r="B766">
        <v>1</v>
      </c>
      <c r="C766">
        <v>0</v>
      </c>
      <c r="D766">
        <v>40</v>
      </c>
      <c r="E766">
        <v>6</v>
      </c>
      <c r="F766">
        <v>2</v>
      </c>
      <c r="G766">
        <v>15</v>
      </c>
      <c r="H766">
        <v>6</v>
      </c>
      <c r="I766">
        <v>6</v>
      </c>
      <c r="J766">
        <v>3</v>
      </c>
      <c r="K766">
        <v>1</v>
      </c>
      <c r="L766">
        <v>1</v>
      </c>
      <c r="M766">
        <v>0</v>
      </c>
      <c r="N766">
        <v>3</v>
      </c>
      <c r="O766">
        <v>8</v>
      </c>
      <c r="P766">
        <v>0</v>
      </c>
      <c r="Q766">
        <v>0</v>
      </c>
      <c r="R766">
        <v>0</v>
      </c>
      <c r="S766">
        <v>0</v>
      </c>
      <c r="T766">
        <v>0</v>
      </c>
      <c r="U766">
        <v>0</v>
      </c>
      <c r="V766">
        <v>3</v>
      </c>
      <c r="W766">
        <v>11</v>
      </c>
      <c r="X766">
        <v>0</v>
      </c>
      <c r="Y766">
        <v>48</v>
      </c>
      <c r="Z766">
        <v>2535</v>
      </c>
      <c r="AA766">
        <v>0</v>
      </c>
      <c r="AB766">
        <v>0</v>
      </c>
      <c r="AC766">
        <v>0</v>
      </c>
      <c r="AD766">
        <v>1</v>
      </c>
      <c r="AE766">
        <v>0</v>
      </c>
      <c r="AF766">
        <v>0</v>
      </c>
      <c r="AG766">
        <v>0</v>
      </c>
      <c r="AH766">
        <v>1</v>
      </c>
      <c r="AI766">
        <v>0</v>
      </c>
      <c r="AJ766">
        <v>0</v>
      </c>
      <c r="AK766">
        <v>35</v>
      </c>
      <c r="AL766">
        <v>32</v>
      </c>
      <c r="AM766">
        <v>0</v>
      </c>
    </row>
    <row r="767" spans="1:39" x14ac:dyDescent="0.25">
      <c r="A767">
        <v>20425</v>
      </c>
      <c r="B767">
        <v>1</v>
      </c>
      <c r="C767">
        <v>0</v>
      </c>
      <c r="D767">
        <v>5</v>
      </c>
      <c r="E767">
        <v>4</v>
      </c>
      <c r="F767">
        <v>12</v>
      </c>
      <c r="G767">
        <v>5</v>
      </c>
      <c r="H767">
        <v>3</v>
      </c>
      <c r="I767">
        <v>16</v>
      </c>
      <c r="J767">
        <v>17</v>
      </c>
      <c r="K767">
        <v>2</v>
      </c>
      <c r="L767">
        <v>2</v>
      </c>
      <c r="M767">
        <v>0</v>
      </c>
      <c r="N767">
        <v>3</v>
      </c>
      <c r="O767">
        <v>7</v>
      </c>
      <c r="P767">
        <v>0</v>
      </c>
      <c r="Q767">
        <v>0</v>
      </c>
      <c r="R767">
        <v>0</v>
      </c>
      <c r="S767">
        <v>0</v>
      </c>
      <c r="T767">
        <v>0</v>
      </c>
      <c r="U767">
        <v>0</v>
      </c>
      <c r="V767">
        <v>3</v>
      </c>
      <c r="W767">
        <v>11</v>
      </c>
      <c r="X767">
        <v>0</v>
      </c>
      <c r="Y767">
        <v>34</v>
      </c>
      <c r="Z767">
        <v>2767</v>
      </c>
      <c r="AA767">
        <v>0</v>
      </c>
      <c r="AB767">
        <v>1</v>
      </c>
      <c r="AC767">
        <v>0</v>
      </c>
      <c r="AD767">
        <v>0</v>
      </c>
      <c r="AE767">
        <v>0</v>
      </c>
      <c r="AF767">
        <v>0</v>
      </c>
      <c r="AG767">
        <v>1</v>
      </c>
      <c r="AH767">
        <v>0</v>
      </c>
      <c r="AI767">
        <v>0</v>
      </c>
      <c r="AJ767">
        <v>0</v>
      </c>
      <c r="AK767">
        <v>40</v>
      </c>
      <c r="AL767">
        <v>23</v>
      </c>
      <c r="AM767">
        <v>0</v>
      </c>
    </row>
    <row r="768" spans="1:39" x14ac:dyDescent="0.25">
      <c r="A768">
        <v>17144</v>
      </c>
      <c r="B768">
        <v>1</v>
      </c>
      <c r="C768">
        <v>1</v>
      </c>
      <c r="D768">
        <v>96</v>
      </c>
      <c r="E768">
        <v>18</v>
      </c>
      <c r="F768">
        <v>2</v>
      </c>
      <c r="G768">
        <v>19</v>
      </c>
      <c r="H768">
        <v>0</v>
      </c>
      <c r="I768">
        <v>2</v>
      </c>
      <c r="J768">
        <v>6</v>
      </c>
      <c r="K768">
        <v>5</v>
      </c>
      <c r="L768">
        <v>3</v>
      </c>
      <c r="M768">
        <v>0</v>
      </c>
      <c r="N768">
        <v>4</v>
      </c>
      <c r="O768">
        <v>7</v>
      </c>
      <c r="P768">
        <v>0</v>
      </c>
      <c r="Q768">
        <v>0</v>
      </c>
      <c r="R768">
        <v>0</v>
      </c>
      <c r="S768">
        <v>0</v>
      </c>
      <c r="T768">
        <v>0</v>
      </c>
      <c r="U768">
        <v>0</v>
      </c>
      <c r="V768">
        <v>3</v>
      </c>
      <c r="W768">
        <v>11</v>
      </c>
      <c r="X768">
        <v>0</v>
      </c>
      <c r="Y768">
        <v>60</v>
      </c>
      <c r="Z768">
        <v>2293</v>
      </c>
      <c r="AA768">
        <v>0</v>
      </c>
      <c r="AB768">
        <v>0</v>
      </c>
      <c r="AC768">
        <v>0</v>
      </c>
      <c r="AD768">
        <v>1</v>
      </c>
      <c r="AE768">
        <v>0</v>
      </c>
      <c r="AF768">
        <v>0</v>
      </c>
      <c r="AG768">
        <v>0</v>
      </c>
      <c r="AH768">
        <v>0</v>
      </c>
      <c r="AI768">
        <v>1</v>
      </c>
      <c r="AJ768">
        <v>0</v>
      </c>
      <c r="AK768">
        <v>41</v>
      </c>
      <c r="AL768">
        <v>35</v>
      </c>
      <c r="AM768">
        <v>0</v>
      </c>
    </row>
    <row r="769" spans="1:39" x14ac:dyDescent="0.25">
      <c r="A769">
        <v>42564</v>
      </c>
      <c r="B769">
        <v>0</v>
      </c>
      <c r="C769">
        <v>1</v>
      </c>
      <c r="D769">
        <v>28</v>
      </c>
      <c r="E769">
        <v>324</v>
      </c>
      <c r="F769">
        <v>48</v>
      </c>
      <c r="G769">
        <v>186</v>
      </c>
      <c r="H769">
        <v>39</v>
      </c>
      <c r="I769">
        <v>18</v>
      </c>
      <c r="J769">
        <v>198</v>
      </c>
      <c r="K769">
        <v>6</v>
      </c>
      <c r="L769">
        <v>6</v>
      </c>
      <c r="M769">
        <v>8</v>
      </c>
      <c r="N769">
        <v>4</v>
      </c>
      <c r="O769">
        <v>7</v>
      </c>
      <c r="P769">
        <v>1</v>
      </c>
      <c r="Q769">
        <v>0</v>
      </c>
      <c r="R769">
        <v>0</v>
      </c>
      <c r="S769">
        <v>0</v>
      </c>
      <c r="T769">
        <v>0</v>
      </c>
      <c r="U769">
        <v>0</v>
      </c>
      <c r="V769">
        <v>3</v>
      </c>
      <c r="W769">
        <v>11</v>
      </c>
      <c r="X769">
        <v>1</v>
      </c>
      <c r="Y769">
        <v>52</v>
      </c>
      <c r="Z769">
        <v>2702</v>
      </c>
      <c r="AA769">
        <v>1</v>
      </c>
      <c r="AB769">
        <v>0</v>
      </c>
      <c r="AC769">
        <v>0</v>
      </c>
      <c r="AD769">
        <v>0</v>
      </c>
      <c r="AE769">
        <v>0</v>
      </c>
      <c r="AF769">
        <v>0</v>
      </c>
      <c r="AG769">
        <v>0</v>
      </c>
      <c r="AH769">
        <v>0</v>
      </c>
      <c r="AI769">
        <v>0</v>
      </c>
      <c r="AJ769">
        <v>1</v>
      </c>
      <c r="AK769">
        <v>615</v>
      </c>
      <c r="AL769">
        <v>417</v>
      </c>
      <c r="AM769">
        <v>1</v>
      </c>
    </row>
    <row r="770" spans="1:39" x14ac:dyDescent="0.25">
      <c r="A770">
        <v>43783</v>
      </c>
      <c r="B770">
        <v>1</v>
      </c>
      <c r="C770">
        <v>0</v>
      </c>
      <c r="D770">
        <v>22</v>
      </c>
      <c r="E770">
        <v>327</v>
      </c>
      <c r="F770">
        <v>9</v>
      </c>
      <c r="G770">
        <v>125</v>
      </c>
      <c r="H770">
        <v>25</v>
      </c>
      <c r="I770">
        <v>4</v>
      </c>
      <c r="J770">
        <v>139</v>
      </c>
      <c r="K770">
        <v>6</v>
      </c>
      <c r="L770">
        <v>7</v>
      </c>
      <c r="M770">
        <v>1</v>
      </c>
      <c r="N770">
        <v>8</v>
      </c>
      <c r="O770">
        <v>7</v>
      </c>
      <c r="P770">
        <v>1</v>
      </c>
      <c r="Q770">
        <v>0</v>
      </c>
      <c r="R770">
        <v>0</v>
      </c>
      <c r="S770">
        <v>0</v>
      </c>
      <c r="T770">
        <v>0</v>
      </c>
      <c r="U770">
        <v>0</v>
      </c>
      <c r="V770">
        <v>3</v>
      </c>
      <c r="W770">
        <v>11</v>
      </c>
      <c r="X770">
        <v>0</v>
      </c>
      <c r="Y770">
        <v>42</v>
      </c>
      <c r="Z770">
        <v>2190</v>
      </c>
      <c r="AA770">
        <v>0</v>
      </c>
      <c r="AB770">
        <v>1</v>
      </c>
      <c r="AC770">
        <v>0</v>
      </c>
      <c r="AD770">
        <v>0</v>
      </c>
      <c r="AE770">
        <v>0</v>
      </c>
      <c r="AF770">
        <v>0</v>
      </c>
      <c r="AG770">
        <v>0</v>
      </c>
      <c r="AH770">
        <v>0</v>
      </c>
      <c r="AI770">
        <v>1</v>
      </c>
      <c r="AJ770">
        <v>0</v>
      </c>
      <c r="AK770">
        <v>490</v>
      </c>
      <c r="AL770">
        <v>351</v>
      </c>
      <c r="AM770">
        <v>1</v>
      </c>
    </row>
    <row r="771" spans="1:39" x14ac:dyDescent="0.25">
      <c r="A771">
        <v>40780</v>
      </c>
      <c r="B771">
        <v>0</v>
      </c>
      <c r="C771">
        <v>1</v>
      </c>
      <c r="D771">
        <v>30</v>
      </c>
      <c r="E771">
        <v>229</v>
      </c>
      <c r="F771">
        <v>27</v>
      </c>
      <c r="G771">
        <v>71</v>
      </c>
      <c r="H771">
        <v>13</v>
      </c>
      <c r="I771">
        <v>3</v>
      </c>
      <c r="J771">
        <v>34</v>
      </c>
      <c r="K771">
        <v>4</v>
      </c>
      <c r="L771">
        <v>7</v>
      </c>
      <c r="M771">
        <v>1</v>
      </c>
      <c r="N771">
        <v>5</v>
      </c>
      <c r="O771">
        <v>9</v>
      </c>
      <c r="P771">
        <v>0</v>
      </c>
      <c r="Q771">
        <v>0</v>
      </c>
      <c r="R771">
        <v>0</v>
      </c>
      <c r="S771">
        <v>0</v>
      </c>
      <c r="T771">
        <v>0</v>
      </c>
      <c r="U771">
        <v>0</v>
      </c>
      <c r="V771">
        <v>3</v>
      </c>
      <c r="W771">
        <v>11</v>
      </c>
      <c r="X771">
        <v>0</v>
      </c>
      <c r="Y771">
        <v>44</v>
      </c>
      <c r="Z771">
        <v>2818</v>
      </c>
      <c r="AA771">
        <v>1</v>
      </c>
      <c r="AB771">
        <v>0</v>
      </c>
      <c r="AC771">
        <v>0</v>
      </c>
      <c r="AD771">
        <v>0</v>
      </c>
      <c r="AE771">
        <v>0</v>
      </c>
      <c r="AF771">
        <v>0</v>
      </c>
      <c r="AG771">
        <v>0</v>
      </c>
      <c r="AH771">
        <v>1</v>
      </c>
      <c r="AI771">
        <v>0</v>
      </c>
      <c r="AJ771">
        <v>0</v>
      </c>
      <c r="AK771">
        <v>343</v>
      </c>
      <c r="AL771">
        <v>309</v>
      </c>
      <c r="AM771">
        <v>0</v>
      </c>
    </row>
    <row r="772" spans="1:39" x14ac:dyDescent="0.25">
      <c r="A772">
        <v>62847</v>
      </c>
      <c r="B772">
        <v>0</v>
      </c>
      <c r="C772">
        <v>0</v>
      </c>
      <c r="D772">
        <v>45</v>
      </c>
      <c r="E772">
        <v>521</v>
      </c>
      <c r="F772">
        <v>168</v>
      </c>
      <c r="G772">
        <v>706</v>
      </c>
      <c r="H772">
        <v>80</v>
      </c>
      <c r="I772">
        <v>76</v>
      </c>
      <c r="J772">
        <v>61</v>
      </c>
      <c r="K772">
        <v>1</v>
      </c>
      <c r="L772">
        <v>3</v>
      </c>
      <c r="M772">
        <v>6</v>
      </c>
      <c r="N772">
        <v>4</v>
      </c>
      <c r="O772">
        <v>2</v>
      </c>
      <c r="P772">
        <v>0</v>
      </c>
      <c r="Q772">
        <v>0</v>
      </c>
      <c r="R772">
        <v>0</v>
      </c>
      <c r="S772">
        <v>0</v>
      </c>
      <c r="T772">
        <v>0</v>
      </c>
      <c r="U772">
        <v>0</v>
      </c>
      <c r="V772">
        <v>3</v>
      </c>
      <c r="W772">
        <v>11</v>
      </c>
      <c r="X772">
        <v>0</v>
      </c>
      <c r="Y772">
        <v>75</v>
      </c>
      <c r="Z772">
        <v>2689</v>
      </c>
      <c r="AA772">
        <v>0</v>
      </c>
      <c r="AB772">
        <v>0</v>
      </c>
      <c r="AC772">
        <v>0</v>
      </c>
      <c r="AD772">
        <v>1</v>
      </c>
      <c r="AE772">
        <v>0</v>
      </c>
      <c r="AF772">
        <v>0</v>
      </c>
      <c r="AG772">
        <v>0</v>
      </c>
      <c r="AH772">
        <v>0</v>
      </c>
      <c r="AI772">
        <v>1</v>
      </c>
      <c r="AJ772">
        <v>0</v>
      </c>
      <c r="AK772">
        <v>1551</v>
      </c>
      <c r="AL772">
        <v>1490</v>
      </c>
      <c r="AM772">
        <v>0</v>
      </c>
    </row>
    <row r="773" spans="1:39" x14ac:dyDescent="0.25">
      <c r="A773">
        <v>82017</v>
      </c>
      <c r="B773">
        <v>0</v>
      </c>
      <c r="C773">
        <v>0</v>
      </c>
      <c r="D773">
        <v>58</v>
      </c>
      <c r="E773">
        <v>184</v>
      </c>
      <c r="F773">
        <v>23</v>
      </c>
      <c r="G773">
        <v>446</v>
      </c>
      <c r="H773">
        <v>30</v>
      </c>
      <c r="I773">
        <v>23</v>
      </c>
      <c r="J773">
        <v>23</v>
      </c>
      <c r="K773">
        <v>1</v>
      </c>
      <c r="L773">
        <v>5</v>
      </c>
      <c r="M773">
        <v>4</v>
      </c>
      <c r="N773">
        <v>7</v>
      </c>
      <c r="O773">
        <v>2</v>
      </c>
      <c r="P773">
        <v>0</v>
      </c>
      <c r="Q773">
        <v>1</v>
      </c>
      <c r="R773">
        <v>1</v>
      </c>
      <c r="S773">
        <v>1</v>
      </c>
      <c r="T773">
        <v>0</v>
      </c>
      <c r="U773">
        <v>0</v>
      </c>
      <c r="V773">
        <v>3</v>
      </c>
      <c r="W773">
        <v>11</v>
      </c>
      <c r="X773">
        <v>1</v>
      </c>
      <c r="Y773">
        <v>63</v>
      </c>
      <c r="Z773">
        <v>2758</v>
      </c>
      <c r="AA773">
        <v>0</v>
      </c>
      <c r="AB773">
        <v>1</v>
      </c>
      <c r="AC773">
        <v>0</v>
      </c>
      <c r="AD773">
        <v>0</v>
      </c>
      <c r="AE773">
        <v>0</v>
      </c>
      <c r="AF773">
        <v>0</v>
      </c>
      <c r="AG773">
        <v>0</v>
      </c>
      <c r="AH773">
        <v>0</v>
      </c>
      <c r="AI773">
        <v>0</v>
      </c>
      <c r="AJ773">
        <v>1</v>
      </c>
      <c r="AK773">
        <v>706</v>
      </c>
      <c r="AL773">
        <v>683</v>
      </c>
      <c r="AM773">
        <v>3</v>
      </c>
    </row>
    <row r="774" spans="1:39" x14ac:dyDescent="0.25">
      <c r="A774">
        <v>16813</v>
      </c>
      <c r="B774">
        <v>0</v>
      </c>
      <c r="C774">
        <v>0</v>
      </c>
      <c r="D774">
        <v>49</v>
      </c>
      <c r="E774">
        <v>4</v>
      </c>
      <c r="F774">
        <v>8</v>
      </c>
      <c r="G774">
        <v>11</v>
      </c>
      <c r="H774">
        <v>12</v>
      </c>
      <c r="I774">
        <v>2</v>
      </c>
      <c r="J774">
        <v>13</v>
      </c>
      <c r="K774">
        <v>1</v>
      </c>
      <c r="L774">
        <v>2</v>
      </c>
      <c r="M774">
        <v>0</v>
      </c>
      <c r="N774">
        <v>3</v>
      </c>
      <c r="O774">
        <v>7</v>
      </c>
      <c r="P774">
        <v>1</v>
      </c>
      <c r="Q774">
        <v>0</v>
      </c>
      <c r="R774">
        <v>0</v>
      </c>
      <c r="S774">
        <v>0</v>
      </c>
      <c r="T774">
        <v>0</v>
      </c>
      <c r="U774">
        <v>0</v>
      </c>
      <c r="V774">
        <v>3</v>
      </c>
      <c r="W774">
        <v>11</v>
      </c>
      <c r="X774">
        <v>0</v>
      </c>
      <c r="Y774">
        <v>70</v>
      </c>
      <c r="Z774">
        <v>2504</v>
      </c>
      <c r="AA774">
        <v>0</v>
      </c>
      <c r="AB774">
        <v>0</v>
      </c>
      <c r="AC774">
        <v>1</v>
      </c>
      <c r="AD774">
        <v>0</v>
      </c>
      <c r="AE774">
        <v>0</v>
      </c>
      <c r="AF774">
        <v>0</v>
      </c>
      <c r="AG774">
        <v>0</v>
      </c>
      <c r="AH774">
        <v>1</v>
      </c>
      <c r="AI774">
        <v>0</v>
      </c>
      <c r="AJ774">
        <v>0</v>
      </c>
      <c r="AK774">
        <v>37</v>
      </c>
      <c r="AL774">
        <v>24</v>
      </c>
      <c r="AM774">
        <v>1</v>
      </c>
    </row>
    <row r="775" spans="1:39" x14ac:dyDescent="0.25">
      <c r="A775">
        <v>51267</v>
      </c>
      <c r="B775">
        <v>1</v>
      </c>
      <c r="C775">
        <v>1</v>
      </c>
      <c r="D775">
        <v>37</v>
      </c>
      <c r="E775">
        <v>183</v>
      </c>
      <c r="F775">
        <v>2</v>
      </c>
      <c r="G775">
        <v>64</v>
      </c>
      <c r="H775">
        <v>7</v>
      </c>
      <c r="I775">
        <v>2</v>
      </c>
      <c r="J775">
        <v>12</v>
      </c>
      <c r="K775">
        <v>4</v>
      </c>
      <c r="L775">
        <v>3</v>
      </c>
      <c r="M775">
        <v>3</v>
      </c>
      <c r="N775">
        <v>5</v>
      </c>
      <c r="O775">
        <v>4</v>
      </c>
      <c r="P775">
        <v>0</v>
      </c>
      <c r="Q775">
        <v>0</v>
      </c>
      <c r="R775">
        <v>0</v>
      </c>
      <c r="S775">
        <v>0</v>
      </c>
      <c r="T775">
        <v>0</v>
      </c>
      <c r="U775">
        <v>0</v>
      </c>
      <c r="V775">
        <v>3</v>
      </c>
      <c r="W775">
        <v>11</v>
      </c>
      <c r="X775">
        <v>0</v>
      </c>
      <c r="Y775">
        <v>42</v>
      </c>
      <c r="Z775">
        <v>2402</v>
      </c>
      <c r="AA775">
        <v>0</v>
      </c>
      <c r="AB775">
        <v>1</v>
      </c>
      <c r="AC775">
        <v>0</v>
      </c>
      <c r="AD775">
        <v>0</v>
      </c>
      <c r="AE775">
        <v>0</v>
      </c>
      <c r="AF775">
        <v>0</v>
      </c>
      <c r="AG775">
        <v>0</v>
      </c>
      <c r="AH775">
        <v>1</v>
      </c>
      <c r="AI775">
        <v>0</v>
      </c>
      <c r="AJ775">
        <v>0</v>
      </c>
      <c r="AK775">
        <v>258</v>
      </c>
      <c r="AL775">
        <v>246</v>
      </c>
      <c r="AM775">
        <v>0</v>
      </c>
    </row>
    <row r="776" spans="1:39" x14ac:dyDescent="0.25">
      <c r="A776">
        <v>46524</v>
      </c>
      <c r="B776">
        <v>0</v>
      </c>
      <c r="C776">
        <v>1</v>
      </c>
      <c r="D776">
        <v>70</v>
      </c>
      <c r="E776">
        <v>31</v>
      </c>
      <c r="F776">
        <v>19</v>
      </c>
      <c r="G776">
        <v>35</v>
      </c>
      <c r="H776">
        <v>26</v>
      </c>
      <c r="I776">
        <v>14</v>
      </c>
      <c r="J776">
        <v>52</v>
      </c>
      <c r="K776">
        <v>2</v>
      </c>
      <c r="L776">
        <v>1</v>
      </c>
      <c r="M776">
        <v>1</v>
      </c>
      <c r="N776">
        <v>5</v>
      </c>
      <c r="O776">
        <v>3</v>
      </c>
      <c r="P776">
        <v>0</v>
      </c>
      <c r="Q776">
        <v>0</v>
      </c>
      <c r="R776">
        <v>0</v>
      </c>
      <c r="S776">
        <v>0</v>
      </c>
      <c r="T776">
        <v>0</v>
      </c>
      <c r="U776">
        <v>0</v>
      </c>
      <c r="V776">
        <v>3</v>
      </c>
      <c r="W776">
        <v>11</v>
      </c>
      <c r="X776">
        <v>0</v>
      </c>
      <c r="Y776">
        <v>59</v>
      </c>
      <c r="Z776">
        <v>2609</v>
      </c>
      <c r="AA776">
        <v>0</v>
      </c>
      <c r="AB776">
        <v>0</v>
      </c>
      <c r="AC776">
        <v>1</v>
      </c>
      <c r="AD776">
        <v>0</v>
      </c>
      <c r="AE776">
        <v>0</v>
      </c>
      <c r="AF776">
        <v>0</v>
      </c>
      <c r="AG776">
        <v>0</v>
      </c>
      <c r="AH776">
        <v>1</v>
      </c>
      <c r="AI776">
        <v>0</v>
      </c>
      <c r="AJ776">
        <v>0</v>
      </c>
      <c r="AK776">
        <v>125</v>
      </c>
      <c r="AL776">
        <v>73</v>
      </c>
      <c r="AM776">
        <v>0</v>
      </c>
    </row>
    <row r="777" spans="1:39" x14ac:dyDescent="0.25">
      <c r="A777">
        <v>45183</v>
      </c>
      <c r="B777">
        <v>0</v>
      </c>
      <c r="C777">
        <v>0</v>
      </c>
      <c r="D777">
        <v>33</v>
      </c>
      <c r="E777">
        <v>219</v>
      </c>
      <c r="F777">
        <v>3</v>
      </c>
      <c r="G777">
        <v>60</v>
      </c>
      <c r="H777">
        <v>12</v>
      </c>
      <c r="I777">
        <v>9</v>
      </c>
      <c r="J777">
        <v>12</v>
      </c>
      <c r="K777">
        <v>1</v>
      </c>
      <c r="L777">
        <v>4</v>
      </c>
      <c r="M777">
        <v>1</v>
      </c>
      <c r="N777">
        <v>7</v>
      </c>
      <c r="O777">
        <v>7</v>
      </c>
      <c r="P777">
        <v>0</v>
      </c>
      <c r="Q777">
        <v>1</v>
      </c>
      <c r="R777">
        <v>0</v>
      </c>
      <c r="S777">
        <v>0</v>
      </c>
      <c r="T777">
        <v>0</v>
      </c>
      <c r="U777">
        <v>0</v>
      </c>
      <c r="V777">
        <v>3</v>
      </c>
      <c r="W777">
        <v>11</v>
      </c>
      <c r="X777">
        <v>0</v>
      </c>
      <c r="Y777">
        <v>58</v>
      </c>
      <c r="Z777">
        <v>2684</v>
      </c>
      <c r="AA777">
        <v>0</v>
      </c>
      <c r="AB777">
        <v>0</v>
      </c>
      <c r="AC777">
        <v>1</v>
      </c>
      <c r="AD777">
        <v>0</v>
      </c>
      <c r="AE777">
        <v>0</v>
      </c>
      <c r="AF777">
        <v>0</v>
      </c>
      <c r="AG777">
        <v>0</v>
      </c>
      <c r="AH777">
        <v>0</v>
      </c>
      <c r="AI777">
        <v>1</v>
      </c>
      <c r="AJ777">
        <v>0</v>
      </c>
      <c r="AK777">
        <v>303</v>
      </c>
      <c r="AL777">
        <v>291</v>
      </c>
      <c r="AM777">
        <v>1</v>
      </c>
    </row>
    <row r="778" spans="1:39" x14ac:dyDescent="0.25">
      <c r="A778">
        <v>70421</v>
      </c>
      <c r="B778">
        <v>0</v>
      </c>
      <c r="C778">
        <v>1</v>
      </c>
      <c r="D778">
        <v>98</v>
      </c>
      <c r="E778">
        <v>479</v>
      </c>
      <c r="F778">
        <v>28</v>
      </c>
      <c r="G778">
        <v>136</v>
      </c>
      <c r="H778">
        <v>75</v>
      </c>
      <c r="I778">
        <v>14</v>
      </c>
      <c r="J778">
        <v>35</v>
      </c>
      <c r="K778">
        <v>3</v>
      </c>
      <c r="L778">
        <v>10</v>
      </c>
      <c r="M778">
        <v>3</v>
      </c>
      <c r="N778">
        <v>7</v>
      </c>
      <c r="O778">
        <v>6</v>
      </c>
      <c r="P778">
        <v>0</v>
      </c>
      <c r="Q778">
        <v>0</v>
      </c>
      <c r="R778">
        <v>0</v>
      </c>
      <c r="S778">
        <v>0</v>
      </c>
      <c r="T778">
        <v>0</v>
      </c>
      <c r="U778">
        <v>0</v>
      </c>
      <c r="V778">
        <v>3</v>
      </c>
      <c r="W778">
        <v>11</v>
      </c>
      <c r="X778">
        <v>0</v>
      </c>
      <c r="Y778">
        <v>66</v>
      </c>
      <c r="Z778">
        <v>2160</v>
      </c>
      <c r="AA778">
        <v>0</v>
      </c>
      <c r="AB778">
        <v>1</v>
      </c>
      <c r="AC778">
        <v>0</v>
      </c>
      <c r="AD778">
        <v>0</v>
      </c>
      <c r="AE778">
        <v>0</v>
      </c>
      <c r="AF778">
        <v>0</v>
      </c>
      <c r="AG778">
        <v>0</v>
      </c>
      <c r="AH778">
        <v>0</v>
      </c>
      <c r="AI778">
        <v>0</v>
      </c>
      <c r="AJ778">
        <v>1</v>
      </c>
      <c r="AK778">
        <v>732</v>
      </c>
      <c r="AL778">
        <v>697</v>
      </c>
      <c r="AM778">
        <v>0</v>
      </c>
    </row>
    <row r="779" spans="1:39" x14ac:dyDescent="0.25">
      <c r="A779">
        <v>60161</v>
      </c>
      <c r="B779">
        <v>0</v>
      </c>
      <c r="C779">
        <v>1</v>
      </c>
      <c r="D779">
        <v>17</v>
      </c>
      <c r="E779">
        <v>584</v>
      </c>
      <c r="F779">
        <v>44</v>
      </c>
      <c r="G779">
        <v>212</v>
      </c>
      <c r="H779">
        <v>46</v>
      </c>
      <c r="I779">
        <v>8</v>
      </c>
      <c r="J779">
        <v>177</v>
      </c>
      <c r="K779">
        <v>3</v>
      </c>
      <c r="L779">
        <v>11</v>
      </c>
      <c r="M779">
        <v>4</v>
      </c>
      <c r="N779">
        <v>8</v>
      </c>
      <c r="O779">
        <v>8</v>
      </c>
      <c r="P779">
        <v>0</v>
      </c>
      <c r="Q779">
        <v>0</v>
      </c>
      <c r="R779">
        <v>0</v>
      </c>
      <c r="S779">
        <v>0</v>
      </c>
      <c r="T779">
        <v>0</v>
      </c>
      <c r="U779">
        <v>0</v>
      </c>
      <c r="V779">
        <v>3</v>
      </c>
      <c r="W779">
        <v>11</v>
      </c>
      <c r="X779">
        <v>0</v>
      </c>
      <c r="Y779">
        <v>55</v>
      </c>
      <c r="Z779">
        <v>2773</v>
      </c>
      <c r="AA779">
        <v>1</v>
      </c>
      <c r="AB779">
        <v>0</v>
      </c>
      <c r="AC779">
        <v>0</v>
      </c>
      <c r="AD779">
        <v>0</v>
      </c>
      <c r="AE779">
        <v>0</v>
      </c>
      <c r="AF779">
        <v>1</v>
      </c>
      <c r="AG779">
        <v>0</v>
      </c>
      <c r="AH779">
        <v>0</v>
      </c>
      <c r="AI779">
        <v>0</v>
      </c>
      <c r="AJ779">
        <v>0</v>
      </c>
      <c r="AK779">
        <v>894</v>
      </c>
      <c r="AL779">
        <v>717</v>
      </c>
      <c r="AM779">
        <v>0</v>
      </c>
    </row>
    <row r="780" spans="1:39" x14ac:dyDescent="0.25">
      <c r="A780">
        <v>73926</v>
      </c>
      <c r="B780">
        <v>0</v>
      </c>
      <c r="C780">
        <v>0</v>
      </c>
      <c r="D780">
        <v>54</v>
      </c>
      <c r="E780">
        <v>627</v>
      </c>
      <c r="F780">
        <v>91</v>
      </c>
      <c r="G780">
        <v>597</v>
      </c>
      <c r="H780">
        <v>159</v>
      </c>
      <c r="I780">
        <v>91</v>
      </c>
      <c r="J780">
        <v>15</v>
      </c>
      <c r="K780">
        <v>1</v>
      </c>
      <c r="L780">
        <v>6</v>
      </c>
      <c r="M780">
        <v>5</v>
      </c>
      <c r="N780">
        <v>12</v>
      </c>
      <c r="O780">
        <v>3</v>
      </c>
      <c r="P780">
        <v>0</v>
      </c>
      <c r="Q780">
        <v>0</v>
      </c>
      <c r="R780">
        <v>0</v>
      </c>
      <c r="S780">
        <v>0</v>
      </c>
      <c r="T780">
        <v>0</v>
      </c>
      <c r="U780">
        <v>0</v>
      </c>
      <c r="V780">
        <v>3</v>
      </c>
      <c r="W780">
        <v>11</v>
      </c>
      <c r="X780">
        <v>0</v>
      </c>
      <c r="Y780">
        <v>47</v>
      </c>
      <c r="Z780">
        <v>2643</v>
      </c>
      <c r="AA780">
        <v>0</v>
      </c>
      <c r="AB780">
        <v>0</v>
      </c>
      <c r="AC780">
        <v>0</v>
      </c>
      <c r="AD780">
        <v>1</v>
      </c>
      <c r="AE780">
        <v>0</v>
      </c>
      <c r="AF780">
        <v>0</v>
      </c>
      <c r="AG780">
        <v>0</v>
      </c>
      <c r="AH780">
        <v>1</v>
      </c>
      <c r="AI780">
        <v>0</v>
      </c>
      <c r="AJ780">
        <v>0</v>
      </c>
      <c r="AK780">
        <v>1565</v>
      </c>
      <c r="AL780">
        <v>1550</v>
      </c>
      <c r="AM780">
        <v>0</v>
      </c>
    </row>
    <row r="781" spans="1:39" x14ac:dyDescent="0.25">
      <c r="A781">
        <v>19329</v>
      </c>
      <c r="B781">
        <v>1</v>
      </c>
      <c r="C781">
        <v>0</v>
      </c>
      <c r="D781">
        <v>39</v>
      </c>
      <c r="E781">
        <v>24</v>
      </c>
      <c r="F781">
        <v>1</v>
      </c>
      <c r="G781">
        <v>16</v>
      </c>
      <c r="H781">
        <v>12</v>
      </c>
      <c r="I781">
        <v>2</v>
      </c>
      <c r="J781">
        <v>5</v>
      </c>
      <c r="K781">
        <v>3</v>
      </c>
      <c r="L781">
        <v>4</v>
      </c>
      <c r="M781">
        <v>0</v>
      </c>
      <c r="N781">
        <v>3</v>
      </c>
      <c r="O781">
        <v>8</v>
      </c>
      <c r="P781">
        <v>0</v>
      </c>
      <c r="Q781">
        <v>0</v>
      </c>
      <c r="R781">
        <v>0</v>
      </c>
      <c r="S781">
        <v>0</v>
      </c>
      <c r="T781">
        <v>0</v>
      </c>
      <c r="U781">
        <v>0</v>
      </c>
      <c r="V781">
        <v>3</v>
      </c>
      <c r="W781">
        <v>11</v>
      </c>
      <c r="X781">
        <v>0</v>
      </c>
      <c r="Y781">
        <v>52</v>
      </c>
      <c r="Z781">
        <v>2356</v>
      </c>
      <c r="AA781">
        <v>0</v>
      </c>
      <c r="AB781">
        <v>1</v>
      </c>
      <c r="AC781">
        <v>0</v>
      </c>
      <c r="AD781">
        <v>0</v>
      </c>
      <c r="AE781">
        <v>0</v>
      </c>
      <c r="AF781">
        <v>0</v>
      </c>
      <c r="AG781">
        <v>0</v>
      </c>
      <c r="AH781">
        <v>1</v>
      </c>
      <c r="AI781">
        <v>0</v>
      </c>
      <c r="AJ781">
        <v>0</v>
      </c>
      <c r="AK781">
        <v>55</v>
      </c>
      <c r="AL781">
        <v>50</v>
      </c>
      <c r="AM781">
        <v>0</v>
      </c>
    </row>
    <row r="782" spans="1:39" x14ac:dyDescent="0.25">
      <c r="A782">
        <v>61872</v>
      </c>
      <c r="B782">
        <v>0</v>
      </c>
      <c r="C782">
        <v>1</v>
      </c>
      <c r="D782">
        <v>81</v>
      </c>
      <c r="E782">
        <v>330</v>
      </c>
      <c r="F782">
        <v>5</v>
      </c>
      <c r="G782">
        <v>159</v>
      </c>
      <c r="H782">
        <v>36</v>
      </c>
      <c r="I782">
        <v>27</v>
      </c>
      <c r="J782">
        <v>16</v>
      </c>
      <c r="K782">
        <v>4</v>
      </c>
      <c r="L782">
        <v>4</v>
      </c>
      <c r="M782">
        <v>4</v>
      </c>
      <c r="N782">
        <v>9</v>
      </c>
      <c r="O782">
        <v>4</v>
      </c>
      <c r="P782">
        <v>0</v>
      </c>
      <c r="Q782">
        <v>0</v>
      </c>
      <c r="R782">
        <v>0</v>
      </c>
      <c r="S782">
        <v>0</v>
      </c>
      <c r="T782">
        <v>0</v>
      </c>
      <c r="U782">
        <v>0</v>
      </c>
      <c r="V782">
        <v>3</v>
      </c>
      <c r="W782">
        <v>11</v>
      </c>
      <c r="X782">
        <v>0</v>
      </c>
      <c r="Y782">
        <v>50</v>
      </c>
      <c r="Z782">
        <v>2357</v>
      </c>
      <c r="AA782">
        <v>0</v>
      </c>
      <c r="AB782">
        <v>1</v>
      </c>
      <c r="AC782">
        <v>0</v>
      </c>
      <c r="AD782">
        <v>0</v>
      </c>
      <c r="AE782">
        <v>0</v>
      </c>
      <c r="AF782">
        <v>0</v>
      </c>
      <c r="AG782">
        <v>0</v>
      </c>
      <c r="AH782">
        <v>0</v>
      </c>
      <c r="AI782">
        <v>1</v>
      </c>
      <c r="AJ782">
        <v>0</v>
      </c>
      <c r="AK782">
        <v>557</v>
      </c>
      <c r="AL782">
        <v>541</v>
      </c>
      <c r="AM782">
        <v>0</v>
      </c>
    </row>
    <row r="783" spans="1:39" x14ac:dyDescent="0.25">
      <c r="A783">
        <v>46984</v>
      </c>
      <c r="B783">
        <v>1</v>
      </c>
      <c r="C783">
        <v>1</v>
      </c>
      <c r="D783">
        <v>71</v>
      </c>
      <c r="E783">
        <v>19</v>
      </c>
      <c r="F783">
        <v>1</v>
      </c>
      <c r="G783">
        <v>10</v>
      </c>
      <c r="H783">
        <v>2</v>
      </c>
      <c r="I783">
        <v>1</v>
      </c>
      <c r="J783">
        <v>8</v>
      </c>
      <c r="K783">
        <v>1</v>
      </c>
      <c r="L783">
        <v>1</v>
      </c>
      <c r="M783">
        <v>0</v>
      </c>
      <c r="N783">
        <v>3</v>
      </c>
      <c r="O783">
        <v>5</v>
      </c>
      <c r="P783">
        <v>0</v>
      </c>
      <c r="Q783">
        <v>0</v>
      </c>
      <c r="R783">
        <v>0</v>
      </c>
      <c r="S783">
        <v>0</v>
      </c>
      <c r="T783">
        <v>0</v>
      </c>
      <c r="U783">
        <v>0</v>
      </c>
      <c r="V783">
        <v>3</v>
      </c>
      <c r="W783">
        <v>11</v>
      </c>
      <c r="X783">
        <v>0</v>
      </c>
      <c r="Y783">
        <v>64</v>
      </c>
      <c r="Z783">
        <v>2619</v>
      </c>
      <c r="AA783">
        <v>0</v>
      </c>
      <c r="AB783">
        <v>0</v>
      </c>
      <c r="AC783">
        <v>0</v>
      </c>
      <c r="AD783">
        <v>0</v>
      </c>
      <c r="AE783">
        <v>1</v>
      </c>
      <c r="AF783">
        <v>0</v>
      </c>
      <c r="AG783">
        <v>0</v>
      </c>
      <c r="AH783">
        <v>1</v>
      </c>
      <c r="AI783">
        <v>0</v>
      </c>
      <c r="AJ783">
        <v>0</v>
      </c>
      <c r="AK783">
        <v>33</v>
      </c>
      <c r="AL783">
        <v>25</v>
      </c>
      <c r="AM783">
        <v>0</v>
      </c>
    </row>
    <row r="784" spans="1:39" x14ac:dyDescent="0.25">
      <c r="A784">
        <v>34838</v>
      </c>
      <c r="B784">
        <v>1</v>
      </c>
      <c r="C784">
        <v>1</v>
      </c>
      <c r="D784">
        <v>62</v>
      </c>
      <c r="E784">
        <v>28</v>
      </c>
      <c r="F784">
        <v>23</v>
      </c>
      <c r="G784">
        <v>29</v>
      </c>
      <c r="H784">
        <v>29</v>
      </c>
      <c r="I784">
        <v>14</v>
      </c>
      <c r="J784">
        <v>47</v>
      </c>
      <c r="K784">
        <v>3</v>
      </c>
      <c r="L784">
        <v>2</v>
      </c>
      <c r="M784">
        <v>1</v>
      </c>
      <c r="N784">
        <v>4</v>
      </c>
      <c r="O784">
        <v>6</v>
      </c>
      <c r="P784">
        <v>0</v>
      </c>
      <c r="Q784">
        <v>0</v>
      </c>
      <c r="R784">
        <v>0</v>
      </c>
      <c r="S784">
        <v>0</v>
      </c>
      <c r="T784">
        <v>0</v>
      </c>
      <c r="U784">
        <v>0</v>
      </c>
      <c r="V784">
        <v>3</v>
      </c>
      <c r="W784">
        <v>11</v>
      </c>
      <c r="X784">
        <v>0</v>
      </c>
      <c r="Y784">
        <v>69</v>
      </c>
      <c r="Z784">
        <v>2685</v>
      </c>
      <c r="AA784">
        <v>0</v>
      </c>
      <c r="AB784">
        <v>1</v>
      </c>
      <c r="AC784">
        <v>0</v>
      </c>
      <c r="AD784">
        <v>0</v>
      </c>
      <c r="AE784">
        <v>0</v>
      </c>
      <c r="AF784">
        <v>0</v>
      </c>
      <c r="AG784">
        <v>0</v>
      </c>
      <c r="AH784">
        <v>1</v>
      </c>
      <c r="AI784">
        <v>0</v>
      </c>
      <c r="AJ784">
        <v>0</v>
      </c>
      <c r="AK784">
        <v>123</v>
      </c>
      <c r="AL784">
        <v>76</v>
      </c>
      <c r="AM784">
        <v>0</v>
      </c>
    </row>
    <row r="785" spans="1:39" x14ac:dyDescent="0.25">
      <c r="A785">
        <v>82716</v>
      </c>
      <c r="B785">
        <v>0</v>
      </c>
      <c r="C785">
        <v>0</v>
      </c>
      <c r="D785">
        <v>8</v>
      </c>
      <c r="E785">
        <v>606</v>
      </c>
      <c r="F785">
        <v>148</v>
      </c>
      <c r="G785">
        <v>228</v>
      </c>
      <c r="H785">
        <v>15</v>
      </c>
      <c r="I785">
        <v>148</v>
      </c>
      <c r="J785">
        <v>22</v>
      </c>
      <c r="K785">
        <v>1</v>
      </c>
      <c r="L785">
        <v>6</v>
      </c>
      <c r="M785">
        <v>8</v>
      </c>
      <c r="N785">
        <v>13</v>
      </c>
      <c r="O785">
        <v>2</v>
      </c>
      <c r="P785">
        <v>0</v>
      </c>
      <c r="Q785">
        <v>0</v>
      </c>
      <c r="R785">
        <v>0</v>
      </c>
      <c r="S785">
        <v>0</v>
      </c>
      <c r="T785">
        <v>0</v>
      </c>
      <c r="U785">
        <v>0</v>
      </c>
      <c r="V785">
        <v>3</v>
      </c>
      <c r="W785">
        <v>11</v>
      </c>
      <c r="X785">
        <v>0</v>
      </c>
      <c r="Y785">
        <v>76</v>
      </c>
      <c r="Z785">
        <v>2395</v>
      </c>
      <c r="AA785">
        <v>0</v>
      </c>
      <c r="AB785">
        <v>0</v>
      </c>
      <c r="AC785">
        <v>1</v>
      </c>
      <c r="AD785">
        <v>0</v>
      </c>
      <c r="AE785">
        <v>0</v>
      </c>
      <c r="AF785">
        <v>0</v>
      </c>
      <c r="AG785">
        <v>0</v>
      </c>
      <c r="AH785">
        <v>0</v>
      </c>
      <c r="AI785">
        <v>0</v>
      </c>
      <c r="AJ785">
        <v>1</v>
      </c>
      <c r="AK785">
        <v>1145</v>
      </c>
      <c r="AL785">
        <v>1123</v>
      </c>
      <c r="AM785">
        <v>0</v>
      </c>
    </row>
    <row r="786" spans="1:39" x14ac:dyDescent="0.25">
      <c r="A786">
        <v>48192</v>
      </c>
      <c r="B786">
        <v>0</v>
      </c>
      <c r="C786">
        <v>0</v>
      </c>
      <c r="D786">
        <v>76</v>
      </c>
      <c r="E786">
        <v>1039</v>
      </c>
      <c r="F786">
        <v>43</v>
      </c>
      <c r="G786">
        <v>204</v>
      </c>
      <c r="H786">
        <v>153</v>
      </c>
      <c r="I786">
        <v>58</v>
      </c>
      <c r="J786">
        <v>29</v>
      </c>
      <c r="K786">
        <v>3</v>
      </c>
      <c r="L786">
        <v>2</v>
      </c>
      <c r="M786">
        <v>8</v>
      </c>
      <c r="N786">
        <v>12</v>
      </c>
      <c r="O786">
        <v>8</v>
      </c>
      <c r="P786">
        <v>0</v>
      </c>
      <c r="Q786">
        <v>1</v>
      </c>
      <c r="R786">
        <v>0</v>
      </c>
      <c r="S786">
        <v>1</v>
      </c>
      <c r="T786">
        <v>1</v>
      </c>
      <c r="U786">
        <v>0</v>
      </c>
      <c r="V786">
        <v>3</v>
      </c>
      <c r="W786">
        <v>11</v>
      </c>
      <c r="X786">
        <v>1</v>
      </c>
      <c r="Y786">
        <v>62</v>
      </c>
      <c r="Z786">
        <v>2608</v>
      </c>
      <c r="AA786">
        <v>0</v>
      </c>
      <c r="AB786">
        <v>1</v>
      </c>
      <c r="AC786">
        <v>0</v>
      </c>
      <c r="AD786">
        <v>0</v>
      </c>
      <c r="AE786">
        <v>0</v>
      </c>
      <c r="AF786">
        <v>0</v>
      </c>
      <c r="AG786">
        <v>0</v>
      </c>
      <c r="AH786">
        <v>1</v>
      </c>
      <c r="AI786">
        <v>0</v>
      </c>
      <c r="AJ786">
        <v>0</v>
      </c>
      <c r="AK786">
        <v>1497</v>
      </c>
      <c r="AL786">
        <v>1468</v>
      </c>
      <c r="AM786">
        <v>3</v>
      </c>
    </row>
    <row r="787" spans="1:39" x14ac:dyDescent="0.25">
      <c r="A787">
        <v>49681</v>
      </c>
      <c r="B787">
        <v>0</v>
      </c>
      <c r="C787">
        <v>2</v>
      </c>
      <c r="D787">
        <v>66</v>
      </c>
      <c r="E787">
        <v>411</v>
      </c>
      <c r="F787">
        <v>0</v>
      </c>
      <c r="G787">
        <v>26</v>
      </c>
      <c r="H787">
        <v>0</v>
      </c>
      <c r="I787">
        <v>0</v>
      </c>
      <c r="J787">
        <v>21</v>
      </c>
      <c r="K787">
        <v>6</v>
      </c>
      <c r="L787">
        <v>7</v>
      </c>
      <c r="M787">
        <v>1</v>
      </c>
      <c r="N787">
        <v>7</v>
      </c>
      <c r="O787">
        <v>7</v>
      </c>
      <c r="P787">
        <v>0</v>
      </c>
      <c r="Q787">
        <v>0</v>
      </c>
      <c r="R787">
        <v>0</v>
      </c>
      <c r="S787">
        <v>0</v>
      </c>
      <c r="T787">
        <v>0</v>
      </c>
      <c r="U787">
        <v>0</v>
      </c>
      <c r="V787">
        <v>3</v>
      </c>
      <c r="W787">
        <v>11</v>
      </c>
      <c r="X787">
        <v>0</v>
      </c>
      <c r="Y787">
        <v>44</v>
      </c>
      <c r="Z787">
        <v>2396</v>
      </c>
      <c r="AA787">
        <v>0</v>
      </c>
      <c r="AB787">
        <v>1</v>
      </c>
      <c r="AC787">
        <v>0</v>
      </c>
      <c r="AD787">
        <v>0</v>
      </c>
      <c r="AE787">
        <v>0</v>
      </c>
      <c r="AF787">
        <v>0</v>
      </c>
      <c r="AG787">
        <v>0</v>
      </c>
      <c r="AH787">
        <v>0</v>
      </c>
      <c r="AI787">
        <v>1</v>
      </c>
      <c r="AJ787">
        <v>0</v>
      </c>
      <c r="AK787">
        <v>437</v>
      </c>
      <c r="AL787">
        <v>416</v>
      </c>
      <c r="AM787">
        <v>0</v>
      </c>
    </row>
    <row r="788" spans="1:39" x14ac:dyDescent="0.25">
      <c r="A788">
        <v>56850</v>
      </c>
      <c r="B788">
        <v>0</v>
      </c>
      <c r="C788">
        <v>1</v>
      </c>
      <c r="D788">
        <v>83</v>
      </c>
      <c r="E788">
        <v>34</v>
      </c>
      <c r="F788">
        <v>1</v>
      </c>
      <c r="G788">
        <v>19</v>
      </c>
      <c r="H788">
        <v>2</v>
      </c>
      <c r="I788">
        <v>7</v>
      </c>
      <c r="J788">
        <v>0</v>
      </c>
      <c r="K788">
        <v>1</v>
      </c>
      <c r="L788">
        <v>1</v>
      </c>
      <c r="M788">
        <v>1</v>
      </c>
      <c r="N788">
        <v>3</v>
      </c>
      <c r="O788">
        <v>2</v>
      </c>
      <c r="P788">
        <v>0</v>
      </c>
      <c r="Q788">
        <v>0</v>
      </c>
      <c r="R788">
        <v>0</v>
      </c>
      <c r="S788">
        <v>0</v>
      </c>
      <c r="T788">
        <v>0</v>
      </c>
      <c r="U788">
        <v>0</v>
      </c>
      <c r="V788">
        <v>3</v>
      </c>
      <c r="W788">
        <v>11</v>
      </c>
      <c r="X788">
        <v>0</v>
      </c>
      <c r="Y788">
        <v>49</v>
      </c>
      <c r="Z788">
        <v>2257</v>
      </c>
      <c r="AA788">
        <v>0</v>
      </c>
      <c r="AB788">
        <v>1</v>
      </c>
      <c r="AC788">
        <v>0</v>
      </c>
      <c r="AD788">
        <v>0</v>
      </c>
      <c r="AE788">
        <v>0</v>
      </c>
      <c r="AF788">
        <v>0</v>
      </c>
      <c r="AG788">
        <v>0</v>
      </c>
      <c r="AH788">
        <v>0</v>
      </c>
      <c r="AI788">
        <v>1</v>
      </c>
      <c r="AJ788">
        <v>0</v>
      </c>
      <c r="AK788">
        <v>63</v>
      </c>
      <c r="AL788">
        <v>63</v>
      </c>
      <c r="AM788">
        <v>0</v>
      </c>
    </row>
    <row r="789" spans="1:39" x14ac:dyDescent="0.25">
      <c r="A789">
        <v>55267</v>
      </c>
      <c r="B789">
        <v>0</v>
      </c>
      <c r="C789">
        <v>1</v>
      </c>
      <c r="D789">
        <v>28</v>
      </c>
      <c r="E789">
        <v>161</v>
      </c>
      <c r="F789">
        <v>28</v>
      </c>
      <c r="G789">
        <v>136</v>
      </c>
      <c r="H789">
        <v>32</v>
      </c>
      <c r="I789">
        <v>3</v>
      </c>
      <c r="J789">
        <v>45</v>
      </c>
      <c r="K789">
        <v>4</v>
      </c>
      <c r="L789">
        <v>3</v>
      </c>
      <c r="M789">
        <v>4</v>
      </c>
      <c r="N789">
        <v>6</v>
      </c>
      <c r="O789">
        <v>3</v>
      </c>
      <c r="P789">
        <v>0</v>
      </c>
      <c r="Q789">
        <v>0</v>
      </c>
      <c r="R789">
        <v>0</v>
      </c>
      <c r="S789">
        <v>0</v>
      </c>
      <c r="T789">
        <v>0</v>
      </c>
      <c r="U789">
        <v>0</v>
      </c>
      <c r="V789">
        <v>3</v>
      </c>
      <c r="W789">
        <v>11</v>
      </c>
      <c r="X789">
        <v>0</v>
      </c>
      <c r="Y789">
        <v>63</v>
      </c>
      <c r="Z789">
        <v>2410</v>
      </c>
      <c r="AA789">
        <v>0</v>
      </c>
      <c r="AB789">
        <v>1</v>
      </c>
      <c r="AC789">
        <v>0</v>
      </c>
      <c r="AD789">
        <v>0</v>
      </c>
      <c r="AE789">
        <v>0</v>
      </c>
      <c r="AF789">
        <v>0</v>
      </c>
      <c r="AG789">
        <v>0</v>
      </c>
      <c r="AH789">
        <v>1</v>
      </c>
      <c r="AI789">
        <v>0</v>
      </c>
      <c r="AJ789">
        <v>0</v>
      </c>
      <c r="AK789">
        <v>360</v>
      </c>
      <c r="AL789">
        <v>315</v>
      </c>
      <c r="AM789">
        <v>0</v>
      </c>
    </row>
    <row r="790" spans="1:39" x14ac:dyDescent="0.25">
      <c r="A790">
        <v>59666</v>
      </c>
      <c r="B790">
        <v>1</v>
      </c>
      <c r="C790">
        <v>1</v>
      </c>
      <c r="D790">
        <v>87</v>
      </c>
      <c r="E790">
        <v>623</v>
      </c>
      <c r="F790">
        <v>53</v>
      </c>
      <c r="G790">
        <v>178</v>
      </c>
      <c r="H790">
        <v>23</v>
      </c>
      <c r="I790">
        <v>17</v>
      </c>
      <c r="J790">
        <v>133</v>
      </c>
      <c r="K790">
        <v>7</v>
      </c>
      <c r="L790">
        <v>3</v>
      </c>
      <c r="M790">
        <v>2</v>
      </c>
      <c r="N790">
        <v>8</v>
      </c>
      <c r="O790">
        <v>8</v>
      </c>
      <c r="P790">
        <v>0</v>
      </c>
      <c r="Q790">
        <v>1</v>
      </c>
      <c r="R790">
        <v>0</v>
      </c>
      <c r="S790">
        <v>0</v>
      </c>
      <c r="T790">
        <v>0</v>
      </c>
      <c r="U790">
        <v>0</v>
      </c>
      <c r="V790">
        <v>3</v>
      </c>
      <c r="W790">
        <v>11</v>
      </c>
      <c r="X790">
        <v>0</v>
      </c>
      <c r="Y790">
        <v>48</v>
      </c>
      <c r="Z790">
        <v>2623</v>
      </c>
      <c r="AA790">
        <v>0</v>
      </c>
      <c r="AB790">
        <v>1</v>
      </c>
      <c r="AC790">
        <v>0</v>
      </c>
      <c r="AD790">
        <v>0</v>
      </c>
      <c r="AE790">
        <v>0</v>
      </c>
      <c r="AF790">
        <v>0</v>
      </c>
      <c r="AG790">
        <v>0</v>
      </c>
      <c r="AH790">
        <v>1</v>
      </c>
      <c r="AI790">
        <v>0</v>
      </c>
      <c r="AJ790">
        <v>0</v>
      </c>
      <c r="AK790">
        <v>894</v>
      </c>
      <c r="AL790">
        <v>761</v>
      </c>
      <c r="AM790">
        <v>1</v>
      </c>
    </row>
    <row r="791" spans="1:39" x14ac:dyDescent="0.25">
      <c r="A791">
        <v>72504</v>
      </c>
      <c r="B791">
        <v>0</v>
      </c>
      <c r="C791">
        <v>1</v>
      </c>
      <c r="D791">
        <v>43</v>
      </c>
      <c r="E791">
        <v>604</v>
      </c>
      <c r="F791">
        <v>26</v>
      </c>
      <c r="G791">
        <v>470</v>
      </c>
      <c r="H791">
        <v>123</v>
      </c>
      <c r="I791">
        <v>161</v>
      </c>
      <c r="J791">
        <v>94</v>
      </c>
      <c r="K791">
        <v>2</v>
      </c>
      <c r="L791">
        <v>5</v>
      </c>
      <c r="M791">
        <v>9</v>
      </c>
      <c r="N791">
        <v>6</v>
      </c>
      <c r="O791">
        <v>2</v>
      </c>
      <c r="P791">
        <v>0</v>
      </c>
      <c r="Q791">
        <v>0</v>
      </c>
      <c r="R791">
        <v>0</v>
      </c>
      <c r="S791">
        <v>0</v>
      </c>
      <c r="T791">
        <v>0</v>
      </c>
      <c r="U791">
        <v>0</v>
      </c>
      <c r="V791">
        <v>3</v>
      </c>
      <c r="W791">
        <v>11</v>
      </c>
      <c r="X791">
        <v>0</v>
      </c>
      <c r="Y791">
        <v>48</v>
      </c>
      <c r="Z791">
        <v>2608</v>
      </c>
      <c r="AA791">
        <v>0</v>
      </c>
      <c r="AB791">
        <v>0</v>
      </c>
      <c r="AC791">
        <v>1</v>
      </c>
      <c r="AD791">
        <v>0</v>
      </c>
      <c r="AE791">
        <v>0</v>
      </c>
      <c r="AF791">
        <v>0</v>
      </c>
      <c r="AG791">
        <v>0</v>
      </c>
      <c r="AH791">
        <v>1</v>
      </c>
      <c r="AI791">
        <v>0</v>
      </c>
      <c r="AJ791">
        <v>0</v>
      </c>
      <c r="AK791">
        <v>1384</v>
      </c>
      <c r="AL791">
        <v>1290</v>
      </c>
      <c r="AM791">
        <v>0</v>
      </c>
    </row>
    <row r="792" spans="1:39" x14ac:dyDescent="0.25">
      <c r="A792">
        <v>26872</v>
      </c>
      <c r="B792">
        <v>0</v>
      </c>
      <c r="C792">
        <v>0</v>
      </c>
      <c r="D792">
        <v>0</v>
      </c>
      <c r="E792">
        <v>3</v>
      </c>
      <c r="F792">
        <v>10</v>
      </c>
      <c r="G792">
        <v>8</v>
      </c>
      <c r="H792">
        <v>3</v>
      </c>
      <c r="I792">
        <v>16</v>
      </c>
      <c r="J792">
        <v>32</v>
      </c>
      <c r="K792">
        <v>1</v>
      </c>
      <c r="L792">
        <v>1</v>
      </c>
      <c r="M792">
        <v>1</v>
      </c>
      <c r="N792">
        <v>2</v>
      </c>
      <c r="O792">
        <v>6</v>
      </c>
      <c r="P792">
        <v>0</v>
      </c>
      <c r="Q792">
        <v>0</v>
      </c>
      <c r="R792">
        <v>0</v>
      </c>
      <c r="S792">
        <v>0</v>
      </c>
      <c r="T792">
        <v>0</v>
      </c>
      <c r="U792">
        <v>0</v>
      </c>
      <c r="V792">
        <v>3</v>
      </c>
      <c r="W792">
        <v>11</v>
      </c>
      <c r="X792">
        <v>0</v>
      </c>
      <c r="Y792">
        <v>39</v>
      </c>
      <c r="Z792">
        <v>2415</v>
      </c>
      <c r="AA792">
        <v>0</v>
      </c>
      <c r="AB792">
        <v>1</v>
      </c>
      <c r="AC792">
        <v>0</v>
      </c>
      <c r="AD792">
        <v>0</v>
      </c>
      <c r="AE792">
        <v>0</v>
      </c>
      <c r="AF792">
        <v>0</v>
      </c>
      <c r="AG792">
        <v>0</v>
      </c>
      <c r="AH792">
        <v>1</v>
      </c>
      <c r="AI792">
        <v>0</v>
      </c>
      <c r="AJ792">
        <v>0</v>
      </c>
      <c r="AK792">
        <v>40</v>
      </c>
      <c r="AL792">
        <v>8</v>
      </c>
      <c r="AM792">
        <v>0</v>
      </c>
    </row>
    <row r="793" spans="1:39" x14ac:dyDescent="0.25">
      <c r="A793">
        <v>21359</v>
      </c>
      <c r="B793">
        <v>1</v>
      </c>
      <c r="C793">
        <v>0</v>
      </c>
      <c r="D793">
        <v>1</v>
      </c>
      <c r="E793">
        <v>12</v>
      </c>
      <c r="F793">
        <v>2</v>
      </c>
      <c r="G793">
        <v>17</v>
      </c>
      <c r="H793">
        <v>6</v>
      </c>
      <c r="I793">
        <v>1</v>
      </c>
      <c r="J793">
        <v>10</v>
      </c>
      <c r="K793">
        <v>2</v>
      </c>
      <c r="L793">
        <v>2</v>
      </c>
      <c r="M793">
        <v>0</v>
      </c>
      <c r="N793">
        <v>3</v>
      </c>
      <c r="O793">
        <v>8</v>
      </c>
      <c r="P793">
        <v>0</v>
      </c>
      <c r="Q793">
        <v>0</v>
      </c>
      <c r="R793">
        <v>0</v>
      </c>
      <c r="S793">
        <v>0</v>
      </c>
      <c r="T793">
        <v>0</v>
      </c>
      <c r="U793">
        <v>0</v>
      </c>
      <c r="V793">
        <v>3</v>
      </c>
      <c r="W793">
        <v>11</v>
      </c>
      <c r="X793">
        <v>1</v>
      </c>
      <c r="Y793">
        <v>48</v>
      </c>
      <c r="Z793">
        <v>2594</v>
      </c>
      <c r="AA793">
        <v>0</v>
      </c>
      <c r="AB793">
        <v>0</v>
      </c>
      <c r="AC793">
        <v>1</v>
      </c>
      <c r="AD793">
        <v>0</v>
      </c>
      <c r="AE793">
        <v>0</v>
      </c>
      <c r="AF793">
        <v>0</v>
      </c>
      <c r="AG793">
        <v>0</v>
      </c>
      <c r="AH793">
        <v>1</v>
      </c>
      <c r="AI793">
        <v>0</v>
      </c>
      <c r="AJ793">
        <v>0</v>
      </c>
      <c r="AK793">
        <v>38</v>
      </c>
      <c r="AL793">
        <v>28</v>
      </c>
      <c r="AM793">
        <v>0</v>
      </c>
    </row>
    <row r="794" spans="1:39" x14ac:dyDescent="0.25">
      <c r="A794">
        <v>73170</v>
      </c>
      <c r="B794">
        <v>0</v>
      </c>
      <c r="C794">
        <v>0</v>
      </c>
      <c r="D794">
        <v>1</v>
      </c>
      <c r="E794">
        <v>184</v>
      </c>
      <c r="F794">
        <v>174</v>
      </c>
      <c r="G794">
        <v>256</v>
      </c>
      <c r="H794">
        <v>50</v>
      </c>
      <c r="I794">
        <v>30</v>
      </c>
      <c r="J794">
        <v>32</v>
      </c>
      <c r="K794">
        <v>1</v>
      </c>
      <c r="L794">
        <v>5</v>
      </c>
      <c r="M794">
        <v>4</v>
      </c>
      <c r="N794">
        <v>6</v>
      </c>
      <c r="O794">
        <v>2</v>
      </c>
      <c r="P794">
        <v>0</v>
      </c>
      <c r="Q794">
        <v>0</v>
      </c>
      <c r="R794">
        <v>0</v>
      </c>
      <c r="S794">
        <v>0</v>
      </c>
      <c r="T794">
        <v>0</v>
      </c>
      <c r="U794">
        <v>0</v>
      </c>
      <c r="V794">
        <v>3</v>
      </c>
      <c r="W794">
        <v>11</v>
      </c>
      <c r="X794">
        <v>0</v>
      </c>
      <c r="Y794">
        <v>45</v>
      </c>
      <c r="Z794">
        <v>2188</v>
      </c>
      <c r="AA794">
        <v>0</v>
      </c>
      <c r="AB794">
        <v>0</v>
      </c>
      <c r="AC794">
        <v>1</v>
      </c>
      <c r="AD794">
        <v>0</v>
      </c>
      <c r="AE794">
        <v>0</v>
      </c>
      <c r="AF794">
        <v>0</v>
      </c>
      <c r="AG794">
        <v>0</v>
      </c>
      <c r="AH794">
        <v>1</v>
      </c>
      <c r="AI794">
        <v>0</v>
      </c>
      <c r="AJ794">
        <v>0</v>
      </c>
      <c r="AK794">
        <v>694</v>
      </c>
      <c r="AL794">
        <v>662</v>
      </c>
      <c r="AM794">
        <v>0</v>
      </c>
    </row>
    <row r="795" spans="1:39" x14ac:dyDescent="0.25">
      <c r="A795">
        <v>52750</v>
      </c>
      <c r="B795">
        <v>0</v>
      </c>
      <c r="C795">
        <v>1</v>
      </c>
      <c r="D795">
        <v>72</v>
      </c>
      <c r="E795">
        <v>393</v>
      </c>
      <c r="F795">
        <v>0</v>
      </c>
      <c r="G795">
        <v>239</v>
      </c>
      <c r="H795">
        <v>90</v>
      </c>
      <c r="I795">
        <v>69</v>
      </c>
      <c r="J795">
        <v>69</v>
      </c>
      <c r="K795">
        <v>6</v>
      </c>
      <c r="L795">
        <v>5</v>
      </c>
      <c r="M795">
        <v>7</v>
      </c>
      <c r="N795">
        <v>9</v>
      </c>
      <c r="O795">
        <v>4</v>
      </c>
      <c r="P795">
        <v>0</v>
      </c>
      <c r="Q795">
        <v>0</v>
      </c>
      <c r="R795">
        <v>0</v>
      </c>
      <c r="S795">
        <v>0</v>
      </c>
      <c r="T795">
        <v>0</v>
      </c>
      <c r="U795">
        <v>0</v>
      </c>
      <c r="V795">
        <v>3</v>
      </c>
      <c r="W795">
        <v>11</v>
      </c>
      <c r="X795">
        <v>0</v>
      </c>
      <c r="Y795">
        <v>65</v>
      </c>
      <c r="Z795">
        <v>2669</v>
      </c>
      <c r="AA795">
        <v>0</v>
      </c>
      <c r="AB795">
        <v>1</v>
      </c>
      <c r="AC795">
        <v>0</v>
      </c>
      <c r="AD795">
        <v>0</v>
      </c>
      <c r="AE795">
        <v>0</v>
      </c>
      <c r="AF795">
        <v>0</v>
      </c>
      <c r="AG795">
        <v>0</v>
      </c>
      <c r="AH795">
        <v>0</v>
      </c>
      <c r="AI795">
        <v>1</v>
      </c>
      <c r="AJ795">
        <v>0</v>
      </c>
      <c r="AK795">
        <v>791</v>
      </c>
      <c r="AL795">
        <v>722</v>
      </c>
      <c r="AM795">
        <v>0</v>
      </c>
    </row>
    <row r="796" spans="1:39" x14ac:dyDescent="0.25">
      <c r="A796">
        <v>91820</v>
      </c>
      <c r="B796">
        <v>0</v>
      </c>
      <c r="C796">
        <v>0</v>
      </c>
      <c r="D796">
        <v>72</v>
      </c>
      <c r="E796">
        <v>410</v>
      </c>
      <c r="F796">
        <v>73</v>
      </c>
      <c r="G796">
        <v>747</v>
      </c>
      <c r="H796">
        <v>76</v>
      </c>
      <c r="I796">
        <v>161</v>
      </c>
      <c r="J796">
        <v>30</v>
      </c>
      <c r="K796">
        <v>0</v>
      </c>
      <c r="L796">
        <v>5</v>
      </c>
      <c r="M796">
        <v>5</v>
      </c>
      <c r="N796">
        <v>12</v>
      </c>
      <c r="O796">
        <v>1</v>
      </c>
      <c r="P796">
        <v>0</v>
      </c>
      <c r="Q796">
        <v>0</v>
      </c>
      <c r="R796">
        <v>0</v>
      </c>
      <c r="S796">
        <v>0</v>
      </c>
      <c r="T796">
        <v>0</v>
      </c>
      <c r="U796">
        <v>0</v>
      </c>
      <c r="V796">
        <v>3</v>
      </c>
      <c r="W796">
        <v>11</v>
      </c>
      <c r="X796">
        <v>0</v>
      </c>
      <c r="Y796">
        <v>34</v>
      </c>
      <c r="Z796">
        <v>2377</v>
      </c>
      <c r="AA796">
        <v>0</v>
      </c>
      <c r="AB796">
        <v>0</v>
      </c>
      <c r="AC796">
        <v>0</v>
      </c>
      <c r="AD796">
        <v>1</v>
      </c>
      <c r="AE796">
        <v>0</v>
      </c>
      <c r="AF796">
        <v>0</v>
      </c>
      <c r="AG796">
        <v>0</v>
      </c>
      <c r="AH796">
        <v>0</v>
      </c>
      <c r="AI796">
        <v>0</v>
      </c>
      <c r="AJ796">
        <v>1</v>
      </c>
      <c r="AK796">
        <v>1467</v>
      </c>
      <c r="AL796">
        <v>1437</v>
      </c>
      <c r="AM796">
        <v>0</v>
      </c>
    </row>
    <row r="797" spans="1:39" x14ac:dyDescent="0.25">
      <c r="A797">
        <v>65968</v>
      </c>
      <c r="B797">
        <v>0</v>
      </c>
      <c r="C797">
        <v>1</v>
      </c>
      <c r="D797">
        <v>12</v>
      </c>
      <c r="E797">
        <v>376</v>
      </c>
      <c r="F797">
        <v>9</v>
      </c>
      <c r="G797">
        <v>83</v>
      </c>
      <c r="H797">
        <v>19</v>
      </c>
      <c r="I797">
        <v>4</v>
      </c>
      <c r="J797">
        <v>4</v>
      </c>
      <c r="K797">
        <v>2</v>
      </c>
      <c r="L797">
        <v>5</v>
      </c>
      <c r="M797">
        <v>4</v>
      </c>
      <c r="N797">
        <v>7</v>
      </c>
      <c r="O797">
        <v>3</v>
      </c>
      <c r="P797">
        <v>0</v>
      </c>
      <c r="Q797">
        <v>0</v>
      </c>
      <c r="R797">
        <v>0</v>
      </c>
      <c r="S797">
        <v>0</v>
      </c>
      <c r="T797">
        <v>0</v>
      </c>
      <c r="U797">
        <v>0</v>
      </c>
      <c r="V797">
        <v>3</v>
      </c>
      <c r="W797">
        <v>11</v>
      </c>
      <c r="X797">
        <v>0</v>
      </c>
      <c r="Y797">
        <v>50</v>
      </c>
      <c r="Z797">
        <v>2207</v>
      </c>
      <c r="AA797">
        <v>0</v>
      </c>
      <c r="AB797">
        <v>0</v>
      </c>
      <c r="AC797">
        <v>0</v>
      </c>
      <c r="AD797">
        <v>1</v>
      </c>
      <c r="AE797">
        <v>0</v>
      </c>
      <c r="AF797">
        <v>0</v>
      </c>
      <c r="AG797">
        <v>0</v>
      </c>
      <c r="AH797">
        <v>0</v>
      </c>
      <c r="AI797">
        <v>0</v>
      </c>
      <c r="AJ797">
        <v>1</v>
      </c>
      <c r="AK797">
        <v>491</v>
      </c>
      <c r="AL797">
        <v>487</v>
      </c>
      <c r="AM797">
        <v>0</v>
      </c>
    </row>
    <row r="798" spans="1:39" x14ac:dyDescent="0.25">
      <c r="A798">
        <v>30772</v>
      </c>
      <c r="B798">
        <v>1</v>
      </c>
      <c r="C798">
        <v>1</v>
      </c>
      <c r="D798">
        <v>89</v>
      </c>
      <c r="E798">
        <v>7</v>
      </c>
      <c r="F798">
        <v>2</v>
      </c>
      <c r="G798">
        <v>4</v>
      </c>
      <c r="H798">
        <v>2</v>
      </c>
      <c r="I798">
        <v>1</v>
      </c>
      <c r="J798">
        <v>4</v>
      </c>
      <c r="K798">
        <v>1</v>
      </c>
      <c r="L798">
        <v>1</v>
      </c>
      <c r="M798">
        <v>0</v>
      </c>
      <c r="N798">
        <v>2</v>
      </c>
      <c r="O798">
        <v>6</v>
      </c>
      <c r="P798">
        <v>0</v>
      </c>
      <c r="Q798">
        <v>0</v>
      </c>
      <c r="R798">
        <v>0</v>
      </c>
      <c r="S798">
        <v>0</v>
      </c>
      <c r="T798">
        <v>0</v>
      </c>
      <c r="U798">
        <v>0</v>
      </c>
      <c r="V798">
        <v>3</v>
      </c>
      <c r="W798">
        <v>11</v>
      </c>
      <c r="X798">
        <v>0</v>
      </c>
      <c r="Y798">
        <v>44</v>
      </c>
      <c r="Z798">
        <v>2268</v>
      </c>
      <c r="AA798">
        <v>0</v>
      </c>
      <c r="AB798">
        <v>1</v>
      </c>
      <c r="AC798">
        <v>0</v>
      </c>
      <c r="AD798">
        <v>0</v>
      </c>
      <c r="AE798">
        <v>0</v>
      </c>
      <c r="AF798">
        <v>0</v>
      </c>
      <c r="AG798">
        <v>0</v>
      </c>
      <c r="AH798">
        <v>1</v>
      </c>
      <c r="AI798">
        <v>0</v>
      </c>
      <c r="AJ798">
        <v>0</v>
      </c>
      <c r="AK798">
        <v>16</v>
      </c>
      <c r="AL798">
        <v>12</v>
      </c>
      <c r="AM798">
        <v>0</v>
      </c>
    </row>
    <row r="799" spans="1:39" x14ac:dyDescent="0.25">
      <c r="A799">
        <v>22507</v>
      </c>
      <c r="B799">
        <v>0</v>
      </c>
      <c r="C799">
        <v>0</v>
      </c>
      <c r="D799">
        <v>67</v>
      </c>
      <c r="E799">
        <v>68</v>
      </c>
      <c r="F799">
        <v>0</v>
      </c>
      <c r="G799">
        <v>226</v>
      </c>
      <c r="H799">
        <v>51</v>
      </c>
      <c r="I799">
        <v>157</v>
      </c>
      <c r="J799">
        <v>68</v>
      </c>
      <c r="K799">
        <v>3</v>
      </c>
      <c r="L799">
        <v>10</v>
      </c>
      <c r="M799">
        <v>2</v>
      </c>
      <c r="N799">
        <v>4</v>
      </c>
      <c r="O799">
        <v>9</v>
      </c>
      <c r="P799">
        <v>0</v>
      </c>
      <c r="Q799">
        <v>0</v>
      </c>
      <c r="R799">
        <v>0</v>
      </c>
      <c r="S799">
        <v>0</v>
      </c>
      <c r="T799">
        <v>0</v>
      </c>
      <c r="U799">
        <v>0</v>
      </c>
      <c r="V799">
        <v>3</v>
      </c>
      <c r="W799">
        <v>11</v>
      </c>
      <c r="X799">
        <v>0</v>
      </c>
      <c r="Y799">
        <v>66</v>
      </c>
      <c r="Z799">
        <v>2741</v>
      </c>
      <c r="AA799">
        <v>0</v>
      </c>
      <c r="AB799">
        <v>0</v>
      </c>
      <c r="AC799">
        <v>1</v>
      </c>
      <c r="AD799">
        <v>0</v>
      </c>
      <c r="AE799">
        <v>0</v>
      </c>
      <c r="AF799">
        <v>0</v>
      </c>
      <c r="AG799">
        <v>0</v>
      </c>
      <c r="AH799">
        <v>1</v>
      </c>
      <c r="AI799">
        <v>0</v>
      </c>
      <c r="AJ799">
        <v>0</v>
      </c>
      <c r="AK799">
        <v>502</v>
      </c>
      <c r="AL799">
        <v>434</v>
      </c>
      <c r="AM799">
        <v>0</v>
      </c>
    </row>
    <row r="800" spans="1:39" x14ac:dyDescent="0.25">
      <c r="A800">
        <v>65685</v>
      </c>
      <c r="B800">
        <v>0</v>
      </c>
      <c r="C800">
        <v>1</v>
      </c>
      <c r="D800">
        <v>54</v>
      </c>
      <c r="E800">
        <v>642</v>
      </c>
      <c r="F800">
        <v>14</v>
      </c>
      <c r="G800">
        <v>49</v>
      </c>
      <c r="H800">
        <v>0</v>
      </c>
      <c r="I800">
        <v>7</v>
      </c>
      <c r="J800">
        <v>57</v>
      </c>
      <c r="K800">
        <v>1</v>
      </c>
      <c r="L800">
        <v>9</v>
      </c>
      <c r="M800">
        <v>2</v>
      </c>
      <c r="N800">
        <v>9</v>
      </c>
      <c r="O800">
        <v>5</v>
      </c>
      <c r="P800">
        <v>0</v>
      </c>
      <c r="Q800">
        <v>0</v>
      </c>
      <c r="R800">
        <v>0</v>
      </c>
      <c r="S800">
        <v>0</v>
      </c>
      <c r="T800">
        <v>0</v>
      </c>
      <c r="U800">
        <v>0</v>
      </c>
      <c r="V800">
        <v>3</v>
      </c>
      <c r="W800">
        <v>11</v>
      </c>
      <c r="X800">
        <v>0</v>
      </c>
      <c r="Y800">
        <v>48</v>
      </c>
      <c r="Z800">
        <v>2251</v>
      </c>
      <c r="AA800">
        <v>0</v>
      </c>
      <c r="AB800">
        <v>1</v>
      </c>
      <c r="AC800">
        <v>0</v>
      </c>
      <c r="AD800">
        <v>0</v>
      </c>
      <c r="AE800">
        <v>0</v>
      </c>
      <c r="AF800">
        <v>0</v>
      </c>
      <c r="AG800">
        <v>0</v>
      </c>
      <c r="AH800">
        <v>1</v>
      </c>
      <c r="AI800">
        <v>0</v>
      </c>
      <c r="AJ800">
        <v>0</v>
      </c>
      <c r="AK800">
        <v>712</v>
      </c>
      <c r="AL800">
        <v>655</v>
      </c>
      <c r="AM800">
        <v>0</v>
      </c>
    </row>
    <row r="801" spans="1:39" x14ac:dyDescent="0.25">
      <c r="A801">
        <v>25804</v>
      </c>
      <c r="B801">
        <v>1</v>
      </c>
      <c r="C801">
        <v>0</v>
      </c>
      <c r="D801">
        <v>34</v>
      </c>
      <c r="E801">
        <v>8</v>
      </c>
      <c r="F801">
        <v>7</v>
      </c>
      <c r="G801">
        <v>9</v>
      </c>
      <c r="H801">
        <v>13</v>
      </c>
      <c r="I801">
        <v>6</v>
      </c>
      <c r="J801">
        <v>12</v>
      </c>
      <c r="K801">
        <v>2</v>
      </c>
      <c r="L801">
        <v>2</v>
      </c>
      <c r="M801">
        <v>0</v>
      </c>
      <c r="N801">
        <v>3</v>
      </c>
      <c r="O801">
        <v>8</v>
      </c>
      <c r="P801">
        <v>0</v>
      </c>
      <c r="Q801">
        <v>0</v>
      </c>
      <c r="R801">
        <v>0</v>
      </c>
      <c r="S801">
        <v>0</v>
      </c>
      <c r="T801">
        <v>0</v>
      </c>
      <c r="U801">
        <v>0</v>
      </c>
      <c r="V801">
        <v>3</v>
      </c>
      <c r="W801">
        <v>11</v>
      </c>
      <c r="X801">
        <v>0</v>
      </c>
      <c r="Y801">
        <v>42</v>
      </c>
      <c r="Z801">
        <v>2460</v>
      </c>
      <c r="AA801">
        <v>0</v>
      </c>
      <c r="AB801">
        <v>1</v>
      </c>
      <c r="AC801">
        <v>0</v>
      </c>
      <c r="AD801">
        <v>0</v>
      </c>
      <c r="AE801">
        <v>0</v>
      </c>
      <c r="AF801">
        <v>1</v>
      </c>
      <c r="AG801">
        <v>0</v>
      </c>
      <c r="AH801">
        <v>0</v>
      </c>
      <c r="AI801">
        <v>0</v>
      </c>
      <c r="AJ801">
        <v>0</v>
      </c>
      <c r="AK801">
        <v>43</v>
      </c>
      <c r="AL801">
        <v>31</v>
      </c>
      <c r="AM801">
        <v>0</v>
      </c>
    </row>
    <row r="802" spans="1:39" x14ac:dyDescent="0.25">
      <c r="A802">
        <v>76412</v>
      </c>
      <c r="B802">
        <v>0</v>
      </c>
      <c r="C802">
        <v>0</v>
      </c>
      <c r="D802">
        <v>15</v>
      </c>
      <c r="E802">
        <v>840</v>
      </c>
      <c r="F802">
        <v>53</v>
      </c>
      <c r="G802">
        <v>804</v>
      </c>
      <c r="H802">
        <v>23</v>
      </c>
      <c r="I802">
        <v>71</v>
      </c>
      <c r="J802">
        <v>17</v>
      </c>
      <c r="K802">
        <v>1</v>
      </c>
      <c r="L802">
        <v>5</v>
      </c>
      <c r="M802">
        <v>4</v>
      </c>
      <c r="N802">
        <v>8</v>
      </c>
      <c r="O802">
        <v>3</v>
      </c>
      <c r="P802">
        <v>0</v>
      </c>
      <c r="Q802">
        <v>0</v>
      </c>
      <c r="R802">
        <v>1</v>
      </c>
      <c r="S802">
        <v>1</v>
      </c>
      <c r="T802">
        <v>0</v>
      </c>
      <c r="U802">
        <v>0</v>
      </c>
      <c r="V802">
        <v>3</v>
      </c>
      <c r="W802">
        <v>11</v>
      </c>
      <c r="X802">
        <v>1</v>
      </c>
      <c r="Y802">
        <v>40</v>
      </c>
      <c r="Z802">
        <v>2579</v>
      </c>
      <c r="AA802">
        <v>0</v>
      </c>
      <c r="AB802">
        <v>0</v>
      </c>
      <c r="AC802">
        <v>1</v>
      </c>
      <c r="AD802">
        <v>0</v>
      </c>
      <c r="AE802">
        <v>0</v>
      </c>
      <c r="AF802">
        <v>0</v>
      </c>
      <c r="AG802">
        <v>0</v>
      </c>
      <c r="AH802">
        <v>0</v>
      </c>
      <c r="AI802">
        <v>0</v>
      </c>
      <c r="AJ802">
        <v>1</v>
      </c>
      <c r="AK802">
        <v>1791</v>
      </c>
      <c r="AL802">
        <v>1774</v>
      </c>
      <c r="AM802">
        <v>2</v>
      </c>
    </row>
    <row r="803" spans="1:39" x14ac:dyDescent="0.25">
      <c r="A803">
        <v>22063</v>
      </c>
      <c r="B803">
        <v>1</v>
      </c>
      <c r="C803">
        <v>0</v>
      </c>
      <c r="D803">
        <v>43</v>
      </c>
      <c r="E803">
        <v>7</v>
      </c>
      <c r="F803">
        <v>10</v>
      </c>
      <c r="G803">
        <v>13</v>
      </c>
      <c r="H803">
        <v>3</v>
      </c>
      <c r="I803">
        <v>11</v>
      </c>
      <c r="J803">
        <v>11</v>
      </c>
      <c r="K803">
        <v>2</v>
      </c>
      <c r="L803">
        <v>2</v>
      </c>
      <c r="M803">
        <v>0</v>
      </c>
      <c r="N803">
        <v>3</v>
      </c>
      <c r="O803">
        <v>7</v>
      </c>
      <c r="P803">
        <v>0</v>
      </c>
      <c r="Q803">
        <v>0</v>
      </c>
      <c r="R803">
        <v>0</v>
      </c>
      <c r="S803">
        <v>0</v>
      </c>
      <c r="T803">
        <v>0</v>
      </c>
      <c r="U803">
        <v>0</v>
      </c>
      <c r="V803">
        <v>3</v>
      </c>
      <c r="W803">
        <v>11</v>
      </c>
      <c r="X803">
        <v>0</v>
      </c>
      <c r="Y803">
        <v>48</v>
      </c>
      <c r="Z803">
        <v>2484</v>
      </c>
      <c r="AA803">
        <v>0</v>
      </c>
      <c r="AB803">
        <v>1</v>
      </c>
      <c r="AC803">
        <v>0</v>
      </c>
      <c r="AD803">
        <v>0</v>
      </c>
      <c r="AE803">
        <v>0</v>
      </c>
      <c r="AF803">
        <v>0</v>
      </c>
      <c r="AG803">
        <v>0</v>
      </c>
      <c r="AH803">
        <v>1</v>
      </c>
      <c r="AI803">
        <v>0</v>
      </c>
      <c r="AJ803">
        <v>0</v>
      </c>
      <c r="AK803">
        <v>44</v>
      </c>
      <c r="AL803">
        <v>33</v>
      </c>
      <c r="AM803">
        <v>0</v>
      </c>
    </row>
    <row r="804" spans="1:39" x14ac:dyDescent="0.25">
      <c r="A804">
        <v>57091</v>
      </c>
      <c r="B804">
        <v>0</v>
      </c>
      <c r="C804">
        <v>0</v>
      </c>
      <c r="D804">
        <v>0</v>
      </c>
      <c r="E804">
        <v>464</v>
      </c>
      <c r="F804">
        <v>5</v>
      </c>
      <c r="G804">
        <v>64</v>
      </c>
      <c r="H804">
        <v>7</v>
      </c>
      <c r="I804">
        <v>0</v>
      </c>
      <c r="J804">
        <v>37</v>
      </c>
      <c r="K804">
        <v>1</v>
      </c>
      <c r="L804">
        <v>7</v>
      </c>
      <c r="M804">
        <v>3</v>
      </c>
      <c r="N804">
        <v>7</v>
      </c>
      <c r="O804">
        <v>5</v>
      </c>
      <c r="P804">
        <v>0</v>
      </c>
      <c r="Q804">
        <v>0</v>
      </c>
      <c r="R804">
        <v>0</v>
      </c>
      <c r="S804">
        <v>0</v>
      </c>
      <c r="T804">
        <v>1</v>
      </c>
      <c r="U804">
        <v>0</v>
      </c>
      <c r="V804">
        <v>3</v>
      </c>
      <c r="W804">
        <v>11</v>
      </c>
      <c r="X804">
        <v>1</v>
      </c>
      <c r="Y804">
        <v>59</v>
      </c>
      <c r="Z804">
        <v>2173</v>
      </c>
      <c r="AA804">
        <v>0</v>
      </c>
      <c r="AB804">
        <v>0</v>
      </c>
      <c r="AC804">
        <v>1</v>
      </c>
      <c r="AD804">
        <v>0</v>
      </c>
      <c r="AE804">
        <v>0</v>
      </c>
      <c r="AF804">
        <v>0</v>
      </c>
      <c r="AG804">
        <v>0</v>
      </c>
      <c r="AH804">
        <v>1</v>
      </c>
      <c r="AI804">
        <v>0</v>
      </c>
      <c r="AJ804">
        <v>0</v>
      </c>
      <c r="AK804">
        <v>540</v>
      </c>
      <c r="AL804">
        <v>503</v>
      </c>
      <c r="AM804">
        <v>1</v>
      </c>
    </row>
    <row r="805" spans="1:39" x14ac:dyDescent="0.25">
      <c r="A805">
        <v>22419</v>
      </c>
      <c r="B805">
        <v>0</v>
      </c>
      <c r="C805">
        <v>0</v>
      </c>
      <c r="D805">
        <v>74</v>
      </c>
      <c r="E805">
        <v>30</v>
      </c>
      <c r="F805">
        <v>3</v>
      </c>
      <c r="G805">
        <v>47</v>
      </c>
      <c r="H805">
        <v>19</v>
      </c>
      <c r="I805">
        <v>21</v>
      </c>
      <c r="J805">
        <v>42</v>
      </c>
      <c r="K805">
        <v>1</v>
      </c>
      <c r="L805">
        <v>3</v>
      </c>
      <c r="M805">
        <v>2</v>
      </c>
      <c r="N805">
        <v>2</v>
      </c>
      <c r="O805">
        <v>8</v>
      </c>
      <c r="P805">
        <v>0</v>
      </c>
      <c r="Q805">
        <v>0</v>
      </c>
      <c r="R805">
        <v>0</v>
      </c>
      <c r="S805">
        <v>0</v>
      </c>
      <c r="T805">
        <v>0</v>
      </c>
      <c r="U805">
        <v>0</v>
      </c>
      <c r="V805">
        <v>3</v>
      </c>
      <c r="W805">
        <v>11</v>
      </c>
      <c r="X805">
        <v>0</v>
      </c>
      <c r="Y805">
        <v>57</v>
      </c>
      <c r="Z805">
        <v>2596</v>
      </c>
      <c r="AA805">
        <v>0</v>
      </c>
      <c r="AB805">
        <v>1</v>
      </c>
      <c r="AC805">
        <v>0</v>
      </c>
      <c r="AD805">
        <v>0</v>
      </c>
      <c r="AE805">
        <v>0</v>
      </c>
      <c r="AF805">
        <v>0</v>
      </c>
      <c r="AG805">
        <v>0</v>
      </c>
      <c r="AH805">
        <v>1</v>
      </c>
      <c r="AI805">
        <v>0</v>
      </c>
      <c r="AJ805">
        <v>0</v>
      </c>
      <c r="AK805">
        <v>120</v>
      </c>
      <c r="AL805">
        <v>78</v>
      </c>
      <c r="AM805">
        <v>0</v>
      </c>
    </row>
    <row r="806" spans="1:39" x14ac:dyDescent="0.25">
      <c r="A806">
        <v>87771</v>
      </c>
      <c r="B806">
        <v>0</v>
      </c>
      <c r="C806">
        <v>1</v>
      </c>
      <c r="D806">
        <v>61</v>
      </c>
      <c r="E806">
        <v>1492</v>
      </c>
      <c r="F806">
        <v>38</v>
      </c>
      <c r="G806">
        <v>287</v>
      </c>
      <c r="H806">
        <v>50</v>
      </c>
      <c r="I806">
        <v>57</v>
      </c>
      <c r="J806">
        <v>33</v>
      </c>
      <c r="K806">
        <v>1</v>
      </c>
      <c r="L806">
        <v>5</v>
      </c>
      <c r="M806">
        <v>10</v>
      </c>
      <c r="N806">
        <v>4</v>
      </c>
      <c r="O806">
        <v>6</v>
      </c>
      <c r="P806">
        <v>0</v>
      </c>
      <c r="Q806">
        <v>1</v>
      </c>
      <c r="R806">
        <v>1</v>
      </c>
      <c r="S806">
        <v>1</v>
      </c>
      <c r="T806">
        <v>1</v>
      </c>
      <c r="U806">
        <v>0</v>
      </c>
      <c r="V806">
        <v>3</v>
      </c>
      <c r="W806">
        <v>11</v>
      </c>
      <c r="X806">
        <v>1</v>
      </c>
      <c r="Y806">
        <v>61</v>
      </c>
      <c r="Z806">
        <v>2562</v>
      </c>
      <c r="AA806">
        <v>0</v>
      </c>
      <c r="AB806">
        <v>0</v>
      </c>
      <c r="AC806">
        <v>0</v>
      </c>
      <c r="AD806">
        <v>1</v>
      </c>
      <c r="AE806">
        <v>0</v>
      </c>
      <c r="AF806">
        <v>0</v>
      </c>
      <c r="AG806">
        <v>0</v>
      </c>
      <c r="AH806">
        <v>1</v>
      </c>
      <c r="AI806">
        <v>0</v>
      </c>
      <c r="AJ806">
        <v>0</v>
      </c>
      <c r="AK806">
        <v>1924</v>
      </c>
      <c r="AL806">
        <v>1891</v>
      </c>
      <c r="AM806">
        <v>4</v>
      </c>
    </row>
    <row r="807" spans="1:39" x14ac:dyDescent="0.25">
      <c r="A807">
        <v>78353</v>
      </c>
      <c r="B807">
        <v>0</v>
      </c>
      <c r="C807">
        <v>1</v>
      </c>
      <c r="D807">
        <v>51</v>
      </c>
      <c r="E807">
        <v>752</v>
      </c>
      <c r="F807">
        <v>122</v>
      </c>
      <c r="G807">
        <v>476</v>
      </c>
      <c r="H807">
        <v>39</v>
      </c>
      <c r="I807">
        <v>153</v>
      </c>
      <c r="J807">
        <v>34</v>
      </c>
      <c r="K807">
        <v>1</v>
      </c>
      <c r="L807">
        <v>10</v>
      </c>
      <c r="M807">
        <v>2</v>
      </c>
      <c r="N807">
        <v>11</v>
      </c>
      <c r="O807">
        <v>8</v>
      </c>
      <c r="P807">
        <v>0</v>
      </c>
      <c r="Q807">
        <v>0</v>
      </c>
      <c r="R807">
        <v>0</v>
      </c>
      <c r="S807">
        <v>0</v>
      </c>
      <c r="T807">
        <v>0</v>
      </c>
      <c r="U807">
        <v>0</v>
      </c>
      <c r="V807">
        <v>3</v>
      </c>
      <c r="W807">
        <v>11</v>
      </c>
      <c r="X807">
        <v>0</v>
      </c>
      <c r="Y807">
        <v>61</v>
      </c>
      <c r="Z807">
        <v>2598</v>
      </c>
      <c r="AA807">
        <v>1</v>
      </c>
      <c r="AB807">
        <v>0</v>
      </c>
      <c r="AC807">
        <v>0</v>
      </c>
      <c r="AD807">
        <v>0</v>
      </c>
      <c r="AE807">
        <v>0</v>
      </c>
      <c r="AF807">
        <v>1</v>
      </c>
      <c r="AG807">
        <v>0</v>
      </c>
      <c r="AH807">
        <v>0</v>
      </c>
      <c r="AI807">
        <v>0</v>
      </c>
      <c r="AJ807">
        <v>0</v>
      </c>
      <c r="AK807">
        <v>1542</v>
      </c>
      <c r="AL807">
        <v>1508</v>
      </c>
      <c r="AM807">
        <v>0</v>
      </c>
    </row>
    <row r="808" spans="1:39" x14ac:dyDescent="0.25">
      <c r="A808">
        <v>93404</v>
      </c>
      <c r="B808">
        <v>1</v>
      </c>
      <c r="C808">
        <v>2</v>
      </c>
      <c r="D808">
        <v>97</v>
      </c>
      <c r="E808">
        <v>1279</v>
      </c>
      <c r="F808">
        <v>15</v>
      </c>
      <c r="G808">
        <v>287</v>
      </c>
      <c r="H808">
        <v>20</v>
      </c>
      <c r="I808">
        <v>0</v>
      </c>
      <c r="J808">
        <v>15</v>
      </c>
      <c r="K808">
        <v>3</v>
      </c>
      <c r="L808">
        <v>3</v>
      </c>
      <c r="M808">
        <v>4</v>
      </c>
      <c r="N808">
        <v>7</v>
      </c>
      <c r="O808">
        <v>5</v>
      </c>
      <c r="P808">
        <v>0</v>
      </c>
      <c r="Q808">
        <v>1</v>
      </c>
      <c r="R808">
        <v>1</v>
      </c>
      <c r="S808">
        <v>0</v>
      </c>
      <c r="T808">
        <v>0</v>
      </c>
      <c r="U808">
        <v>0</v>
      </c>
      <c r="V808">
        <v>3</v>
      </c>
      <c r="W808">
        <v>11</v>
      </c>
      <c r="X808">
        <v>0</v>
      </c>
      <c r="Y808">
        <v>66</v>
      </c>
      <c r="Z808">
        <v>2577</v>
      </c>
      <c r="AA808">
        <v>0</v>
      </c>
      <c r="AB808">
        <v>1</v>
      </c>
      <c r="AC808">
        <v>0</v>
      </c>
      <c r="AD808">
        <v>0</v>
      </c>
      <c r="AE808">
        <v>0</v>
      </c>
      <c r="AF808">
        <v>0</v>
      </c>
      <c r="AG808">
        <v>0</v>
      </c>
      <c r="AH808">
        <v>1</v>
      </c>
      <c r="AI808">
        <v>0</v>
      </c>
      <c r="AJ808">
        <v>0</v>
      </c>
      <c r="AK808">
        <v>1601</v>
      </c>
      <c r="AL808">
        <v>1586</v>
      </c>
      <c r="AM808">
        <v>2</v>
      </c>
    </row>
    <row r="809" spans="1:39" x14ac:dyDescent="0.25">
      <c r="A809">
        <v>37859</v>
      </c>
      <c r="B809">
        <v>1</v>
      </c>
      <c r="C809">
        <v>2</v>
      </c>
      <c r="D809">
        <v>75</v>
      </c>
      <c r="E809">
        <v>22</v>
      </c>
      <c r="F809">
        <v>1</v>
      </c>
      <c r="G809">
        <v>8</v>
      </c>
      <c r="H809">
        <v>2</v>
      </c>
      <c r="I809">
        <v>1</v>
      </c>
      <c r="J809">
        <v>2</v>
      </c>
      <c r="K809">
        <v>2</v>
      </c>
      <c r="L809">
        <v>1</v>
      </c>
      <c r="M809">
        <v>0</v>
      </c>
      <c r="N809">
        <v>3</v>
      </c>
      <c r="O809">
        <v>8</v>
      </c>
      <c r="P809">
        <v>0</v>
      </c>
      <c r="Q809">
        <v>0</v>
      </c>
      <c r="R809">
        <v>0</v>
      </c>
      <c r="S809">
        <v>0</v>
      </c>
      <c r="T809">
        <v>0</v>
      </c>
      <c r="U809">
        <v>0</v>
      </c>
      <c r="V809">
        <v>3</v>
      </c>
      <c r="W809">
        <v>11</v>
      </c>
      <c r="X809">
        <v>0</v>
      </c>
      <c r="Y809">
        <v>58</v>
      </c>
      <c r="Z809">
        <v>2692</v>
      </c>
      <c r="AA809">
        <v>1</v>
      </c>
      <c r="AB809">
        <v>0</v>
      </c>
      <c r="AC809">
        <v>0</v>
      </c>
      <c r="AD809">
        <v>0</v>
      </c>
      <c r="AE809">
        <v>0</v>
      </c>
      <c r="AF809">
        <v>0</v>
      </c>
      <c r="AG809">
        <v>0</v>
      </c>
      <c r="AH809">
        <v>1</v>
      </c>
      <c r="AI809">
        <v>0</v>
      </c>
      <c r="AJ809">
        <v>0</v>
      </c>
      <c r="AK809">
        <v>34</v>
      </c>
      <c r="AL809">
        <v>32</v>
      </c>
      <c r="AM809">
        <v>0</v>
      </c>
    </row>
    <row r="810" spans="1:39" x14ac:dyDescent="0.25">
      <c r="A810">
        <v>80995</v>
      </c>
      <c r="B810">
        <v>0</v>
      </c>
      <c r="C810">
        <v>1</v>
      </c>
      <c r="D810">
        <v>83</v>
      </c>
      <c r="E810">
        <v>860</v>
      </c>
      <c r="F810">
        <v>28</v>
      </c>
      <c r="G810">
        <v>409</v>
      </c>
      <c r="H810">
        <v>73</v>
      </c>
      <c r="I810">
        <v>56</v>
      </c>
      <c r="J810">
        <v>56</v>
      </c>
      <c r="K810">
        <v>1</v>
      </c>
      <c r="L810">
        <v>8</v>
      </c>
      <c r="M810">
        <v>9</v>
      </c>
      <c r="N810">
        <v>4</v>
      </c>
      <c r="O810">
        <v>4</v>
      </c>
      <c r="P810">
        <v>0</v>
      </c>
      <c r="Q810">
        <v>0</v>
      </c>
      <c r="R810">
        <v>0</v>
      </c>
      <c r="S810">
        <v>0</v>
      </c>
      <c r="T810">
        <v>0</v>
      </c>
      <c r="U810">
        <v>0</v>
      </c>
      <c r="V810">
        <v>3</v>
      </c>
      <c r="W810">
        <v>11</v>
      </c>
      <c r="X810">
        <v>0</v>
      </c>
      <c r="Y810">
        <v>62</v>
      </c>
      <c r="Z810">
        <v>2573</v>
      </c>
      <c r="AA810">
        <v>0</v>
      </c>
      <c r="AB810">
        <v>0</v>
      </c>
      <c r="AC810">
        <v>0</v>
      </c>
      <c r="AD810">
        <v>0</v>
      </c>
      <c r="AE810">
        <v>1</v>
      </c>
      <c r="AF810">
        <v>0</v>
      </c>
      <c r="AG810">
        <v>0</v>
      </c>
      <c r="AH810">
        <v>0</v>
      </c>
      <c r="AI810">
        <v>0</v>
      </c>
      <c r="AJ810">
        <v>1</v>
      </c>
      <c r="AK810">
        <v>1426</v>
      </c>
      <c r="AL810">
        <v>1370</v>
      </c>
      <c r="AM810">
        <v>0</v>
      </c>
    </row>
    <row r="811" spans="1:39" x14ac:dyDescent="0.25">
      <c r="A811">
        <v>16529</v>
      </c>
      <c r="B811">
        <v>1</v>
      </c>
      <c r="C811">
        <v>0</v>
      </c>
      <c r="D811">
        <v>23</v>
      </c>
      <c r="E811">
        <v>3</v>
      </c>
      <c r="F811">
        <v>0</v>
      </c>
      <c r="G811">
        <v>5</v>
      </c>
      <c r="H811">
        <v>13</v>
      </c>
      <c r="I811">
        <v>0</v>
      </c>
      <c r="J811">
        <v>1</v>
      </c>
      <c r="K811">
        <v>1</v>
      </c>
      <c r="L811">
        <v>1</v>
      </c>
      <c r="M811">
        <v>0</v>
      </c>
      <c r="N811">
        <v>3</v>
      </c>
      <c r="O811">
        <v>6</v>
      </c>
      <c r="P811">
        <v>0</v>
      </c>
      <c r="Q811">
        <v>0</v>
      </c>
      <c r="R811">
        <v>0</v>
      </c>
      <c r="S811">
        <v>0</v>
      </c>
      <c r="T811">
        <v>0</v>
      </c>
      <c r="U811">
        <v>0</v>
      </c>
      <c r="V811">
        <v>3</v>
      </c>
      <c r="W811">
        <v>11</v>
      </c>
      <c r="X811">
        <v>0</v>
      </c>
      <c r="Y811">
        <v>36</v>
      </c>
      <c r="Z811">
        <v>2279</v>
      </c>
      <c r="AA811">
        <v>0</v>
      </c>
      <c r="AB811">
        <v>0</v>
      </c>
      <c r="AC811">
        <v>0</v>
      </c>
      <c r="AD811">
        <v>1</v>
      </c>
      <c r="AE811">
        <v>0</v>
      </c>
      <c r="AF811">
        <v>0</v>
      </c>
      <c r="AG811">
        <v>0</v>
      </c>
      <c r="AH811">
        <v>1</v>
      </c>
      <c r="AI811">
        <v>0</v>
      </c>
      <c r="AJ811">
        <v>0</v>
      </c>
      <c r="AK811">
        <v>21</v>
      </c>
      <c r="AL811">
        <v>20</v>
      </c>
      <c r="AM811">
        <v>0</v>
      </c>
    </row>
    <row r="812" spans="1:39" x14ac:dyDescent="0.25">
      <c r="A812">
        <v>55412</v>
      </c>
      <c r="B812">
        <v>1</v>
      </c>
      <c r="C812">
        <v>1</v>
      </c>
      <c r="D812">
        <v>65</v>
      </c>
      <c r="E812">
        <v>10</v>
      </c>
      <c r="F812">
        <v>5</v>
      </c>
      <c r="G812">
        <v>28</v>
      </c>
      <c r="H812">
        <v>11</v>
      </c>
      <c r="I812">
        <v>1</v>
      </c>
      <c r="J812">
        <v>8</v>
      </c>
      <c r="K812">
        <v>1</v>
      </c>
      <c r="L812">
        <v>2</v>
      </c>
      <c r="M812">
        <v>0</v>
      </c>
      <c r="N812">
        <v>3</v>
      </c>
      <c r="O812">
        <v>5</v>
      </c>
      <c r="P812">
        <v>0</v>
      </c>
      <c r="Q812">
        <v>0</v>
      </c>
      <c r="R812">
        <v>0</v>
      </c>
      <c r="S812">
        <v>0</v>
      </c>
      <c r="T812">
        <v>0</v>
      </c>
      <c r="U812">
        <v>0</v>
      </c>
      <c r="V812">
        <v>3</v>
      </c>
      <c r="W812">
        <v>11</v>
      </c>
      <c r="X812">
        <v>0</v>
      </c>
      <c r="Y812">
        <v>44</v>
      </c>
      <c r="Z812">
        <v>2378</v>
      </c>
      <c r="AA812">
        <v>1</v>
      </c>
      <c r="AB812">
        <v>0</v>
      </c>
      <c r="AC812">
        <v>0</v>
      </c>
      <c r="AD812">
        <v>0</v>
      </c>
      <c r="AE812">
        <v>0</v>
      </c>
      <c r="AF812">
        <v>0</v>
      </c>
      <c r="AG812">
        <v>0</v>
      </c>
      <c r="AH812">
        <v>0</v>
      </c>
      <c r="AI812">
        <v>0</v>
      </c>
      <c r="AJ812">
        <v>1</v>
      </c>
      <c r="AK812">
        <v>55</v>
      </c>
      <c r="AL812">
        <v>47</v>
      </c>
      <c r="AM812">
        <v>0</v>
      </c>
    </row>
    <row r="813" spans="1:39" x14ac:dyDescent="0.25">
      <c r="A813">
        <v>48789</v>
      </c>
      <c r="B813">
        <v>0</v>
      </c>
      <c r="C813">
        <v>0</v>
      </c>
      <c r="D813">
        <v>94</v>
      </c>
      <c r="E813">
        <v>351</v>
      </c>
      <c r="F813">
        <v>16</v>
      </c>
      <c r="G813">
        <v>156</v>
      </c>
      <c r="H813">
        <v>7</v>
      </c>
      <c r="I813">
        <v>5</v>
      </c>
      <c r="J813">
        <v>145</v>
      </c>
      <c r="K813">
        <v>1</v>
      </c>
      <c r="L813">
        <v>6</v>
      </c>
      <c r="M813">
        <v>4</v>
      </c>
      <c r="N813">
        <v>7</v>
      </c>
      <c r="O813">
        <v>6</v>
      </c>
      <c r="P813">
        <v>0</v>
      </c>
      <c r="Q813">
        <v>0</v>
      </c>
      <c r="R813">
        <v>0</v>
      </c>
      <c r="S813">
        <v>0</v>
      </c>
      <c r="T813">
        <v>0</v>
      </c>
      <c r="U813">
        <v>0</v>
      </c>
      <c r="V813">
        <v>3</v>
      </c>
      <c r="W813">
        <v>11</v>
      </c>
      <c r="X813">
        <v>0</v>
      </c>
      <c r="Y813">
        <v>28</v>
      </c>
      <c r="Z813">
        <v>2816</v>
      </c>
      <c r="AA813">
        <v>0</v>
      </c>
      <c r="AB813">
        <v>0</v>
      </c>
      <c r="AC813">
        <v>1</v>
      </c>
      <c r="AD813">
        <v>0</v>
      </c>
      <c r="AE813">
        <v>0</v>
      </c>
      <c r="AF813">
        <v>0</v>
      </c>
      <c r="AG813">
        <v>0</v>
      </c>
      <c r="AH813">
        <v>1</v>
      </c>
      <c r="AI813">
        <v>0</v>
      </c>
      <c r="AJ813">
        <v>0</v>
      </c>
      <c r="AK813">
        <v>535</v>
      </c>
      <c r="AL813">
        <v>390</v>
      </c>
      <c r="AM813">
        <v>0</v>
      </c>
    </row>
    <row r="814" spans="1:39" x14ac:dyDescent="0.25">
      <c r="A814">
        <v>56575</v>
      </c>
      <c r="B814">
        <v>0</v>
      </c>
      <c r="C814">
        <v>2</v>
      </c>
      <c r="D814">
        <v>42</v>
      </c>
      <c r="E814">
        <v>421</v>
      </c>
      <c r="F814">
        <v>5</v>
      </c>
      <c r="G814">
        <v>90</v>
      </c>
      <c r="H814">
        <v>0</v>
      </c>
      <c r="I814">
        <v>16</v>
      </c>
      <c r="J814">
        <v>10</v>
      </c>
      <c r="K814">
        <v>3</v>
      </c>
      <c r="L814">
        <v>7</v>
      </c>
      <c r="M814">
        <v>3</v>
      </c>
      <c r="N814">
        <v>7</v>
      </c>
      <c r="O814">
        <v>5</v>
      </c>
      <c r="P814">
        <v>0</v>
      </c>
      <c r="Q814">
        <v>0</v>
      </c>
      <c r="R814">
        <v>0</v>
      </c>
      <c r="S814">
        <v>0</v>
      </c>
      <c r="T814">
        <v>0</v>
      </c>
      <c r="U814">
        <v>0</v>
      </c>
      <c r="V814">
        <v>3</v>
      </c>
      <c r="W814">
        <v>11</v>
      </c>
      <c r="X814">
        <v>0</v>
      </c>
      <c r="Y814">
        <v>53</v>
      </c>
      <c r="Z814">
        <v>2579</v>
      </c>
      <c r="AA814">
        <v>0</v>
      </c>
      <c r="AB814">
        <v>0</v>
      </c>
      <c r="AC814">
        <v>0</v>
      </c>
      <c r="AD814">
        <v>1</v>
      </c>
      <c r="AE814">
        <v>0</v>
      </c>
      <c r="AF814">
        <v>0</v>
      </c>
      <c r="AG814">
        <v>0</v>
      </c>
      <c r="AH814">
        <v>0</v>
      </c>
      <c r="AI814">
        <v>0</v>
      </c>
      <c r="AJ814">
        <v>1</v>
      </c>
      <c r="AK814">
        <v>532</v>
      </c>
      <c r="AL814">
        <v>522</v>
      </c>
      <c r="AM814">
        <v>0</v>
      </c>
    </row>
    <row r="815" spans="1:39" x14ac:dyDescent="0.25">
      <c r="A815">
        <v>25130</v>
      </c>
      <c r="B815">
        <v>1</v>
      </c>
      <c r="C815">
        <v>0</v>
      </c>
      <c r="D815">
        <v>10</v>
      </c>
      <c r="E815">
        <v>2</v>
      </c>
      <c r="F815">
        <v>5</v>
      </c>
      <c r="G815">
        <v>7</v>
      </c>
      <c r="H815">
        <v>0</v>
      </c>
      <c r="I815">
        <v>18</v>
      </c>
      <c r="J815">
        <v>18</v>
      </c>
      <c r="K815">
        <v>2</v>
      </c>
      <c r="L815">
        <v>2</v>
      </c>
      <c r="M815">
        <v>0</v>
      </c>
      <c r="N815">
        <v>3</v>
      </c>
      <c r="O815">
        <v>7</v>
      </c>
      <c r="P815">
        <v>0</v>
      </c>
      <c r="Q815">
        <v>0</v>
      </c>
      <c r="R815">
        <v>0</v>
      </c>
      <c r="S815">
        <v>0</v>
      </c>
      <c r="T815">
        <v>0</v>
      </c>
      <c r="U815">
        <v>0</v>
      </c>
      <c r="V815">
        <v>3</v>
      </c>
      <c r="W815">
        <v>11</v>
      </c>
      <c r="X815">
        <v>0</v>
      </c>
      <c r="Y815">
        <v>40</v>
      </c>
      <c r="Z815">
        <v>2429</v>
      </c>
      <c r="AA815">
        <v>0</v>
      </c>
      <c r="AB815">
        <v>0</v>
      </c>
      <c r="AC815">
        <v>0</v>
      </c>
      <c r="AD815">
        <v>1</v>
      </c>
      <c r="AE815">
        <v>0</v>
      </c>
      <c r="AF815">
        <v>1</v>
      </c>
      <c r="AG815">
        <v>0</v>
      </c>
      <c r="AH815">
        <v>0</v>
      </c>
      <c r="AI815">
        <v>0</v>
      </c>
      <c r="AJ815">
        <v>0</v>
      </c>
      <c r="AK815">
        <v>32</v>
      </c>
      <c r="AL815">
        <v>14</v>
      </c>
      <c r="AM815">
        <v>0</v>
      </c>
    </row>
    <row r="816" spans="1:39" x14ac:dyDescent="0.25">
      <c r="A816">
        <v>35441</v>
      </c>
      <c r="B816">
        <v>1</v>
      </c>
      <c r="C816">
        <v>1</v>
      </c>
      <c r="D816">
        <v>94</v>
      </c>
      <c r="E816">
        <v>25</v>
      </c>
      <c r="F816">
        <v>1</v>
      </c>
      <c r="G816">
        <v>9</v>
      </c>
      <c r="H816">
        <v>2</v>
      </c>
      <c r="I816">
        <v>1</v>
      </c>
      <c r="J816">
        <v>1</v>
      </c>
      <c r="K816">
        <v>2</v>
      </c>
      <c r="L816">
        <v>1</v>
      </c>
      <c r="M816">
        <v>0</v>
      </c>
      <c r="N816">
        <v>3</v>
      </c>
      <c r="O816">
        <v>8</v>
      </c>
      <c r="P816">
        <v>0</v>
      </c>
      <c r="Q816">
        <v>0</v>
      </c>
      <c r="R816">
        <v>0</v>
      </c>
      <c r="S816">
        <v>0</v>
      </c>
      <c r="T816">
        <v>0</v>
      </c>
      <c r="U816">
        <v>0</v>
      </c>
      <c r="V816">
        <v>3</v>
      </c>
      <c r="W816">
        <v>11</v>
      </c>
      <c r="X816">
        <v>0</v>
      </c>
      <c r="Y816">
        <v>53</v>
      </c>
      <c r="Z816">
        <v>2659</v>
      </c>
      <c r="AA816">
        <v>0</v>
      </c>
      <c r="AB816">
        <v>1</v>
      </c>
      <c r="AC816">
        <v>0</v>
      </c>
      <c r="AD816">
        <v>0</v>
      </c>
      <c r="AE816">
        <v>0</v>
      </c>
      <c r="AF816">
        <v>0</v>
      </c>
      <c r="AG816">
        <v>0</v>
      </c>
      <c r="AH816">
        <v>1</v>
      </c>
      <c r="AI816">
        <v>0</v>
      </c>
      <c r="AJ816">
        <v>0</v>
      </c>
      <c r="AK816">
        <v>38</v>
      </c>
      <c r="AL816">
        <v>37</v>
      </c>
      <c r="AM816">
        <v>0</v>
      </c>
    </row>
    <row r="817" spans="1:39" x14ac:dyDescent="0.25">
      <c r="A817">
        <v>71391</v>
      </c>
      <c r="B817">
        <v>0</v>
      </c>
      <c r="C817">
        <v>1</v>
      </c>
      <c r="D817">
        <v>50</v>
      </c>
      <c r="E817">
        <v>336</v>
      </c>
      <c r="F817">
        <v>123</v>
      </c>
      <c r="G817">
        <v>274</v>
      </c>
      <c r="H817">
        <v>46</v>
      </c>
      <c r="I817">
        <v>123</v>
      </c>
      <c r="J817">
        <v>141</v>
      </c>
      <c r="K817">
        <v>5</v>
      </c>
      <c r="L817">
        <v>6</v>
      </c>
      <c r="M817">
        <v>5</v>
      </c>
      <c r="N817">
        <v>12</v>
      </c>
      <c r="O817">
        <v>3</v>
      </c>
      <c r="P817">
        <v>0</v>
      </c>
      <c r="Q817">
        <v>0</v>
      </c>
      <c r="R817">
        <v>0</v>
      </c>
      <c r="S817">
        <v>0</v>
      </c>
      <c r="T817">
        <v>0</v>
      </c>
      <c r="U817">
        <v>0</v>
      </c>
      <c r="V817">
        <v>3</v>
      </c>
      <c r="W817">
        <v>11</v>
      </c>
      <c r="X817">
        <v>0</v>
      </c>
      <c r="Y817">
        <v>64</v>
      </c>
      <c r="Z817">
        <v>2616</v>
      </c>
      <c r="AA817">
        <v>0</v>
      </c>
      <c r="AB817">
        <v>1</v>
      </c>
      <c r="AC817">
        <v>0</v>
      </c>
      <c r="AD817">
        <v>0</v>
      </c>
      <c r="AE817">
        <v>0</v>
      </c>
      <c r="AF817">
        <v>0</v>
      </c>
      <c r="AG817">
        <v>0</v>
      </c>
      <c r="AH817">
        <v>1</v>
      </c>
      <c r="AI817">
        <v>0</v>
      </c>
      <c r="AJ817">
        <v>0</v>
      </c>
      <c r="AK817">
        <v>902</v>
      </c>
      <c r="AL817">
        <v>761</v>
      </c>
      <c r="AM817">
        <v>0</v>
      </c>
    </row>
    <row r="818" spans="1:39" x14ac:dyDescent="0.25">
      <c r="A818">
        <v>49494</v>
      </c>
      <c r="B818">
        <v>1</v>
      </c>
      <c r="C818">
        <v>0</v>
      </c>
      <c r="D818">
        <v>46</v>
      </c>
      <c r="E818">
        <v>191</v>
      </c>
      <c r="F818">
        <v>9</v>
      </c>
      <c r="G818">
        <v>97</v>
      </c>
      <c r="H818">
        <v>0</v>
      </c>
      <c r="I818">
        <v>6</v>
      </c>
      <c r="J818">
        <v>82</v>
      </c>
      <c r="K818">
        <v>2</v>
      </c>
      <c r="L818">
        <v>6</v>
      </c>
      <c r="M818">
        <v>1</v>
      </c>
      <c r="N818">
        <v>5</v>
      </c>
      <c r="O818">
        <v>7</v>
      </c>
      <c r="P818">
        <v>0</v>
      </c>
      <c r="Q818">
        <v>0</v>
      </c>
      <c r="R818">
        <v>0</v>
      </c>
      <c r="S818">
        <v>0</v>
      </c>
      <c r="T818">
        <v>0</v>
      </c>
      <c r="U818">
        <v>0</v>
      </c>
      <c r="V818">
        <v>3</v>
      </c>
      <c r="W818">
        <v>11</v>
      </c>
      <c r="X818">
        <v>0</v>
      </c>
      <c r="Y818">
        <v>48</v>
      </c>
      <c r="Z818">
        <v>2589</v>
      </c>
      <c r="AA818">
        <v>0</v>
      </c>
      <c r="AB818">
        <v>0</v>
      </c>
      <c r="AC818">
        <v>1</v>
      </c>
      <c r="AD818">
        <v>0</v>
      </c>
      <c r="AE818">
        <v>0</v>
      </c>
      <c r="AF818">
        <v>0</v>
      </c>
      <c r="AG818">
        <v>0</v>
      </c>
      <c r="AH818">
        <v>0</v>
      </c>
      <c r="AI818">
        <v>1</v>
      </c>
      <c r="AJ818">
        <v>0</v>
      </c>
      <c r="AK818">
        <v>303</v>
      </c>
      <c r="AL818">
        <v>221</v>
      </c>
      <c r="AM818">
        <v>0</v>
      </c>
    </row>
    <row r="819" spans="1:39" x14ac:dyDescent="0.25">
      <c r="A819">
        <v>81702</v>
      </c>
      <c r="B819">
        <v>0</v>
      </c>
      <c r="C819">
        <v>0</v>
      </c>
      <c r="D819">
        <v>98</v>
      </c>
      <c r="E819">
        <v>563</v>
      </c>
      <c r="F819">
        <v>50</v>
      </c>
      <c r="G819">
        <v>774</v>
      </c>
      <c r="H819">
        <v>28</v>
      </c>
      <c r="I819">
        <v>31</v>
      </c>
      <c r="J819">
        <v>187</v>
      </c>
      <c r="K819">
        <v>1</v>
      </c>
      <c r="L819">
        <v>7</v>
      </c>
      <c r="M819">
        <v>7</v>
      </c>
      <c r="N819">
        <v>12</v>
      </c>
      <c r="O819">
        <v>3</v>
      </c>
      <c r="P819">
        <v>0</v>
      </c>
      <c r="Q819">
        <v>0</v>
      </c>
      <c r="R819">
        <v>0</v>
      </c>
      <c r="S819">
        <v>0</v>
      </c>
      <c r="T819">
        <v>0</v>
      </c>
      <c r="U819">
        <v>0</v>
      </c>
      <c r="V819">
        <v>3</v>
      </c>
      <c r="W819">
        <v>11</v>
      </c>
      <c r="X819">
        <v>0</v>
      </c>
      <c r="Y819">
        <v>40</v>
      </c>
      <c r="Z819">
        <v>2803</v>
      </c>
      <c r="AA819">
        <v>1</v>
      </c>
      <c r="AB819">
        <v>0</v>
      </c>
      <c r="AC819">
        <v>0</v>
      </c>
      <c r="AD819">
        <v>0</v>
      </c>
      <c r="AE819">
        <v>0</v>
      </c>
      <c r="AF819">
        <v>0</v>
      </c>
      <c r="AG819">
        <v>0</v>
      </c>
      <c r="AH819">
        <v>1</v>
      </c>
      <c r="AI819">
        <v>0</v>
      </c>
      <c r="AJ819">
        <v>0</v>
      </c>
      <c r="AK819">
        <v>1446</v>
      </c>
      <c r="AL819">
        <v>1259</v>
      </c>
      <c r="AM819">
        <v>0</v>
      </c>
    </row>
    <row r="820" spans="1:39" x14ac:dyDescent="0.25">
      <c r="A820">
        <v>45889</v>
      </c>
      <c r="B820">
        <v>0</v>
      </c>
      <c r="C820">
        <v>1</v>
      </c>
      <c r="D820">
        <v>42</v>
      </c>
      <c r="E820">
        <v>31</v>
      </c>
      <c r="F820">
        <v>0</v>
      </c>
      <c r="G820">
        <v>6</v>
      </c>
      <c r="H820">
        <v>0</v>
      </c>
      <c r="I820">
        <v>1</v>
      </c>
      <c r="J820">
        <v>8</v>
      </c>
      <c r="K820">
        <v>1</v>
      </c>
      <c r="L820">
        <v>1</v>
      </c>
      <c r="M820">
        <v>0</v>
      </c>
      <c r="N820">
        <v>3</v>
      </c>
      <c r="O820">
        <v>6</v>
      </c>
      <c r="P820">
        <v>0</v>
      </c>
      <c r="Q820">
        <v>0</v>
      </c>
      <c r="R820">
        <v>0</v>
      </c>
      <c r="S820">
        <v>0</v>
      </c>
      <c r="T820">
        <v>0</v>
      </c>
      <c r="U820">
        <v>0</v>
      </c>
      <c r="V820">
        <v>3</v>
      </c>
      <c r="W820">
        <v>11</v>
      </c>
      <c r="X820">
        <v>0</v>
      </c>
      <c r="Y820">
        <v>40</v>
      </c>
      <c r="Z820">
        <v>2521</v>
      </c>
      <c r="AA820">
        <v>0</v>
      </c>
      <c r="AB820">
        <v>0</v>
      </c>
      <c r="AC820">
        <v>1</v>
      </c>
      <c r="AD820">
        <v>0</v>
      </c>
      <c r="AE820">
        <v>0</v>
      </c>
      <c r="AF820">
        <v>1</v>
      </c>
      <c r="AG820">
        <v>0</v>
      </c>
      <c r="AH820">
        <v>0</v>
      </c>
      <c r="AI820">
        <v>0</v>
      </c>
      <c r="AJ820">
        <v>0</v>
      </c>
      <c r="AK820">
        <v>38</v>
      </c>
      <c r="AL820">
        <v>30</v>
      </c>
      <c r="AM820">
        <v>0</v>
      </c>
    </row>
    <row r="821" spans="1:39" x14ac:dyDescent="0.25">
      <c r="A821">
        <v>56628</v>
      </c>
      <c r="B821">
        <v>0</v>
      </c>
      <c r="C821">
        <v>1</v>
      </c>
      <c r="D821">
        <v>30</v>
      </c>
      <c r="E821">
        <v>479</v>
      </c>
      <c r="F821">
        <v>5</v>
      </c>
      <c r="G821">
        <v>82</v>
      </c>
      <c r="H821">
        <v>7</v>
      </c>
      <c r="I821">
        <v>17</v>
      </c>
      <c r="J821">
        <v>171</v>
      </c>
      <c r="K821">
        <v>2</v>
      </c>
      <c r="L821">
        <v>7</v>
      </c>
      <c r="M821">
        <v>6</v>
      </c>
      <c r="N821">
        <v>5</v>
      </c>
      <c r="O821">
        <v>5</v>
      </c>
      <c r="P821">
        <v>1</v>
      </c>
      <c r="Q821">
        <v>0</v>
      </c>
      <c r="R821">
        <v>0</v>
      </c>
      <c r="S821">
        <v>0</v>
      </c>
      <c r="T821">
        <v>0</v>
      </c>
      <c r="U821">
        <v>0</v>
      </c>
      <c r="V821">
        <v>3</v>
      </c>
      <c r="W821">
        <v>11</v>
      </c>
      <c r="X821">
        <v>0</v>
      </c>
      <c r="Y821">
        <v>43</v>
      </c>
      <c r="Z821">
        <v>2259</v>
      </c>
      <c r="AA821">
        <v>0</v>
      </c>
      <c r="AB821">
        <v>0</v>
      </c>
      <c r="AC821">
        <v>1</v>
      </c>
      <c r="AD821">
        <v>0</v>
      </c>
      <c r="AE821">
        <v>0</v>
      </c>
      <c r="AF821">
        <v>0</v>
      </c>
      <c r="AG821">
        <v>0</v>
      </c>
      <c r="AH821">
        <v>1</v>
      </c>
      <c r="AI821">
        <v>0</v>
      </c>
      <c r="AJ821">
        <v>0</v>
      </c>
      <c r="AK821">
        <v>590</v>
      </c>
      <c r="AL821">
        <v>419</v>
      </c>
      <c r="AM821">
        <v>1</v>
      </c>
    </row>
    <row r="822" spans="1:39" x14ac:dyDescent="0.25">
      <c r="A822">
        <v>34026</v>
      </c>
      <c r="B822">
        <v>1</v>
      </c>
      <c r="C822">
        <v>1</v>
      </c>
      <c r="D822">
        <v>11</v>
      </c>
      <c r="E822">
        <v>18</v>
      </c>
      <c r="F822">
        <v>6</v>
      </c>
      <c r="G822">
        <v>15</v>
      </c>
      <c r="H822">
        <v>12</v>
      </c>
      <c r="I822">
        <v>8</v>
      </c>
      <c r="J822">
        <v>17</v>
      </c>
      <c r="K822">
        <v>3</v>
      </c>
      <c r="L822">
        <v>2</v>
      </c>
      <c r="M822">
        <v>1</v>
      </c>
      <c r="N822">
        <v>3</v>
      </c>
      <c r="O822">
        <v>5</v>
      </c>
      <c r="P822">
        <v>0</v>
      </c>
      <c r="Q822">
        <v>0</v>
      </c>
      <c r="R822">
        <v>0</v>
      </c>
      <c r="S822">
        <v>0</v>
      </c>
      <c r="T822">
        <v>0</v>
      </c>
      <c r="U822">
        <v>0</v>
      </c>
      <c r="V822">
        <v>3</v>
      </c>
      <c r="W822">
        <v>11</v>
      </c>
      <c r="X822">
        <v>0</v>
      </c>
      <c r="Y822">
        <v>70</v>
      </c>
      <c r="Z822">
        <v>2487</v>
      </c>
      <c r="AA822">
        <v>0</v>
      </c>
      <c r="AB822">
        <v>0</v>
      </c>
      <c r="AC822">
        <v>0</v>
      </c>
      <c r="AD822">
        <v>1</v>
      </c>
      <c r="AE822">
        <v>0</v>
      </c>
      <c r="AF822">
        <v>0</v>
      </c>
      <c r="AG822">
        <v>0</v>
      </c>
      <c r="AH822">
        <v>1</v>
      </c>
      <c r="AI822">
        <v>0</v>
      </c>
      <c r="AJ822">
        <v>0</v>
      </c>
      <c r="AK822">
        <v>59</v>
      </c>
      <c r="AL822">
        <v>42</v>
      </c>
      <c r="AM822">
        <v>0</v>
      </c>
    </row>
    <row r="823" spans="1:39" x14ac:dyDescent="0.25">
      <c r="A823">
        <v>40049</v>
      </c>
      <c r="B823">
        <v>0</v>
      </c>
      <c r="C823">
        <v>1</v>
      </c>
      <c r="D823">
        <v>61</v>
      </c>
      <c r="E823">
        <v>91</v>
      </c>
      <c r="F823">
        <v>65</v>
      </c>
      <c r="G823">
        <v>52</v>
      </c>
      <c r="H823">
        <v>10</v>
      </c>
      <c r="I823">
        <v>44</v>
      </c>
      <c r="J823">
        <v>28</v>
      </c>
      <c r="K823">
        <v>3</v>
      </c>
      <c r="L823">
        <v>3</v>
      </c>
      <c r="M823">
        <v>2</v>
      </c>
      <c r="N823">
        <v>6</v>
      </c>
      <c r="O823">
        <v>5</v>
      </c>
      <c r="P823">
        <v>0</v>
      </c>
      <c r="Q823">
        <v>0</v>
      </c>
      <c r="R823">
        <v>0</v>
      </c>
      <c r="S823">
        <v>0</v>
      </c>
      <c r="T823">
        <v>0</v>
      </c>
      <c r="U823">
        <v>0</v>
      </c>
      <c r="V823">
        <v>3</v>
      </c>
      <c r="W823">
        <v>11</v>
      </c>
      <c r="X823">
        <v>0</v>
      </c>
      <c r="Y823">
        <v>46</v>
      </c>
      <c r="Z823">
        <v>2736</v>
      </c>
      <c r="AA823">
        <v>0</v>
      </c>
      <c r="AB823">
        <v>1</v>
      </c>
      <c r="AC823">
        <v>0</v>
      </c>
      <c r="AD823">
        <v>0</v>
      </c>
      <c r="AE823">
        <v>0</v>
      </c>
      <c r="AF823">
        <v>0</v>
      </c>
      <c r="AG823">
        <v>0</v>
      </c>
      <c r="AH823">
        <v>1</v>
      </c>
      <c r="AI823">
        <v>0</v>
      </c>
      <c r="AJ823">
        <v>0</v>
      </c>
      <c r="AK823">
        <v>262</v>
      </c>
      <c r="AL823">
        <v>234</v>
      </c>
      <c r="AM823">
        <v>0</v>
      </c>
    </row>
    <row r="824" spans="1:39" x14ac:dyDescent="0.25">
      <c r="A824">
        <v>34176</v>
      </c>
      <c r="B824">
        <v>1</v>
      </c>
      <c r="C824">
        <v>0</v>
      </c>
      <c r="D824">
        <v>12</v>
      </c>
      <c r="E824">
        <v>5</v>
      </c>
      <c r="F824">
        <v>7</v>
      </c>
      <c r="G824">
        <v>24</v>
      </c>
      <c r="H824">
        <v>19</v>
      </c>
      <c r="I824">
        <v>14</v>
      </c>
      <c r="J824">
        <v>20</v>
      </c>
      <c r="K824">
        <v>4</v>
      </c>
      <c r="L824">
        <v>3</v>
      </c>
      <c r="M824">
        <v>0</v>
      </c>
      <c r="N824">
        <v>4</v>
      </c>
      <c r="O824">
        <v>6</v>
      </c>
      <c r="P824">
        <v>0</v>
      </c>
      <c r="Q824">
        <v>0</v>
      </c>
      <c r="R824">
        <v>0</v>
      </c>
      <c r="S824">
        <v>0</v>
      </c>
      <c r="T824">
        <v>0</v>
      </c>
      <c r="U824">
        <v>0</v>
      </c>
      <c r="V824">
        <v>3</v>
      </c>
      <c r="W824">
        <v>11</v>
      </c>
      <c r="X824">
        <v>0</v>
      </c>
      <c r="Y824">
        <v>32</v>
      </c>
      <c r="Z824">
        <v>2207</v>
      </c>
      <c r="AA824">
        <v>0</v>
      </c>
      <c r="AB824">
        <v>0</v>
      </c>
      <c r="AC824">
        <v>1</v>
      </c>
      <c r="AD824">
        <v>0</v>
      </c>
      <c r="AE824">
        <v>0</v>
      </c>
      <c r="AF824">
        <v>0</v>
      </c>
      <c r="AG824">
        <v>0</v>
      </c>
      <c r="AH824">
        <v>1</v>
      </c>
      <c r="AI824">
        <v>0</v>
      </c>
      <c r="AJ824">
        <v>0</v>
      </c>
      <c r="AK824">
        <v>69</v>
      </c>
      <c r="AL824">
        <v>49</v>
      </c>
      <c r="AM824">
        <v>0</v>
      </c>
    </row>
    <row r="825" spans="1:39" x14ac:dyDescent="0.25">
      <c r="A825">
        <v>19419</v>
      </c>
      <c r="B825">
        <v>1</v>
      </c>
      <c r="C825">
        <v>0</v>
      </c>
      <c r="D825">
        <v>76</v>
      </c>
      <c r="E825">
        <v>2</v>
      </c>
      <c r="F825">
        <v>14</v>
      </c>
      <c r="G825">
        <v>28</v>
      </c>
      <c r="H825">
        <v>16</v>
      </c>
      <c r="I825">
        <v>3</v>
      </c>
      <c r="J825">
        <v>7</v>
      </c>
      <c r="K825">
        <v>4</v>
      </c>
      <c r="L825">
        <v>4</v>
      </c>
      <c r="M825">
        <v>0</v>
      </c>
      <c r="N825">
        <v>3</v>
      </c>
      <c r="O825">
        <v>9</v>
      </c>
      <c r="P825">
        <v>0</v>
      </c>
      <c r="Q825">
        <v>0</v>
      </c>
      <c r="R825">
        <v>0</v>
      </c>
      <c r="S825">
        <v>0</v>
      </c>
      <c r="T825">
        <v>0</v>
      </c>
      <c r="U825">
        <v>0</v>
      </c>
      <c r="V825">
        <v>3</v>
      </c>
      <c r="W825">
        <v>11</v>
      </c>
      <c r="X825">
        <v>0</v>
      </c>
      <c r="Y825">
        <v>39</v>
      </c>
      <c r="Z825">
        <v>2755</v>
      </c>
      <c r="AA825">
        <v>0</v>
      </c>
      <c r="AB825">
        <v>1</v>
      </c>
      <c r="AC825">
        <v>0</v>
      </c>
      <c r="AD825">
        <v>0</v>
      </c>
      <c r="AE825">
        <v>0</v>
      </c>
      <c r="AF825">
        <v>0</v>
      </c>
      <c r="AG825">
        <v>0</v>
      </c>
      <c r="AH825">
        <v>1</v>
      </c>
      <c r="AI825">
        <v>0</v>
      </c>
      <c r="AJ825">
        <v>0</v>
      </c>
      <c r="AK825">
        <v>63</v>
      </c>
      <c r="AL825">
        <v>56</v>
      </c>
      <c r="AM825">
        <v>0</v>
      </c>
    </row>
    <row r="826" spans="1:39" x14ac:dyDescent="0.25">
      <c r="A826">
        <v>82504</v>
      </c>
      <c r="B826">
        <v>0</v>
      </c>
      <c r="C826">
        <v>0</v>
      </c>
      <c r="D826">
        <v>2</v>
      </c>
      <c r="E826">
        <v>362</v>
      </c>
      <c r="F826">
        <v>50</v>
      </c>
      <c r="G826">
        <v>431</v>
      </c>
      <c r="H826">
        <v>134</v>
      </c>
      <c r="I826">
        <v>35</v>
      </c>
      <c r="J826">
        <v>54</v>
      </c>
      <c r="K826">
        <v>1</v>
      </c>
      <c r="L826">
        <v>3</v>
      </c>
      <c r="M826">
        <v>6</v>
      </c>
      <c r="N826">
        <v>7</v>
      </c>
      <c r="O826">
        <v>1</v>
      </c>
      <c r="P826">
        <v>0</v>
      </c>
      <c r="Q826">
        <v>0</v>
      </c>
      <c r="R826">
        <v>0</v>
      </c>
      <c r="S826">
        <v>0</v>
      </c>
      <c r="T826">
        <v>0</v>
      </c>
      <c r="U826">
        <v>0</v>
      </c>
      <c r="V826">
        <v>3</v>
      </c>
      <c r="W826">
        <v>11</v>
      </c>
      <c r="X826">
        <v>0</v>
      </c>
      <c r="Y826">
        <v>60</v>
      </c>
      <c r="Z826">
        <v>2496</v>
      </c>
      <c r="AA826">
        <v>0</v>
      </c>
      <c r="AB826">
        <v>1</v>
      </c>
      <c r="AC826">
        <v>0</v>
      </c>
      <c r="AD826">
        <v>0</v>
      </c>
      <c r="AE826">
        <v>0</v>
      </c>
      <c r="AF826">
        <v>1</v>
      </c>
      <c r="AG826">
        <v>0</v>
      </c>
      <c r="AH826">
        <v>0</v>
      </c>
      <c r="AI826">
        <v>0</v>
      </c>
      <c r="AJ826">
        <v>0</v>
      </c>
      <c r="AK826">
        <v>1012</v>
      </c>
      <c r="AL826">
        <v>958</v>
      </c>
      <c r="AM826">
        <v>0</v>
      </c>
    </row>
    <row r="827" spans="1:39" x14ac:dyDescent="0.25">
      <c r="A827">
        <v>81205</v>
      </c>
      <c r="B827">
        <v>0</v>
      </c>
      <c r="C827">
        <v>0</v>
      </c>
      <c r="D827">
        <v>43</v>
      </c>
      <c r="E827">
        <v>724</v>
      </c>
      <c r="F827">
        <v>74</v>
      </c>
      <c r="G827">
        <v>929</v>
      </c>
      <c r="H827">
        <v>97</v>
      </c>
      <c r="I827">
        <v>55</v>
      </c>
      <c r="J827">
        <v>130</v>
      </c>
      <c r="K827">
        <v>1</v>
      </c>
      <c r="L827">
        <v>5</v>
      </c>
      <c r="M827">
        <v>6</v>
      </c>
      <c r="N827">
        <v>7</v>
      </c>
      <c r="O827">
        <v>2</v>
      </c>
      <c r="P827">
        <v>1</v>
      </c>
      <c r="Q827">
        <v>0</v>
      </c>
      <c r="R827">
        <v>1</v>
      </c>
      <c r="S827">
        <v>0</v>
      </c>
      <c r="T827">
        <v>1</v>
      </c>
      <c r="U827">
        <v>0</v>
      </c>
      <c r="V827">
        <v>3</v>
      </c>
      <c r="W827">
        <v>11</v>
      </c>
      <c r="X827">
        <v>1</v>
      </c>
      <c r="Y827">
        <v>50</v>
      </c>
      <c r="Z827">
        <v>2326</v>
      </c>
      <c r="AA827">
        <v>0</v>
      </c>
      <c r="AB827">
        <v>0</v>
      </c>
      <c r="AC827">
        <v>0</v>
      </c>
      <c r="AD827">
        <v>1</v>
      </c>
      <c r="AE827">
        <v>0</v>
      </c>
      <c r="AF827">
        <v>0</v>
      </c>
      <c r="AG827">
        <v>0</v>
      </c>
      <c r="AH827">
        <v>1</v>
      </c>
      <c r="AI827">
        <v>0</v>
      </c>
      <c r="AJ827">
        <v>0</v>
      </c>
      <c r="AK827">
        <v>1879</v>
      </c>
      <c r="AL827">
        <v>1749</v>
      </c>
      <c r="AM827">
        <v>3</v>
      </c>
    </row>
    <row r="828" spans="1:39" x14ac:dyDescent="0.25">
      <c r="A828">
        <v>61618</v>
      </c>
      <c r="B828">
        <v>0</v>
      </c>
      <c r="C828">
        <v>0</v>
      </c>
      <c r="D828">
        <v>27</v>
      </c>
      <c r="E828">
        <v>605</v>
      </c>
      <c r="F828">
        <v>91</v>
      </c>
      <c r="G828">
        <v>399</v>
      </c>
      <c r="H828">
        <v>0</v>
      </c>
      <c r="I828">
        <v>45</v>
      </c>
      <c r="J828">
        <v>205</v>
      </c>
      <c r="K828">
        <v>2</v>
      </c>
      <c r="L828">
        <v>3</v>
      </c>
      <c r="M828">
        <v>6</v>
      </c>
      <c r="N828">
        <v>8</v>
      </c>
      <c r="O828">
        <v>3</v>
      </c>
      <c r="P828">
        <v>0</v>
      </c>
      <c r="Q828">
        <v>0</v>
      </c>
      <c r="R828">
        <v>0</v>
      </c>
      <c r="S828">
        <v>0</v>
      </c>
      <c r="T828">
        <v>0</v>
      </c>
      <c r="U828">
        <v>0</v>
      </c>
      <c r="V828">
        <v>3</v>
      </c>
      <c r="W828">
        <v>11</v>
      </c>
      <c r="X828">
        <v>0</v>
      </c>
      <c r="Y828">
        <v>29</v>
      </c>
      <c r="Z828">
        <v>2797</v>
      </c>
      <c r="AA828">
        <v>0</v>
      </c>
      <c r="AB828">
        <v>0</v>
      </c>
      <c r="AC828">
        <v>1</v>
      </c>
      <c r="AD828">
        <v>0</v>
      </c>
      <c r="AE828">
        <v>0</v>
      </c>
      <c r="AF828">
        <v>1</v>
      </c>
      <c r="AG828">
        <v>0</v>
      </c>
      <c r="AH828">
        <v>0</v>
      </c>
      <c r="AI828">
        <v>0</v>
      </c>
      <c r="AJ828">
        <v>0</v>
      </c>
      <c r="AK828">
        <v>1140</v>
      </c>
      <c r="AL828">
        <v>935</v>
      </c>
      <c r="AM828">
        <v>0</v>
      </c>
    </row>
    <row r="829" spans="1:39" x14ac:dyDescent="0.25">
      <c r="A829">
        <v>55284</v>
      </c>
      <c r="B829">
        <v>0</v>
      </c>
      <c r="C829">
        <v>1</v>
      </c>
      <c r="D829">
        <v>60</v>
      </c>
      <c r="E829">
        <v>547</v>
      </c>
      <c r="F829">
        <v>7</v>
      </c>
      <c r="G829">
        <v>140</v>
      </c>
      <c r="H829">
        <v>0</v>
      </c>
      <c r="I829">
        <v>7</v>
      </c>
      <c r="J829">
        <v>63</v>
      </c>
      <c r="K829">
        <v>3</v>
      </c>
      <c r="L829">
        <v>7</v>
      </c>
      <c r="M829">
        <v>5</v>
      </c>
      <c r="N829">
        <v>8</v>
      </c>
      <c r="O829">
        <v>5</v>
      </c>
      <c r="P829">
        <v>0</v>
      </c>
      <c r="Q829">
        <v>0</v>
      </c>
      <c r="R829">
        <v>0</v>
      </c>
      <c r="S829">
        <v>0</v>
      </c>
      <c r="T829">
        <v>0</v>
      </c>
      <c r="U829">
        <v>0</v>
      </c>
      <c r="V829">
        <v>3</v>
      </c>
      <c r="W829">
        <v>11</v>
      </c>
      <c r="X829">
        <v>0</v>
      </c>
      <c r="Y829">
        <v>64</v>
      </c>
      <c r="Z829">
        <v>2711</v>
      </c>
      <c r="AA829">
        <v>0</v>
      </c>
      <c r="AB829">
        <v>0</v>
      </c>
      <c r="AC829">
        <v>1</v>
      </c>
      <c r="AD829">
        <v>0</v>
      </c>
      <c r="AE829">
        <v>0</v>
      </c>
      <c r="AF829">
        <v>0</v>
      </c>
      <c r="AG829">
        <v>0</v>
      </c>
      <c r="AH829">
        <v>0</v>
      </c>
      <c r="AI829">
        <v>1</v>
      </c>
      <c r="AJ829">
        <v>0</v>
      </c>
      <c r="AK829">
        <v>701</v>
      </c>
      <c r="AL829">
        <v>638</v>
      </c>
      <c r="AM829">
        <v>0</v>
      </c>
    </row>
    <row r="830" spans="1:39" x14ac:dyDescent="0.25">
      <c r="A830">
        <v>49980</v>
      </c>
      <c r="B830">
        <v>0</v>
      </c>
      <c r="C830">
        <v>1</v>
      </c>
      <c r="D830">
        <v>79</v>
      </c>
      <c r="E830">
        <v>104</v>
      </c>
      <c r="F830">
        <v>1</v>
      </c>
      <c r="G830">
        <v>54</v>
      </c>
      <c r="H830">
        <v>13</v>
      </c>
      <c r="I830">
        <v>9</v>
      </c>
      <c r="J830">
        <v>14</v>
      </c>
      <c r="K830">
        <v>2</v>
      </c>
      <c r="L830">
        <v>3</v>
      </c>
      <c r="M830">
        <v>1</v>
      </c>
      <c r="N830">
        <v>5</v>
      </c>
      <c r="O830">
        <v>5</v>
      </c>
      <c r="P830">
        <v>0</v>
      </c>
      <c r="Q830">
        <v>0</v>
      </c>
      <c r="R830">
        <v>0</v>
      </c>
      <c r="S830">
        <v>0</v>
      </c>
      <c r="T830">
        <v>0</v>
      </c>
      <c r="U830">
        <v>0</v>
      </c>
      <c r="V830">
        <v>3</v>
      </c>
      <c r="W830">
        <v>11</v>
      </c>
      <c r="X830">
        <v>0</v>
      </c>
      <c r="Y830">
        <v>57</v>
      </c>
      <c r="Z830">
        <v>2408</v>
      </c>
      <c r="AA830">
        <v>0</v>
      </c>
      <c r="AB830">
        <v>0</v>
      </c>
      <c r="AC830">
        <v>1</v>
      </c>
      <c r="AD830">
        <v>0</v>
      </c>
      <c r="AE830">
        <v>0</v>
      </c>
      <c r="AF830">
        <v>0</v>
      </c>
      <c r="AG830">
        <v>0</v>
      </c>
      <c r="AH830">
        <v>1</v>
      </c>
      <c r="AI830">
        <v>0</v>
      </c>
      <c r="AJ830">
        <v>0</v>
      </c>
      <c r="AK830">
        <v>181</v>
      </c>
      <c r="AL830">
        <v>167</v>
      </c>
      <c r="AM830">
        <v>0</v>
      </c>
    </row>
    <row r="831" spans="1:39" x14ac:dyDescent="0.25">
      <c r="A831">
        <v>15072</v>
      </c>
      <c r="B831">
        <v>2</v>
      </c>
      <c r="C831">
        <v>0</v>
      </c>
      <c r="D831">
        <v>96</v>
      </c>
      <c r="E831">
        <v>8</v>
      </c>
      <c r="F831">
        <v>2</v>
      </c>
      <c r="G831">
        <v>15</v>
      </c>
      <c r="H831">
        <v>0</v>
      </c>
      <c r="I831">
        <v>10</v>
      </c>
      <c r="J831">
        <v>18</v>
      </c>
      <c r="K831">
        <v>4</v>
      </c>
      <c r="L831">
        <v>3</v>
      </c>
      <c r="M831">
        <v>1</v>
      </c>
      <c r="N831">
        <v>3</v>
      </c>
      <c r="O831">
        <v>5</v>
      </c>
      <c r="P831">
        <v>0</v>
      </c>
      <c r="Q831">
        <v>0</v>
      </c>
      <c r="R831">
        <v>0</v>
      </c>
      <c r="S831">
        <v>0</v>
      </c>
      <c r="T831">
        <v>0</v>
      </c>
      <c r="U831">
        <v>0</v>
      </c>
      <c r="V831">
        <v>3</v>
      </c>
      <c r="W831">
        <v>11</v>
      </c>
      <c r="X831">
        <v>0</v>
      </c>
      <c r="Y831">
        <v>40</v>
      </c>
      <c r="Z831">
        <v>2574</v>
      </c>
      <c r="AA831">
        <v>0</v>
      </c>
      <c r="AB831">
        <v>1</v>
      </c>
      <c r="AC831">
        <v>0</v>
      </c>
      <c r="AD831">
        <v>0</v>
      </c>
      <c r="AE831">
        <v>0</v>
      </c>
      <c r="AF831">
        <v>0</v>
      </c>
      <c r="AG831">
        <v>0</v>
      </c>
      <c r="AH831">
        <v>1</v>
      </c>
      <c r="AI831">
        <v>0</v>
      </c>
      <c r="AJ831">
        <v>0</v>
      </c>
      <c r="AK831">
        <v>35</v>
      </c>
      <c r="AL831">
        <v>17</v>
      </c>
      <c r="AM831">
        <v>0</v>
      </c>
    </row>
    <row r="832" spans="1:39" x14ac:dyDescent="0.25">
      <c r="A832">
        <v>49166</v>
      </c>
      <c r="B832">
        <v>0</v>
      </c>
      <c r="C832">
        <v>1</v>
      </c>
      <c r="D832">
        <v>17</v>
      </c>
      <c r="E832">
        <v>224</v>
      </c>
      <c r="F832">
        <v>2</v>
      </c>
      <c r="G832">
        <v>25</v>
      </c>
      <c r="H832">
        <v>7</v>
      </c>
      <c r="I832">
        <v>0</v>
      </c>
      <c r="J832">
        <v>110</v>
      </c>
      <c r="K832">
        <v>2</v>
      </c>
      <c r="L832">
        <v>5</v>
      </c>
      <c r="M832">
        <v>3</v>
      </c>
      <c r="N832">
        <v>3</v>
      </c>
      <c r="O832">
        <v>6</v>
      </c>
      <c r="P832">
        <v>0</v>
      </c>
      <c r="Q832">
        <v>0</v>
      </c>
      <c r="R832">
        <v>0</v>
      </c>
      <c r="S832">
        <v>0</v>
      </c>
      <c r="T832">
        <v>0</v>
      </c>
      <c r="U832">
        <v>0</v>
      </c>
      <c r="V832">
        <v>3</v>
      </c>
      <c r="W832">
        <v>11</v>
      </c>
      <c r="X832">
        <v>0</v>
      </c>
      <c r="Y832">
        <v>46</v>
      </c>
      <c r="Z832">
        <v>2540</v>
      </c>
      <c r="AA832">
        <v>0</v>
      </c>
      <c r="AB832">
        <v>0</v>
      </c>
      <c r="AC832">
        <v>1</v>
      </c>
      <c r="AD832">
        <v>0</v>
      </c>
      <c r="AE832">
        <v>0</v>
      </c>
      <c r="AF832">
        <v>0</v>
      </c>
      <c r="AG832">
        <v>0</v>
      </c>
      <c r="AH832">
        <v>1</v>
      </c>
      <c r="AI832">
        <v>0</v>
      </c>
      <c r="AJ832">
        <v>0</v>
      </c>
      <c r="AK832">
        <v>258</v>
      </c>
      <c r="AL832">
        <v>148</v>
      </c>
      <c r="AM832">
        <v>0</v>
      </c>
    </row>
    <row r="833" spans="1:39" x14ac:dyDescent="0.25">
      <c r="A833">
        <v>65324</v>
      </c>
      <c r="B833">
        <v>0</v>
      </c>
      <c r="C833">
        <v>1</v>
      </c>
      <c r="D833">
        <v>0</v>
      </c>
      <c r="E833">
        <v>384</v>
      </c>
      <c r="F833">
        <v>0</v>
      </c>
      <c r="G833">
        <v>102</v>
      </c>
      <c r="H833">
        <v>21</v>
      </c>
      <c r="I833">
        <v>32</v>
      </c>
      <c r="J833">
        <v>5</v>
      </c>
      <c r="K833">
        <v>3</v>
      </c>
      <c r="L833">
        <v>6</v>
      </c>
      <c r="M833">
        <v>2</v>
      </c>
      <c r="N833">
        <v>9</v>
      </c>
      <c r="O833">
        <v>4</v>
      </c>
      <c r="P833">
        <v>0</v>
      </c>
      <c r="Q833">
        <v>0</v>
      </c>
      <c r="R833">
        <v>0</v>
      </c>
      <c r="S833">
        <v>0</v>
      </c>
      <c r="T833">
        <v>0</v>
      </c>
      <c r="U833">
        <v>0</v>
      </c>
      <c r="V833">
        <v>3</v>
      </c>
      <c r="W833">
        <v>11</v>
      </c>
      <c r="X833">
        <v>0</v>
      </c>
      <c r="Y833">
        <v>66</v>
      </c>
      <c r="Z833">
        <v>2328</v>
      </c>
      <c r="AA833">
        <v>0</v>
      </c>
      <c r="AB833">
        <v>1</v>
      </c>
      <c r="AC833">
        <v>0</v>
      </c>
      <c r="AD833">
        <v>0</v>
      </c>
      <c r="AE833">
        <v>0</v>
      </c>
      <c r="AF833">
        <v>0</v>
      </c>
      <c r="AG833">
        <v>0</v>
      </c>
      <c r="AH833">
        <v>0</v>
      </c>
      <c r="AI833">
        <v>0</v>
      </c>
      <c r="AJ833">
        <v>1</v>
      </c>
      <c r="AK833">
        <v>539</v>
      </c>
      <c r="AL833">
        <v>534</v>
      </c>
      <c r="AM833">
        <v>0</v>
      </c>
    </row>
    <row r="834" spans="1:39" x14ac:dyDescent="0.25">
      <c r="A834">
        <v>82347</v>
      </c>
      <c r="B834">
        <v>0</v>
      </c>
      <c r="C834">
        <v>0</v>
      </c>
      <c r="D834">
        <v>38</v>
      </c>
      <c r="E834">
        <v>556</v>
      </c>
      <c r="F834">
        <v>54</v>
      </c>
      <c r="G834">
        <v>845</v>
      </c>
      <c r="H834">
        <v>202</v>
      </c>
      <c r="I834">
        <v>133</v>
      </c>
      <c r="J834">
        <v>63</v>
      </c>
      <c r="K834">
        <v>1</v>
      </c>
      <c r="L834">
        <v>7</v>
      </c>
      <c r="M834">
        <v>7</v>
      </c>
      <c r="N834">
        <v>10</v>
      </c>
      <c r="O834">
        <v>3</v>
      </c>
      <c r="P834">
        <v>1</v>
      </c>
      <c r="Q834">
        <v>0</v>
      </c>
      <c r="R834">
        <v>0</v>
      </c>
      <c r="S834">
        <v>1</v>
      </c>
      <c r="T834">
        <v>0</v>
      </c>
      <c r="U834">
        <v>0</v>
      </c>
      <c r="V834">
        <v>3</v>
      </c>
      <c r="W834">
        <v>11</v>
      </c>
      <c r="X834">
        <v>0</v>
      </c>
      <c r="Y834">
        <v>63</v>
      </c>
      <c r="Z834">
        <v>2759</v>
      </c>
      <c r="AA834">
        <v>0</v>
      </c>
      <c r="AB834">
        <v>1</v>
      </c>
      <c r="AC834">
        <v>0</v>
      </c>
      <c r="AD834">
        <v>0</v>
      </c>
      <c r="AE834">
        <v>0</v>
      </c>
      <c r="AF834">
        <v>1</v>
      </c>
      <c r="AG834">
        <v>0</v>
      </c>
      <c r="AH834">
        <v>0</v>
      </c>
      <c r="AI834">
        <v>0</v>
      </c>
      <c r="AJ834">
        <v>0</v>
      </c>
      <c r="AK834">
        <v>1790</v>
      </c>
      <c r="AL834">
        <v>1727</v>
      </c>
      <c r="AM834">
        <v>2</v>
      </c>
    </row>
    <row r="835" spans="1:39" x14ac:dyDescent="0.25">
      <c r="A835">
        <v>30843</v>
      </c>
      <c r="B835">
        <v>1</v>
      </c>
      <c r="C835">
        <v>1</v>
      </c>
      <c r="D835">
        <v>43</v>
      </c>
      <c r="E835">
        <v>24</v>
      </c>
      <c r="F835">
        <v>0</v>
      </c>
      <c r="G835">
        <v>2</v>
      </c>
      <c r="H835">
        <v>0</v>
      </c>
      <c r="I835">
        <v>0</v>
      </c>
      <c r="J835">
        <v>9</v>
      </c>
      <c r="K835">
        <v>2</v>
      </c>
      <c r="L835">
        <v>1</v>
      </c>
      <c r="M835">
        <v>1</v>
      </c>
      <c r="N835">
        <v>2</v>
      </c>
      <c r="O835">
        <v>5</v>
      </c>
      <c r="P835">
        <v>1</v>
      </c>
      <c r="Q835">
        <v>0</v>
      </c>
      <c r="R835">
        <v>0</v>
      </c>
      <c r="S835">
        <v>0</v>
      </c>
      <c r="T835">
        <v>0</v>
      </c>
      <c r="U835">
        <v>0</v>
      </c>
      <c r="V835">
        <v>3</v>
      </c>
      <c r="W835">
        <v>11</v>
      </c>
      <c r="X835">
        <v>0</v>
      </c>
      <c r="Y835">
        <v>54</v>
      </c>
      <c r="Z835">
        <v>2193</v>
      </c>
      <c r="AA835">
        <v>0</v>
      </c>
      <c r="AB835">
        <v>0</v>
      </c>
      <c r="AC835">
        <v>0</v>
      </c>
      <c r="AD835">
        <v>1</v>
      </c>
      <c r="AE835">
        <v>0</v>
      </c>
      <c r="AF835">
        <v>0</v>
      </c>
      <c r="AG835">
        <v>0</v>
      </c>
      <c r="AH835">
        <v>0</v>
      </c>
      <c r="AI835">
        <v>0</v>
      </c>
      <c r="AJ835">
        <v>1</v>
      </c>
      <c r="AK835">
        <v>26</v>
      </c>
      <c r="AL835">
        <v>17</v>
      </c>
      <c r="AM835">
        <v>1</v>
      </c>
    </row>
    <row r="836" spans="1:39" x14ac:dyDescent="0.25">
      <c r="A836">
        <v>46374</v>
      </c>
      <c r="B836">
        <v>0</v>
      </c>
      <c r="C836">
        <v>1</v>
      </c>
      <c r="D836">
        <v>1</v>
      </c>
      <c r="E836">
        <v>408</v>
      </c>
      <c r="F836">
        <v>0</v>
      </c>
      <c r="G836">
        <v>21</v>
      </c>
      <c r="H836">
        <v>0</v>
      </c>
      <c r="I836">
        <v>0</v>
      </c>
      <c r="J836">
        <v>17</v>
      </c>
      <c r="K836">
        <v>3</v>
      </c>
      <c r="L836">
        <v>7</v>
      </c>
      <c r="M836">
        <v>1</v>
      </c>
      <c r="N836">
        <v>7</v>
      </c>
      <c r="O836">
        <v>8</v>
      </c>
      <c r="P836">
        <v>0</v>
      </c>
      <c r="Q836">
        <v>1</v>
      </c>
      <c r="R836">
        <v>0</v>
      </c>
      <c r="S836">
        <v>1</v>
      </c>
      <c r="T836">
        <v>0</v>
      </c>
      <c r="U836">
        <v>0</v>
      </c>
      <c r="V836">
        <v>3</v>
      </c>
      <c r="W836">
        <v>11</v>
      </c>
      <c r="X836">
        <v>1</v>
      </c>
      <c r="Y836">
        <v>46</v>
      </c>
      <c r="Z836">
        <v>2263</v>
      </c>
      <c r="AA836">
        <v>0</v>
      </c>
      <c r="AB836">
        <v>1</v>
      </c>
      <c r="AC836">
        <v>0</v>
      </c>
      <c r="AD836">
        <v>0</v>
      </c>
      <c r="AE836">
        <v>0</v>
      </c>
      <c r="AF836">
        <v>0</v>
      </c>
      <c r="AG836">
        <v>0</v>
      </c>
      <c r="AH836">
        <v>0</v>
      </c>
      <c r="AI836">
        <v>0</v>
      </c>
      <c r="AJ836">
        <v>1</v>
      </c>
      <c r="AK836">
        <v>429</v>
      </c>
      <c r="AL836">
        <v>412</v>
      </c>
      <c r="AM836">
        <v>2</v>
      </c>
    </row>
    <row r="837" spans="1:39" x14ac:dyDescent="0.25">
      <c r="A837">
        <v>60474</v>
      </c>
      <c r="B837">
        <v>0</v>
      </c>
      <c r="C837">
        <v>1</v>
      </c>
      <c r="D837">
        <v>25</v>
      </c>
      <c r="E837">
        <v>265</v>
      </c>
      <c r="F837">
        <v>199</v>
      </c>
      <c r="G837">
        <v>303</v>
      </c>
      <c r="H837">
        <v>234</v>
      </c>
      <c r="I837">
        <v>9</v>
      </c>
      <c r="J837">
        <v>170</v>
      </c>
      <c r="K837">
        <v>7</v>
      </c>
      <c r="L837">
        <v>10</v>
      </c>
      <c r="M837">
        <v>2</v>
      </c>
      <c r="N837">
        <v>12</v>
      </c>
      <c r="O837">
        <v>7</v>
      </c>
      <c r="P837">
        <v>0</v>
      </c>
      <c r="Q837">
        <v>0</v>
      </c>
      <c r="R837">
        <v>0</v>
      </c>
      <c r="S837">
        <v>0</v>
      </c>
      <c r="T837">
        <v>0</v>
      </c>
      <c r="U837">
        <v>0</v>
      </c>
      <c r="V837">
        <v>3</v>
      </c>
      <c r="W837">
        <v>11</v>
      </c>
      <c r="X837">
        <v>0</v>
      </c>
      <c r="Y837">
        <v>41</v>
      </c>
      <c r="Z837">
        <v>2613</v>
      </c>
      <c r="AA837">
        <v>0</v>
      </c>
      <c r="AB837">
        <v>0</v>
      </c>
      <c r="AC837">
        <v>1</v>
      </c>
      <c r="AD837">
        <v>0</v>
      </c>
      <c r="AE837">
        <v>0</v>
      </c>
      <c r="AF837">
        <v>0</v>
      </c>
      <c r="AG837">
        <v>0</v>
      </c>
      <c r="AH837">
        <v>1</v>
      </c>
      <c r="AI837">
        <v>0</v>
      </c>
      <c r="AJ837">
        <v>0</v>
      </c>
      <c r="AK837">
        <v>1010</v>
      </c>
      <c r="AL837">
        <v>840</v>
      </c>
      <c r="AM837">
        <v>0</v>
      </c>
    </row>
    <row r="838" spans="1:39" x14ac:dyDescent="0.25">
      <c r="A838">
        <v>38576</v>
      </c>
      <c r="B838">
        <v>0</v>
      </c>
      <c r="C838">
        <v>1</v>
      </c>
      <c r="D838">
        <v>2</v>
      </c>
      <c r="E838">
        <v>34</v>
      </c>
      <c r="F838">
        <v>0</v>
      </c>
      <c r="G838">
        <v>7</v>
      </c>
      <c r="H838">
        <v>0</v>
      </c>
      <c r="I838">
        <v>0</v>
      </c>
      <c r="J838">
        <v>0</v>
      </c>
      <c r="K838">
        <v>1</v>
      </c>
      <c r="L838">
        <v>1</v>
      </c>
      <c r="M838">
        <v>0</v>
      </c>
      <c r="N838">
        <v>3</v>
      </c>
      <c r="O838">
        <v>7</v>
      </c>
      <c r="P838">
        <v>0</v>
      </c>
      <c r="Q838">
        <v>0</v>
      </c>
      <c r="R838">
        <v>0</v>
      </c>
      <c r="S838">
        <v>0</v>
      </c>
      <c r="T838">
        <v>0</v>
      </c>
      <c r="U838">
        <v>0</v>
      </c>
      <c r="V838">
        <v>3</v>
      </c>
      <c r="W838">
        <v>11</v>
      </c>
      <c r="X838">
        <v>0</v>
      </c>
      <c r="Y838">
        <v>47</v>
      </c>
      <c r="Z838">
        <v>2276</v>
      </c>
      <c r="AA838">
        <v>0</v>
      </c>
      <c r="AB838">
        <v>1</v>
      </c>
      <c r="AC838">
        <v>0</v>
      </c>
      <c r="AD838">
        <v>0</v>
      </c>
      <c r="AE838">
        <v>0</v>
      </c>
      <c r="AF838">
        <v>0</v>
      </c>
      <c r="AG838">
        <v>0</v>
      </c>
      <c r="AH838">
        <v>0</v>
      </c>
      <c r="AI838">
        <v>1</v>
      </c>
      <c r="AJ838">
        <v>0</v>
      </c>
      <c r="AK838">
        <v>41</v>
      </c>
      <c r="AL838">
        <v>41</v>
      </c>
      <c r="AM838">
        <v>0</v>
      </c>
    </row>
    <row r="839" spans="1:39" x14ac:dyDescent="0.25">
      <c r="A839">
        <v>55357</v>
      </c>
      <c r="B839">
        <v>2</v>
      </c>
      <c r="C839">
        <v>0</v>
      </c>
      <c r="D839">
        <v>66</v>
      </c>
      <c r="E839">
        <v>374</v>
      </c>
      <c r="F839">
        <v>64</v>
      </c>
      <c r="G839">
        <v>116</v>
      </c>
      <c r="H839">
        <v>84</v>
      </c>
      <c r="I839">
        <v>25</v>
      </c>
      <c r="J839">
        <v>64</v>
      </c>
      <c r="K839">
        <v>3</v>
      </c>
      <c r="L839">
        <v>6</v>
      </c>
      <c r="M839">
        <v>2</v>
      </c>
      <c r="N839">
        <v>11</v>
      </c>
      <c r="O839">
        <v>5</v>
      </c>
      <c r="P839">
        <v>0</v>
      </c>
      <c r="Q839">
        <v>0</v>
      </c>
      <c r="R839">
        <v>0</v>
      </c>
      <c r="S839">
        <v>0</v>
      </c>
      <c r="T839">
        <v>0</v>
      </c>
      <c r="U839">
        <v>0</v>
      </c>
      <c r="V839">
        <v>3</v>
      </c>
      <c r="W839">
        <v>11</v>
      </c>
      <c r="X839">
        <v>0</v>
      </c>
      <c r="Y839">
        <v>35</v>
      </c>
      <c r="Z839">
        <v>2654</v>
      </c>
      <c r="AA839">
        <v>0</v>
      </c>
      <c r="AB839">
        <v>1</v>
      </c>
      <c r="AC839">
        <v>0</v>
      </c>
      <c r="AD839">
        <v>0</v>
      </c>
      <c r="AE839">
        <v>0</v>
      </c>
      <c r="AF839">
        <v>0</v>
      </c>
      <c r="AG839">
        <v>0</v>
      </c>
      <c r="AH839">
        <v>1</v>
      </c>
      <c r="AI839">
        <v>0</v>
      </c>
      <c r="AJ839">
        <v>0</v>
      </c>
      <c r="AK839">
        <v>663</v>
      </c>
      <c r="AL839">
        <v>599</v>
      </c>
      <c r="AM839">
        <v>0</v>
      </c>
    </row>
    <row r="840" spans="1:39" x14ac:dyDescent="0.25">
      <c r="A840">
        <v>37758</v>
      </c>
      <c r="B840">
        <v>1</v>
      </c>
      <c r="C840">
        <v>1</v>
      </c>
      <c r="D840">
        <v>49</v>
      </c>
      <c r="E840">
        <v>27</v>
      </c>
      <c r="F840">
        <v>2</v>
      </c>
      <c r="G840">
        <v>10</v>
      </c>
      <c r="H840">
        <v>0</v>
      </c>
      <c r="I840">
        <v>0</v>
      </c>
      <c r="J840">
        <v>1</v>
      </c>
      <c r="K840">
        <v>2</v>
      </c>
      <c r="L840">
        <v>1</v>
      </c>
      <c r="M840">
        <v>0</v>
      </c>
      <c r="N840">
        <v>3</v>
      </c>
      <c r="O840">
        <v>8</v>
      </c>
      <c r="P840">
        <v>0</v>
      </c>
      <c r="Q840">
        <v>0</v>
      </c>
      <c r="R840">
        <v>0</v>
      </c>
      <c r="S840">
        <v>0</v>
      </c>
      <c r="T840">
        <v>0</v>
      </c>
      <c r="U840">
        <v>0</v>
      </c>
      <c r="V840">
        <v>3</v>
      </c>
      <c r="W840">
        <v>11</v>
      </c>
      <c r="X840">
        <v>0</v>
      </c>
      <c r="Y840">
        <v>54</v>
      </c>
      <c r="Z840">
        <v>2792</v>
      </c>
      <c r="AA840">
        <v>0</v>
      </c>
      <c r="AB840">
        <v>0</v>
      </c>
      <c r="AC840">
        <v>0</v>
      </c>
      <c r="AD840">
        <v>1</v>
      </c>
      <c r="AE840">
        <v>0</v>
      </c>
      <c r="AF840">
        <v>0</v>
      </c>
      <c r="AG840">
        <v>0</v>
      </c>
      <c r="AH840">
        <v>1</v>
      </c>
      <c r="AI840">
        <v>0</v>
      </c>
      <c r="AJ840">
        <v>0</v>
      </c>
      <c r="AK840">
        <v>39</v>
      </c>
      <c r="AL840">
        <v>38</v>
      </c>
      <c r="AM840">
        <v>0</v>
      </c>
    </row>
    <row r="841" spans="1:39" x14ac:dyDescent="0.25">
      <c r="A841">
        <v>85710</v>
      </c>
      <c r="B841">
        <v>0</v>
      </c>
      <c r="C841">
        <v>0</v>
      </c>
      <c r="D841">
        <v>5</v>
      </c>
      <c r="E841">
        <v>600</v>
      </c>
      <c r="F841">
        <v>20</v>
      </c>
      <c r="G841">
        <v>350</v>
      </c>
      <c r="H841">
        <v>29</v>
      </c>
      <c r="I841">
        <v>30</v>
      </c>
      <c r="J841">
        <v>33</v>
      </c>
      <c r="K841">
        <v>1</v>
      </c>
      <c r="L841">
        <v>6</v>
      </c>
      <c r="M841">
        <v>9</v>
      </c>
      <c r="N841">
        <v>10</v>
      </c>
      <c r="O841">
        <v>2</v>
      </c>
      <c r="P841">
        <v>0</v>
      </c>
      <c r="Q841">
        <v>0</v>
      </c>
      <c r="R841">
        <v>1</v>
      </c>
      <c r="S841">
        <v>0</v>
      </c>
      <c r="T841">
        <v>0</v>
      </c>
      <c r="U841">
        <v>0</v>
      </c>
      <c r="V841">
        <v>3</v>
      </c>
      <c r="W841">
        <v>11</v>
      </c>
      <c r="X841">
        <v>0</v>
      </c>
      <c r="Y841">
        <v>31</v>
      </c>
      <c r="Z841">
        <v>2579</v>
      </c>
      <c r="AA841">
        <v>0</v>
      </c>
      <c r="AB841">
        <v>1</v>
      </c>
      <c r="AC841">
        <v>0</v>
      </c>
      <c r="AD841">
        <v>0</v>
      </c>
      <c r="AE841">
        <v>0</v>
      </c>
      <c r="AF841">
        <v>1</v>
      </c>
      <c r="AG841">
        <v>0</v>
      </c>
      <c r="AH841">
        <v>0</v>
      </c>
      <c r="AI841">
        <v>0</v>
      </c>
      <c r="AJ841">
        <v>0</v>
      </c>
      <c r="AK841">
        <v>1029</v>
      </c>
      <c r="AL841">
        <v>996</v>
      </c>
      <c r="AM841">
        <v>1</v>
      </c>
    </row>
    <row r="842" spans="1:39" x14ac:dyDescent="0.25">
      <c r="A842">
        <v>23228</v>
      </c>
      <c r="B842">
        <v>1</v>
      </c>
      <c r="C842">
        <v>0</v>
      </c>
      <c r="D842">
        <v>71</v>
      </c>
      <c r="E842">
        <v>13</v>
      </c>
      <c r="F842">
        <v>2</v>
      </c>
      <c r="G842">
        <v>18</v>
      </c>
      <c r="H842">
        <v>6</v>
      </c>
      <c r="I842">
        <v>1</v>
      </c>
      <c r="J842">
        <v>0</v>
      </c>
      <c r="K842">
        <v>2</v>
      </c>
      <c r="L842">
        <v>2</v>
      </c>
      <c r="M842">
        <v>0</v>
      </c>
      <c r="N842">
        <v>3</v>
      </c>
      <c r="O842">
        <v>8</v>
      </c>
      <c r="P842">
        <v>0</v>
      </c>
      <c r="Q842">
        <v>0</v>
      </c>
      <c r="R842">
        <v>0</v>
      </c>
      <c r="S842">
        <v>0</v>
      </c>
      <c r="T842">
        <v>0</v>
      </c>
      <c r="U842">
        <v>0</v>
      </c>
      <c r="V842">
        <v>3</v>
      </c>
      <c r="W842">
        <v>11</v>
      </c>
      <c r="X842">
        <v>0</v>
      </c>
      <c r="Y842">
        <v>51</v>
      </c>
      <c r="Z842">
        <v>2313</v>
      </c>
      <c r="AA842">
        <v>0</v>
      </c>
      <c r="AB842">
        <v>0</v>
      </c>
      <c r="AC842">
        <v>0</v>
      </c>
      <c r="AD842">
        <v>1</v>
      </c>
      <c r="AE842">
        <v>0</v>
      </c>
      <c r="AF842">
        <v>0</v>
      </c>
      <c r="AG842">
        <v>0</v>
      </c>
      <c r="AH842">
        <v>1</v>
      </c>
      <c r="AI842">
        <v>0</v>
      </c>
      <c r="AJ842">
        <v>0</v>
      </c>
      <c r="AK842">
        <v>40</v>
      </c>
      <c r="AL842">
        <v>40</v>
      </c>
      <c r="AM842">
        <v>0</v>
      </c>
    </row>
    <row r="843" spans="1:39" x14ac:dyDescent="0.25">
      <c r="A843">
        <v>44602</v>
      </c>
      <c r="B843">
        <v>1</v>
      </c>
      <c r="C843">
        <v>1</v>
      </c>
      <c r="D843">
        <v>35</v>
      </c>
      <c r="E843">
        <v>167</v>
      </c>
      <c r="F843">
        <v>2</v>
      </c>
      <c r="G843">
        <v>89</v>
      </c>
      <c r="H843">
        <v>0</v>
      </c>
      <c r="I843">
        <v>0</v>
      </c>
      <c r="J843">
        <v>34</v>
      </c>
      <c r="K843">
        <v>6</v>
      </c>
      <c r="L843">
        <v>6</v>
      </c>
      <c r="M843">
        <v>1</v>
      </c>
      <c r="N843">
        <v>4</v>
      </c>
      <c r="O843">
        <v>8</v>
      </c>
      <c r="P843">
        <v>0</v>
      </c>
      <c r="Q843">
        <v>0</v>
      </c>
      <c r="R843">
        <v>0</v>
      </c>
      <c r="S843">
        <v>0</v>
      </c>
      <c r="T843">
        <v>0</v>
      </c>
      <c r="U843">
        <v>0</v>
      </c>
      <c r="V843">
        <v>3</v>
      </c>
      <c r="W843">
        <v>11</v>
      </c>
      <c r="X843">
        <v>0</v>
      </c>
      <c r="Y843">
        <v>51</v>
      </c>
      <c r="Z843">
        <v>2293</v>
      </c>
      <c r="AA843">
        <v>0</v>
      </c>
      <c r="AB843">
        <v>0</v>
      </c>
      <c r="AC843">
        <v>0</v>
      </c>
      <c r="AD843">
        <v>1</v>
      </c>
      <c r="AE843">
        <v>0</v>
      </c>
      <c r="AF843">
        <v>0</v>
      </c>
      <c r="AG843">
        <v>0</v>
      </c>
      <c r="AH843">
        <v>0</v>
      </c>
      <c r="AI843">
        <v>1</v>
      </c>
      <c r="AJ843">
        <v>0</v>
      </c>
      <c r="AK843">
        <v>258</v>
      </c>
      <c r="AL843">
        <v>224</v>
      </c>
      <c r="AM843">
        <v>0</v>
      </c>
    </row>
    <row r="844" spans="1:39" x14ac:dyDescent="0.25">
      <c r="A844">
        <v>7500</v>
      </c>
      <c r="B844">
        <v>0</v>
      </c>
      <c r="C844">
        <v>0</v>
      </c>
      <c r="D844">
        <v>94</v>
      </c>
      <c r="E844">
        <v>0</v>
      </c>
      <c r="F844">
        <v>2</v>
      </c>
      <c r="G844">
        <v>3</v>
      </c>
      <c r="H844">
        <v>4</v>
      </c>
      <c r="I844">
        <v>1</v>
      </c>
      <c r="J844">
        <v>5</v>
      </c>
      <c r="K844">
        <v>1</v>
      </c>
      <c r="L844">
        <v>0</v>
      </c>
      <c r="M844">
        <v>0</v>
      </c>
      <c r="N844">
        <v>3</v>
      </c>
      <c r="O844">
        <v>6</v>
      </c>
      <c r="P844">
        <v>0</v>
      </c>
      <c r="Q844">
        <v>0</v>
      </c>
      <c r="R844">
        <v>0</v>
      </c>
      <c r="S844">
        <v>0</v>
      </c>
      <c r="T844">
        <v>0</v>
      </c>
      <c r="U844">
        <v>0</v>
      </c>
      <c r="V844">
        <v>3</v>
      </c>
      <c r="W844">
        <v>11</v>
      </c>
      <c r="X844">
        <v>0</v>
      </c>
      <c r="Y844">
        <v>33</v>
      </c>
      <c r="Z844">
        <v>2695</v>
      </c>
      <c r="AA844">
        <v>0</v>
      </c>
      <c r="AB844">
        <v>1</v>
      </c>
      <c r="AC844">
        <v>0</v>
      </c>
      <c r="AD844">
        <v>0</v>
      </c>
      <c r="AE844">
        <v>0</v>
      </c>
      <c r="AF844">
        <v>0</v>
      </c>
      <c r="AG844">
        <v>0</v>
      </c>
      <c r="AH844">
        <v>1</v>
      </c>
      <c r="AI844">
        <v>0</v>
      </c>
      <c r="AJ844">
        <v>0</v>
      </c>
      <c r="AK844">
        <v>10</v>
      </c>
      <c r="AL844">
        <v>5</v>
      </c>
      <c r="AM844">
        <v>0</v>
      </c>
    </row>
    <row r="845" spans="1:39" x14ac:dyDescent="0.25">
      <c r="A845">
        <v>38683</v>
      </c>
      <c r="B845">
        <v>1</v>
      </c>
      <c r="C845">
        <v>0</v>
      </c>
      <c r="D845">
        <v>80</v>
      </c>
      <c r="E845">
        <v>46</v>
      </c>
      <c r="F845">
        <v>35</v>
      </c>
      <c r="G845">
        <v>69</v>
      </c>
      <c r="H845">
        <v>84</v>
      </c>
      <c r="I845">
        <v>41</v>
      </c>
      <c r="J845">
        <v>66</v>
      </c>
      <c r="K845">
        <v>6</v>
      </c>
      <c r="L845">
        <v>4</v>
      </c>
      <c r="M845">
        <v>1</v>
      </c>
      <c r="N845">
        <v>6</v>
      </c>
      <c r="O845">
        <v>7</v>
      </c>
      <c r="P845">
        <v>0</v>
      </c>
      <c r="Q845">
        <v>0</v>
      </c>
      <c r="R845">
        <v>0</v>
      </c>
      <c r="S845">
        <v>0</v>
      </c>
      <c r="T845">
        <v>0</v>
      </c>
      <c r="U845">
        <v>0</v>
      </c>
      <c r="V845">
        <v>3</v>
      </c>
      <c r="W845">
        <v>11</v>
      </c>
      <c r="X845">
        <v>0</v>
      </c>
      <c r="Y845">
        <v>31</v>
      </c>
      <c r="Z845">
        <v>2792</v>
      </c>
      <c r="AA845">
        <v>0</v>
      </c>
      <c r="AB845">
        <v>0</v>
      </c>
      <c r="AC845">
        <v>0</v>
      </c>
      <c r="AD845">
        <v>1</v>
      </c>
      <c r="AE845">
        <v>0</v>
      </c>
      <c r="AF845">
        <v>1</v>
      </c>
      <c r="AG845">
        <v>0</v>
      </c>
      <c r="AH845">
        <v>0</v>
      </c>
      <c r="AI845">
        <v>0</v>
      </c>
      <c r="AJ845">
        <v>0</v>
      </c>
      <c r="AK845">
        <v>275</v>
      </c>
      <c r="AL845">
        <v>209</v>
      </c>
      <c r="AM845">
        <v>0</v>
      </c>
    </row>
    <row r="846" spans="1:39" x14ac:dyDescent="0.25">
      <c r="A846">
        <v>49514</v>
      </c>
      <c r="B846">
        <v>1</v>
      </c>
      <c r="C846">
        <v>0</v>
      </c>
      <c r="D846">
        <v>61</v>
      </c>
      <c r="E846">
        <v>88</v>
      </c>
      <c r="F846">
        <v>39</v>
      </c>
      <c r="G846">
        <v>78</v>
      </c>
      <c r="H846">
        <v>58</v>
      </c>
      <c r="I846">
        <v>13</v>
      </c>
      <c r="J846">
        <v>93</v>
      </c>
      <c r="K846">
        <v>2</v>
      </c>
      <c r="L846">
        <v>6</v>
      </c>
      <c r="M846">
        <v>1</v>
      </c>
      <c r="N846">
        <v>4</v>
      </c>
      <c r="O846">
        <v>7</v>
      </c>
      <c r="P846">
        <v>0</v>
      </c>
      <c r="Q846">
        <v>0</v>
      </c>
      <c r="R846">
        <v>0</v>
      </c>
      <c r="S846">
        <v>0</v>
      </c>
      <c r="T846">
        <v>0</v>
      </c>
      <c r="U846">
        <v>0</v>
      </c>
      <c r="V846">
        <v>3</v>
      </c>
      <c r="W846">
        <v>11</v>
      </c>
      <c r="X846">
        <v>0</v>
      </c>
      <c r="Y846">
        <v>45</v>
      </c>
      <c r="Z846">
        <v>2353</v>
      </c>
      <c r="AA846">
        <v>0</v>
      </c>
      <c r="AB846">
        <v>0</v>
      </c>
      <c r="AC846">
        <v>1</v>
      </c>
      <c r="AD846">
        <v>0</v>
      </c>
      <c r="AE846">
        <v>0</v>
      </c>
      <c r="AF846">
        <v>1</v>
      </c>
      <c r="AG846">
        <v>0</v>
      </c>
      <c r="AH846">
        <v>0</v>
      </c>
      <c r="AI846">
        <v>0</v>
      </c>
      <c r="AJ846">
        <v>0</v>
      </c>
      <c r="AK846">
        <v>276</v>
      </c>
      <c r="AL846">
        <v>183</v>
      </c>
      <c r="AM846">
        <v>0</v>
      </c>
    </row>
    <row r="847" spans="1:39" x14ac:dyDescent="0.25">
      <c r="A847">
        <v>57906</v>
      </c>
      <c r="B847">
        <v>0</v>
      </c>
      <c r="C847">
        <v>1</v>
      </c>
      <c r="D847">
        <v>29</v>
      </c>
      <c r="E847">
        <v>243</v>
      </c>
      <c r="F847">
        <v>11</v>
      </c>
      <c r="G847">
        <v>119</v>
      </c>
      <c r="H847">
        <v>10</v>
      </c>
      <c r="I847">
        <v>3</v>
      </c>
      <c r="J847">
        <v>15</v>
      </c>
      <c r="K847">
        <v>3</v>
      </c>
      <c r="L847">
        <v>4</v>
      </c>
      <c r="M847">
        <v>2</v>
      </c>
      <c r="N847">
        <v>8</v>
      </c>
      <c r="O847">
        <v>4</v>
      </c>
      <c r="P847">
        <v>0</v>
      </c>
      <c r="Q847">
        <v>0</v>
      </c>
      <c r="R847">
        <v>0</v>
      </c>
      <c r="S847">
        <v>0</v>
      </c>
      <c r="T847">
        <v>0</v>
      </c>
      <c r="U847">
        <v>0</v>
      </c>
      <c r="V847">
        <v>3</v>
      </c>
      <c r="W847">
        <v>11</v>
      </c>
      <c r="X847">
        <v>0</v>
      </c>
      <c r="Y847">
        <v>47</v>
      </c>
      <c r="Z847">
        <v>2542</v>
      </c>
      <c r="AA847">
        <v>0</v>
      </c>
      <c r="AB847">
        <v>0</v>
      </c>
      <c r="AC847">
        <v>0</v>
      </c>
      <c r="AD847">
        <v>1</v>
      </c>
      <c r="AE847">
        <v>0</v>
      </c>
      <c r="AF847">
        <v>0</v>
      </c>
      <c r="AG847">
        <v>0</v>
      </c>
      <c r="AH847">
        <v>0</v>
      </c>
      <c r="AI847">
        <v>0</v>
      </c>
      <c r="AJ847">
        <v>1</v>
      </c>
      <c r="AK847">
        <v>386</v>
      </c>
      <c r="AL847">
        <v>371</v>
      </c>
      <c r="AM847">
        <v>0</v>
      </c>
    </row>
    <row r="848" spans="1:39" x14ac:dyDescent="0.25">
      <c r="A848">
        <v>43456</v>
      </c>
      <c r="B848">
        <v>0</v>
      </c>
      <c r="C848">
        <v>1</v>
      </c>
      <c r="D848">
        <v>0</v>
      </c>
      <c r="E848">
        <v>275</v>
      </c>
      <c r="F848">
        <v>11</v>
      </c>
      <c r="G848">
        <v>68</v>
      </c>
      <c r="H848">
        <v>25</v>
      </c>
      <c r="I848">
        <v>7</v>
      </c>
      <c r="J848">
        <v>7</v>
      </c>
      <c r="K848">
        <v>3</v>
      </c>
      <c r="L848">
        <v>5</v>
      </c>
      <c r="M848">
        <v>1</v>
      </c>
      <c r="N848">
        <v>8</v>
      </c>
      <c r="O848">
        <v>5</v>
      </c>
      <c r="P848">
        <v>0</v>
      </c>
      <c r="Q848">
        <v>0</v>
      </c>
      <c r="R848">
        <v>0</v>
      </c>
      <c r="S848">
        <v>0</v>
      </c>
      <c r="T848">
        <v>0</v>
      </c>
      <c r="U848">
        <v>0</v>
      </c>
      <c r="V848">
        <v>3</v>
      </c>
      <c r="W848">
        <v>11</v>
      </c>
      <c r="X848">
        <v>0</v>
      </c>
      <c r="Y848">
        <v>54</v>
      </c>
      <c r="Z848">
        <v>2619</v>
      </c>
      <c r="AA848">
        <v>0</v>
      </c>
      <c r="AB848">
        <v>0</v>
      </c>
      <c r="AC848">
        <v>1</v>
      </c>
      <c r="AD848">
        <v>0</v>
      </c>
      <c r="AE848">
        <v>0</v>
      </c>
      <c r="AF848">
        <v>0</v>
      </c>
      <c r="AG848">
        <v>0</v>
      </c>
      <c r="AH848">
        <v>0</v>
      </c>
      <c r="AI848">
        <v>1</v>
      </c>
      <c r="AJ848">
        <v>0</v>
      </c>
      <c r="AK848">
        <v>386</v>
      </c>
      <c r="AL848">
        <v>379</v>
      </c>
      <c r="AM848">
        <v>0</v>
      </c>
    </row>
    <row r="849" spans="1:39" x14ac:dyDescent="0.25">
      <c r="A849">
        <v>19485</v>
      </c>
      <c r="B849">
        <v>2</v>
      </c>
      <c r="C849">
        <v>0</v>
      </c>
      <c r="D849">
        <v>80</v>
      </c>
      <c r="E849">
        <v>6</v>
      </c>
      <c r="F849">
        <v>0</v>
      </c>
      <c r="G849">
        <v>4</v>
      </c>
      <c r="H849">
        <v>0</v>
      </c>
      <c r="I849">
        <v>0</v>
      </c>
      <c r="J849">
        <v>0</v>
      </c>
      <c r="K849">
        <v>1</v>
      </c>
      <c r="L849">
        <v>1</v>
      </c>
      <c r="M849">
        <v>0</v>
      </c>
      <c r="N849">
        <v>2</v>
      </c>
      <c r="O849">
        <v>7</v>
      </c>
      <c r="P849">
        <v>0</v>
      </c>
      <c r="Q849">
        <v>0</v>
      </c>
      <c r="R849">
        <v>0</v>
      </c>
      <c r="S849">
        <v>0</v>
      </c>
      <c r="T849">
        <v>0</v>
      </c>
      <c r="U849">
        <v>0</v>
      </c>
      <c r="V849">
        <v>3</v>
      </c>
      <c r="W849">
        <v>11</v>
      </c>
      <c r="X849">
        <v>0</v>
      </c>
      <c r="Y849">
        <v>34</v>
      </c>
      <c r="Z849">
        <v>2437</v>
      </c>
      <c r="AA849">
        <v>0</v>
      </c>
      <c r="AB849">
        <v>0</v>
      </c>
      <c r="AC849">
        <v>1</v>
      </c>
      <c r="AD849">
        <v>0</v>
      </c>
      <c r="AE849">
        <v>0</v>
      </c>
      <c r="AF849">
        <v>0</v>
      </c>
      <c r="AG849">
        <v>0</v>
      </c>
      <c r="AH849">
        <v>0</v>
      </c>
      <c r="AI849">
        <v>1</v>
      </c>
      <c r="AJ849">
        <v>0</v>
      </c>
      <c r="AK849">
        <v>10</v>
      </c>
      <c r="AL849">
        <v>10</v>
      </c>
      <c r="AM849">
        <v>0</v>
      </c>
    </row>
    <row r="850" spans="1:39" x14ac:dyDescent="0.25">
      <c r="A850">
        <v>53172</v>
      </c>
      <c r="B850">
        <v>0</v>
      </c>
      <c r="C850">
        <v>1</v>
      </c>
      <c r="D850">
        <v>54</v>
      </c>
      <c r="E850">
        <v>121</v>
      </c>
      <c r="F850">
        <v>62</v>
      </c>
      <c r="G850">
        <v>90</v>
      </c>
      <c r="H850">
        <v>68</v>
      </c>
      <c r="I850">
        <v>20</v>
      </c>
      <c r="J850">
        <v>125</v>
      </c>
      <c r="K850">
        <v>3</v>
      </c>
      <c r="L850">
        <v>2</v>
      </c>
      <c r="M850">
        <v>3</v>
      </c>
      <c r="N850">
        <v>8</v>
      </c>
      <c r="O850">
        <v>3</v>
      </c>
      <c r="P850">
        <v>0</v>
      </c>
      <c r="Q850">
        <v>0</v>
      </c>
      <c r="R850">
        <v>0</v>
      </c>
      <c r="S850">
        <v>0</v>
      </c>
      <c r="T850">
        <v>0</v>
      </c>
      <c r="U850">
        <v>0</v>
      </c>
      <c r="V850">
        <v>3</v>
      </c>
      <c r="W850">
        <v>11</v>
      </c>
      <c r="X850">
        <v>0</v>
      </c>
      <c r="Y850">
        <v>42</v>
      </c>
      <c r="Z850">
        <v>2578</v>
      </c>
      <c r="AA850">
        <v>0</v>
      </c>
      <c r="AB850">
        <v>0</v>
      </c>
      <c r="AC850">
        <v>0</v>
      </c>
      <c r="AD850">
        <v>1</v>
      </c>
      <c r="AE850">
        <v>0</v>
      </c>
      <c r="AF850">
        <v>0</v>
      </c>
      <c r="AG850">
        <v>0</v>
      </c>
      <c r="AH850">
        <v>1</v>
      </c>
      <c r="AI850">
        <v>0</v>
      </c>
      <c r="AJ850">
        <v>0</v>
      </c>
      <c r="AK850">
        <v>361</v>
      </c>
      <c r="AL850">
        <v>236</v>
      </c>
      <c r="AM850">
        <v>0</v>
      </c>
    </row>
    <row r="851" spans="1:39" x14ac:dyDescent="0.25">
      <c r="A851">
        <v>30545</v>
      </c>
      <c r="B851">
        <v>1</v>
      </c>
      <c r="C851">
        <v>0</v>
      </c>
      <c r="D851">
        <v>71</v>
      </c>
      <c r="E851">
        <v>4</v>
      </c>
      <c r="F851">
        <v>12</v>
      </c>
      <c r="G851">
        <v>15</v>
      </c>
      <c r="H851">
        <v>19</v>
      </c>
      <c r="I851">
        <v>7</v>
      </c>
      <c r="J851">
        <v>12</v>
      </c>
      <c r="K851">
        <v>2</v>
      </c>
      <c r="L851">
        <v>2</v>
      </c>
      <c r="M851">
        <v>0</v>
      </c>
      <c r="N851">
        <v>3</v>
      </c>
      <c r="O851">
        <v>7</v>
      </c>
      <c r="P851">
        <v>0</v>
      </c>
      <c r="Q851">
        <v>0</v>
      </c>
      <c r="R851">
        <v>0</v>
      </c>
      <c r="S851">
        <v>0</v>
      </c>
      <c r="T851">
        <v>0</v>
      </c>
      <c r="U851">
        <v>0</v>
      </c>
      <c r="V851">
        <v>3</v>
      </c>
      <c r="W851">
        <v>11</v>
      </c>
      <c r="X851">
        <v>0</v>
      </c>
      <c r="Y851">
        <v>41</v>
      </c>
      <c r="Z851">
        <v>2779</v>
      </c>
      <c r="AA851">
        <v>0</v>
      </c>
      <c r="AB851">
        <v>0</v>
      </c>
      <c r="AC851">
        <v>0</v>
      </c>
      <c r="AD851">
        <v>1</v>
      </c>
      <c r="AE851">
        <v>0</v>
      </c>
      <c r="AF851">
        <v>0</v>
      </c>
      <c r="AG851">
        <v>0</v>
      </c>
      <c r="AH851">
        <v>1</v>
      </c>
      <c r="AI851">
        <v>0</v>
      </c>
      <c r="AJ851">
        <v>0</v>
      </c>
      <c r="AK851">
        <v>57</v>
      </c>
      <c r="AL851">
        <v>45</v>
      </c>
      <c r="AM851">
        <v>0</v>
      </c>
    </row>
    <row r="852" spans="1:39" x14ac:dyDescent="0.25">
      <c r="A852">
        <v>70123</v>
      </c>
      <c r="B852">
        <v>0</v>
      </c>
      <c r="C852">
        <v>0</v>
      </c>
      <c r="D852">
        <v>27</v>
      </c>
      <c r="E852">
        <v>1308</v>
      </c>
      <c r="F852">
        <v>0</v>
      </c>
      <c r="G852">
        <v>396</v>
      </c>
      <c r="H852">
        <v>23</v>
      </c>
      <c r="I852">
        <v>0</v>
      </c>
      <c r="J852">
        <v>0</v>
      </c>
      <c r="K852">
        <v>1</v>
      </c>
      <c r="L852">
        <v>5</v>
      </c>
      <c r="M852">
        <v>7</v>
      </c>
      <c r="N852">
        <v>4</v>
      </c>
      <c r="O852">
        <v>3</v>
      </c>
      <c r="P852">
        <v>0</v>
      </c>
      <c r="Q852">
        <v>1</v>
      </c>
      <c r="R852">
        <v>0</v>
      </c>
      <c r="S852">
        <v>0</v>
      </c>
      <c r="T852">
        <v>1</v>
      </c>
      <c r="U852">
        <v>0</v>
      </c>
      <c r="V852">
        <v>3</v>
      </c>
      <c r="W852">
        <v>11</v>
      </c>
      <c r="X852">
        <v>0</v>
      </c>
      <c r="Y852">
        <v>37</v>
      </c>
      <c r="Z852">
        <v>2433</v>
      </c>
      <c r="AA852">
        <v>0</v>
      </c>
      <c r="AB852">
        <v>0</v>
      </c>
      <c r="AC852">
        <v>0</v>
      </c>
      <c r="AD852">
        <v>1</v>
      </c>
      <c r="AE852">
        <v>0</v>
      </c>
      <c r="AF852">
        <v>0</v>
      </c>
      <c r="AG852">
        <v>0</v>
      </c>
      <c r="AH852">
        <v>0</v>
      </c>
      <c r="AI852">
        <v>0</v>
      </c>
      <c r="AJ852">
        <v>1</v>
      </c>
      <c r="AK852">
        <v>1727</v>
      </c>
      <c r="AL852">
        <v>1727</v>
      </c>
      <c r="AM852">
        <v>2</v>
      </c>
    </row>
    <row r="853" spans="1:39" x14ac:dyDescent="0.25">
      <c r="A853">
        <v>62450</v>
      </c>
      <c r="B853">
        <v>0</v>
      </c>
      <c r="C853">
        <v>1</v>
      </c>
      <c r="D853">
        <v>61</v>
      </c>
      <c r="E853">
        <v>515</v>
      </c>
      <c r="F853">
        <v>47</v>
      </c>
      <c r="G853">
        <v>267</v>
      </c>
      <c r="H853">
        <v>62</v>
      </c>
      <c r="I853">
        <v>66</v>
      </c>
      <c r="J853">
        <v>38</v>
      </c>
      <c r="K853">
        <v>2</v>
      </c>
      <c r="L853">
        <v>5</v>
      </c>
      <c r="M853">
        <v>5</v>
      </c>
      <c r="N853">
        <v>4</v>
      </c>
      <c r="O853">
        <v>3</v>
      </c>
      <c r="P853">
        <v>0</v>
      </c>
      <c r="Q853">
        <v>1</v>
      </c>
      <c r="R853">
        <v>0</v>
      </c>
      <c r="S853">
        <v>0</v>
      </c>
      <c r="T853">
        <v>0</v>
      </c>
      <c r="U853">
        <v>0</v>
      </c>
      <c r="V853">
        <v>3</v>
      </c>
      <c r="W853">
        <v>11</v>
      </c>
      <c r="X853">
        <v>0</v>
      </c>
      <c r="Y853">
        <v>61</v>
      </c>
      <c r="Z853">
        <v>2333</v>
      </c>
      <c r="AA853">
        <v>0</v>
      </c>
      <c r="AB853">
        <v>0</v>
      </c>
      <c r="AC853">
        <v>1</v>
      </c>
      <c r="AD853">
        <v>0</v>
      </c>
      <c r="AE853">
        <v>0</v>
      </c>
      <c r="AF853">
        <v>0</v>
      </c>
      <c r="AG853">
        <v>0</v>
      </c>
      <c r="AH853">
        <v>1</v>
      </c>
      <c r="AI853">
        <v>0</v>
      </c>
      <c r="AJ853">
        <v>0</v>
      </c>
      <c r="AK853">
        <v>957</v>
      </c>
      <c r="AL853">
        <v>919</v>
      </c>
      <c r="AM853">
        <v>1</v>
      </c>
    </row>
    <row r="854" spans="1:39" x14ac:dyDescent="0.25">
      <c r="A854">
        <v>21675</v>
      </c>
      <c r="B854">
        <v>1</v>
      </c>
      <c r="C854">
        <v>0</v>
      </c>
      <c r="D854">
        <v>55</v>
      </c>
      <c r="E854">
        <v>4</v>
      </c>
      <c r="F854">
        <v>0</v>
      </c>
      <c r="G854">
        <v>16</v>
      </c>
      <c r="H854">
        <v>17</v>
      </c>
      <c r="I854">
        <v>4</v>
      </c>
      <c r="J854">
        <v>4</v>
      </c>
      <c r="K854">
        <v>3</v>
      </c>
      <c r="L854">
        <v>4</v>
      </c>
      <c r="M854">
        <v>0</v>
      </c>
      <c r="N854">
        <v>3</v>
      </c>
      <c r="O854">
        <v>7</v>
      </c>
      <c r="P854">
        <v>0</v>
      </c>
      <c r="Q854">
        <v>0</v>
      </c>
      <c r="R854">
        <v>0</v>
      </c>
      <c r="S854">
        <v>0</v>
      </c>
      <c r="T854">
        <v>0</v>
      </c>
      <c r="U854">
        <v>0</v>
      </c>
      <c r="V854">
        <v>3</v>
      </c>
      <c r="W854">
        <v>11</v>
      </c>
      <c r="X854">
        <v>0</v>
      </c>
      <c r="Y854">
        <v>44</v>
      </c>
      <c r="Z854">
        <v>2177</v>
      </c>
      <c r="AA854">
        <v>0</v>
      </c>
      <c r="AB854">
        <v>0</v>
      </c>
      <c r="AC854">
        <v>0</v>
      </c>
      <c r="AD854">
        <v>1</v>
      </c>
      <c r="AE854">
        <v>0</v>
      </c>
      <c r="AF854">
        <v>0</v>
      </c>
      <c r="AG854">
        <v>0</v>
      </c>
      <c r="AH854">
        <v>1</v>
      </c>
      <c r="AI854">
        <v>0</v>
      </c>
      <c r="AJ854">
        <v>0</v>
      </c>
      <c r="AK854">
        <v>41</v>
      </c>
      <c r="AL854">
        <v>37</v>
      </c>
      <c r="AM854">
        <v>0</v>
      </c>
    </row>
    <row r="855" spans="1:39" x14ac:dyDescent="0.25">
      <c r="A855">
        <v>42395</v>
      </c>
      <c r="B855">
        <v>1</v>
      </c>
      <c r="C855">
        <v>1</v>
      </c>
      <c r="D855">
        <v>35</v>
      </c>
      <c r="E855">
        <v>48</v>
      </c>
      <c r="F855">
        <v>13</v>
      </c>
      <c r="G855">
        <v>57</v>
      </c>
      <c r="H855">
        <v>24</v>
      </c>
      <c r="I855">
        <v>15</v>
      </c>
      <c r="J855">
        <v>25</v>
      </c>
      <c r="K855">
        <v>4</v>
      </c>
      <c r="L855">
        <v>3</v>
      </c>
      <c r="M855">
        <v>1</v>
      </c>
      <c r="N855">
        <v>4</v>
      </c>
      <c r="O855">
        <v>7</v>
      </c>
      <c r="P855">
        <v>0</v>
      </c>
      <c r="Q855">
        <v>0</v>
      </c>
      <c r="R855">
        <v>0</v>
      </c>
      <c r="S855">
        <v>0</v>
      </c>
      <c r="T855">
        <v>0</v>
      </c>
      <c r="U855">
        <v>0</v>
      </c>
      <c r="V855">
        <v>3</v>
      </c>
      <c r="W855">
        <v>11</v>
      </c>
      <c r="X855">
        <v>0</v>
      </c>
      <c r="Y855">
        <v>39</v>
      </c>
      <c r="Z855">
        <v>2245</v>
      </c>
      <c r="AA855">
        <v>0</v>
      </c>
      <c r="AB855">
        <v>0</v>
      </c>
      <c r="AC855">
        <v>1</v>
      </c>
      <c r="AD855">
        <v>0</v>
      </c>
      <c r="AE855">
        <v>0</v>
      </c>
      <c r="AF855">
        <v>1</v>
      </c>
      <c r="AG855">
        <v>0</v>
      </c>
      <c r="AH855">
        <v>0</v>
      </c>
      <c r="AI855">
        <v>0</v>
      </c>
      <c r="AJ855">
        <v>0</v>
      </c>
      <c r="AK855">
        <v>157</v>
      </c>
      <c r="AL855">
        <v>132</v>
      </c>
      <c r="AM855">
        <v>0</v>
      </c>
    </row>
    <row r="856" spans="1:39" x14ac:dyDescent="0.25">
      <c r="A856">
        <v>61346</v>
      </c>
      <c r="B856">
        <v>1</v>
      </c>
      <c r="C856">
        <v>0</v>
      </c>
      <c r="D856">
        <v>34</v>
      </c>
      <c r="E856">
        <v>562</v>
      </c>
      <c r="F856">
        <v>58</v>
      </c>
      <c r="G856">
        <v>168</v>
      </c>
      <c r="H856">
        <v>43</v>
      </c>
      <c r="I856">
        <v>16</v>
      </c>
      <c r="J856">
        <v>142</v>
      </c>
      <c r="K856">
        <v>1</v>
      </c>
      <c r="L856">
        <v>5</v>
      </c>
      <c r="M856">
        <v>7</v>
      </c>
      <c r="N856">
        <v>10</v>
      </c>
      <c r="O856">
        <v>3</v>
      </c>
      <c r="P856">
        <v>0</v>
      </c>
      <c r="Q856">
        <v>0</v>
      </c>
      <c r="R856">
        <v>0</v>
      </c>
      <c r="S856">
        <v>0</v>
      </c>
      <c r="T856">
        <v>0</v>
      </c>
      <c r="U856">
        <v>0</v>
      </c>
      <c r="V856">
        <v>3</v>
      </c>
      <c r="W856">
        <v>11</v>
      </c>
      <c r="X856">
        <v>0</v>
      </c>
      <c r="Y856">
        <v>42</v>
      </c>
      <c r="Z856">
        <v>2425</v>
      </c>
      <c r="AA856">
        <v>0</v>
      </c>
      <c r="AB856">
        <v>0</v>
      </c>
      <c r="AC856">
        <v>0</v>
      </c>
      <c r="AD856">
        <v>1</v>
      </c>
      <c r="AE856">
        <v>0</v>
      </c>
      <c r="AF856">
        <v>0</v>
      </c>
      <c r="AG856">
        <v>0</v>
      </c>
      <c r="AH856">
        <v>0</v>
      </c>
      <c r="AI856">
        <v>1</v>
      </c>
      <c r="AJ856">
        <v>0</v>
      </c>
      <c r="AK856">
        <v>847</v>
      </c>
      <c r="AL856">
        <v>705</v>
      </c>
      <c r="AM856">
        <v>0</v>
      </c>
    </row>
    <row r="857" spans="1:39" x14ac:dyDescent="0.25">
      <c r="A857">
        <v>80812</v>
      </c>
      <c r="B857">
        <v>0</v>
      </c>
      <c r="C857">
        <v>0</v>
      </c>
      <c r="D857">
        <v>95</v>
      </c>
      <c r="E857">
        <v>769</v>
      </c>
      <c r="F857">
        <v>22</v>
      </c>
      <c r="G857">
        <v>500</v>
      </c>
      <c r="H857">
        <v>210</v>
      </c>
      <c r="I857">
        <v>143</v>
      </c>
      <c r="J857">
        <v>33</v>
      </c>
      <c r="K857">
        <v>1</v>
      </c>
      <c r="L857">
        <v>4</v>
      </c>
      <c r="M857">
        <v>8</v>
      </c>
      <c r="N857">
        <v>5</v>
      </c>
      <c r="O857">
        <v>2</v>
      </c>
      <c r="P857">
        <v>1</v>
      </c>
      <c r="Q857">
        <v>0</v>
      </c>
      <c r="R857">
        <v>1</v>
      </c>
      <c r="S857">
        <v>1</v>
      </c>
      <c r="T857">
        <v>0</v>
      </c>
      <c r="U857">
        <v>0</v>
      </c>
      <c r="V857">
        <v>3</v>
      </c>
      <c r="W857">
        <v>11</v>
      </c>
      <c r="X857">
        <v>0</v>
      </c>
      <c r="Y857">
        <v>67</v>
      </c>
      <c r="Z857">
        <v>2444</v>
      </c>
      <c r="AA857">
        <v>0</v>
      </c>
      <c r="AB857">
        <v>0</v>
      </c>
      <c r="AC857">
        <v>0</v>
      </c>
      <c r="AD857">
        <v>1</v>
      </c>
      <c r="AE857">
        <v>0</v>
      </c>
      <c r="AF857">
        <v>0</v>
      </c>
      <c r="AG857">
        <v>0</v>
      </c>
      <c r="AH857">
        <v>1</v>
      </c>
      <c r="AI857">
        <v>0</v>
      </c>
      <c r="AJ857">
        <v>0</v>
      </c>
      <c r="AK857">
        <v>1644</v>
      </c>
      <c r="AL857">
        <v>1611</v>
      </c>
      <c r="AM857">
        <v>3</v>
      </c>
    </row>
    <row r="858" spans="1:39" x14ac:dyDescent="0.25">
      <c r="A858">
        <v>42835</v>
      </c>
      <c r="B858">
        <v>1</v>
      </c>
      <c r="C858">
        <v>1</v>
      </c>
      <c r="D858">
        <v>64</v>
      </c>
      <c r="E858">
        <v>379</v>
      </c>
      <c r="F858">
        <v>4</v>
      </c>
      <c r="G858">
        <v>93</v>
      </c>
      <c r="H858">
        <v>12</v>
      </c>
      <c r="I858">
        <v>9</v>
      </c>
      <c r="J858">
        <v>98</v>
      </c>
      <c r="K858">
        <v>7</v>
      </c>
      <c r="L858">
        <v>6</v>
      </c>
      <c r="M858">
        <v>6</v>
      </c>
      <c r="N858">
        <v>4</v>
      </c>
      <c r="O858">
        <v>6</v>
      </c>
      <c r="P858">
        <v>0</v>
      </c>
      <c r="Q858">
        <v>0</v>
      </c>
      <c r="R858">
        <v>0</v>
      </c>
      <c r="S858">
        <v>0</v>
      </c>
      <c r="T858">
        <v>0</v>
      </c>
      <c r="U858">
        <v>0</v>
      </c>
      <c r="V858">
        <v>3</v>
      </c>
      <c r="W858">
        <v>11</v>
      </c>
      <c r="X858">
        <v>0</v>
      </c>
      <c r="Y858">
        <v>49</v>
      </c>
      <c r="Z858">
        <v>2523</v>
      </c>
      <c r="AA858">
        <v>1</v>
      </c>
      <c r="AB858">
        <v>0</v>
      </c>
      <c r="AC858">
        <v>0</v>
      </c>
      <c r="AD858">
        <v>0</v>
      </c>
      <c r="AE858">
        <v>0</v>
      </c>
      <c r="AF858">
        <v>0</v>
      </c>
      <c r="AG858">
        <v>0</v>
      </c>
      <c r="AH858">
        <v>0</v>
      </c>
      <c r="AI858">
        <v>1</v>
      </c>
      <c r="AJ858">
        <v>0</v>
      </c>
      <c r="AK858">
        <v>497</v>
      </c>
      <c r="AL858">
        <v>399</v>
      </c>
      <c r="AM858">
        <v>0</v>
      </c>
    </row>
    <row r="859" spans="1:39" x14ac:dyDescent="0.25">
      <c r="A859">
        <v>39922</v>
      </c>
      <c r="B859">
        <v>1</v>
      </c>
      <c r="C859">
        <v>0</v>
      </c>
      <c r="D859">
        <v>30</v>
      </c>
      <c r="E859">
        <v>29</v>
      </c>
      <c r="F859">
        <v>12</v>
      </c>
      <c r="G859">
        <v>59</v>
      </c>
      <c r="H859">
        <v>19</v>
      </c>
      <c r="I859">
        <v>1</v>
      </c>
      <c r="J859">
        <v>36</v>
      </c>
      <c r="K859">
        <v>2</v>
      </c>
      <c r="L859">
        <v>3</v>
      </c>
      <c r="M859">
        <v>0</v>
      </c>
      <c r="N859">
        <v>4</v>
      </c>
      <c r="O859">
        <v>8</v>
      </c>
      <c r="P859">
        <v>0</v>
      </c>
      <c r="Q859">
        <v>0</v>
      </c>
      <c r="R859">
        <v>0</v>
      </c>
      <c r="S859">
        <v>0</v>
      </c>
      <c r="T859">
        <v>0</v>
      </c>
      <c r="U859">
        <v>0</v>
      </c>
      <c r="V859">
        <v>3</v>
      </c>
      <c r="W859">
        <v>11</v>
      </c>
      <c r="X859">
        <v>0</v>
      </c>
      <c r="Y859">
        <v>37</v>
      </c>
      <c r="Z859">
        <v>2659</v>
      </c>
      <c r="AA859">
        <v>0</v>
      </c>
      <c r="AB859">
        <v>1</v>
      </c>
      <c r="AC859">
        <v>0</v>
      </c>
      <c r="AD859">
        <v>0</v>
      </c>
      <c r="AE859">
        <v>0</v>
      </c>
      <c r="AF859">
        <v>0</v>
      </c>
      <c r="AG859">
        <v>0</v>
      </c>
      <c r="AH859">
        <v>1</v>
      </c>
      <c r="AI859">
        <v>0</v>
      </c>
      <c r="AJ859">
        <v>0</v>
      </c>
      <c r="AK859">
        <v>120</v>
      </c>
      <c r="AL859">
        <v>84</v>
      </c>
      <c r="AM859">
        <v>0</v>
      </c>
    </row>
    <row r="860" spans="1:39" x14ac:dyDescent="0.25">
      <c r="A860">
        <v>86424</v>
      </c>
      <c r="B860">
        <v>0</v>
      </c>
      <c r="C860">
        <v>0</v>
      </c>
      <c r="D860">
        <v>12</v>
      </c>
      <c r="E860">
        <v>387</v>
      </c>
      <c r="F860">
        <v>68</v>
      </c>
      <c r="G860">
        <v>569</v>
      </c>
      <c r="H860">
        <v>89</v>
      </c>
      <c r="I860">
        <v>45</v>
      </c>
      <c r="J860">
        <v>68</v>
      </c>
      <c r="K860">
        <v>1</v>
      </c>
      <c r="L860">
        <v>6</v>
      </c>
      <c r="M860">
        <v>9</v>
      </c>
      <c r="N860">
        <v>12</v>
      </c>
      <c r="O860">
        <v>1</v>
      </c>
      <c r="P860">
        <v>0</v>
      </c>
      <c r="Q860">
        <v>0</v>
      </c>
      <c r="R860">
        <v>0</v>
      </c>
      <c r="S860">
        <v>0</v>
      </c>
      <c r="T860">
        <v>0</v>
      </c>
      <c r="U860">
        <v>0</v>
      </c>
      <c r="V860">
        <v>3</v>
      </c>
      <c r="W860">
        <v>11</v>
      </c>
      <c r="X860">
        <v>0</v>
      </c>
      <c r="Y860">
        <v>64</v>
      </c>
      <c r="Z860">
        <v>2244</v>
      </c>
      <c r="AA860">
        <v>0</v>
      </c>
      <c r="AB860">
        <v>0</v>
      </c>
      <c r="AC860">
        <v>1</v>
      </c>
      <c r="AD860">
        <v>0</v>
      </c>
      <c r="AE860">
        <v>0</v>
      </c>
      <c r="AF860">
        <v>0</v>
      </c>
      <c r="AG860">
        <v>0</v>
      </c>
      <c r="AH860">
        <v>0</v>
      </c>
      <c r="AI860">
        <v>1</v>
      </c>
      <c r="AJ860">
        <v>0</v>
      </c>
      <c r="AK860">
        <v>1158</v>
      </c>
      <c r="AL860">
        <v>1090</v>
      </c>
      <c r="AM860">
        <v>0</v>
      </c>
    </row>
    <row r="861" spans="1:39" x14ac:dyDescent="0.25">
      <c r="A861">
        <v>17117</v>
      </c>
      <c r="B861">
        <v>1</v>
      </c>
      <c r="C861">
        <v>0</v>
      </c>
      <c r="D861">
        <v>96</v>
      </c>
      <c r="E861">
        <v>12</v>
      </c>
      <c r="F861">
        <v>23</v>
      </c>
      <c r="G861">
        <v>38</v>
      </c>
      <c r="H861">
        <v>30</v>
      </c>
      <c r="I861">
        <v>18</v>
      </c>
      <c r="J861">
        <v>7</v>
      </c>
      <c r="K861">
        <v>4</v>
      </c>
      <c r="L861">
        <v>3</v>
      </c>
      <c r="M861">
        <v>1</v>
      </c>
      <c r="N861">
        <v>3</v>
      </c>
      <c r="O861">
        <v>9</v>
      </c>
      <c r="P861">
        <v>0</v>
      </c>
      <c r="Q861">
        <v>0</v>
      </c>
      <c r="R861">
        <v>0</v>
      </c>
      <c r="S861">
        <v>0</v>
      </c>
      <c r="T861">
        <v>0</v>
      </c>
      <c r="U861">
        <v>0</v>
      </c>
      <c r="V861">
        <v>3</v>
      </c>
      <c r="W861">
        <v>11</v>
      </c>
      <c r="X861">
        <v>0</v>
      </c>
      <c r="Y861">
        <v>42</v>
      </c>
      <c r="Z861">
        <v>2687</v>
      </c>
      <c r="AA861">
        <v>0</v>
      </c>
      <c r="AB861">
        <v>0</v>
      </c>
      <c r="AC861">
        <v>0</v>
      </c>
      <c r="AD861">
        <v>1</v>
      </c>
      <c r="AE861">
        <v>0</v>
      </c>
      <c r="AF861">
        <v>1</v>
      </c>
      <c r="AG861">
        <v>0</v>
      </c>
      <c r="AH861">
        <v>0</v>
      </c>
      <c r="AI861">
        <v>0</v>
      </c>
      <c r="AJ861">
        <v>0</v>
      </c>
      <c r="AK861">
        <v>121</v>
      </c>
      <c r="AL861">
        <v>114</v>
      </c>
      <c r="AM861">
        <v>0</v>
      </c>
    </row>
    <row r="862" spans="1:39" x14ac:dyDescent="0.25">
      <c r="A862">
        <v>24762</v>
      </c>
      <c r="B862">
        <v>1</v>
      </c>
      <c r="C862">
        <v>0</v>
      </c>
      <c r="D862">
        <v>16</v>
      </c>
      <c r="E862">
        <v>6</v>
      </c>
      <c r="F862">
        <v>10</v>
      </c>
      <c r="G862">
        <v>12</v>
      </c>
      <c r="H862">
        <v>3</v>
      </c>
      <c r="I862">
        <v>15</v>
      </c>
      <c r="J862">
        <v>40</v>
      </c>
      <c r="K862">
        <v>3</v>
      </c>
      <c r="L862">
        <v>3</v>
      </c>
      <c r="M862">
        <v>1</v>
      </c>
      <c r="N862">
        <v>2</v>
      </c>
      <c r="O862">
        <v>8</v>
      </c>
      <c r="P862">
        <v>1</v>
      </c>
      <c r="Q862">
        <v>0</v>
      </c>
      <c r="R862">
        <v>0</v>
      </c>
      <c r="S862">
        <v>0</v>
      </c>
      <c r="T862">
        <v>0</v>
      </c>
      <c r="U862">
        <v>0</v>
      </c>
      <c r="V862">
        <v>3</v>
      </c>
      <c r="W862">
        <v>11</v>
      </c>
      <c r="X862">
        <v>1</v>
      </c>
      <c r="Y862">
        <v>48</v>
      </c>
      <c r="Z862">
        <v>2298</v>
      </c>
      <c r="AA862">
        <v>0</v>
      </c>
      <c r="AB862">
        <v>0</v>
      </c>
      <c r="AC862">
        <v>1</v>
      </c>
      <c r="AD862">
        <v>0</v>
      </c>
      <c r="AE862">
        <v>0</v>
      </c>
      <c r="AF862">
        <v>0</v>
      </c>
      <c r="AG862">
        <v>0</v>
      </c>
      <c r="AH862">
        <v>1</v>
      </c>
      <c r="AI862">
        <v>0</v>
      </c>
      <c r="AJ862">
        <v>0</v>
      </c>
      <c r="AK862">
        <v>46</v>
      </c>
      <c r="AL862">
        <v>6</v>
      </c>
      <c r="AM862">
        <v>1</v>
      </c>
    </row>
    <row r="863" spans="1:39" x14ac:dyDescent="0.25">
      <c r="A863">
        <v>35797</v>
      </c>
      <c r="B863">
        <v>0</v>
      </c>
      <c r="C863">
        <v>1</v>
      </c>
      <c r="D863">
        <v>16</v>
      </c>
      <c r="E863">
        <v>27</v>
      </c>
      <c r="F863">
        <v>1</v>
      </c>
      <c r="G863">
        <v>14</v>
      </c>
      <c r="H863">
        <v>4</v>
      </c>
      <c r="I863">
        <v>1</v>
      </c>
      <c r="J863">
        <v>21</v>
      </c>
      <c r="K863">
        <v>2</v>
      </c>
      <c r="L863">
        <v>2</v>
      </c>
      <c r="M863">
        <v>0</v>
      </c>
      <c r="N863">
        <v>3</v>
      </c>
      <c r="O863">
        <v>8</v>
      </c>
      <c r="P863">
        <v>0</v>
      </c>
      <c r="Q863">
        <v>0</v>
      </c>
      <c r="R863">
        <v>0</v>
      </c>
      <c r="S863">
        <v>0</v>
      </c>
      <c r="T863">
        <v>0</v>
      </c>
      <c r="U863">
        <v>0</v>
      </c>
      <c r="V863">
        <v>3</v>
      </c>
      <c r="W863">
        <v>11</v>
      </c>
      <c r="X863">
        <v>0</v>
      </c>
      <c r="Y863">
        <v>45</v>
      </c>
      <c r="Z863">
        <v>2780</v>
      </c>
      <c r="AA863">
        <v>0</v>
      </c>
      <c r="AB863">
        <v>1</v>
      </c>
      <c r="AC863">
        <v>0</v>
      </c>
      <c r="AD863">
        <v>0</v>
      </c>
      <c r="AE863">
        <v>0</v>
      </c>
      <c r="AF863">
        <v>0</v>
      </c>
      <c r="AG863">
        <v>0</v>
      </c>
      <c r="AH863">
        <v>1</v>
      </c>
      <c r="AI863">
        <v>0</v>
      </c>
      <c r="AJ863">
        <v>0</v>
      </c>
      <c r="AK863">
        <v>47</v>
      </c>
      <c r="AL863">
        <v>26</v>
      </c>
      <c r="AM863">
        <v>0</v>
      </c>
    </row>
    <row r="864" spans="1:39" x14ac:dyDescent="0.25">
      <c r="A864">
        <v>36627</v>
      </c>
      <c r="B864">
        <v>2</v>
      </c>
      <c r="C864">
        <v>0</v>
      </c>
      <c r="D864">
        <v>78</v>
      </c>
      <c r="E864">
        <v>9</v>
      </c>
      <c r="F864">
        <v>1</v>
      </c>
      <c r="G864">
        <v>5</v>
      </c>
      <c r="H864">
        <v>0</v>
      </c>
      <c r="I864">
        <v>0</v>
      </c>
      <c r="J864">
        <v>1</v>
      </c>
      <c r="K864">
        <v>1</v>
      </c>
      <c r="L864">
        <v>0</v>
      </c>
      <c r="M864">
        <v>0</v>
      </c>
      <c r="N864">
        <v>3</v>
      </c>
      <c r="O864">
        <v>5</v>
      </c>
      <c r="P864">
        <v>0</v>
      </c>
      <c r="Q864">
        <v>0</v>
      </c>
      <c r="R864">
        <v>0</v>
      </c>
      <c r="S864">
        <v>0</v>
      </c>
      <c r="T864">
        <v>0</v>
      </c>
      <c r="U864">
        <v>0</v>
      </c>
      <c r="V864">
        <v>3</v>
      </c>
      <c r="W864">
        <v>11</v>
      </c>
      <c r="X864">
        <v>0</v>
      </c>
      <c r="Y864">
        <v>45</v>
      </c>
      <c r="Z864">
        <v>2500</v>
      </c>
      <c r="AA864">
        <v>1</v>
      </c>
      <c r="AB864">
        <v>0</v>
      </c>
      <c r="AC864">
        <v>0</v>
      </c>
      <c r="AD864">
        <v>0</v>
      </c>
      <c r="AE864">
        <v>0</v>
      </c>
      <c r="AF864">
        <v>0</v>
      </c>
      <c r="AG864">
        <v>0</v>
      </c>
      <c r="AH864">
        <v>1</v>
      </c>
      <c r="AI864">
        <v>0</v>
      </c>
      <c r="AJ864">
        <v>0</v>
      </c>
      <c r="AK864">
        <v>15</v>
      </c>
      <c r="AL864">
        <v>14</v>
      </c>
      <c r="AM864">
        <v>0</v>
      </c>
    </row>
    <row r="865" spans="1:39" x14ac:dyDescent="0.25">
      <c r="A865">
        <v>51111</v>
      </c>
      <c r="B865">
        <v>1</v>
      </c>
      <c r="C865">
        <v>1</v>
      </c>
      <c r="D865">
        <v>83</v>
      </c>
      <c r="E865">
        <v>22</v>
      </c>
      <c r="F865">
        <v>0</v>
      </c>
      <c r="G865">
        <v>19</v>
      </c>
      <c r="H865">
        <v>6</v>
      </c>
      <c r="I865">
        <v>5</v>
      </c>
      <c r="J865">
        <v>3</v>
      </c>
      <c r="K865">
        <v>2</v>
      </c>
      <c r="L865">
        <v>2</v>
      </c>
      <c r="M865">
        <v>0</v>
      </c>
      <c r="N865">
        <v>3</v>
      </c>
      <c r="O865">
        <v>6</v>
      </c>
      <c r="P865">
        <v>0</v>
      </c>
      <c r="Q865">
        <v>0</v>
      </c>
      <c r="R865">
        <v>0</v>
      </c>
      <c r="S865">
        <v>0</v>
      </c>
      <c r="T865">
        <v>0</v>
      </c>
      <c r="U865">
        <v>0</v>
      </c>
      <c r="V865">
        <v>3</v>
      </c>
      <c r="W865">
        <v>11</v>
      </c>
      <c r="X865">
        <v>0</v>
      </c>
      <c r="Y865">
        <v>39</v>
      </c>
      <c r="Z865">
        <v>2169</v>
      </c>
      <c r="AA865">
        <v>0</v>
      </c>
      <c r="AB865">
        <v>1</v>
      </c>
      <c r="AC865">
        <v>0</v>
      </c>
      <c r="AD865">
        <v>0</v>
      </c>
      <c r="AE865">
        <v>0</v>
      </c>
      <c r="AF865">
        <v>1</v>
      </c>
      <c r="AG865">
        <v>0</v>
      </c>
      <c r="AH865">
        <v>0</v>
      </c>
      <c r="AI865">
        <v>0</v>
      </c>
      <c r="AJ865">
        <v>0</v>
      </c>
      <c r="AK865">
        <v>52</v>
      </c>
      <c r="AL865">
        <v>49</v>
      </c>
      <c r="AM865">
        <v>0</v>
      </c>
    </row>
    <row r="866" spans="1:39" x14ac:dyDescent="0.25">
      <c r="A866">
        <v>86857</v>
      </c>
      <c r="B866">
        <v>0</v>
      </c>
      <c r="C866">
        <v>0</v>
      </c>
      <c r="D866">
        <v>96</v>
      </c>
      <c r="E866">
        <v>899</v>
      </c>
      <c r="F866">
        <v>102</v>
      </c>
      <c r="G866">
        <v>838</v>
      </c>
      <c r="H866">
        <v>133</v>
      </c>
      <c r="I866">
        <v>102</v>
      </c>
      <c r="J866">
        <v>40</v>
      </c>
      <c r="K866">
        <v>1</v>
      </c>
      <c r="L866">
        <v>5</v>
      </c>
      <c r="M866">
        <v>6</v>
      </c>
      <c r="N866">
        <v>10</v>
      </c>
      <c r="O866">
        <v>2</v>
      </c>
      <c r="P866">
        <v>0</v>
      </c>
      <c r="Q866">
        <v>0</v>
      </c>
      <c r="R866">
        <v>0</v>
      </c>
      <c r="S866">
        <v>0</v>
      </c>
      <c r="T866">
        <v>0</v>
      </c>
      <c r="U866">
        <v>0</v>
      </c>
      <c r="V866">
        <v>3</v>
      </c>
      <c r="W866">
        <v>11</v>
      </c>
      <c r="X866">
        <v>1</v>
      </c>
      <c r="Y866">
        <v>48</v>
      </c>
      <c r="Z866">
        <v>2814</v>
      </c>
      <c r="AA866">
        <v>0</v>
      </c>
      <c r="AB866">
        <v>0</v>
      </c>
      <c r="AC866">
        <v>1</v>
      </c>
      <c r="AD866">
        <v>0</v>
      </c>
      <c r="AE866">
        <v>0</v>
      </c>
      <c r="AF866">
        <v>0</v>
      </c>
      <c r="AG866">
        <v>0</v>
      </c>
      <c r="AH866">
        <v>0</v>
      </c>
      <c r="AI866">
        <v>0</v>
      </c>
      <c r="AJ866">
        <v>1</v>
      </c>
      <c r="AK866">
        <v>2074</v>
      </c>
      <c r="AL866">
        <v>2034</v>
      </c>
      <c r="AM866">
        <v>0</v>
      </c>
    </row>
    <row r="867" spans="1:39" x14ac:dyDescent="0.25">
      <c r="A867">
        <v>82072</v>
      </c>
      <c r="B867">
        <v>0</v>
      </c>
      <c r="C867">
        <v>0</v>
      </c>
      <c r="D867">
        <v>67</v>
      </c>
      <c r="E867">
        <v>889</v>
      </c>
      <c r="F867">
        <v>55</v>
      </c>
      <c r="G867">
        <v>685</v>
      </c>
      <c r="H867">
        <v>168</v>
      </c>
      <c r="I867">
        <v>92</v>
      </c>
      <c r="J867">
        <v>129</v>
      </c>
      <c r="K867">
        <v>1</v>
      </c>
      <c r="L867">
        <v>3</v>
      </c>
      <c r="M867">
        <v>2</v>
      </c>
      <c r="N867">
        <v>13</v>
      </c>
      <c r="O867">
        <v>1</v>
      </c>
      <c r="P867">
        <v>0</v>
      </c>
      <c r="Q867">
        <v>0</v>
      </c>
      <c r="R867">
        <v>0</v>
      </c>
      <c r="S867">
        <v>0</v>
      </c>
      <c r="T867">
        <v>0</v>
      </c>
      <c r="U867">
        <v>0</v>
      </c>
      <c r="V867">
        <v>3</v>
      </c>
      <c r="W867">
        <v>11</v>
      </c>
      <c r="X867">
        <v>0</v>
      </c>
      <c r="Y867">
        <v>50</v>
      </c>
      <c r="Z867">
        <v>2521</v>
      </c>
      <c r="AA867">
        <v>0</v>
      </c>
      <c r="AB867">
        <v>0</v>
      </c>
      <c r="AC867">
        <v>0</v>
      </c>
      <c r="AD867">
        <v>1</v>
      </c>
      <c r="AE867">
        <v>0</v>
      </c>
      <c r="AF867">
        <v>0</v>
      </c>
      <c r="AG867">
        <v>0</v>
      </c>
      <c r="AH867">
        <v>0</v>
      </c>
      <c r="AI867">
        <v>0</v>
      </c>
      <c r="AJ867">
        <v>1</v>
      </c>
      <c r="AK867">
        <v>1889</v>
      </c>
      <c r="AL867">
        <v>1760</v>
      </c>
      <c r="AM867">
        <v>0</v>
      </c>
    </row>
    <row r="868" spans="1:39" x14ac:dyDescent="0.25">
      <c r="A868">
        <v>46231</v>
      </c>
      <c r="B868">
        <v>2</v>
      </c>
      <c r="C868">
        <v>1</v>
      </c>
      <c r="D868">
        <v>87</v>
      </c>
      <c r="E868">
        <v>189</v>
      </c>
      <c r="F868">
        <v>2</v>
      </c>
      <c r="G868">
        <v>55</v>
      </c>
      <c r="H868">
        <v>0</v>
      </c>
      <c r="I868">
        <v>5</v>
      </c>
      <c r="J868">
        <v>12</v>
      </c>
      <c r="K868">
        <v>4</v>
      </c>
      <c r="L868">
        <v>6</v>
      </c>
      <c r="M868">
        <v>1</v>
      </c>
      <c r="N868">
        <v>4</v>
      </c>
      <c r="O868">
        <v>9</v>
      </c>
      <c r="P868">
        <v>0</v>
      </c>
      <c r="Q868">
        <v>0</v>
      </c>
      <c r="R868">
        <v>0</v>
      </c>
      <c r="S868">
        <v>0</v>
      </c>
      <c r="T868">
        <v>0</v>
      </c>
      <c r="U868">
        <v>0</v>
      </c>
      <c r="V868">
        <v>3</v>
      </c>
      <c r="W868">
        <v>11</v>
      </c>
      <c r="X868">
        <v>0</v>
      </c>
      <c r="Y868">
        <v>67</v>
      </c>
      <c r="Z868">
        <v>2739</v>
      </c>
      <c r="AA868">
        <v>0</v>
      </c>
      <c r="AB868">
        <v>0</v>
      </c>
      <c r="AC868">
        <v>1</v>
      </c>
      <c r="AD868">
        <v>0</v>
      </c>
      <c r="AE868">
        <v>0</v>
      </c>
      <c r="AF868">
        <v>0</v>
      </c>
      <c r="AG868">
        <v>0</v>
      </c>
      <c r="AH868">
        <v>0</v>
      </c>
      <c r="AI868">
        <v>0</v>
      </c>
      <c r="AJ868">
        <v>1</v>
      </c>
      <c r="AK868">
        <v>251</v>
      </c>
      <c r="AL868">
        <v>239</v>
      </c>
      <c r="AM868">
        <v>0</v>
      </c>
    </row>
    <row r="869" spans="1:39" x14ac:dyDescent="0.25">
      <c r="A869">
        <v>42243</v>
      </c>
      <c r="B869">
        <v>1</v>
      </c>
      <c r="C869">
        <v>1</v>
      </c>
      <c r="D869">
        <v>34</v>
      </c>
      <c r="E869">
        <v>48</v>
      </c>
      <c r="F869">
        <v>0</v>
      </c>
      <c r="G869">
        <v>2</v>
      </c>
      <c r="H869">
        <v>0</v>
      </c>
      <c r="I869">
        <v>0</v>
      </c>
      <c r="J869">
        <v>5</v>
      </c>
      <c r="K869">
        <v>2</v>
      </c>
      <c r="L869">
        <v>2</v>
      </c>
      <c r="M869">
        <v>0</v>
      </c>
      <c r="N869">
        <v>3</v>
      </c>
      <c r="O869">
        <v>7</v>
      </c>
      <c r="P869">
        <v>0</v>
      </c>
      <c r="Q869">
        <v>0</v>
      </c>
      <c r="R869">
        <v>0</v>
      </c>
      <c r="S869">
        <v>0</v>
      </c>
      <c r="T869">
        <v>0</v>
      </c>
      <c r="U869">
        <v>0</v>
      </c>
      <c r="V869">
        <v>3</v>
      </c>
      <c r="W869">
        <v>11</v>
      </c>
      <c r="X869">
        <v>0</v>
      </c>
      <c r="Y869">
        <v>61</v>
      </c>
      <c r="Z869">
        <v>2359</v>
      </c>
      <c r="AA869">
        <v>0</v>
      </c>
      <c r="AB869">
        <v>1</v>
      </c>
      <c r="AC869">
        <v>0</v>
      </c>
      <c r="AD869">
        <v>0</v>
      </c>
      <c r="AE869">
        <v>0</v>
      </c>
      <c r="AF869">
        <v>0</v>
      </c>
      <c r="AG869">
        <v>0</v>
      </c>
      <c r="AH869">
        <v>1</v>
      </c>
      <c r="AI869">
        <v>0</v>
      </c>
      <c r="AJ869">
        <v>0</v>
      </c>
      <c r="AK869">
        <v>50</v>
      </c>
      <c r="AL869">
        <v>45</v>
      </c>
      <c r="AM869">
        <v>0</v>
      </c>
    </row>
    <row r="870" spans="1:39" x14ac:dyDescent="0.25">
      <c r="A870">
        <v>51195</v>
      </c>
      <c r="B870">
        <v>1</v>
      </c>
      <c r="C870">
        <v>1</v>
      </c>
      <c r="D870">
        <v>46</v>
      </c>
      <c r="E870">
        <v>230</v>
      </c>
      <c r="F870">
        <v>14</v>
      </c>
      <c r="G870">
        <v>156</v>
      </c>
      <c r="H870">
        <v>82</v>
      </c>
      <c r="I870">
        <v>24</v>
      </c>
      <c r="J870">
        <v>58</v>
      </c>
      <c r="K870">
        <v>8</v>
      </c>
      <c r="L870">
        <v>9</v>
      </c>
      <c r="M870">
        <v>2</v>
      </c>
      <c r="N870">
        <v>5</v>
      </c>
      <c r="O870">
        <v>8</v>
      </c>
      <c r="P870">
        <v>0</v>
      </c>
      <c r="Q870">
        <v>0</v>
      </c>
      <c r="R870">
        <v>0</v>
      </c>
      <c r="S870">
        <v>0</v>
      </c>
      <c r="T870">
        <v>0</v>
      </c>
      <c r="U870">
        <v>0</v>
      </c>
      <c r="V870">
        <v>3</v>
      </c>
      <c r="W870">
        <v>11</v>
      </c>
      <c r="X870">
        <v>0</v>
      </c>
      <c r="Y870">
        <v>58</v>
      </c>
      <c r="Z870">
        <v>2613</v>
      </c>
      <c r="AA870">
        <v>0</v>
      </c>
      <c r="AB870">
        <v>0</v>
      </c>
      <c r="AC870">
        <v>0</v>
      </c>
      <c r="AD870">
        <v>1</v>
      </c>
      <c r="AE870">
        <v>0</v>
      </c>
      <c r="AF870">
        <v>0</v>
      </c>
      <c r="AG870">
        <v>0</v>
      </c>
      <c r="AH870">
        <v>1</v>
      </c>
      <c r="AI870">
        <v>0</v>
      </c>
      <c r="AJ870">
        <v>0</v>
      </c>
      <c r="AK870">
        <v>506</v>
      </c>
      <c r="AL870">
        <v>448</v>
      </c>
      <c r="AM870">
        <v>0</v>
      </c>
    </row>
    <row r="871" spans="1:39" x14ac:dyDescent="0.25">
      <c r="A871">
        <v>68092</v>
      </c>
      <c r="B871">
        <v>0</v>
      </c>
      <c r="C871">
        <v>0</v>
      </c>
      <c r="D871">
        <v>7</v>
      </c>
      <c r="E871">
        <v>852</v>
      </c>
      <c r="F871">
        <v>60</v>
      </c>
      <c r="G871">
        <v>207</v>
      </c>
      <c r="H871">
        <v>78</v>
      </c>
      <c r="I871">
        <v>36</v>
      </c>
      <c r="J871">
        <v>48</v>
      </c>
      <c r="K871">
        <v>2</v>
      </c>
      <c r="L871">
        <v>2</v>
      </c>
      <c r="M871">
        <v>6</v>
      </c>
      <c r="N871">
        <v>10</v>
      </c>
      <c r="O871">
        <v>5</v>
      </c>
      <c r="P871">
        <v>0</v>
      </c>
      <c r="Q871">
        <v>0</v>
      </c>
      <c r="R871">
        <v>0</v>
      </c>
      <c r="S871">
        <v>0</v>
      </c>
      <c r="T871">
        <v>0</v>
      </c>
      <c r="U871">
        <v>0</v>
      </c>
      <c r="V871">
        <v>3</v>
      </c>
      <c r="W871">
        <v>11</v>
      </c>
      <c r="X871">
        <v>0</v>
      </c>
      <c r="Y871">
        <v>42</v>
      </c>
      <c r="Z871">
        <v>2354</v>
      </c>
      <c r="AA871">
        <v>0</v>
      </c>
      <c r="AB871">
        <v>0</v>
      </c>
      <c r="AC871">
        <v>1</v>
      </c>
      <c r="AD871">
        <v>0</v>
      </c>
      <c r="AE871">
        <v>0</v>
      </c>
      <c r="AF871">
        <v>0</v>
      </c>
      <c r="AG871">
        <v>0</v>
      </c>
      <c r="AH871">
        <v>0</v>
      </c>
      <c r="AI871">
        <v>1</v>
      </c>
      <c r="AJ871">
        <v>0</v>
      </c>
      <c r="AK871">
        <v>1233</v>
      </c>
      <c r="AL871">
        <v>1185</v>
      </c>
      <c r="AM871">
        <v>0</v>
      </c>
    </row>
    <row r="872" spans="1:39" x14ac:dyDescent="0.25">
      <c r="A872">
        <v>31814</v>
      </c>
      <c r="B872">
        <v>1</v>
      </c>
      <c r="C872">
        <v>0</v>
      </c>
      <c r="D872">
        <v>73</v>
      </c>
      <c r="E872">
        <v>35</v>
      </c>
      <c r="F872">
        <v>3</v>
      </c>
      <c r="G872">
        <v>20</v>
      </c>
      <c r="H872">
        <v>4</v>
      </c>
      <c r="I872">
        <v>1</v>
      </c>
      <c r="J872">
        <v>20</v>
      </c>
      <c r="K872">
        <v>2</v>
      </c>
      <c r="L872">
        <v>2</v>
      </c>
      <c r="M872">
        <v>0</v>
      </c>
      <c r="N872">
        <v>3</v>
      </c>
      <c r="O872">
        <v>9</v>
      </c>
      <c r="P872">
        <v>1</v>
      </c>
      <c r="Q872">
        <v>0</v>
      </c>
      <c r="R872">
        <v>0</v>
      </c>
      <c r="S872">
        <v>0</v>
      </c>
      <c r="T872">
        <v>0</v>
      </c>
      <c r="U872">
        <v>0</v>
      </c>
      <c r="V872">
        <v>3</v>
      </c>
      <c r="W872">
        <v>11</v>
      </c>
      <c r="X872">
        <v>0</v>
      </c>
      <c r="Y872">
        <v>47</v>
      </c>
      <c r="Z872">
        <v>2664</v>
      </c>
      <c r="AA872">
        <v>0</v>
      </c>
      <c r="AB872">
        <v>1</v>
      </c>
      <c r="AC872">
        <v>0</v>
      </c>
      <c r="AD872">
        <v>0</v>
      </c>
      <c r="AE872">
        <v>0</v>
      </c>
      <c r="AF872">
        <v>0</v>
      </c>
      <c r="AG872">
        <v>0</v>
      </c>
      <c r="AH872">
        <v>1</v>
      </c>
      <c r="AI872">
        <v>0</v>
      </c>
      <c r="AJ872">
        <v>0</v>
      </c>
      <c r="AK872">
        <v>63</v>
      </c>
      <c r="AL872">
        <v>43</v>
      </c>
      <c r="AM872">
        <v>1</v>
      </c>
    </row>
    <row r="873" spans="1:39" x14ac:dyDescent="0.25">
      <c r="A873">
        <v>51390</v>
      </c>
      <c r="B873">
        <v>1</v>
      </c>
      <c r="C873">
        <v>1</v>
      </c>
      <c r="D873">
        <v>54</v>
      </c>
      <c r="E873">
        <v>205</v>
      </c>
      <c r="F873">
        <v>20</v>
      </c>
      <c r="G873">
        <v>47</v>
      </c>
      <c r="H873">
        <v>23</v>
      </c>
      <c r="I873">
        <v>2</v>
      </c>
      <c r="J873">
        <v>56</v>
      </c>
      <c r="K873">
        <v>6</v>
      </c>
      <c r="L873">
        <v>5</v>
      </c>
      <c r="M873">
        <v>2</v>
      </c>
      <c r="N873">
        <v>5</v>
      </c>
      <c r="O873">
        <v>5</v>
      </c>
      <c r="P873">
        <v>0</v>
      </c>
      <c r="Q873">
        <v>0</v>
      </c>
      <c r="R873">
        <v>0</v>
      </c>
      <c r="S873">
        <v>0</v>
      </c>
      <c r="T873">
        <v>0</v>
      </c>
      <c r="U873">
        <v>0</v>
      </c>
      <c r="V873">
        <v>3</v>
      </c>
      <c r="W873">
        <v>11</v>
      </c>
      <c r="X873">
        <v>0</v>
      </c>
      <c r="Y873">
        <v>55</v>
      </c>
      <c r="Z873">
        <v>2818</v>
      </c>
      <c r="AA873">
        <v>0</v>
      </c>
      <c r="AB873">
        <v>0</v>
      </c>
      <c r="AC873">
        <v>0</v>
      </c>
      <c r="AD873">
        <v>0</v>
      </c>
      <c r="AE873">
        <v>1</v>
      </c>
      <c r="AF873">
        <v>0</v>
      </c>
      <c r="AG873">
        <v>0</v>
      </c>
      <c r="AH873">
        <v>0</v>
      </c>
      <c r="AI873">
        <v>1</v>
      </c>
      <c r="AJ873">
        <v>0</v>
      </c>
      <c r="AK873">
        <v>297</v>
      </c>
      <c r="AL873">
        <v>241</v>
      </c>
      <c r="AM873">
        <v>0</v>
      </c>
    </row>
    <row r="874" spans="1:39" x14ac:dyDescent="0.25">
      <c r="A874">
        <v>76630</v>
      </c>
      <c r="B874">
        <v>0</v>
      </c>
      <c r="C874">
        <v>0</v>
      </c>
      <c r="D874">
        <v>93</v>
      </c>
      <c r="E874">
        <v>255</v>
      </c>
      <c r="F874">
        <v>31</v>
      </c>
      <c r="G874">
        <v>446</v>
      </c>
      <c r="H874">
        <v>40</v>
      </c>
      <c r="I874">
        <v>56</v>
      </c>
      <c r="J874">
        <v>175</v>
      </c>
      <c r="K874">
        <v>1</v>
      </c>
      <c r="L874">
        <v>3</v>
      </c>
      <c r="M874">
        <v>10</v>
      </c>
      <c r="N874">
        <v>11</v>
      </c>
      <c r="O874">
        <v>1</v>
      </c>
      <c r="P874">
        <v>0</v>
      </c>
      <c r="Q874">
        <v>0</v>
      </c>
      <c r="R874">
        <v>0</v>
      </c>
      <c r="S874">
        <v>0</v>
      </c>
      <c r="T874">
        <v>0</v>
      </c>
      <c r="U874">
        <v>0</v>
      </c>
      <c r="V874">
        <v>3</v>
      </c>
      <c r="W874">
        <v>11</v>
      </c>
      <c r="X874">
        <v>0</v>
      </c>
      <c r="Y874">
        <v>37</v>
      </c>
      <c r="Z874">
        <v>2325</v>
      </c>
      <c r="AA874">
        <v>0</v>
      </c>
      <c r="AB874">
        <v>1</v>
      </c>
      <c r="AC874">
        <v>0</v>
      </c>
      <c r="AD874">
        <v>0</v>
      </c>
      <c r="AE874">
        <v>0</v>
      </c>
      <c r="AF874">
        <v>0</v>
      </c>
      <c r="AG874">
        <v>0</v>
      </c>
      <c r="AH874">
        <v>1</v>
      </c>
      <c r="AI874">
        <v>0</v>
      </c>
      <c r="AJ874">
        <v>0</v>
      </c>
      <c r="AK874">
        <v>828</v>
      </c>
      <c r="AL874">
        <v>653</v>
      </c>
      <c r="AM874">
        <v>0</v>
      </c>
    </row>
    <row r="875" spans="1:39" x14ac:dyDescent="0.25">
      <c r="A875">
        <v>26868</v>
      </c>
      <c r="B875">
        <v>1</v>
      </c>
      <c r="C875">
        <v>0</v>
      </c>
      <c r="D875">
        <v>52</v>
      </c>
      <c r="E875">
        <v>0</v>
      </c>
      <c r="F875">
        <v>0</v>
      </c>
      <c r="G875">
        <v>1</v>
      </c>
      <c r="H875">
        <v>8</v>
      </c>
      <c r="I875">
        <v>3</v>
      </c>
      <c r="J875">
        <v>2</v>
      </c>
      <c r="K875">
        <v>1</v>
      </c>
      <c r="L875">
        <v>1</v>
      </c>
      <c r="M875">
        <v>0</v>
      </c>
      <c r="N875">
        <v>2</v>
      </c>
      <c r="O875">
        <v>7</v>
      </c>
      <c r="P875">
        <v>0</v>
      </c>
      <c r="Q875">
        <v>0</v>
      </c>
      <c r="R875">
        <v>0</v>
      </c>
      <c r="S875">
        <v>0</v>
      </c>
      <c r="T875">
        <v>0</v>
      </c>
      <c r="U875">
        <v>0</v>
      </c>
      <c r="V875">
        <v>3</v>
      </c>
      <c r="W875">
        <v>11</v>
      </c>
      <c r="X875">
        <v>0</v>
      </c>
      <c r="Y875">
        <v>29</v>
      </c>
      <c r="Z875">
        <v>2219</v>
      </c>
      <c r="AA875">
        <v>0</v>
      </c>
      <c r="AB875">
        <v>0</v>
      </c>
      <c r="AC875">
        <v>1</v>
      </c>
      <c r="AD875">
        <v>0</v>
      </c>
      <c r="AE875">
        <v>0</v>
      </c>
      <c r="AF875">
        <v>0</v>
      </c>
      <c r="AG875">
        <v>1</v>
      </c>
      <c r="AH875">
        <v>0</v>
      </c>
      <c r="AI875">
        <v>0</v>
      </c>
      <c r="AJ875">
        <v>0</v>
      </c>
      <c r="AK875">
        <v>12</v>
      </c>
      <c r="AL875">
        <v>10</v>
      </c>
      <c r="AM875">
        <v>0</v>
      </c>
    </row>
    <row r="876" spans="1:39" x14ac:dyDescent="0.25">
      <c r="A876">
        <v>48948</v>
      </c>
      <c r="B876">
        <v>0</v>
      </c>
      <c r="C876">
        <v>0</v>
      </c>
      <c r="D876">
        <v>53</v>
      </c>
      <c r="E876">
        <v>437</v>
      </c>
      <c r="F876">
        <v>8</v>
      </c>
      <c r="G876">
        <v>206</v>
      </c>
      <c r="H876">
        <v>160</v>
      </c>
      <c r="I876">
        <v>49</v>
      </c>
      <c r="J876">
        <v>42</v>
      </c>
      <c r="K876">
        <v>2</v>
      </c>
      <c r="L876">
        <v>7</v>
      </c>
      <c r="M876">
        <v>10</v>
      </c>
      <c r="N876">
        <v>5</v>
      </c>
      <c r="O876">
        <v>6</v>
      </c>
      <c r="P876">
        <v>1</v>
      </c>
      <c r="Q876">
        <v>0</v>
      </c>
      <c r="R876">
        <v>0</v>
      </c>
      <c r="S876">
        <v>0</v>
      </c>
      <c r="T876">
        <v>0</v>
      </c>
      <c r="U876">
        <v>0</v>
      </c>
      <c r="V876">
        <v>3</v>
      </c>
      <c r="W876">
        <v>11</v>
      </c>
      <c r="X876">
        <v>1</v>
      </c>
      <c r="Y876">
        <v>77</v>
      </c>
      <c r="Z876">
        <v>2672</v>
      </c>
      <c r="AA876">
        <v>1</v>
      </c>
      <c r="AB876">
        <v>0</v>
      </c>
      <c r="AC876">
        <v>0</v>
      </c>
      <c r="AD876">
        <v>0</v>
      </c>
      <c r="AE876">
        <v>0</v>
      </c>
      <c r="AF876">
        <v>0</v>
      </c>
      <c r="AG876">
        <v>0</v>
      </c>
      <c r="AH876">
        <v>0</v>
      </c>
      <c r="AI876">
        <v>0</v>
      </c>
      <c r="AJ876">
        <v>1</v>
      </c>
      <c r="AK876">
        <v>860</v>
      </c>
      <c r="AL876">
        <v>818</v>
      </c>
      <c r="AM876">
        <v>1</v>
      </c>
    </row>
    <row r="877" spans="1:39" x14ac:dyDescent="0.25">
      <c r="A877">
        <v>55260</v>
      </c>
      <c r="B877">
        <v>0</v>
      </c>
      <c r="C877">
        <v>1</v>
      </c>
      <c r="D877">
        <v>81</v>
      </c>
      <c r="E877">
        <v>825</v>
      </c>
      <c r="F877">
        <v>8</v>
      </c>
      <c r="G877">
        <v>53</v>
      </c>
      <c r="H877">
        <v>11</v>
      </c>
      <c r="I877">
        <v>0</v>
      </c>
      <c r="J877">
        <v>242</v>
      </c>
      <c r="K877">
        <v>2</v>
      </c>
      <c r="L877">
        <v>8</v>
      </c>
      <c r="M877">
        <v>10</v>
      </c>
      <c r="N877">
        <v>5</v>
      </c>
      <c r="O877">
        <v>6</v>
      </c>
      <c r="P877">
        <v>0</v>
      </c>
      <c r="Q877">
        <v>0</v>
      </c>
      <c r="R877">
        <v>0</v>
      </c>
      <c r="S877">
        <v>0</v>
      </c>
      <c r="T877">
        <v>0</v>
      </c>
      <c r="U877">
        <v>0</v>
      </c>
      <c r="V877">
        <v>3</v>
      </c>
      <c r="W877">
        <v>11</v>
      </c>
      <c r="X877">
        <v>0</v>
      </c>
      <c r="Y877">
        <v>48</v>
      </c>
      <c r="Z877">
        <v>2723</v>
      </c>
      <c r="AA877">
        <v>0</v>
      </c>
      <c r="AB877">
        <v>0</v>
      </c>
      <c r="AC877">
        <v>1</v>
      </c>
      <c r="AD877">
        <v>0</v>
      </c>
      <c r="AE877">
        <v>0</v>
      </c>
      <c r="AF877">
        <v>0</v>
      </c>
      <c r="AG877">
        <v>0</v>
      </c>
      <c r="AH877">
        <v>0</v>
      </c>
      <c r="AI877">
        <v>0</v>
      </c>
      <c r="AJ877">
        <v>1</v>
      </c>
      <c r="AK877">
        <v>897</v>
      </c>
      <c r="AL877">
        <v>655</v>
      </c>
      <c r="AM877">
        <v>0</v>
      </c>
    </row>
    <row r="878" spans="1:39" x14ac:dyDescent="0.25">
      <c r="A878">
        <v>64090</v>
      </c>
      <c r="B878">
        <v>0</v>
      </c>
      <c r="C878">
        <v>1</v>
      </c>
      <c r="D878">
        <v>8</v>
      </c>
      <c r="E878">
        <v>316</v>
      </c>
      <c r="F878">
        <v>58</v>
      </c>
      <c r="G878">
        <v>161</v>
      </c>
      <c r="H878">
        <v>76</v>
      </c>
      <c r="I878">
        <v>51</v>
      </c>
      <c r="J878">
        <v>135</v>
      </c>
      <c r="K878">
        <v>1</v>
      </c>
      <c r="L878">
        <v>6</v>
      </c>
      <c r="M878">
        <v>9</v>
      </c>
      <c r="N878">
        <v>4</v>
      </c>
      <c r="O878">
        <v>5</v>
      </c>
      <c r="P878">
        <v>0</v>
      </c>
      <c r="Q878">
        <v>0</v>
      </c>
      <c r="R878">
        <v>0</v>
      </c>
      <c r="S878">
        <v>0</v>
      </c>
      <c r="T878">
        <v>0</v>
      </c>
      <c r="U878">
        <v>0</v>
      </c>
      <c r="V878">
        <v>3</v>
      </c>
      <c r="W878">
        <v>11</v>
      </c>
      <c r="X878">
        <v>1</v>
      </c>
      <c r="Y878">
        <v>64</v>
      </c>
      <c r="Z878">
        <v>2485</v>
      </c>
      <c r="AA878">
        <v>0</v>
      </c>
      <c r="AB878">
        <v>0</v>
      </c>
      <c r="AC878">
        <v>0</v>
      </c>
      <c r="AD878">
        <v>1</v>
      </c>
      <c r="AE878">
        <v>0</v>
      </c>
      <c r="AF878">
        <v>0</v>
      </c>
      <c r="AG878">
        <v>0</v>
      </c>
      <c r="AH878">
        <v>1</v>
      </c>
      <c r="AI878">
        <v>0</v>
      </c>
      <c r="AJ878">
        <v>0</v>
      </c>
      <c r="AK878">
        <v>662</v>
      </c>
      <c r="AL878">
        <v>527</v>
      </c>
      <c r="AM878">
        <v>0</v>
      </c>
    </row>
    <row r="879" spans="1:39" x14ac:dyDescent="0.25">
      <c r="A879">
        <v>78331</v>
      </c>
      <c r="B879">
        <v>0</v>
      </c>
      <c r="C879">
        <v>1</v>
      </c>
      <c r="D879">
        <v>97</v>
      </c>
      <c r="E879">
        <v>756</v>
      </c>
      <c r="F879">
        <v>138</v>
      </c>
      <c r="G879">
        <v>354</v>
      </c>
      <c r="H879">
        <v>160</v>
      </c>
      <c r="I879">
        <v>169</v>
      </c>
      <c r="J879">
        <v>61</v>
      </c>
      <c r="K879">
        <v>2</v>
      </c>
      <c r="L879">
        <v>10</v>
      </c>
      <c r="M879">
        <v>6</v>
      </c>
      <c r="N879">
        <v>7</v>
      </c>
      <c r="O879">
        <v>4</v>
      </c>
      <c r="P879">
        <v>0</v>
      </c>
      <c r="Q879">
        <v>0</v>
      </c>
      <c r="R879">
        <v>0</v>
      </c>
      <c r="S879">
        <v>0</v>
      </c>
      <c r="T879">
        <v>0</v>
      </c>
      <c r="U879">
        <v>0</v>
      </c>
      <c r="V879">
        <v>3</v>
      </c>
      <c r="W879">
        <v>11</v>
      </c>
      <c r="X879">
        <v>0</v>
      </c>
      <c r="Y879">
        <v>62</v>
      </c>
      <c r="Z879">
        <v>2316</v>
      </c>
      <c r="AA879">
        <v>1</v>
      </c>
      <c r="AB879">
        <v>0</v>
      </c>
      <c r="AC879">
        <v>0</v>
      </c>
      <c r="AD879">
        <v>0</v>
      </c>
      <c r="AE879">
        <v>0</v>
      </c>
      <c r="AF879">
        <v>0</v>
      </c>
      <c r="AG879">
        <v>0</v>
      </c>
      <c r="AH879">
        <v>1</v>
      </c>
      <c r="AI879">
        <v>0</v>
      </c>
      <c r="AJ879">
        <v>0</v>
      </c>
      <c r="AK879">
        <v>1577</v>
      </c>
      <c r="AL879">
        <v>1516</v>
      </c>
      <c r="AM879">
        <v>0</v>
      </c>
    </row>
    <row r="880" spans="1:39" x14ac:dyDescent="0.25">
      <c r="A880">
        <v>37087</v>
      </c>
      <c r="B880">
        <v>1</v>
      </c>
      <c r="C880">
        <v>0</v>
      </c>
      <c r="D880">
        <v>50</v>
      </c>
      <c r="E880">
        <v>194</v>
      </c>
      <c r="F880">
        <v>55</v>
      </c>
      <c r="G880">
        <v>134</v>
      </c>
      <c r="H880">
        <v>15</v>
      </c>
      <c r="I880">
        <v>0</v>
      </c>
      <c r="J880">
        <v>3</v>
      </c>
      <c r="K880">
        <v>3</v>
      </c>
      <c r="L880">
        <v>4</v>
      </c>
      <c r="M880">
        <v>2</v>
      </c>
      <c r="N880">
        <v>8</v>
      </c>
      <c r="O880">
        <v>6</v>
      </c>
      <c r="P880">
        <v>0</v>
      </c>
      <c r="Q880">
        <v>0</v>
      </c>
      <c r="R880">
        <v>0</v>
      </c>
      <c r="S880">
        <v>0</v>
      </c>
      <c r="T880">
        <v>0</v>
      </c>
      <c r="U880">
        <v>0</v>
      </c>
      <c r="V880">
        <v>3</v>
      </c>
      <c r="W880">
        <v>11</v>
      </c>
      <c r="X880">
        <v>0</v>
      </c>
      <c r="Y880">
        <v>46</v>
      </c>
      <c r="Z880">
        <v>2481</v>
      </c>
      <c r="AA880">
        <v>0</v>
      </c>
      <c r="AB880">
        <v>1</v>
      </c>
      <c r="AC880">
        <v>0</v>
      </c>
      <c r="AD880">
        <v>0</v>
      </c>
      <c r="AE880">
        <v>0</v>
      </c>
      <c r="AF880">
        <v>0</v>
      </c>
      <c r="AG880">
        <v>0</v>
      </c>
      <c r="AH880">
        <v>0</v>
      </c>
      <c r="AI880">
        <v>0</v>
      </c>
      <c r="AJ880">
        <v>1</v>
      </c>
      <c r="AK880">
        <v>398</v>
      </c>
      <c r="AL880">
        <v>395</v>
      </c>
      <c r="AM880">
        <v>0</v>
      </c>
    </row>
    <row r="881" spans="1:39" x14ac:dyDescent="0.25">
      <c r="A881">
        <v>21846</v>
      </c>
      <c r="B881">
        <v>1</v>
      </c>
      <c r="C881">
        <v>0</v>
      </c>
      <c r="D881">
        <v>38</v>
      </c>
      <c r="E881">
        <v>7</v>
      </c>
      <c r="F881">
        <v>17</v>
      </c>
      <c r="G881">
        <v>18</v>
      </c>
      <c r="H881">
        <v>6</v>
      </c>
      <c r="I881">
        <v>10</v>
      </c>
      <c r="J881">
        <v>26</v>
      </c>
      <c r="K881">
        <v>4</v>
      </c>
      <c r="L881">
        <v>4</v>
      </c>
      <c r="M881">
        <v>0</v>
      </c>
      <c r="N881">
        <v>3</v>
      </c>
      <c r="O881">
        <v>8</v>
      </c>
      <c r="P881">
        <v>0</v>
      </c>
      <c r="Q881">
        <v>0</v>
      </c>
      <c r="R881">
        <v>0</v>
      </c>
      <c r="S881">
        <v>0</v>
      </c>
      <c r="T881">
        <v>0</v>
      </c>
      <c r="U881">
        <v>0</v>
      </c>
      <c r="V881">
        <v>3</v>
      </c>
      <c r="W881">
        <v>11</v>
      </c>
      <c r="X881">
        <v>0</v>
      </c>
      <c r="Y881">
        <v>34</v>
      </c>
      <c r="Z881">
        <v>2409</v>
      </c>
      <c r="AA881">
        <v>1</v>
      </c>
      <c r="AB881">
        <v>0</v>
      </c>
      <c r="AC881">
        <v>0</v>
      </c>
      <c r="AD881">
        <v>0</v>
      </c>
      <c r="AE881">
        <v>0</v>
      </c>
      <c r="AF881">
        <v>0</v>
      </c>
      <c r="AG881">
        <v>0</v>
      </c>
      <c r="AH881">
        <v>1</v>
      </c>
      <c r="AI881">
        <v>0</v>
      </c>
      <c r="AJ881">
        <v>0</v>
      </c>
      <c r="AK881">
        <v>58</v>
      </c>
      <c r="AL881">
        <v>32</v>
      </c>
      <c r="AM881">
        <v>0</v>
      </c>
    </row>
    <row r="882" spans="1:39" x14ac:dyDescent="0.25">
      <c r="A882">
        <v>81320</v>
      </c>
      <c r="B882">
        <v>0</v>
      </c>
      <c r="C882">
        <v>0</v>
      </c>
      <c r="D882">
        <v>61</v>
      </c>
      <c r="E882">
        <v>183</v>
      </c>
      <c r="F882">
        <v>33</v>
      </c>
      <c r="G882">
        <v>493</v>
      </c>
      <c r="H882">
        <v>59</v>
      </c>
      <c r="I882">
        <v>103</v>
      </c>
      <c r="J882">
        <v>57</v>
      </c>
      <c r="K882">
        <v>1</v>
      </c>
      <c r="L882">
        <v>4</v>
      </c>
      <c r="M882">
        <v>3</v>
      </c>
      <c r="N882">
        <v>10</v>
      </c>
      <c r="O882">
        <v>2</v>
      </c>
      <c r="P882">
        <v>0</v>
      </c>
      <c r="Q882">
        <v>0</v>
      </c>
      <c r="R882">
        <v>0</v>
      </c>
      <c r="S882">
        <v>0</v>
      </c>
      <c r="T882">
        <v>0</v>
      </c>
      <c r="U882">
        <v>0</v>
      </c>
      <c r="V882">
        <v>3</v>
      </c>
      <c r="W882">
        <v>11</v>
      </c>
      <c r="X882">
        <v>0</v>
      </c>
      <c r="Y882">
        <v>62</v>
      </c>
      <c r="Z882">
        <v>2667</v>
      </c>
      <c r="AA882">
        <v>0</v>
      </c>
      <c r="AB882">
        <v>1</v>
      </c>
      <c r="AC882">
        <v>0</v>
      </c>
      <c r="AD882">
        <v>0</v>
      </c>
      <c r="AE882">
        <v>0</v>
      </c>
      <c r="AF882">
        <v>0</v>
      </c>
      <c r="AG882">
        <v>0</v>
      </c>
      <c r="AH882">
        <v>1</v>
      </c>
      <c r="AI882">
        <v>0</v>
      </c>
      <c r="AJ882">
        <v>0</v>
      </c>
      <c r="AK882">
        <v>871</v>
      </c>
      <c r="AL882">
        <v>814</v>
      </c>
      <c r="AM882">
        <v>0</v>
      </c>
    </row>
    <row r="883" spans="1:39" x14ac:dyDescent="0.25">
      <c r="A883">
        <v>54137</v>
      </c>
      <c r="B883">
        <v>0</v>
      </c>
      <c r="C883">
        <v>1</v>
      </c>
      <c r="D883">
        <v>46</v>
      </c>
      <c r="E883">
        <v>171</v>
      </c>
      <c r="F883">
        <v>0</v>
      </c>
      <c r="G883">
        <v>11</v>
      </c>
      <c r="H883">
        <v>0</v>
      </c>
      <c r="I883">
        <v>1</v>
      </c>
      <c r="J883">
        <v>20</v>
      </c>
      <c r="K883">
        <v>2</v>
      </c>
      <c r="L883">
        <v>4</v>
      </c>
      <c r="M883">
        <v>1</v>
      </c>
      <c r="N883">
        <v>4</v>
      </c>
      <c r="O883">
        <v>6</v>
      </c>
      <c r="P883">
        <v>0</v>
      </c>
      <c r="Q883">
        <v>0</v>
      </c>
      <c r="R883">
        <v>0</v>
      </c>
      <c r="S883">
        <v>0</v>
      </c>
      <c r="T883">
        <v>0</v>
      </c>
      <c r="U883">
        <v>0</v>
      </c>
      <c r="V883">
        <v>3</v>
      </c>
      <c r="W883">
        <v>11</v>
      </c>
      <c r="X883">
        <v>0</v>
      </c>
      <c r="Y883">
        <v>50</v>
      </c>
      <c r="Z883">
        <v>2476</v>
      </c>
      <c r="AA883">
        <v>1</v>
      </c>
      <c r="AB883">
        <v>0</v>
      </c>
      <c r="AC883">
        <v>0</v>
      </c>
      <c r="AD883">
        <v>0</v>
      </c>
      <c r="AE883">
        <v>0</v>
      </c>
      <c r="AF883">
        <v>0</v>
      </c>
      <c r="AG883">
        <v>0</v>
      </c>
      <c r="AH883">
        <v>1</v>
      </c>
      <c r="AI883">
        <v>0</v>
      </c>
      <c r="AJ883">
        <v>0</v>
      </c>
      <c r="AK883">
        <v>183</v>
      </c>
      <c r="AL883">
        <v>163</v>
      </c>
      <c r="AM883">
        <v>0</v>
      </c>
    </row>
    <row r="884" spans="1:39" x14ac:dyDescent="0.25">
      <c r="A884">
        <v>66825</v>
      </c>
      <c r="B884">
        <v>0</v>
      </c>
      <c r="C884">
        <v>0</v>
      </c>
      <c r="D884">
        <v>73</v>
      </c>
      <c r="E884">
        <v>243</v>
      </c>
      <c r="F884">
        <v>101</v>
      </c>
      <c r="G884">
        <v>405</v>
      </c>
      <c r="H884">
        <v>29</v>
      </c>
      <c r="I884">
        <v>40</v>
      </c>
      <c r="J884">
        <v>40</v>
      </c>
      <c r="K884">
        <v>1</v>
      </c>
      <c r="L884">
        <v>4</v>
      </c>
      <c r="M884">
        <v>5</v>
      </c>
      <c r="N884">
        <v>6</v>
      </c>
      <c r="O884">
        <v>2</v>
      </c>
      <c r="P884">
        <v>0</v>
      </c>
      <c r="Q884">
        <v>0</v>
      </c>
      <c r="R884">
        <v>0</v>
      </c>
      <c r="S884">
        <v>0</v>
      </c>
      <c r="T884">
        <v>0</v>
      </c>
      <c r="U884">
        <v>0</v>
      </c>
      <c r="V884">
        <v>3</v>
      </c>
      <c r="W884">
        <v>11</v>
      </c>
      <c r="X884">
        <v>0</v>
      </c>
      <c r="Y884">
        <v>53</v>
      </c>
      <c r="Z884">
        <v>2509</v>
      </c>
      <c r="AA884">
        <v>0</v>
      </c>
      <c r="AB884">
        <v>0</v>
      </c>
      <c r="AC884">
        <v>0</v>
      </c>
      <c r="AD884">
        <v>1</v>
      </c>
      <c r="AE884">
        <v>0</v>
      </c>
      <c r="AF884">
        <v>0</v>
      </c>
      <c r="AG884">
        <v>0</v>
      </c>
      <c r="AH884">
        <v>1</v>
      </c>
      <c r="AI884">
        <v>0</v>
      </c>
      <c r="AJ884">
        <v>0</v>
      </c>
      <c r="AK884">
        <v>818</v>
      </c>
      <c r="AL884">
        <v>778</v>
      </c>
      <c r="AM884">
        <v>0</v>
      </c>
    </row>
    <row r="885" spans="1:39" x14ac:dyDescent="0.25">
      <c r="A885">
        <v>57100</v>
      </c>
      <c r="B885">
        <v>0</v>
      </c>
      <c r="C885">
        <v>0</v>
      </c>
      <c r="D885">
        <v>19</v>
      </c>
      <c r="E885">
        <v>181</v>
      </c>
      <c r="F885">
        <v>21</v>
      </c>
      <c r="G885">
        <v>69</v>
      </c>
      <c r="H885">
        <v>39</v>
      </c>
      <c r="I885">
        <v>3</v>
      </c>
      <c r="J885">
        <v>96</v>
      </c>
      <c r="K885">
        <v>1</v>
      </c>
      <c r="L885">
        <v>3</v>
      </c>
      <c r="M885">
        <v>3</v>
      </c>
      <c r="N885">
        <v>6</v>
      </c>
      <c r="O885">
        <v>3</v>
      </c>
      <c r="P885">
        <v>0</v>
      </c>
      <c r="Q885">
        <v>0</v>
      </c>
      <c r="R885">
        <v>0</v>
      </c>
      <c r="S885">
        <v>0</v>
      </c>
      <c r="T885">
        <v>0</v>
      </c>
      <c r="U885">
        <v>0</v>
      </c>
      <c r="V885">
        <v>3</v>
      </c>
      <c r="W885">
        <v>11</v>
      </c>
      <c r="X885">
        <v>0</v>
      </c>
      <c r="Y885">
        <v>47</v>
      </c>
      <c r="Z885">
        <v>2366</v>
      </c>
      <c r="AA885">
        <v>0</v>
      </c>
      <c r="AB885">
        <v>0</v>
      </c>
      <c r="AC885">
        <v>0</v>
      </c>
      <c r="AD885">
        <v>1</v>
      </c>
      <c r="AE885">
        <v>0</v>
      </c>
      <c r="AF885">
        <v>0</v>
      </c>
      <c r="AG885">
        <v>0</v>
      </c>
      <c r="AH885">
        <v>1</v>
      </c>
      <c r="AI885">
        <v>0</v>
      </c>
      <c r="AJ885">
        <v>0</v>
      </c>
      <c r="AK885">
        <v>313</v>
      </c>
      <c r="AL885">
        <v>217</v>
      </c>
      <c r="AM885">
        <v>0</v>
      </c>
    </row>
    <row r="886" spans="1:39" x14ac:dyDescent="0.25">
      <c r="A886">
        <v>58917</v>
      </c>
      <c r="B886">
        <v>1</v>
      </c>
      <c r="C886">
        <v>2</v>
      </c>
      <c r="D886">
        <v>10</v>
      </c>
      <c r="E886">
        <v>151</v>
      </c>
      <c r="F886">
        <v>7</v>
      </c>
      <c r="G886">
        <v>89</v>
      </c>
      <c r="H886">
        <v>0</v>
      </c>
      <c r="I886">
        <v>7</v>
      </c>
      <c r="J886">
        <v>28</v>
      </c>
      <c r="K886">
        <v>5</v>
      </c>
      <c r="L886">
        <v>4</v>
      </c>
      <c r="M886">
        <v>1</v>
      </c>
      <c r="N886">
        <v>6</v>
      </c>
      <c r="O886">
        <v>5</v>
      </c>
      <c r="P886">
        <v>0</v>
      </c>
      <c r="Q886">
        <v>0</v>
      </c>
      <c r="R886">
        <v>0</v>
      </c>
      <c r="S886">
        <v>0</v>
      </c>
      <c r="T886">
        <v>0</v>
      </c>
      <c r="U886">
        <v>0</v>
      </c>
      <c r="V886">
        <v>3</v>
      </c>
      <c r="W886">
        <v>11</v>
      </c>
      <c r="X886">
        <v>0</v>
      </c>
      <c r="Y886">
        <v>51</v>
      </c>
      <c r="Z886">
        <v>2621</v>
      </c>
      <c r="AA886">
        <v>0</v>
      </c>
      <c r="AB886">
        <v>0</v>
      </c>
      <c r="AC886">
        <v>0</v>
      </c>
      <c r="AD886">
        <v>1</v>
      </c>
      <c r="AE886">
        <v>0</v>
      </c>
      <c r="AF886">
        <v>0</v>
      </c>
      <c r="AG886">
        <v>0</v>
      </c>
      <c r="AH886">
        <v>1</v>
      </c>
      <c r="AI886">
        <v>0</v>
      </c>
      <c r="AJ886">
        <v>0</v>
      </c>
      <c r="AK886">
        <v>254</v>
      </c>
      <c r="AL886">
        <v>226</v>
      </c>
      <c r="AM886">
        <v>0</v>
      </c>
    </row>
    <row r="887" spans="1:39" x14ac:dyDescent="0.25">
      <c r="A887">
        <v>85072</v>
      </c>
      <c r="B887">
        <v>0</v>
      </c>
      <c r="C887">
        <v>0</v>
      </c>
      <c r="D887">
        <v>94</v>
      </c>
      <c r="E887">
        <v>494</v>
      </c>
      <c r="F887">
        <v>92</v>
      </c>
      <c r="G887">
        <v>391</v>
      </c>
      <c r="H887">
        <v>194</v>
      </c>
      <c r="I887">
        <v>11</v>
      </c>
      <c r="J887">
        <v>241</v>
      </c>
      <c r="K887">
        <v>1</v>
      </c>
      <c r="L887">
        <v>3</v>
      </c>
      <c r="M887">
        <v>4</v>
      </c>
      <c r="N887">
        <v>10</v>
      </c>
      <c r="O887">
        <v>0</v>
      </c>
      <c r="P887">
        <v>0</v>
      </c>
      <c r="Q887">
        <v>0</v>
      </c>
      <c r="R887">
        <v>0</v>
      </c>
      <c r="S887">
        <v>0</v>
      </c>
      <c r="T887">
        <v>0</v>
      </c>
      <c r="U887">
        <v>0</v>
      </c>
      <c r="V887">
        <v>3</v>
      </c>
      <c r="W887">
        <v>11</v>
      </c>
      <c r="X887">
        <v>0</v>
      </c>
      <c r="Y887">
        <v>43</v>
      </c>
      <c r="Z887">
        <v>2240</v>
      </c>
      <c r="AA887">
        <v>0</v>
      </c>
      <c r="AB887">
        <v>0</v>
      </c>
      <c r="AC887">
        <v>1</v>
      </c>
      <c r="AD887">
        <v>0</v>
      </c>
      <c r="AE887">
        <v>0</v>
      </c>
      <c r="AF887">
        <v>0</v>
      </c>
      <c r="AG887">
        <v>0</v>
      </c>
      <c r="AH887">
        <v>1</v>
      </c>
      <c r="AI887">
        <v>0</v>
      </c>
      <c r="AJ887">
        <v>0</v>
      </c>
      <c r="AK887">
        <v>1182</v>
      </c>
      <c r="AL887">
        <v>941</v>
      </c>
      <c r="AM887">
        <v>0</v>
      </c>
    </row>
    <row r="888" spans="1:39" x14ac:dyDescent="0.25">
      <c r="A888">
        <v>86429</v>
      </c>
      <c r="B888">
        <v>0</v>
      </c>
      <c r="C888">
        <v>0</v>
      </c>
      <c r="D888">
        <v>10</v>
      </c>
      <c r="E888">
        <v>464</v>
      </c>
      <c r="F888">
        <v>28</v>
      </c>
      <c r="G888">
        <v>873</v>
      </c>
      <c r="H888">
        <v>29</v>
      </c>
      <c r="I888">
        <v>18</v>
      </c>
      <c r="J888">
        <v>37</v>
      </c>
      <c r="K888">
        <v>0</v>
      </c>
      <c r="L888">
        <v>7</v>
      </c>
      <c r="M888">
        <v>4</v>
      </c>
      <c r="N888">
        <v>7</v>
      </c>
      <c r="O888">
        <v>2</v>
      </c>
      <c r="P888">
        <v>0</v>
      </c>
      <c r="Q888">
        <v>0</v>
      </c>
      <c r="R888">
        <v>0</v>
      </c>
      <c r="S888">
        <v>1</v>
      </c>
      <c r="T888">
        <v>0</v>
      </c>
      <c r="U888">
        <v>0</v>
      </c>
      <c r="V888">
        <v>3</v>
      </c>
      <c r="W888">
        <v>11</v>
      </c>
      <c r="X888">
        <v>1</v>
      </c>
      <c r="Y888">
        <v>59</v>
      </c>
      <c r="Z888">
        <v>2379</v>
      </c>
      <c r="AA888">
        <v>0</v>
      </c>
      <c r="AB888">
        <v>0</v>
      </c>
      <c r="AC888">
        <v>1</v>
      </c>
      <c r="AD888">
        <v>0</v>
      </c>
      <c r="AE888">
        <v>0</v>
      </c>
      <c r="AF888">
        <v>0</v>
      </c>
      <c r="AG888">
        <v>0</v>
      </c>
      <c r="AH888">
        <v>1</v>
      </c>
      <c r="AI888">
        <v>0</v>
      </c>
      <c r="AJ888">
        <v>0</v>
      </c>
      <c r="AK888">
        <v>1412</v>
      </c>
      <c r="AL888">
        <v>1375</v>
      </c>
      <c r="AM888">
        <v>1</v>
      </c>
    </row>
    <row r="889" spans="1:39" x14ac:dyDescent="0.25">
      <c r="A889">
        <v>45684</v>
      </c>
      <c r="B889">
        <v>1</v>
      </c>
      <c r="C889">
        <v>0</v>
      </c>
      <c r="D889">
        <v>37</v>
      </c>
      <c r="E889">
        <v>5</v>
      </c>
      <c r="F889">
        <v>1</v>
      </c>
      <c r="G889">
        <v>5</v>
      </c>
      <c r="H889">
        <v>10</v>
      </c>
      <c r="I889">
        <v>0</v>
      </c>
      <c r="J889">
        <v>7</v>
      </c>
      <c r="K889">
        <v>1</v>
      </c>
      <c r="L889">
        <v>1</v>
      </c>
      <c r="M889">
        <v>0</v>
      </c>
      <c r="N889">
        <v>2</v>
      </c>
      <c r="O889">
        <v>7</v>
      </c>
      <c r="P889">
        <v>0</v>
      </c>
      <c r="Q889">
        <v>0</v>
      </c>
      <c r="R889">
        <v>0</v>
      </c>
      <c r="S889">
        <v>0</v>
      </c>
      <c r="T889">
        <v>0</v>
      </c>
      <c r="U889">
        <v>0</v>
      </c>
      <c r="V889">
        <v>3</v>
      </c>
      <c r="W889">
        <v>11</v>
      </c>
      <c r="X889">
        <v>0</v>
      </c>
      <c r="Y889">
        <v>49</v>
      </c>
      <c r="Z889">
        <v>2368</v>
      </c>
      <c r="AA889">
        <v>0</v>
      </c>
      <c r="AB889">
        <v>0</v>
      </c>
      <c r="AC889">
        <v>0</v>
      </c>
      <c r="AD889">
        <v>0</v>
      </c>
      <c r="AE889">
        <v>1</v>
      </c>
      <c r="AF889">
        <v>0</v>
      </c>
      <c r="AG889">
        <v>0</v>
      </c>
      <c r="AH889">
        <v>1</v>
      </c>
      <c r="AI889">
        <v>0</v>
      </c>
      <c r="AJ889">
        <v>0</v>
      </c>
      <c r="AK889">
        <v>21</v>
      </c>
      <c r="AL889">
        <v>14</v>
      </c>
      <c r="AM889">
        <v>0</v>
      </c>
    </row>
    <row r="890" spans="1:39" x14ac:dyDescent="0.25">
      <c r="A890">
        <v>47889</v>
      </c>
      <c r="B890">
        <v>1</v>
      </c>
      <c r="C890">
        <v>0</v>
      </c>
      <c r="D890">
        <v>94</v>
      </c>
      <c r="E890">
        <v>29</v>
      </c>
      <c r="F890">
        <v>0</v>
      </c>
      <c r="G890">
        <v>29</v>
      </c>
      <c r="H890">
        <v>0</v>
      </c>
      <c r="I890">
        <v>5</v>
      </c>
      <c r="J890">
        <v>4</v>
      </c>
      <c r="K890">
        <v>1</v>
      </c>
      <c r="L890">
        <v>2</v>
      </c>
      <c r="M890">
        <v>0</v>
      </c>
      <c r="N890">
        <v>3</v>
      </c>
      <c r="O890">
        <v>5</v>
      </c>
      <c r="P890">
        <v>0</v>
      </c>
      <c r="Q890">
        <v>0</v>
      </c>
      <c r="R890">
        <v>0</v>
      </c>
      <c r="S890">
        <v>0</v>
      </c>
      <c r="T890">
        <v>0</v>
      </c>
      <c r="U890">
        <v>0</v>
      </c>
      <c r="V890">
        <v>3</v>
      </c>
      <c r="W890">
        <v>11</v>
      </c>
      <c r="X890">
        <v>0</v>
      </c>
      <c r="Y890">
        <v>46</v>
      </c>
      <c r="Z890">
        <v>2335</v>
      </c>
      <c r="AA890">
        <v>0</v>
      </c>
      <c r="AB890">
        <v>0</v>
      </c>
      <c r="AC890">
        <v>0</v>
      </c>
      <c r="AD890">
        <v>1</v>
      </c>
      <c r="AE890">
        <v>0</v>
      </c>
      <c r="AF890">
        <v>0</v>
      </c>
      <c r="AG890">
        <v>0</v>
      </c>
      <c r="AH890">
        <v>1</v>
      </c>
      <c r="AI890">
        <v>0</v>
      </c>
      <c r="AJ890">
        <v>0</v>
      </c>
      <c r="AK890">
        <v>63</v>
      </c>
      <c r="AL890">
        <v>59</v>
      </c>
      <c r="AM890">
        <v>0</v>
      </c>
    </row>
    <row r="891" spans="1:39" x14ac:dyDescent="0.25">
      <c r="A891">
        <v>45921</v>
      </c>
      <c r="B891">
        <v>0</v>
      </c>
      <c r="C891">
        <v>0</v>
      </c>
      <c r="D891">
        <v>23</v>
      </c>
      <c r="E891">
        <v>102</v>
      </c>
      <c r="F891">
        <v>9</v>
      </c>
      <c r="G891">
        <v>49</v>
      </c>
      <c r="H891">
        <v>24</v>
      </c>
      <c r="I891">
        <v>3</v>
      </c>
      <c r="J891">
        <v>12</v>
      </c>
      <c r="K891">
        <v>1</v>
      </c>
      <c r="L891">
        <v>2</v>
      </c>
      <c r="M891">
        <v>1</v>
      </c>
      <c r="N891">
        <v>6</v>
      </c>
      <c r="O891">
        <v>4</v>
      </c>
      <c r="P891">
        <v>0</v>
      </c>
      <c r="Q891">
        <v>0</v>
      </c>
      <c r="R891">
        <v>0</v>
      </c>
      <c r="S891">
        <v>0</v>
      </c>
      <c r="T891">
        <v>0</v>
      </c>
      <c r="U891">
        <v>0</v>
      </c>
      <c r="V891">
        <v>3</v>
      </c>
      <c r="W891">
        <v>11</v>
      </c>
      <c r="X891">
        <v>0</v>
      </c>
      <c r="Y891">
        <v>34</v>
      </c>
      <c r="Z891">
        <v>2270</v>
      </c>
      <c r="AA891">
        <v>0</v>
      </c>
      <c r="AB891">
        <v>1</v>
      </c>
      <c r="AC891">
        <v>0</v>
      </c>
      <c r="AD891">
        <v>0</v>
      </c>
      <c r="AE891">
        <v>0</v>
      </c>
      <c r="AF891">
        <v>0</v>
      </c>
      <c r="AG891">
        <v>0</v>
      </c>
      <c r="AH891">
        <v>0</v>
      </c>
      <c r="AI891">
        <v>0</v>
      </c>
      <c r="AJ891">
        <v>1</v>
      </c>
      <c r="AK891">
        <v>187</v>
      </c>
      <c r="AL891">
        <v>175</v>
      </c>
      <c r="AM891">
        <v>0</v>
      </c>
    </row>
    <row r="892" spans="1:39" x14ac:dyDescent="0.25">
      <c r="A892">
        <v>78420</v>
      </c>
      <c r="B892">
        <v>0</v>
      </c>
      <c r="C892">
        <v>0</v>
      </c>
      <c r="D892">
        <v>75</v>
      </c>
      <c r="E892">
        <v>604</v>
      </c>
      <c r="F892">
        <v>28</v>
      </c>
      <c r="G892">
        <v>674</v>
      </c>
      <c r="H892">
        <v>91</v>
      </c>
      <c r="I892">
        <v>28</v>
      </c>
      <c r="J892">
        <v>28</v>
      </c>
      <c r="K892">
        <v>1</v>
      </c>
      <c r="L892">
        <v>3</v>
      </c>
      <c r="M892">
        <v>10</v>
      </c>
      <c r="N892">
        <v>8</v>
      </c>
      <c r="O892">
        <v>1</v>
      </c>
      <c r="P892">
        <v>0</v>
      </c>
      <c r="Q892">
        <v>0</v>
      </c>
      <c r="R892">
        <v>0</v>
      </c>
      <c r="S892">
        <v>0</v>
      </c>
      <c r="T892">
        <v>0</v>
      </c>
      <c r="U892">
        <v>0</v>
      </c>
      <c r="V892">
        <v>3</v>
      </c>
      <c r="W892">
        <v>11</v>
      </c>
      <c r="X892">
        <v>0</v>
      </c>
      <c r="Y892">
        <v>54</v>
      </c>
      <c r="Z892">
        <v>2524</v>
      </c>
      <c r="AA892">
        <v>0</v>
      </c>
      <c r="AB892">
        <v>0</v>
      </c>
      <c r="AC892">
        <v>1</v>
      </c>
      <c r="AD892">
        <v>0</v>
      </c>
      <c r="AE892">
        <v>0</v>
      </c>
      <c r="AF892">
        <v>0</v>
      </c>
      <c r="AG892">
        <v>0</v>
      </c>
      <c r="AH892">
        <v>0</v>
      </c>
      <c r="AI892">
        <v>0</v>
      </c>
      <c r="AJ892">
        <v>1</v>
      </c>
      <c r="AK892">
        <v>1425</v>
      </c>
      <c r="AL892">
        <v>1397</v>
      </c>
      <c r="AM892">
        <v>0</v>
      </c>
    </row>
    <row r="893" spans="1:39" x14ac:dyDescent="0.25">
      <c r="A893">
        <v>75114</v>
      </c>
      <c r="B893">
        <v>0</v>
      </c>
      <c r="C893">
        <v>0</v>
      </c>
      <c r="D893">
        <v>40</v>
      </c>
      <c r="E893">
        <v>571</v>
      </c>
      <c r="F893">
        <v>12</v>
      </c>
      <c r="G893">
        <v>523</v>
      </c>
      <c r="H893">
        <v>63</v>
      </c>
      <c r="I893">
        <v>60</v>
      </c>
      <c r="J893">
        <v>24</v>
      </c>
      <c r="K893">
        <v>1</v>
      </c>
      <c r="L893">
        <v>3</v>
      </c>
      <c r="M893">
        <v>10</v>
      </c>
      <c r="N893">
        <v>5</v>
      </c>
      <c r="O893">
        <v>2</v>
      </c>
      <c r="P893">
        <v>0</v>
      </c>
      <c r="Q893">
        <v>0</v>
      </c>
      <c r="R893">
        <v>0</v>
      </c>
      <c r="S893">
        <v>0</v>
      </c>
      <c r="T893">
        <v>0</v>
      </c>
      <c r="U893">
        <v>0</v>
      </c>
      <c r="V893">
        <v>3</v>
      </c>
      <c r="W893">
        <v>11</v>
      </c>
      <c r="X893">
        <v>0</v>
      </c>
      <c r="Y893">
        <v>28</v>
      </c>
      <c r="Z893">
        <v>2393</v>
      </c>
      <c r="AA893">
        <v>0</v>
      </c>
      <c r="AB893">
        <v>0</v>
      </c>
      <c r="AC893">
        <v>0</v>
      </c>
      <c r="AD893">
        <v>1</v>
      </c>
      <c r="AE893">
        <v>0</v>
      </c>
      <c r="AF893">
        <v>0</v>
      </c>
      <c r="AG893">
        <v>0</v>
      </c>
      <c r="AH893">
        <v>1</v>
      </c>
      <c r="AI893">
        <v>0</v>
      </c>
      <c r="AJ893">
        <v>0</v>
      </c>
      <c r="AK893">
        <v>1229</v>
      </c>
      <c r="AL893">
        <v>1205</v>
      </c>
      <c r="AM893">
        <v>0</v>
      </c>
    </row>
    <row r="894" spans="1:39" x14ac:dyDescent="0.25">
      <c r="A894">
        <v>52278</v>
      </c>
      <c r="B894">
        <v>0</v>
      </c>
      <c r="C894">
        <v>1</v>
      </c>
      <c r="D894">
        <v>24</v>
      </c>
      <c r="E894">
        <v>953</v>
      </c>
      <c r="F894">
        <v>0</v>
      </c>
      <c r="G894">
        <v>71</v>
      </c>
      <c r="H894">
        <v>0</v>
      </c>
      <c r="I894">
        <v>0</v>
      </c>
      <c r="J894">
        <v>174</v>
      </c>
      <c r="K894">
        <v>6</v>
      </c>
      <c r="L894">
        <v>10</v>
      </c>
      <c r="M894">
        <v>5</v>
      </c>
      <c r="N894">
        <v>10</v>
      </c>
      <c r="O894">
        <v>8</v>
      </c>
      <c r="P894">
        <v>0</v>
      </c>
      <c r="Q894">
        <v>0</v>
      </c>
      <c r="R894">
        <v>0</v>
      </c>
      <c r="S894">
        <v>0</v>
      </c>
      <c r="T894">
        <v>0</v>
      </c>
      <c r="U894">
        <v>0</v>
      </c>
      <c r="V894">
        <v>3</v>
      </c>
      <c r="W894">
        <v>11</v>
      </c>
      <c r="X894">
        <v>1</v>
      </c>
      <c r="Y894">
        <v>57</v>
      </c>
      <c r="Z894">
        <v>2679</v>
      </c>
      <c r="AA894">
        <v>0</v>
      </c>
      <c r="AB894">
        <v>0</v>
      </c>
      <c r="AC894">
        <v>0</v>
      </c>
      <c r="AD894">
        <v>0</v>
      </c>
      <c r="AE894">
        <v>1</v>
      </c>
      <c r="AF894">
        <v>0</v>
      </c>
      <c r="AG894">
        <v>0</v>
      </c>
      <c r="AH894">
        <v>0</v>
      </c>
      <c r="AI894">
        <v>0</v>
      </c>
      <c r="AJ894">
        <v>1</v>
      </c>
      <c r="AK894">
        <v>1024</v>
      </c>
      <c r="AL894">
        <v>850</v>
      </c>
      <c r="AM894">
        <v>0</v>
      </c>
    </row>
    <row r="895" spans="1:39" x14ac:dyDescent="0.25">
      <c r="A895">
        <v>35641</v>
      </c>
      <c r="B895">
        <v>1</v>
      </c>
      <c r="C895">
        <v>0</v>
      </c>
      <c r="D895">
        <v>11</v>
      </c>
      <c r="E895">
        <v>63</v>
      </c>
      <c r="F895">
        <v>3</v>
      </c>
      <c r="G895">
        <v>67</v>
      </c>
      <c r="H895">
        <v>8</v>
      </c>
      <c r="I895">
        <v>9</v>
      </c>
      <c r="J895">
        <v>28</v>
      </c>
      <c r="K895">
        <v>2</v>
      </c>
      <c r="L895">
        <v>3</v>
      </c>
      <c r="M895">
        <v>1</v>
      </c>
      <c r="N895">
        <v>4</v>
      </c>
      <c r="O895">
        <v>7</v>
      </c>
      <c r="P895">
        <v>0</v>
      </c>
      <c r="Q895">
        <v>0</v>
      </c>
      <c r="R895">
        <v>0</v>
      </c>
      <c r="S895">
        <v>0</v>
      </c>
      <c r="T895">
        <v>0</v>
      </c>
      <c r="U895">
        <v>0</v>
      </c>
      <c r="V895">
        <v>3</v>
      </c>
      <c r="W895">
        <v>11</v>
      </c>
      <c r="X895">
        <v>1</v>
      </c>
      <c r="Y895">
        <v>48</v>
      </c>
      <c r="Z895">
        <v>2509</v>
      </c>
      <c r="AA895">
        <v>0</v>
      </c>
      <c r="AB895">
        <v>1</v>
      </c>
      <c r="AC895">
        <v>0</v>
      </c>
      <c r="AD895">
        <v>0</v>
      </c>
      <c r="AE895">
        <v>0</v>
      </c>
      <c r="AF895">
        <v>0</v>
      </c>
      <c r="AG895">
        <v>0</v>
      </c>
      <c r="AH895">
        <v>0</v>
      </c>
      <c r="AI895">
        <v>1</v>
      </c>
      <c r="AJ895">
        <v>0</v>
      </c>
      <c r="AK895">
        <v>150</v>
      </c>
      <c r="AL895">
        <v>122</v>
      </c>
      <c r="AM895">
        <v>0</v>
      </c>
    </row>
    <row r="896" spans="1:39" x14ac:dyDescent="0.25">
      <c r="A896">
        <v>95529</v>
      </c>
      <c r="B896">
        <v>0</v>
      </c>
      <c r="C896">
        <v>0</v>
      </c>
      <c r="D896">
        <v>29</v>
      </c>
      <c r="E896">
        <v>770</v>
      </c>
      <c r="F896">
        <v>29</v>
      </c>
      <c r="G896">
        <v>890</v>
      </c>
      <c r="H896">
        <v>250</v>
      </c>
      <c r="I896">
        <v>27</v>
      </c>
      <c r="J896">
        <v>24</v>
      </c>
      <c r="K896">
        <v>1</v>
      </c>
      <c r="L896">
        <v>7</v>
      </c>
      <c r="M896">
        <v>3</v>
      </c>
      <c r="N896">
        <v>7</v>
      </c>
      <c r="O896">
        <v>3</v>
      </c>
      <c r="P896">
        <v>0</v>
      </c>
      <c r="Q896">
        <v>0</v>
      </c>
      <c r="R896">
        <v>1</v>
      </c>
      <c r="S896">
        <v>0</v>
      </c>
      <c r="T896">
        <v>0</v>
      </c>
      <c r="U896">
        <v>0</v>
      </c>
      <c r="V896">
        <v>3</v>
      </c>
      <c r="W896">
        <v>11</v>
      </c>
      <c r="X896">
        <v>1</v>
      </c>
      <c r="Y896">
        <v>26</v>
      </c>
      <c r="Z896">
        <v>2732</v>
      </c>
      <c r="AA896">
        <v>0</v>
      </c>
      <c r="AB896">
        <v>0</v>
      </c>
      <c r="AC896">
        <v>1</v>
      </c>
      <c r="AD896">
        <v>0</v>
      </c>
      <c r="AE896">
        <v>0</v>
      </c>
      <c r="AF896">
        <v>0</v>
      </c>
      <c r="AG896">
        <v>0</v>
      </c>
      <c r="AH896">
        <v>1</v>
      </c>
      <c r="AI896">
        <v>0</v>
      </c>
      <c r="AJ896">
        <v>0</v>
      </c>
      <c r="AK896">
        <v>1966</v>
      </c>
      <c r="AL896">
        <v>1942</v>
      </c>
      <c r="AM896">
        <v>1</v>
      </c>
    </row>
    <row r="897" spans="1:39" x14ac:dyDescent="0.25">
      <c r="A897">
        <v>62820</v>
      </c>
      <c r="B897">
        <v>0</v>
      </c>
      <c r="C897">
        <v>0</v>
      </c>
      <c r="D897">
        <v>51</v>
      </c>
      <c r="E897">
        <v>398</v>
      </c>
      <c r="F897">
        <v>61</v>
      </c>
      <c r="G897">
        <v>265</v>
      </c>
      <c r="H897">
        <v>138</v>
      </c>
      <c r="I897">
        <v>61</v>
      </c>
      <c r="J897">
        <v>53</v>
      </c>
      <c r="K897">
        <v>1</v>
      </c>
      <c r="L897">
        <v>3</v>
      </c>
      <c r="M897">
        <v>4</v>
      </c>
      <c r="N897">
        <v>6</v>
      </c>
      <c r="O897">
        <v>1</v>
      </c>
      <c r="P897">
        <v>0</v>
      </c>
      <c r="Q897">
        <v>0</v>
      </c>
      <c r="R897">
        <v>0</v>
      </c>
      <c r="S897">
        <v>0</v>
      </c>
      <c r="T897">
        <v>0</v>
      </c>
      <c r="U897">
        <v>0</v>
      </c>
      <c r="V897">
        <v>3</v>
      </c>
      <c r="W897">
        <v>11</v>
      </c>
      <c r="X897">
        <v>0</v>
      </c>
      <c r="Y897">
        <v>66</v>
      </c>
      <c r="Z897">
        <v>2573</v>
      </c>
      <c r="AA897">
        <v>0</v>
      </c>
      <c r="AB897">
        <v>1</v>
      </c>
      <c r="AC897">
        <v>0</v>
      </c>
      <c r="AD897">
        <v>0</v>
      </c>
      <c r="AE897">
        <v>0</v>
      </c>
      <c r="AF897">
        <v>0</v>
      </c>
      <c r="AG897">
        <v>0</v>
      </c>
      <c r="AH897">
        <v>1</v>
      </c>
      <c r="AI897">
        <v>0</v>
      </c>
      <c r="AJ897">
        <v>0</v>
      </c>
      <c r="AK897">
        <v>923</v>
      </c>
      <c r="AL897">
        <v>870</v>
      </c>
      <c r="AM897">
        <v>0</v>
      </c>
    </row>
    <row r="898" spans="1:39" x14ac:dyDescent="0.25">
      <c r="A898">
        <v>73113</v>
      </c>
      <c r="B898">
        <v>0</v>
      </c>
      <c r="C898">
        <v>0</v>
      </c>
      <c r="D898">
        <v>86</v>
      </c>
      <c r="E898">
        <v>741</v>
      </c>
      <c r="F898">
        <v>19</v>
      </c>
      <c r="G898">
        <v>154</v>
      </c>
      <c r="H898">
        <v>50</v>
      </c>
      <c r="I898">
        <v>9</v>
      </c>
      <c r="J898">
        <v>28</v>
      </c>
      <c r="K898">
        <v>1</v>
      </c>
      <c r="L898">
        <v>3</v>
      </c>
      <c r="M898">
        <v>4</v>
      </c>
      <c r="N898">
        <v>7</v>
      </c>
      <c r="O898">
        <v>2</v>
      </c>
      <c r="P898">
        <v>0</v>
      </c>
      <c r="Q898">
        <v>0</v>
      </c>
      <c r="R898">
        <v>0</v>
      </c>
      <c r="S898">
        <v>0</v>
      </c>
      <c r="T898">
        <v>0</v>
      </c>
      <c r="U898">
        <v>0</v>
      </c>
      <c r="V898">
        <v>3</v>
      </c>
      <c r="W898">
        <v>11</v>
      </c>
      <c r="X898">
        <v>0</v>
      </c>
      <c r="Y898">
        <v>60</v>
      </c>
      <c r="Z898">
        <v>2344</v>
      </c>
      <c r="AA898">
        <v>0</v>
      </c>
      <c r="AB898">
        <v>0</v>
      </c>
      <c r="AC898">
        <v>0</v>
      </c>
      <c r="AD898">
        <v>1</v>
      </c>
      <c r="AE898">
        <v>0</v>
      </c>
      <c r="AF898">
        <v>0</v>
      </c>
      <c r="AG898">
        <v>0</v>
      </c>
      <c r="AH898">
        <v>0</v>
      </c>
      <c r="AI898">
        <v>1</v>
      </c>
      <c r="AJ898">
        <v>0</v>
      </c>
      <c r="AK898">
        <v>973</v>
      </c>
      <c r="AL898">
        <v>945</v>
      </c>
      <c r="AM898">
        <v>0</v>
      </c>
    </row>
    <row r="899" spans="1:39" x14ac:dyDescent="0.25">
      <c r="A899">
        <v>84169</v>
      </c>
      <c r="B899">
        <v>0</v>
      </c>
      <c r="C899">
        <v>0</v>
      </c>
      <c r="D899">
        <v>9</v>
      </c>
      <c r="E899">
        <v>1478</v>
      </c>
      <c r="F899">
        <v>19</v>
      </c>
      <c r="G899">
        <v>403</v>
      </c>
      <c r="H899">
        <v>0</v>
      </c>
      <c r="I899">
        <v>19</v>
      </c>
      <c r="J899">
        <v>0</v>
      </c>
      <c r="K899">
        <v>1</v>
      </c>
      <c r="L899">
        <v>7</v>
      </c>
      <c r="M899">
        <v>6</v>
      </c>
      <c r="N899">
        <v>6</v>
      </c>
      <c r="O899">
        <v>3</v>
      </c>
      <c r="P899">
        <v>0</v>
      </c>
      <c r="Q899">
        <v>1</v>
      </c>
      <c r="R899">
        <v>1</v>
      </c>
      <c r="S899">
        <v>0</v>
      </c>
      <c r="T899">
        <v>0</v>
      </c>
      <c r="U899">
        <v>0</v>
      </c>
      <c r="V899">
        <v>3</v>
      </c>
      <c r="W899">
        <v>11</v>
      </c>
      <c r="X899">
        <v>1</v>
      </c>
      <c r="Y899">
        <v>38</v>
      </c>
      <c r="Z899">
        <v>2485</v>
      </c>
      <c r="AA899">
        <v>0</v>
      </c>
      <c r="AB899">
        <v>1</v>
      </c>
      <c r="AC899">
        <v>0</v>
      </c>
      <c r="AD899">
        <v>0</v>
      </c>
      <c r="AE899">
        <v>0</v>
      </c>
      <c r="AF899">
        <v>0</v>
      </c>
      <c r="AG899">
        <v>0</v>
      </c>
      <c r="AH899">
        <v>0</v>
      </c>
      <c r="AI899">
        <v>0</v>
      </c>
      <c r="AJ899">
        <v>1</v>
      </c>
      <c r="AK899">
        <v>1919</v>
      </c>
      <c r="AL899">
        <v>1919</v>
      </c>
      <c r="AM899">
        <v>2</v>
      </c>
    </row>
    <row r="900" spans="1:39" x14ac:dyDescent="0.25">
      <c r="A900">
        <v>42607</v>
      </c>
      <c r="B900">
        <v>0</v>
      </c>
      <c r="C900">
        <v>1</v>
      </c>
      <c r="D900">
        <v>30</v>
      </c>
      <c r="E900">
        <v>156</v>
      </c>
      <c r="F900">
        <v>29</v>
      </c>
      <c r="G900">
        <v>56</v>
      </c>
      <c r="H900">
        <v>30</v>
      </c>
      <c r="I900">
        <v>32</v>
      </c>
      <c r="J900">
        <v>47</v>
      </c>
      <c r="K900">
        <v>2</v>
      </c>
      <c r="L900">
        <v>3</v>
      </c>
      <c r="M900">
        <v>2</v>
      </c>
      <c r="N900">
        <v>7</v>
      </c>
      <c r="O900">
        <v>3</v>
      </c>
      <c r="P900">
        <v>0</v>
      </c>
      <c r="Q900">
        <v>0</v>
      </c>
      <c r="R900">
        <v>0</v>
      </c>
      <c r="S900">
        <v>0</v>
      </c>
      <c r="T900">
        <v>0</v>
      </c>
      <c r="U900">
        <v>0</v>
      </c>
      <c r="V900">
        <v>3</v>
      </c>
      <c r="W900">
        <v>11</v>
      </c>
      <c r="X900">
        <v>0</v>
      </c>
      <c r="Y900">
        <v>66</v>
      </c>
      <c r="Z900">
        <v>2383</v>
      </c>
      <c r="AA900">
        <v>0</v>
      </c>
      <c r="AB900">
        <v>0</v>
      </c>
      <c r="AC900">
        <v>1</v>
      </c>
      <c r="AD900">
        <v>0</v>
      </c>
      <c r="AE900">
        <v>0</v>
      </c>
      <c r="AF900">
        <v>1</v>
      </c>
      <c r="AG900">
        <v>0</v>
      </c>
      <c r="AH900">
        <v>0</v>
      </c>
      <c r="AI900">
        <v>0</v>
      </c>
      <c r="AJ900">
        <v>0</v>
      </c>
      <c r="AK900">
        <v>303</v>
      </c>
      <c r="AL900">
        <v>256</v>
      </c>
      <c r="AM900">
        <v>0</v>
      </c>
    </row>
    <row r="901" spans="1:39" x14ac:dyDescent="0.25">
      <c r="A901">
        <v>74637</v>
      </c>
      <c r="B901">
        <v>0</v>
      </c>
      <c r="C901">
        <v>0</v>
      </c>
      <c r="D901">
        <v>73</v>
      </c>
      <c r="E901">
        <v>960</v>
      </c>
      <c r="F901">
        <v>64</v>
      </c>
      <c r="G901">
        <v>464</v>
      </c>
      <c r="H901">
        <v>146</v>
      </c>
      <c r="I901">
        <v>0</v>
      </c>
      <c r="J901">
        <v>16</v>
      </c>
      <c r="K901">
        <v>1</v>
      </c>
      <c r="L901">
        <v>6</v>
      </c>
      <c r="M901">
        <v>9</v>
      </c>
      <c r="N901">
        <v>9</v>
      </c>
      <c r="O901">
        <v>3</v>
      </c>
      <c r="P901">
        <v>0</v>
      </c>
      <c r="Q901">
        <v>0</v>
      </c>
      <c r="R901">
        <v>0</v>
      </c>
      <c r="S901">
        <v>1</v>
      </c>
      <c r="T901">
        <v>0</v>
      </c>
      <c r="U901">
        <v>0</v>
      </c>
      <c r="V901">
        <v>3</v>
      </c>
      <c r="W901">
        <v>11</v>
      </c>
      <c r="X901">
        <v>0</v>
      </c>
      <c r="Y901">
        <v>66</v>
      </c>
      <c r="Z901">
        <v>2566</v>
      </c>
      <c r="AA901">
        <v>0</v>
      </c>
      <c r="AB901">
        <v>0</v>
      </c>
      <c r="AC901">
        <v>1</v>
      </c>
      <c r="AD901">
        <v>0</v>
      </c>
      <c r="AE901">
        <v>0</v>
      </c>
      <c r="AF901">
        <v>0</v>
      </c>
      <c r="AG901">
        <v>0</v>
      </c>
      <c r="AH901">
        <v>0</v>
      </c>
      <c r="AI901">
        <v>0</v>
      </c>
      <c r="AJ901">
        <v>1</v>
      </c>
      <c r="AK901">
        <v>1634</v>
      </c>
      <c r="AL901">
        <v>1618</v>
      </c>
      <c r="AM901">
        <v>1</v>
      </c>
    </row>
    <row r="902" spans="1:39" x14ac:dyDescent="0.25">
      <c r="A902">
        <v>46015</v>
      </c>
      <c r="B902">
        <v>1</v>
      </c>
      <c r="C902">
        <v>1</v>
      </c>
      <c r="D902">
        <v>25</v>
      </c>
      <c r="E902">
        <v>38</v>
      </c>
      <c r="F902">
        <v>0</v>
      </c>
      <c r="G902">
        <v>2</v>
      </c>
      <c r="H902">
        <v>0</v>
      </c>
      <c r="I902">
        <v>0</v>
      </c>
      <c r="J902">
        <v>6</v>
      </c>
      <c r="K902">
        <v>1</v>
      </c>
      <c r="L902">
        <v>1</v>
      </c>
      <c r="M902">
        <v>0</v>
      </c>
      <c r="N902">
        <v>3</v>
      </c>
      <c r="O902">
        <v>7</v>
      </c>
      <c r="P902">
        <v>1</v>
      </c>
      <c r="Q902">
        <v>0</v>
      </c>
      <c r="R902">
        <v>0</v>
      </c>
      <c r="S902">
        <v>0</v>
      </c>
      <c r="T902">
        <v>1</v>
      </c>
      <c r="U902">
        <v>0</v>
      </c>
      <c r="V902">
        <v>3</v>
      </c>
      <c r="W902">
        <v>11</v>
      </c>
      <c r="X902">
        <v>0</v>
      </c>
      <c r="Y902">
        <v>65</v>
      </c>
      <c r="Z902">
        <v>2236</v>
      </c>
      <c r="AA902">
        <v>0</v>
      </c>
      <c r="AB902">
        <v>0</v>
      </c>
      <c r="AC902">
        <v>0</v>
      </c>
      <c r="AD902">
        <v>1</v>
      </c>
      <c r="AE902">
        <v>0</v>
      </c>
      <c r="AF902">
        <v>0</v>
      </c>
      <c r="AG902">
        <v>0</v>
      </c>
      <c r="AH902">
        <v>0</v>
      </c>
      <c r="AI902">
        <v>0</v>
      </c>
      <c r="AJ902">
        <v>1</v>
      </c>
      <c r="AK902">
        <v>40</v>
      </c>
      <c r="AL902">
        <v>34</v>
      </c>
      <c r="AM902">
        <v>2</v>
      </c>
    </row>
    <row r="903" spans="1:39" x14ac:dyDescent="0.25">
      <c r="A903">
        <v>72354</v>
      </c>
      <c r="B903">
        <v>0</v>
      </c>
      <c r="C903">
        <v>0</v>
      </c>
      <c r="D903">
        <v>67</v>
      </c>
      <c r="E903">
        <v>315</v>
      </c>
      <c r="F903">
        <v>26</v>
      </c>
      <c r="G903">
        <v>473</v>
      </c>
      <c r="H903">
        <v>220</v>
      </c>
      <c r="I903">
        <v>12</v>
      </c>
      <c r="J903">
        <v>182</v>
      </c>
      <c r="K903">
        <v>1</v>
      </c>
      <c r="L903">
        <v>2</v>
      </c>
      <c r="M903">
        <v>10</v>
      </c>
      <c r="N903">
        <v>6</v>
      </c>
      <c r="O903">
        <v>1</v>
      </c>
      <c r="P903">
        <v>0</v>
      </c>
      <c r="Q903">
        <v>0</v>
      </c>
      <c r="R903">
        <v>0</v>
      </c>
      <c r="S903">
        <v>0</v>
      </c>
      <c r="T903">
        <v>0</v>
      </c>
      <c r="U903">
        <v>0</v>
      </c>
      <c r="V903">
        <v>3</v>
      </c>
      <c r="W903">
        <v>11</v>
      </c>
      <c r="X903">
        <v>0</v>
      </c>
      <c r="Y903">
        <v>27</v>
      </c>
      <c r="Z903">
        <v>2597</v>
      </c>
      <c r="AA903">
        <v>0</v>
      </c>
      <c r="AB903">
        <v>0</v>
      </c>
      <c r="AC903">
        <v>1</v>
      </c>
      <c r="AD903">
        <v>0</v>
      </c>
      <c r="AE903">
        <v>0</v>
      </c>
      <c r="AF903">
        <v>0</v>
      </c>
      <c r="AG903">
        <v>0</v>
      </c>
      <c r="AH903">
        <v>1</v>
      </c>
      <c r="AI903">
        <v>0</v>
      </c>
      <c r="AJ903">
        <v>0</v>
      </c>
      <c r="AK903">
        <v>1046</v>
      </c>
      <c r="AL903">
        <v>864</v>
      </c>
      <c r="AM903">
        <v>0</v>
      </c>
    </row>
    <row r="904" spans="1:39" x14ac:dyDescent="0.25">
      <c r="A904">
        <v>39858</v>
      </c>
      <c r="B904">
        <v>1</v>
      </c>
      <c r="C904">
        <v>0</v>
      </c>
      <c r="D904">
        <v>67</v>
      </c>
      <c r="E904">
        <v>15</v>
      </c>
      <c r="F904">
        <v>20</v>
      </c>
      <c r="G904">
        <v>25</v>
      </c>
      <c r="H904">
        <v>2</v>
      </c>
      <c r="I904">
        <v>7</v>
      </c>
      <c r="J904">
        <v>26</v>
      </c>
      <c r="K904">
        <v>1</v>
      </c>
      <c r="L904">
        <v>2</v>
      </c>
      <c r="M904">
        <v>0</v>
      </c>
      <c r="N904">
        <v>4</v>
      </c>
      <c r="O904">
        <v>6</v>
      </c>
      <c r="P904">
        <v>0</v>
      </c>
      <c r="Q904">
        <v>0</v>
      </c>
      <c r="R904">
        <v>0</v>
      </c>
      <c r="S904">
        <v>0</v>
      </c>
      <c r="T904">
        <v>0</v>
      </c>
      <c r="U904">
        <v>0</v>
      </c>
      <c r="V904">
        <v>3</v>
      </c>
      <c r="W904">
        <v>11</v>
      </c>
      <c r="X904">
        <v>1</v>
      </c>
      <c r="Y904">
        <v>51</v>
      </c>
      <c r="Z904">
        <v>2680</v>
      </c>
      <c r="AA904">
        <v>0</v>
      </c>
      <c r="AB904">
        <v>0</v>
      </c>
      <c r="AC904">
        <v>1</v>
      </c>
      <c r="AD904">
        <v>0</v>
      </c>
      <c r="AE904">
        <v>0</v>
      </c>
      <c r="AF904">
        <v>0</v>
      </c>
      <c r="AG904">
        <v>0</v>
      </c>
      <c r="AH904">
        <v>0</v>
      </c>
      <c r="AI904">
        <v>1</v>
      </c>
      <c r="AJ904">
        <v>0</v>
      </c>
      <c r="AK904">
        <v>69</v>
      </c>
      <c r="AL904">
        <v>43</v>
      </c>
      <c r="AM904">
        <v>0</v>
      </c>
    </row>
    <row r="905" spans="1:39" x14ac:dyDescent="0.25">
      <c r="A905">
        <v>34469</v>
      </c>
      <c r="B905">
        <v>1</v>
      </c>
      <c r="C905">
        <v>1</v>
      </c>
      <c r="D905">
        <v>58</v>
      </c>
      <c r="E905">
        <v>19</v>
      </c>
      <c r="F905">
        <v>6</v>
      </c>
      <c r="G905">
        <v>20</v>
      </c>
      <c r="H905">
        <v>0</v>
      </c>
      <c r="I905">
        <v>5</v>
      </c>
      <c r="J905">
        <v>12</v>
      </c>
      <c r="K905">
        <v>3</v>
      </c>
      <c r="L905">
        <v>1</v>
      </c>
      <c r="M905">
        <v>1</v>
      </c>
      <c r="N905">
        <v>4</v>
      </c>
      <c r="O905">
        <v>4</v>
      </c>
      <c r="P905">
        <v>0</v>
      </c>
      <c r="Q905">
        <v>0</v>
      </c>
      <c r="R905">
        <v>0</v>
      </c>
      <c r="S905">
        <v>0</v>
      </c>
      <c r="T905">
        <v>0</v>
      </c>
      <c r="U905">
        <v>0</v>
      </c>
      <c r="V905">
        <v>3</v>
      </c>
      <c r="W905">
        <v>11</v>
      </c>
      <c r="X905">
        <v>0</v>
      </c>
      <c r="Y905">
        <v>72</v>
      </c>
      <c r="Z905">
        <v>2215</v>
      </c>
      <c r="AA905">
        <v>0</v>
      </c>
      <c r="AB905">
        <v>1</v>
      </c>
      <c r="AC905">
        <v>0</v>
      </c>
      <c r="AD905">
        <v>0</v>
      </c>
      <c r="AE905">
        <v>0</v>
      </c>
      <c r="AF905">
        <v>0</v>
      </c>
      <c r="AG905">
        <v>0</v>
      </c>
      <c r="AH905">
        <v>0</v>
      </c>
      <c r="AI905">
        <v>0</v>
      </c>
      <c r="AJ905">
        <v>1</v>
      </c>
      <c r="AK905">
        <v>50</v>
      </c>
      <c r="AL905">
        <v>38</v>
      </c>
      <c r="AM905">
        <v>0</v>
      </c>
    </row>
    <row r="906" spans="1:39" x14ac:dyDescent="0.25">
      <c r="A906">
        <v>83033</v>
      </c>
      <c r="B906">
        <v>1</v>
      </c>
      <c r="C906">
        <v>0</v>
      </c>
      <c r="D906">
        <v>82</v>
      </c>
      <c r="E906">
        <v>812</v>
      </c>
      <c r="F906">
        <v>99</v>
      </c>
      <c r="G906">
        <v>431</v>
      </c>
      <c r="H906">
        <v>237</v>
      </c>
      <c r="I906">
        <v>149</v>
      </c>
      <c r="J906">
        <v>33</v>
      </c>
      <c r="K906">
        <v>1</v>
      </c>
      <c r="L906">
        <v>11</v>
      </c>
      <c r="M906">
        <v>4</v>
      </c>
      <c r="N906">
        <v>10</v>
      </c>
      <c r="O906">
        <v>5</v>
      </c>
      <c r="P906">
        <v>0</v>
      </c>
      <c r="Q906">
        <v>0</v>
      </c>
      <c r="R906">
        <v>0</v>
      </c>
      <c r="S906">
        <v>1</v>
      </c>
      <c r="T906">
        <v>0</v>
      </c>
      <c r="U906">
        <v>0</v>
      </c>
      <c r="V906">
        <v>3</v>
      </c>
      <c r="W906">
        <v>11</v>
      </c>
      <c r="X906">
        <v>0</v>
      </c>
      <c r="Y906">
        <v>34</v>
      </c>
      <c r="Z906">
        <v>2201</v>
      </c>
      <c r="AA906">
        <v>0</v>
      </c>
      <c r="AB906">
        <v>0</v>
      </c>
      <c r="AC906">
        <v>0</v>
      </c>
      <c r="AD906">
        <v>1</v>
      </c>
      <c r="AE906">
        <v>0</v>
      </c>
      <c r="AF906">
        <v>0</v>
      </c>
      <c r="AG906">
        <v>0</v>
      </c>
      <c r="AH906">
        <v>1</v>
      </c>
      <c r="AI906">
        <v>0</v>
      </c>
      <c r="AJ906">
        <v>0</v>
      </c>
      <c r="AK906">
        <v>1728</v>
      </c>
      <c r="AL906">
        <v>1695</v>
      </c>
      <c r="AM906">
        <v>1</v>
      </c>
    </row>
    <row r="907" spans="1:39" x14ac:dyDescent="0.25">
      <c r="A907">
        <v>24401</v>
      </c>
      <c r="B907">
        <v>0</v>
      </c>
      <c r="C907">
        <v>0</v>
      </c>
      <c r="D907">
        <v>98</v>
      </c>
      <c r="E907">
        <v>73</v>
      </c>
      <c r="F907">
        <v>28</v>
      </c>
      <c r="G907">
        <v>217</v>
      </c>
      <c r="H907">
        <v>10</v>
      </c>
      <c r="I907">
        <v>24</v>
      </c>
      <c r="J907">
        <v>115</v>
      </c>
      <c r="K907">
        <v>3</v>
      </c>
      <c r="L907">
        <v>6</v>
      </c>
      <c r="M907">
        <v>1</v>
      </c>
      <c r="N907">
        <v>6</v>
      </c>
      <c r="O907">
        <v>8</v>
      </c>
      <c r="P907">
        <v>0</v>
      </c>
      <c r="Q907">
        <v>0</v>
      </c>
      <c r="R907">
        <v>0</v>
      </c>
      <c r="S907">
        <v>0</v>
      </c>
      <c r="T907">
        <v>0</v>
      </c>
      <c r="U907">
        <v>0</v>
      </c>
      <c r="V907">
        <v>3</v>
      </c>
      <c r="W907">
        <v>11</v>
      </c>
      <c r="X907">
        <v>0</v>
      </c>
      <c r="Y907">
        <v>41</v>
      </c>
      <c r="Z907">
        <v>2826</v>
      </c>
      <c r="AA907">
        <v>0</v>
      </c>
      <c r="AB907">
        <v>0</v>
      </c>
      <c r="AC907">
        <v>0</v>
      </c>
      <c r="AD907">
        <v>1</v>
      </c>
      <c r="AE907">
        <v>0</v>
      </c>
      <c r="AF907">
        <v>0</v>
      </c>
      <c r="AG907">
        <v>0</v>
      </c>
      <c r="AH907">
        <v>0</v>
      </c>
      <c r="AI907">
        <v>1</v>
      </c>
      <c r="AJ907">
        <v>0</v>
      </c>
      <c r="AK907">
        <v>352</v>
      </c>
      <c r="AL907">
        <v>237</v>
      </c>
      <c r="AM907">
        <v>0</v>
      </c>
    </row>
    <row r="908" spans="1:39" x14ac:dyDescent="0.25">
      <c r="A908">
        <v>77583</v>
      </c>
      <c r="B908">
        <v>0</v>
      </c>
      <c r="C908">
        <v>0</v>
      </c>
      <c r="D908">
        <v>93</v>
      </c>
      <c r="E908">
        <v>372</v>
      </c>
      <c r="F908">
        <v>23</v>
      </c>
      <c r="G908">
        <v>384</v>
      </c>
      <c r="H908">
        <v>250</v>
      </c>
      <c r="I908">
        <v>12</v>
      </c>
      <c r="J908">
        <v>108</v>
      </c>
      <c r="K908">
        <v>1</v>
      </c>
      <c r="L908">
        <v>4</v>
      </c>
      <c r="M908">
        <v>5</v>
      </c>
      <c r="N908">
        <v>9</v>
      </c>
      <c r="O908">
        <v>2</v>
      </c>
      <c r="P908">
        <v>0</v>
      </c>
      <c r="Q908">
        <v>0</v>
      </c>
      <c r="R908">
        <v>0</v>
      </c>
      <c r="S908">
        <v>1</v>
      </c>
      <c r="T908">
        <v>0</v>
      </c>
      <c r="U908">
        <v>0</v>
      </c>
      <c r="V908">
        <v>3</v>
      </c>
      <c r="W908">
        <v>11</v>
      </c>
      <c r="X908">
        <v>0</v>
      </c>
      <c r="Y908">
        <v>42</v>
      </c>
      <c r="Z908">
        <v>2298</v>
      </c>
      <c r="AA908">
        <v>0</v>
      </c>
      <c r="AB908">
        <v>1</v>
      </c>
      <c r="AC908">
        <v>0</v>
      </c>
      <c r="AD908">
        <v>0</v>
      </c>
      <c r="AE908">
        <v>0</v>
      </c>
      <c r="AF908">
        <v>0</v>
      </c>
      <c r="AG908">
        <v>0</v>
      </c>
      <c r="AH908">
        <v>1</v>
      </c>
      <c r="AI908">
        <v>0</v>
      </c>
      <c r="AJ908">
        <v>0</v>
      </c>
      <c r="AK908">
        <v>1041</v>
      </c>
      <c r="AL908">
        <v>933</v>
      </c>
      <c r="AM908">
        <v>1</v>
      </c>
    </row>
    <row r="909" spans="1:39" x14ac:dyDescent="0.25">
      <c r="A909">
        <v>74116</v>
      </c>
      <c r="B909">
        <v>0</v>
      </c>
      <c r="C909">
        <v>0</v>
      </c>
      <c r="D909">
        <v>53</v>
      </c>
      <c r="E909">
        <v>871</v>
      </c>
      <c r="F909">
        <v>111</v>
      </c>
      <c r="G909">
        <v>704</v>
      </c>
      <c r="H909">
        <v>145</v>
      </c>
      <c r="I909">
        <v>55</v>
      </c>
      <c r="J909">
        <v>166</v>
      </c>
      <c r="K909">
        <v>1</v>
      </c>
      <c r="L909">
        <v>4</v>
      </c>
      <c r="M909">
        <v>4</v>
      </c>
      <c r="N909">
        <v>10</v>
      </c>
      <c r="O909">
        <v>2</v>
      </c>
      <c r="P909">
        <v>0</v>
      </c>
      <c r="Q909">
        <v>1</v>
      </c>
      <c r="R909">
        <v>0</v>
      </c>
      <c r="S909">
        <v>0</v>
      </c>
      <c r="T909">
        <v>0</v>
      </c>
      <c r="U909">
        <v>0</v>
      </c>
      <c r="V909">
        <v>3</v>
      </c>
      <c r="W909">
        <v>11</v>
      </c>
      <c r="X909">
        <v>0</v>
      </c>
      <c r="Y909">
        <v>38</v>
      </c>
      <c r="Z909">
        <v>2340</v>
      </c>
      <c r="AA909">
        <v>0</v>
      </c>
      <c r="AB909">
        <v>0</v>
      </c>
      <c r="AC909">
        <v>1</v>
      </c>
      <c r="AD909">
        <v>0</v>
      </c>
      <c r="AE909">
        <v>0</v>
      </c>
      <c r="AF909">
        <v>1</v>
      </c>
      <c r="AG909">
        <v>0</v>
      </c>
      <c r="AH909">
        <v>0</v>
      </c>
      <c r="AI909">
        <v>0</v>
      </c>
      <c r="AJ909">
        <v>0</v>
      </c>
      <c r="AK909">
        <v>1886</v>
      </c>
      <c r="AL909">
        <v>1720</v>
      </c>
      <c r="AM909">
        <v>1</v>
      </c>
    </row>
    <row r="910" spans="1:39" x14ac:dyDescent="0.25">
      <c r="A910">
        <v>74293</v>
      </c>
      <c r="B910">
        <v>0</v>
      </c>
      <c r="C910">
        <v>0</v>
      </c>
      <c r="D910">
        <v>66</v>
      </c>
      <c r="E910">
        <v>375</v>
      </c>
      <c r="F910">
        <v>152</v>
      </c>
      <c r="G910">
        <v>335</v>
      </c>
      <c r="H910">
        <v>93</v>
      </c>
      <c r="I910">
        <v>91</v>
      </c>
      <c r="J910">
        <v>81</v>
      </c>
      <c r="K910">
        <v>1</v>
      </c>
      <c r="L910">
        <v>5</v>
      </c>
      <c r="M910">
        <v>4</v>
      </c>
      <c r="N910">
        <v>6</v>
      </c>
      <c r="O910">
        <v>2</v>
      </c>
      <c r="P910">
        <v>0</v>
      </c>
      <c r="Q910">
        <v>0</v>
      </c>
      <c r="R910">
        <v>0</v>
      </c>
      <c r="S910">
        <v>0</v>
      </c>
      <c r="T910">
        <v>0</v>
      </c>
      <c r="U910">
        <v>0</v>
      </c>
      <c r="V910">
        <v>3</v>
      </c>
      <c r="W910">
        <v>11</v>
      </c>
      <c r="X910">
        <v>0</v>
      </c>
      <c r="Y910">
        <v>27</v>
      </c>
      <c r="Z910">
        <v>2215</v>
      </c>
      <c r="AA910">
        <v>0</v>
      </c>
      <c r="AB910">
        <v>0</v>
      </c>
      <c r="AC910">
        <v>1</v>
      </c>
      <c r="AD910">
        <v>0</v>
      </c>
      <c r="AE910">
        <v>0</v>
      </c>
      <c r="AF910">
        <v>0</v>
      </c>
      <c r="AG910">
        <v>0</v>
      </c>
      <c r="AH910">
        <v>1</v>
      </c>
      <c r="AI910">
        <v>0</v>
      </c>
      <c r="AJ910">
        <v>0</v>
      </c>
      <c r="AK910">
        <v>1046</v>
      </c>
      <c r="AL910">
        <v>965</v>
      </c>
      <c r="AM910">
        <v>0</v>
      </c>
    </row>
    <row r="911" spans="1:39" x14ac:dyDescent="0.25">
      <c r="A911">
        <v>68397</v>
      </c>
      <c r="B911">
        <v>0</v>
      </c>
      <c r="C911">
        <v>1</v>
      </c>
      <c r="D911">
        <v>6</v>
      </c>
      <c r="E911">
        <v>760</v>
      </c>
      <c r="F911">
        <v>80</v>
      </c>
      <c r="G911">
        <v>466</v>
      </c>
      <c r="H911">
        <v>17</v>
      </c>
      <c r="I911">
        <v>13</v>
      </c>
      <c r="J911">
        <v>80</v>
      </c>
      <c r="K911">
        <v>1</v>
      </c>
      <c r="L911">
        <v>6</v>
      </c>
      <c r="M911">
        <v>9</v>
      </c>
      <c r="N911">
        <v>5</v>
      </c>
      <c r="O911">
        <v>3</v>
      </c>
      <c r="P911">
        <v>0</v>
      </c>
      <c r="Q911">
        <v>0</v>
      </c>
      <c r="R911">
        <v>0</v>
      </c>
      <c r="S911">
        <v>0</v>
      </c>
      <c r="T911">
        <v>0</v>
      </c>
      <c r="U911">
        <v>0</v>
      </c>
      <c r="V911">
        <v>3</v>
      </c>
      <c r="W911">
        <v>11</v>
      </c>
      <c r="X911">
        <v>0</v>
      </c>
      <c r="Y911">
        <v>44</v>
      </c>
      <c r="Z911">
        <v>2383</v>
      </c>
      <c r="AA911">
        <v>0</v>
      </c>
      <c r="AB911">
        <v>1</v>
      </c>
      <c r="AC911">
        <v>0</v>
      </c>
      <c r="AD911">
        <v>0</v>
      </c>
      <c r="AE911">
        <v>0</v>
      </c>
      <c r="AF911">
        <v>0</v>
      </c>
      <c r="AG911">
        <v>0</v>
      </c>
      <c r="AH911">
        <v>0</v>
      </c>
      <c r="AI911">
        <v>0</v>
      </c>
      <c r="AJ911">
        <v>1</v>
      </c>
      <c r="AK911">
        <v>1336</v>
      </c>
      <c r="AL911">
        <v>1256</v>
      </c>
      <c r="AM911">
        <v>0</v>
      </c>
    </row>
    <row r="912" spans="1:39" x14ac:dyDescent="0.25">
      <c r="A912">
        <v>79632</v>
      </c>
      <c r="B912">
        <v>0</v>
      </c>
      <c r="C912">
        <v>0</v>
      </c>
      <c r="D912">
        <v>42</v>
      </c>
      <c r="E912">
        <v>471</v>
      </c>
      <c r="F912">
        <v>0</v>
      </c>
      <c r="G912">
        <v>510</v>
      </c>
      <c r="H912">
        <v>99</v>
      </c>
      <c r="I912">
        <v>21</v>
      </c>
      <c r="J912">
        <v>12</v>
      </c>
      <c r="K912">
        <v>1</v>
      </c>
      <c r="L912">
        <v>6</v>
      </c>
      <c r="M912">
        <v>4</v>
      </c>
      <c r="N912">
        <v>9</v>
      </c>
      <c r="O912">
        <v>2</v>
      </c>
      <c r="P912">
        <v>0</v>
      </c>
      <c r="Q912">
        <v>0</v>
      </c>
      <c r="R912">
        <v>0</v>
      </c>
      <c r="S912">
        <v>0</v>
      </c>
      <c r="T912">
        <v>0</v>
      </c>
      <c r="U912">
        <v>0</v>
      </c>
      <c r="V912">
        <v>3</v>
      </c>
      <c r="W912">
        <v>11</v>
      </c>
      <c r="X912">
        <v>0</v>
      </c>
      <c r="Y912">
        <v>46</v>
      </c>
      <c r="Z912">
        <v>2241</v>
      </c>
      <c r="AA912">
        <v>0</v>
      </c>
      <c r="AB912">
        <v>0</v>
      </c>
      <c r="AC912">
        <v>0</v>
      </c>
      <c r="AD912">
        <v>1</v>
      </c>
      <c r="AE912">
        <v>0</v>
      </c>
      <c r="AF912">
        <v>0</v>
      </c>
      <c r="AG912">
        <v>0</v>
      </c>
      <c r="AH912">
        <v>0</v>
      </c>
      <c r="AI912">
        <v>0</v>
      </c>
      <c r="AJ912">
        <v>1</v>
      </c>
      <c r="AK912">
        <v>1101</v>
      </c>
      <c r="AL912">
        <v>1089</v>
      </c>
      <c r="AM912">
        <v>0</v>
      </c>
    </row>
    <row r="913" spans="1:39" x14ac:dyDescent="0.25">
      <c r="A913">
        <v>46107</v>
      </c>
      <c r="B913">
        <v>1</v>
      </c>
      <c r="C913">
        <v>0</v>
      </c>
      <c r="D913">
        <v>78</v>
      </c>
      <c r="E913">
        <v>31</v>
      </c>
      <c r="F913">
        <v>9</v>
      </c>
      <c r="G913">
        <v>27</v>
      </c>
      <c r="H913">
        <v>16</v>
      </c>
      <c r="I913">
        <v>9</v>
      </c>
      <c r="J913">
        <v>33</v>
      </c>
      <c r="K913">
        <v>1</v>
      </c>
      <c r="L913">
        <v>1</v>
      </c>
      <c r="M913">
        <v>1</v>
      </c>
      <c r="N913">
        <v>4</v>
      </c>
      <c r="O913">
        <v>3</v>
      </c>
      <c r="P913">
        <v>0</v>
      </c>
      <c r="Q913">
        <v>0</v>
      </c>
      <c r="R913">
        <v>0</v>
      </c>
      <c r="S913">
        <v>0</v>
      </c>
      <c r="T913">
        <v>0</v>
      </c>
      <c r="U913">
        <v>0</v>
      </c>
      <c r="V913">
        <v>3</v>
      </c>
      <c r="W913">
        <v>11</v>
      </c>
      <c r="X913">
        <v>0</v>
      </c>
      <c r="Y913">
        <v>31</v>
      </c>
      <c r="Z913">
        <v>2298</v>
      </c>
      <c r="AA913">
        <v>0</v>
      </c>
      <c r="AB913">
        <v>0</v>
      </c>
      <c r="AC913">
        <v>1</v>
      </c>
      <c r="AD913">
        <v>0</v>
      </c>
      <c r="AE913">
        <v>0</v>
      </c>
      <c r="AF913">
        <v>0</v>
      </c>
      <c r="AG913">
        <v>0</v>
      </c>
      <c r="AH913">
        <v>1</v>
      </c>
      <c r="AI913">
        <v>0</v>
      </c>
      <c r="AJ913">
        <v>0</v>
      </c>
      <c r="AK913">
        <v>92</v>
      </c>
      <c r="AL913">
        <v>59</v>
      </c>
      <c r="AM913">
        <v>0</v>
      </c>
    </row>
    <row r="914" spans="1:39" x14ac:dyDescent="0.25">
      <c r="A914">
        <v>64950</v>
      </c>
      <c r="B914">
        <v>0</v>
      </c>
      <c r="C914">
        <v>1</v>
      </c>
      <c r="D914">
        <v>29</v>
      </c>
      <c r="E914">
        <v>819</v>
      </c>
      <c r="F914">
        <v>0</v>
      </c>
      <c r="G914">
        <v>72</v>
      </c>
      <c r="H914">
        <v>12</v>
      </c>
      <c r="I914">
        <v>0</v>
      </c>
      <c r="J914">
        <v>63</v>
      </c>
      <c r="K914">
        <v>2</v>
      </c>
      <c r="L914">
        <v>11</v>
      </c>
      <c r="M914">
        <v>2</v>
      </c>
      <c r="N914">
        <v>10</v>
      </c>
      <c r="O914">
        <v>7</v>
      </c>
      <c r="P914">
        <v>0</v>
      </c>
      <c r="Q914">
        <v>1</v>
      </c>
      <c r="R914">
        <v>0</v>
      </c>
      <c r="S914">
        <v>0</v>
      </c>
      <c r="T914">
        <v>0</v>
      </c>
      <c r="U914">
        <v>0</v>
      </c>
      <c r="V914">
        <v>3</v>
      </c>
      <c r="W914">
        <v>11</v>
      </c>
      <c r="X914">
        <v>0</v>
      </c>
      <c r="Y914">
        <v>69</v>
      </c>
      <c r="Z914">
        <v>2845</v>
      </c>
      <c r="AA914">
        <v>0</v>
      </c>
      <c r="AB914">
        <v>0</v>
      </c>
      <c r="AC914">
        <v>1</v>
      </c>
      <c r="AD914">
        <v>0</v>
      </c>
      <c r="AE914">
        <v>0</v>
      </c>
      <c r="AF914">
        <v>0</v>
      </c>
      <c r="AG914">
        <v>0</v>
      </c>
      <c r="AH914">
        <v>0</v>
      </c>
      <c r="AI914">
        <v>0</v>
      </c>
      <c r="AJ914">
        <v>1</v>
      </c>
      <c r="AK914">
        <v>903</v>
      </c>
      <c r="AL914">
        <v>840</v>
      </c>
      <c r="AM914">
        <v>1</v>
      </c>
    </row>
    <row r="915" spans="1:39" x14ac:dyDescent="0.25">
      <c r="A915">
        <v>25443</v>
      </c>
      <c r="B915">
        <v>1</v>
      </c>
      <c r="C915">
        <v>0</v>
      </c>
      <c r="D915">
        <v>82</v>
      </c>
      <c r="E915">
        <v>1</v>
      </c>
      <c r="F915">
        <v>4</v>
      </c>
      <c r="G915">
        <v>3</v>
      </c>
      <c r="H915">
        <v>8</v>
      </c>
      <c r="I915">
        <v>9</v>
      </c>
      <c r="J915">
        <v>7</v>
      </c>
      <c r="K915">
        <v>1</v>
      </c>
      <c r="L915">
        <v>1</v>
      </c>
      <c r="M915">
        <v>0</v>
      </c>
      <c r="N915">
        <v>3</v>
      </c>
      <c r="O915">
        <v>8</v>
      </c>
      <c r="P915">
        <v>0</v>
      </c>
      <c r="Q915">
        <v>0</v>
      </c>
      <c r="R915">
        <v>0</v>
      </c>
      <c r="S915">
        <v>0</v>
      </c>
      <c r="T915">
        <v>0</v>
      </c>
      <c r="U915">
        <v>0</v>
      </c>
      <c r="V915">
        <v>3</v>
      </c>
      <c r="W915">
        <v>11</v>
      </c>
      <c r="X915">
        <v>0</v>
      </c>
      <c r="Y915">
        <v>31</v>
      </c>
      <c r="Z915">
        <v>2713</v>
      </c>
      <c r="AA915">
        <v>0</v>
      </c>
      <c r="AB915">
        <v>1</v>
      </c>
      <c r="AC915">
        <v>0</v>
      </c>
      <c r="AD915">
        <v>0</v>
      </c>
      <c r="AE915">
        <v>0</v>
      </c>
      <c r="AF915">
        <v>0</v>
      </c>
      <c r="AG915">
        <v>1</v>
      </c>
      <c r="AH915">
        <v>0</v>
      </c>
      <c r="AI915">
        <v>0</v>
      </c>
      <c r="AJ915">
        <v>0</v>
      </c>
      <c r="AK915">
        <v>25</v>
      </c>
      <c r="AL915">
        <v>18</v>
      </c>
      <c r="AM915">
        <v>0</v>
      </c>
    </row>
    <row r="916" spans="1:39" x14ac:dyDescent="0.25">
      <c r="A916">
        <v>75127</v>
      </c>
      <c r="B916">
        <v>0</v>
      </c>
      <c r="C916">
        <v>0</v>
      </c>
      <c r="D916">
        <v>92</v>
      </c>
      <c r="E916">
        <v>203</v>
      </c>
      <c r="F916">
        <v>35</v>
      </c>
      <c r="G916">
        <v>305</v>
      </c>
      <c r="H916">
        <v>46</v>
      </c>
      <c r="I916">
        <v>17</v>
      </c>
      <c r="J916">
        <v>227</v>
      </c>
      <c r="K916">
        <v>1</v>
      </c>
      <c r="L916">
        <v>2</v>
      </c>
      <c r="M916">
        <v>11</v>
      </c>
      <c r="N916">
        <v>5</v>
      </c>
      <c r="O916">
        <v>1</v>
      </c>
      <c r="P916">
        <v>0</v>
      </c>
      <c r="Q916">
        <v>0</v>
      </c>
      <c r="R916">
        <v>0</v>
      </c>
      <c r="S916">
        <v>0</v>
      </c>
      <c r="T916">
        <v>0</v>
      </c>
      <c r="U916">
        <v>0</v>
      </c>
      <c r="V916">
        <v>3</v>
      </c>
      <c r="W916">
        <v>11</v>
      </c>
      <c r="X916">
        <v>0</v>
      </c>
      <c r="Y916">
        <v>68</v>
      </c>
      <c r="Z916">
        <v>2197</v>
      </c>
      <c r="AA916">
        <v>0</v>
      </c>
      <c r="AB916">
        <v>0</v>
      </c>
      <c r="AC916">
        <v>1</v>
      </c>
      <c r="AD916">
        <v>0</v>
      </c>
      <c r="AE916">
        <v>0</v>
      </c>
      <c r="AF916">
        <v>0</v>
      </c>
      <c r="AG916">
        <v>0</v>
      </c>
      <c r="AH916">
        <v>1</v>
      </c>
      <c r="AI916">
        <v>0</v>
      </c>
      <c r="AJ916">
        <v>0</v>
      </c>
      <c r="AK916">
        <v>606</v>
      </c>
      <c r="AL916">
        <v>379</v>
      </c>
      <c r="AM916">
        <v>0</v>
      </c>
    </row>
    <row r="917" spans="1:39" x14ac:dyDescent="0.25">
      <c r="A917">
        <v>32892</v>
      </c>
      <c r="B917">
        <v>1</v>
      </c>
      <c r="C917">
        <v>0</v>
      </c>
      <c r="D917">
        <v>78</v>
      </c>
      <c r="E917">
        <v>26</v>
      </c>
      <c r="F917">
        <v>0</v>
      </c>
      <c r="G917">
        <v>15</v>
      </c>
      <c r="H917">
        <v>2</v>
      </c>
      <c r="I917">
        <v>1</v>
      </c>
      <c r="J917">
        <v>2</v>
      </c>
      <c r="K917">
        <v>2</v>
      </c>
      <c r="L917">
        <v>3</v>
      </c>
      <c r="M917">
        <v>0</v>
      </c>
      <c r="N917">
        <v>3</v>
      </c>
      <c r="O917">
        <v>8</v>
      </c>
      <c r="P917">
        <v>0</v>
      </c>
      <c r="Q917">
        <v>0</v>
      </c>
      <c r="R917">
        <v>0</v>
      </c>
      <c r="S917">
        <v>0</v>
      </c>
      <c r="T917">
        <v>0</v>
      </c>
      <c r="U917">
        <v>0</v>
      </c>
      <c r="V917">
        <v>3</v>
      </c>
      <c r="W917">
        <v>11</v>
      </c>
      <c r="X917">
        <v>0</v>
      </c>
      <c r="Y917">
        <v>49</v>
      </c>
      <c r="Z917">
        <v>2194</v>
      </c>
      <c r="AA917">
        <v>0</v>
      </c>
      <c r="AB917">
        <v>0</v>
      </c>
      <c r="AC917">
        <v>0</v>
      </c>
      <c r="AD917">
        <v>1</v>
      </c>
      <c r="AE917">
        <v>0</v>
      </c>
      <c r="AF917">
        <v>0</v>
      </c>
      <c r="AG917">
        <v>0</v>
      </c>
      <c r="AH917">
        <v>0</v>
      </c>
      <c r="AI917">
        <v>0</v>
      </c>
      <c r="AJ917">
        <v>1</v>
      </c>
      <c r="AK917">
        <v>44</v>
      </c>
      <c r="AL917">
        <v>42</v>
      </c>
      <c r="AM917">
        <v>0</v>
      </c>
    </row>
    <row r="918" spans="1:39" x14ac:dyDescent="0.25">
      <c r="A918">
        <v>71796</v>
      </c>
      <c r="B918">
        <v>0</v>
      </c>
      <c r="C918">
        <v>0</v>
      </c>
      <c r="D918">
        <v>54</v>
      </c>
      <c r="E918">
        <v>354</v>
      </c>
      <c r="F918">
        <v>21</v>
      </c>
      <c r="G918">
        <v>311</v>
      </c>
      <c r="H918">
        <v>167</v>
      </c>
      <c r="I918">
        <v>75</v>
      </c>
      <c r="J918">
        <v>32</v>
      </c>
      <c r="K918">
        <v>1</v>
      </c>
      <c r="L918">
        <v>9</v>
      </c>
      <c r="M918">
        <v>3</v>
      </c>
      <c r="N918">
        <v>4</v>
      </c>
      <c r="O918">
        <v>4</v>
      </c>
      <c r="P918">
        <v>0</v>
      </c>
      <c r="Q918">
        <v>0</v>
      </c>
      <c r="R918">
        <v>0</v>
      </c>
      <c r="S918">
        <v>0</v>
      </c>
      <c r="T918">
        <v>0</v>
      </c>
      <c r="U918">
        <v>0</v>
      </c>
      <c r="V918">
        <v>3</v>
      </c>
      <c r="W918">
        <v>11</v>
      </c>
      <c r="X918">
        <v>0</v>
      </c>
      <c r="Y918">
        <v>49</v>
      </c>
      <c r="Z918">
        <v>2407</v>
      </c>
      <c r="AA918">
        <v>0</v>
      </c>
      <c r="AB918">
        <v>0</v>
      </c>
      <c r="AC918">
        <v>0</v>
      </c>
      <c r="AD918">
        <v>1</v>
      </c>
      <c r="AE918">
        <v>0</v>
      </c>
      <c r="AF918">
        <v>0</v>
      </c>
      <c r="AG918">
        <v>0</v>
      </c>
      <c r="AH918">
        <v>1</v>
      </c>
      <c r="AI918">
        <v>0</v>
      </c>
      <c r="AJ918">
        <v>0</v>
      </c>
      <c r="AK918">
        <v>928</v>
      </c>
      <c r="AL918">
        <v>896</v>
      </c>
      <c r="AM918">
        <v>0</v>
      </c>
    </row>
    <row r="919" spans="1:39" x14ac:dyDescent="0.25">
      <c r="A919">
        <v>67536</v>
      </c>
      <c r="B919">
        <v>0</v>
      </c>
      <c r="C919">
        <v>1</v>
      </c>
      <c r="D919">
        <v>45</v>
      </c>
      <c r="E919">
        <v>1253</v>
      </c>
      <c r="F919">
        <v>0</v>
      </c>
      <c r="G919">
        <v>447</v>
      </c>
      <c r="H919">
        <v>23</v>
      </c>
      <c r="I919">
        <v>71</v>
      </c>
      <c r="J919">
        <v>35</v>
      </c>
      <c r="K919">
        <v>3</v>
      </c>
      <c r="L919">
        <v>11</v>
      </c>
      <c r="M919">
        <v>5</v>
      </c>
      <c r="N919">
        <v>11</v>
      </c>
      <c r="O919">
        <v>8</v>
      </c>
      <c r="P919">
        <v>0</v>
      </c>
      <c r="Q919">
        <v>0</v>
      </c>
      <c r="R919">
        <v>0</v>
      </c>
      <c r="S919">
        <v>1</v>
      </c>
      <c r="T919">
        <v>0</v>
      </c>
      <c r="U919">
        <v>0</v>
      </c>
      <c r="V919">
        <v>3</v>
      </c>
      <c r="W919">
        <v>11</v>
      </c>
      <c r="X919">
        <v>0</v>
      </c>
      <c r="Y919">
        <v>50</v>
      </c>
      <c r="Z919">
        <v>2562</v>
      </c>
      <c r="AA919">
        <v>0</v>
      </c>
      <c r="AB919">
        <v>1</v>
      </c>
      <c r="AC919">
        <v>0</v>
      </c>
      <c r="AD919">
        <v>0</v>
      </c>
      <c r="AE919">
        <v>0</v>
      </c>
      <c r="AF919">
        <v>0</v>
      </c>
      <c r="AG919">
        <v>0</v>
      </c>
      <c r="AH919">
        <v>0</v>
      </c>
      <c r="AI919">
        <v>0</v>
      </c>
      <c r="AJ919">
        <v>1</v>
      </c>
      <c r="AK919">
        <v>1794</v>
      </c>
      <c r="AL919">
        <v>1759</v>
      </c>
      <c r="AM919">
        <v>1</v>
      </c>
    </row>
    <row r="920" spans="1:39" x14ac:dyDescent="0.25">
      <c r="A920">
        <v>55239</v>
      </c>
      <c r="B920">
        <v>0</v>
      </c>
      <c r="C920">
        <v>1</v>
      </c>
      <c r="D920">
        <v>59</v>
      </c>
      <c r="E920">
        <v>371</v>
      </c>
      <c r="F920">
        <v>17</v>
      </c>
      <c r="G920">
        <v>238</v>
      </c>
      <c r="H920">
        <v>23</v>
      </c>
      <c r="I920">
        <v>24</v>
      </c>
      <c r="J920">
        <v>106</v>
      </c>
      <c r="K920">
        <v>3</v>
      </c>
      <c r="L920">
        <v>7</v>
      </c>
      <c r="M920">
        <v>5</v>
      </c>
      <c r="N920">
        <v>11</v>
      </c>
      <c r="O920">
        <v>5</v>
      </c>
      <c r="P920">
        <v>0</v>
      </c>
      <c r="Q920">
        <v>0</v>
      </c>
      <c r="R920">
        <v>0</v>
      </c>
      <c r="S920">
        <v>0</v>
      </c>
      <c r="T920">
        <v>0</v>
      </c>
      <c r="U920">
        <v>0</v>
      </c>
      <c r="V920">
        <v>3</v>
      </c>
      <c r="W920">
        <v>11</v>
      </c>
      <c r="X920">
        <v>0</v>
      </c>
      <c r="Y920">
        <v>49</v>
      </c>
      <c r="Z920">
        <v>2509</v>
      </c>
      <c r="AA920">
        <v>0</v>
      </c>
      <c r="AB920">
        <v>0</v>
      </c>
      <c r="AC920">
        <v>1</v>
      </c>
      <c r="AD920">
        <v>0</v>
      </c>
      <c r="AE920">
        <v>0</v>
      </c>
      <c r="AF920">
        <v>0</v>
      </c>
      <c r="AG920">
        <v>0</v>
      </c>
      <c r="AH920">
        <v>1</v>
      </c>
      <c r="AI920">
        <v>0</v>
      </c>
      <c r="AJ920">
        <v>0</v>
      </c>
      <c r="AK920">
        <v>673</v>
      </c>
      <c r="AL920">
        <v>567</v>
      </c>
      <c r="AM920">
        <v>0</v>
      </c>
    </row>
    <row r="921" spans="1:39" x14ac:dyDescent="0.25">
      <c r="A921">
        <v>60554</v>
      </c>
      <c r="B921">
        <v>1</v>
      </c>
      <c r="C921">
        <v>0</v>
      </c>
      <c r="D921">
        <v>8</v>
      </c>
      <c r="E921">
        <v>588</v>
      </c>
      <c r="F921">
        <v>7</v>
      </c>
      <c r="G921">
        <v>76</v>
      </c>
      <c r="H921">
        <v>110</v>
      </c>
      <c r="I921">
        <v>15</v>
      </c>
      <c r="J921">
        <v>15</v>
      </c>
      <c r="K921">
        <v>2</v>
      </c>
      <c r="L921">
        <v>8</v>
      </c>
      <c r="M921">
        <v>4</v>
      </c>
      <c r="N921">
        <v>9</v>
      </c>
      <c r="O921">
        <v>6</v>
      </c>
      <c r="P921">
        <v>0</v>
      </c>
      <c r="Q921">
        <v>0</v>
      </c>
      <c r="R921">
        <v>0</v>
      </c>
      <c r="S921">
        <v>0</v>
      </c>
      <c r="T921">
        <v>0</v>
      </c>
      <c r="U921">
        <v>0</v>
      </c>
      <c r="V921">
        <v>3</v>
      </c>
      <c r="W921">
        <v>11</v>
      </c>
      <c r="X921">
        <v>0</v>
      </c>
      <c r="Y921">
        <v>45</v>
      </c>
      <c r="Z921">
        <v>2483</v>
      </c>
      <c r="AA921">
        <v>1</v>
      </c>
      <c r="AB921">
        <v>0</v>
      </c>
      <c r="AC921">
        <v>0</v>
      </c>
      <c r="AD921">
        <v>0</v>
      </c>
      <c r="AE921">
        <v>0</v>
      </c>
      <c r="AF921">
        <v>0</v>
      </c>
      <c r="AG921">
        <v>0</v>
      </c>
      <c r="AH921">
        <v>0</v>
      </c>
      <c r="AI921">
        <v>0</v>
      </c>
      <c r="AJ921">
        <v>1</v>
      </c>
      <c r="AK921">
        <v>796</v>
      </c>
      <c r="AL921">
        <v>781</v>
      </c>
      <c r="AM921">
        <v>0</v>
      </c>
    </row>
    <row r="922" spans="1:39" x14ac:dyDescent="0.25">
      <c r="A922">
        <v>64831</v>
      </c>
      <c r="B922">
        <v>1</v>
      </c>
      <c r="C922">
        <v>1</v>
      </c>
      <c r="D922">
        <v>51</v>
      </c>
      <c r="E922">
        <v>480</v>
      </c>
      <c r="F922">
        <v>86</v>
      </c>
      <c r="G922">
        <v>249</v>
      </c>
      <c r="H922">
        <v>75</v>
      </c>
      <c r="I922">
        <v>86</v>
      </c>
      <c r="J922">
        <v>144</v>
      </c>
      <c r="K922">
        <v>8</v>
      </c>
      <c r="L922">
        <v>6</v>
      </c>
      <c r="M922">
        <v>3</v>
      </c>
      <c r="N922">
        <v>5</v>
      </c>
      <c r="O922">
        <v>6</v>
      </c>
      <c r="P922">
        <v>0</v>
      </c>
      <c r="Q922">
        <v>0</v>
      </c>
      <c r="R922">
        <v>0</v>
      </c>
      <c r="S922">
        <v>0</v>
      </c>
      <c r="T922">
        <v>0</v>
      </c>
      <c r="U922">
        <v>0</v>
      </c>
      <c r="V922">
        <v>3</v>
      </c>
      <c r="W922">
        <v>11</v>
      </c>
      <c r="X922">
        <v>0</v>
      </c>
      <c r="Y922">
        <v>68</v>
      </c>
      <c r="Z922">
        <v>2543</v>
      </c>
      <c r="AA922">
        <v>0</v>
      </c>
      <c r="AB922">
        <v>0</v>
      </c>
      <c r="AC922">
        <v>1</v>
      </c>
      <c r="AD922">
        <v>0</v>
      </c>
      <c r="AE922">
        <v>0</v>
      </c>
      <c r="AF922">
        <v>1</v>
      </c>
      <c r="AG922">
        <v>0</v>
      </c>
      <c r="AH922">
        <v>0</v>
      </c>
      <c r="AI922">
        <v>0</v>
      </c>
      <c r="AJ922">
        <v>0</v>
      </c>
      <c r="AK922">
        <v>976</v>
      </c>
      <c r="AL922">
        <v>832</v>
      </c>
      <c r="AM922">
        <v>0</v>
      </c>
    </row>
    <row r="923" spans="1:39" x14ac:dyDescent="0.25">
      <c r="A923">
        <v>56067</v>
      </c>
      <c r="B923">
        <v>0</v>
      </c>
      <c r="C923">
        <v>1</v>
      </c>
      <c r="D923">
        <v>51</v>
      </c>
      <c r="E923">
        <v>517</v>
      </c>
      <c r="F923">
        <v>12</v>
      </c>
      <c r="G923">
        <v>54</v>
      </c>
      <c r="H923">
        <v>16</v>
      </c>
      <c r="I923">
        <v>6</v>
      </c>
      <c r="J923">
        <v>120</v>
      </c>
      <c r="K923">
        <v>2</v>
      </c>
      <c r="L923">
        <v>7</v>
      </c>
      <c r="M923">
        <v>4</v>
      </c>
      <c r="N923">
        <v>7</v>
      </c>
      <c r="O923">
        <v>5</v>
      </c>
      <c r="P923">
        <v>0</v>
      </c>
      <c r="Q923">
        <v>0</v>
      </c>
      <c r="R923">
        <v>0</v>
      </c>
      <c r="S923">
        <v>0</v>
      </c>
      <c r="T923">
        <v>0</v>
      </c>
      <c r="U923">
        <v>0</v>
      </c>
      <c r="V923">
        <v>3</v>
      </c>
      <c r="W923">
        <v>11</v>
      </c>
      <c r="X923">
        <v>0</v>
      </c>
      <c r="Y923">
        <v>58</v>
      </c>
      <c r="Z923">
        <v>2503</v>
      </c>
      <c r="AA923">
        <v>0</v>
      </c>
      <c r="AB923">
        <v>0</v>
      </c>
      <c r="AC923">
        <v>0</v>
      </c>
      <c r="AD923">
        <v>1</v>
      </c>
      <c r="AE923">
        <v>0</v>
      </c>
      <c r="AF923">
        <v>0</v>
      </c>
      <c r="AG923">
        <v>0</v>
      </c>
      <c r="AH923">
        <v>0</v>
      </c>
      <c r="AI923">
        <v>0</v>
      </c>
      <c r="AJ923">
        <v>1</v>
      </c>
      <c r="AK923">
        <v>605</v>
      </c>
      <c r="AL923">
        <v>485</v>
      </c>
      <c r="AM923">
        <v>0</v>
      </c>
    </row>
    <row r="924" spans="1:39" x14ac:dyDescent="0.25">
      <c r="A924">
        <v>82025</v>
      </c>
      <c r="B924">
        <v>0</v>
      </c>
      <c r="C924">
        <v>0</v>
      </c>
      <c r="D924">
        <v>76</v>
      </c>
      <c r="E924">
        <v>267</v>
      </c>
      <c r="F924">
        <v>98</v>
      </c>
      <c r="G924">
        <v>606</v>
      </c>
      <c r="H924">
        <v>48</v>
      </c>
      <c r="I924">
        <v>70</v>
      </c>
      <c r="J924">
        <v>98</v>
      </c>
      <c r="K924">
        <v>1</v>
      </c>
      <c r="L924">
        <v>3</v>
      </c>
      <c r="M924">
        <v>2</v>
      </c>
      <c r="N924">
        <v>6</v>
      </c>
      <c r="O924">
        <v>1</v>
      </c>
      <c r="P924">
        <v>0</v>
      </c>
      <c r="Q924">
        <v>0</v>
      </c>
      <c r="R924">
        <v>1</v>
      </c>
      <c r="S924">
        <v>0</v>
      </c>
      <c r="T924">
        <v>0</v>
      </c>
      <c r="U924">
        <v>0</v>
      </c>
      <c r="V924">
        <v>3</v>
      </c>
      <c r="W924">
        <v>11</v>
      </c>
      <c r="X924">
        <v>1</v>
      </c>
      <c r="Y924">
        <v>37</v>
      </c>
      <c r="Z924">
        <v>2556</v>
      </c>
      <c r="AA924">
        <v>1</v>
      </c>
      <c r="AB924">
        <v>0</v>
      </c>
      <c r="AC924">
        <v>0</v>
      </c>
      <c r="AD924">
        <v>0</v>
      </c>
      <c r="AE924">
        <v>0</v>
      </c>
      <c r="AF924">
        <v>0</v>
      </c>
      <c r="AG924">
        <v>0</v>
      </c>
      <c r="AH924">
        <v>1</v>
      </c>
      <c r="AI924">
        <v>0</v>
      </c>
      <c r="AJ924">
        <v>0</v>
      </c>
      <c r="AK924">
        <v>1089</v>
      </c>
      <c r="AL924">
        <v>991</v>
      </c>
      <c r="AM924">
        <v>1</v>
      </c>
    </row>
    <row r="925" spans="1:39" x14ac:dyDescent="0.25">
      <c r="A925">
        <v>94384</v>
      </c>
      <c r="B925">
        <v>0</v>
      </c>
      <c r="C925">
        <v>0</v>
      </c>
      <c r="D925">
        <v>62</v>
      </c>
      <c r="E925">
        <v>1111</v>
      </c>
      <c r="F925">
        <v>24</v>
      </c>
      <c r="G925">
        <v>790</v>
      </c>
      <c r="H925">
        <v>160</v>
      </c>
      <c r="I925">
        <v>45</v>
      </c>
      <c r="J925">
        <v>172</v>
      </c>
      <c r="K925">
        <v>0</v>
      </c>
      <c r="L925">
        <v>5</v>
      </c>
      <c r="M925">
        <v>8</v>
      </c>
      <c r="N925">
        <v>5</v>
      </c>
      <c r="O925">
        <v>2</v>
      </c>
      <c r="P925">
        <v>0</v>
      </c>
      <c r="Q925">
        <v>1</v>
      </c>
      <c r="R925">
        <v>1</v>
      </c>
      <c r="S925">
        <v>1</v>
      </c>
      <c r="T925">
        <v>0</v>
      </c>
      <c r="U925">
        <v>0</v>
      </c>
      <c r="V925">
        <v>3</v>
      </c>
      <c r="W925">
        <v>11</v>
      </c>
      <c r="X925">
        <v>1</v>
      </c>
      <c r="Y925">
        <v>67</v>
      </c>
      <c r="Z925">
        <v>2641</v>
      </c>
      <c r="AA925">
        <v>0</v>
      </c>
      <c r="AB925">
        <v>0</v>
      </c>
      <c r="AC925">
        <v>0</v>
      </c>
      <c r="AD925">
        <v>1</v>
      </c>
      <c r="AE925">
        <v>0</v>
      </c>
      <c r="AF925">
        <v>0</v>
      </c>
      <c r="AG925">
        <v>0</v>
      </c>
      <c r="AH925">
        <v>1</v>
      </c>
      <c r="AI925">
        <v>0</v>
      </c>
      <c r="AJ925">
        <v>0</v>
      </c>
      <c r="AK925">
        <v>2130</v>
      </c>
      <c r="AL925">
        <v>1958</v>
      </c>
      <c r="AM925">
        <v>3</v>
      </c>
    </row>
    <row r="926" spans="1:39" x14ac:dyDescent="0.25">
      <c r="A926">
        <v>14906</v>
      </c>
      <c r="B926">
        <v>0</v>
      </c>
      <c r="C926">
        <v>0</v>
      </c>
      <c r="D926">
        <v>86</v>
      </c>
      <c r="E926">
        <v>7</v>
      </c>
      <c r="F926">
        <v>7</v>
      </c>
      <c r="G926">
        <v>14</v>
      </c>
      <c r="H926">
        <v>7</v>
      </c>
      <c r="I926">
        <v>16</v>
      </c>
      <c r="J926">
        <v>15</v>
      </c>
      <c r="K926">
        <v>3</v>
      </c>
      <c r="L926">
        <v>2</v>
      </c>
      <c r="M926">
        <v>1</v>
      </c>
      <c r="N926">
        <v>3</v>
      </c>
      <c r="O926">
        <v>7</v>
      </c>
      <c r="P926">
        <v>0</v>
      </c>
      <c r="Q926">
        <v>0</v>
      </c>
      <c r="R926">
        <v>0</v>
      </c>
      <c r="S926">
        <v>0</v>
      </c>
      <c r="T926">
        <v>0</v>
      </c>
      <c r="U926">
        <v>0</v>
      </c>
      <c r="V926">
        <v>3</v>
      </c>
      <c r="W926">
        <v>11</v>
      </c>
      <c r="X926">
        <v>0</v>
      </c>
      <c r="Y926">
        <v>34</v>
      </c>
      <c r="Z926">
        <v>2713</v>
      </c>
      <c r="AA926">
        <v>0</v>
      </c>
      <c r="AB926">
        <v>0</v>
      </c>
      <c r="AC926">
        <v>1</v>
      </c>
      <c r="AD926">
        <v>0</v>
      </c>
      <c r="AE926">
        <v>0</v>
      </c>
      <c r="AF926">
        <v>0</v>
      </c>
      <c r="AG926">
        <v>1</v>
      </c>
      <c r="AH926">
        <v>0</v>
      </c>
      <c r="AI926">
        <v>0</v>
      </c>
      <c r="AJ926">
        <v>0</v>
      </c>
      <c r="AK926">
        <v>51</v>
      </c>
      <c r="AL926">
        <v>36</v>
      </c>
      <c r="AM926">
        <v>0</v>
      </c>
    </row>
    <row r="927" spans="1:39" x14ac:dyDescent="0.25">
      <c r="A927">
        <v>51563</v>
      </c>
      <c r="B927">
        <v>0</v>
      </c>
      <c r="C927">
        <v>0</v>
      </c>
      <c r="D927">
        <v>60</v>
      </c>
      <c r="E927">
        <v>1166</v>
      </c>
      <c r="F927">
        <v>0</v>
      </c>
      <c r="G927">
        <v>48</v>
      </c>
      <c r="H927">
        <v>0</v>
      </c>
      <c r="I927">
        <v>0</v>
      </c>
      <c r="J927">
        <v>36</v>
      </c>
      <c r="K927">
        <v>1</v>
      </c>
      <c r="L927">
        <v>4</v>
      </c>
      <c r="M927">
        <v>4</v>
      </c>
      <c r="N927">
        <v>10</v>
      </c>
      <c r="O927">
        <v>8</v>
      </c>
      <c r="P927">
        <v>0</v>
      </c>
      <c r="Q927">
        <v>1</v>
      </c>
      <c r="R927">
        <v>1</v>
      </c>
      <c r="S927">
        <v>0</v>
      </c>
      <c r="T927">
        <v>0</v>
      </c>
      <c r="U927">
        <v>0</v>
      </c>
      <c r="V927">
        <v>3</v>
      </c>
      <c r="W927">
        <v>11</v>
      </c>
      <c r="X927">
        <v>0</v>
      </c>
      <c r="Y927">
        <v>33</v>
      </c>
      <c r="Z927">
        <v>2795</v>
      </c>
      <c r="AA927">
        <v>0</v>
      </c>
      <c r="AB927">
        <v>1</v>
      </c>
      <c r="AC927">
        <v>0</v>
      </c>
      <c r="AD927">
        <v>0</v>
      </c>
      <c r="AE927">
        <v>0</v>
      </c>
      <c r="AF927">
        <v>0</v>
      </c>
      <c r="AG927">
        <v>0</v>
      </c>
      <c r="AH927">
        <v>0</v>
      </c>
      <c r="AI927">
        <v>0</v>
      </c>
      <c r="AJ927">
        <v>1</v>
      </c>
      <c r="AK927">
        <v>1214</v>
      </c>
      <c r="AL927">
        <v>1178</v>
      </c>
      <c r="AM927">
        <v>2</v>
      </c>
    </row>
    <row r="928" spans="1:39" x14ac:dyDescent="0.25">
      <c r="A928">
        <v>57937</v>
      </c>
      <c r="B928">
        <v>0</v>
      </c>
      <c r="C928">
        <v>1</v>
      </c>
      <c r="D928">
        <v>56</v>
      </c>
      <c r="E928">
        <v>261</v>
      </c>
      <c r="F928">
        <v>42</v>
      </c>
      <c r="G928">
        <v>144</v>
      </c>
      <c r="H928">
        <v>55</v>
      </c>
      <c r="I928">
        <v>48</v>
      </c>
      <c r="J928">
        <v>133</v>
      </c>
      <c r="K928">
        <v>3</v>
      </c>
      <c r="L928">
        <v>4</v>
      </c>
      <c r="M928">
        <v>4</v>
      </c>
      <c r="N928">
        <v>9</v>
      </c>
      <c r="O928">
        <v>3</v>
      </c>
      <c r="P928">
        <v>0</v>
      </c>
      <c r="Q928">
        <v>0</v>
      </c>
      <c r="R928">
        <v>0</v>
      </c>
      <c r="S928">
        <v>0</v>
      </c>
      <c r="T928">
        <v>0</v>
      </c>
      <c r="U928">
        <v>0</v>
      </c>
      <c r="V928">
        <v>3</v>
      </c>
      <c r="W928">
        <v>11</v>
      </c>
      <c r="X928">
        <v>0</v>
      </c>
      <c r="Y928">
        <v>38</v>
      </c>
      <c r="Z928">
        <v>2292</v>
      </c>
      <c r="AA928">
        <v>0</v>
      </c>
      <c r="AB928">
        <v>1</v>
      </c>
      <c r="AC928">
        <v>0</v>
      </c>
      <c r="AD928">
        <v>0</v>
      </c>
      <c r="AE928">
        <v>0</v>
      </c>
      <c r="AF928">
        <v>1</v>
      </c>
      <c r="AG928">
        <v>0</v>
      </c>
      <c r="AH928">
        <v>0</v>
      </c>
      <c r="AI928">
        <v>0</v>
      </c>
      <c r="AJ928">
        <v>0</v>
      </c>
      <c r="AK928">
        <v>550</v>
      </c>
      <c r="AL928">
        <v>417</v>
      </c>
      <c r="AM928">
        <v>0</v>
      </c>
    </row>
    <row r="929" spans="1:39" x14ac:dyDescent="0.25">
      <c r="A929">
        <v>68274</v>
      </c>
      <c r="B929">
        <v>1</v>
      </c>
      <c r="C929">
        <v>1</v>
      </c>
      <c r="D929">
        <v>83</v>
      </c>
      <c r="E929">
        <v>135</v>
      </c>
      <c r="F929">
        <v>25</v>
      </c>
      <c r="G929">
        <v>51</v>
      </c>
      <c r="H929">
        <v>23</v>
      </c>
      <c r="I929">
        <v>25</v>
      </c>
      <c r="J929">
        <v>46</v>
      </c>
      <c r="K929">
        <v>2</v>
      </c>
      <c r="L929">
        <v>4</v>
      </c>
      <c r="M929">
        <v>2</v>
      </c>
      <c r="N929">
        <v>5</v>
      </c>
      <c r="O929">
        <v>3</v>
      </c>
      <c r="P929">
        <v>0</v>
      </c>
      <c r="Q929">
        <v>0</v>
      </c>
      <c r="R929">
        <v>0</v>
      </c>
      <c r="S929">
        <v>0</v>
      </c>
      <c r="T929">
        <v>0</v>
      </c>
      <c r="U929">
        <v>0</v>
      </c>
      <c r="V929">
        <v>3</v>
      </c>
      <c r="W929">
        <v>11</v>
      </c>
      <c r="X929">
        <v>0</v>
      </c>
      <c r="Y929">
        <v>41</v>
      </c>
      <c r="Z929">
        <v>2431</v>
      </c>
      <c r="AA929">
        <v>1</v>
      </c>
      <c r="AB929">
        <v>0</v>
      </c>
      <c r="AC929">
        <v>0</v>
      </c>
      <c r="AD929">
        <v>0</v>
      </c>
      <c r="AE929">
        <v>0</v>
      </c>
      <c r="AF929">
        <v>0</v>
      </c>
      <c r="AG929">
        <v>0</v>
      </c>
      <c r="AH929">
        <v>1</v>
      </c>
      <c r="AI929">
        <v>0</v>
      </c>
      <c r="AJ929">
        <v>0</v>
      </c>
      <c r="AK929">
        <v>259</v>
      </c>
      <c r="AL929">
        <v>213</v>
      </c>
      <c r="AM929">
        <v>0</v>
      </c>
    </row>
    <row r="930" spans="1:39" x14ac:dyDescent="0.25">
      <c r="A930">
        <v>39771</v>
      </c>
      <c r="B930">
        <v>1</v>
      </c>
      <c r="C930">
        <v>0</v>
      </c>
      <c r="D930">
        <v>92</v>
      </c>
      <c r="E930">
        <v>6</v>
      </c>
      <c r="F930">
        <v>2</v>
      </c>
      <c r="G930">
        <v>18</v>
      </c>
      <c r="H930">
        <v>2</v>
      </c>
      <c r="I930">
        <v>8</v>
      </c>
      <c r="J930">
        <v>14</v>
      </c>
      <c r="K930">
        <v>1</v>
      </c>
      <c r="L930">
        <v>2</v>
      </c>
      <c r="M930">
        <v>0</v>
      </c>
      <c r="N930">
        <v>3</v>
      </c>
      <c r="O930">
        <v>4</v>
      </c>
      <c r="P930">
        <v>0</v>
      </c>
      <c r="Q930">
        <v>0</v>
      </c>
      <c r="R930">
        <v>0</v>
      </c>
      <c r="S930">
        <v>0</v>
      </c>
      <c r="T930">
        <v>0</v>
      </c>
      <c r="U930">
        <v>0</v>
      </c>
      <c r="V930">
        <v>3</v>
      </c>
      <c r="W930">
        <v>11</v>
      </c>
      <c r="X930">
        <v>0</v>
      </c>
      <c r="Y930">
        <v>43</v>
      </c>
      <c r="Z930">
        <v>2364</v>
      </c>
      <c r="AA930">
        <v>0</v>
      </c>
      <c r="AB930">
        <v>0</v>
      </c>
      <c r="AC930">
        <v>0</v>
      </c>
      <c r="AD930">
        <v>1</v>
      </c>
      <c r="AE930">
        <v>0</v>
      </c>
      <c r="AF930">
        <v>0</v>
      </c>
      <c r="AG930">
        <v>0</v>
      </c>
      <c r="AH930">
        <v>1</v>
      </c>
      <c r="AI930">
        <v>0</v>
      </c>
      <c r="AJ930">
        <v>0</v>
      </c>
      <c r="AK930">
        <v>36</v>
      </c>
      <c r="AL930">
        <v>22</v>
      </c>
      <c r="AM930">
        <v>0</v>
      </c>
    </row>
    <row r="931" spans="1:39" x14ac:dyDescent="0.25">
      <c r="A931">
        <v>67893</v>
      </c>
      <c r="B931">
        <v>0</v>
      </c>
      <c r="C931">
        <v>1</v>
      </c>
      <c r="D931">
        <v>31</v>
      </c>
      <c r="E931">
        <v>711</v>
      </c>
      <c r="F931">
        <v>28</v>
      </c>
      <c r="G931">
        <v>142</v>
      </c>
      <c r="H931">
        <v>49</v>
      </c>
      <c r="I931">
        <v>18</v>
      </c>
      <c r="J931">
        <v>47</v>
      </c>
      <c r="K931">
        <v>2</v>
      </c>
      <c r="L931">
        <v>3</v>
      </c>
      <c r="M931">
        <v>2</v>
      </c>
      <c r="N931">
        <v>9</v>
      </c>
      <c r="O931">
        <v>8</v>
      </c>
      <c r="P931">
        <v>0</v>
      </c>
      <c r="Q931">
        <v>0</v>
      </c>
      <c r="R931">
        <v>0</v>
      </c>
      <c r="S931">
        <v>0</v>
      </c>
      <c r="T931">
        <v>0</v>
      </c>
      <c r="U931">
        <v>0</v>
      </c>
      <c r="V931">
        <v>3</v>
      </c>
      <c r="W931">
        <v>11</v>
      </c>
      <c r="X931">
        <v>0</v>
      </c>
      <c r="Y931">
        <v>45</v>
      </c>
      <c r="Z931">
        <v>2795</v>
      </c>
      <c r="AA931">
        <v>1</v>
      </c>
      <c r="AB931">
        <v>0</v>
      </c>
      <c r="AC931">
        <v>0</v>
      </c>
      <c r="AD931">
        <v>0</v>
      </c>
      <c r="AE931">
        <v>0</v>
      </c>
      <c r="AF931">
        <v>1</v>
      </c>
      <c r="AG931">
        <v>0</v>
      </c>
      <c r="AH931">
        <v>0</v>
      </c>
      <c r="AI931">
        <v>0</v>
      </c>
      <c r="AJ931">
        <v>0</v>
      </c>
      <c r="AK931">
        <v>948</v>
      </c>
      <c r="AL931">
        <v>901</v>
      </c>
      <c r="AM931">
        <v>0</v>
      </c>
    </row>
    <row r="932" spans="1:39" x14ac:dyDescent="0.25">
      <c r="A932">
        <v>27922</v>
      </c>
      <c r="B932">
        <v>1</v>
      </c>
      <c r="C932">
        <v>0</v>
      </c>
      <c r="D932">
        <v>80</v>
      </c>
      <c r="E932">
        <v>11</v>
      </c>
      <c r="F932">
        <v>0</v>
      </c>
      <c r="G932">
        <v>13</v>
      </c>
      <c r="H932">
        <v>2</v>
      </c>
      <c r="I932">
        <v>4</v>
      </c>
      <c r="J932">
        <v>11</v>
      </c>
      <c r="K932">
        <v>1</v>
      </c>
      <c r="L932">
        <v>2</v>
      </c>
      <c r="M932">
        <v>0</v>
      </c>
      <c r="N932">
        <v>3</v>
      </c>
      <c r="O932">
        <v>4</v>
      </c>
      <c r="P932">
        <v>0</v>
      </c>
      <c r="Q932">
        <v>0</v>
      </c>
      <c r="R932">
        <v>0</v>
      </c>
      <c r="S932">
        <v>0</v>
      </c>
      <c r="T932">
        <v>0</v>
      </c>
      <c r="U932">
        <v>0</v>
      </c>
      <c r="V932">
        <v>3</v>
      </c>
      <c r="W932">
        <v>11</v>
      </c>
      <c r="X932">
        <v>0</v>
      </c>
      <c r="Y932">
        <v>41</v>
      </c>
      <c r="Z932">
        <v>2209</v>
      </c>
      <c r="AA932">
        <v>0</v>
      </c>
      <c r="AB932">
        <v>0</v>
      </c>
      <c r="AC932">
        <v>0</v>
      </c>
      <c r="AD932">
        <v>1</v>
      </c>
      <c r="AE932">
        <v>0</v>
      </c>
      <c r="AF932">
        <v>0</v>
      </c>
      <c r="AG932">
        <v>0</v>
      </c>
      <c r="AH932">
        <v>0</v>
      </c>
      <c r="AI932">
        <v>0</v>
      </c>
      <c r="AJ932">
        <v>1</v>
      </c>
      <c r="AK932">
        <v>30</v>
      </c>
      <c r="AL932">
        <v>19</v>
      </c>
      <c r="AM932">
        <v>0</v>
      </c>
    </row>
    <row r="933" spans="1:39" x14ac:dyDescent="0.25">
      <c r="A933">
        <v>52190</v>
      </c>
      <c r="B933">
        <v>1</v>
      </c>
      <c r="C933">
        <v>1</v>
      </c>
      <c r="D933">
        <v>39</v>
      </c>
      <c r="E933">
        <v>42</v>
      </c>
      <c r="F933">
        <v>0</v>
      </c>
      <c r="G933">
        <v>17</v>
      </c>
      <c r="H933">
        <v>0</v>
      </c>
      <c r="I933">
        <v>0</v>
      </c>
      <c r="J933">
        <v>18</v>
      </c>
      <c r="K933">
        <v>3</v>
      </c>
      <c r="L933">
        <v>2</v>
      </c>
      <c r="M933">
        <v>1</v>
      </c>
      <c r="N933">
        <v>3</v>
      </c>
      <c r="O933">
        <v>5</v>
      </c>
      <c r="P933">
        <v>1</v>
      </c>
      <c r="Q933">
        <v>0</v>
      </c>
      <c r="R933">
        <v>0</v>
      </c>
      <c r="S933">
        <v>0</v>
      </c>
      <c r="T933">
        <v>0</v>
      </c>
      <c r="U933">
        <v>0</v>
      </c>
      <c r="V933">
        <v>3</v>
      </c>
      <c r="W933">
        <v>11</v>
      </c>
      <c r="X933">
        <v>0</v>
      </c>
      <c r="Y933">
        <v>44</v>
      </c>
      <c r="Z933">
        <v>2211</v>
      </c>
      <c r="AA933">
        <v>0</v>
      </c>
      <c r="AB933">
        <v>0</v>
      </c>
      <c r="AC933">
        <v>0</v>
      </c>
      <c r="AD933">
        <v>1</v>
      </c>
      <c r="AE933">
        <v>0</v>
      </c>
      <c r="AF933">
        <v>0</v>
      </c>
      <c r="AG933">
        <v>0</v>
      </c>
      <c r="AH933">
        <v>0</v>
      </c>
      <c r="AI933">
        <v>0</v>
      </c>
      <c r="AJ933">
        <v>1</v>
      </c>
      <c r="AK933">
        <v>59</v>
      </c>
      <c r="AL933">
        <v>41</v>
      </c>
      <c r="AM933">
        <v>1</v>
      </c>
    </row>
    <row r="934" spans="1:39" x14ac:dyDescent="0.25">
      <c r="A934">
        <v>44051</v>
      </c>
      <c r="B934">
        <v>1</v>
      </c>
      <c r="C934">
        <v>1</v>
      </c>
      <c r="D934">
        <v>20</v>
      </c>
      <c r="E934">
        <v>79</v>
      </c>
      <c r="F934">
        <v>7</v>
      </c>
      <c r="G934">
        <v>58</v>
      </c>
      <c r="H934">
        <v>6</v>
      </c>
      <c r="I934">
        <v>3</v>
      </c>
      <c r="J934">
        <v>18</v>
      </c>
      <c r="K934">
        <v>4</v>
      </c>
      <c r="L934">
        <v>3</v>
      </c>
      <c r="M934">
        <v>1</v>
      </c>
      <c r="N934">
        <v>4</v>
      </c>
      <c r="O934">
        <v>6</v>
      </c>
      <c r="P934">
        <v>0</v>
      </c>
      <c r="Q934">
        <v>0</v>
      </c>
      <c r="R934">
        <v>0</v>
      </c>
      <c r="S934">
        <v>0</v>
      </c>
      <c r="T934">
        <v>0</v>
      </c>
      <c r="U934">
        <v>0</v>
      </c>
      <c r="V934">
        <v>3</v>
      </c>
      <c r="W934">
        <v>11</v>
      </c>
      <c r="X934">
        <v>1</v>
      </c>
      <c r="Y934">
        <v>47</v>
      </c>
      <c r="Z934">
        <v>2675</v>
      </c>
      <c r="AA934">
        <v>1</v>
      </c>
      <c r="AB934">
        <v>0</v>
      </c>
      <c r="AC934">
        <v>0</v>
      </c>
      <c r="AD934">
        <v>0</v>
      </c>
      <c r="AE934">
        <v>0</v>
      </c>
      <c r="AF934">
        <v>0</v>
      </c>
      <c r="AG934">
        <v>0</v>
      </c>
      <c r="AH934">
        <v>0</v>
      </c>
      <c r="AI934">
        <v>1</v>
      </c>
      <c r="AJ934">
        <v>0</v>
      </c>
      <c r="AK934">
        <v>153</v>
      </c>
      <c r="AL934">
        <v>135</v>
      </c>
      <c r="AM934">
        <v>0</v>
      </c>
    </row>
    <row r="935" spans="1:39" x14ac:dyDescent="0.25">
      <c r="A935">
        <v>42767</v>
      </c>
      <c r="B935">
        <v>2</v>
      </c>
      <c r="C935">
        <v>0</v>
      </c>
      <c r="D935">
        <v>53</v>
      </c>
      <c r="E935">
        <v>20</v>
      </c>
      <c r="F935">
        <v>6</v>
      </c>
      <c r="G935">
        <v>43</v>
      </c>
      <c r="H935">
        <v>19</v>
      </c>
      <c r="I935">
        <v>5</v>
      </c>
      <c r="J935">
        <v>38</v>
      </c>
      <c r="K935">
        <v>1</v>
      </c>
      <c r="L935">
        <v>3</v>
      </c>
      <c r="M935">
        <v>1</v>
      </c>
      <c r="N935">
        <v>2</v>
      </c>
      <c r="O935">
        <v>8</v>
      </c>
      <c r="P935">
        <v>0</v>
      </c>
      <c r="Q935">
        <v>0</v>
      </c>
      <c r="R935">
        <v>0</v>
      </c>
      <c r="S935">
        <v>0</v>
      </c>
      <c r="T935">
        <v>0</v>
      </c>
      <c r="U935">
        <v>0</v>
      </c>
      <c r="V935">
        <v>3</v>
      </c>
      <c r="W935">
        <v>11</v>
      </c>
      <c r="X935">
        <v>0</v>
      </c>
      <c r="Y935">
        <v>49</v>
      </c>
      <c r="Z935">
        <v>2573</v>
      </c>
      <c r="AA935">
        <v>0</v>
      </c>
      <c r="AB935">
        <v>0</v>
      </c>
      <c r="AC935">
        <v>1</v>
      </c>
      <c r="AD935">
        <v>0</v>
      </c>
      <c r="AE935">
        <v>0</v>
      </c>
      <c r="AF935">
        <v>0</v>
      </c>
      <c r="AG935">
        <v>0</v>
      </c>
      <c r="AH935">
        <v>0</v>
      </c>
      <c r="AI935">
        <v>0</v>
      </c>
      <c r="AJ935">
        <v>1</v>
      </c>
      <c r="AK935">
        <v>93</v>
      </c>
      <c r="AL935">
        <v>55</v>
      </c>
      <c r="AM935">
        <v>0</v>
      </c>
    </row>
    <row r="936" spans="1:39" x14ac:dyDescent="0.25">
      <c r="A936">
        <v>46106</v>
      </c>
      <c r="B936">
        <v>1</v>
      </c>
      <c r="C936">
        <v>1</v>
      </c>
      <c r="D936">
        <v>84</v>
      </c>
      <c r="E936">
        <v>30</v>
      </c>
      <c r="F936">
        <v>0</v>
      </c>
      <c r="G936">
        <v>8</v>
      </c>
      <c r="H936">
        <v>2</v>
      </c>
      <c r="I936">
        <v>0</v>
      </c>
      <c r="J936">
        <v>14</v>
      </c>
      <c r="K936">
        <v>1</v>
      </c>
      <c r="L936">
        <v>1</v>
      </c>
      <c r="M936">
        <v>1</v>
      </c>
      <c r="N936">
        <v>2</v>
      </c>
      <c r="O936">
        <v>6</v>
      </c>
      <c r="P936">
        <v>0</v>
      </c>
      <c r="Q936">
        <v>0</v>
      </c>
      <c r="R936">
        <v>0</v>
      </c>
      <c r="S936">
        <v>0</v>
      </c>
      <c r="T936">
        <v>0</v>
      </c>
      <c r="U936">
        <v>0</v>
      </c>
      <c r="V936">
        <v>3</v>
      </c>
      <c r="W936">
        <v>11</v>
      </c>
      <c r="X936">
        <v>0</v>
      </c>
      <c r="Y936">
        <v>44</v>
      </c>
      <c r="Z936">
        <v>2208</v>
      </c>
      <c r="AA936">
        <v>0</v>
      </c>
      <c r="AB936">
        <v>0</v>
      </c>
      <c r="AC936">
        <v>0</v>
      </c>
      <c r="AD936">
        <v>1</v>
      </c>
      <c r="AE936">
        <v>0</v>
      </c>
      <c r="AF936">
        <v>0</v>
      </c>
      <c r="AG936">
        <v>0</v>
      </c>
      <c r="AH936">
        <v>0</v>
      </c>
      <c r="AI936">
        <v>1</v>
      </c>
      <c r="AJ936">
        <v>0</v>
      </c>
      <c r="AK936">
        <v>40</v>
      </c>
      <c r="AL936">
        <v>26</v>
      </c>
      <c r="AM936">
        <v>0</v>
      </c>
    </row>
    <row r="937" spans="1:39" x14ac:dyDescent="0.25">
      <c r="A937">
        <v>16927</v>
      </c>
      <c r="B937">
        <v>1</v>
      </c>
      <c r="C937">
        <v>1</v>
      </c>
      <c r="D937">
        <v>50</v>
      </c>
      <c r="E937">
        <v>20</v>
      </c>
      <c r="F937">
        <v>2</v>
      </c>
      <c r="G937">
        <v>23</v>
      </c>
      <c r="H937">
        <v>3</v>
      </c>
      <c r="I937">
        <v>1</v>
      </c>
      <c r="J937">
        <v>4</v>
      </c>
      <c r="K937">
        <v>5</v>
      </c>
      <c r="L937">
        <v>3</v>
      </c>
      <c r="M937">
        <v>0</v>
      </c>
      <c r="N937">
        <v>4</v>
      </c>
      <c r="O937">
        <v>8</v>
      </c>
      <c r="P937">
        <v>0</v>
      </c>
      <c r="Q937">
        <v>0</v>
      </c>
      <c r="R937">
        <v>0</v>
      </c>
      <c r="S937">
        <v>0</v>
      </c>
      <c r="T937">
        <v>0</v>
      </c>
      <c r="U937">
        <v>0</v>
      </c>
      <c r="V937">
        <v>3</v>
      </c>
      <c r="W937">
        <v>11</v>
      </c>
      <c r="X937">
        <v>0</v>
      </c>
      <c r="Y937">
        <v>44</v>
      </c>
      <c r="Z937">
        <v>2663</v>
      </c>
      <c r="AA937">
        <v>0</v>
      </c>
      <c r="AB937">
        <v>1</v>
      </c>
      <c r="AC937">
        <v>0</v>
      </c>
      <c r="AD937">
        <v>0</v>
      </c>
      <c r="AE937">
        <v>0</v>
      </c>
      <c r="AF937">
        <v>0</v>
      </c>
      <c r="AG937">
        <v>0</v>
      </c>
      <c r="AH937">
        <v>0</v>
      </c>
      <c r="AI937">
        <v>0</v>
      </c>
      <c r="AJ937">
        <v>1</v>
      </c>
      <c r="AK937">
        <v>49</v>
      </c>
      <c r="AL937">
        <v>45</v>
      </c>
      <c r="AM937">
        <v>0</v>
      </c>
    </row>
    <row r="938" spans="1:39" x14ac:dyDescent="0.25">
      <c r="A938">
        <v>59754</v>
      </c>
      <c r="B938">
        <v>0</v>
      </c>
      <c r="C938">
        <v>1</v>
      </c>
      <c r="D938">
        <v>96</v>
      </c>
      <c r="E938">
        <v>115</v>
      </c>
      <c r="F938">
        <v>27</v>
      </c>
      <c r="G938">
        <v>44</v>
      </c>
      <c r="H938">
        <v>4</v>
      </c>
      <c r="I938">
        <v>146</v>
      </c>
      <c r="J938">
        <v>139</v>
      </c>
      <c r="K938">
        <v>3</v>
      </c>
      <c r="L938">
        <v>5</v>
      </c>
      <c r="M938">
        <v>2</v>
      </c>
      <c r="N938">
        <v>6</v>
      </c>
      <c r="O938">
        <v>5</v>
      </c>
      <c r="P938">
        <v>0</v>
      </c>
      <c r="Q938">
        <v>0</v>
      </c>
      <c r="R938">
        <v>0</v>
      </c>
      <c r="S938">
        <v>0</v>
      </c>
      <c r="T938">
        <v>0</v>
      </c>
      <c r="U938">
        <v>0</v>
      </c>
      <c r="V938">
        <v>3</v>
      </c>
      <c r="W938">
        <v>11</v>
      </c>
      <c r="X938">
        <v>1</v>
      </c>
      <c r="Y938">
        <v>55</v>
      </c>
      <c r="Z938">
        <v>2734</v>
      </c>
      <c r="AA938">
        <v>0</v>
      </c>
      <c r="AB938">
        <v>1</v>
      </c>
      <c r="AC938">
        <v>0</v>
      </c>
      <c r="AD938">
        <v>0</v>
      </c>
      <c r="AE938">
        <v>0</v>
      </c>
      <c r="AF938">
        <v>0</v>
      </c>
      <c r="AG938">
        <v>0</v>
      </c>
      <c r="AH938">
        <v>1</v>
      </c>
      <c r="AI938">
        <v>0</v>
      </c>
      <c r="AJ938">
        <v>0</v>
      </c>
      <c r="AK938">
        <v>336</v>
      </c>
      <c r="AL938">
        <v>197</v>
      </c>
      <c r="AM938">
        <v>0</v>
      </c>
    </row>
    <row r="939" spans="1:39" x14ac:dyDescent="0.25">
      <c r="A939">
        <v>53700</v>
      </c>
      <c r="B939">
        <v>0</v>
      </c>
      <c r="C939">
        <v>1</v>
      </c>
      <c r="D939">
        <v>94</v>
      </c>
      <c r="E939">
        <v>263</v>
      </c>
      <c r="F939">
        <v>5</v>
      </c>
      <c r="G939">
        <v>233</v>
      </c>
      <c r="H939">
        <v>69</v>
      </c>
      <c r="I939">
        <v>41</v>
      </c>
      <c r="J939">
        <v>83</v>
      </c>
      <c r="K939">
        <v>4</v>
      </c>
      <c r="L939">
        <v>5</v>
      </c>
      <c r="M939">
        <v>5</v>
      </c>
      <c r="N939">
        <v>8</v>
      </c>
      <c r="O939">
        <v>5</v>
      </c>
      <c r="P939">
        <v>0</v>
      </c>
      <c r="Q939">
        <v>0</v>
      </c>
      <c r="R939">
        <v>0</v>
      </c>
      <c r="S939">
        <v>0</v>
      </c>
      <c r="T939">
        <v>0</v>
      </c>
      <c r="U939">
        <v>0</v>
      </c>
      <c r="V939">
        <v>3</v>
      </c>
      <c r="W939">
        <v>11</v>
      </c>
      <c r="X939">
        <v>0</v>
      </c>
      <c r="Y939">
        <v>68</v>
      </c>
      <c r="Z939">
        <v>2840</v>
      </c>
      <c r="AA939">
        <v>0</v>
      </c>
      <c r="AB939">
        <v>0</v>
      </c>
      <c r="AC939">
        <v>1</v>
      </c>
      <c r="AD939">
        <v>0</v>
      </c>
      <c r="AE939">
        <v>0</v>
      </c>
      <c r="AF939">
        <v>0</v>
      </c>
      <c r="AG939">
        <v>0</v>
      </c>
      <c r="AH939">
        <v>1</v>
      </c>
      <c r="AI939">
        <v>0</v>
      </c>
      <c r="AJ939">
        <v>0</v>
      </c>
      <c r="AK939">
        <v>611</v>
      </c>
      <c r="AL939">
        <v>528</v>
      </c>
      <c r="AM939">
        <v>0</v>
      </c>
    </row>
    <row r="940" spans="1:39" x14ac:dyDescent="0.25">
      <c r="A940">
        <v>59041</v>
      </c>
      <c r="B940">
        <v>1</v>
      </c>
      <c r="C940">
        <v>1</v>
      </c>
      <c r="D940">
        <v>25</v>
      </c>
      <c r="E940">
        <v>69</v>
      </c>
      <c r="F940">
        <v>2</v>
      </c>
      <c r="G940">
        <v>15</v>
      </c>
      <c r="H940">
        <v>2</v>
      </c>
      <c r="I940">
        <v>2</v>
      </c>
      <c r="J940">
        <v>6</v>
      </c>
      <c r="K940">
        <v>2</v>
      </c>
      <c r="L940">
        <v>2</v>
      </c>
      <c r="M940">
        <v>0</v>
      </c>
      <c r="N940">
        <v>4</v>
      </c>
      <c r="O940">
        <v>5</v>
      </c>
      <c r="P940">
        <v>0</v>
      </c>
      <c r="Q940">
        <v>0</v>
      </c>
      <c r="R940">
        <v>0</v>
      </c>
      <c r="S940">
        <v>0</v>
      </c>
      <c r="T940">
        <v>0</v>
      </c>
      <c r="U940">
        <v>0</v>
      </c>
      <c r="V940">
        <v>3</v>
      </c>
      <c r="W940">
        <v>11</v>
      </c>
      <c r="X940">
        <v>0</v>
      </c>
      <c r="Y940">
        <v>47</v>
      </c>
      <c r="Z940">
        <v>2212</v>
      </c>
      <c r="AA940">
        <v>0</v>
      </c>
      <c r="AB940">
        <v>1</v>
      </c>
      <c r="AC940">
        <v>0</v>
      </c>
      <c r="AD940">
        <v>0</v>
      </c>
      <c r="AE940">
        <v>0</v>
      </c>
      <c r="AF940">
        <v>0</v>
      </c>
      <c r="AG940">
        <v>0</v>
      </c>
      <c r="AH940">
        <v>1</v>
      </c>
      <c r="AI940">
        <v>0</v>
      </c>
      <c r="AJ940">
        <v>0</v>
      </c>
      <c r="AK940">
        <v>90</v>
      </c>
      <c r="AL940">
        <v>84</v>
      </c>
      <c r="AM940">
        <v>0</v>
      </c>
    </row>
    <row r="941" spans="1:39" x14ac:dyDescent="0.25">
      <c r="A941">
        <v>54237</v>
      </c>
      <c r="B941">
        <v>0</v>
      </c>
      <c r="C941">
        <v>1</v>
      </c>
      <c r="D941">
        <v>48</v>
      </c>
      <c r="E941">
        <v>267</v>
      </c>
      <c r="F941">
        <v>3</v>
      </c>
      <c r="G941">
        <v>30</v>
      </c>
      <c r="H941">
        <v>4</v>
      </c>
      <c r="I941">
        <v>0</v>
      </c>
      <c r="J941">
        <v>57</v>
      </c>
      <c r="K941">
        <v>4</v>
      </c>
      <c r="L941">
        <v>5</v>
      </c>
      <c r="M941">
        <v>2</v>
      </c>
      <c r="N941">
        <v>5</v>
      </c>
      <c r="O941">
        <v>6</v>
      </c>
      <c r="P941">
        <v>0</v>
      </c>
      <c r="Q941">
        <v>0</v>
      </c>
      <c r="R941">
        <v>0</v>
      </c>
      <c r="S941">
        <v>0</v>
      </c>
      <c r="T941">
        <v>0</v>
      </c>
      <c r="U941">
        <v>0</v>
      </c>
      <c r="V941">
        <v>3</v>
      </c>
      <c r="W941">
        <v>11</v>
      </c>
      <c r="X941">
        <v>0</v>
      </c>
      <c r="Y941">
        <v>63</v>
      </c>
      <c r="Z941">
        <v>2587</v>
      </c>
      <c r="AA941">
        <v>1</v>
      </c>
      <c r="AB941">
        <v>0</v>
      </c>
      <c r="AC941">
        <v>0</v>
      </c>
      <c r="AD941">
        <v>0</v>
      </c>
      <c r="AE941">
        <v>0</v>
      </c>
      <c r="AF941">
        <v>0</v>
      </c>
      <c r="AG941">
        <v>0</v>
      </c>
      <c r="AH941">
        <v>0</v>
      </c>
      <c r="AI941">
        <v>0</v>
      </c>
      <c r="AJ941">
        <v>1</v>
      </c>
      <c r="AK941">
        <v>304</v>
      </c>
      <c r="AL941">
        <v>247</v>
      </c>
      <c r="AM941">
        <v>0</v>
      </c>
    </row>
    <row r="942" spans="1:39" x14ac:dyDescent="0.25">
      <c r="A942">
        <v>70647</v>
      </c>
      <c r="B942">
        <v>0</v>
      </c>
      <c r="C942">
        <v>1</v>
      </c>
      <c r="D942">
        <v>65</v>
      </c>
      <c r="E942">
        <v>561</v>
      </c>
      <c r="F942">
        <v>85</v>
      </c>
      <c r="G942">
        <v>171</v>
      </c>
      <c r="H942">
        <v>25</v>
      </c>
      <c r="I942">
        <v>123</v>
      </c>
      <c r="J942">
        <v>114</v>
      </c>
      <c r="K942">
        <v>2</v>
      </c>
      <c r="L942">
        <v>4</v>
      </c>
      <c r="M942">
        <v>7</v>
      </c>
      <c r="N942">
        <v>13</v>
      </c>
      <c r="O942">
        <v>2</v>
      </c>
      <c r="P942">
        <v>0</v>
      </c>
      <c r="Q942">
        <v>0</v>
      </c>
      <c r="R942">
        <v>0</v>
      </c>
      <c r="S942">
        <v>0</v>
      </c>
      <c r="T942">
        <v>0</v>
      </c>
      <c r="U942">
        <v>0</v>
      </c>
      <c r="V942">
        <v>3</v>
      </c>
      <c r="W942">
        <v>11</v>
      </c>
      <c r="X942">
        <v>0</v>
      </c>
      <c r="Y942">
        <v>53</v>
      </c>
      <c r="Z942">
        <v>2805</v>
      </c>
      <c r="AA942">
        <v>1</v>
      </c>
      <c r="AB942">
        <v>0</v>
      </c>
      <c r="AC942">
        <v>0</v>
      </c>
      <c r="AD942">
        <v>0</v>
      </c>
      <c r="AE942">
        <v>0</v>
      </c>
      <c r="AF942">
        <v>0</v>
      </c>
      <c r="AG942">
        <v>0</v>
      </c>
      <c r="AH942">
        <v>1</v>
      </c>
      <c r="AI942">
        <v>0</v>
      </c>
      <c r="AJ942">
        <v>0</v>
      </c>
      <c r="AK942">
        <v>965</v>
      </c>
      <c r="AL942">
        <v>851</v>
      </c>
      <c r="AM942">
        <v>0</v>
      </c>
    </row>
    <row r="943" spans="1:39" x14ac:dyDescent="0.25">
      <c r="A943">
        <v>52597</v>
      </c>
      <c r="B943">
        <v>0</v>
      </c>
      <c r="C943">
        <v>1</v>
      </c>
      <c r="D943">
        <v>69</v>
      </c>
      <c r="E943">
        <v>492</v>
      </c>
      <c r="F943">
        <v>0</v>
      </c>
      <c r="G943">
        <v>37</v>
      </c>
      <c r="H943">
        <v>7</v>
      </c>
      <c r="I943">
        <v>0</v>
      </c>
      <c r="J943">
        <v>42</v>
      </c>
      <c r="K943">
        <v>3</v>
      </c>
      <c r="L943">
        <v>6</v>
      </c>
      <c r="M943">
        <v>3</v>
      </c>
      <c r="N943">
        <v>8</v>
      </c>
      <c r="O943">
        <v>5</v>
      </c>
      <c r="P943">
        <v>0</v>
      </c>
      <c r="Q943">
        <v>0</v>
      </c>
      <c r="R943">
        <v>0</v>
      </c>
      <c r="S943">
        <v>0</v>
      </c>
      <c r="T943">
        <v>0</v>
      </c>
      <c r="U943">
        <v>0</v>
      </c>
      <c r="V943">
        <v>3</v>
      </c>
      <c r="W943">
        <v>11</v>
      </c>
      <c r="X943">
        <v>0</v>
      </c>
      <c r="Y943">
        <v>58</v>
      </c>
      <c r="Z943">
        <v>2212</v>
      </c>
      <c r="AA943">
        <v>0</v>
      </c>
      <c r="AB943">
        <v>0</v>
      </c>
      <c r="AC943">
        <v>1</v>
      </c>
      <c r="AD943">
        <v>0</v>
      </c>
      <c r="AE943">
        <v>0</v>
      </c>
      <c r="AF943">
        <v>0</v>
      </c>
      <c r="AG943">
        <v>0</v>
      </c>
      <c r="AH943">
        <v>0</v>
      </c>
      <c r="AI943">
        <v>0</v>
      </c>
      <c r="AJ943">
        <v>1</v>
      </c>
      <c r="AK943">
        <v>536</v>
      </c>
      <c r="AL943">
        <v>494</v>
      </c>
      <c r="AM943">
        <v>0</v>
      </c>
    </row>
    <row r="944" spans="1:39" x14ac:dyDescent="0.25">
      <c r="A944">
        <v>41021</v>
      </c>
      <c r="B944">
        <v>1</v>
      </c>
      <c r="C944">
        <v>0</v>
      </c>
      <c r="D944">
        <v>12</v>
      </c>
      <c r="E944">
        <v>14</v>
      </c>
      <c r="F944">
        <v>7</v>
      </c>
      <c r="G944">
        <v>9</v>
      </c>
      <c r="H944">
        <v>6</v>
      </c>
      <c r="I944">
        <v>16</v>
      </c>
      <c r="J944">
        <v>12</v>
      </c>
      <c r="K944">
        <v>2</v>
      </c>
      <c r="L944">
        <v>2</v>
      </c>
      <c r="M944">
        <v>0</v>
      </c>
      <c r="N944">
        <v>3</v>
      </c>
      <c r="O944">
        <v>6</v>
      </c>
      <c r="P944">
        <v>0</v>
      </c>
      <c r="Q944">
        <v>0</v>
      </c>
      <c r="R944">
        <v>0</v>
      </c>
      <c r="S944">
        <v>0</v>
      </c>
      <c r="T944">
        <v>0</v>
      </c>
      <c r="U944">
        <v>0</v>
      </c>
      <c r="V944">
        <v>3</v>
      </c>
      <c r="W944">
        <v>11</v>
      </c>
      <c r="X944">
        <v>1</v>
      </c>
      <c r="Y944">
        <v>51</v>
      </c>
      <c r="Z944">
        <v>2705</v>
      </c>
      <c r="AA944">
        <v>0</v>
      </c>
      <c r="AB944">
        <v>0</v>
      </c>
      <c r="AC944">
        <v>0</v>
      </c>
      <c r="AD944">
        <v>1</v>
      </c>
      <c r="AE944">
        <v>0</v>
      </c>
      <c r="AF944">
        <v>0</v>
      </c>
      <c r="AG944">
        <v>0</v>
      </c>
      <c r="AH944">
        <v>0</v>
      </c>
      <c r="AI944">
        <v>1</v>
      </c>
      <c r="AJ944">
        <v>0</v>
      </c>
      <c r="AK944">
        <v>52</v>
      </c>
      <c r="AL944">
        <v>40</v>
      </c>
      <c r="AM944">
        <v>0</v>
      </c>
    </row>
    <row r="945" spans="1:39" x14ac:dyDescent="0.25">
      <c r="A945">
        <v>40233</v>
      </c>
      <c r="B945">
        <v>0</v>
      </c>
      <c r="C945">
        <v>1</v>
      </c>
      <c r="D945">
        <v>84</v>
      </c>
      <c r="E945">
        <v>80</v>
      </c>
      <c r="F945">
        <v>4</v>
      </c>
      <c r="G945">
        <v>46</v>
      </c>
      <c r="H945">
        <v>0</v>
      </c>
      <c r="I945">
        <v>17</v>
      </c>
      <c r="J945">
        <v>2</v>
      </c>
      <c r="K945">
        <v>5</v>
      </c>
      <c r="L945">
        <v>2</v>
      </c>
      <c r="M945">
        <v>1</v>
      </c>
      <c r="N945">
        <v>5</v>
      </c>
      <c r="O945">
        <v>6</v>
      </c>
      <c r="P945">
        <v>0</v>
      </c>
      <c r="Q945">
        <v>0</v>
      </c>
      <c r="R945">
        <v>0</v>
      </c>
      <c r="S945">
        <v>0</v>
      </c>
      <c r="T945">
        <v>0</v>
      </c>
      <c r="U945">
        <v>0</v>
      </c>
      <c r="V945">
        <v>3</v>
      </c>
      <c r="W945">
        <v>11</v>
      </c>
      <c r="X945">
        <v>0</v>
      </c>
      <c r="Y945">
        <v>45</v>
      </c>
      <c r="Z945">
        <v>2417</v>
      </c>
      <c r="AA945">
        <v>0</v>
      </c>
      <c r="AB945">
        <v>1</v>
      </c>
      <c r="AC945">
        <v>0</v>
      </c>
      <c r="AD945">
        <v>0</v>
      </c>
      <c r="AE945">
        <v>0</v>
      </c>
      <c r="AF945">
        <v>0</v>
      </c>
      <c r="AG945">
        <v>0</v>
      </c>
      <c r="AH945">
        <v>0</v>
      </c>
      <c r="AI945">
        <v>0</v>
      </c>
      <c r="AJ945">
        <v>1</v>
      </c>
      <c r="AK945">
        <v>147</v>
      </c>
      <c r="AL945">
        <v>145</v>
      </c>
      <c r="AM945">
        <v>0</v>
      </c>
    </row>
    <row r="946" spans="1:39" x14ac:dyDescent="0.25">
      <c r="A946">
        <v>50183</v>
      </c>
      <c r="B946">
        <v>1</v>
      </c>
      <c r="C946">
        <v>1</v>
      </c>
      <c r="D946">
        <v>47</v>
      </c>
      <c r="E946">
        <v>97</v>
      </c>
      <c r="F946">
        <v>12</v>
      </c>
      <c r="G946">
        <v>84</v>
      </c>
      <c r="H946">
        <v>13</v>
      </c>
      <c r="I946">
        <v>10</v>
      </c>
      <c r="J946">
        <v>15</v>
      </c>
      <c r="K946">
        <v>7</v>
      </c>
      <c r="L946">
        <v>3</v>
      </c>
      <c r="M946">
        <v>1</v>
      </c>
      <c r="N946">
        <v>6</v>
      </c>
      <c r="O946">
        <v>5</v>
      </c>
      <c r="P946">
        <v>0</v>
      </c>
      <c r="Q946">
        <v>0</v>
      </c>
      <c r="R946">
        <v>0</v>
      </c>
      <c r="S946">
        <v>0</v>
      </c>
      <c r="T946">
        <v>0</v>
      </c>
      <c r="U946">
        <v>0</v>
      </c>
      <c r="V946">
        <v>3</v>
      </c>
      <c r="W946">
        <v>11</v>
      </c>
      <c r="X946">
        <v>0</v>
      </c>
      <c r="Y946">
        <v>40</v>
      </c>
      <c r="Z946">
        <v>2163</v>
      </c>
      <c r="AA946">
        <v>0</v>
      </c>
      <c r="AB946">
        <v>1</v>
      </c>
      <c r="AC946">
        <v>0</v>
      </c>
      <c r="AD946">
        <v>0</v>
      </c>
      <c r="AE946">
        <v>0</v>
      </c>
      <c r="AF946">
        <v>0</v>
      </c>
      <c r="AG946">
        <v>0</v>
      </c>
      <c r="AH946">
        <v>1</v>
      </c>
      <c r="AI946">
        <v>0</v>
      </c>
      <c r="AJ946">
        <v>0</v>
      </c>
      <c r="AK946">
        <v>216</v>
      </c>
      <c r="AL946">
        <v>201</v>
      </c>
      <c r="AM946">
        <v>0</v>
      </c>
    </row>
    <row r="947" spans="1:39" x14ac:dyDescent="0.25">
      <c r="A947">
        <v>54753</v>
      </c>
      <c r="B947">
        <v>0</v>
      </c>
      <c r="C947">
        <v>1</v>
      </c>
      <c r="D947">
        <v>87</v>
      </c>
      <c r="E947">
        <v>197</v>
      </c>
      <c r="F947">
        <v>107</v>
      </c>
      <c r="G947">
        <v>227</v>
      </c>
      <c r="H947">
        <v>7</v>
      </c>
      <c r="I947">
        <v>59</v>
      </c>
      <c r="J947">
        <v>131</v>
      </c>
      <c r="K947">
        <v>3</v>
      </c>
      <c r="L947">
        <v>5</v>
      </c>
      <c r="M947">
        <v>2</v>
      </c>
      <c r="N947">
        <v>11</v>
      </c>
      <c r="O947">
        <v>4</v>
      </c>
      <c r="P947">
        <v>0</v>
      </c>
      <c r="Q947">
        <v>0</v>
      </c>
      <c r="R947">
        <v>0</v>
      </c>
      <c r="S947">
        <v>0</v>
      </c>
      <c r="T947">
        <v>0</v>
      </c>
      <c r="U947">
        <v>0</v>
      </c>
      <c r="V947">
        <v>3</v>
      </c>
      <c r="W947">
        <v>11</v>
      </c>
      <c r="X947">
        <v>0</v>
      </c>
      <c r="Y947">
        <v>61</v>
      </c>
      <c r="Z947">
        <v>2449</v>
      </c>
      <c r="AA947">
        <v>0</v>
      </c>
      <c r="AB947">
        <v>0</v>
      </c>
      <c r="AC947">
        <v>0</v>
      </c>
      <c r="AD947">
        <v>1</v>
      </c>
      <c r="AE947">
        <v>0</v>
      </c>
      <c r="AF947">
        <v>0</v>
      </c>
      <c r="AG947">
        <v>0</v>
      </c>
      <c r="AH947">
        <v>1</v>
      </c>
      <c r="AI947">
        <v>0</v>
      </c>
      <c r="AJ947">
        <v>0</v>
      </c>
      <c r="AK947">
        <v>597</v>
      </c>
      <c r="AL947">
        <v>466</v>
      </c>
      <c r="AM947">
        <v>0</v>
      </c>
    </row>
    <row r="948" spans="1:39" x14ac:dyDescent="0.25">
      <c r="A948">
        <v>92955</v>
      </c>
      <c r="B948">
        <v>0</v>
      </c>
      <c r="C948">
        <v>0</v>
      </c>
      <c r="D948">
        <v>35</v>
      </c>
      <c r="E948">
        <v>693</v>
      </c>
      <c r="F948">
        <v>21</v>
      </c>
      <c r="G948">
        <v>925</v>
      </c>
      <c r="H948">
        <v>31</v>
      </c>
      <c r="I948">
        <v>24</v>
      </c>
      <c r="J948">
        <v>84</v>
      </c>
      <c r="K948">
        <v>1</v>
      </c>
      <c r="L948">
        <v>6</v>
      </c>
      <c r="M948">
        <v>7</v>
      </c>
      <c r="N948">
        <v>9</v>
      </c>
      <c r="O948">
        <v>2</v>
      </c>
      <c r="P948">
        <v>0</v>
      </c>
      <c r="Q948">
        <v>0</v>
      </c>
      <c r="R948">
        <v>1</v>
      </c>
      <c r="S948">
        <v>1</v>
      </c>
      <c r="T948">
        <v>0</v>
      </c>
      <c r="U948">
        <v>0</v>
      </c>
      <c r="V948">
        <v>3</v>
      </c>
      <c r="W948">
        <v>11</v>
      </c>
      <c r="X948">
        <v>1</v>
      </c>
      <c r="Y948">
        <v>47</v>
      </c>
      <c r="Z948">
        <v>2473</v>
      </c>
      <c r="AA948">
        <v>0</v>
      </c>
      <c r="AB948">
        <v>1</v>
      </c>
      <c r="AC948">
        <v>0</v>
      </c>
      <c r="AD948">
        <v>0</v>
      </c>
      <c r="AE948">
        <v>0</v>
      </c>
      <c r="AF948">
        <v>0</v>
      </c>
      <c r="AG948">
        <v>0</v>
      </c>
      <c r="AH948">
        <v>1</v>
      </c>
      <c r="AI948">
        <v>0</v>
      </c>
      <c r="AJ948">
        <v>0</v>
      </c>
      <c r="AK948">
        <v>1694</v>
      </c>
      <c r="AL948">
        <v>1610</v>
      </c>
      <c r="AM948">
        <v>2</v>
      </c>
    </row>
    <row r="949" spans="1:39" x14ac:dyDescent="0.25">
      <c r="A949">
        <v>33471</v>
      </c>
      <c r="B949">
        <v>1</v>
      </c>
      <c r="C949">
        <v>0</v>
      </c>
      <c r="D949">
        <v>47</v>
      </c>
      <c r="E949">
        <v>43</v>
      </c>
      <c r="F949">
        <v>2</v>
      </c>
      <c r="G949">
        <v>27</v>
      </c>
      <c r="H949">
        <v>0</v>
      </c>
      <c r="I949">
        <v>9</v>
      </c>
      <c r="J949">
        <v>12</v>
      </c>
      <c r="K949">
        <v>3</v>
      </c>
      <c r="L949">
        <v>3</v>
      </c>
      <c r="M949">
        <v>0</v>
      </c>
      <c r="N949">
        <v>4</v>
      </c>
      <c r="O949">
        <v>7</v>
      </c>
      <c r="P949">
        <v>0</v>
      </c>
      <c r="Q949">
        <v>0</v>
      </c>
      <c r="R949">
        <v>0</v>
      </c>
      <c r="S949">
        <v>0</v>
      </c>
      <c r="T949">
        <v>0</v>
      </c>
      <c r="U949">
        <v>0</v>
      </c>
      <c r="V949">
        <v>3</v>
      </c>
      <c r="W949">
        <v>11</v>
      </c>
      <c r="X949">
        <v>0</v>
      </c>
      <c r="Y949">
        <v>47</v>
      </c>
      <c r="Z949">
        <v>2784</v>
      </c>
      <c r="AA949">
        <v>0</v>
      </c>
      <c r="AB949">
        <v>1</v>
      </c>
      <c r="AC949">
        <v>0</v>
      </c>
      <c r="AD949">
        <v>0</v>
      </c>
      <c r="AE949">
        <v>0</v>
      </c>
      <c r="AF949">
        <v>0</v>
      </c>
      <c r="AG949">
        <v>0</v>
      </c>
      <c r="AH949">
        <v>1</v>
      </c>
      <c r="AI949">
        <v>0</v>
      </c>
      <c r="AJ949">
        <v>0</v>
      </c>
      <c r="AK949">
        <v>81</v>
      </c>
      <c r="AL949">
        <v>69</v>
      </c>
      <c r="AM949">
        <v>0</v>
      </c>
    </row>
    <row r="950" spans="1:39" x14ac:dyDescent="0.25">
      <c r="A950">
        <v>34596</v>
      </c>
      <c r="B950">
        <v>1</v>
      </c>
      <c r="C950">
        <v>0</v>
      </c>
      <c r="D950">
        <v>48</v>
      </c>
      <c r="E950">
        <v>14</v>
      </c>
      <c r="F950">
        <v>0</v>
      </c>
      <c r="G950">
        <v>2</v>
      </c>
      <c r="H950">
        <v>0</v>
      </c>
      <c r="I950">
        <v>0</v>
      </c>
      <c r="J950">
        <v>7</v>
      </c>
      <c r="K950">
        <v>1</v>
      </c>
      <c r="L950">
        <v>1</v>
      </c>
      <c r="M950">
        <v>0</v>
      </c>
      <c r="N950">
        <v>2</v>
      </c>
      <c r="O950">
        <v>8</v>
      </c>
      <c r="P950">
        <v>0</v>
      </c>
      <c r="Q950">
        <v>0</v>
      </c>
      <c r="R950">
        <v>0</v>
      </c>
      <c r="S950">
        <v>0</v>
      </c>
      <c r="T950">
        <v>0</v>
      </c>
      <c r="U950">
        <v>0</v>
      </c>
      <c r="V950">
        <v>3</v>
      </c>
      <c r="W950">
        <v>11</v>
      </c>
      <c r="X950">
        <v>1</v>
      </c>
      <c r="Y950">
        <v>46</v>
      </c>
      <c r="Z950">
        <v>2601</v>
      </c>
      <c r="AA950">
        <v>0</v>
      </c>
      <c r="AB950">
        <v>1</v>
      </c>
      <c r="AC950">
        <v>0</v>
      </c>
      <c r="AD950">
        <v>0</v>
      </c>
      <c r="AE950">
        <v>0</v>
      </c>
      <c r="AF950">
        <v>0</v>
      </c>
      <c r="AG950">
        <v>0</v>
      </c>
      <c r="AH950">
        <v>0</v>
      </c>
      <c r="AI950">
        <v>0</v>
      </c>
      <c r="AJ950">
        <v>1</v>
      </c>
      <c r="AK950">
        <v>16</v>
      </c>
      <c r="AL950">
        <v>9</v>
      </c>
      <c r="AM950">
        <v>0</v>
      </c>
    </row>
    <row r="951" spans="1:39" x14ac:dyDescent="0.25">
      <c r="A951">
        <v>44010</v>
      </c>
      <c r="B951">
        <v>1</v>
      </c>
      <c r="C951">
        <v>0</v>
      </c>
      <c r="D951">
        <v>46</v>
      </c>
      <c r="E951">
        <v>186</v>
      </c>
      <c r="F951">
        <v>36</v>
      </c>
      <c r="G951">
        <v>234</v>
      </c>
      <c r="H951">
        <v>86</v>
      </c>
      <c r="I951">
        <v>72</v>
      </c>
      <c r="J951">
        <v>48</v>
      </c>
      <c r="K951">
        <v>6</v>
      </c>
      <c r="L951">
        <v>10</v>
      </c>
      <c r="M951">
        <v>2</v>
      </c>
      <c r="N951">
        <v>6</v>
      </c>
      <c r="O951">
        <v>9</v>
      </c>
      <c r="P951">
        <v>0</v>
      </c>
      <c r="Q951">
        <v>0</v>
      </c>
      <c r="R951">
        <v>0</v>
      </c>
      <c r="S951">
        <v>0</v>
      </c>
      <c r="T951">
        <v>0</v>
      </c>
      <c r="U951">
        <v>0</v>
      </c>
      <c r="V951">
        <v>3</v>
      </c>
      <c r="W951">
        <v>11</v>
      </c>
      <c r="X951">
        <v>0</v>
      </c>
      <c r="Y951">
        <v>40</v>
      </c>
      <c r="Z951">
        <v>2783</v>
      </c>
      <c r="AA951">
        <v>0</v>
      </c>
      <c r="AB951">
        <v>0</v>
      </c>
      <c r="AC951">
        <v>0</v>
      </c>
      <c r="AD951">
        <v>1</v>
      </c>
      <c r="AE951">
        <v>0</v>
      </c>
      <c r="AF951">
        <v>0</v>
      </c>
      <c r="AG951">
        <v>0</v>
      </c>
      <c r="AH951">
        <v>1</v>
      </c>
      <c r="AI951">
        <v>0</v>
      </c>
      <c r="AJ951">
        <v>0</v>
      </c>
      <c r="AK951">
        <v>614</v>
      </c>
      <c r="AL951">
        <v>566</v>
      </c>
      <c r="AM951">
        <v>0</v>
      </c>
    </row>
    <row r="952" spans="1:39" x14ac:dyDescent="0.25">
      <c r="A952">
        <v>84219</v>
      </c>
      <c r="B952">
        <v>0</v>
      </c>
      <c r="C952">
        <v>0</v>
      </c>
      <c r="D952">
        <v>27</v>
      </c>
      <c r="E952">
        <v>434</v>
      </c>
      <c r="F952">
        <v>137</v>
      </c>
      <c r="G952">
        <v>400</v>
      </c>
      <c r="H952">
        <v>45</v>
      </c>
      <c r="I952">
        <v>137</v>
      </c>
      <c r="J952">
        <v>45</v>
      </c>
      <c r="K952">
        <v>1</v>
      </c>
      <c r="L952">
        <v>3</v>
      </c>
      <c r="M952">
        <v>4</v>
      </c>
      <c r="N952">
        <v>10</v>
      </c>
      <c r="O952">
        <v>1</v>
      </c>
      <c r="P952">
        <v>0</v>
      </c>
      <c r="Q952">
        <v>0</v>
      </c>
      <c r="R952">
        <v>0</v>
      </c>
      <c r="S952">
        <v>0</v>
      </c>
      <c r="T952">
        <v>0</v>
      </c>
      <c r="U952">
        <v>0</v>
      </c>
      <c r="V952">
        <v>3</v>
      </c>
      <c r="W952">
        <v>11</v>
      </c>
      <c r="X952">
        <v>0</v>
      </c>
      <c r="Y952">
        <v>32</v>
      </c>
      <c r="Z952">
        <v>2306</v>
      </c>
      <c r="AA952">
        <v>0</v>
      </c>
      <c r="AB952">
        <v>1</v>
      </c>
      <c r="AC952">
        <v>0</v>
      </c>
      <c r="AD952">
        <v>0</v>
      </c>
      <c r="AE952">
        <v>0</v>
      </c>
      <c r="AF952">
        <v>0</v>
      </c>
      <c r="AG952">
        <v>0</v>
      </c>
      <c r="AH952">
        <v>1</v>
      </c>
      <c r="AI952">
        <v>0</v>
      </c>
      <c r="AJ952">
        <v>0</v>
      </c>
      <c r="AK952">
        <v>1153</v>
      </c>
      <c r="AL952">
        <v>1108</v>
      </c>
      <c r="AM952">
        <v>0</v>
      </c>
    </row>
    <row r="953" spans="1:39" x14ac:dyDescent="0.25">
      <c r="A953">
        <v>40706</v>
      </c>
      <c r="B953">
        <v>2</v>
      </c>
      <c r="C953">
        <v>1</v>
      </c>
      <c r="D953">
        <v>37</v>
      </c>
      <c r="E953">
        <v>59</v>
      </c>
      <c r="F953">
        <v>0</v>
      </c>
      <c r="G953">
        <v>11</v>
      </c>
      <c r="H953">
        <v>4</v>
      </c>
      <c r="I953">
        <v>2</v>
      </c>
      <c r="J953">
        <v>5</v>
      </c>
      <c r="K953">
        <v>4</v>
      </c>
      <c r="L953">
        <v>3</v>
      </c>
      <c r="M953">
        <v>0</v>
      </c>
      <c r="N953">
        <v>4</v>
      </c>
      <c r="O953">
        <v>7</v>
      </c>
      <c r="P953">
        <v>0</v>
      </c>
      <c r="Q953">
        <v>0</v>
      </c>
      <c r="R953">
        <v>0</v>
      </c>
      <c r="S953">
        <v>0</v>
      </c>
      <c r="T953">
        <v>0</v>
      </c>
      <c r="U953">
        <v>0</v>
      </c>
      <c r="V953">
        <v>3</v>
      </c>
      <c r="W953">
        <v>11</v>
      </c>
      <c r="X953">
        <v>0</v>
      </c>
      <c r="Y953">
        <v>52</v>
      </c>
      <c r="Z953">
        <v>2687</v>
      </c>
      <c r="AA953">
        <v>0</v>
      </c>
      <c r="AB953">
        <v>0</v>
      </c>
      <c r="AC953">
        <v>0</v>
      </c>
      <c r="AD953">
        <v>1</v>
      </c>
      <c r="AE953">
        <v>0</v>
      </c>
      <c r="AF953">
        <v>0</v>
      </c>
      <c r="AG953">
        <v>0</v>
      </c>
      <c r="AH953">
        <v>0</v>
      </c>
      <c r="AI953">
        <v>0</v>
      </c>
      <c r="AJ953">
        <v>1</v>
      </c>
      <c r="AK953">
        <v>76</v>
      </c>
      <c r="AL953">
        <v>71</v>
      </c>
      <c r="AM953">
        <v>0</v>
      </c>
    </row>
    <row r="954" spans="1:39" x14ac:dyDescent="0.25">
      <c r="A954">
        <v>15716</v>
      </c>
      <c r="B954">
        <v>1</v>
      </c>
      <c r="C954">
        <v>0</v>
      </c>
      <c r="D954">
        <v>8</v>
      </c>
      <c r="E954">
        <v>16</v>
      </c>
      <c r="F954">
        <v>5</v>
      </c>
      <c r="G954">
        <v>30</v>
      </c>
      <c r="H954">
        <v>8</v>
      </c>
      <c r="I954">
        <v>7</v>
      </c>
      <c r="J954">
        <v>26</v>
      </c>
      <c r="K954">
        <v>3</v>
      </c>
      <c r="L954">
        <v>3</v>
      </c>
      <c r="M954">
        <v>0</v>
      </c>
      <c r="N954">
        <v>4</v>
      </c>
      <c r="O954">
        <v>8</v>
      </c>
      <c r="P954">
        <v>0</v>
      </c>
      <c r="Q954">
        <v>0</v>
      </c>
      <c r="R954">
        <v>0</v>
      </c>
      <c r="S954">
        <v>0</v>
      </c>
      <c r="T954">
        <v>0</v>
      </c>
      <c r="U954">
        <v>1</v>
      </c>
      <c r="V954">
        <v>3</v>
      </c>
      <c r="W954">
        <v>11</v>
      </c>
      <c r="X954">
        <v>0</v>
      </c>
      <c r="Y954">
        <v>32</v>
      </c>
      <c r="Z954">
        <v>2753</v>
      </c>
      <c r="AA954">
        <v>0</v>
      </c>
      <c r="AB954">
        <v>1</v>
      </c>
      <c r="AC954">
        <v>0</v>
      </c>
      <c r="AD954">
        <v>0</v>
      </c>
      <c r="AE954">
        <v>0</v>
      </c>
      <c r="AF954">
        <v>1</v>
      </c>
      <c r="AG954">
        <v>0</v>
      </c>
      <c r="AH954">
        <v>0</v>
      </c>
      <c r="AI954">
        <v>0</v>
      </c>
      <c r="AJ954">
        <v>0</v>
      </c>
      <c r="AK954">
        <v>66</v>
      </c>
      <c r="AL954">
        <v>40</v>
      </c>
      <c r="AM954">
        <v>0</v>
      </c>
    </row>
    <row r="955" spans="1:39" x14ac:dyDescent="0.25">
      <c r="A955">
        <v>59052</v>
      </c>
      <c r="B955">
        <v>0</v>
      </c>
      <c r="C955">
        <v>1</v>
      </c>
      <c r="D955">
        <v>29</v>
      </c>
      <c r="E955">
        <v>230</v>
      </c>
      <c r="F955">
        <v>35</v>
      </c>
      <c r="G955">
        <v>75</v>
      </c>
      <c r="H955">
        <v>63</v>
      </c>
      <c r="I955">
        <v>57</v>
      </c>
      <c r="J955">
        <v>31</v>
      </c>
      <c r="K955">
        <v>3</v>
      </c>
      <c r="L955">
        <v>7</v>
      </c>
      <c r="M955">
        <v>1</v>
      </c>
      <c r="N955">
        <v>7</v>
      </c>
      <c r="O955">
        <v>5</v>
      </c>
      <c r="P955">
        <v>0</v>
      </c>
      <c r="Q955">
        <v>0</v>
      </c>
      <c r="R955">
        <v>0</v>
      </c>
      <c r="S955">
        <v>0</v>
      </c>
      <c r="T955">
        <v>0</v>
      </c>
      <c r="U955">
        <v>0</v>
      </c>
      <c r="V955">
        <v>3</v>
      </c>
      <c r="W955">
        <v>11</v>
      </c>
      <c r="X955">
        <v>0</v>
      </c>
      <c r="Y955">
        <v>61</v>
      </c>
      <c r="Z955">
        <v>2383</v>
      </c>
      <c r="AA955">
        <v>1</v>
      </c>
      <c r="AB955">
        <v>0</v>
      </c>
      <c r="AC955">
        <v>0</v>
      </c>
      <c r="AD955">
        <v>0</v>
      </c>
      <c r="AE955">
        <v>0</v>
      </c>
      <c r="AF955">
        <v>1</v>
      </c>
      <c r="AG955">
        <v>0</v>
      </c>
      <c r="AH955">
        <v>0</v>
      </c>
      <c r="AI955">
        <v>0</v>
      </c>
      <c r="AJ955">
        <v>0</v>
      </c>
      <c r="AK955">
        <v>460</v>
      </c>
      <c r="AL955">
        <v>429</v>
      </c>
      <c r="AM955">
        <v>0</v>
      </c>
    </row>
    <row r="956" spans="1:39" x14ac:dyDescent="0.25">
      <c r="A956">
        <v>80573</v>
      </c>
      <c r="B956">
        <v>0</v>
      </c>
      <c r="C956">
        <v>0</v>
      </c>
      <c r="D956">
        <v>85</v>
      </c>
      <c r="E956">
        <v>829</v>
      </c>
      <c r="F956">
        <v>138</v>
      </c>
      <c r="G956">
        <v>430</v>
      </c>
      <c r="H956">
        <v>60</v>
      </c>
      <c r="I956">
        <v>92</v>
      </c>
      <c r="J956">
        <v>15</v>
      </c>
      <c r="K956">
        <v>1</v>
      </c>
      <c r="L956">
        <v>4</v>
      </c>
      <c r="M956">
        <v>6</v>
      </c>
      <c r="N956">
        <v>13</v>
      </c>
      <c r="O956">
        <v>2</v>
      </c>
      <c r="P956">
        <v>0</v>
      </c>
      <c r="Q956">
        <v>0</v>
      </c>
      <c r="R956">
        <v>0</v>
      </c>
      <c r="S956">
        <v>0</v>
      </c>
      <c r="T956">
        <v>0</v>
      </c>
      <c r="U956">
        <v>0</v>
      </c>
      <c r="V956">
        <v>3</v>
      </c>
      <c r="W956">
        <v>11</v>
      </c>
      <c r="X956">
        <v>0</v>
      </c>
      <c r="Y956">
        <v>49</v>
      </c>
      <c r="Z956">
        <v>2782</v>
      </c>
      <c r="AA956">
        <v>0</v>
      </c>
      <c r="AB956">
        <v>0</v>
      </c>
      <c r="AC956">
        <v>0</v>
      </c>
      <c r="AD956">
        <v>1</v>
      </c>
      <c r="AE956">
        <v>0</v>
      </c>
      <c r="AF956">
        <v>0</v>
      </c>
      <c r="AG956">
        <v>0</v>
      </c>
      <c r="AH956">
        <v>0</v>
      </c>
      <c r="AI956">
        <v>1</v>
      </c>
      <c r="AJ956">
        <v>0</v>
      </c>
      <c r="AK956">
        <v>1549</v>
      </c>
      <c r="AL956">
        <v>1534</v>
      </c>
      <c r="AM956">
        <v>0</v>
      </c>
    </row>
    <row r="957" spans="1:39" x14ac:dyDescent="0.25">
      <c r="A957">
        <v>83715</v>
      </c>
      <c r="B957">
        <v>0</v>
      </c>
      <c r="C957">
        <v>0</v>
      </c>
      <c r="D957">
        <v>2</v>
      </c>
      <c r="E957">
        <v>318</v>
      </c>
      <c r="F957">
        <v>8</v>
      </c>
      <c r="G957">
        <v>407</v>
      </c>
      <c r="H957">
        <v>150</v>
      </c>
      <c r="I957">
        <v>35</v>
      </c>
      <c r="J957">
        <v>8</v>
      </c>
      <c r="K957">
        <v>1</v>
      </c>
      <c r="L957">
        <v>2</v>
      </c>
      <c r="M957">
        <v>8</v>
      </c>
      <c r="N957">
        <v>13</v>
      </c>
      <c r="O957">
        <v>0</v>
      </c>
      <c r="P957">
        <v>0</v>
      </c>
      <c r="Q957">
        <v>0</v>
      </c>
      <c r="R957">
        <v>0</v>
      </c>
      <c r="S957">
        <v>0</v>
      </c>
      <c r="T957">
        <v>0</v>
      </c>
      <c r="U957">
        <v>0</v>
      </c>
      <c r="V957">
        <v>3</v>
      </c>
      <c r="W957">
        <v>11</v>
      </c>
      <c r="X957">
        <v>0</v>
      </c>
      <c r="Y957">
        <v>58</v>
      </c>
      <c r="Z957">
        <v>2305</v>
      </c>
      <c r="AA957">
        <v>0</v>
      </c>
      <c r="AB957">
        <v>1</v>
      </c>
      <c r="AC957">
        <v>0</v>
      </c>
      <c r="AD957">
        <v>0</v>
      </c>
      <c r="AE957">
        <v>0</v>
      </c>
      <c r="AF957">
        <v>0</v>
      </c>
      <c r="AG957">
        <v>0</v>
      </c>
      <c r="AH957">
        <v>1</v>
      </c>
      <c r="AI957">
        <v>0</v>
      </c>
      <c r="AJ957">
        <v>0</v>
      </c>
      <c r="AK957">
        <v>918</v>
      </c>
      <c r="AL957">
        <v>910</v>
      </c>
      <c r="AM957">
        <v>0</v>
      </c>
    </row>
    <row r="958" spans="1:39" x14ac:dyDescent="0.25">
      <c r="A958">
        <v>82576</v>
      </c>
      <c r="B958">
        <v>0</v>
      </c>
      <c r="C958">
        <v>0</v>
      </c>
      <c r="D958">
        <v>66</v>
      </c>
      <c r="E958">
        <v>1206</v>
      </c>
      <c r="F958">
        <v>55</v>
      </c>
      <c r="G958">
        <v>445</v>
      </c>
      <c r="H958">
        <v>168</v>
      </c>
      <c r="I958">
        <v>18</v>
      </c>
      <c r="J958">
        <v>18</v>
      </c>
      <c r="K958">
        <v>1</v>
      </c>
      <c r="L958">
        <v>2</v>
      </c>
      <c r="M958">
        <v>4</v>
      </c>
      <c r="N958">
        <v>12</v>
      </c>
      <c r="O958">
        <v>1</v>
      </c>
      <c r="P958">
        <v>0</v>
      </c>
      <c r="Q958">
        <v>0</v>
      </c>
      <c r="R958">
        <v>1</v>
      </c>
      <c r="S958">
        <v>0</v>
      </c>
      <c r="T958">
        <v>0</v>
      </c>
      <c r="U958">
        <v>0</v>
      </c>
      <c r="V958">
        <v>3</v>
      </c>
      <c r="W958">
        <v>11</v>
      </c>
      <c r="X958">
        <v>0</v>
      </c>
      <c r="Y958">
        <v>61</v>
      </c>
      <c r="Z958">
        <v>2856</v>
      </c>
      <c r="AA958">
        <v>0</v>
      </c>
      <c r="AB958">
        <v>0</v>
      </c>
      <c r="AC958">
        <v>0</v>
      </c>
      <c r="AD958">
        <v>1</v>
      </c>
      <c r="AE958">
        <v>0</v>
      </c>
      <c r="AF958">
        <v>0</v>
      </c>
      <c r="AG958">
        <v>0</v>
      </c>
      <c r="AH958">
        <v>0</v>
      </c>
      <c r="AI958">
        <v>1</v>
      </c>
      <c r="AJ958">
        <v>0</v>
      </c>
      <c r="AK958">
        <v>1892</v>
      </c>
      <c r="AL958">
        <v>1874</v>
      </c>
      <c r="AM958">
        <v>1</v>
      </c>
    </row>
    <row r="959" spans="1:39" x14ac:dyDescent="0.25">
      <c r="A959">
        <v>56962</v>
      </c>
      <c r="B959">
        <v>2</v>
      </c>
      <c r="C959">
        <v>1</v>
      </c>
      <c r="D959">
        <v>60</v>
      </c>
      <c r="E959">
        <v>292</v>
      </c>
      <c r="F959">
        <v>3</v>
      </c>
      <c r="G959">
        <v>77</v>
      </c>
      <c r="H959">
        <v>10</v>
      </c>
      <c r="I959">
        <v>3</v>
      </c>
      <c r="J959">
        <v>26</v>
      </c>
      <c r="K959">
        <v>7</v>
      </c>
      <c r="L959">
        <v>6</v>
      </c>
      <c r="M959">
        <v>3</v>
      </c>
      <c r="N959">
        <v>5</v>
      </c>
      <c r="O959">
        <v>7</v>
      </c>
      <c r="P959">
        <v>0</v>
      </c>
      <c r="Q959">
        <v>0</v>
      </c>
      <c r="R959">
        <v>0</v>
      </c>
      <c r="S959">
        <v>0</v>
      </c>
      <c r="T959">
        <v>0</v>
      </c>
      <c r="U959">
        <v>0</v>
      </c>
      <c r="V959">
        <v>3</v>
      </c>
      <c r="W959">
        <v>11</v>
      </c>
      <c r="X959">
        <v>0</v>
      </c>
      <c r="Y959">
        <v>55</v>
      </c>
      <c r="Z959">
        <v>2420</v>
      </c>
      <c r="AA959">
        <v>0</v>
      </c>
      <c r="AB959">
        <v>1</v>
      </c>
      <c r="AC959">
        <v>0</v>
      </c>
      <c r="AD959">
        <v>0</v>
      </c>
      <c r="AE959">
        <v>0</v>
      </c>
      <c r="AF959">
        <v>0</v>
      </c>
      <c r="AG959">
        <v>0</v>
      </c>
      <c r="AH959">
        <v>0</v>
      </c>
      <c r="AI959">
        <v>1</v>
      </c>
      <c r="AJ959">
        <v>0</v>
      </c>
      <c r="AK959">
        <v>385</v>
      </c>
      <c r="AL959">
        <v>359</v>
      </c>
      <c r="AM959">
        <v>0</v>
      </c>
    </row>
    <row r="960" spans="1:39" x14ac:dyDescent="0.25">
      <c r="A960">
        <v>35704</v>
      </c>
      <c r="B960">
        <v>1</v>
      </c>
      <c r="C960">
        <v>1</v>
      </c>
      <c r="D960">
        <v>54</v>
      </c>
      <c r="E960">
        <v>30</v>
      </c>
      <c r="F960">
        <v>9</v>
      </c>
      <c r="G960">
        <v>12</v>
      </c>
      <c r="H960">
        <v>2</v>
      </c>
      <c r="I960">
        <v>11</v>
      </c>
      <c r="J960">
        <v>30</v>
      </c>
      <c r="K960">
        <v>3</v>
      </c>
      <c r="L960">
        <v>2</v>
      </c>
      <c r="M960">
        <v>0</v>
      </c>
      <c r="N960">
        <v>4</v>
      </c>
      <c r="O960">
        <v>4</v>
      </c>
      <c r="P960">
        <v>0</v>
      </c>
      <c r="Q960">
        <v>0</v>
      </c>
      <c r="R960">
        <v>0</v>
      </c>
      <c r="S960">
        <v>0</v>
      </c>
      <c r="T960">
        <v>0</v>
      </c>
      <c r="U960">
        <v>0</v>
      </c>
      <c r="V960">
        <v>3</v>
      </c>
      <c r="W960">
        <v>11</v>
      </c>
      <c r="X960">
        <v>0</v>
      </c>
      <c r="Y960">
        <v>68</v>
      </c>
      <c r="Z960">
        <v>2336</v>
      </c>
      <c r="AA960">
        <v>0</v>
      </c>
      <c r="AB960">
        <v>1</v>
      </c>
      <c r="AC960">
        <v>0</v>
      </c>
      <c r="AD960">
        <v>0</v>
      </c>
      <c r="AE960">
        <v>0</v>
      </c>
      <c r="AF960">
        <v>0</v>
      </c>
      <c r="AG960">
        <v>0</v>
      </c>
      <c r="AH960">
        <v>1</v>
      </c>
      <c r="AI960">
        <v>0</v>
      </c>
      <c r="AJ960">
        <v>0</v>
      </c>
      <c r="AK960">
        <v>64</v>
      </c>
      <c r="AL960">
        <v>34</v>
      </c>
      <c r="AM960">
        <v>0</v>
      </c>
    </row>
    <row r="961" spans="1:39" x14ac:dyDescent="0.25">
      <c r="A961">
        <v>53103</v>
      </c>
      <c r="B961">
        <v>0</v>
      </c>
      <c r="C961">
        <v>1</v>
      </c>
      <c r="D961">
        <v>70</v>
      </c>
      <c r="E961">
        <v>729</v>
      </c>
      <c r="F961">
        <v>17</v>
      </c>
      <c r="G961">
        <v>133</v>
      </c>
      <c r="H961">
        <v>11</v>
      </c>
      <c r="I961">
        <v>0</v>
      </c>
      <c r="J961">
        <v>195</v>
      </c>
      <c r="K961">
        <v>5</v>
      </c>
      <c r="L961">
        <v>10</v>
      </c>
      <c r="M961">
        <v>6</v>
      </c>
      <c r="N961">
        <v>7</v>
      </c>
      <c r="O961">
        <v>7</v>
      </c>
      <c r="P961">
        <v>1</v>
      </c>
      <c r="Q961">
        <v>0</v>
      </c>
      <c r="R961">
        <v>0</v>
      </c>
      <c r="S961">
        <v>0</v>
      </c>
      <c r="T961">
        <v>0</v>
      </c>
      <c r="U961">
        <v>0</v>
      </c>
      <c r="V961">
        <v>3</v>
      </c>
      <c r="W961">
        <v>11</v>
      </c>
      <c r="X961">
        <v>0</v>
      </c>
      <c r="Y961">
        <v>66</v>
      </c>
      <c r="Z961">
        <v>2449</v>
      </c>
      <c r="AA961">
        <v>0</v>
      </c>
      <c r="AB961">
        <v>0</v>
      </c>
      <c r="AC961">
        <v>0</v>
      </c>
      <c r="AD961">
        <v>1</v>
      </c>
      <c r="AE961">
        <v>0</v>
      </c>
      <c r="AF961">
        <v>0</v>
      </c>
      <c r="AG961">
        <v>0</v>
      </c>
      <c r="AH961">
        <v>1</v>
      </c>
      <c r="AI961">
        <v>0</v>
      </c>
      <c r="AJ961">
        <v>0</v>
      </c>
      <c r="AK961">
        <v>890</v>
      </c>
      <c r="AL961">
        <v>695</v>
      </c>
      <c r="AM961">
        <v>1</v>
      </c>
    </row>
    <row r="962" spans="1:39" x14ac:dyDescent="0.25">
      <c r="A962">
        <v>46779</v>
      </c>
      <c r="B962">
        <v>1</v>
      </c>
      <c r="C962">
        <v>1</v>
      </c>
      <c r="D962">
        <v>55</v>
      </c>
      <c r="E962">
        <v>12</v>
      </c>
      <c r="F962">
        <v>1</v>
      </c>
      <c r="G962">
        <v>3</v>
      </c>
      <c r="H962">
        <v>0</v>
      </c>
      <c r="I962">
        <v>0</v>
      </c>
      <c r="J962">
        <v>7</v>
      </c>
      <c r="K962">
        <v>1</v>
      </c>
      <c r="L962">
        <v>0</v>
      </c>
      <c r="M962">
        <v>1</v>
      </c>
      <c r="N962">
        <v>2</v>
      </c>
      <c r="O962">
        <v>4</v>
      </c>
      <c r="P962">
        <v>0</v>
      </c>
      <c r="Q962">
        <v>0</v>
      </c>
      <c r="R962">
        <v>0</v>
      </c>
      <c r="S962">
        <v>0</v>
      </c>
      <c r="T962">
        <v>0</v>
      </c>
      <c r="U962">
        <v>0</v>
      </c>
      <c r="V962">
        <v>3</v>
      </c>
      <c r="W962">
        <v>11</v>
      </c>
      <c r="X962">
        <v>0</v>
      </c>
      <c r="Y962">
        <v>60</v>
      </c>
      <c r="Z962">
        <v>2511</v>
      </c>
      <c r="AA962">
        <v>0</v>
      </c>
      <c r="AB962">
        <v>0</v>
      </c>
      <c r="AC962">
        <v>0</v>
      </c>
      <c r="AD962">
        <v>0</v>
      </c>
      <c r="AE962">
        <v>1</v>
      </c>
      <c r="AF962">
        <v>1</v>
      </c>
      <c r="AG962">
        <v>0</v>
      </c>
      <c r="AH962">
        <v>0</v>
      </c>
      <c r="AI962">
        <v>0</v>
      </c>
      <c r="AJ962">
        <v>0</v>
      </c>
      <c r="AK962">
        <v>16</v>
      </c>
      <c r="AL962">
        <v>9</v>
      </c>
      <c r="AM962">
        <v>0</v>
      </c>
    </row>
    <row r="963" spans="1:39" x14ac:dyDescent="0.25">
      <c r="A963">
        <v>4861</v>
      </c>
      <c r="B963">
        <v>0</v>
      </c>
      <c r="C963">
        <v>0</v>
      </c>
      <c r="D963">
        <v>20</v>
      </c>
      <c r="E963">
        <v>2</v>
      </c>
      <c r="F963">
        <v>1</v>
      </c>
      <c r="G963">
        <v>1</v>
      </c>
      <c r="H963">
        <v>1</v>
      </c>
      <c r="I963">
        <v>0</v>
      </c>
      <c r="J963">
        <v>1</v>
      </c>
      <c r="K963">
        <v>0</v>
      </c>
      <c r="L963">
        <v>0</v>
      </c>
      <c r="M963">
        <v>0</v>
      </c>
      <c r="N963">
        <v>0</v>
      </c>
      <c r="O963">
        <v>14</v>
      </c>
      <c r="P963">
        <v>0</v>
      </c>
      <c r="Q963">
        <v>0</v>
      </c>
      <c r="R963">
        <v>0</v>
      </c>
      <c r="S963">
        <v>0</v>
      </c>
      <c r="T963">
        <v>0</v>
      </c>
      <c r="U963">
        <v>0</v>
      </c>
      <c r="V963">
        <v>3</v>
      </c>
      <c r="W963">
        <v>11</v>
      </c>
      <c r="X963">
        <v>0</v>
      </c>
      <c r="Y963">
        <v>55</v>
      </c>
      <c r="Z963">
        <v>2166</v>
      </c>
      <c r="AA963">
        <v>1</v>
      </c>
      <c r="AB963">
        <v>0</v>
      </c>
      <c r="AC963">
        <v>0</v>
      </c>
      <c r="AD963">
        <v>0</v>
      </c>
      <c r="AE963">
        <v>0</v>
      </c>
      <c r="AF963">
        <v>0</v>
      </c>
      <c r="AG963">
        <v>0</v>
      </c>
      <c r="AH963">
        <v>1</v>
      </c>
      <c r="AI963">
        <v>0</v>
      </c>
      <c r="AJ963">
        <v>0</v>
      </c>
      <c r="AK963">
        <v>5</v>
      </c>
      <c r="AL963">
        <v>4</v>
      </c>
      <c r="AM963">
        <v>0</v>
      </c>
    </row>
    <row r="964" spans="1:39" x14ac:dyDescent="0.25">
      <c r="A964">
        <v>33462</v>
      </c>
      <c r="B964">
        <v>1</v>
      </c>
      <c r="C964">
        <v>0</v>
      </c>
      <c r="D964">
        <v>78</v>
      </c>
      <c r="E964">
        <v>22</v>
      </c>
      <c r="F964">
        <v>3</v>
      </c>
      <c r="G964">
        <v>18</v>
      </c>
      <c r="H964">
        <v>0</v>
      </c>
      <c r="I964">
        <v>0</v>
      </c>
      <c r="J964">
        <v>11</v>
      </c>
      <c r="K964">
        <v>1</v>
      </c>
      <c r="L964">
        <v>2</v>
      </c>
      <c r="M964">
        <v>0</v>
      </c>
      <c r="N964">
        <v>3</v>
      </c>
      <c r="O964">
        <v>7</v>
      </c>
      <c r="P964">
        <v>0</v>
      </c>
      <c r="Q964">
        <v>0</v>
      </c>
      <c r="R964">
        <v>0</v>
      </c>
      <c r="S964">
        <v>0</v>
      </c>
      <c r="T964">
        <v>0</v>
      </c>
      <c r="U964">
        <v>0</v>
      </c>
      <c r="V964">
        <v>3</v>
      </c>
      <c r="W964">
        <v>11</v>
      </c>
      <c r="X964">
        <v>0</v>
      </c>
      <c r="Y964">
        <v>41</v>
      </c>
      <c r="Z964">
        <v>2485</v>
      </c>
      <c r="AA964">
        <v>1</v>
      </c>
      <c r="AB964">
        <v>0</v>
      </c>
      <c r="AC964">
        <v>0</v>
      </c>
      <c r="AD964">
        <v>0</v>
      </c>
      <c r="AE964">
        <v>0</v>
      </c>
      <c r="AF964">
        <v>0</v>
      </c>
      <c r="AG964">
        <v>0</v>
      </c>
      <c r="AH964">
        <v>0</v>
      </c>
      <c r="AI964">
        <v>1</v>
      </c>
      <c r="AJ964">
        <v>0</v>
      </c>
      <c r="AK964">
        <v>43</v>
      </c>
      <c r="AL964">
        <v>32</v>
      </c>
      <c r="AM964">
        <v>0</v>
      </c>
    </row>
    <row r="965" spans="1:39" x14ac:dyDescent="0.25">
      <c r="A965">
        <v>63693</v>
      </c>
      <c r="B965">
        <v>0</v>
      </c>
      <c r="C965">
        <v>1</v>
      </c>
      <c r="D965">
        <v>63</v>
      </c>
      <c r="E965">
        <v>587</v>
      </c>
      <c r="F965">
        <v>43</v>
      </c>
      <c r="G965">
        <v>337</v>
      </c>
      <c r="H965">
        <v>42</v>
      </c>
      <c r="I965">
        <v>87</v>
      </c>
      <c r="J965">
        <v>54</v>
      </c>
      <c r="K965">
        <v>3</v>
      </c>
      <c r="L965">
        <v>11</v>
      </c>
      <c r="M965">
        <v>6</v>
      </c>
      <c r="N965">
        <v>9</v>
      </c>
      <c r="O965">
        <v>6</v>
      </c>
      <c r="P965">
        <v>0</v>
      </c>
      <c r="Q965">
        <v>0</v>
      </c>
      <c r="R965">
        <v>0</v>
      </c>
      <c r="S965">
        <v>0</v>
      </c>
      <c r="T965">
        <v>0</v>
      </c>
      <c r="U965">
        <v>0</v>
      </c>
      <c r="V965">
        <v>3</v>
      </c>
      <c r="W965">
        <v>11</v>
      </c>
      <c r="X965">
        <v>0</v>
      </c>
      <c r="Y965">
        <v>42</v>
      </c>
      <c r="Z965">
        <v>2417</v>
      </c>
      <c r="AA965">
        <v>1</v>
      </c>
      <c r="AB965">
        <v>0</v>
      </c>
      <c r="AC965">
        <v>0</v>
      </c>
      <c r="AD965">
        <v>0</v>
      </c>
      <c r="AE965">
        <v>0</v>
      </c>
      <c r="AF965">
        <v>0</v>
      </c>
      <c r="AG965">
        <v>0</v>
      </c>
      <c r="AH965">
        <v>1</v>
      </c>
      <c r="AI965">
        <v>0</v>
      </c>
      <c r="AJ965">
        <v>0</v>
      </c>
      <c r="AK965">
        <v>1096</v>
      </c>
      <c r="AL965">
        <v>1042</v>
      </c>
      <c r="AM965">
        <v>0</v>
      </c>
    </row>
    <row r="966" spans="1:39" x14ac:dyDescent="0.25">
      <c r="A966">
        <v>80763</v>
      </c>
      <c r="B966">
        <v>0</v>
      </c>
      <c r="C966">
        <v>0</v>
      </c>
      <c r="D966">
        <v>17</v>
      </c>
      <c r="E966">
        <v>674</v>
      </c>
      <c r="F966">
        <v>168</v>
      </c>
      <c r="G966">
        <v>108</v>
      </c>
      <c r="H966">
        <v>192</v>
      </c>
      <c r="I966">
        <v>42</v>
      </c>
      <c r="J966">
        <v>231</v>
      </c>
      <c r="K966">
        <v>1</v>
      </c>
      <c r="L966">
        <v>5</v>
      </c>
      <c r="M966">
        <v>11</v>
      </c>
      <c r="N966">
        <v>6</v>
      </c>
      <c r="O966">
        <v>3</v>
      </c>
      <c r="P966">
        <v>0</v>
      </c>
      <c r="Q966">
        <v>0</v>
      </c>
      <c r="R966">
        <v>1</v>
      </c>
      <c r="S966">
        <v>1</v>
      </c>
      <c r="T966">
        <v>0</v>
      </c>
      <c r="U966">
        <v>0</v>
      </c>
      <c r="V966">
        <v>3</v>
      </c>
      <c r="W966">
        <v>11</v>
      </c>
      <c r="X966">
        <v>1</v>
      </c>
      <c r="Y966">
        <v>70</v>
      </c>
      <c r="Z966">
        <v>2477</v>
      </c>
      <c r="AA966">
        <v>0</v>
      </c>
      <c r="AB966">
        <v>1</v>
      </c>
      <c r="AC966">
        <v>0</v>
      </c>
      <c r="AD966">
        <v>0</v>
      </c>
      <c r="AE966">
        <v>0</v>
      </c>
      <c r="AF966">
        <v>0</v>
      </c>
      <c r="AG966">
        <v>0</v>
      </c>
      <c r="AH966">
        <v>1</v>
      </c>
      <c r="AI966">
        <v>0</v>
      </c>
      <c r="AJ966">
        <v>0</v>
      </c>
      <c r="AK966">
        <v>1184</v>
      </c>
      <c r="AL966">
        <v>953</v>
      </c>
      <c r="AM966">
        <v>2</v>
      </c>
    </row>
    <row r="967" spans="1:39" x14ac:dyDescent="0.25">
      <c r="A967">
        <v>65352</v>
      </c>
      <c r="B967">
        <v>0</v>
      </c>
      <c r="C967">
        <v>1</v>
      </c>
      <c r="D967">
        <v>43</v>
      </c>
      <c r="E967">
        <v>284</v>
      </c>
      <c r="F967">
        <v>3</v>
      </c>
      <c r="G967">
        <v>84</v>
      </c>
      <c r="H967">
        <v>4</v>
      </c>
      <c r="I967">
        <v>7</v>
      </c>
      <c r="J967">
        <v>23</v>
      </c>
      <c r="K967">
        <v>2</v>
      </c>
      <c r="L967">
        <v>4</v>
      </c>
      <c r="M967">
        <v>2</v>
      </c>
      <c r="N967">
        <v>8</v>
      </c>
      <c r="O967">
        <v>4</v>
      </c>
      <c r="P967">
        <v>0</v>
      </c>
      <c r="Q967">
        <v>0</v>
      </c>
      <c r="R967">
        <v>0</v>
      </c>
      <c r="S967">
        <v>0</v>
      </c>
      <c r="T967">
        <v>0</v>
      </c>
      <c r="U967">
        <v>0</v>
      </c>
      <c r="V967">
        <v>3</v>
      </c>
      <c r="W967">
        <v>11</v>
      </c>
      <c r="X967">
        <v>0</v>
      </c>
      <c r="Y967">
        <v>46</v>
      </c>
      <c r="Z967">
        <v>2471</v>
      </c>
      <c r="AA967">
        <v>0</v>
      </c>
      <c r="AB967">
        <v>1</v>
      </c>
      <c r="AC967">
        <v>0</v>
      </c>
      <c r="AD967">
        <v>0</v>
      </c>
      <c r="AE967">
        <v>0</v>
      </c>
      <c r="AF967">
        <v>0</v>
      </c>
      <c r="AG967">
        <v>0</v>
      </c>
      <c r="AH967">
        <v>0</v>
      </c>
      <c r="AI967">
        <v>0</v>
      </c>
      <c r="AJ967">
        <v>1</v>
      </c>
      <c r="AK967">
        <v>382</v>
      </c>
      <c r="AL967">
        <v>359</v>
      </c>
      <c r="AM967">
        <v>0</v>
      </c>
    </row>
    <row r="968" spans="1:39" x14ac:dyDescent="0.25">
      <c r="A968">
        <v>82170</v>
      </c>
      <c r="B968">
        <v>0</v>
      </c>
      <c r="C968">
        <v>0</v>
      </c>
      <c r="D968">
        <v>13</v>
      </c>
      <c r="E968">
        <v>1023</v>
      </c>
      <c r="F968">
        <v>93</v>
      </c>
      <c r="G968">
        <v>651</v>
      </c>
      <c r="H968">
        <v>49</v>
      </c>
      <c r="I968">
        <v>55</v>
      </c>
      <c r="J968">
        <v>37</v>
      </c>
      <c r="K968">
        <v>1</v>
      </c>
      <c r="L968">
        <v>5</v>
      </c>
      <c r="M968">
        <v>6</v>
      </c>
      <c r="N968">
        <v>7</v>
      </c>
      <c r="O968">
        <v>2</v>
      </c>
      <c r="P968">
        <v>0</v>
      </c>
      <c r="Q968">
        <v>0</v>
      </c>
      <c r="R968">
        <v>0</v>
      </c>
      <c r="S968">
        <v>0</v>
      </c>
      <c r="T968">
        <v>0</v>
      </c>
      <c r="U968">
        <v>0</v>
      </c>
      <c r="V968">
        <v>3</v>
      </c>
      <c r="W968">
        <v>11</v>
      </c>
      <c r="X968">
        <v>0</v>
      </c>
      <c r="Y968">
        <v>42</v>
      </c>
      <c r="Z968">
        <v>2375</v>
      </c>
      <c r="AA968">
        <v>0</v>
      </c>
      <c r="AB968">
        <v>1</v>
      </c>
      <c r="AC968">
        <v>0</v>
      </c>
      <c r="AD968">
        <v>0</v>
      </c>
      <c r="AE968">
        <v>0</v>
      </c>
      <c r="AF968">
        <v>0</v>
      </c>
      <c r="AG968">
        <v>0</v>
      </c>
      <c r="AH968">
        <v>0</v>
      </c>
      <c r="AI968">
        <v>0</v>
      </c>
      <c r="AJ968">
        <v>1</v>
      </c>
      <c r="AK968">
        <v>1871</v>
      </c>
      <c r="AL968">
        <v>1834</v>
      </c>
      <c r="AM968">
        <v>0</v>
      </c>
    </row>
    <row r="969" spans="1:39" x14ac:dyDescent="0.25">
      <c r="A969">
        <v>75759</v>
      </c>
      <c r="B969">
        <v>0</v>
      </c>
      <c r="C969">
        <v>0</v>
      </c>
      <c r="D969">
        <v>46</v>
      </c>
      <c r="E969">
        <v>1394</v>
      </c>
      <c r="F969">
        <v>22</v>
      </c>
      <c r="G969">
        <v>708</v>
      </c>
      <c r="H969">
        <v>89</v>
      </c>
      <c r="I969">
        <v>91</v>
      </c>
      <c r="J969">
        <v>182</v>
      </c>
      <c r="K969">
        <v>1</v>
      </c>
      <c r="L969">
        <v>9</v>
      </c>
      <c r="M969">
        <v>7</v>
      </c>
      <c r="N969">
        <v>9</v>
      </c>
      <c r="O969">
        <v>5</v>
      </c>
      <c r="P969">
        <v>1</v>
      </c>
      <c r="Q969">
        <v>0</v>
      </c>
      <c r="R969">
        <v>1</v>
      </c>
      <c r="S969">
        <v>1</v>
      </c>
      <c r="T969">
        <v>0</v>
      </c>
      <c r="U969">
        <v>0</v>
      </c>
      <c r="V969">
        <v>3</v>
      </c>
      <c r="W969">
        <v>11</v>
      </c>
      <c r="X969">
        <v>1</v>
      </c>
      <c r="Y969">
        <v>51</v>
      </c>
      <c r="Z969">
        <v>2406</v>
      </c>
      <c r="AA969">
        <v>0</v>
      </c>
      <c r="AB969">
        <v>1</v>
      </c>
      <c r="AC969">
        <v>0</v>
      </c>
      <c r="AD969">
        <v>0</v>
      </c>
      <c r="AE969">
        <v>0</v>
      </c>
      <c r="AF969">
        <v>0</v>
      </c>
      <c r="AG969">
        <v>0</v>
      </c>
      <c r="AH969">
        <v>1</v>
      </c>
      <c r="AI969">
        <v>0</v>
      </c>
      <c r="AJ969">
        <v>0</v>
      </c>
      <c r="AK969">
        <v>2304</v>
      </c>
      <c r="AL969">
        <v>2122</v>
      </c>
      <c r="AM969">
        <v>3</v>
      </c>
    </row>
    <row r="970" spans="1:39" x14ac:dyDescent="0.25">
      <c r="A970">
        <v>79689</v>
      </c>
      <c r="B970">
        <v>0</v>
      </c>
      <c r="C970">
        <v>0</v>
      </c>
      <c r="D970">
        <v>65</v>
      </c>
      <c r="E970">
        <v>311</v>
      </c>
      <c r="F970">
        <v>26</v>
      </c>
      <c r="G970">
        <v>640</v>
      </c>
      <c r="H970">
        <v>180</v>
      </c>
      <c r="I970">
        <v>37</v>
      </c>
      <c r="J970">
        <v>121</v>
      </c>
      <c r="K970">
        <v>1</v>
      </c>
      <c r="L970">
        <v>4</v>
      </c>
      <c r="M970">
        <v>9</v>
      </c>
      <c r="N970">
        <v>13</v>
      </c>
      <c r="O970">
        <v>2</v>
      </c>
      <c r="P970">
        <v>0</v>
      </c>
      <c r="Q970">
        <v>0</v>
      </c>
      <c r="R970">
        <v>0</v>
      </c>
      <c r="S970">
        <v>0</v>
      </c>
      <c r="T970">
        <v>0</v>
      </c>
      <c r="U970">
        <v>0</v>
      </c>
      <c r="V970">
        <v>3</v>
      </c>
      <c r="W970">
        <v>11</v>
      </c>
      <c r="X970">
        <v>0</v>
      </c>
      <c r="Y970">
        <v>44</v>
      </c>
      <c r="Z970">
        <v>2572</v>
      </c>
      <c r="AA970">
        <v>0</v>
      </c>
      <c r="AB970">
        <v>0</v>
      </c>
      <c r="AC970">
        <v>1</v>
      </c>
      <c r="AD970">
        <v>0</v>
      </c>
      <c r="AE970">
        <v>0</v>
      </c>
      <c r="AF970">
        <v>1</v>
      </c>
      <c r="AG970">
        <v>0</v>
      </c>
      <c r="AH970">
        <v>0</v>
      </c>
      <c r="AI970">
        <v>0</v>
      </c>
      <c r="AJ970">
        <v>0</v>
      </c>
      <c r="AK970">
        <v>1194</v>
      </c>
      <c r="AL970">
        <v>1073</v>
      </c>
      <c r="AM970">
        <v>0</v>
      </c>
    </row>
    <row r="971" spans="1:39" x14ac:dyDescent="0.25">
      <c r="A971">
        <v>35340</v>
      </c>
      <c r="B971">
        <v>1</v>
      </c>
      <c r="C971">
        <v>1</v>
      </c>
      <c r="D971">
        <v>1</v>
      </c>
      <c r="E971">
        <v>27</v>
      </c>
      <c r="F971">
        <v>0</v>
      </c>
      <c r="G971">
        <v>12</v>
      </c>
      <c r="H971">
        <v>0</v>
      </c>
      <c r="I971">
        <v>1</v>
      </c>
      <c r="J971">
        <v>5</v>
      </c>
      <c r="K971">
        <v>2</v>
      </c>
      <c r="L971">
        <v>2</v>
      </c>
      <c r="M971">
        <v>0</v>
      </c>
      <c r="N971">
        <v>3</v>
      </c>
      <c r="O971">
        <v>5</v>
      </c>
      <c r="P971">
        <v>0</v>
      </c>
      <c r="Q971">
        <v>0</v>
      </c>
      <c r="R971">
        <v>0</v>
      </c>
      <c r="S971">
        <v>0</v>
      </c>
      <c r="T971">
        <v>0</v>
      </c>
      <c r="U971">
        <v>0</v>
      </c>
      <c r="V971">
        <v>3</v>
      </c>
      <c r="W971">
        <v>11</v>
      </c>
      <c r="X971">
        <v>0</v>
      </c>
      <c r="Y971">
        <v>64</v>
      </c>
      <c r="Z971">
        <v>2159</v>
      </c>
      <c r="AA971">
        <v>0</v>
      </c>
      <c r="AB971">
        <v>0</v>
      </c>
      <c r="AC971">
        <v>0</v>
      </c>
      <c r="AD971">
        <v>0</v>
      </c>
      <c r="AE971">
        <v>1</v>
      </c>
      <c r="AF971">
        <v>0</v>
      </c>
      <c r="AG971">
        <v>0</v>
      </c>
      <c r="AH971">
        <v>0</v>
      </c>
      <c r="AI971">
        <v>0</v>
      </c>
      <c r="AJ971">
        <v>1</v>
      </c>
      <c r="AK971">
        <v>40</v>
      </c>
      <c r="AL971">
        <v>35</v>
      </c>
      <c r="AM971">
        <v>0</v>
      </c>
    </row>
    <row r="972" spans="1:39" x14ac:dyDescent="0.25">
      <c r="A972">
        <v>85683</v>
      </c>
      <c r="B972">
        <v>0</v>
      </c>
      <c r="C972">
        <v>0</v>
      </c>
      <c r="D972">
        <v>6</v>
      </c>
      <c r="E972">
        <v>1296</v>
      </c>
      <c r="F972">
        <v>17</v>
      </c>
      <c r="G972">
        <v>311</v>
      </c>
      <c r="H972">
        <v>45</v>
      </c>
      <c r="I972">
        <v>69</v>
      </c>
      <c r="J972">
        <v>51</v>
      </c>
      <c r="K972">
        <v>1</v>
      </c>
      <c r="L972">
        <v>2</v>
      </c>
      <c r="M972">
        <v>4</v>
      </c>
      <c r="N972">
        <v>10</v>
      </c>
      <c r="O972">
        <v>1</v>
      </c>
      <c r="P972">
        <v>0</v>
      </c>
      <c r="Q972">
        <v>1</v>
      </c>
      <c r="R972">
        <v>1</v>
      </c>
      <c r="S972">
        <v>1</v>
      </c>
      <c r="T972">
        <v>1</v>
      </c>
      <c r="U972">
        <v>0</v>
      </c>
      <c r="V972">
        <v>3</v>
      </c>
      <c r="W972">
        <v>11</v>
      </c>
      <c r="X972">
        <v>1</v>
      </c>
      <c r="Y972">
        <v>66</v>
      </c>
      <c r="Z972">
        <v>2259</v>
      </c>
      <c r="AA972">
        <v>1</v>
      </c>
      <c r="AB972">
        <v>0</v>
      </c>
      <c r="AC972">
        <v>0</v>
      </c>
      <c r="AD972">
        <v>0</v>
      </c>
      <c r="AE972">
        <v>0</v>
      </c>
      <c r="AF972">
        <v>0</v>
      </c>
      <c r="AG972">
        <v>0</v>
      </c>
      <c r="AH972">
        <v>1</v>
      </c>
      <c r="AI972">
        <v>0</v>
      </c>
      <c r="AJ972">
        <v>0</v>
      </c>
      <c r="AK972">
        <v>1738</v>
      </c>
      <c r="AL972">
        <v>1687</v>
      </c>
      <c r="AM972">
        <v>4</v>
      </c>
    </row>
    <row r="973" spans="1:39" x14ac:dyDescent="0.25">
      <c r="A973">
        <v>24884</v>
      </c>
      <c r="B973">
        <v>1</v>
      </c>
      <c r="C973">
        <v>0</v>
      </c>
      <c r="D973">
        <v>32</v>
      </c>
      <c r="E973">
        <v>3</v>
      </c>
      <c r="F973">
        <v>6</v>
      </c>
      <c r="G973">
        <v>7</v>
      </c>
      <c r="H973">
        <v>0</v>
      </c>
      <c r="I973">
        <v>0</v>
      </c>
      <c r="J973">
        <v>3</v>
      </c>
      <c r="K973">
        <v>1</v>
      </c>
      <c r="L973">
        <v>0</v>
      </c>
      <c r="M973">
        <v>0</v>
      </c>
      <c r="N973">
        <v>3</v>
      </c>
      <c r="O973">
        <v>7</v>
      </c>
      <c r="P973">
        <v>0</v>
      </c>
      <c r="Q973">
        <v>0</v>
      </c>
      <c r="R973">
        <v>0</v>
      </c>
      <c r="S973">
        <v>0</v>
      </c>
      <c r="T973">
        <v>0</v>
      </c>
      <c r="U973">
        <v>0</v>
      </c>
      <c r="V973">
        <v>3</v>
      </c>
      <c r="W973">
        <v>11</v>
      </c>
      <c r="X973">
        <v>0</v>
      </c>
      <c r="Y973">
        <v>48</v>
      </c>
      <c r="Z973">
        <v>2736</v>
      </c>
      <c r="AA973">
        <v>0</v>
      </c>
      <c r="AB973">
        <v>1</v>
      </c>
      <c r="AC973">
        <v>0</v>
      </c>
      <c r="AD973">
        <v>0</v>
      </c>
      <c r="AE973">
        <v>0</v>
      </c>
      <c r="AF973">
        <v>1</v>
      </c>
      <c r="AG973">
        <v>0</v>
      </c>
      <c r="AH973">
        <v>0</v>
      </c>
      <c r="AI973">
        <v>0</v>
      </c>
      <c r="AJ973">
        <v>0</v>
      </c>
      <c r="AK973">
        <v>16</v>
      </c>
      <c r="AL973">
        <v>13</v>
      </c>
      <c r="AM973">
        <v>0</v>
      </c>
    </row>
    <row r="974" spans="1:39" x14ac:dyDescent="0.25">
      <c r="A974">
        <v>42021</v>
      </c>
      <c r="B974">
        <v>1</v>
      </c>
      <c r="C974">
        <v>0</v>
      </c>
      <c r="D974">
        <v>34</v>
      </c>
      <c r="E974">
        <v>393</v>
      </c>
      <c r="F974">
        <v>5</v>
      </c>
      <c r="G974">
        <v>136</v>
      </c>
      <c r="H974">
        <v>7</v>
      </c>
      <c r="I974">
        <v>5</v>
      </c>
      <c r="J974">
        <v>27</v>
      </c>
      <c r="K974">
        <v>5</v>
      </c>
      <c r="L974">
        <v>10</v>
      </c>
      <c r="M974">
        <v>1</v>
      </c>
      <c r="N974">
        <v>6</v>
      </c>
      <c r="O974">
        <v>9</v>
      </c>
      <c r="P974">
        <v>1</v>
      </c>
      <c r="Q974">
        <v>0</v>
      </c>
      <c r="R974">
        <v>0</v>
      </c>
      <c r="S974">
        <v>0</v>
      </c>
      <c r="T974">
        <v>0</v>
      </c>
      <c r="U974">
        <v>0</v>
      </c>
      <c r="V974">
        <v>3</v>
      </c>
      <c r="W974">
        <v>11</v>
      </c>
      <c r="X974">
        <v>0</v>
      </c>
      <c r="Y974">
        <v>39</v>
      </c>
      <c r="Z974">
        <v>2826</v>
      </c>
      <c r="AA974">
        <v>0</v>
      </c>
      <c r="AB974">
        <v>0</v>
      </c>
      <c r="AC974">
        <v>0</v>
      </c>
      <c r="AD974">
        <v>1</v>
      </c>
      <c r="AE974">
        <v>0</v>
      </c>
      <c r="AF974">
        <v>0</v>
      </c>
      <c r="AG974">
        <v>0</v>
      </c>
      <c r="AH974">
        <v>0</v>
      </c>
      <c r="AI974">
        <v>1</v>
      </c>
      <c r="AJ974">
        <v>0</v>
      </c>
      <c r="AK974">
        <v>546</v>
      </c>
      <c r="AL974">
        <v>519</v>
      </c>
      <c r="AM974">
        <v>1</v>
      </c>
    </row>
    <row r="975" spans="1:39" x14ac:dyDescent="0.25">
      <c r="A975">
        <v>64449</v>
      </c>
      <c r="B975">
        <v>1</v>
      </c>
      <c r="C975">
        <v>0</v>
      </c>
      <c r="D975">
        <v>70</v>
      </c>
      <c r="E975">
        <v>218</v>
      </c>
      <c r="F975">
        <v>63</v>
      </c>
      <c r="G975">
        <v>282</v>
      </c>
      <c r="H975">
        <v>137</v>
      </c>
      <c r="I975">
        <v>35</v>
      </c>
      <c r="J975">
        <v>70</v>
      </c>
      <c r="K975">
        <v>4</v>
      </c>
      <c r="L975">
        <v>5</v>
      </c>
      <c r="M975">
        <v>3</v>
      </c>
      <c r="N975">
        <v>12</v>
      </c>
      <c r="O975">
        <v>4</v>
      </c>
      <c r="P975">
        <v>0</v>
      </c>
      <c r="Q975">
        <v>0</v>
      </c>
      <c r="R975">
        <v>0</v>
      </c>
      <c r="S975">
        <v>0</v>
      </c>
      <c r="T975">
        <v>0</v>
      </c>
      <c r="U975">
        <v>0</v>
      </c>
      <c r="V975">
        <v>3</v>
      </c>
      <c r="W975">
        <v>11</v>
      </c>
      <c r="X975">
        <v>0</v>
      </c>
      <c r="Y975">
        <v>31</v>
      </c>
      <c r="Z975">
        <v>2290</v>
      </c>
      <c r="AA975">
        <v>0</v>
      </c>
      <c r="AB975">
        <v>0</v>
      </c>
      <c r="AC975">
        <v>1</v>
      </c>
      <c r="AD975">
        <v>0</v>
      </c>
      <c r="AE975">
        <v>0</v>
      </c>
      <c r="AF975">
        <v>0</v>
      </c>
      <c r="AG975">
        <v>0</v>
      </c>
      <c r="AH975">
        <v>1</v>
      </c>
      <c r="AI975">
        <v>0</v>
      </c>
      <c r="AJ975">
        <v>0</v>
      </c>
      <c r="AK975">
        <v>735</v>
      </c>
      <c r="AL975">
        <v>665</v>
      </c>
      <c r="AM975">
        <v>0</v>
      </c>
    </row>
    <row r="976" spans="1:39" x14ac:dyDescent="0.25">
      <c r="A976">
        <v>64587</v>
      </c>
      <c r="B976">
        <v>1</v>
      </c>
      <c r="C976">
        <v>1</v>
      </c>
      <c r="D976">
        <v>49</v>
      </c>
      <c r="E976">
        <v>66</v>
      </c>
      <c r="F976">
        <v>0</v>
      </c>
      <c r="G976">
        <v>16</v>
      </c>
      <c r="H976">
        <v>0</v>
      </c>
      <c r="I976">
        <v>6</v>
      </c>
      <c r="J976">
        <v>20</v>
      </c>
      <c r="K976">
        <v>2</v>
      </c>
      <c r="L976">
        <v>1</v>
      </c>
      <c r="M976">
        <v>1</v>
      </c>
      <c r="N976">
        <v>4</v>
      </c>
      <c r="O976">
        <v>3</v>
      </c>
      <c r="P976">
        <v>0</v>
      </c>
      <c r="Q976">
        <v>0</v>
      </c>
      <c r="R976">
        <v>0</v>
      </c>
      <c r="S976">
        <v>0</v>
      </c>
      <c r="T976">
        <v>0</v>
      </c>
      <c r="U976">
        <v>0</v>
      </c>
      <c r="V976">
        <v>3</v>
      </c>
      <c r="W976">
        <v>11</v>
      </c>
      <c r="X976">
        <v>0</v>
      </c>
      <c r="Y976">
        <v>66</v>
      </c>
      <c r="Z976">
        <v>2166</v>
      </c>
      <c r="AA976">
        <v>1</v>
      </c>
      <c r="AB976">
        <v>0</v>
      </c>
      <c r="AC976">
        <v>0</v>
      </c>
      <c r="AD976">
        <v>0</v>
      </c>
      <c r="AE976">
        <v>0</v>
      </c>
      <c r="AF976">
        <v>0</v>
      </c>
      <c r="AG976">
        <v>0</v>
      </c>
      <c r="AH976">
        <v>1</v>
      </c>
      <c r="AI976">
        <v>0</v>
      </c>
      <c r="AJ976">
        <v>0</v>
      </c>
      <c r="AK976">
        <v>88</v>
      </c>
      <c r="AL976">
        <v>68</v>
      </c>
      <c r="AM976">
        <v>0</v>
      </c>
    </row>
    <row r="977" spans="1:39" x14ac:dyDescent="0.25">
      <c r="A977">
        <v>34824</v>
      </c>
      <c r="B977">
        <v>0</v>
      </c>
      <c r="C977">
        <v>0</v>
      </c>
      <c r="D977">
        <v>65</v>
      </c>
      <c r="E977">
        <v>4</v>
      </c>
      <c r="F977">
        <v>2</v>
      </c>
      <c r="G977">
        <v>11</v>
      </c>
      <c r="H977">
        <v>2</v>
      </c>
      <c r="I977">
        <v>0</v>
      </c>
      <c r="J977">
        <v>4</v>
      </c>
      <c r="K977">
        <v>1</v>
      </c>
      <c r="L977">
        <v>1</v>
      </c>
      <c r="M977">
        <v>0</v>
      </c>
      <c r="N977">
        <v>2</v>
      </c>
      <c r="O977">
        <v>6</v>
      </c>
      <c r="P977">
        <v>0</v>
      </c>
      <c r="Q977">
        <v>0</v>
      </c>
      <c r="R977">
        <v>0</v>
      </c>
      <c r="S977">
        <v>0</v>
      </c>
      <c r="T977">
        <v>0</v>
      </c>
      <c r="U977">
        <v>0</v>
      </c>
      <c r="V977">
        <v>3</v>
      </c>
      <c r="W977">
        <v>11</v>
      </c>
      <c r="X977">
        <v>0</v>
      </c>
      <c r="Y977">
        <v>25</v>
      </c>
      <c r="Z977">
        <v>2254</v>
      </c>
      <c r="AA977">
        <v>0</v>
      </c>
      <c r="AB977">
        <v>0</v>
      </c>
      <c r="AC977">
        <v>1</v>
      </c>
      <c r="AD977">
        <v>0</v>
      </c>
      <c r="AE977">
        <v>0</v>
      </c>
      <c r="AF977">
        <v>0</v>
      </c>
      <c r="AG977">
        <v>0</v>
      </c>
      <c r="AH977">
        <v>1</v>
      </c>
      <c r="AI977">
        <v>0</v>
      </c>
      <c r="AJ977">
        <v>0</v>
      </c>
      <c r="AK977">
        <v>19</v>
      </c>
      <c r="AL977">
        <v>15</v>
      </c>
      <c r="AM977">
        <v>0</v>
      </c>
    </row>
    <row r="978" spans="1:39" x14ac:dyDescent="0.25">
      <c r="A978">
        <v>75437</v>
      </c>
      <c r="B978">
        <v>0</v>
      </c>
      <c r="C978">
        <v>0</v>
      </c>
      <c r="D978">
        <v>25</v>
      </c>
      <c r="E978">
        <v>795</v>
      </c>
      <c r="F978">
        <v>0</v>
      </c>
      <c r="G978">
        <v>545</v>
      </c>
      <c r="H978">
        <v>95</v>
      </c>
      <c r="I978">
        <v>58</v>
      </c>
      <c r="J978">
        <v>0</v>
      </c>
      <c r="K978">
        <v>1</v>
      </c>
      <c r="L978">
        <v>8</v>
      </c>
      <c r="M978">
        <v>4</v>
      </c>
      <c r="N978">
        <v>10</v>
      </c>
      <c r="O978">
        <v>6</v>
      </c>
      <c r="P978">
        <v>0</v>
      </c>
      <c r="Q978">
        <v>0</v>
      </c>
      <c r="R978">
        <v>0</v>
      </c>
      <c r="S978">
        <v>1</v>
      </c>
      <c r="T978">
        <v>0</v>
      </c>
      <c r="U978">
        <v>0</v>
      </c>
      <c r="V978">
        <v>3</v>
      </c>
      <c r="W978">
        <v>11</v>
      </c>
      <c r="X978">
        <v>0</v>
      </c>
      <c r="Y978">
        <v>42</v>
      </c>
      <c r="Z978">
        <v>2391</v>
      </c>
      <c r="AA978">
        <v>0</v>
      </c>
      <c r="AB978">
        <v>0</v>
      </c>
      <c r="AC978">
        <v>0</v>
      </c>
      <c r="AD978">
        <v>1</v>
      </c>
      <c r="AE978">
        <v>0</v>
      </c>
      <c r="AF978">
        <v>0</v>
      </c>
      <c r="AG978">
        <v>0</v>
      </c>
      <c r="AH978">
        <v>1</v>
      </c>
      <c r="AI978">
        <v>0</v>
      </c>
      <c r="AJ978">
        <v>0</v>
      </c>
      <c r="AK978">
        <v>1493</v>
      </c>
      <c r="AL978">
        <v>1493</v>
      </c>
      <c r="AM978">
        <v>1</v>
      </c>
    </row>
    <row r="979" spans="1:39" x14ac:dyDescent="0.25">
      <c r="A979">
        <v>26091</v>
      </c>
      <c r="B979">
        <v>1</v>
      </c>
      <c r="C979">
        <v>1</v>
      </c>
      <c r="D979">
        <v>84</v>
      </c>
      <c r="E979">
        <v>15</v>
      </c>
      <c r="F979">
        <v>10</v>
      </c>
      <c r="G979">
        <v>19</v>
      </c>
      <c r="H979">
        <v>8</v>
      </c>
      <c r="I979">
        <v>17</v>
      </c>
      <c r="J979">
        <v>20</v>
      </c>
      <c r="K979">
        <v>3</v>
      </c>
      <c r="L979">
        <v>2</v>
      </c>
      <c r="M979">
        <v>1</v>
      </c>
      <c r="N979">
        <v>3</v>
      </c>
      <c r="O979">
        <v>5</v>
      </c>
      <c r="P979">
        <v>0</v>
      </c>
      <c r="Q979">
        <v>0</v>
      </c>
      <c r="R979">
        <v>0</v>
      </c>
      <c r="S979">
        <v>0</v>
      </c>
      <c r="T979">
        <v>0</v>
      </c>
      <c r="U979">
        <v>0</v>
      </c>
      <c r="V979">
        <v>3</v>
      </c>
      <c r="W979">
        <v>11</v>
      </c>
      <c r="X979">
        <v>0</v>
      </c>
      <c r="Y979">
        <v>63</v>
      </c>
      <c r="Z979">
        <v>2283</v>
      </c>
      <c r="AA979">
        <v>0</v>
      </c>
      <c r="AB979">
        <v>0</v>
      </c>
      <c r="AC979">
        <v>0</v>
      </c>
      <c r="AD979">
        <v>1</v>
      </c>
      <c r="AE979">
        <v>0</v>
      </c>
      <c r="AF979">
        <v>0</v>
      </c>
      <c r="AG979">
        <v>0</v>
      </c>
      <c r="AH979">
        <v>1</v>
      </c>
      <c r="AI979">
        <v>0</v>
      </c>
      <c r="AJ979">
        <v>0</v>
      </c>
      <c r="AK979">
        <v>69</v>
      </c>
      <c r="AL979">
        <v>49</v>
      </c>
      <c r="AM979">
        <v>0</v>
      </c>
    </row>
    <row r="980" spans="1:39" x14ac:dyDescent="0.25">
      <c r="A980">
        <v>52845</v>
      </c>
      <c r="B980">
        <v>1</v>
      </c>
      <c r="C980">
        <v>0</v>
      </c>
      <c r="D980">
        <v>7</v>
      </c>
      <c r="E980">
        <v>384</v>
      </c>
      <c r="F980">
        <v>25</v>
      </c>
      <c r="G980">
        <v>292</v>
      </c>
      <c r="H980">
        <v>130</v>
      </c>
      <c r="I980">
        <v>41</v>
      </c>
      <c r="J980">
        <v>64</v>
      </c>
      <c r="K980">
        <v>3</v>
      </c>
      <c r="L980">
        <v>8</v>
      </c>
      <c r="M980">
        <v>8</v>
      </c>
      <c r="N980">
        <v>6</v>
      </c>
      <c r="O980">
        <v>6</v>
      </c>
      <c r="P980">
        <v>1</v>
      </c>
      <c r="Q980">
        <v>0</v>
      </c>
      <c r="R980">
        <v>0</v>
      </c>
      <c r="S980">
        <v>0</v>
      </c>
      <c r="T980">
        <v>0</v>
      </c>
      <c r="U980">
        <v>0</v>
      </c>
      <c r="V980">
        <v>3</v>
      </c>
      <c r="W980">
        <v>11</v>
      </c>
      <c r="X980">
        <v>0</v>
      </c>
      <c r="Y980">
        <v>47</v>
      </c>
      <c r="Z980">
        <v>2479</v>
      </c>
      <c r="AA980">
        <v>0</v>
      </c>
      <c r="AB980">
        <v>1</v>
      </c>
      <c r="AC980">
        <v>0</v>
      </c>
      <c r="AD980">
        <v>0</v>
      </c>
      <c r="AE980">
        <v>0</v>
      </c>
      <c r="AF980">
        <v>0</v>
      </c>
      <c r="AG980">
        <v>0</v>
      </c>
      <c r="AH980">
        <v>1</v>
      </c>
      <c r="AI980">
        <v>0</v>
      </c>
      <c r="AJ980">
        <v>0</v>
      </c>
      <c r="AK980">
        <v>872</v>
      </c>
      <c r="AL980">
        <v>808</v>
      </c>
      <c r="AM980">
        <v>1</v>
      </c>
    </row>
    <row r="981" spans="1:39" x14ac:dyDescent="0.25">
      <c r="A981">
        <v>46086</v>
      </c>
      <c r="B981">
        <v>0</v>
      </c>
      <c r="C981">
        <v>1</v>
      </c>
      <c r="D981">
        <v>34</v>
      </c>
      <c r="E981">
        <v>244</v>
      </c>
      <c r="F981">
        <v>8</v>
      </c>
      <c r="G981">
        <v>32</v>
      </c>
      <c r="H981">
        <v>7</v>
      </c>
      <c r="I981">
        <v>2</v>
      </c>
      <c r="J981">
        <v>50</v>
      </c>
      <c r="K981">
        <v>4</v>
      </c>
      <c r="L981">
        <v>3</v>
      </c>
      <c r="M981">
        <v>1</v>
      </c>
      <c r="N981">
        <v>8</v>
      </c>
      <c r="O981">
        <v>4</v>
      </c>
      <c r="P981">
        <v>0</v>
      </c>
      <c r="Q981">
        <v>0</v>
      </c>
      <c r="R981">
        <v>0</v>
      </c>
      <c r="S981">
        <v>0</v>
      </c>
      <c r="T981">
        <v>0</v>
      </c>
      <c r="U981">
        <v>0</v>
      </c>
      <c r="V981">
        <v>3</v>
      </c>
      <c r="W981">
        <v>11</v>
      </c>
      <c r="X981">
        <v>0</v>
      </c>
      <c r="Y981">
        <v>64</v>
      </c>
      <c r="Z981">
        <v>2397</v>
      </c>
      <c r="AA981">
        <v>1</v>
      </c>
      <c r="AB981">
        <v>0</v>
      </c>
      <c r="AC981">
        <v>0</v>
      </c>
      <c r="AD981">
        <v>0</v>
      </c>
      <c r="AE981">
        <v>0</v>
      </c>
      <c r="AF981">
        <v>0</v>
      </c>
      <c r="AG981">
        <v>0</v>
      </c>
      <c r="AH981">
        <v>1</v>
      </c>
      <c r="AI981">
        <v>0</v>
      </c>
      <c r="AJ981">
        <v>0</v>
      </c>
      <c r="AK981">
        <v>293</v>
      </c>
      <c r="AL981">
        <v>243</v>
      </c>
      <c r="AM981">
        <v>0</v>
      </c>
    </row>
    <row r="982" spans="1:39" x14ac:dyDescent="0.25">
      <c r="A982">
        <v>78028</v>
      </c>
      <c r="B982">
        <v>0</v>
      </c>
      <c r="C982">
        <v>1</v>
      </c>
      <c r="D982">
        <v>38</v>
      </c>
      <c r="E982">
        <v>158</v>
      </c>
      <c r="F982">
        <v>19</v>
      </c>
      <c r="G982">
        <v>288</v>
      </c>
      <c r="H982">
        <v>25</v>
      </c>
      <c r="I982">
        <v>0</v>
      </c>
      <c r="J982">
        <v>38</v>
      </c>
      <c r="K982">
        <v>1</v>
      </c>
      <c r="L982">
        <v>6</v>
      </c>
      <c r="M982">
        <v>4</v>
      </c>
      <c r="N982">
        <v>9</v>
      </c>
      <c r="O982">
        <v>7</v>
      </c>
      <c r="P982">
        <v>0</v>
      </c>
      <c r="Q982">
        <v>1</v>
      </c>
      <c r="R982">
        <v>1</v>
      </c>
      <c r="S982">
        <v>0</v>
      </c>
      <c r="T982">
        <v>0</v>
      </c>
      <c r="U982">
        <v>0</v>
      </c>
      <c r="V982">
        <v>3</v>
      </c>
      <c r="W982">
        <v>11</v>
      </c>
      <c r="X982">
        <v>1</v>
      </c>
      <c r="Y982">
        <v>64</v>
      </c>
      <c r="Z982">
        <v>2816</v>
      </c>
      <c r="AA982">
        <v>0</v>
      </c>
      <c r="AB982">
        <v>0</v>
      </c>
      <c r="AC982">
        <v>0</v>
      </c>
      <c r="AD982">
        <v>0</v>
      </c>
      <c r="AE982">
        <v>1</v>
      </c>
      <c r="AF982">
        <v>0</v>
      </c>
      <c r="AG982">
        <v>0</v>
      </c>
      <c r="AH982">
        <v>0</v>
      </c>
      <c r="AI982">
        <v>0</v>
      </c>
      <c r="AJ982">
        <v>1</v>
      </c>
      <c r="AK982">
        <v>490</v>
      </c>
      <c r="AL982">
        <v>452</v>
      </c>
      <c r="AM982">
        <v>2</v>
      </c>
    </row>
    <row r="983" spans="1:39" x14ac:dyDescent="0.25">
      <c r="A983">
        <v>95169</v>
      </c>
      <c r="B983">
        <v>0</v>
      </c>
      <c r="C983">
        <v>0</v>
      </c>
      <c r="D983">
        <v>1</v>
      </c>
      <c r="E983">
        <v>1285</v>
      </c>
      <c r="F983">
        <v>21</v>
      </c>
      <c r="G983">
        <v>449</v>
      </c>
      <c r="H983">
        <v>106</v>
      </c>
      <c r="I983">
        <v>20</v>
      </c>
      <c r="J983">
        <v>20</v>
      </c>
      <c r="K983">
        <v>1</v>
      </c>
      <c r="L983">
        <v>4</v>
      </c>
      <c r="M983">
        <v>3</v>
      </c>
      <c r="N983">
        <v>4</v>
      </c>
      <c r="O983">
        <v>1</v>
      </c>
      <c r="P983">
        <v>0</v>
      </c>
      <c r="Q983">
        <v>0</v>
      </c>
      <c r="R983">
        <v>1</v>
      </c>
      <c r="S983">
        <v>1</v>
      </c>
      <c r="T983">
        <v>0</v>
      </c>
      <c r="U983">
        <v>0</v>
      </c>
      <c r="V983">
        <v>3</v>
      </c>
      <c r="W983">
        <v>11</v>
      </c>
      <c r="X983">
        <v>1</v>
      </c>
      <c r="Y983">
        <v>33</v>
      </c>
      <c r="Z983">
        <v>2422</v>
      </c>
      <c r="AA983">
        <v>0</v>
      </c>
      <c r="AB983">
        <v>0</v>
      </c>
      <c r="AC983">
        <v>1</v>
      </c>
      <c r="AD983">
        <v>0</v>
      </c>
      <c r="AE983">
        <v>0</v>
      </c>
      <c r="AF983">
        <v>0</v>
      </c>
      <c r="AG983">
        <v>0</v>
      </c>
      <c r="AH983">
        <v>0</v>
      </c>
      <c r="AI983">
        <v>0</v>
      </c>
      <c r="AJ983">
        <v>1</v>
      </c>
      <c r="AK983">
        <v>1881</v>
      </c>
      <c r="AL983">
        <v>1861</v>
      </c>
      <c r="AM983">
        <v>2</v>
      </c>
    </row>
    <row r="984" spans="1:39" x14ac:dyDescent="0.25">
      <c r="A984">
        <v>56337</v>
      </c>
      <c r="B984">
        <v>1</v>
      </c>
      <c r="C984">
        <v>1</v>
      </c>
      <c r="D984">
        <v>25</v>
      </c>
      <c r="E984">
        <v>349</v>
      </c>
      <c r="F984">
        <v>16</v>
      </c>
      <c r="G984">
        <v>144</v>
      </c>
      <c r="H984">
        <v>28</v>
      </c>
      <c r="I984">
        <v>5</v>
      </c>
      <c r="J984">
        <v>182</v>
      </c>
      <c r="K984">
        <v>5</v>
      </c>
      <c r="L984">
        <v>8</v>
      </c>
      <c r="M984">
        <v>5</v>
      </c>
      <c r="N984">
        <v>4</v>
      </c>
      <c r="O984">
        <v>8</v>
      </c>
      <c r="P984">
        <v>1</v>
      </c>
      <c r="Q984">
        <v>0</v>
      </c>
      <c r="R984">
        <v>0</v>
      </c>
      <c r="S984">
        <v>1</v>
      </c>
      <c r="T984">
        <v>0</v>
      </c>
      <c r="U984">
        <v>0</v>
      </c>
      <c r="V984">
        <v>3</v>
      </c>
      <c r="W984">
        <v>11</v>
      </c>
      <c r="X984">
        <v>1</v>
      </c>
      <c r="Y984">
        <v>39</v>
      </c>
      <c r="Z984">
        <v>2618</v>
      </c>
      <c r="AA984">
        <v>0</v>
      </c>
      <c r="AB984">
        <v>1</v>
      </c>
      <c r="AC984">
        <v>0</v>
      </c>
      <c r="AD984">
        <v>0</v>
      </c>
      <c r="AE984">
        <v>0</v>
      </c>
      <c r="AF984">
        <v>1</v>
      </c>
      <c r="AG984">
        <v>0</v>
      </c>
      <c r="AH984">
        <v>0</v>
      </c>
      <c r="AI984">
        <v>0</v>
      </c>
      <c r="AJ984">
        <v>0</v>
      </c>
      <c r="AK984">
        <v>542</v>
      </c>
      <c r="AL984">
        <v>360</v>
      </c>
      <c r="AM984">
        <v>2</v>
      </c>
    </row>
    <row r="985" spans="1:39" x14ac:dyDescent="0.25">
      <c r="A985">
        <v>22434</v>
      </c>
      <c r="B985">
        <v>1</v>
      </c>
      <c r="C985">
        <v>0</v>
      </c>
      <c r="D985">
        <v>25</v>
      </c>
      <c r="E985">
        <v>4</v>
      </c>
      <c r="F985">
        <v>12</v>
      </c>
      <c r="G985">
        <v>11</v>
      </c>
      <c r="H985">
        <v>3</v>
      </c>
      <c r="I985">
        <v>13</v>
      </c>
      <c r="J985">
        <v>15</v>
      </c>
      <c r="K985">
        <v>2</v>
      </c>
      <c r="L985">
        <v>2</v>
      </c>
      <c r="M985">
        <v>0</v>
      </c>
      <c r="N985">
        <v>3</v>
      </c>
      <c r="O985">
        <v>8</v>
      </c>
      <c r="P985">
        <v>0</v>
      </c>
      <c r="Q985">
        <v>0</v>
      </c>
      <c r="R985">
        <v>0</v>
      </c>
      <c r="S985">
        <v>0</v>
      </c>
      <c r="T985">
        <v>0</v>
      </c>
      <c r="U985">
        <v>0</v>
      </c>
      <c r="V985">
        <v>3</v>
      </c>
      <c r="W985">
        <v>11</v>
      </c>
      <c r="X985">
        <v>0</v>
      </c>
      <c r="Y985">
        <v>33</v>
      </c>
      <c r="Z985">
        <v>2660</v>
      </c>
      <c r="AA985">
        <v>0</v>
      </c>
      <c r="AB985">
        <v>0</v>
      </c>
      <c r="AC985">
        <v>0</v>
      </c>
      <c r="AD985">
        <v>1</v>
      </c>
      <c r="AE985">
        <v>0</v>
      </c>
      <c r="AF985">
        <v>0</v>
      </c>
      <c r="AG985">
        <v>0</v>
      </c>
      <c r="AH985">
        <v>1</v>
      </c>
      <c r="AI985">
        <v>0</v>
      </c>
      <c r="AJ985">
        <v>0</v>
      </c>
      <c r="AK985">
        <v>43</v>
      </c>
      <c r="AL985">
        <v>28</v>
      </c>
      <c r="AM985">
        <v>0</v>
      </c>
    </row>
    <row r="986" spans="1:39" x14ac:dyDescent="0.25">
      <c r="A986">
        <v>36930</v>
      </c>
      <c r="B986">
        <v>0</v>
      </c>
      <c r="C986">
        <v>1</v>
      </c>
      <c r="D986">
        <v>50</v>
      </c>
      <c r="E986">
        <v>223</v>
      </c>
      <c r="F986">
        <v>2</v>
      </c>
      <c r="G986">
        <v>31</v>
      </c>
      <c r="H986">
        <v>0</v>
      </c>
      <c r="I986">
        <v>2</v>
      </c>
      <c r="J986">
        <v>39</v>
      </c>
      <c r="K986">
        <v>5</v>
      </c>
      <c r="L986">
        <v>5</v>
      </c>
      <c r="M986">
        <v>2</v>
      </c>
      <c r="N986">
        <v>4</v>
      </c>
      <c r="O986">
        <v>8</v>
      </c>
      <c r="P986">
        <v>0</v>
      </c>
      <c r="Q986">
        <v>0</v>
      </c>
      <c r="R986">
        <v>0</v>
      </c>
      <c r="S986">
        <v>0</v>
      </c>
      <c r="T986">
        <v>0</v>
      </c>
      <c r="U986">
        <v>0</v>
      </c>
      <c r="V986">
        <v>3</v>
      </c>
      <c r="W986">
        <v>11</v>
      </c>
      <c r="X986">
        <v>0</v>
      </c>
      <c r="Y986">
        <v>66</v>
      </c>
      <c r="Z986">
        <v>2567</v>
      </c>
      <c r="AA986">
        <v>0</v>
      </c>
      <c r="AB986">
        <v>1</v>
      </c>
      <c r="AC986">
        <v>0</v>
      </c>
      <c r="AD986">
        <v>0</v>
      </c>
      <c r="AE986">
        <v>0</v>
      </c>
      <c r="AF986">
        <v>0</v>
      </c>
      <c r="AG986">
        <v>0</v>
      </c>
      <c r="AH986">
        <v>0</v>
      </c>
      <c r="AI986">
        <v>0</v>
      </c>
      <c r="AJ986">
        <v>1</v>
      </c>
      <c r="AK986">
        <v>258</v>
      </c>
      <c r="AL986">
        <v>219</v>
      </c>
      <c r="AM986">
        <v>0</v>
      </c>
    </row>
    <row r="987" spans="1:39" x14ac:dyDescent="0.25">
      <c r="A987">
        <v>36130</v>
      </c>
      <c r="B987">
        <v>0</v>
      </c>
      <c r="C987">
        <v>1</v>
      </c>
      <c r="D987">
        <v>46</v>
      </c>
      <c r="E987">
        <v>157</v>
      </c>
      <c r="F987">
        <v>43</v>
      </c>
      <c r="G987">
        <v>127</v>
      </c>
      <c r="H987">
        <v>68</v>
      </c>
      <c r="I987">
        <v>56</v>
      </c>
      <c r="J987">
        <v>37</v>
      </c>
      <c r="K987">
        <v>6</v>
      </c>
      <c r="L987">
        <v>3</v>
      </c>
      <c r="M987">
        <v>8</v>
      </c>
      <c r="N987">
        <v>4</v>
      </c>
      <c r="O987">
        <v>4</v>
      </c>
      <c r="P987">
        <v>1</v>
      </c>
      <c r="Q987">
        <v>0</v>
      </c>
      <c r="R987">
        <v>0</v>
      </c>
      <c r="S987">
        <v>0</v>
      </c>
      <c r="T987">
        <v>0</v>
      </c>
      <c r="U987">
        <v>0</v>
      </c>
      <c r="V987">
        <v>3</v>
      </c>
      <c r="W987">
        <v>11</v>
      </c>
      <c r="X987">
        <v>1</v>
      </c>
      <c r="Y987">
        <v>66</v>
      </c>
      <c r="Z987">
        <v>2671</v>
      </c>
      <c r="AA987">
        <v>0</v>
      </c>
      <c r="AB987">
        <v>0</v>
      </c>
      <c r="AC987">
        <v>1</v>
      </c>
      <c r="AD987">
        <v>0</v>
      </c>
      <c r="AE987">
        <v>0</v>
      </c>
      <c r="AF987">
        <v>0</v>
      </c>
      <c r="AG987">
        <v>0</v>
      </c>
      <c r="AH987">
        <v>1</v>
      </c>
      <c r="AI987">
        <v>0</v>
      </c>
      <c r="AJ987">
        <v>0</v>
      </c>
      <c r="AK987">
        <v>451</v>
      </c>
      <c r="AL987">
        <v>414</v>
      </c>
      <c r="AM987">
        <v>1</v>
      </c>
    </row>
    <row r="988" spans="1:39" x14ac:dyDescent="0.25">
      <c r="A988">
        <v>65569</v>
      </c>
      <c r="B988">
        <v>0</v>
      </c>
      <c r="C988">
        <v>1</v>
      </c>
      <c r="D988">
        <v>96</v>
      </c>
      <c r="E988">
        <v>397</v>
      </c>
      <c r="F988">
        <v>46</v>
      </c>
      <c r="G988">
        <v>288</v>
      </c>
      <c r="H988">
        <v>20</v>
      </c>
      <c r="I988">
        <v>38</v>
      </c>
      <c r="J988">
        <v>70</v>
      </c>
      <c r="K988">
        <v>2</v>
      </c>
      <c r="L988">
        <v>6</v>
      </c>
      <c r="M988">
        <v>5</v>
      </c>
      <c r="N988">
        <v>10</v>
      </c>
      <c r="O988">
        <v>3</v>
      </c>
      <c r="P988">
        <v>0</v>
      </c>
      <c r="Q988">
        <v>0</v>
      </c>
      <c r="R988">
        <v>0</v>
      </c>
      <c r="S988">
        <v>0</v>
      </c>
      <c r="T988">
        <v>0</v>
      </c>
      <c r="U988">
        <v>0</v>
      </c>
      <c r="V988">
        <v>3</v>
      </c>
      <c r="W988">
        <v>11</v>
      </c>
      <c r="X988">
        <v>0</v>
      </c>
      <c r="Y988">
        <v>67</v>
      </c>
      <c r="Z988">
        <v>2760</v>
      </c>
      <c r="AA988">
        <v>0</v>
      </c>
      <c r="AB988">
        <v>1</v>
      </c>
      <c r="AC988">
        <v>0</v>
      </c>
      <c r="AD988">
        <v>0</v>
      </c>
      <c r="AE988">
        <v>0</v>
      </c>
      <c r="AF988">
        <v>0</v>
      </c>
      <c r="AG988">
        <v>0</v>
      </c>
      <c r="AH988">
        <v>0</v>
      </c>
      <c r="AI988">
        <v>1</v>
      </c>
      <c r="AJ988">
        <v>0</v>
      </c>
      <c r="AK988">
        <v>789</v>
      </c>
      <c r="AL988">
        <v>719</v>
      </c>
      <c r="AM988">
        <v>0</v>
      </c>
    </row>
    <row r="989" spans="1:39" x14ac:dyDescent="0.25">
      <c r="A989">
        <v>83844</v>
      </c>
      <c r="B989">
        <v>0</v>
      </c>
      <c r="C989">
        <v>0</v>
      </c>
      <c r="D989">
        <v>57</v>
      </c>
      <c r="E989">
        <v>901</v>
      </c>
      <c r="F989">
        <v>31</v>
      </c>
      <c r="G989">
        <v>345</v>
      </c>
      <c r="H989">
        <v>75</v>
      </c>
      <c r="I989">
        <v>31</v>
      </c>
      <c r="J989">
        <v>191</v>
      </c>
      <c r="K989">
        <v>1</v>
      </c>
      <c r="L989">
        <v>4</v>
      </c>
      <c r="M989">
        <v>4</v>
      </c>
      <c r="N989">
        <v>11</v>
      </c>
      <c r="O989">
        <v>1</v>
      </c>
      <c r="P989">
        <v>0</v>
      </c>
      <c r="Q989">
        <v>0</v>
      </c>
      <c r="R989">
        <v>1</v>
      </c>
      <c r="S989">
        <v>0</v>
      </c>
      <c r="T989">
        <v>0</v>
      </c>
      <c r="U989">
        <v>0</v>
      </c>
      <c r="V989">
        <v>3</v>
      </c>
      <c r="W989">
        <v>11</v>
      </c>
      <c r="X989">
        <v>0</v>
      </c>
      <c r="Y989">
        <v>68</v>
      </c>
      <c r="Z989">
        <v>2572</v>
      </c>
      <c r="AA989">
        <v>0</v>
      </c>
      <c r="AB989">
        <v>0</v>
      </c>
      <c r="AC989">
        <v>0</v>
      </c>
      <c r="AD989">
        <v>1</v>
      </c>
      <c r="AE989">
        <v>0</v>
      </c>
      <c r="AF989">
        <v>0</v>
      </c>
      <c r="AG989">
        <v>0</v>
      </c>
      <c r="AH989">
        <v>1</v>
      </c>
      <c r="AI989">
        <v>0</v>
      </c>
      <c r="AJ989">
        <v>0</v>
      </c>
      <c r="AK989">
        <v>1383</v>
      </c>
      <c r="AL989">
        <v>1192</v>
      </c>
      <c r="AM989">
        <v>1</v>
      </c>
    </row>
    <row r="990" spans="1:39" x14ac:dyDescent="0.25">
      <c r="A990">
        <v>19514</v>
      </c>
      <c r="B990">
        <v>1</v>
      </c>
      <c r="C990">
        <v>1</v>
      </c>
      <c r="D990">
        <v>47</v>
      </c>
      <c r="E990">
        <v>14</v>
      </c>
      <c r="F990">
        <v>3</v>
      </c>
      <c r="G990">
        <v>21</v>
      </c>
      <c r="H990">
        <v>2</v>
      </c>
      <c r="I990">
        <v>1</v>
      </c>
      <c r="J990">
        <v>28</v>
      </c>
      <c r="K990">
        <v>4</v>
      </c>
      <c r="L990">
        <v>3</v>
      </c>
      <c r="M990">
        <v>1</v>
      </c>
      <c r="N990">
        <v>2</v>
      </c>
      <c r="O990">
        <v>8</v>
      </c>
      <c r="P990">
        <v>1</v>
      </c>
      <c r="Q990">
        <v>0</v>
      </c>
      <c r="R990">
        <v>0</v>
      </c>
      <c r="S990">
        <v>0</v>
      </c>
      <c r="T990">
        <v>0</v>
      </c>
      <c r="U990">
        <v>0</v>
      </c>
      <c r="V990">
        <v>3</v>
      </c>
      <c r="W990">
        <v>11</v>
      </c>
      <c r="X990">
        <v>0</v>
      </c>
      <c r="Y990">
        <v>52</v>
      </c>
      <c r="Z990">
        <v>2313</v>
      </c>
      <c r="AA990">
        <v>0</v>
      </c>
      <c r="AB990">
        <v>1</v>
      </c>
      <c r="AC990">
        <v>0</v>
      </c>
      <c r="AD990">
        <v>0</v>
      </c>
      <c r="AE990">
        <v>0</v>
      </c>
      <c r="AF990">
        <v>0</v>
      </c>
      <c r="AG990">
        <v>0</v>
      </c>
      <c r="AH990">
        <v>1</v>
      </c>
      <c r="AI990">
        <v>0</v>
      </c>
      <c r="AJ990">
        <v>0</v>
      </c>
      <c r="AK990">
        <v>41</v>
      </c>
      <c r="AL990">
        <v>13</v>
      </c>
      <c r="AM990">
        <v>1</v>
      </c>
    </row>
    <row r="991" spans="1:39" x14ac:dyDescent="0.25">
      <c r="A991">
        <v>36736</v>
      </c>
      <c r="B991">
        <v>1</v>
      </c>
      <c r="C991">
        <v>1</v>
      </c>
      <c r="D991">
        <v>52</v>
      </c>
      <c r="E991">
        <v>10</v>
      </c>
      <c r="F991">
        <v>0</v>
      </c>
      <c r="G991">
        <v>3</v>
      </c>
      <c r="H991">
        <v>0</v>
      </c>
      <c r="I991">
        <v>0</v>
      </c>
      <c r="J991">
        <v>4</v>
      </c>
      <c r="K991">
        <v>1</v>
      </c>
      <c r="L991">
        <v>1</v>
      </c>
      <c r="M991">
        <v>0</v>
      </c>
      <c r="N991">
        <v>2</v>
      </c>
      <c r="O991">
        <v>6</v>
      </c>
      <c r="P991">
        <v>0</v>
      </c>
      <c r="Q991">
        <v>0</v>
      </c>
      <c r="R991">
        <v>0</v>
      </c>
      <c r="S991">
        <v>0</v>
      </c>
      <c r="T991">
        <v>0</v>
      </c>
      <c r="U991">
        <v>0</v>
      </c>
      <c r="V991">
        <v>3</v>
      </c>
      <c r="W991">
        <v>11</v>
      </c>
      <c r="X991">
        <v>0</v>
      </c>
      <c r="Y991">
        <v>57</v>
      </c>
      <c r="Z991">
        <v>2574</v>
      </c>
      <c r="AA991">
        <v>0</v>
      </c>
      <c r="AB991">
        <v>0</v>
      </c>
      <c r="AC991">
        <v>1</v>
      </c>
      <c r="AD991">
        <v>0</v>
      </c>
      <c r="AE991">
        <v>0</v>
      </c>
      <c r="AF991">
        <v>0</v>
      </c>
      <c r="AG991">
        <v>0</v>
      </c>
      <c r="AH991">
        <v>0</v>
      </c>
      <c r="AI991">
        <v>0</v>
      </c>
      <c r="AJ991">
        <v>1</v>
      </c>
      <c r="AK991">
        <v>13</v>
      </c>
      <c r="AL991">
        <v>9</v>
      </c>
      <c r="AM991">
        <v>0</v>
      </c>
    </row>
    <row r="992" spans="1:39" x14ac:dyDescent="0.25">
      <c r="A992">
        <v>77568</v>
      </c>
      <c r="B992">
        <v>0</v>
      </c>
      <c r="C992">
        <v>1</v>
      </c>
      <c r="D992">
        <v>30</v>
      </c>
      <c r="E992">
        <v>1230</v>
      </c>
      <c r="F992">
        <v>0</v>
      </c>
      <c r="G992">
        <v>396</v>
      </c>
      <c r="H992">
        <v>232</v>
      </c>
      <c r="I992">
        <v>178</v>
      </c>
      <c r="J992">
        <v>158</v>
      </c>
      <c r="K992">
        <v>1</v>
      </c>
      <c r="L992">
        <v>10</v>
      </c>
      <c r="M992">
        <v>2</v>
      </c>
      <c r="N992">
        <v>8</v>
      </c>
      <c r="O992">
        <v>5</v>
      </c>
      <c r="P992">
        <v>0</v>
      </c>
      <c r="Q992">
        <v>1</v>
      </c>
      <c r="R992">
        <v>1</v>
      </c>
      <c r="S992">
        <v>1</v>
      </c>
      <c r="T992">
        <v>0</v>
      </c>
      <c r="U992">
        <v>0</v>
      </c>
      <c r="V992">
        <v>3</v>
      </c>
      <c r="W992">
        <v>11</v>
      </c>
      <c r="X992">
        <v>0</v>
      </c>
      <c r="Y992">
        <v>41</v>
      </c>
      <c r="Z992">
        <v>2832</v>
      </c>
      <c r="AA992">
        <v>0</v>
      </c>
      <c r="AB992">
        <v>0</v>
      </c>
      <c r="AC992">
        <v>0</v>
      </c>
      <c r="AD992">
        <v>1</v>
      </c>
      <c r="AE992">
        <v>0</v>
      </c>
      <c r="AF992">
        <v>0</v>
      </c>
      <c r="AG992">
        <v>0</v>
      </c>
      <c r="AH992">
        <v>1</v>
      </c>
      <c r="AI992">
        <v>0</v>
      </c>
      <c r="AJ992">
        <v>0</v>
      </c>
      <c r="AK992">
        <v>2036</v>
      </c>
      <c r="AL992">
        <v>1878</v>
      </c>
      <c r="AM992">
        <v>3</v>
      </c>
    </row>
    <row r="993" spans="1:39" x14ac:dyDescent="0.25">
      <c r="A993">
        <v>49187</v>
      </c>
      <c r="B993">
        <v>0</v>
      </c>
      <c r="C993">
        <v>1</v>
      </c>
      <c r="D993">
        <v>63</v>
      </c>
      <c r="E993">
        <v>81</v>
      </c>
      <c r="F993">
        <v>1</v>
      </c>
      <c r="G993">
        <v>31</v>
      </c>
      <c r="H993">
        <v>2</v>
      </c>
      <c r="I993">
        <v>1</v>
      </c>
      <c r="J993">
        <v>0</v>
      </c>
      <c r="K993">
        <v>1</v>
      </c>
      <c r="L993">
        <v>1</v>
      </c>
      <c r="M993">
        <v>1</v>
      </c>
      <c r="N993">
        <v>5</v>
      </c>
      <c r="O993">
        <v>2</v>
      </c>
      <c r="P993">
        <v>0</v>
      </c>
      <c r="Q993">
        <v>0</v>
      </c>
      <c r="R993">
        <v>0</v>
      </c>
      <c r="S993">
        <v>0</v>
      </c>
      <c r="T993">
        <v>0</v>
      </c>
      <c r="U993">
        <v>0</v>
      </c>
      <c r="V993">
        <v>3</v>
      </c>
      <c r="W993">
        <v>11</v>
      </c>
      <c r="X993">
        <v>0</v>
      </c>
      <c r="Y993">
        <v>44</v>
      </c>
      <c r="Z993">
        <v>2328</v>
      </c>
      <c r="AA993">
        <v>0</v>
      </c>
      <c r="AB993">
        <v>0</v>
      </c>
      <c r="AC993">
        <v>0</v>
      </c>
      <c r="AD993">
        <v>1</v>
      </c>
      <c r="AE993">
        <v>0</v>
      </c>
      <c r="AF993">
        <v>0</v>
      </c>
      <c r="AG993">
        <v>0</v>
      </c>
      <c r="AH993">
        <v>0</v>
      </c>
      <c r="AI993">
        <v>0</v>
      </c>
      <c r="AJ993">
        <v>1</v>
      </c>
      <c r="AK993">
        <v>116</v>
      </c>
      <c r="AL993">
        <v>116</v>
      </c>
      <c r="AM993">
        <v>0</v>
      </c>
    </row>
    <row r="994" spans="1:39" x14ac:dyDescent="0.25">
      <c r="A994">
        <v>30168</v>
      </c>
      <c r="B994">
        <v>1</v>
      </c>
      <c r="C994">
        <v>0</v>
      </c>
      <c r="D994">
        <v>51</v>
      </c>
      <c r="E994">
        <v>154</v>
      </c>
      <c r="F994">
        <v>20</v>
      </c>
      <c r="G994">
        <v>66</v>
      </c>
      <c r="H994">
        <v>0</v>
      </c>
      <c r="I994">
        <v>12</v>
      </c>
      <c r="J994">
        <v>27</v>
      </c>
      <c r="K994">
        <v>7</v>
      </c>
      <c r="L994">
        <v>6</v>
      </c>
      <c r="M994">
        <v>1</v>
      </c>
      <c r="N994">
        <v>4</v>
      </c>
      <c r="O994">
        <v>9</v>
      </c>
      <c r="P994">
        <v>0</v>
      </c>
      <c r="Q994">
        <v>0</v>
      </c>
      <c r="R994">
        <v>0</v>
      </c>
      <c r="S994">
        <v>0</v>
      </c>
      <c r="T994">
        <v>0</v>
      </c>
      <c r="U994">
        <v>0</v>
      </c>
      <c r="V994">
        <v>3</v>
      </c>
      <c r="W994">
        <v>11</v>
      </c>
      <c r="X994">
        <v>0</v>
      </c>
      <c r="Y994">
        <v>42</v>
      </c>
      <c r="Z994">
        <v>2638</v>
      </c>
      <c r="AA994">
        <v>0</v>
      </c>
      <c r="AB994">
        <v>0</v>
      </c>
      <c r="AC994">
        <v>1</v>
      </c>
      <c r="AD994">
        <v>0</v>
      </c>
      <c r="AE994">
        <v>0</v>
      </c>
      <c r="AF994">
        <v>0</v>
      </c>
      <c r="AG994">
        <v>0</v>
      </c>
      <c r="AH994">
        <v>1</v>
      </c>
      <c r="AI994">
        <v>0</v>
      </c>
      <c r="AJ994">
        <v>0</v>
      </c>
      <c r="AK994">
        <v>252</v>
      </c>
      <c r="AL994">
        <v>225</v>
      </c>
      <c r="AM994">
        <v>0</v>
      </c>
    </row>
    <row r="995" spans="1:39" x14ac:dyDescent="0.25">
      <c r="A995">
        <v>34053</v>
      </c>
      <c r="B995">
        <v>0</v>
      </c>
      <c r="C995">
        <v>1</v>
      </c>
      <c r="D995">
        <v>14</v>
      </c>
      <c r="E995">
        <v>63</v>
      </c>
      <c r="F995">
        <v>0</v>
      </c>
      <c r="G995">
        <v>21</v>
      </c>
      <c r="H995">
        <v>7</v>
      </c>
      <c r="I995">
        <v>0</v>
      </c>
      <c r="J995">
        <v>12</v>
      </c>
      <c r="K995">
        <v>1</v>
      </c>
      <c r="L995">
        <v>3</v>
      </c>
      <c r="M995">
        <v>0</v>
      </c>
      <c r="N995">
        <v>3</v>
      </c>
      <c r="O995">
        <v>8</v>
      </c>
      <c r="P995">
        <v>0</v>
      </c>
      <c r="Q995">
        <v>0</v>
      </c>
      <c r="R995">
        <v>0</v>
      </c>
      <c r="S995">
        <v>0</v>
      </c>
      <c r="T995">
        <v>0</v>
      </c>
      <c r="U995">
        <v>0</v>
      </c>
      <c r="V995">
        <v>3</v>
      </c>
      <c r="W995">
        <v>11</v>
      </c>
      <c r="X995">
        <v>0</v>
      </c>
      <c r="Y995">
        <v>52</v>
      </c>
      <c r="Z995">
        <v>2816</v>
      </c>
      <c r="AA995">
        <v>0</v>
      </c>
      <c r="AB995">
        <v>0</v>
      </c>
      <c r="AC995">
        <v>0</v>
      </c>
      <c r="AD995">
        <v>1</v>
      </c>
      <c r="AE995">
        <v>0</v>
      </c>
      <c r="AF995">
        <v>0</v>
      </c>
      <c r="AG995">
        <v>0</v>
      </c>
      <c r="AH995">
        <v>0</v>
      </c>
      <c r="AI995">
        <v>1</v>
      </c>
      <c r="AJ995">
        <v>0</v>
      </c>
      <c r="AK995">
        <v>91</v>
      </c>
      <c r="AL995">
        <v>79</v>
      </c>
      <c r="AM995">
        <v>0</v>
      </c>
    </row>
    <row r="996" spans="1:39" x14ac:dyDescent="0.25">
      <c r="A996">
        <v>38196</v>
      </c>
      <c r="B996">
        <v>1</v>
      </c>
      <c r="C996">
        <v>1</v>
      </c>
      <c r="D996">
        <v>20</v>
      </c>
      <c r="E996">
        <v>30</v>
      </c>
      <c r="F996">
        <v>0</v>
      </c>
      <c r="G996">
        <v>11</v>
      </c>
      <c r="H996">
        <v>0</v>
      </c>
      <c r="I996">
        <v>0</v>
      </c>
      <c r="J996">
        <v>3</v>
      </c>
      <c r="K996">
        <v>3</v>
      </c>
      <c r="L996">
        <v>2</v>
      </c>
      <c r="M996">
        <v>0</v>
      </c>
      <c r="N996">
        <v>4</v>
      </c>
      <c r="O996">
        <v>5</v>
      </c>
      <c r="P996">
        <v>0</v>
      </c>
      <c r="Q996">
        <v>0</v>
      </c>
      <c r="R996">
        <v>0</v>
      </c>
      <c r="S996">
        <v>0</v>
      </c>
      <c r="T996">
        <v>0</v>
      </c>
      <c r="U996">
        <v>0</v>
      </c>
      <c r="V996">
        <v>3</v>
      </c>
      <c r="W996">
        <v>11</v>
      </c>
      <c r="X996">
        <v>0</v>
      </c>
      <c r="Y996">
        <v>49</v>
      </c>
      <c r="Z996">
        <v>2231</v>
      </c>
      <c r="AA996">
        <v>0</v>
      </c>
      <c r="AB996">
        <v>1</v>
      </c>
      <c r="AC996">
        <v>0</v>
      </c>
      <c r="AD996">
        <v>0</v>
      </c>
      <c r="AE996">
        <v>0</v>
      </c>
      <c r="AF996">
        <v>0</v>
      </c>
      <c r="AG996">
        <v>0</v>
      </c>
      <c r="AH996">
        <v>0</v>
      </c>
      <c r="AI996">
        <v>1</v>
      </c>
      <c r="AJ996">
        <v>0</v>
      </c>
      <c r="AK996">
        <v>41</v>
      </c>
      <c r="AL996">
        <v>38</v>
      </c>
      <c r="AM996">
        <v>0</v>
      </c>
    </row>
    <row r="997" spans="1:39" x14ac:dyDescent="0.25">
      <c r="A997">
        <v>59412</v>
      </c>
      <c r="B997">
        <v>0</v>
      </c>
      <c r="C997">
        <v>0</v>
      </c>
      <c r="D997">
        <v>56</v>
      </c>
      <c r="E997">
        <v>90</v>
      </c>
      <c r="F997">
        <v>67</v>
      </c>
      <c r="G997">
        <v>165</v>
      </c>
      <c r="H997">
        <v>30</v>
      </c>
      <c r="I997">
        <v>43</v>
      </c>
      <c r="J997">
        <v>11</v>
      </c>
      <c r="K997">
        <v>1</v>
      </c>
      <c r="L997">
        <v>4</v>
      </c>
      <c r="M997">
        <v>2</v>
      </c>
      <c r="N997">
        <v>8</v>
      </c>
      <c r="O997">
        <v>3</v>
      </c>
      <c r="P997">
        <v>0</v>
      </c>
      <c r="Q997">
        <v>0</v>
      </c>
      <c r="R997">
        <v>0</v>
      </c>
      <c r="S997">
        <v>0</v>
      </c>
      <c r="T997">
        <v>0</v>
      </c>
      <c r="U997">
        <v>0</v>
      </c>
      <c r="V997">
        <v>3</v>
      </c>
      <c r="W997">
        <v>11</v>
      </c>
      <c r="X997">
        <v>0</v>
      </c>
      <c r="Y997">
        <v>69</v>
      </c>
      <c r="Z997">
        <v>2230</v>
      </c>
      <c r="AA997">
        <v>0</v>
      </c>
      <c r="AB997">
        <v>1</v>
      </c>
      <c r="AC997">
        <v>0</v>
      </c>
      <c r="AD997">
        <v>0</v>
      </c>
      <c r="AE997">
        <v>0</v>
      </c>
      <c r="AF997">
        <v>0</v>
      </c>
      <c r="AG997">
        <v>0</v>
      </c>
      <c r="AH997">
        <v>0</v>
      </c>
      <c r="AI997">
        <v>1</v>
      </c>
      <c r="AJ997">
        <v>0</v>
      </c>
      <c r="AK997">
        <v>395</v>
      </c>
      <c r="AL997">
        <v>384</v>
      </c>
      <c r="AM997">
        <v>0</v>
      </c>
    </row>
    <row r="998" spans="1:39" x14ac:dyDescent="0.25">
      <c r="A998">
        <v>70924</v>
      </c>
      <c r="B998">
        <v>0</v>
      </c>
      <c r="C998">
        <v>0</v>
      </c>
      <c r="D998">
        <v>41</v>
      </c>
      <c r="E998">
        <v>635</v>
      </c>
      <c r="F998">
        <v>114</v>
      </c>
      <c r="G998">
        <v>254</v>
      </c>
      <c r="H998">
        <v>132</v>
      </c>
      <c r="I998">
        <v>152</v>
      </c>
      <c r="J998">
        <v>76</v>
      </c>
      <c r="K998">
        <v>1</v>
      </c>
      <c r="L998">
        <v>6</v>
      </c>
      <c r="M998">
        <v>6</v>
      </c>
      <c r="N998">
        <v>7</v>
      </c>
      <c r="O998">
        <v>3</v>
      </c>
      <c r="P998">
        <v>0</v>
      </c>
      <c r="Q998">
        <v>0</v>
      </c>
      <c r="R998">
        <v>1</v>
      </c>
      <c r="S998">
        <v>0</v>
      </c>
      <c r="T998">
        <v>0</v>
      </c>
      <c r="U998">
        <v>0</v>
      </c>
      <c r="V998">
        <v>3</v>
      </c>
      <c r="W998">
        <v>11</v>
      </c>
      <c r="X998">
        <v>0</v>
      </c>
      <c r="Y998">
        <v>55</v>
      </c>
      <c r="Z998">
        <v>2242</v>
      </c>
      <c r="AA998">
        <v>0</v>
      </c>
      <c r="AB998">
        <v>1</v>
      </c>
      <c r="AC998">
        <v>0</v>
      </c>
      <c r="AD998">
        <v>0</v>
      </c>
      <c r="AE998">
        <v>0</v>
      </c>
      <c r="AF998">
        <v>1</v>
      </c>
      <c r="AG998">
        <v>0</v>
      </c>
      <c r="AH998">
        <v>0</v>
      </c>
      <c r="AI998">
        <v>0</v>
      </c>
      <c r="AJ998">
        <v>0</v>
      </c>
      <c r="AK998">
        <v>1287</v>
      </c>
      <c r="AL998">
        <v>1211</v>
      </c>
      <c r="AM998">
        <v>1</v>
      </c>
    </row>
    <row r="999" spans="1:39" x14ac:dyDescent="0.25">
      <c r="A999">
        <v>54165</v>
      </c>
      <c r="B999">
        <v>0</v>
      </c>
      <c r="C999">
        <v>0</v>
      </c>
      <c r="D999">
        <v>72</v>
      </c>
      <c r="E999">
        <v>127</v>
      </c>
      <c r="F999">
        <v>4</v>
      </c>
      <c r="G999">
        <v>73</v>
      </c>
      <c r="H999">
        <v>15</v>
      </c>
      <c r="I999">
        <v>6</v>
      </c>
      <c r="J999">
        <v>11</v>
      </c>
      <c r="K999">
        <v>1</v>
      </c>
      <c r="L999">
        <v>2</v>
      </c>
      <c r="M999">
        <v>1</v>
      </c>
      <c r="N999">
        <v>7</v>
      </c>
      <c r="O999">
        <v>2</v>
      </c>
      <c r="P999">
        <v>0</v>
      </c>
      <c r="Q999">
        <v>0</v>
      </c>
      <c r="R999">
        <v>0</v>
      </c>
      <c r="S999">
        <v>0</v>
      </c>
      <c r="T999">
        <v>0</v>
      </c>
      <c r="U999">
        <v>0</v>
      </c>
      <c r="V999">
        <v>3</v>
      </c>
      <c r="W999">
        <v>11</v>
      </c>
      <c r="X999">
        <v>0</v>
      </c>
      <c r="Y999">
        <v>51</v>
      </c>
      <c r="Z999">
        <v>2556</v>
      </c>
      <c r="AA999">
        <v>0</v>
      </c>
      <c r="AB999">
        <v>0</v>
      </c>
      <c r="AC999">
        <v>0</v>
      </c>
      <c r="AD999">
        <v>1</v>
      </c>
      <c r="AE999">
        <v>0</v>
      </c>
      <c r="AF999">
        <v>0</v>
      </c>
      <c r="AG999">
        <v>0</v>
      </c>
      <c r="AH999">
        <v>1</v>
      </c>
      <c r="AI999">
        <v>0</v>
      </c>
      <c r="AJ999">
        <v>0</v>
      </c>
      <c r="AK999">
        <v>225</v>
      </c>
      <c r="AL999">
        <v>214</v>
      </c>
      <c r="AM999">
        <v>0</v>
      </c>
    </row>
    <row r="1000" spans="1:39" x14ac:dyDescent="0.25">
      <c r="A1000">
        <v>32300</v>
      </c>
      <c r="B1000">
        <v>1</v>
      </c>
      <c r="C1000">
        <v>0</v>
      </c>
      <c r="D1000">
        <v>1</v>
      </c>
      <c r="E1000">
        <v>13</v>
      </c>
      <c r="F1000">
        <v>3</v>
      </c>
      <c r="G1000">
        <v>6</v>
      </c>
      <c r="H1000">
        <v>6</v>
      </c>
      <c r="I1000">
        <v>5</v>
      </c>
      <c r="J1000">
        <v>6</v>
      </c>
      <c r="K1000">
        <v>1</v>
      </c>
      <c r="L1000">
        <v>1</v>
      </c>
      <c r="M1000">
        <v>0</v>
      </c>
      <c r="N1000">
        <v>3</v>
      </c>
      <c r="O1000">
        <v>8</v>
      </c>
      <c r="P1000">
        <v>0</v>
      </c>
      <c r="Q1000">
        <v>0</v>
      </c>
      <c r="R1000">
        <v>0</v>
      </c>
      <c r="S1000">
        <v>0</v>
      </c>
      <c r="T1000">
        <v>0</v>
      </c>
      <c r="U1000">
        <v>0</v>
      </c>
      <c r="V1000">
        <v>3</v>
      </c>
      <c r="W1000">
        <v>11</v>
      </c>
      <c r="X1000">
        <v>0</v>
      </c>
      <c r="Y1000">
        <v>47</v>
      </c>
      <c r="Z1000">
        <v>2701</v>
      </c>
      <c r="AA1000">
        <v>0</v>
      </c>
      <c r="AB1000">
        <v>1</v>
      </c>
      <c r="AC1000">
        <v>0</v>
      </c>
      <c r="AD1000">
        <v>0</v>
      </c>
      <c r="AE1000">
        <v>0</v>
      </c>
      <c r="AF1000">
        <v>0</v>
      </c>
      <c r="AG1000">
        <v>0</v>
      </c>
      <c r="AH1000">
        <v>1</v>
      </c>
      <c r="AI1000">
        <v>0</v>
      </c>
      <c r="AJ1000">
        <v>0</v>
      </c>
      <c r="AK1000">
        <v>33</v>
      </c>
      <c r="AL1000">
        <v>27</v>
      </c>
      <c r="AM1000">
        <v>0</v>
      </c>
    </row>
    <row r="1001" spans="1:39" x14ac:dyDescent="0.25">
      <c r="A1001">
        <v>20180</v>
      </c>
      <c r="B1001">
        <v>0</v>
      </c>
      <c r="C1001">
        <v>0</v>
      </c>
      <c r="D1001">
        <v>27</v>
      </c>
      <c r="E1001">
        <v>18</v>
      </c>
      <c r="F1001">
        <v>42</v>
      </c>
      <c r="G1001">
        <v>24</v>
      </c>
      <c r="H1001">
        <v>15</v>
      </c>
      <c r="I1001">
        <v>20</v>
      </c>
      <c r="J1001">
        <v>18</v>
      </c>
      <c r="K1001">
        <v>1</v>
      </c>
      <c r="L1001">
        <v>2</v>
      </c>
      <c r="M1001">
        <v>1</v>
      </c>
      <c r="N1001">
        <v>4</v>
      </c>
      <c r="O1001">
        <v>7</v>
      </c>
      <c r="P1001">
        <v>0</v>
      </c>
      <c r="Q1001">
        <v>0</v>
      </c>
      <c r="R1001">
        <v>0</v>
      </c>
      <c r="S1001">
        <v>0</v>
      </c>
      <c r="T1001">
        <v>0</v>
      </c>
      <c r="U1001">
        <v>0</v>
      </c>
      <c r="V1001">
        <v>3</v>
      </c>
      <c r="W1001">
        <v>11</v>
      </c>
      <c r="X1001">
        <v>0</v>
      </c>
      <c r="Y1001">
        <v>44</v>
      </c>
      <c r="Z1001">
        <v>2653</v>
      </c>
      <c r="AA1001">
        <v>0</v>
      </c>
      <c r="AB1001">
        <v>0</v>
      </c>
      <c r="AC1001">
        <v>1</v>
      </c>
      <c r="AD1001">
        <v>0</v>
      </c>
      <c r="AE1001">
        <v>0</v>
      </c>
      <c r="AF1001">
        <v>0</v>
      </c>
      <c r="AG1001">
        <v>0</v>
      </c>
      <c r="AH1001">
        <v>1</v>
      </c>
      <c r="AI1001">
        <v>0</v>
      </c>
      <c r="AJ1001">
        <v>0</v>
      </c>
      <c r="AK1001">
        <v>119</v>
      </c>
      <c r="AL1001">
        <v>101</v>
      </c>
      <c r="AM1001">
        <v>0</v>
      </c>
    </row>
    <row r="1002" spans="1:39" x14ac:dyDescent="0.25">
      <c r="A1002">
        <v>34961</v>
      </c>
      <c r="B1002">
        <v>1</v>
      </c>
      <c r="C1002">
        <v>0</v>
      </c>
      <c r="D1002">
        <v>77</v>
      </c>
      <c r="E1002">
        <v>45</v>
      </c>
      <c r="F1002">
        <v>2</v>
      </c>
      <c r="G1002">
        <v>26</v>
      </c>
      <c r="H1002">
        <v>4</v>
      </c>
      <c r="I1002">
        <v>1</v>
      </c>
      <c r="J1002">
        <v>1</v>
      </c>
      <c r="K1002">
        <v>3</v>
      </c>
      <c r="L1002">
        <v>3</v>
      </c>
      <c r="M1002">
        <v>1</v>
      </c>
      <c r="N1002">
        <v>3</v>
      </c>
      <c r="O1002">
        <v>7</v>
      </c>
      <c r="P1002">
        <v>0</v>
      </c>
      <c r="Q1002">
        <v>0</v>
      </c>
      <c r="R1002">
        <v>0</v>
      </c>
      <c r="S1002">
        <v>0</v>
      </c>
      <c r="T1002">
        <v>0</v>
      </c>
      <c r="U1002">
        <v>0</v>
      </c>
      <c r="V1002">
        <v>3</v>
      </c>
      <c r="W1002">
        <v>11</v>
      </c>
      <c r="X1002">
        <v>0</v>
      </c>
      <c r="Y1002">
        <v>47</v>
      </c>
      <c r="Z1002">
        <v>2169</v>
      </c>
      <c r="AA1002">
        <v>0</v>
      </c>
      <c r="AB1002">
        <v>1</v>
      </c>
      <c r="AC1002">
        <v>0</v>
      </c>
      <c r="AD1002">
        <v>0</v>
      </c>
      <c r="AE1002">
        <v>0</v>
      </c>
      <c r="AF1002">
        <v>0</v>
      </c>
      <c r="AG1002">
        <v>0</v>
      </c>
      <c r="AH1002">
        <v>1</v>
      </c>
      <c r="AI1002">
        <v>0</v>
      </c>
      <c r="AJ1002">
        <v>0</v>
      </c>
      <c r="AK1002">
        <v>78</v>
      </c>
      <c r="AL1002">
        <v>77</v>
      </c>
      <c r="AM1002">
        <v>0</v>
      </c>
    </row>
    <row r="1003" spans="1:39" x14ac:dyDescent="0.25">
      <c r="A1003">
        <v>28440</v>
      </c>
      <c r="B1003">
        <v>1</v>
      </c>
      <c r="C1003">
        <v>0</v>
      </c>
      <c r="D1003">
        <v>87</v>
      </c>
      <c r="E1003">
        <v>38</v>
      </c>
      <c r="F1003">
        <v>1</v>
      </c>
      <c r="G1003">
        <v>24</v>
      </c>
      <c r="H1003">
        <v>0</v>
      </c>
      <c r="I1003">
        <v>0</v>
      </c>
      <c r="J1003">
        <v>0</v>
      </c>
      <c r="K1003">
        <v>1</v>
      </c>
      <c r="L1003">
        <v>2</v>
      </c>
      <c r="M1003">
        <v>0</v>
      </c>
      <c r="N1003">
        <v>3</v>
      </c>
      <c r="O1003">
        <v>8</v>
      </c>
      <c r="P1003">
        <v>0</v>
      </c>
      <c r="Q1003">
        <v>0</v>
      </c>
      <c r="R1003">
        <v>0</v>
      </c>
      <c r="S1003">
        <v>0</v>
      </c>
      <c r="T1003">
        <v>0</v>
      </c>
      <c r="U1003">
        <v>0</v>
      </c>
      <c r="V1003">
        <v>3</v>
      </c>
      <c r="W1003">
        <v>11</v>
      </c>
      <c r="X1003">
        <v>0</v>
      </c>
      <c r="Y1003">
        <v>46</v>
      </c>
      <c r="Z1003">
        <v>2516</v>
      </c>
      <c r="AA1003">
        <v>0</v>
      </c>
      <c r="AB1003">
        <v>0</v>
      </c>
      <c r="AC1003">
        <v>0</v>
      </c>
      <c r="AD1003">
        <v>1</v>
      </c>
      <c r="AE1003">
        <v>0</v>
      </c>
      <c r="AF1003">
        <v>0</v>
      </c>
      <c r="AG1003">
        <v>0</v>
      </c>
      <c r="AH1003">
        <v>0</v>
      </c>
      <c r="AI1003">
        <v>0</v>
      </c>
      <c r="AJ1003">
        <v>1</v>
      </c>
      <c r="AK1003">
        <v>63</v>
      </c>
      <c r="AL1003">
        <v>63</v>
      </c>
      <c r="AM1003">
        <v>0</v>
      </c>
    </row>
    <row r="1004" spans="1:39" x14ac:dyDescent="0.25">
      <c r="A1004">
        <v>64504</v>
      </c>
      <c r="B1004">
        <v>1</v>
      </c>
      <c r="C1004">
        <v>2</v>
      </c>
      <c r="D1004">
        <v>81</v>
      </c>
      <c r="E1004">
        <v>986</v>
      </c>
      <c r="F1004">
        <v>36</v>
      </c>
      <c r="G1004">
        <v>168</v>
      </c>
      <c r="H1004">
        <v>16</v>
      </c>
      <c r="I1004">
        <v>0</v>
      </c>
      <c r="J1004">
        <v>108</v>
      </c>
      <c r="K1004">
        <v>7</v>
      </c>
      <c r="L1004">
        <v>11</v>
      </c>
      <c r="M1004">
        <v>3</v>
      </c>
      <c r="N1004">
        <v>4</v>
      </c>
      <c r="O1004">
        <v>7</v>
      </c>
      <c r="P1004">
        <v>0</v>
      </c>
      <c r="Q1004">
        <v>0</v>
      </c>
      <c r="R1004">
        <v>0</v>
      </c>
      <c r="S1004">
        <v>0</v>
      </c>
      <c r="T1004">
        <v>0</v>
      </c>
      <c r="U1004">
        <v>0</v>
      </c>
      <c r="V1004">
        <v>3</v>
      </c>
      <c r="W1004">
        <v>11</v>
      </c>
      <c r="X1004">
        <v>1</v>
      </c>
      <c r="Y1004">
        <v>67</v>
      </c>
      <c r="Z1004">
        <v>2641</v>
      </c>
      <c r="AA1004">
        <v>0</v>
      </c>
      <c r="AB1004">
        <v>0</v>
      </c>
      <c r="AC1004">
        <v>0</v>
      </c>
      <c r="AD1004">
        <v>1</v>
      </c>
      <c r="AE1004">
        <v>0</v>
      </c>
      <c r="AF1004">
        <v>0</v>
      </c>
      <c r="AG1004">
        <v>0</v>
      </c>
      <c r="AH1004">
        <v>0</v>
      </c>
      <c r="AI1004">
        <v>0</v>
      </c>
      <c r="AJ1004">
        <v>1</v>
      </c>
      <c r="AK1004">
        <v>1206</v>
      </c>
      <c r="AL1004">
        <v>1098</v>
      </c>
      <c r="AM1004">
        <v>0</v>
      </c>
    </row>
    <row r="1005" spans="1:39" x14ac:dyDescent="0.25">
      <c r="A1005">
        <v>33564</v>
      </c>
      <c r="B1005">
        <v>0</v>
      </c>
      <c r="C1005">
        <v>1</v>
      </c>
      <c r="D1005">
        <v>51</v>
      </c>
      <c r="E1005">
        <v>61</v>
      </c>
      <c r="F1005">
        <v>0</v>
      </c>
      <c r="G1005">
        <v>3</v>
      </c>
      <c r="H1005">
        <v>0</v>
      </c>
      <c r="I1005">
        <v>0</v>
      </c>
      <c r="J1005">
        <v>7</v>
      </c>
      <c r="K1005">
        <v>1</v>
      </c>
      <c r="L1005">
        <v>1</v>
      </c>
      <c r="M1005">
        <v>1</v>
      </c>
      <c r="N1005">
        <v>3</v>
      </c>
      <c r="O1005">
        <v>5</v>
      </c>
      <c r="P1005">
        <v>0</v>
      </c>
      <c r="Q1005">
        <v>0</v>
      </c>
      <c r="R1005">
        <v>0</v>
      </c>
      <c r="S1005">
        <v>0</v>
      </c>
      <c r="T1005">
        <v>0</v>
      </c>
      <c r="U1005">
        <v>0</v>
      </c>
      <c r="V1005">
        <v>3</v>
      </c>
      <c r="W1005">
        <v>11</v>
      </c>
      <c r="X1005">
        <v>0</v>
      </c>
      <c r="Y1005">
        <v>54</v>
      </c>
      <c r="Z1005">
        <v>2164</v>
      </c>
      <c r="AA1005">
        <v>0</v>
      </c>
      <c r="AB1005">
        <v>0</v>
      </c>
      <c r="AC1005">
        <v>0</v>
      </c>
      <c r="AD1005">
        <v>1</v>
      </c>
      <c r="AE1005">
        <v>0</v>
      </c>
      <c r="AF1005">
        <v>0</v>
      </c>
      <c r="AG1005">
        <v>0</v>
      </c>
      <c r="AH1005">
        <v>0</v>
      </c>
      <c r="AI1005">
        <v>1</v>
      </c>
      <c r="AJ1005">
        <v>0</v>
      </c>
      <c r="AK1005">
        <v>64</v>
      </c>
      <c r="AL1005">
        <v>57</v>
      </c>
      <c r="AM1005">
        <v>0</v>
      </c>
    </row>
    <row r="1006" spans="1:39" x14ac:dyDescent="0.25">
      <c r="A1006">
        <v>17345</v>
      </c>
      <c r="B1006">
        <v>1</v>
      </c>
      <c r="C1006">
        <v>0</v>
      </c>
      <c r="D1006">
        <v>79</v>
      </c>
      <c r="E1006">
        <v>4</v>
      </c>
      <c r="F1006">
        <v>9</v>
      </c>
      <c r="G1006">
        <v>16</v>
      </c>
      <c r="H1006">
        <v>17</v>
      </c>
      <c r="I1006">
        <v>0</v>
      </c>
      <c r="J1006">
        <v>12</v>
      </c>
      <c r="K1006">
        <v>2</v>
      </c>
      <c r="L1006">
        <v>2</v>
      </c>
      <c r="M1006">
        <v>1</v>
      </c>
      <c r="N1006">
        <v>2</v>
      </c>
      <c r="O1006">
        <v>8</v>
      </c>
      <c r="P1006">
        <v>0</v>
      </c>
      <c r="Q1006">
        <v>0</v>
      </c>
      <c r="R1006">
        <v>0</v>
      </c>
      <c r="S1006">
        <v>0</v>
      </c>
      <c r="T1006">
        <v>0</v>
      </c>
      <c r="U1006">
        <v>0</v>
      </c>
      <c r="V1006">
        <v>3</v>
      </c>
      <c r="W1006">
        <v>11</v>
      </c>
      <c r="X1006">
        <v>0</v>
      </c>
      <c r="Y1006">
        <v>42</v>
      </c>
      <c r="Z1006">
        <v>2762</v>
      </c>
      <c r="AA1006">
        <v>0</v>
      </c>
      <c r="AB1006">
        <v>1</v>
      </c>
      <c r="AC1006">
        <v>0</v>
      </c>
      <c r="AD1006">
        <v>0</v>
      </c>
      <c r="AE1006">
        <v>0</v>
      </c>
      <c r="AF1006">
        <v>0</v>
      </c>
      <c r="AG1006">
        <v>0</v>
      </c>
      <c r="AH1006">
        <v>1</v>
      </c>
      <c r="AI1006">
        <v>0</v>
      </c>
      <c r="AJ1006">
        <v>0</v>
      </c>
      <c r="AK1006">
        <v>46</v>
      </c>
      <c r="AL1006">
        <v>34</v>
      </c>
      <c r="AM1006">
        <v>0</v>
      </c>
    </row>
    <row r="1007" spans="1:39" x14ac:dyDescent="0.25">
      <c r="A1007">
        <v>56320</v>
      </c>
      <c r="B1007">
        <v>0</v>
      </c>
      <c r="C1007">
        <v>1</v>
      </c>
      <c r="D1007">
        <v>11</v>
      </c>
      <c r="E1007">
        <v>201</v>
      </c>
      <c r="F1007">
        <v>53</v>
      </c>
      <c r="G1007">
        <v>172</v>
      </c>
      <c r="H1007">
        <v>116</v>
      </c>
      <c r="I1007">
        <v>77</v>
      </c>
      <c r="J1007">
        <v>83</v>
      </c>
      <c r="K1007">
        <v>3</v>
      </c>
      <c r="L1007">
        <v>5</v>
      </c>
      <c r="M1007">
        <v>4</v>
      </c>
      <c r="N1007">
        <v>9</v>
      </c>
      <c r="O1007">
        <v>4</v>
      </c>
      <c r="P1007">
        <v>0</v>
      </c>
      <c r="Q1007">
        <v>0</v>
      </c>
      <c r="R1007">
        <v>0</v>
      </c>
      <c r="S1007">
        <v>0</v>
      </c>
      <c r="T1007">
        <v>0</v>
      </c>
      <c r="U1007">
        <v>0</v>
      </c>
      <c r="V1007">
        <v>3</v>
      </c>
      <c r="W1007">
        <v>11</v>
      </c>
      <c r="X1007">
        <v>0</v>
      </c>
      <c r="Y1007">
        <v>53</v>
      </c>
      <c r="Z1007">
        <v>2606</v>
      </c>
      <c r="AA1007">
        <v>0</v>
      </c>
      <c r="AB1007">
        <v>1</v>
      </c>
      <c r="AC1007">
        <v>0</v>
      </c>
      <c r="AD1007">
        <v>0</v>
      </c>
      <c r="AE1007">
        <v>0</v>
      </c>
      <c r="AF1007">
        <v>0</v>
      </c>
      <c r="AG1007">
        <v>0</v>
      </c>
      <c r="AH1007">
        <v>0</v>
      </c>
      <c r="AI1007">
        <v>0</v>
      </c>
      <c r="AJ1007">
        <v>1</v>
      </c>
      <c r="AK1007">
        <v>619</v>
      </c>
      <c r="AL1007">
        <v>536</v>
      </c>
      <c r="AM1007">
        <v>0</v>
      </c>
    </row>
    <row r="1008" spans="1:39" x14ac:dyDescent="0.25">
      <c r="A1008">
        <v>28647</v>
      </c>
      <c r="B1008">
        <v>1</v>
      </c>
      <c r="C1008">
        <v>0</v>
      </c>
      <c r="D1008">
        <v>54</v>
      </c>
      <c r="E1008">
        <v>19</v>
      </c>
      <c r="F1008">
        <v>8</v>
      </c>
      <c r="G1008">
        <v>29</v>
      </c>
      <c r="H1008">
        <v>0</v>
      </c>
      <c r="I1008">
        <v>12</v>
      </c>
      <c r="J1008">
        <v>26</v>
      </c>
      <c r="K1008">
        <v>1</v>
      </c>
      <c r="L1008">
        <v>2</v>
      </c>
      <c r="M1008">
        <v>2</v>
      </c>
      <c r="N1008">
        <v>2</v>
      </c>
      <c r="O1008">
        <v>7</v>
      </c>
      <c r="P1008">
        <v>1</v>
      </c>
      <c r="Q1008">
        <v>0</v>
      </c>
      <c r="R1008">
        <v>0</v>
      </c>
      <c r="S1008">
        <v>0</v>
      </c>
      <c r="T1008">
        <v>0</v>
      </c>
      <c r="U1008">
        <v>0</v>
      </c>
      <c r="V1008">
        <v>3</v>
      </c>
      <c r="W1008">
        <v>11</v>
      </c>
      <c r="X1008">
        <v>1</v>
      </c>
      <c r="Y1008">
        <v>42</v>
      </c>
      <c r="Z1008">
        <v>2471</v>
      </c>
      <c r="AA1008">
        <v>0</v>
      </c>
      <c r="AB1008">
        <v>0</v>
      </c>
      <c r="AC1008">
        <v>1</v>
      </c>
      <c r="AD1008">
        <v>0</v>
      </c>
      <c r="AE1008">
        <v>0</v>
      </c>
      <c r="AF1008">
        <v>0</v>
      </c>
      <c r="AG1008">
        <v>0</v>
      </c>
      <c r="AH1008">
        <v>1</v>
      </c>
      <c r="AI1008">
        <v>0</v>
      </c>
      <c r="AJ1008">
        <v>0</v>
      </c>
      <c r="AK1008">
        <v>68</v>
      </c>
      <c r="AL1008">
        <v>42</v>
      </c>
      <c r="AM1008">
        <v>1</v>
      </c>
    </row>
    <row r="1009" spans="1:39" x14ac:dyDescent="0.25">
      <c r="A1009">
        <v>15038</v>
      </c>
      <c r="B1009">
        <v>1</v>
      </c>
      <c r="C1009">
        <v>0</v>
      </c>
      <c r="D1009">
        <v>93</v>
      </c>
      <c r="E1009">
        <v>4</v>
      </c>
      <c r="F1009">
        <v>8</v>
      </c>
      <c r="G1009">
        <v>11</v>
      </c>
      <c r="H1009">
        <v>19</v>
      </c>
      <c r="I1009">
        <v>12</v>
      </c>
      <c r="J1009">
        <v>26</v>
      </c>
      <c r="K1009">
        <v>2</v>
      </c>
      <c r="L1009">
        <v>2</v>
      </c>
      <c r="M1009">
        <v>1</v>
      </c>
      <c r="N1009">
        <v>2</v>
      </c>
      <c r="O1009">
        <v>9</v>
      </c>
      <c r="P1009">
        <v>0</v>
      </c>
      <c r="Q1009">
        <v>0</v>
      </c>
      <c r="R1009">
        <v>0</v>
      </c>
      <c r="S1009">
        <v>0</v>
      </c>
      <c r="T1009">
        <v>0</v>
      </c>
      <c r="U1009">
        <v>0</v>
      </c>
      <c r="V1009">
        <v>3</v>
      </c>
      <c r="W1009">
        <v>11</v>
      </c>
      <c r="X1009">
        <v>0</v>
      </c>
      <c r="Y1009">
        <v>33</v>
      </c>
      <c r="Z1009">
        <v>2675</v>
      </c>
      <c r="AA1009">
        <v>0</v>
      </c>
      <c r="AB1009">
        <v>0</v>
      </c>
      <c r="AC1009">
        <v>1</v>
      </c>
      <c r="AD1009">
        <v>0</v>
      </c>
      <c r="AE1009">
        <v>0</v>
      </c>
      <c r="AF1009">
        <v>0</v>
      </c>
      <c r="AG1009">
        <v>1</v>
      </c>
      <c r="AH1009">
        <v>0</v>
      </c>
      <c r="AI1009">
        <v>0</v>
      </c>
      <c r="AJ1009">
        <v>0</v>
      </c>
      <c r="AK1009">
        <v>54</v>
      </c>
      <c r="AL1009">
        <v>28</v>
      </c>
      <c r="AM1009">
        <v>0</v>
      </c>
    </row>
    <row r="1010" spans="1:39" x14ac:dyDescent="0.25">
      <c r="A1010">
        <v>32173</v>
      </c>
      <c r="B1010">
        <v>0</v>
      </c>
      <c r="C1010">
        <v>1</v>
      </c>
      <c r="D1010">
        <v>0</v>
      </c>
      <c r="E1010">
        <v>18</v>
      </c>
      <c r="F1010">
        <v>0</v>
      </c>
      <c r="G1010">
        <v>2</v>
      </c>
      <c r="H1010">
        <v>0</v>
      </c>
      <c r="I1010">
        <v>0</v>
      </c>
      <c r="J1010">
        <v>2</v>
      </c>
      <c r="K1010">
        <v>1</v>
      </c>
      <c r="L1010">
        <v>1</v>
      </c>
      <c r="M1010">
        <v>0</v>
      </c>
      <c r="N1010">
        <v>3</v>
      </c>
      <c r="O1010">
        <v>4</v>
      </c>
      <c r="P1010">
        <v>0</v>
      </c>
      <c r="Q1010">
        <v>0</v>
      </c>
      <c r="R1010">
        <v>0</v>
      </c>
      <c r="S1010">
        <v>0</v>
      </c>
      <c r="T1010">
        <v>0</v>
      </c>
      <c r="U1010">
        <v>0</v>
      </c>
      <c r="V1010">
        <v>3</v>
      </c>
      <c r="W1010">
        <v>11</v>
      </c>
      <c r="X1010">
        <v>0</v>
      </c>
      <c r="Y1010">
        <v>62</v>
      </c>
      <c r="Z1010">
        <v>2491</v>
      </c>
      <c r="AA1010">
        <v>1</v>
      </c>
      <c r="AB1010">
        <v>0</v>
      </c>
      <c r="AC1010">
        <v>0</v>
      </c>
      <c r="AD1010">
        <v>0</v>
      </c>
      <c r="AE1010">
        <v>0</v>
      </c>
      <c r="AF1010">
        <v>0</v>
      </c>
      <c r="AG1010">
        <v>0</v>
      </c>
      <c r="AH1010">
        <v>0</v>
      </c>
      <c r="AI1010">
        <v>0</v>
      </c>
      <c r="AJ1010">
        <v>1</v>
      </c>
      <c r="AK1010">
        <v>20</v>
      </c>
      <c r="AL1010">
        <v>18</v>
      </c>
      <c r="AM1010">
        <v>0</v>
      </c>
    </row>
    <row r="1011" spans="1:39" x14ac:dyDescent="0.25">
      <c r="A1011">
        <v>68316</v>
      </c>
      <c r="B1011">
        <v>0</v>
      </c>
      <c r="C1011">
        <v>1</v>
      </c>
      <c r="D1011">
        <v>54</v>
      </c>
      <c r="E1011">
        <v>806</v>
      </c>
      <c r="F1011">
        <v>80</v>
      </c>
      <c r="G1011">
        <v>161</v>
      </c>
      <c r="H1011">
        <v>120</v>
      </c>
      <c r="I1011">
        <v>11</v>
      </c>
      <c r="J1011">
        <v>33</v>
      </c>
      <c r="K1011">
        <v>5</v>
      </c>
      <c r="L1011">
        <v>10</v>
      </c>
      <c r="M1011">
        <v>7</v>
      </c>
      <c r="N1011">
        <v>10</v>
      </c>
      <c r="O1011">
        <v>6</v>
      </c>
      <c r="P1011">
        <v>0</v>
      </c>
      <c r="Q1011">
        <v>0</v>
      </c>
      <c r="R1011">
        <v>0</v>
      </c>
      <c r="S1011">
        <v>0</v>
      </c>
      <c r="T1011">
        <v>0</v>
      </c>
      <c r="U1011">
        <v>0</v>
      </c>
      <c r="V1011">
        <v>3</v>
      </c>
      <c r="W1011">
        <v>11</v>
      </c>
      <c r="X1011">
        <v>0</v>
      </c>
      <c r="Y1011">
        <v>56</v>
      </c>
      <c r="Z1011">
        <v>2761</v>
      </c>
      <c r="AA1011">
        <v>0</v>
      </c>
      <c r="AB1011">
        <v>0</v>
      </c>
      <c r="AC1011">
        <v>0</v>
      </c>
      <c r="AD1011">
        <v>1</v>
      </c>
      <c r="AE1011">
        <v>0</v>
      </c>
      <c r="AF1011">
        <v>1</v>
      </c>
      <c r="AG1011">
        <v>0</v>
      </c>
      <c r="AH1011">
        <v>0</v>
      </c>
      <c r="AI1011">
        <v>0</v>
      </c>
      <c r="AJ1011">
        <v>0</v>
      </c>
      <c r="AK1011">
        <v>1178</v>
      </c>
      <c r="AL1011">
        <v>1145</v>
      </c>
      <c r="AM1011">
        <v>0</v>
      </c>
    </row>
    <row r="1012" spans="1:39" x14ac:dyDescent="0.25">
      <c r="A1012">
        <v>74538</v>
      </c>
      <c r="B1012">
        <v>0</v>
      </c>
      <c r="C1012">
        <v>0</v>
      </c>
      <c r="D1012">
        <v>21</v>
      </c>
      <c r="E1012">
        <v>380</v>
      </c>
      <c r="F1012">
        <v>98</v>
      </c>
      <c r="G1012">
        <v>733</v>
      </c>
      <c r="H1012">
        <v>110</v>
      </c>
      <c r="I1012">
        <v>112</v>
      </c>
      <c r="J1012">
        <v>28</v>
      </c>
      <c r="K1012">
        <v>1</v>
      </c>
      <c r="L1012">
        <v>8</v>
      </c>
      <c r="M1012">
        <v>8</v>
      </c>
      <c r="N1012">
        <v>5</v>
      </c>
      <c r="O1012">
        <v>3</v>
      </c>
      <c r="P1012">
        <v>0</v>
      </c>
      <c r="Q1012">
        <v>0</v>
      </c>
      <c r="R1012">
        <v>1</v>
      </c>
      <c r="S1012">
        <v>0</v>
      </c>
      <c r="T1012">
        <v>0</v>
      </c>
      <c r="U1012">
        <v>0</v>
      </c>
      <c r="V1012">
        <v>3</v>
      </c>
      <c r="W1012">
        <v>11</v>
      </c>
      <c r="X1012">
        <v>1</v>
      </c>
      <c r="Y1012">
        <v>49</v>
      </c>
      <c r="Z1012">
        <v>2524</v>
      </c>
      <c r="AA1012">
        <v>0</v>
      </c>
      <c r="AB1012">
        <v>0</v>
      </c>
      <c r="AC1012">
        <v>0</v>
      </c>
      <c r="AD1012">
        <v>1</v>
      </c>
      <c r="AE1012">
        <v>0</v>
      </c>
      <c r="AF1012">
        <v>0</v>
      </c>
      <c r="AG1012">
        <v>0</v>
      </c>
      <c r="AH1012">
        <v>1</v>
      </c>
      <c r="AI1012">
        <v>0</v>
      </c>
      <c r="AJ1012">
        <v>0</v>
      </c>
      <c r="AK1012">
        <v>1433</v>
      </c>
      <c r="AL1012">
        <v>1405</v>
      </c>
      <c r="AM1012">
        <v>1</v>
      </c>
    </row>
    <row r="1013" spans="1:39" x14ac:dyDescent="0.25">
      <c r="A1013">
        <v>91700</v>
      </c>
      <c r="B1013">
        <v>0</v>
      </c>
      <c r="C1013">
        <v>0</v>
      </c>
      <c r="D1013">
        <v>58</v>
      </c>
      <c r="E1013">
        <v>576</v>
      </c>
      <c r="F1013">
        <v>172</v>
      </c>
      <c r="G1013">
        <v>961</v>
      </c>
      <c r="H1013">
        <v>125</v>
      </c>
      <c r="I1013">
        <v>115</v>
      </c>
      <c r="J1013">
        <v>19</v>
      </c>
      <c r="K1013">
        <v>1</v>
      </c>
      <c r="L1013">
        <v>8</v>
      </c>
      <c r="M1013">
        <v>6</v>
      </c>
      <c r="N1013">
        <v>5</v>
      </c>
      <c r="O1013">
        <v>3</v>
      </c>
      <c r="P1013">
        <v>0</v>
      </c>
      <c r="Q1013">
        <v>0</v>
      </c>
      <c r="R1013">
        <v>0</v>
      </c>
      <c r="S1013">
        <v>0</v>
      </c>
      <c r="T1013">
        <v>0</v>
      </c>
      <c r="U1013">
        <v>0</v>
      </c>
      <c r="V1013">
        <v>3</v>
      </c>
      <c r="W1013">
        <v>11</v>
      </c>
      <c r="X1013">
        <v>1</v>
      </c>
      <c r="Y1013">
        <v>49</v>
      </c>
      <c r="Z1013">
        <v>2687</v>
      </c>
      <c r="AA1013">
        <v>0</v>
      </c>
      <c r="AB1013">
        <v>0</v>
      </c>
      <c r="AC1013">
        <v>1</v>
      </c>
      <c r="AD1013">
        <v>0</v>
      </c>
      <c r="AE1013">
        <v>0</v>
      </c>
      <c r="AF1013">
        <v>0</v>
      </c>
      <c r="AG1013">
        <v>0</v>
      </c>
      <c r="AH1013">
        <v>1</v>
      </c>
      <c r="AI1013">
        <v>0</v>
      </c>
      <c r="AJ1013">
        <v>0</v>
      </c>
      <c r="AK1013">
        <v>1949</v>
      </c>
      <c r="AL1013">
        <v>1930</v>
      </c>
      <c r="AM1013">
        <v>0</v>
      </c>
    </row>
    <row r="1014" spans="1:39" x14ac:dyDescent="0.25">
      <c r="A1014">
        <v>68695</v>
      </c>
      <c r="B1014">
        <v>0</v>
      </c>
      <c r="C1014">
        <v>0</v>
      </c>
      <c r="D1014">
        <v>3</v>
      </c>
      <c r="E1014">
        <v>458</v>
      </c>
      <c r="F1014">
        <v>81</v>
      </c>
      <c r="G1014">
        <v>356</v>
      </c>
      <c r="H1014">
        <v>106</v>
      </c>
      <c r="I1014">
        <v>50</v>
      </c>
      <c r="J1014">
        <v>40</v>
      </c>
      <c r="K1014">
        <v>1</v>
      </c>
      <c r="L1014">
        <v>4</v>
      </c>
      <c r="M1014">
        <v>4</v>
      </c>
      <c r="N1014">
        <v>7</v>
      </c>
      <c r="O1014">
        <v>2</v>
      </c>
      <c r="P1014">
        <v>0</v>
      </c>
      <c r="Q1014">
        <v>0</v>
      </c>
      <c r="R1014">
        <v>0</v>
      </c>
      <c r="S1014">
        <v>0</v>
      </c>
      <c r="T1014">
        <v>0</v>
      </c>
      <c r="U1014">
        <v>0</v>
      </c>
      <c r="V1014">
        <v>3</v>
      </c>
      <c r="W1014">
        <v>11</v>
      </c>
      <c r="X1014">
        <v>0</v>
      </c>
      <c r="Y1014">
        <v>51</v>
      </c>
      <c r="Z1014">
        <v>2163</v>
      </c>
      <c r="AA1014">
        <v>0</v>
      </c>
      <c r="AB1014">
        <v>0</v>
      </c>
      <c r="AC1014">
        <v>0</v>
      </c>
      <c r="AD1014">
        <v>1</v>
      </c>
      <c r="AE1014">
        <v>0</v>
      </c>
      <c r="AF1014">
        <v>0</v>
      </c>
      <c r="AG1014">
        <v>0</v>
      </c>
      <c r="AH1014">
        <v>1</v>
      </c>
      <c r="AI1014">
        <v>0</v>
      </c>
      <c r="AJ1014">
        <v>0</v>
      </c>
      <c r="AK1014">
        <v>1051</v>
      </c>
      <c r="AL1014">
        <v>1011</v>
      </c>
      <c r="AM1014">
        <v>0</v>
      </c>
    </row>
    <row r="1015" spans="1:39" x14ac:dyDescent="0.25">
      <c r="A1015">
        <v>31056</v>
      </c>
      <c r="B1015">
        <v>1</v>
      </c>
      <c r="C1015">
        <v>0</v>
      </c>
      <c r="D1015">
        <v>99</v>
      </c>
      <c r="E1015">
        <v>5</v>
      </c>
      <c r="F1015">
        <v>10</v>
      </c>
      <c r="G1015">
        <v>13</v>
      </c>
      <c r="H1015">
        <v>3</v>
      </c>
      <c r="I1015">
        <v>8</v>
      </c>
      <c r="J1015">
        <v>16</v>
      </c>
      <c r="K1015">
        <v>1</v>
      </c>
      <c r="L1015">
        <v>1</v>
      </c>
      <c r="M1015">
        <v>0</v>
      </c>
      <c r="N1015">
        <v>3</v>
      </c>
      <c r="O1015">
        <v>8</v>
      </c>
      <c r="P1015">
        <v>0</v>
      </c>
      <c r="Q1015">
        <v>0</v>
      </c>
      <c r="R1015">
        <v>0</v>
      </c>
      <c r="S1015">
        <v>0</v>
      </c>
      <c r="T1015">
        <v>0</v>
      </c>
      <c r="U1015">
        <v>0</v>
      </c>
      <c r="V1015">
        <v>3</v>
      </c>
      <c r="W1015">
        <v>11</v>
      </c>
      <c r="X1015">
        <v>0</v>
      </c>
      <c r="Y1015">
        <v>43</v>
      </c>
      <c r="Z1015">
        <v>2682</v>
      </c>
      <c r="AA1015">
        <v>0</v>
      </c>
      <c r="AB1015">
        <v>1</v>
      </c>
      <c r="AC1015">
        <v>0</v>
      </c>
      <c r="AD1015">
        <v>0</v>
      </c>
      <c r="AE1015">
        <v>0</v>
      </c>
      <c r="AF1015">
        <v>1</v>
      </c>
      <c r="AG1015">
        <v>0</v>
      </c>
      <c r="AH1015">
        <v>0</v>
      </c>
      <c r="AI1015">
        <v>0</v>
      </c>
      <c r="AJ1015">
        <v>0</v>
      </c>
      <c r="AK1015">
        <v>39</v>
      </c>
      <c r="AL1015">
        <v>23</v>
      </c>
      <c r="AM1015">
        <v>0</v>
      </c>
    </row>
    <row r="1016" spans="1:39" x14ac:dyDescent="0.25">
      <c r="A1016">
        <v>79593</v>
      </c>
      <c r="B1016">
        <v>0</v>
      </c>
      <c r="C1016">
        <v>0</v>
      </c>
      <c r="D1016">
        <v>70</v>
      </c>
      <c r="E1016">
        <v>350</v>
      </c>
      <c r="F1016">
        <v>60</v>
      </c>
      <c r="G1016">
        <v>568</v>
      </c>
      <c r="H1016">
        <v>110</v>
      </c>
      <c r="I1016">
        <v>133</v>
      </c>
      <c r="J1016">
        <v>145</v>
      </c>
      <c r="K1016">
        <v>1</v>
      </c>
      <c r="L1016">
        <v>5</v>
      </c>
      <c r="M1016">
        <v>6</v>
      </c>
      <c r="N1016">
        <v>7</v>
      </c>
      <c r="O1016">
        <v>2</v>
      </c>
      <c r="P1016">
        <v>0</v>
      </c>
      <c r="Q1016">
        <v>0</v>
      </c>
      <c r="R1016">
        <v>1</v>
      </c>
      <c r="S1016">
        <v>0</v>
      </c>
      <c r="T1016">
        <v>0</v>
      </c>
      <c r="U1016">
        <v>0</v>
      </c>
      <c r="V1016">
        <v>3</v>
      </c>
      <c r="W1016">
        <v>11</v>
      </c>
      <c r="X1016">
        <v>0</v>
      </c>
      <c r="Y1016">
        <v>47</v>
      </c>
      <c r="Z1016">
        <v>2207</v>
      </c>
      <c r="AA1016">
        <v>0</v>
      </c>
      <c r="AB1016">
        <v>1</v>
      </c>
      <c r="AC1016">
        <v>0</v>
      </c>
      <c r="AD1016">
        <v>0</v>
      </c>
      <c r="AE1016">
        <v>0</v>
      </c>
      <c r="AF1016">
        <v>0</v>
      </c>
      <c r="AG1016">
        <v>0</v>
      </c>
      <c r="AH1016">
        <v>1</v>
      </c>
      <c r="AI1016">
        <v>0</v>
      </c>
      <c r="AJ1016">
        <v>0</v>
      </c>
      <c r="AK1016">
        <v>1221</v>
      </c>
      <c r="AL1016">
        <v>1076</v>
      </c>
      <c r="AM1016">
        <v>1</v>
      </c>
    </row>
    <row r="1017" spans="1:39" x14ac:dyDescent="0.25">
      <c r="A1017">
        <v>28071</v>
      </c>
      <c r="B1017">
        <v>0</v>
      </c>
      <c r="C1017">
        <v>0</v>
      </c>
      <c r="D1017">
        <v>65</v>
      </c>
      <c r="E1017">
        <v>39</v>
      </c>
      <c r="F1017">
        <v>33</v>
      </c>
      <c r="G1017">
        <v>130</v>
      </c>
      <c r="H1017">
        <v>41</v>
      </c>
      <c r="I1017">
        <v>26</v>
      </c>
      <c r="J1017">
        <v>44</v>
      </c>
      <c r="K1017">
        <v>2</v>
      </c>
      <c r="L1017">
        <v>5</v>
      </c>
      <c r="M1017">
        <v>1</v>
      </c>
      <c r="N1017">
        <v>5</v>
      </c>
      <c r="O1017">
        <v>8</v>
      </c>
      <c r="P1017">
        <v>0</v>
      </c>
      <c r="Q1017">
        <v>0</v>
      </c>
      <c r="R1017">
        <v>0</v>
      </c>
      <c r="S1017">
        <v>0</v>
      </c>
      <c r="T1017">
        <v>0</v>
      </c>
      <c r="U1017">
        <v>0</v>
      </c>
      <c r="V1017">
        <v>3</v>
      </c>
      <c r="W1017">
        <v>11</v>
      </c>
      <c r="X1017">
        <v>0</v>
      </c>
      <c r="Y1017">
        <v>40</v>
      </c>
      <c r="Z1017">
        <v>2828</v>
      </c>
      <c r="AA1017">
        <v>0</v>
      </c>
      <c r="AB1017">
        <v>0</v>
      </c>
      <c r="AC1017">
        <v>1</v>
      </c>
      <c r="AD1017">
        <v>0</v>
      </c>
      <c r="AE1017">
        <v>0</v>
      </c>
      <c r="AF1017">
        <v>0</v>
      </c>
      <c r="AG1017">
        <v>0</v>
      </c>
      <c r="AH1017">
        <v>1</v>
      </c>
      <c r="AI1017">
        <v>0</v>
      </c>
      <c r="AJ1017">
        <v>0</v>
      </c>
      <c r="AK1017">
        <v>269</v>
      </c>
      <c r="AL1017">
        <v>225</v>
      </c>
      <c r="AM1017">
        <v>0</v>
      </c>
    </row>
    <row r="1018" spans="1:39" x14ac:dyDescent="0.25">
      <c r="A1018">
        <v>37334</v>
      </c>
      <c r="B1018">
        <v>1</v>
      </c>
      <c r="C1018">
        <v>1</v>
      </c>
      <c r="D1018">
        <v>44</v>
      </c>
      <c r="E1018">
        <v>26</v>
      </c>
      <c r="F1018">
        <v>1</v>
      </c>
      <c r="G1018">
        <v>16</v>
      </c>
      <c r="H1018">
        <v>2</v>
      </c>
      <c r="I1018">
        <v>2</v>
      </c>
      <c r="J1018">
        <v>15</v>
      </c>
      <c r="K1018">
        <v>4</v>
      </c>
      <c r="L1018">
        <v>3</v>
      </c>
      <c r="M1018">
        <v>0</v>
      </c>
      <c r="N1018">
        <v>4</v>
      </c>
      <c r="O1018">
        <v>4</v>
      </c>
      <c r="P1018">
        <v>0</v>
      </c>
      <c r="Q1018">
        <v>0</v>
      </c>
      <c r="R1018">
        <v>0</v>
      </c>
      <c r="S1018">
        <v>0</v>
      </c>
      <c r="T1018">
        <v>0</v>
      </c>
      <c r="U1018">
        <v>0</v>
      </c>
      <c r="V1018">
        <v>3</v>
      </c>
      <c r="W1018">
        <v>11</v>
      </c>
      <c r="X1018">
        <v>0</v>
      </c>
      <c r="Y1018">
        <v>62</v>
      </c>
      <c r="Z1018">
        <v>2282</v>
      </c>
      <c r="AA1018">
        <v>0</v>
      </c>
      <c r="AB1018">
        <v>0</v>
      </c>
      <c r="AC1018">
        <v>0</v>
      </c>
      <c r="AD1018">
        <v>1</v>
      </c>
      <c r="AE1018">
        <v>0</v>
      </c>
      <c r="AF1018">
        <v>0</v>
      </c>
      <c r="AG1018">
        <v>0</v>
      </c>
      <c r="AH1018">
        <v>0</v>
      </c>
      <c r="AI1018">
        <v>0</v>
      </c>
      <c r="AJ1018">
        <v>1</v>
      </c>
      <c r="AK1018">
        <v>47</v>
      </c>
      <c r="AL1018">
        <v>32</v>
      </c>
      <c r="AM1018">
        <v>0</v>
      </c>
    </row>
    <row r="1019" spans="1:39" x14ac:dyDescent="0.25">
      <c r="A1019">
        <v>46423</v>
      </c>
      <c r="B1019">
        <v>1</v>
      </c>
      <c r="C1019">
        <v>1</v>
      </c>
      <c r="D1019">
        <v>6</v>
      </c>
      <c r="E1019">
        <v>68</v>
      </c>
      <c r="F1019">
        <v>0</v>
      </c>
      <c r="G1019">
        <v>16</v>
      </c>
      <c r="H1019">
        <v>0</v>
      </c>
      <c r="I1019">
        <v>0</v>
      </c>
      <c r="J1019">
        <v>8</v>
      </c>
      <c r="K1019">
        <v>3</v>
      </c>
      <c r="L1019">
        <v>2</v>
      </c>
      <c r="M1019">
        <v>0</v>
      </c>
      <c r="N1019">
        <v>4</v>
      </c>
      <c r="O1019">
        <v>7</v>
      </c>
      <c r="P1019">
        <v>0</v>
      </c>
      <c r="Q1019">
        <v>0</v>
      </c>
      <c r="R1019">
        <v>0</v>
      </c>
      <c r="S1019">
        <v>0</v>
      </c>
      <c r="T1019">
        <v>0</v>
      </c>
      <c r="U1019">
        <v>0</v>
      </c>
      <c r="V1019">
        <v>3</v>
      </c>
      <c r="W1019">
        <v>11</v>
      </c>
      <c r="X1019">
        <v>0</v>
      </c>
      <c r="Y1019">
        <v>48</v>
      </c>
      <c r="Z1019">
        <v>2443</v>
      </c>
      <c r="AA1019">
        <v>0</v>
      </c>
      <c r="AB1019">
        <v>0</v>
      </c>
      <c r="AC1019">
        <v>1</v>
      </c>
      <c r="AD1019">
        <v>0</v>
      </c>
      <c r="AE1019">
        <v>0</v>
      </c>
      <c r="AF1019">
        <v>0</v>
      </c>
      <c r="AG1019">
        <v>0</v>
      </c>
      <c r="AH1019">
        <v>0</v>
      </c>
      <c r="AI1019">
        <v>1</v>
      </c>
      <c r="AJ1019">
        <v>0</v>
      </c>
      <c r="AK1019">
        <v>84</v>
      </c>
      <c r="AL1019">
        <v>76</v>
      </c>
      <c r="AM1019">
        <v>0</v>
      </c>
    </row>
    <row r="1020" spans="1:39" x14ac:dyDescent="0.25">
      <c r="A1020">
        <v>37126</v>
      </c>
      <c r="B1020">
        <v>1</v>
      </c>
      <c r="C1020">
        <v>0</v>
      </c>
      <c r="D1020">
        <v>9</v>
      </c>
      <c r="E1020">
        <v>45</v>
      </c>
      <c r="F1020">
        <v>3</v>
      </c>
      <c r="G1020">
        <v>9</v>
      </c>
      <c r="H1020">
        <v>4</v>
      </c>
      <c r="I1020">
        <v>4</v>
      </c>
      <c r="J1020">
        <v>7</v>
      </c>
      <c r="K1020">
        <v>1</v>
      </c>
      <c r="L1020">
        <v>1</v>
      </c>
      <c r="M1020">
        <v>2</v>
      </c>
      <c r="N1020">
        <v>2</v>
      </c>
      <c r="O1020">
        <v>6</v>
      </c>
      <c r="P1020">
        <v>1</v>
      </c>
      <c r="Q1020">
        <v>0</v>
      </c>
      <c r="R1020">
        <v>0</v>
      </c>
      <c r="S1020">
        <v>0</v>
      </c>
      <c r="T1020">
        <v>0</v>
      </c>
      <c r="U1020">
        <v>0</v>
      </c>
      <c r="V1020">
        <v>3</v>
      </c>
      <c r="W1020">
        <v>11</v>
      </c>
      <c r="X1020">
        <v>1</v>
      </c>
      <c r="Y1020">
        <v>49</v>
      </c>
      <c r="Z1020">
        <v>2250</v>
      </c>
      <c r="AA1020">
        <v>0</v>
      </c>
      <c r="AB1020">
        <v>1</v>
      </c>
      <c r="AC1020">
        <v>0</v>
      </c>
      <c r="AD1020">
        <v>0</v>
      </c>
      <c r="AE1020">
        <v>0</v>
      </c>
      <c r="AF1020">
        <v>0</v>
      </c>
      <c r="AG1020">
        <v>0</v>
      </c>
      <c r="AH1020">
        <v>0</v>
      </c>
      <c r="AI1020">
        <v>0</v>
      </c>
      <c r="AJ1020">
        <v>1</v>
      </c>
      <c r="AK1020">
        <v>65</v>
      </c>
      <c r="AL1020">
        <v>58</v>
      </c>
      <c r="AM1020">
        <v>1</v>
      </c>
    </row>
    <row r="1021" spans="1:39" x14ac:dyDescent="0.25">
      <c r="A1021">
        <v>47703</v>
      </c>
      <c r="B1021">
        <v>0</v>
      </c>
      <c r="C1021">
        <v>1</v>
      </c>
      <c r="D1021">
        <v>95</v>
      </c>
      <c r="E1021">
        <v>359</v>
      </c>
      <c r="F1021">
        <v>0</v>
      </c>
      <c r="G1021">
        <v>134</v>
      </c>
      <c r="H1021">
        <v>13</v>
      </c>
      <c r="I1021">
        <v>26</v>
      </c>
      <c r="J1021">
        <v>123</v>
      </c>
      <c r="K1021">
        <v>4</v>
      </c>
      <c r="L1021">
        <v>6</v>
      </c>
      <c r="M1021">
        <v>3</v>
      </c>
      <c r="N1021">
        <v>8</v>
      </c>
      <c r="O1021">
        <v>5</v>
      </c>
      <c r="P1021">
        <v>0</v>
      </c>
      <c r="Q1021">
        <v>0</v>
      </c>
      <c r="R1021">
        <v>0</v>
      </c>
      <c r="S1021">
        <v>0</v>
      </c>
      <c r="T1021">
        <v>0</v>
      </c>
      <c r="U1021">
        <v>0</v>
      </c>
      <c r="V1021">
        <v>3</v>
      </c>
      <c r="W1021">
        <v>11</v>
      </c>
      <c r="X1021">
        <v>0</v>
      </c>
      <c r="Y1021">
        <v>67</v>
      </c>
      <c r="Z1021">
        <v>2555</v>
      </c>
      <c r="AA1021">
        <v>0</v>
      </c>
      <c r="AB1021">
        <v>1</v>
      </c>
      <c r="AC1021">
        <v>0</v>
      </c>
      <c r="AD1021">
        <v>0</v>
      </c>
      <c r="AE1021">
        <v>0</v>
      </c>
      <c r="AF1021">
        <v>0</v>
      </c>
      <c r="AG1021">
        <v>0</v>
      </c>
      <c r="AH1021">
        <v>1</v>
      </c>
      <c r="AI1021">
        <v>0</v>
      </c>
      <c r="AJ1021">
        <v>0</v>
      </c>
      <c r="AK1021">
        <v>532</v>
      </c>
      <c r="AL1021">
        <v>409</v>
      </c>
      <c r="AM1021">
        <v>0</v>
      </c>
    </row>
    <row r="1022" spans="1:39" x14ac:dyDescent="0.25">
      <c r="A1022">
        <v>61180</v>
      </c>
      <c r="B1022">
        <v>0</v>
      </c>
      <c r="C1022">
        <v>1</v>
      </c>
      <c r="D1022">
        <v>70</v>
      </c>
      <c r="E1022">
        <v>403</v>
      </c>
      <c r="F1022">
        <v>24</v>
      </c>
      <c r="G1022">
        <v>29</v>
      </c>
      <c r="H1022">
        <v>6</v>
      </c>
      <c r="I1022">
        <v>24</v>
      </c>
      <c r="J1022">
        <v>218</v>
      </c>
      <c r="K1022">
        <v>2</v>
      </c>
      <c r="L1022">
        <v>5</v>
      </c>
      <c r="M1022">
        <v>5</v>
      </c>
      <c r="N1022">
        <v>6</v>
      </c>
      <c r="O1022">
        <v>3</v>
      </c>
      <c r="P1022">
        <v>1</v>
      </c>
      <c r="Q1022">
        <v>0</v>
      </c>
      <c r="R1022">
        <v>0</v>
      </c>
      <c r="S1022">
        <v>0</v>
      </c>
      <c r="T1022">
        <v>0</v>
      </c>
      <c r="U1022">
        <v>0</v>
      </c>
      <c r="V1022">
        <v>3</v>
      </c>
      <c r="W1022">
        <v>11</v>
      </c>
      <c r="X1022">
        <v>0</v>
      </c>
      <c r="Y1022">
        <v>61</v>
      </c>
      <c r="Z1022">
        <v>2226</v>
      </c>
      <c r="AA1022">
        <v>0</v>
      </c>
      <c r="AB1022">
        <v>1</v>
      </c>
      <c r="AC1022">
        <v>0</v>
      </c>
      <c r="AD1022">
        <v>0</v>
      </c>
      <c r="AE1022">
        <v>0</v>
      </c>
      <c r="AF1022">
        <v>0</v>
      </c>
      <c r="AG1022">
        <v>0</v>
      </c>
      <c r="AH1022">
        <v>1</v>
      </c>
      <c r="AI1022">
        <v>0</v>
      </c>
      <c r="AJ1022">
        <v>0</v>
      </c>
      <c r="AK1022">
        <v>486</v>
      </c>
      <c r="AL1022">
        <v>268</v>
      </c>
      <c r="AM1022">
        <v>1</v>
      </c>
    </row>
    <row r="1023" spans="1:39" x14ac:dyDescent="0.25">
      <c r="A1023">
        <v>38998</v>
      </c>
      <c r="B1023">
        <v>1</v>
      </c>
      <c r="C1023">
        <v>1</v>
      </c>
      <c r="D1023">
        <v>92</v>
      </c>
      <c r="E1023">
        <v>34</v>
      </c>
      <c r="F1023">
        <v>1</v>
      </c>
      <c r="G1023">
        <v>14</v>
      </c>
      <c r="H1023">
        <v>0</v>
      </c>
      <c r="I1023">
        <v>0</v>
      </c>
      <c r="J1023">
        <v>5</v>
      </c>
      <c r="K1023">
        <v>3</v>
      </c>
      <c r="L1023">
        <v>2</v>
      </c>
      <c r="M1023">
        <v>0</v>
      </c>
      <c r="N1023">
        <v>3</v>
      </c>
      <c r="O1023">
        <v>8</v>
      </c>
      <c r="P1023">
        <v>0</v>
      </c>
      <c r="Q1023">
        <v>0</v>
      </c>
      <c r="R1023">
        <v>0</v>
      </c>
      <c r="S1023">
        <v>0</v>
      </c>
      <c r="T1023">
        <v>0</v>
      </c>
      <c r="U1023">
        <v>1</v>
      </c>
      <c r="V1023">
        <v>3</v>
      </c>
      <c r="W1023">
        <v>11</v>
      </c>
      <c r="X1023">
        <v>0</v>
      </c>
      <c r="Y1023">
        <v>66</v>
      </c>
      <c r="Z1023">
        <v>2762</v>
      </c>
      <c r="AA1023">
        <v>0</v>
      </c>
      <c r="AB1023">
        <v>1</v>
      </c>
      <c r="AC1023">
        <v>0</v>
      </c>
      <c r="AD1023">
        <v>0</v>
      </c>
      <c r="AE1023">
        <v>0</v>
      </c>
      <c r="AF1023">
        <v>0</v>
      </c>
      <c r="AG1023">
        <v>0</v>
      </c>
      <c r="AH1023">
        <v>1</v>
      </c>
      <c r="AI1023">
        <v>0</v>
      </c>
      <c r="AJ1023">
        <v>0</v>
      </c>
      <c r="AK1023">
        <v>49</v>
      </c>
      <c r="AL1023">
        <v>44</v>
      </c>
      <c r="AM1023">
        <v>0</v>
      </c>
    </row>
    <row r="1024" spans="1:39" x14ac:dyDescent="0.25">
      <c r="A1024">
        <v>8028</v>
      </c>
      <c r="B1024">
        <v>0</v>
      </c>
      <c r="C1024">
        <v>0</v>
      </c>
      <c r="D1024">
        <v>62</v>
      </c>
      <c r="E1024">
        <v>73</v>
      </c>
      <c r="F1024">
        <v>18</v>
      </c>
      <c r="G1024">
        <v>66</v>
      </c>
      <c r="H1024">
        <v>7</v>
      </c>
      <c r="I1024">
        <v>12</v>
      </c>
      <c r="J1024">
        <v>2</v>
      </c>
      <c r="K1024">
        <v>15</v>
      </c>
      <c r="L1024">
        <v>0</v>
      </c>
      <c r="M1024">
        <v>1</v>
      </c>
      <c r="N1024">
        <v>0</v>
      </c>
      <c r="O1024">
        <v>19</v>
      </c>
      <c r="P1024">
        <v>0</v>
      </c>
      <c r="Q1024">
        <v>0</v>
      </c>
      <c r="R1024">
        <v>0</v>
      </c>
      <c r="S1024">
        <v>0</v>
      </c>
      <c r="T1024">
        <v>0</v>
      </c>
      <c r="U1024">
        <v>0</v>
      </c>
      <c r="V1024">
        <v>3</v>
      </c>
      <c r="W1024">
        <v>11</v>
      </c>
      <c r="X1024">
        <v>0</v>
      </c>
      <c r="Y1024">
        <v>29</v>
      </c>
      <c r="Z1024">
        <v>2808</v>
      </c>
      <c r="AA1024">
        <v>0</v>
      </c>
      <c r="AB1024">
        <v>0</v>
      </c>
      <c r="AC1024">
        <v>1</v>
      </c>
      <c r="AD1024">
        <v>0</v>
      </c>
      <c r="AE1024">
        <v>0</v>
      </c>
      <c r="AF1024">
        <v>0</v>
      </c>
      <c r="AG1024">
        <v>0</v>
      </c>
      <c r="AH1024">
        <v>1</v>
      </c>
      <c r="AI1024">
        <v>0</v>
      </c>
      <c r="AJ1024">
        <v>0</v>
      </c>
      <c r="AK1024">
        <v>176</v>
      </c>
      <c r="AL1024">
        <v>174</v>
      </c>
      <c r="AM1024">
        <v>0</v>
      </c>
    </row>
    <row r="1025" spans="1:39" x14ac:dyDescent="0.25">
      <c r="A1025">
        <v>76081</v>
      </c>
      <c r="B1025">
        <v>0</v>
      </c>
      <c r="C1025">
        <v>0</v>
      </c>
      <c r="D1025">
        <v>85</v>
      </c>
      <c r="E1025">
        <v>292</v>
      </c>
      <c r="F1025">
        <v>30</v>
      </c>
      <c r="G1025">
        <v>415</v>
      </c>
      <c r="H1025">
        <v>63</v>
      </c>
      <c r="I1025">
        <v>33</v>
      </c>
      <c r="J1025">
        <v>200</v>
      </c>
      <c r="K1025">
        <v>1</v>
      </c>
      <c r="L1025">
        <v>4</v>
      </c>
      <c r="M1025">
        <v>5</v>
      </c>
      <c r="N1025">
        <v>4</v>
      </c>
      <c r="O1025">
        <v>2</v>
      </c>
      <c r="P1025">
        <v>0</v>
      </c>
      <c r="Q1025">
        <v>0</v>
      </c>
      <c r="R1025">
        <v>0</v>
      </c>
      <c r="S1025">
        <v>1</v>
      </c>
      <c r="T1025">
        <v>0</v>
      </c>
      <c r="U1025">
        <v>0</v>
      </c>
      <c r="V1025">
        <v>3</v>
      </c>
      <c r="W1025">
        <v>11</v>
      </c>
      <c r="X1025">
        <v>0</v>
      </c>
      <c r="Y1025">
        <v>58</v>
      </c>
      <c r="Z1025">
        <v>2196</v>
      </c>
      <c r="AA1025">
        <v>0</v>
      </c>
      <c r="AB1025">
        <v>0</v>
      </c>
      <c r="AC1025">
        <v>0</v>
      </c>
      <c r="AD1025">
        <v>1</v>
      </c>
      <c r="AE1025">
        <v>0</v>
      </c>
      <c r="AF1025">
        <v>0</v>
      </c>
      <c r="AG1025">
        <v>0</v>
      </c>
      <c r="AH1025">
        <v>1</v>
      </c>
      <c r="AI1025">
        <v>0</v>
      </c>
      <c r="AJ1025">
        <v>0</v>
      </c>
      <c r="AK1025">
        <v>833</v>
      </c>
      <c r="AL1025">
        <v>633</v>
      </c>
      <c r="AM1025">
        <v>1</v>
      </c>
    </row>
    <row r="1026" spans="1:39" x14ac:dyDescent="0.25">
      <c r="A1026">
        <v>34728</v>
      </c>
      <c r="B1026">
        <v>1</v>
      </c>
      <c r="C1026">
        <v>0</v>
      </c>
      <c r="D1026">
        <v>2</v>
      </c>
      <c r="E1026">
        <v>14</v>
      </c>
      <c r="F1026">
        <v>0</v>
      </c>
      <c r="G1026">
        <v>16</v>
      </c>
      <c r="H1026">
        <v>0</v>
      </c>
      <c r="I1026">
        <v>0</v>
      </c>
      <c r="J1026">
        <v>6</v>
      </c>
      <c r="K1026">
        <v>1</v>
      </c>
      <c r="L1026">
        <v>1</v>
      </c>
      <c r="M1026">
        <v>1</v>
      </c>
      <c r="N1026">
        <v>2</v>
      </c>
      <c r="O1026">
        <v>6</v>
      </c>
      <c r="P1026">
        <v>0</v>
      </c>
      <c r="Q1026">
        <v>0</v>
      </c>
      <c r="R1026">
        <v>0</v>
      </c>
      <c r="S1026">
        <v>0</v>
      </c>
      <c r="T1026">
        <v>0</v>
      </c>
      <c r="U1026">
        <v>0</v>
      </c>
      <c r="V1026">
        <v>3</v>
      </c>
      <c r="W1026">
        <v>11</v>
      </c>
      <c r="X1026">
        <v>1</v>
      </c>
      <c r="Y1026">
        <v>34</v>
      </c>
      <c r="Z1026">
        <v>2493</v>
      </c>
      <c r="AA1026">
        <v>0</v>
      </c>
      <c r="AB1026">
        <v>0</v>
      </c>
      <c r="AC1026">
        <v>0</v>
      </c>
      <c r="AD1026">
        <v>1</v>
      </c>
      <c r="AE1026">
        <v>0</v>
      </c>
      <c r="AF1026">
        <v>0</v>
      </c>
      <c r="AG1026">
        <v>0</v>
      </c>
      <c r="AH1026">
        <v>1</v>
      </c>
      <c r="AI1026">
        <v>0</v>
      </c>
      <c r="AJ1026">
        <v>0</v>
      </c>
      <c r="AK1026">
        <v>30</v>
      </c>
      <c r="AL1026">
        <v>24</v>
      </c>
      <c r="AM1026">
        <v>0</v>
      </c>
    </row>
    <row r="1027" spans="1:39" x14ac:dyDescent="0.25">
      <c r="A1027">
        <v>33168</v>
      </c>
      <c r="B1027">
        <v>0</v>
      </c>
      <c r="C1027">
        <v>1</v>
      </c>
      <c r="D1027">
        <v>0</v>
      </c>
      <c r="E1027">
        <v>80</v>
      </c>
      <c r="F1027">
        <v>1</v>
      </c>
      <c r="G1027">
        <v>37</v>
      </c>
      <c r="H1027">
        <v>0</v>
      </c>
      <c r="I1027">
        <v>1</v>
      </c>
      <c r="J1027">
        <v>3</v>
      </c>
      <c r="K1027">
        <v>3</v>
      </c>
      <c r="L1027">
        <v>2</v>
      </c>
      <c r="M1027">
        <v>1</v>
      </c>
      <c r="N1027">
        <v>4</v>
      </c>
      <c r="O1027">
        <v>7</v>
      </c>
      <c r="P1027">
        <v>0</v>
      </c>
      <c r="Q1027">
        <v>0</v>
      </c>
      <c r="R1027">
        <v>0</v>
      </c>
      <c r="S1027">
        <v>0</v>
      </c>
      <c r="T1027">
        <v>0</v>
      </c>
      <c r="U1027">
        <v>0</v>
      </c>
      <c r="V1027">
        <v>3</v>
      </c>
      <c r="W1027">
        <v>11</v>
      </c>
      <c r="X1027">
        <v>0</v>
      </c>
      <c r="Y1027">
        <v>55</v>
      </c>
      <c r="Z1027">
        <v>2783</v>
      </c>
      <c r="AA1027">
        <v>0</v>
      </c>
      <c r="AB1027">
        <v>0</v>
      </c>
      <c r="AC1027">
        <v>1</v>
      </c>
      <c r="AD1027">
        <v>0</v>
      </c>
      <c r="AE1027">
        <v>0</v>
      </c>
      <c r="AF1027">
        <v>0</v>
      </c>
      <c r="AG1027">
        <v>0</v>
      </c>
      <c r="AH1027">
        <v>0</v>
      </c>
      <c r="AI1027">
        <v>1</v>
      </c>
      <c r="AJ1027">
        <v>0</v>
      </c>
      <c r="AK1027">
        <v>119</v>
      </c>
      <c r="AL1027">
        <v>116</v>
      </c>
      <c r="AM1027">
        <v>0</v>
      </c>
    </row>
    <row r="1028" spans="1:39" x14ac:dyDescent="0.25">
      <c r="A1028">
        <v>33585</v>
      </c>
      <c r="B1028">
        <v>0</v>
      </c>
      <c r="C1028">
        <v>1</v>
      </c>
      <c r="D1028">
        <v>91</v>
      </c>
      <c r="E1028">
        <v>30</v>
      </c>
      <c r="F1028">
        <v>11</v>
      </c>
      <c r="G1028">
        <v>33</v>
      </c>
      <c r="H1028">
        <v>13</v>
      </c>
      <c r="I1028">
        <v>6</v>
      </c>
      <c r="J1028">
        <v>29</v>
      </c>
      <c r="K1028">
        <v>1</v>
      </c>
      <c r="L1028">
        <v>2</v>
      </c>
      <c r="M1028">
        <v>0</v>
      </c>
      <c r="N1028">
        <v>4</v>
      </c>
      <c r="O1028">
        <v>4</v>
      </c>
      <c r="P1028">
        <v>0</v>
      </c>
      <c r="Q1028">
        <v>0</v>
      </c>
      <c r="R1028">
        <v>0</v>
      </c>
      <c r="S1028">
        <v>0</v>
      </c>
      <c r="T1028">
        <v>0</v>
      </c>
      <c r="U1028">
        <v>0</v>
      </c>
      <c r="V1028">
        <v>3</v>
      </c>
      <c r="W1028">
        <v>11</v>
      </c>
      <c r="X1028">
        <v>0</v>
      </c>
      <c r="Y1028">
        <v>54</v>
      </c>
      <c r="Z1028">
        <v>2436</v>
      </c>
      <c r="AA1028">
        <v>0</v>
      </c>
      <c r="AB1028">
        <v>1</v>
      </c>
      <c r="AC1028">
        <v>0</v>
      </c>
      <c r="AD1028">
        <v>0</v>
      </c>
      <c r="AE1028">
        <v>0</v>
      </c>
      <c r="AF1028">
        <v>0</v>
      </c>
      <c r="AG1028">
        <v>0</v>
      </c>
      <c r="AH1028">
        <v>0</v>
      </c>
      <c r="AI1028">
        <v>1</v>
      </c>
      <c r="AJ1028">
        <v>0</v>
      </c>
      <c r="AK1028">
        <v>93</v>
      </c>
      <c r="AL1028">
        <v>64</v>
      </c>
      <c r="AM1028">
        <v>0</v>
      </c>
    </row>
    <row r="1029" spans="1:39" x14ac:dyDescent="0.25">
      <c r="A1029">
        <v>77037</v>
      </c>
      <c r="B1029">
        <v>0</v>
      </c>
      <c r="C1029">
        <v>1</v>
      </c>
      <c r="D1029">
        <v>3</v>
      </c>
      <c r="E1029">
        <v>463</v>
      </c>
      <c r="F1029">
        <v>96</v>
      </c>
      <c r="G1029">
        <v>333</v>
      </c>
      <c r="H1029">
        <v>168</v>
      </c>
      <c r="I1029">
        <v>53</v>
      </c>
      <c r="J1029">
        <v>10</v>
      </c>
      <c r="K1029">
        <v>1</v>
      </c>
      <c r="L1029">
        <v>7</v>
      </c>
      <c r="M1029">
        <v>7</v>
      </c>
      <c r="N1029">
        <v>12</v>
      </c>
      <c r="O1029">
        <v>3</v>
      </c>
      <c r="P1029">
        <v>0</v>
      </c>
      <c r="Q1029">
        <v>0</v>
      </c>
      <c r="R1029">
        <v>0</v>
      </c>
      <c r="S1029">
        <v>0</v>
      </c>
      <c r="T1029">
        <v>0</v>
      </c>
      <c r="U1029">
        <v>0</v>
      </c>
      <c r="V1029">
        <v>3</v>
      </c>
      <c r="W1029">
        <v>11</v>
      </c>
      <c r="X1029">
        <v>0</v>
      </c>
      <c r="Y1029">
        <v>60</v>
      </c>
      <c r="Z1029">
        <v>2418</v>
      </c>
      <c r="AA1029">
        <v>0</v>
      </c>
      <c r="AB1029">
        <v>1</v>
      </c>
      <c r="AC1029">
        <v>0</v>
      </c>
      <c r="AD1029">
        <v>0</v>
      </c>
      <c r="AE1029">
        <v>0</v>
      </c>
      <c r="AF1029">
        <v>0</v>
      </c>
      <c r="AG1029">
        <v>0</v>
      </c>
      <c r="AH1029">
        <v>0</v>
      </c>
      <c r="AI1029">
        <v>0</v>
      </c>
      <c r="AJ1029">
        <v>1</v>
      </c>
      <c r="AK1029">
        <v>1113</v>
      </c>
      <c r="AL1029">
        <v>1103</v>
      </c>
      <c r="AM1029">
        <v>0</v>
      </c>
    </row>
    <row r="1030" spans="1:39" x14ac:dyDescent="0.25">
      <c r="A1030">
        <v>35196</v>
      </c>
      <c r="B1030">
        <v>1</v>
      </c>
      <c r="C1030">
        <v>0</v>
      </c>
      <c r="D1030">
        <v>68</v>
      </c>
      <c r="E1030">
        <v>75</v>
      </c>
      <c r="F1030">
        <v>12</v>
      </c>
      <c r="G1030">
        <v>141</v>
      </c>
      <c r="H1030">
        <v>43</v>
      </c>
      <c r="I1030">
        <v>39</v>
      </c>
      <c r="J1030">
        <v>187</v>
      </c>
      <c r="K1030">
        <v>6</v>
      </c>
      <c r="L1030">
        <v>6</v>
      </c>
      <c r="M1030">
        <v>1</v>
      </c>
      <c r="N1030">
        <v>5</v>
      </c>
      <c r="O1030">
        <v>8</v>
      </c>
      <c r="P1030">
        <v>0</v>
      </c>
      <c r="Q1030">
        <v>0</v>
      </c>
      <c r="R1030">
        <v>0</v>
      </c>
      <c r="S1030">
        <v>0</v>
      </c>
      <c r="T1030">
        <v>0</v>
      </c>
      <c r="U1030">
        <v>0</v>
      </c>
      <c r="V1030">
        <v>3</v>
      </c>
      <c r="W1030">
        <v>11</v>
      </c>
      <c r="X1030">
        <v>1</v>
      </c>
      <c r="Y1030">
        <v>36</v>
      </c>
      <c r="Z1030">
        <v>2752</v>
      </c>
      <c r="AA1030">
        <v>0</v>
      </c>
      <c r="AB1030">
        <v>0</v>
      </c>
      <c r="AC1030">
        <v>0</v>
      </c>
      <c r="AD1030">
        <v>1</v>
      </c>
      <c r="AE1030">
        <v>0</v>
      </c>
      <c r="AF1030">
        <v>0</v>
      </c>
      <c r="AG1030">
        <v>0</v>
      </c>
      <c r="AH1030">
        <v>1</v>
      </c>
      <c r="AI1030">
        <v>0</v>
      </c>
      <c r="AJ1030">
        <v>0</v>
      </c>
      <c r="AK1030">
        <v>310</v>
      </c>
      <c r="AL1030">
        <v>123</v>
      </c>
      <c r="AM1030">
        <v>0</v>
      </c>
    </row>
    <row r="1031" spans="1:39" x14ac:dyDescent="0.25">
      <c r="A1031">
        <v>44529</v>
      </c>
      <c r="B1031">
        <v>0</v>
      </c>
      <c r="C1031">
        <v>1</v>
      </c>
      <c r="D1031">
        <v>98</v>
      </c>
      <c r="E1031">
        <v>538</v>
      </c>
      <c r="F1031">
        <v>13</v>
      </c>
      <c r="G1031">
        <v>91</v>
      </c>
      <c r="H1031">
        <v>17</v>
      </c>
      <c r="I1031">
        <v>6</v>
      </c>
      <c r="J1031">
        <v>26</v>
      </c>
      <c r="K1031">
        <v>6</v>
      </c>
      <c r="L1031">
        <v>6</v>
      </c>
      <c r="M1031">
        <v>2</v>
      </c>
      <c r="N1031">
        <v>11</v>
      </c>
      <c r="O1031">
        <v>5</v>
      </c>
      <c r="P1031">
        <v>0</v>
      </c>
      <c r="Q1031">
        <v>1</v>
      </c>
      <c r="R1031">
        <v>0</v>
      </c>
      <c r="S1031">
        <v>0</v>
      </c>
      <c r="T1031">
        <v>0</v>
      </c>
      <c r="U1031">
        <v>0</v>
      </c>
      <c r="V1031">
        <v>3</v>
      </c>
      <c r="W1031">
        <v>11</v>
      </c>
      <c r="X1031">
        <v>0</v>
      </c>
      <c r="Y1031">
        <v>54</v>
      </c>
      <c r="Z1031">
        <v>2518</v>
      </c>
      <c r="AA1031">
        <v>0</v>
      </c>
      <c r="AB1031">
        <v>1</v>
      </c>
      <c r="AC1031">
        <v>0</v>
      </c>
      <c r="AD1031">
        <v>0</v>
      </c>
      <c r="AE1031">
        <v>0</v>
      </c>
      <c r="AF1031">
        <v>0</v>
      </c>
      <c r="AG1031">
        <v>0</v>
      </c>
      <c r="AH1031">
        <v>1</v>
      </c>
      <c r="AI1031">
        <v>0</v>
      </c>
      <c r="AJ1031">
        <v>0</v>
      </c>
      <c r="AK1031">
        <v>665</v>
      </c>
      <c r="AL1031">
        <v>639</v>
      </c>
      <c r="AM1031">
        <v>1</v>
      </c>
    </row>
    <row r="1032" spans="1:39" x14ac:dyDescent="0.25">
      <c r="A1032">
        <v>70924</v>
      </c>
      <c r="B1032">
        <v>0</v>
      </c>
      <c r="C1032">
        <v>0</v>
      </c>
      <c r="D1032">
        <v>41</v>
      </c>
      <c r="E1032">
        <v>635</v>
      </c>
      <c r="F1032">
        <v>114</v>
      </c>
      <c r="G1032">
        <v>254</v>
      </c>
      <c r="H1032">
        <v>132</v>
      </c>
      <c r="I1032">
        <v>152</v>
      </c>
      <c r="J1032">
        <v>76</v>
      </c>
      <c r="K1032">
        <v>1</v>
      </c>
      <c r="L1032">
        <v>6</v>
      </c>
      <c r="M1032">
        <v>6</v>
      </c>
      <c r="N1032">
        <v>7</v>
      </c>
      <c r="O1032">
        <v>3</v>
      </c>
      <c r="P1032">
        <v>0</v>
      </c>
      <c r="Q1032">
        <v>0</v>
      </c>
      <c r="R1032">
        <v>1</v>
      </c>
      <c r="S1032">
        <v>0</v>
      </c>
      <c r="T1032">
        <v>0</v>
      </c>
      <c r="U1032">
        <v>0</v>
      </c>
      <c r="V1032">
        <v>3</v>
      </c>
      <c r="W1032">
        <v>11</v>
      </c>
      <c r="X1032">
        <v>0</v>
      </c>
      <c r="Y1032">
        <v>55</v>
      </c>
      <c r="Z1032">
        <v>2242</v>
      </c>
      <c r="AA1032">
        <v>0</v>
      </c>
      <c r="AB1032">
        <v>1</v>
      </c>
      <c r="AC1032">
        <v>0</v>
      </c>
      <c r="AD1032">
        <v>0</v>
      </c>
      <c r="AE1032">
        <v>0</v>
      </c>
      <c r="AF1032">
        <v>1</v>
      </c>
      <c r="AG1032">
        <v>0</v>
      </c>
      <c r="AH1032">
        <v>0</v>
      </c>
      <c r="AI1032">
        <v>0</v>
      </c>
      <c r="AJ1032">
        <v>0</v>
      </c>
      <c r="AK1032">
        <v>1287</v>
      </c>
      <c r="AL1032">
        <v>1211</v>
      </c>
      <c r="AM1032">
        <v>1</v>
      </c>
    </row>
    <row r="1033" spans="1:39" x14ac:dyDescent="0.25">
      <c r="A1033">
        <v>28764</v>
      </c>
      <c r="B1033">
        <v>1</v>
      </c>
      <c r="C1033">
        <v>1</v>
      </c>
      <c r="D1033">
        <v>16</v>
      </c>
      <c r="E1033">
        <v>8</v>
      </c>
      <c r="F1033">
        <v>0</v>
      </c>
      <c r="G1033">
        <v>3</v>
      </c>
      <c r="H1033">
        <v>0</v>
      </c>
      <c r="I1033">
        <v>0</v>
      </c>
      <c r="J1033">
        <v>1</v>
      </c>
      <c r="K1033">
        <v>1</v>
      </c>
      <c r="L1033">
        <v>1</v>
      </c>
      <c r="M1033">
        <v>0</v>
      </c>
      <c r="N1033">
        <v>2</v>
      </c>
      <c r="O1033">
        <v>8</v>
      </c>
      <c r="P1033">
        <v>1</v>
      </c>
      <c r="Q1033">
        <v>0</v>
      </c>
      <c r="R1033">
        <v>0</v>
      </c>
      <c r="S1033">
        <v>0</v>
      </c>
      <c r="T1033">
        <v>0</v>
      </c>
      <c r="U1033">
        <v>0</v>
      </c>
      <c r="V1033">
        <v>3</v>
      </c>
      <c r="W1033">
        <v>11</v>
      </c>
      <c r="X1033">
        <v>0</v>
      </c>
      <c r="Y1033">
        <v>54</v>
      </c>
      <c r="Z1033">
        <v>2183</v>
      </c>
      <c r="AA1033">
        <v>0</v>
      </c>
      <c r="AB1033">
        <v>0</v>
      </c>
      <c r="AC1033">
        <v>0</v>
      </c>
      <c r="AD1033">
        <v>1</v>
      </c>
      <c r="AE1033">
        <v>0</v>
      </c>
      <c r="AF1033">
        <v>0</v>
      </c>
      <c r="AG1033">
        <v>0</v>
      </c>
      <c r="AH1033">
        <v>0</v>
      </c>
      <c r="AI1033">
        <v>0</v>
      </c>
      <c r="AJ1033">
        <v>1</v>
      </c>
      <c r="AK1033">
        <v>11</v>
      </c>
      <c r="AL1033">
        <v>10</v>
      </c>
      <c r="AM1033">
        <v>1</v>
      </c>
    </row>
    <row r="1034" spans="1:39" x14ac:dyDescent="0.25">
      <c r="A1034">
        <v>69098</v>
      </c>
      <c r="B1034">
        <v>0</v>
      </c>
      <c r="C1034">
        <v>0</v>
      </c>
      <c r="D1034">
        <v>82</v>
      </c>
      <c r="E1034">
        <v>1315</v>
      </c>
      <c r="F1034">
        <v>22</v>
      </c>
      <c r="G1034">
        <v>780</v>
      </c>
      <c r="H1034">
        <v>145</v>
      </c>
      <c r="I1034">
        <v>0</v>
      </c>
      <c r="J1034">
        <v>178</v>
      </c>
      <c r="K1034">
        <v>1</v>
      </c>
      <c r="L1034">
        <v>7</v>
      </c>
      <c r="M1034">
        <v>8</v>
      </c>
      <c r="N1034">
        <v>9</v>
      </c>
      <c r="O1034">
        <v>5</v>
      </c>
      <c r="P1034">
        <v>0</v>
      </c>
      <c r="Q1034">
        <v>0</v>
      </c>
      <c r="R1034">
        <v>0</v>
      </c>
      <c r="S1034">
        <v>0</v>
      </c>
      <c r="T1034">
        <v>0</v>
      </c>
      <c r="U1034">
        <v>0</v>
      </c>
      <c r="V1034">
        <v>3</v>
      </c>
      <c r="W1034">
        <v>11</v>
      </c>
      <c r="X1034">
        <v>0</v>
      </c>
      <c r="Y1034">
        <v>71</v>
      </c>
      <c r="Z1034">
        <v>2657</v>
      </c>
      <c r="AA1034">
        <v>0</v>
      </c>
      <c r="AB1034">
        <v>1</v>
      </c>
      <c r="AC1034">
        <v>0</v>
      </c>
      <c r="AD1034">
        <v>0</v>
      </c>
      <c r="AE1034">
        <v>0</v>
      </c>
      <c r="AF1034">
        <v>0</v>
      </c>
      <c r="AG1034">
        <v>0</v>
      </c>
      <c r="AH1034">
        <v>0</v>
      </c>
      <c r="AI1034">
        <v>0</v>
      </c>
      <c r="AJ1034">
        <v>1</v>
      </c>
      <c r="AK1034">
        <v>2262</v>
      </c>
      <c r="AL1034">
        <v>2084</v>
      </c>
      <c r="AM1034">
        <v>0</v>
      </c>
    </row>
    <row r="1035" spans="1:39" x14ac:dyDescent="0.25">
      <c r="A1035">
        <v>25959</v>
      </c>
      <c r="B1035">
        <v>1</v>
      </c>
      <c r="C1035">
        <v>1</v>
      </c>
      <c r="D1035">
        <v>1</v>
      </c>
      <c r="E1035">
        <v>4</v>
      </c>
      <c r="F1035">
        <v>2</v>
      </c>
      <c r="G1035">
        <v>12</v>
      </c>
      <c r="H1035">
        <v>7</v>
      </c>
      <c r="I1035">
        <v>5</v>
      </c>
      <c r="J1035">
        <v>26</v>
      </c>
      <c r="K1035">
        <v>2</v>
      </c>
      <c r="L1035">
        <v>1</v>
      </c>
      <c r="M1035">
        <v>2</v>
      </c>
      <c r="N1035">
        <v>2</v>
      </c>
      <c r="O1035">
        <v>6</v>
      </c>
      <c r="P1035">
        <v>0</v>
      </c>
      <c r="Q1035">
        <v>0</v>
      </c>
      <c r="R1035">
        <v>0</v>
      </c>
      <c r="S1035">
        <v>0</v>
      </c>
      <c r="T1035">
        <v>0</v>
      </c>
      <c r="U1035">
        <v>0</v>
      </c>
      <c r="V1035">
        <v>3</v>
      </c>
      <c r="W1035">
        <v>11</v>
      </c>
      <c r="X1035">
        <v>1</v>
      </c>
      <c r="Y1035">
        <v>50</v>
      </c>
      <c r="Z1035">
        <v>2659</v>
      </c>
      <c r="AA1035">
        <v>1</v>
      </c>
      <c r="AB1035">
        <v>0</v>
      </c>
      <c r="AC1035">
        <v>0</v>
      </c>
      <c r="AD1035">
        <v>0</v>
      </c>
      <c r="AE1035">
        <v>0</v>
      </c>
      <c r="AF1035">
        <v>1</v>
      </c>
      <c r="AG1035">
        <v>0</v>
      </c>
      <c r="AH1035">
        <v>0</v>
      </c>
      <c r="AI1035">
        <v>0</v>
      </c>
      <c r="AJ1035">
        <v>0</v>
      </c>
      <c r="AK1035">
        <v>30</v>
      </c>
      <c r="AL1035">
        <v>4</v>
      </c>
      <c r="AM1035">
        <v>0</v>
      </c>
    </row>
    <row r="1036" spans="1:39" x14ac:dyDescent="0.25">
      <c r="A1036">
        <v>27100</v>
      </c>
      <c r="B1036">
        <v>1</v>
      </c>
      <c r="C1036">
        <v>0</v>
      </c>
      <c r="D1036">
        <v>64</v>
      </c>
      <c r="E1036">
        <v>12</v>
      </c>
      <c r="F1036">
        <v>0</v>
      </c>
      <c r="G1036">
        <v>13</v>
      </c>
      <c r="H1036">
        <v>2</v>
      </c>
      <c r="I1036">
        <v>0</v>
      </c>
      <c r="J1036">
        <v>10</v>
      </c>
      <c r="K1036">
        <v>1</v>
      </c>
      <c r="L1036">
        <v>1</v>
      </c>
      <c r="M1036">
        <v>0</v>
      </c>
      <c r="N1036">
        <v>3</v>
      </c>
      <c r="O1036">
        <v>7</v>
      </c>
      <c r="P1036">
        <v>0</v>
      </c>
      <c r="Q1036">
        <v>0</v>
      </c>
      <c r="R1036">
        <v>0</v>
      </c>
      <c r="S1036">
        <v>0</v>
      </c>
      <c r="T1036">
        <v>0</v>
      </c>
      <c r="U1036">
        <v>0</v>
      </c>
      <c r="V1036">
        <v>3</v>
      </c>
      <c r="W1036">
        <v>11</v>
      </c>
      <c r="X1036">
        <v>0</v>
      </c>
      <c r="Y1036">
        <v>37</v>
      </c>
      <c r="Z1036">
        <v>2609</v>
      </c>
      <c r="AA1036">
        <v>0</v>
      </c>
      <c r="AB1036">
        <v>1</v>
      </c>
      <c r="AC1036">
        <v>0</v>
      </c>
      <c r="AD1036">
        <v>0</v>
      </c>
      <c r="AE1036">
        <v>0</v>
      </c>
      <c r="AF1036">
        <v>0</v>
      </c>
      <c r="AG1036">
        <v>0</v>
      </c>
      <c r="AH1036">
        <v>0</v>
      </c>
      <c r="AI1036">
        <v>1</v>
      </c>
      <c r="AJ1036">
        <v>0</v>
      </c>
      <c r="AK1036">
        <v>27</v>
      </c>
      <c r="AL1036">
        <v>17</v>
      </c>
      <c r="AM1036">
        <v>0</v>
      </c>
    </row>
    <row r="1037" spans="1:39" x14ac:dyDescent="0.25">
      <c r="A1037">
        <v>70596</v>
      </c>
      <c r="B1037">
        <v>0</v>
      </c>
      <c r="C1037">
        <v>0</v>
      </c>
      <c r="D1037">
        <v>68</v>
      </c>
      <c r="E1037">
        <v>347</v>
      </c>
      <c r="F1037">
        <v>44</v>
      </c>
      <c r="G1037">
        <v>534</v>
      </c>
      <c r="H1037">
        <v>17</v>
      </c>
      <c r="I1037">
        <v>0</v>
      </c>
      <c r="J1037">
        <v>26</v>
      </c>
      <c r="K1037">
        <v>1</v>
      </c>
      <c r="L1037">
        <v>3</v>
      </c>
      <c r="M1037">
        <v>5</v>
      </c>
      <c r="N1037">
        <v>12</v>
      </c>
      <c r="O1037">
        <v>2</v>
      </c>
      <c r="P1037">
        <v>0</v>
      </c>
      <c r="Q1037">
        <v>0</v>
      </c>
      <c r="R1037">
        <v>0</v>
      </c>
      <c r="S1037">
        <v>0</v>
      </c>
      <c r="T1037">
        <v>0</v>
      </c>
      <c r="U1037">
        <v>0</v>
      </c>
      <c r="V1037">
        <v>3</v>
      </c>
      <c r="W1037">
        <v>11</v>
      </c>
      <c r="X1037">
        <v>0</v>
      </c>
      <c r="Y1037">
        <v>35</v>
      </c>
      <c r="Z1037">
        <v>2791</v>
      </c>
      <c r="AA1037">
        <v>0</v>
      </c>
      <c r="AB1037">
        <v>0</v>
      </c>
      <c r="AC1037">
        <v>1</v>
      </c>
      <c r="AD1037">
        <v>0</v>
      </c>
      <c r="AE1037">
        <v>0</v>
      </c>
      <c r="AF1037">
        <v>0</v>
      </c>
      <c r="AG1037">
        <v>0</v>
      </c>
      <c r="AH1037">
        <v>1</v>
      </c>
      <c r="AI1037">
        <v>0</v>
      </c>
      <c r="AJ1037">
        <v>0</v>
      </c>
      <c r="AK1037">
        <v>942</v>
      </c>
      <c r="AL1037">
        <v>916</v>
      </c>
      <c r="AM1037">
        <v>0</v>
      </c>
    </row>
    <row r="1038" spans="1:39" x14ac:dyDescent="0.25">
      <c r="A1038">
        <v>42557</v>
      </c>
      <c r="B1038">
        <v>0</v>
      </c>
      <c r="C1038">
        <v>1</v>
      </c>
      <c r="D1038">
        <v>98</v>
      </c>
      <c r="E1038">
        <v>192</v>
      </c>
      <c r="F1038">
        <v>5</v>
      </c>
      <c r="G1038">
        <v>53</v>
      </c>
      <c r="H1038">
        <v>0</v>
      </c>
      <c r="I1038">
        <v>5</v>
      </c>
      <c r="J1038">
        <v>15</v>
      </c>
      <c r="K1038">
        <v>4</v>
      </c>
      <c r="L1038">
        <v>6</v>
      </c>
      <c r="M1038">
        <v>1</v>
      </c>
      <c r="N1038">
        <v>4</v>
      </c>
      <c r="O1038">
        <v>8</v>
      </c>
      <c r="P1038">
        <v>0</v>
      </c>
      <c r="Q1038">
        <v>0</v>
      </c>
      <c r="R1038">
        <v>0</v>
      </c>
      <c r="S1038">
        <v>0</v>
      </c>
      <c r="T1038">
        <v>0</v>
      </c>
      <c r="U1038">
        <v>0</v>
      </c>
      <c r="V1038">
        <v>3</v>
      </c>
      <c r="W1038">
        <v>11</v>
      </c>
      <c r="X1038">
        <v>0</v>
      </c>
      <c r="Y1038">
        <v>46</v>
      </c>
      <c r="Z1038">
        <v>2828</v>
      </c>
      <c r="AA1038">
        <v>0</v>
      </c>
      <c r="AB1038">
        <v>1</v>
      </c>
      <c r="AC1038">
        <v>0</v>
      </c>
      <c r="AD1038">
        <v>0</v>
      </c>
      <c r="AE1038">
        <v>0</v>
      </c>
      <c r="AF1038">
        <v>0</v>
      </c>
      <c r="AG1038">
        <v>0</v>
      </c>
      <c r="AH1038">
        <v>1</v>
      </c>
      <c r="AI1038">
        <v>0</v>
      </c>
      <c r="AJ1038">
        <v>0</v>
      </c>
      <c r="AK1038">
        <v>255</v>
      </c>
      <c r="AL1038">
        <v>240</v>
      </c>
      <c r="AM1038">
        <v>0</v>
      </c>
    </row>
    <row r="1039" spans="1:39" x14ac:dyDescent="0.25">
      <c r="A1039">
        <v>53312</v>
      </c>
      <c r="B1039">
        <v>0</v>
      </c>
      <c r="C1039">
        <v>0</v>
      </c>
      <c r="D1039">
        <v>32</v>
      </c>
      <c r="E1039">
        <v>241</v>
      </c>
      <c r="F1039">
        <v>0</v>
      </c>
      <c r="G1039">
        <v>12</v>
      </c>
      <c r="H1039">
        <v>0</v>
      </c>
      <c r="I1039">
        <v>0</v>
      </c>
      <c r="J1039">
        <v>25</v>
      </c>
      <c r="K1039">
        <v>1</v>
      </c>
      <c r="L1039">
        <v>5</v>
      </c>
      <c r="M1039">
        <v>1</v>
      </c>
      <c r="N1039">
        <v>5</v>
      </c>
      <c r="O1039">
        <v>7</v>
      </c>
      <c r="P1039">
        <v>0</v>
      </c>
      <c r="Q1039">
        <v>0</v>
      </c>
      <c r="R1039">
        <v>0</v>
      </c>
      <c r="S1039">
        <v>0</v>
      </c>
      <c r="T1039">
        <v>0</v>
      </c>
      <c r="U1039">
        <v>0</v>
      </c>
      <c r="V1039">
        <v>3</v>
      </c>
      <c r="W1039">
        <v>11</v>
      </c>
      <c r="X1039">
        <v>0</v>
      </c>
      <c r="Y1039">
        <v>69</v>
      </c>
      <c r="Z1039">
        <v>2483</v>
      </c>
      <c r="AA1039">
        <v>0</v>
      </c>
      <c r="AB1039">
        <v>1</v>
      </c>
      <c r="AC1039">
        <v>0</v>
      </c>
      <c r="AD1039">
        <v>0</v>
      </c>
      <c r="AE1039">
        <v>0</v>
      </c>
      <c r="AF1039">
        <v>0</v>
      </c>
      <c r="AG1039">
        <v>0</v>
      </c>
      <c r="AH1039">
        <v>0</v>
      </c>
      <c r="AI1039">
        <v>0</v>
      </c>
      <c r="AJ1039">
        <v>1</v>
      </c>
      <c r="AK1039">
        <v>253</v>
      </c>
      <c r="AL1039">
        <v>228</v>
      </c>
      <c r="AM1039">
        <v>0</v>
      </c>
    </row>
    <row r="1040" spans="1:39" x14ac:dyDescent="0.25">
      <c r="A1040">
        <v>72228</v>
      </c>
      <c r="B1040">
        <v>0</v>
      </c>
      <c r="C1040">
        <v>0</v>
      </c>
      <c r="D1040">
        <v>87</v>
      </c>
      <c r="E1040">
        <v>631</v>
      </c>
      <c r="F1040">
        <v>28</v>
      </c>
      <c r="G1040">
        <v>491</v>
      </c>
      <c r="H1040">
        <v>30</v>
      </c>
      <c r="I1040">
        <v>14</v>
      </c>
      <c r="J1040">
        <v>56</v>
      </c>
      <c r="K1040">
        <v>1</v>
      </c>
      <c r="L1040">
        <v>6</v>
      </c>
      <c r="M1040">
        <v>7</v>
      </c>
      <c r="N1040">
        <v>8</v>
      </c>
      <c r="O1040">
        <v>3</v>
      </c>
      <c r="P1040">
        <v>0</v>
      </c>
      <c r="Q1040">
        <v>0</v>
      </c>
      <c r="R1040">
        <v>0</v>
      </c>
      <c r="S1040">
        <v>0</v>
      </c>
      <c r="T1040">
        <v>0</v>
      </c>
      <c r="U1040">
        <v>0</v>
      </c>
      <c r="V1040">
        <v>3</v>
      </c>
      <c r="W1040">
        <v>11</v>
      </c>
      <c r="X1040">
        <v>0</v>
      </c>
      <c r="Y1040">
        <v>68</v>
      </c>
      <c r="Z1040">
        <v>2738</v>
      </c>
      <c r="AA1040">
        <v>0</v>
      </c>
      <c r="AB1040">
        <v>0</v>
      </c>
      <c r="AC1040">
        <v>1</v>
      </c>
      <c r="AD1040">
        <v>0</v>
      </c>
      <c r="AE1040">
        <v>0</v>
      </c>
      <c r="AF1040">
        <v>0</v>
      </c>
      <c r="AG1040">
        <v>0</v>
      </c>
      <c r="AH1040">
        <v>1</v>
      </c>
      <c r="AI1040">
        <v>0</v>
      </c>
      <c r="AJ1040">
        <v>0</v>
      </c>
      <c r="AK1040">
        <v>1194</v>
      </c>
      <c r="AL1040">
        <v>1138</v>
      </c>
      <c r="AM1040">
        <v>0</v>
      </c>
    </row>
    <row r="1041" spans="1:39" x14ac:dyDescent="0.25">
      <c r="A1041">
        <v>67605</v>
      </c>
      <c r="B1041">
        <v>0</v>
      </c>
      <c r="C1041">
        <v>0</v>
      </c>
      <c r="D1041">
        <v>84</v>
      </c>
      <c r="E1041">
        <v>336</v>
      </c>
      <c r="F1041">
        <v>28</v>
      </c>
      <c r="G1041">
        <v>282</v>
      </c>
      <c r="H1041">
        <v>184</v>
      </c>
      <c r="I1041">
        <v>54</v>
      </c>
      <c r="J1041">
        <v>54</v>
      </c>
      <c r="K1041">
        <v>1</v>
      </c>
      <c r="L1041">
        <v>2</v>
      </c>
      <c r="M1041">
        <v>8</v>
      </c>
      <c r="N1041">
        <v>6</v>
      </c>
      <c r="O1041">
        <v>1</v>
      </c>
      <c r="P1041">
        <v>0</v>
      </c>
      <c r="Q1041">
        <v>0</v>
      </c>
      <c r="R1041">
        <v>0</v>
      </c>
      <c r="S1041">
        <v>0</v>
      </c>
      <c r="T1041">
        <v>0</v>
      </c>
      <c r="U1041">
        <v>0</v>
      </c>
      <c r="V1041">
        <v>3</v>
      </c>
      <c r="W1041">
        <v>11</v>
      </c>
      <c r="X1041">
        <v>0</v>
      </c>
      <c r="Y1041">
        <v>33</v>
      </c>
      <c r="Z1041">
        <v>2614</v>
      </c>
      <c r="AA1041">
        <v>0</v>
      </c>
      <c r="AB1041">
        <v>0</v>
      </c>
      <c r="AC1041">
        <v>0</v>
      </c>
      <c r="AD1041">
        <v>1</v>
      </c>
      <c r="AE1041">
        <v>0</v>
      </c>
      <c r="AF1041">
        <v>0</v>
      </c>
      <c r="AG1041">
        <v>0</v>
      </c>
      <c r="AH1041">
        <v>1</v>
      </c>
      <c r="AI1041">
        <v>0</v>
      </c>
      <c r="AJ1041">
        <v>0</v>
      </c>
      <c r="AK1041">
        <v>884</v>
      </c>
      <c r="AL1041">
        <v>830</v>
      </c>
      <c r="AM1041">
        <v>0</v>
      </c>
    </row>
    <row r="1042" spans="1:39" x14ac:dyDescent="0.25">
      <c r="A1042">
        <v>62845</v>
      </c>
      <c r="B1042">
        <v>1</v>
      </c>
      <c r="C1042">
        <v>1</v>
      </c>
      <c r="D1042">
        <v>3</v>
      </c>
      <c r="E1042">
        <v>1099</v>
      </c>
      <c r="F1042">
        <v>0</v>
      </c>
      <c r="G1042">
        <v>45</v>
      </c>
      <c r="H1042">
        <v>0</v>
      </c>
      <c r="I1042">
        <v>0</v>
      </c>
      <c r="J1042">
        <v>34</v>
      </c>
      <c r="K1042">
        <v>11</v>
      </c>
      <c r="L1042">
        <v>3</v>
      </c>
      <c r="M1042">
        <v>4</v>
      </c>
      <c r="N1042">
        <v>10</v>
      </c>
      <c r="O1042">
        <v>8</v>
      </c>
      <c r="P1042">
        <v>0</v>
      </c>
      <c r="Q1042">
        <v>1</v>
      </c>
      <c r="R1042">
        <v>0</v>
      </c>
      <c r="S1042">
        <v>0</v>
      </c>
      <c r="T1042">
        <v>0</v>
      </c>
      <c r="U1042">
        <v>0</v>
      </c>
      <c r="V1042">
        <v>3</v>
      </c>
      <c r="W1042">
        <v>11</v>
      </c>
      <c r="X1042">
        <v>0</v>
      </c>
      <c r="Y1042">
        <v>71</v>
      </c>
      <c r="Z1042">
        <v>2795</v>
      </c>
      <c r="AA1042">
        <v>0</v>
      </c>
      <c r="AB1042">
        <v>1</v>
      </c>
      <c r="AC1042">
        <v>0</v>
      </c>
      <c r="AD1042">
        <v>0</v>
      </c>
      <c r="AE1042">
        <v>0</v>
      </c>
      <c r="AF1042">
        <v>0</v>
      </c>
      <c r="AG1042">
        <v>0</v>
      </c>
      <c r="AH1042">
        <v>0</v>
      </c>
      <c r="AI1042">
        <v>1</v>
      </c>
      <c r="AJ1042">
        <v>0</v>
      </c>
      <c r="AK1042">
        <v>1144</v>
      </c>
      <c r="AL1042">
        <v>1110</v>
      </c>
      <c r="AM1042">
        <v>1</v>
      </c>
    </row>
    <row r="1043" spans="1:39" x14ac:dyDescent="0.25">
      <c r="A1043">
        <v>65196</v>
      </c>
      <c r="B1043">
        <v>0</v>
      </c>
      <c r="C1043">
        <v>2</v>
      </c>
      <c r="D1043">
        <v>34</v>
      </c>
      <c r="E1043">
        <v>743</v>
      </c>
      <c r="F1043">
        <v>19</v>
      </c>
      <c r="G1043">
        <v>181</v>
      </c>
      <c r="H1043">
        <v>12</v>
      </c>
      <c r="I1043">
        <v>0</v>
      </c>
      <c r="J1043">
        <v>200</v>
      </c>
      <c r="K1043">
        <v>2</v>
      </c>
      <c r="L1043">
        <v>7</v>
      </c>
      <c r="M1043">
        <v>6</v>
      </c>
      <c r="N1043">
        <v>11</v>
      </c>
      <c r="O1043">
        <v>5</v>
      </c>
      <c r="P1043">
        <v>1</v>
      </c>
      <c r="Q1043">
        <v>0</v>
      </c>
      <c r="R1043">
        <v>0</v>
      </c>
      <c r="S1043">
        <v>0</v>
      </c>
      <c r="T1043">
        <v>0</v>
      </c>
      <c r="U1043">
        <v>0</v>
      </c>
      <c r="V1043">
        <v>3</v>
      </c>
      <c r="W1043">
        <v>11</v>
      </c>
      <c r="X1043">
        <v>0</v>
      </c>
      <c r="Y1043">
        <v>62</v>
      </c>
      <c r="Z1043">
        <v>2498</v>
      </c>
      <c r="AA1043">
        <v>0</v>
      </c>
      <c r="AB1043">
        <v>0</v>
      </c>
      <c r="AC1043">
        <v>0</v>
      </c>
      <c r="AD1043">
        <v>1</v>
      </c>
      <c r="AE1043">
        <v>0</v>
      </c>
      <c r="AF1043">
        <v>0</v>
      </c>
      <c r="AG1043">
        <v>0</v>
      </c>
      <c r="AH1043">
        <v>1</v>
      </c>
      <c r="AI1043">
        <v>0</v>
      </c>
      <c r="AJ1043">
        <v>0</v>
      </c>
      <c r="AK1043">
        <v>955</v>
      </c>
      <c r="AL1043">
        <v>755</v>
      </c>
      <c r="AM1043">
        <v>1</v>
      </c>
    </row>
    <row r="1044" spans="1:39" x14ac:dyDescent="0.25">
      <c r="A1044">
        <v>42000</v>
      </c>
      <c r="B1044">
        <v>0</v>
      </c>
      <c r="C1044">
        <v>0</v>
      </c>
      <c r="D1044">
        <v>23</v>
      </c>
      <c r="E1044">
        <v>124</v>
      </c>
      <c r="F1044">
        <v>83</v>
      </c>
      <c r="G1044">
        <v>267</v>
      </c>
      <c r="H1044">
        <v>85</v>
      </c>
      <c r="I1044">
        <v>59</v>
      </c>
      <c r="J1044">
        <v>35</v>
      </c>
      <c r="K1044">
        <v>2</v>
      </c>
      <c r="L1044">
        <v>5</v>
      </c>
      <c r="M1044">
        <v>2</v>
      </c>
      <c r="N1044">
        <v>11</v>
      </c>
      <c r="O1044">
        <v>5</v>
      </c>
      <c r="P1044">
        <v>0</v>
      </c>
      <c r="Q1044">
        <v>0</v>
      </c>
      <c r="R1044">
        <v>0</v>
      </c>
      <c r="S1044">
        <v>0</v>
      </c>
      <c r="T1044">
        <v>0</v>
      </c>
      <c r="U1044">
        <v>0</v>
      </c>
      <c r="V1044">
        <v>3</v>
      </c>
      <c r="W1044">
        <v>11</v>
      </c>
      <c r="X1044">
        <v>1</v>
      </c>
      <c r="Y1044">
        <v>33</v>
      </c>
      <c r="Z1044">
        <v>2694</v>
      </c>
      <c r="AA1044">
        <v>0</v>
      </c>
      <c r="AB1044">
        <v>0</v>
      </c>
      <c r="AC1044">
        <v>1</v>
      </c>
      <c r="AD1044">
        <v>0</v>
      </c>
      <c r="AE1044">
        <v>0</v>
      </c>
      <c r="AF1044">
        <v>0</v>
      </c>
      <c r="AG1044">
        <v>0</v>
      </c>
      <c r="AH1044">
        <v>0</v>
      </c>
      <c r="AI1044">
        <v>0</v>
      </c>
      <c r="AJ1044">
        <v>1</v>
      </c>
      <c r="AK1044">
        <v>618</v>
      </c>
      <c r="AL1044">
        <v>583</v>
      </c>
      <c r="AM1044">
        <v>0</v>
      </c>
    </row>
    <row r="1045" spans="1:39" x14ac:dyDescent="0.25">
      <c r="A1045">
        <v>35860</v>
      </c>
      <c r="B1045">
        <v>1</v>
      </c>
      <c r="C1045">
        <v>1</v>
      </c>
      <c r="D1045">
        <v>37</v>
      </c>
      <c r="E1045">
        <v>15</v>
      </c>
      <c r="F1045">
        <v>0</v>
      </c>
      <c r="G1045">
        <v>8</v>
      </c>
      <c r="H1045">
        <v>4</v>
      </c>
      <c r="I1045">
        <v>2</v>
      </c>
      <c r="J1045">
        <v>20</v>
      </c>
      <c r="K1045">
        <v>2</v>
      </c>
      <c r="L1045">
        <v>1</v>
      </c>
      <c r="M1045">
        <v>1</v>
      </c>
      <c r="N1045">
        <v>2</v>
      </c>
      <c r="O1045">
        <v>5</v>
      </c>
      <c r="P1045">
        <v>1</v>
      </c>
      <c r="Q1045">
        <v>0</v>
      </c>
      <c r="R1045">
        <v>0</v>
      </c>
      <c r="S1045">
        <v>0</v>
      </c>
      <c r="T1045">
        <v>0</v>
      </c>
      <c r="U1045">
        <v>0</v>
      </c>
      <c r="V1045">
        <v>3</v>
      </c>
      <c r="W1045">
        <v>11</v>
      </c>
      <c r="X1045">
        <v>0</v>
      </c>
      <c r="Y1045">
        <v>47</v>
      </c>
      <c r="Z1045">
        <v>2200</v>
      </c>
      <c r="AA1045">
        <v>1</v>
      </c>
      <c r="AB1045">
        <v>0</v>
      </c>
      <c r="AC1045">
        <v>0</v>
      </c>
      <c r="AD1045">
        <v>0</v>
      </c>
      <c r="AE1045">
        <v>0</v>
      </c>
      <c r="AF1045">
        <v>0</v>
      </c>
      <c r="AG1045">
        <v>0</v>
      </c>
      <c r="AH1045">
        <v>0</v>
      </c>
      <c r="AI1045">
        <v>0</v>
      </c>
      <c r="AJ1045">
        <v>1</v>
      </c>
      <c r="AK1045">
        <v>29</v>
      </c>
      <c r="AL1045">
        <v>9</v>
      </c>
      <c r="AM1045">
        <v>1</v>
      </c>
    </row>
    <row r="1046" spans="1:39" x14ac:dyDescent="0.25">
      <c r="A1046">
        <v>65526</v>
      </c>
      <c r="B1046">
        <v>0</v>
      </c>
      <c r="C1046">
        <v>1</v>
      </c>
      <c r="D1046">
        <v>22</v>
      </c>
      <c r="E1046">
        <v>397</v>
      </c>
      <c r="F1046">
        <v>19</v>
      </c>
      <c r="G1046">
        <v>69</v>
      </c>
      <c r="H1046">
        <v>12</v>
      </c>
      <c r="I1046">
        <v>0</v>
      </c>
      <c r="J1046">
        <v>9</v>
      </c>
      <c r="K1046">
        <v>1</v>
      </c>
      <c r="L1046">
        <v>4</v>
      </c>
      <c r="M1046">
        <v>4</v>
      </c>
      <c r="N1046">
        <v>8</v>
      </c>
      <c r="O1046">
        <v>2</v>
      </c>
      <c r="P1046">
        <v>0</v>
      </c>
      <c r="Q1046">
        <v>0</v>
      </c>
      <c r="R1046">
        <v>0</v>
      </c>
      <c r="S1046">
        <v>0</v>
      </c>
      <c r="T1046">
        <v>0</v>
      </c>
      <c r="U1046">
        <v>0</v>
      </c>
      <c r="V1046">
        <v>3</v>
      </c>
      <c r="W1046">
        <v>11</v>
      </c>
      <c r="X1046">
        <v>0</v>
      </c>
      <c r="Y1046">
        <v>56</v>
      </c>
      <c r="Z1046">
        <v>2238</v>
      </c>
      <c r="AA1046">
        <v>0</v>
      </c>
      <c r="AB1046">
        <v>1</v>
      </c>
      <c r="AC1046">
        <v>0</v>
      </c>
      <c r="AD1046">
        <v>0</v>
      </c>
      <c r="AE1046">
        <v>0</v>
      </c>
      <c r="AF1046">
        <v>0</v>
      </c>
      <c r="AG1046">
        <v>0</v>
      </c>
      <c r="AH1046">
        <v>0</v>
      </c>
      <c r="AI1046">
        <v>0</v>
      </c>
      <c r="AJ1046">
        <v>1</v>
      </c>
      <c r="AK1046">
        <v>497</v>
      </c>
      <c r="AL1046">
        <v>488</v>
      </c>
      <c r="AM1046">
        <v>0</v>
      </c>
    </row>
    <row r="1047" spans="1:39" x14ac:dyDescent="0.25">
      <c r="A1047">
        <v>16860</v>
      </c>
      <c r="B1047">
        <v>1</v>
      </c>
      <c r="C1047">
        <v>1</v>
      </c>
      <c r="D1047">
        <v>19</v>
      </c>
      <c r="E1047">
        <v>10</v>
      </c>
      <c r="F1047">
        <v>4</v>
      </c>
      <c r="G1047">
        <v>4</v>
      </c>
      <c r="H1047">
        <v>3</v>
      </c>
      <c r="I1047">
        <v>3</v>
      </c>
      <c r="J1047">
        <v>14</v>
      </c>
      <c r="K1047">
        <v>3</v>
      </c>
      <c r="L1047">
        <v>1</v>
      </c>
      <c r="M1047">
        <v>1</v>
      </c>
      <c r="N1047">
        <v>3</v>
      </c>
      <c r="O1047">
        <v>7</v>
      </c>
      <c r="P1047">
        <v>0</v>
      </c>
      <c r="Q1047">
        <v>0</v>
      </c>
      <c r="R1047">
        <v>0</v>
      </c>
      <c r="S1047">
        <v>0</v>
      </c>
      <c r="T1047">
        <v>0</v>
      </c>
      <c r="U1047">
        <v>0</v>
      </c>
      <c r="V1047">
        <v>3</v>
      </c>
      <c r="W1047">
        <v>11</v>
      </c>
      <c r="X1047">
        <v>0</v>
      </c>
      <c r="Y1047">
        <v>59</v>
      </c>
      <c r="Z1047">
        <v>2814</v>
      </c>
      <c r="AA1047">
        <v>0</v>
      </c>
      <c r="AB1047">
        <v>1</v>
      </c>
      <c r="AC1047">
        <v>0</v>
      </c>
      <c r="AD1047">
        <v>0</v>
      </c>
      <c r="AE1047">
        <v>0</v>
      </c>
      <c r="AF1047">
        <v>0</v>
      </c>
      <c r="AG1047">
        <v>0</v>
      </c>
      <c r="AH1047">
        <v>1</v>
      </c>
      <c r="AI1047">
        <v>0</v>
      </c>
      <c r="AJ1047">
        <v>0</v>
      </c>
      <c r="AK1047">
        <v>24</v>
      </c>
      <c r="AL1047">
        <v>10</v>
      </c>
      <c r="AM1047">
        <v>0</v>
      </c>
    </row>
    <row r="1048" spans="1:39" x14ac:dyDescent="0.25">
      <c r="A1048">
        <v>83528</v>
      </c>
      <c r="B1048">
        <v>0</v>
      </c>
      <c r="C1048">
        <v>0</v>
      </c>
      <c r="D1048">
        <v>7</v>
      </c>
      <c r="E1048">
        <v>530</v>
      </c>
      <c r="F1048">
        <v>117</v>
      </c>
      <c r="G1048">
        <v>678</v>
      </c>
      <c r="H1048">
        <v>134</v>
      </c>
      <c r="I1048">
        <v>44</v>
      </c>
      <c r="J1048">
        <v>147</v>
      </c>
      <c r="K1048">
        <v>1</v>
      </c>
      <c r="L1048">
        <v>4</v>
      </c>
      <c r="M1048">
        <v>10</v>
      </c>
      <c r="N1048">
        <v>8</v>
      </c>
      <c r="O1048">
        <v>1</v>
      </c>
      <c r="P1048">
        <v>1</v>
      </c>
      <c r="Q1048">
        <v>0</v>
      </c>
      <c r="R1048">
        <v>0</v>
      </c>
      <c r="S1048">
        <v>1</v>
      </c>
      <c r="T1048">
        <v>0</v>
      </c>
      <c r="U1048">
        <v>0</v>
      </c>
      <c r="V1048">
        <v>3</v>
      </c>
      <c r="W1048">
        <v>11</v>
      </c>
      <c r="X1048">
        <v>1</v>
      </c>
      <c r="Y1048">
        <v>28</v>
      </c>
      <c r="Z1048">
        <v>2218</v>
      </c>
      <c r="AA1048">
        <v>0</v>
      </c>
      <c r="AB1048">
        <v>0</v>
      </c>
      <c r="AC1048">
        <v>1</v>
      </c>
      <c r="AD1048">
        <v>0</v>
      </c>
      <c r="AE1048">
        <v>0</v>
      </c>
      <c r="AF1048">
        <v>0</v>
      </c>
      <c r="AG1048">
        <v>0</v>
      </c>
      <c r="AH1048">
        <v>1</v>
      </c>
      <c r="AI1048">
        <v>0</v>
      </c>
      <c r="AJ1048">
        <v>0</v>
      </c>
      <c r="AK1048">
        <v>1503</v>
      </c>
      <c r="AL1048">
        <v>1356</v>
      </c>
      <c r="AM1048">
        <v>2</v>
      </c>
    </row>
    <row r="1049" spans="1:39" x14ac:dyDescent="0.25">
      <c r="A1049">
        <v>64176</v>
      </c>
      <c r="B1049">
        <v>0</v>
      </c>
      <c r="C1049">
        <v>1</v>
      </c>
      <c r="D1049">
        <v>52</v>
      </c>
      <c r="E1049">
        <v>1215</v>
      </c>
      <c r="F1049">
        <v>33</v>
      </c>
      <c r="G1049">
        <v>249</v>
      </c>
      <c r="H1049">
        <v>64</v>
      </c>
      <c r="I1049">
        <v>116</v>
      </c>
      <c r="J1049">
        <v>149</v>
      </c>
      <c r="K1049">
        <v>8</v>
      </c>
      <c r="L1049">
        <v>8</v>
      </c>
      <c r="M1049">
        <v>9</v>
      </c>
      <c r="N1049">
        <v>8</v>
      </c>
      <c r="O1049">
        <v>6</v>
      </c>
      <c r="P1049">
        <v>0</v>
      </c>
      <c r="Q1049">
        <v>0</v>
      </c>
      <c r="R1049">
        <v>0</v>
      </c>
      <c r="S1049">
        <v>0</v>
      </c>
      <c r="T1049">
        <v>0</v>
      </c>
      <c r="U1049">
        <v>0</v>
      </c>
      <c r="V1049">
        <v>3</v>
      </c>
      <c r="W1049">
        <v>11</v>
      </c>
      <c r="X1049">
        <v>0</v>
      </c>
      <c r="Y1049">
        <v>55</v>
      </c>
      <c r="Z1049">
        <v>2854</v>
      </c>
      <c r="AA1049">
        <v>1</v>
      </c>
      <c r="AB1049">
        <v>0</v>
      </c>
      <c r="AC1049">
        <v>0</v>
      </c>
      <c r="AD1049">
        <v>0</v>
      </c>
      <c r="AE1049">
        <v>0</v>
      </c>
      <c r="AF1049">
        <v>1</v>
      </c>
      <c r="AG1049">
        <v>0</v>
      </c>
      <c r="AH1049">
        <v>0</v>
      </c>
      <c r="AI1049">
        <v>0</v>
      </c>
      <c r="AJ1049">
        <v>0</v>
      </c>
      <c r="AK1049">
        <v>1677</v>
      </c>
      <c r="AL1049">
        <v>1528</v>
      </c>
      <c r="AM1049">
        <v>0</v>
      </c>
    </row>
    <row r="1050" spans="1:39" x14ac:dyDescent="0.25">
      <c r="A1050">
        <v>22304</v>
      </c>
      <c r="B1050">
        <v>0</v>
      </c>
      <c r="C1050">
        <v>0</v>
      </c>
      <c r="D1050">
        <v>91</v>
      </c>
      <c r="E1050">
        <v>3</v>
      </c>
      <c r="F1050">
        <v>2</v>
      </c>
      <c r="G1050">
        <v>7</v>
      </c>
      <c r="H1050">
        <v>0</v>
      </c>
      <c r="I1050">
        <v>4</v>
      </c>
      <c r="J1050">
        <v>2</v>
      </c>
      <c r="K1050">
        <v>1</v>
      </c>
      <c r="L1050">
        <v>1</v>
      </c>
      <c r="M1050">
        <v>0</v>
      </c>
      <c r="N1050">
        <v>2</v>
      </c>
      <c r="O1050">
        <v>8</v>
      </c>
      <c r="P1050">
        <v>0</v>
      </c>
      <c r="Q1050">
        <v>0</v>
      </c>
      <c r="R1050">
        <v>0</v>
      </c>
      <c r="S1050">
        <v>0</v>
      </c>
      <c r="T1050">
        <v>0</v>
      </c>
      <c r="U1050">
        <v>0</v>
      </c>
      <c r="V1050">
        <v>3</v>
      </c>
      <c r="W1050">
        <v>11</v>
      </c>
      <c r="X1050">
        <v>0</v>
      </c>
      <c r="Y1050">
        <v>64</v>
      </c>
      <c r="Z1050">
        <v>2853</v>
      </c>
      <c r="AA1050">
        <v>1</v>
      </c>
      <c r="AB1050">
        <v>0</v>
      </c>
      <c r="AC1050">
        <v>0</v>
      </c>
      <c r="AD1050">
        <v>0</v>
      </c>
      <c r="AE1050">
        <v>0</v>
      </c>
      <c r="AF1050">
        <v>0</v>
      </c>
      <c r="AG1050">
        <v>0</v>
      </c>
      <c r="AH1050">
        <v>1</v>
      </c>
      <c r="AI1050">
        <v>0</v>
      </c>
      <c r="AJ1050">
        <v>0</v>
      </c>
      <c r="AK1050">
        <v>16</v>
      </c>
      <c r="AL1050">
        <v>14</v>
      </c>
      <c r="AM1050">
        <v>0</v>
      </c>
    </row>
    <row r="1051" spans="1:39" x14ac:dyDescent="0.25">
      <c r="A1051">
        <v>67023</v>
      </c>
      <c r="B1051">
        <v>0</v>
      </c>
      <c r="C1051">
        <v>0</v>
      </c>
      <c r="D1051">
        <v>93</v>
      </c>
      <c r="E1051">
        <v>444</v>
      </c>
      <c r="F1051">
        <v>44</v>
      </c>
      <c r="G1051">
        <v>382</v>
      </c>
      <c r="H1051">
        <v>11</v>
      </c>
      <c r="I1051">
        <v>8</v>
      </c>
      <c r="J1051">
        <v>17</v>
      </c>
      <c r="K1051">
        <v>1</v>
      </c>
      <c r="L1051">
        <v>3</v>
      </c>
      <c r="M1051">
        <v>7</v>
      </c>
      <c r="N1051">
        <v>13</v>
      </c>
      <c r="O1051">
        <v>2</v>
      </c>
      <c r="P1051">
        <v>0</v>
      </c>
      <c r="Q1051">
        <v>0</v>
      </c>
      <c r="R1051">
        <v>0</v>
      </c>
      <c r="S1051">
        <v>0</v>
      </c>
      <c r="T1051">
        <v>0</v>
      </c>
      <c r="U1051">
        <v>1</v>
      </c>
      <c r="V1051">
        <v>3</v>
      </c>
      <c r="W1051">
        <v>11</v>
      </c>
      <c r="X1051">
        <v>0</v>
      </c>
      <c r="Y1051">
        <v>42</v>
      </c>
      <c r="Z1051">
        <v>2276</v>
      </c>
      <c r="AA1051">
        <v>0</v>
      </c>
      <c r="AB1051">
        <v>1</v>
      </c>
      <c r="AC1051">
        <v>0</v>
      </c>
      <c r="AD1051">
        <v>0</v>
      </c>
      <c r="AE1051">
        <v>0</v>
      </c>
      <c r="AF1051">
        <v>0</v>
      </c>
      <c r="AG1051">
        <v>0</v>
      </c>
      <c r="AH1051">
        <v>1</v>
      </c>
      <c r="AI1051">
        <v>0</v>
      </c>
      <c r="AJ1051">
        <v>0</v>
      </c>
      <c r="AK1051">
        <v>889</v>
      </c>
      <c r="AL1051">
        <v>872</v>
      </c>
      <c r="AM1051">
        <v>0</v>
      </c>
    </row>
    <row r="1052" spans="1:39" x14ac:dyDescent="0.25">
      <c r="A1052">
        <v>32892</v>
      </c>
      <c r="B1052">
        <v>1</v>
      </c>
      <c r="C1052">
        <v>0</v>
      </c>
      <c r="D1052">
        <v>78</v>
      </c>
      <c r="E1052">
        <v>26</v>
      </c>
      <c r="F1052">
        <v>0</v>
      </c>
      <c r="G1052">
        <v>15</v>
      </c>
      <c r="H1052">
        <v>2</v>
      </c>
      <c r="I1052">
        <v>1</v>
      </c>
      <c r="J1052">
        <v>2</v>
      </c>
      <c r="K1052">
        <v>2</v>
      </c>
      <c r="L1052">
        <v>3</v>
      </c>
      <c r="M1052">
        <v>0</v>
      </c>
      <c r="N1052">
        <v>3</v>
      </c>
      <c r="O1052">
        <v>8</v>
      </c>
      <c r="P1052">
        <v>0</v>
      </c>
      <c r="Q1052">
        <v>0</v>
      </c>
      <c r="R1052">
        <v>0</v>
      </c>
      <c r="S1052">
        <v>0</v>
      </c>
      <c r="T1052">
        <v>0</v>
      </c>
      <c r="U1052">
        <v>0</v>
      </c>
      <c r="V1052">
        <v>3</v>
      </c>
      <c r="W1052">
        <v>11</v>
      </c>
      <c r="X1052">
        <v>0</v>
      </c>
      <c r="Y1052">
        <v>49</v>
      </c>
      <c r="Z1052">
        <v>2194</v>
      </c>
      <c r="AA1052">
        <v>0</v>
      </c>
      <c r="AB1052">
        <v>0</v>
      </c>
      <c r="AC1052">
        <v>0</v>
      </c>
      <c r="AD1052">
        <v>1</v>
      </c>
      <c r="AE1052">
        <v>0</v>
      </c>
      <c r="AF1052">
        <v>0</v>
      </c>
      <c r="AG1052">
        <v>0</v>
      </c>
      <c r="AH1052">
        <v>0</v>
      </c>
      <c r="AI1052">
        <v>0</v>
      </c>
      <c r="AJ1052">
        <v>1</v>
      </c>
      <c r="AK1052">
        <v>44</v>
      </c>
      <c r="AL1052">
        <v>42</v>
      </c>
      <c r="AM1052">
        <v>0</v>
      </c>
    </row>
    <row r="1053" spans="1:39" x14ac:dyDescent="0.25">
      <c r="A1053">
        <v>70713</v>
      </c>
      <c r="B1053">
        <v>0</v>
      </c>
      <c r="C1053">
        <v>1</v>
      </c>
      <c r="D1053">
        <v>23</v>
      </c>
      <c r="E1053">
        <v>736</v>
      </c>
      <c r="F1053">
        <v>114</v>
      </c>
      <c r="G1053">
        <v>279</v>
      </c>
      <c r="H1053">
        <v>82</v>
      </c>
      <c r="I1053">
        <v>76</v>
      </c>
      <c r="J1053">
        <v>190</v>
      </c>
      <c r="K1053">
        <v>6</v>
      </c>
      <c r="L1053">
        <v>5</v>
      </c>
      <c r="M1053">
        <v>6</v>
      </c>
      <c r="N1053">
        <v>8</v>
      </c>
      <c r="O1053">
        <v>3</v>
      </c>
      <c r="P1053">
        <v>0</v>
      </c>
      <c r="Q1053">
        <v>0</v>
      </c>
      <c r="R1053">
        <v>0</v>
      </c>
      <c r="S1053">
        <v>0</v>
      </c>
      <c r="T1053">
        <v>0</v>
      </c>
      <c r="U1053">
        <v>0</v>
      </c>
      <c r="V1053">
        <v>3</v>
      </c>
      <c r="W1053">
        <v>11</v>
      </c>
      <c r="X1053">
        <v>0</v>
      </c>
      <c r="Y1053">
        <v>54</v>
      </c>
      <c r="Z1053">
        <v>2732</v>
      </c>
      <c r="AA1053">
        <v>0</v>
      </c>
      <c r="AB1053">
        <v>0</v>
      </c>
      <c r="AC1053">
        <v>0</v>
      </c>
      <c r="AD1053">
        <v>1</v>
      </c>
      <c r="AE1053">
        <v>0</v>
      </c>
      <c r="AF1053">
        <v>0</v>
      </c>
      <c r="AG1053">
        <v>0</v>
      </c>
      <c r="AH1053">
        <v>1</v>
      </c>
      <c r="AI1053">
        <v>0</v>
      </c>
      <c r="AJ1053">
        <v>0</v>
      </c>
      <c r="AK1053">
        <v>1287</v>
      </c>
      <c r="AL1053">
        <v>1097</v>
      </c>
      <c r="AM1053">
        <v>0</v>
      </c>
    </row>
    <row r="1054" spans="1:39" x14ac:dyDescent="0.25">
      <c r="A1054">
        <v>59925</v>
      </c>
      <c r="B1054">
        <v>0</v>
      </c>
      <c r="C1054">
        <v>1</v>
      </c>
      <c r="D1054">
        <v>83</v>
      </c>
      <c r="E1054">
        <v>473</v>
      </c>
      <c r="F1054">
        <v>21</v>
      </c>
      <c r="G1054">
        <v>176</v>
      </c>
      <c r="H1054">
        <v>19</v>
      </c>
      <c r="I1054">
        <v>21</v>
      </c>
      <c r="J1054">
        <v>56</v>
      </c>
      <c r="K1054">
        <v>3</v>
      </c>
      <c r="L1054">
        <v>9</v>
      </c>
      <c r="M1054">
        <v>2</v>
      </c>
      <c r="N1054">
        <v>9</v>
      </c>
      <c r="O1054">
        <v>6</v>
      </c>
      <c r="P1054">
        <v>0</v>
      </c>
      <c r="Q1054">
        <v>0</v>
      </c>
      <c r="R1054">
        <v>0</v>
      </c>
      <c r="S1054">
        <v>0</v>
      </c>
      <c r="T1054">
        <v>0</v>
      </c>
      <c r="U1054">
        <v>0</v>
      </c>
      <c r="V1054">
        <v>3</v>
      </c>
      <c r="W1054">
        <v>11</v>
      </c>
      <c r="X1054">
        <v>0</v>
      </c>
      <c r="Y1054">
        <v>65</v>
      </c>
      <c r="Z1054">
        <v>2735</v>
      </c>
      <c r="AA1054">
        <v>0</v>
      </c>
      <c r="AB1054">
        <v>0</v>
      </c>
      <c r="AC1054">
        <v>0</v>
      </c>
      <c r="AD1054">
        <v>1</v>
      </c>
      <c r="AE1054">
        <v>0</v>
      </c>
      <c r="AF1054">
        <v>0</v>
      </c>
      <c r="AG1054">
        <v>0</v>
      </c>
      <c r="AH1054">
        <v>1</v>
      </c>
      <c r="AI1054">
        <v>0</v>
      </c>
      <c r="AJ1054">
        <v>0</v>
      </c>
      <c r="AK1054">
        <v>710</v>
      </c>
      <c r="AL1054">
        <v>654</v>
      </c>
      <c r="AM1054">
        <v>0</v>
      </c>
    </row>
    <row r="1055" spans="1:39" x14ac:dyDescent="0.25">
      <c r="A1055">
        <v>39722</v>
      </c>
      <c r="B1055">
        <v>0</v>
      </c>
      <c r="C1055">
        <v>1</v>
      </c>
      <c r="D1055">
        <v>92</v>
      </c>
      <c r="E1055">
        <v>32</v>
      </c>
      <c r="F1055">
        <v>0</v>
      </c>
      <c r="G1055">
        <v>5</v>
      </c>
      <c r="H1055">
        <v>2</v>
      </c>
      <c r="I1055">
        <v>0</v>
      </c>
      <c r="J1055">
        <v>8</v>
      </c>
      <c r="K1055">
        <v>2</v>
      </c>
      <c r="L1055">
        <v>2</v>
      </c>
      <c r="M1055">
        <v>0</v>
      </c>
      <c r="N1055">
        <v>3</v>
      </c>
      <c r="O1055">
        <v>5</v>
      </c>
      <c r="P1055">
        <v>0</v>
      </c>
      <c r="Q1055">
        <v>0</v>
      </c>
      <c r="R1055">
        <v>0</v>
      </c>
      <c r="S1055">
        <v>0</v>
      </c>
      <c r="T1055">
        <v>0</v>
      </c>
      <c r="U1055">
        <v>0</v>
      </c>
      <c r="V1055">
        <v>3</v>
      </c>
      <c r="W1055">
        <v>11</v>
      </c>
      <c r="X1055">
        <v>0</v>
      </c>
      <c r="Y1055">
        <v>67</v>
      </c>
      <c r="Z1055">
        <v>2284</v>
      </c>
      <c r="AA1055">
        <v>0</v>
      </c>
      <c r="AB1055">
        <v>1</v>
      </c>
      <c r="AC1055">
        <v>0</v>
      </c>
      <c r="AD1055">
        <v>0</v>
      </c>
      <c r="AE1055">
        <v>0</v>
      </c>
      <c r="AF1055">
        <v>0</v>
      </c>
      <c r="AG1055">
        <v>0</v>
      </c>
      <c r="AH1055">
        <v>1</v>
      </c>
      <c r="AI1055">
        <v>0</v>
      </c>
      <c r="AJ1055">
        <v>0</v>
      </c>
      <c r="AK1055">
        <v>39</v>
      </c>
      <c r="AL1055">
        <v>31</v>
      </c>
      <c r="AM1055">
        <v>0</v>
      </c>
    </row>
    <row r="1056" spans="1:39" x14ac:dyDescent="0.25">
      <c r="A1056">
        <v>46610</v>
      </c>
      <c r="B1056">
        <v>0</v>
      </c>
      <c r="C1056">
        <v>0</v>
      </c>
      <c r="D1056">
        <v>4</v>
      </c>
      <c r="E1056">
        <v>288</v>
      </c>
      <c r="F1056">
        <v>10</v>
      </c>
      <c r="G1056">
        <v>30</v>
      </c>
      <c r="H1056">
        <v>4</v>
      </c>
      <c r="I1056">
        <v>10</v>
      </c>
      <c r="J1056">
        <v>125</v>
      </c>
      <c r="K1056">
        <v>1</v>
      </c>
      <c r="L1056">
        <v>6</v>
      </c>
      <c r="M1056">
        <v>1</v>
      </c>
      <c r="N1056">
        <v>6</v>
      </c>
      <c r="O1056">
        <v>6</v>
      </c>
      <c r="P1056">
        <v>0</v>
      </c>
      <c r="Q1056">
        <v>0</v>
      </c>
      <c r="R1056">
        <v>0</v>
      </c>
      <c r="S1056">
        <v>0</v>
      </c>
      <c r="T1056">
        <v>0</v>
      </c>
      <c r="U1056">
        <v>0</v>
      </c>
      <c r="V1056">
        <v>3</v>
      </c>
      <c r="W1056">
        <v>11</v>
      </c>
      <c r="X1056">
        <v>0</v>
      </c>
      <c r="Y1056">
        <v>62</v>
      </c>
      <c r="Z1056">
        <v>2505</v>
      </c>
      <c r="AA1056">
        <v>0</v>
      </c>
      <c r="AB1056">
        <v>0</v>
      </c>
      <c r="AC1056">
        <v>0</v>
      </c>
      <c r="AD1056">
        <v>1</v>
      </c>
      <c r="AE1056">
        <v>0</v>
      </c>
      <c r="AF1056">
        <v>0</v>
      </c>
      <c r="AG1056">
        <v>0</v>
      </c>
      <c r="AH1056">
        <v>1</v>
      </c>
      <c r="AI1056">
        <v>0</v>
      </c>
      <c r="AJ1056">
        <v>0</v>
      </c>
      <c r="AK1056">
        <v>342</v>
      </c>
      <c r="AL1056">
        <v>217</v>
      </c>
      <c r="AM1056">
        <v>0</v>
      </c>
    </row>
    <row r="1057" spans="1:39" x14ac:dyDescent="0.25">
      <c r="A1057">
        <v>88347</v>
      </c>
      <c r="B1057">
        <v>0</v>
      </c>
      <c r="C1057">
        <v>0</v>
      </c>
      <c r="D1057">
        <v>32</v>
      </c>
      <c r="E1057">
        <v>1050</v>
      </c>
      <c r="F1057">
        <v>178</v>
      </c>
      <c r="G1057">
        <v>555</v>
      </c>
      <c r="H1057">
        <v>77</v>
      </c>
      <c r="I1057">
        <v>138</v>
      </c>
      <c r="J1057">
        <v>118</v>
      </c>
      <c r="K1057">
        <v>1</v>
      </c>
      <c r="L1057">
        <v>4</v>
      </c>
      <c r="M1057">
        <v>7</v>
      </c>
      <c r="N1057">
        <v>9</v>
      </c>
      <c r="O1057">
        <v>1</v>
      </c>
      <c r="P1057">
        <v>0</v>
      </c>
      <c r="Q1057">
        <v>0</v>
      </c>
      <c r="R1057">
        <v>0</v>
      </c>
      <c r="S1057">
        <v>1</v>
      </c>
      <c r="T1057">
        <v>0</v>
      </c>
      <c r="U1057">
        <v>0</v>
      </c>
      <c r="V1057">
        <v>3</v>
      </c>
      <c r="W1057">
        <v>11</v>
      </c>
      <c r="X1057">
        <v>0</v>
      </c>
      <c r="Y1057">
        <v>59</v>
      </c>
      <c r="Z1057">
        <v>2520</v>
      </c>
      <c r="AA1057">
        <v>0</v>
      </c>
      <c r="AB1057">
        <v>0</v>
      </c>
      <c r="AC1057">
        <v>0</v>
      </c>
      <c r="AD1057">
        <v>1</v>
      </c>
      <c r="AE1057">
        <v>0</v>
      </c>
      <c r="AF1057">
        <v>0</v>
      </c>
      <c r="AG1057">
        <v>0</v>
      </c>
      <c r="AH1057">
        <v>1</v>
      </c>
      <c r="AI1057">
        <v>0</v>
      </c>
      <c r="AJ1057">
        <v>0</v>
      </c>
      <c r="AK1057">
        <v>1998</v>
      </c>
      <c r="AL1057">
        <v>1880</v>
      </c>
      <c r="AM1057">
        <v>1</v>
      </c>
    </row>
    <row r="1058" spans="1:39" x14ac:dyDescent="0.25">
      <c r="A1058">
        <v>87171</v>
      </c>
      <c r="B1058">
        <v>0</v>
      </c>
      <c r="C1058">
        <v>0</v>
      </c>
      <c r="D1058">
        <v>27</v>
      </c>
      <c r="E1058">
        <v>1001</v>
      </c>
      <c r="F1058">
        <v>44</v>
      </c>
      <c r="G1058">
        <v>107</v>
      </c>
      <c r="H1058">
        <v>58</v>
      </c>
      <c r="I1058">
        <v>44</v>
      </c>
      <c r="J1058">
        <v>44</v>
      </c>
      <c r="K1058">
        <v>1</v>
      </c>
      <c r="L1058">
        <v>6</v>
      </c>
      <c r="M1058">
        <v>7</v>
      </c>
      <c r="N1058">
        <v>11</v>
      </c>
      <c r="O1058">
        <v>2</v>
      </c>
      <c r="P1058">
        <v>1</v>
      </c>
      <c r="Q1058">
        <v>0</v>
      </c>
      <c r="R1058">
        <v>1</v>
      </c>
      <c r="S1058">
        <v>0</v>
      </c>
      <c r="T1058">
        <v>0</v>
      </c>
      <c r="U1058">
        <v>0</v>
      </c>
      <c r="V1058">
        <v>3</v>
      </c>
      <c r="W1058">
        <v>11</v>
      </c>
      <c r="X1058">
        <v>0</v>
      </c>
      <c r="Y1058">
        <v>39</v>
      </c>
      <c r="Z1058">
        <v>2583</v>
      </c>
      <c r="AA1058">
        <v>0</v>
      </c>
      <c r="AB1058">
        <v>1</v>
      </c>
      <c r="AC1058">
        <v>0</v>
      </c>
      <c r="AD1058">
        <v>0</v>
      </c>
      <c r="AE1058">
        <v>0</v>
      </c>
      <c r="AF1058">
        <v>0</v>
      </c>
      <c r="AG1058">
        <v>0</v>
      </c>
      <c r="AH1058">
        <v>0</v>
      </c>
      <c r="AI1058">
        <v>0</v>
      </c>
      <c r="AJ1058">
        <v>1</v>
      </c>
      <c r="AK1058">
        <v>1254</v>
      </c>
      <c r="AL1058">
        <v>1210</v>
      </c>
      <c r="AM1058">
        <v>2</v>
      </c>
    </row>
    <row r="1059" spans="1:39" x14ac:dyDescent="0.25">
      <c r="A1059">
        <v>26907</v>
      </c>
      <c r="B1059">
        <v>1</v>
      </c>
      <c r="C1059">
        <v>1</v>
      </c>
      <c r="D1059">
        <v>10</v>
      </c>
      <c r="E1059">
        <v>9</v>
      </c>
      <c r="F1059">
        <v>1</v>
      </c>
      <c r="G1059">
        <v>7</v>
      </c>
      <c r="H1059">
        <v>0</v>
      </c>
      <c r="I1059">
        <v>3</v>
      </c>
      <c r="J1059">
        <v>2</v>
      </c>
      <c r="K1059">
        <v>2</v>
      </c>
      <c r="L1059">
        <v>1</v>
      </c>
      <c r="M1059">
        <v>0</v>
      </c>
      <c r="N1059">
        <v>3</v>
      </c>
      <c r="O1059">
        <v>7</v>
      </c>
      <c r="P1059">
        <v>0</v>
      </c>
      <c r="Q1059">
        <v>0</v>
      </c>
      <c r="R1059">
        <v>0</v>
      </c>
      <c r="S1059">
        <v>0</v>
      </c>
      <c r="T1059">
        <v>0</v>
      </c>
      <c r="U1059">
        <v>0</v>
      </c>
      <c r="V1059">
        <v>3</v>
      </c>
      <c r="W1059">
        <v>11</v>
      </c>
      <c r="X1059">
        <v>0</v>
      </c>
      <c r="Y1059">
        <v>44</v>
      </c>
      <c r="Z1059">
        <v>2472</v>
      </c>
      <c r="AA1059">
        <v>0</v>
      </c>
      <c r="AB1059">
        <v>0</v>
      </c>
      <c r="AC1059">
        <v>0</v>
      </c>
      <c r="AD1059">
        <v>1</v>
      </c>
      <c r="AE1059">
        <v>0</v>
      </c>
      <c r="AF1059">
        <v>1</v>
      </c>
      <c r="AG1059">
        <v>0</v>
      </c>
      <c r="AH1059">
        <v>0</v>
      </c>
      <c r="AI1059">
        <v>0</v>
      </c>
      <c r="AJ1059">
        <v>0</v>
      </c>
      <c r="AK1059">
        <v>20</v>
      </c>
      <c r="AL1059">
        <v>18</v>
      </c>
      <c r="AM1059">
        <v>0</v>
      </c>
    </row>
    <row r="1060" spans="1:39" x14ac:dyDescent="0.25">
      <c r="A1060">
        <v>50014</v>
      </c>
      <c r="B1060">
        <v>1</v>
      </c>
      <c r="C1060">
        <v>0</v>
      </c>
      <c r="D1060">
        <v>9</v>
      </c>
      <c r="E1060">
        <v>234</v>
      </c>
      <c r="F1060">
        <v>14</v>
      </c>
      <c r="G1060">
        <v>77</v>
      </c>
      <c r="H1060">
        <v>19</v>
      </c>
      <c r="I1060">
        <v>10</v>
      </c>
      <c r="J1060">
        <v>42</v>
      </c>
      <c r="K1060">
        <v>2</v>
      </c>
      <c r="L1060">
        <v>4</v>
      </c>
      <c r="M1060">
        <v>1</v>
      </c>
      <c r="N1060">
        <v>8</v>
      </c>
      <c r="O1060">
        <v>5</v>
      </c>
      <c r="P1060">
        <v>0</v>
      </c>
      <c r="Q1060">
        <v>0</v>
      </c>
      <c r="R1060">
        <v>0</v>
      </c>
      <c r="S1060">
        <v>0</v>
      </c>
      <c r="T1060">
        <v>0</v>
      </c>
      <c r="U1060">
        <v>0</v>
      </c>
      <c r="V1060">
        <v>3</v>
      </c>
      <c r="W1060">
        <v>11</v>
      </c>
      <c r="X1060">
        <v>0</v>
      </c>
      <c r="Y1060">
        <v>52</v>
      </c>
      <c r="Z1060">
        <v>2317</v>
      </c>
      <c r="AA1060">
        <v>0</v>
      </c>
      <c r="AB1060">
        <v>0</v>
      </c>
      <c r="AC1060">
        <v>1</v>
      </c>
      <c r="AD1060">
        <v>0</v>
      </c>
      <c r="AE1060">
        <v>0</v>
      </c>
      <c r="AF1060">
        <v>0</v>
      </c>
      <c r="AG1060">
        <v>0</v>
      </c>
      <c r="AH1060">
        <v>0</v>
      </c>
      <c r="AI1060">
        <v>1</v>
      </c>
      <c r="AJ1060">
        <v>0</v>
      </c>
      <c r="AK1060">
        <v>354</v>
      </c>
      <c r="AL1060">
        <v>312</v>
      </c>
      <c r="AM1060">
        <v>0</v>
      </c>
    </row>
    <row r="1061" spans="1:39" x14ac:dyDescent="0.25">
      <c r="A1061">
        <v>41014</v>
      </c>
      <c r="B1061">
        <v>1</v>
      </c>
      <c r="C1061">
        <v>0</v>
      </c>
      <c r="D1061">
        <v>65</v>
      </c>
      <c r="E1061">
        <v>7</v>
      </c>
      <c r="F1061">
        <v>2</v>
      </c>
      <c r="G1061">
        <v>6</v>
      </c>
      <c r="H1061">
        <v>2</v>
      </c>
      <c r="I1061">
        <v>0</v>
      </c>
      <c r="J1061">
        <v>3</v>
      </c>
      <c r="K1061">
        <v>1</v>
      </c>
      <c r="L1061">
        <v>1</v>
      </c>
      <c r="M1061">
        <v>0</v>
      </c>
      <c r="N1061">
        <v>2</v>
      </c>
      <c r="O1061">
        <v>7</v>
      </c>
      <c r="P1061">
        <v>0</v>
      </c>
      <c r="Q1061">
        <v>0</v>
      </c>
      <c r="R1061">
        <v>0</v>
      </c>
      <c r="S1061">
        <v>0</v>
      </c>
      <c r="T1061">
        <v>0</v>
      </c>
      <c r="U1061">
        <v>0</v>
      </c>
      <c r="V1061">
        <v>3</v>
      </c>
      <c r="W1061">
        <v>11</v>
      </c>
      <c r="X1061">
        <v>0</v>
      </c>
      <c r="Y1061">
        <v>42</v>
      </c>
      <c r="Z1061">
        <v>2592</v>
      </c>
      <c r="AA1061">
        <v>0</v>
      </c>
      <c r="AB1061">
        <v>1</v>
      </c>
      <c r="AC1061">
        <v>0</v>
      </c>
      <c r="AD1061">
        <v>0</v>
      </c>
      <c r="AE1061">
        <v>0</v>
      </c>
      <c r="AF1061">
        <v>0</v>
      </c>
      <c r="AG1061">
        <v>0</v>
      </c>
      <c r="AH1061">
        <v>0</v>
      </c>
      <c r="AI1061">
        <v>0</v>
      </c>
      <c r="AJ1061">
        <v>1</v>
      </c>
      <c r="AK1061">
        <v>17</v>
      </c>
      <c r="AL1061">
        <v>14</v>
      </c>
      <c r="AM1061">
        <v>0</v>
      </c>
    </row>
    <row r="1062" spans="1:39" x14ac:dyDescent="0.25">
      <c r="A1062">
        <v>66294</v>
      </c>
      <c r="B1062">
        <v>0</v>
      </c>
      <c r="C1062">
        <v>0</v>
      </c>
      <c r="D1062">
        <v>68</v>
      </c>
      <c r="E1062">
        <v>251</v>
      </c>
      <c r="F1062">
        <v>108</v>
      </c>
      <c r="G1062">
        <v>334</v>
      </c>
      <c r="H1062">
        <v>65</v>
      </c>
      <c r="I1062">
        <v>92</v>
      </c>
      <c r="J1062">
        <v>117</v>
      </c>
      <c r="K1062">
        <v>1</v>
      </c>
      <c r="L1062">
        <v>4</v>
      </c>
      <c r="M1062">
        <v>3</v>
      </c>
      <c r="N1062">
        <v>5</v>
      </c>
      <c r="O1062">
        <v>2</v>
      </c>
      <c r="P1062">
        <v>0</v>
      </c>
      <c r="Q1062">
        <v>0</v>
      </c>
      <c r="R1062">
        <v>0</v>
      </c>
      <c r="S1062">
        <v>0</v>
      </c>
      <c r="T1062">
        <v>0</v>
      </c>
      <c r="U1062">
        <v>0</v>
      </c>
      <c r="V1062">
        <v>3</v>
      </c>
      <c r="W1062">
        <v>11</v>
      </c>
      <c r="X1062">
        <v>0</v>
      </c>
      <c r="Y1062">
        <v>55</v>
      </c>
      <c r="Z1062">
        <v>2263</v>
      </c>
      <c r="AA1062">
        <v>0</v>
      </c>
      <c r="AB1062">
        <v>0</v>
      </c>
      <c r="AC1062">
        <v>1</v>
      </c>
      <c r="AD1062">
        <v>0</v>
      </c>
      <c r="AE1062">
        <v>0</v>
      </c>
      <c r="AF1062">
        <v>0</v>
      </c>
      <c r="AG1062">
        <v>0</v>
      </c>
      <c r="AH1062">
        <v>1</v>
      </c>
      <c r="AI1062">
        <v>0</v>
      </c>
      <c r="AJ1062">
        <v>0</v>
      </c>
      <c r="AK1062">
        <v>850</v>
      </c>
      <c r="AL1062">
        <v>733</v>
      </c>
      <c r="AM1062">
        <v>0</v>
      </c>
    </row>
    <row r="1063" spans="1:39" x14ac:dyDescent="0.25">
      <c r="A1063">
        <v>36715</v>
      </c>
      <c r="B1063">
        <v>1</v>
      </c>
      <c r="C1063">
        <v>0</v>
      </c>
      <c r="D1063">
        <v>16</v>
      </c>
      <c r="E1063">
        <v>172</v>
      </c>
      <c r="F1063">
        <v>10</v>
      </c>
      <c r="G1063">
        <v>125</v>
      </c>
      <c r="H1063">
        <v>21</v>
      </c>
      <c r="I1063">
        <v>13</v>
      </c>
      <c r="J1063">
        <v>16</v>
      </c>
      <c r="K1063">
        <v>6</v>
      </c>
      <c r="L1063">
        <v>7</v>
      </c>
      <c r="M1063">
        <v>2</v>
      </c>
      <c r="N1063">
        <v>4</v>
      </c>
      <c r="O1063">
        <v>9</v>
      </c>
      <c r="P1063">
        <v>0</v>
      </c>
      <c r="Q1063">
        <v>0</v>
      </c>
      <c r="R1063">
        <v>0</v>
      </c>
      <c r="S1063">
        <v>0</v>
      </c>
      <c r="T1063">
        <v>0</v>
      </c>
      <c r="U1063">
        <v>0</v>
      </c>
      <c r="V1063">
        <v>3</v>
      </c>
      <c r="W1063">
        <v>11</v>
      </c>
      <c r="X1063">
        <v>1</v>
      </c>
      <c r="Y1063">
        <v>49</v>
      </c>
      <c r="Z1063">
        <v>2748</v>
      </c>
      <c r="AA1063">
        <v>0</v>
      </c>
      <c r="AB1063">
        <v>1</v>
      </c>
      <c r="AC1063">
        <v>0</v>
      </c>
      <c r="AD1063">
        <v>0</v>
      </c>
      <c r="AE1063">
        <v>0</v>
      </c>
      <c r="AF1063">
        <v>0</v>
      </c>
      <c r="AG1063">
        <v>0</v>
      </c>
      <c r="AH1063">
        <v>1</v>
      </c>
      <c r="AI1063">
        <v>0</v>
      </c>
      <c r="AJ1063">
        <v>0</v>
      </c>
      <c r="AK1063">
        <v>341</v>
      </c>
      <c r="AL1063">
        <v>325</v>
      </c>
      <c r="AM1063">
        <v>0</v>
      </c>
    </row>
    <row r="1064" spans="1:39" x14ac:dyDescent="0.25">
      <c r="A1064">
        <v>79456</v>
      </c>
      <c r="B1064">
        <v>0</v>
      </c>
      <c r="C1064">
        <v>0</v>
      </c>
      <c r="D1064">
        <v>12</v>
      </c>
      <c r="E1064">
        <v>565</v>
      </c>
      <c r="F1064">
        <v>42</v>
      </c>
      <c r="G1064">
        <v>548</v>
      </c>
      <c r="H1064">
        <v>64</v>
      </c>
      <c r="I1064">
        <v>83</v>
      </c>
      <c r="J1064">
        <v>99</v>
      </c>
      <c r="K1064">
        <v>1</v>
      </c>
      <c r="L1064">
        <v>5</v>
      </c>
      <c r="M1064">
        <v>6</v>
      </c>
      <c r="N1064">
        <v>4</v>
      </c>
      <c r="O1064">
        <v>3</v>
      </c>
      <c r="P1064">
        <v>0</v>
      </c>
      <c r="Q1064">
        <v>0</v>
      </c>
      <c r="R1064">
        <v>0</v>
      </c>
      <c r="S1064">
        <v>0</v>
      </c>
      <c r="T1064">
        <v>0</v>
      </c>
      <c r="U1064">
        <v>0</v>
      </c>
      <c r="V1064">
        <v>3</v>
      </c>
      <c r="W1064">
        <v>11</v>
      </c>
      <c r="X1064">
        <v>1</v>
      </c>
      <c r="Y1064">
        <v>64</v>
      </c>
      <c r="Z1064">
        <v>2835</v>
      </c>
      <c r="AA1064">
        <v>0</v>
      </c>
      <c r="AB1064">
        <v>1</v>
      </c>
      <c r="AC1064">
        <v>0</v>
      </c>
      <c r="AD1064">
        <v>0</v>
      </c>
      <c r="AE1064">
        <v>0</v>
      </c>
      <c r="AF1064">
        <v>0</v>
      </c>
      <c r="AG1064">
        <v>0</v>
      </c>
      <c r="AH1064">
        <v>1</v>
      </c>
      <c r="AI1064">
        <v>0</v>
      </c>
      <c r="AJ1064">
        <v>0</v>
      </c>
      <c r="AK1064">
        <v>1302</v>
      </c>
      <c r="AL1064">
        <v>1203</v>
      </c>
      <c r="AM1064">
        <v>0</v>
      </c>
    </row>
    <row r="1065" spans="1:39" x14ac:dyDescent="0.25">
      <c r="A1065">
        <v>40479</v>
      </c>
      <c r="B1065">
        <v>1</v>
      </c>
      <c r="C1065">
        <v>0</v>
      </c>
      <c r="D1065">
        <v>95</v>
      </c>
      <c r="E1065">
        <v>5</v>
      </c>
      <c r="F1065">
        <v>0</v>
      </c>
      <c r="G1065">
        <v>8</v>
      </c>
      <c r="H1065">
        <v>2</v>
      </c>
      <c r="I1065">
        <v>0</v>
      </c>
      <c r="J1065">
        <v>0</v>
      </c>
      <c r="K1065">
        <v>1</v>
      </c>
      <c r="L1065">
        <v>0</v>
      </c>
      <c r="M1065">
        <v>0</v>
      </c>
      <c r="N1065">
        <v>3</v>
      </c>
      <c r="O1065">
        <v>4</v>
      </c>
      <c r="P1065">
        <v>0</v>
      </c>
      <c r="Q1065">
        <v>0</v>
      </c>
      <c r="R1065">
        <v>0</v>
      </c>
      <c r="S1065">
        <v>0</v>
      </c>
      <c r="T1065">
        <v>0</v>
      </c>
      <c r="U1065">
        <v>0</v>
      </c>
      <c r="V1065">
        <v>3</v>
      </c>
      <c r="W1065">
        <v>11</v>
      </c>
      <c r="X1065">
        <v>0</v>
      </c>
      <c r="Y1065">
        <v>38</v>
      </c>
      <c r="Z1065">
        <v>2475</v>
      </c>
      <c r="AA1065">
        <v>0</v>
      </c>
      <c r="AB1065">
        <v>0</v>
      </c>
      <c r="AC1065">
        <v>0</v>
      </c>
      <c r="AD1065">
        <v>1</v>
      </c>
      <c r="AE1065">
        <v>0</v>
      </c>
      <c r="AF1065">
        <v>0</v>
      </c>
      <c r="AG1065">
        <v>0</v>
      </c>
      <c r="AH1065">
        <v>1</v>
      </c>
      <c r="AI1065">
        <v>0</v>
      </c>
      <c r="AJ1065">
        <v>0</v>
      </c>
      <c r="AK1065">
        <v>15</v>
      </c>
      <c r="AL1065">
        <v>15</v>
      </c>
      <c r="AM1065">
        <v>0</v>
      </c>
    </row>
    <row r="1066" spans="1:39" x14ac:dyDescent="0.25">
      <c r="A1066">
        <v>75345</v>
      </c>
      <c r="B1066">
        <v>0</v>
      </c>
      <c r="C1066">
        <v>0</v>
      </c>
      <c r="D1066">
        <v>16</v>
      </c>
      <c r="E1066">
        <v>918</v>
      </c>
      <c r="F1066">
        <v>57</v>
      </c>
      <c r="G1066">
        <v>842</v>
      </c>
      <c r="H1066">
        <v>99</v>
      </c>
      <c r="I1066">
        <v>38</v>
      </c>
      <c r="J1066">
        <v>133</v>
      </c>
      <c r="K1066">
        <v>1</v>
      </c>
      <c r="L1066">
        <v>5</v>
      </c>
      <c r="M1066">
        <v>8</v>
      </c>
      <c r="N1066">
        <v>6</v>
      </c>
      <c r="O1066">
        <v>3</v>
      </c>
      <c r="P1066">
        <v>0</v>
      </c>
      <c r="Q1066">
        <v>0</v>
      </c>
      <c r="R1066">
        <v>0</v>
      </c>
      <c r="S1066">
        <v>1</v>
      </c>
      <c r="T1066">
        <v>0</v>
      </c>
      <c r="U1066">
        <v>0</v>
      </c>
      <c r="V1066">
        <v>3</v>
      </c>
      <c r="W1066">
        <v>11</v>
      </c>
      <c r="X1066">
        <v>1</v>
      </c>
      <c r="Y1066">
        <v>50</v>
      </c>
      <c r="Z1066">
        <v>2671</v>
      </c>
      <c r="AA1066">
        <v>0</v>
      </c>
      <c r="AB1066">
        <v>0</v>
      </c>
      <c r="AC1066">
        <v>1</v>
      </c>
      <c r="AD1066">
        <v>0</v>
      </c>
      <c r="AE1066">
        <v>0</v>
      </c>
      <c r="AF1066">
        <v>0</v>
      </c>
      <c r="AG1066">
        <v>0</v>
      </c>
      <c r="AH1066">
        <v>0</v>
      </c>
      <c r="AI1066">
        <v>1</v>
      </c>
      <c r="AJ1066">
        <v>0</v>
      </c>
      <c r="AK1066">
        <v>1954</v>
      </c>
      <c r="AL1066">
        <v>1821</v>
      </c>
      <c r="AM1066">
        <v>1</v>
      </c>
    </row>
    <row r="1067" spans="1:39" x14ac:dyDescent="0.25">
      <c r="A1067">
        <v>54233</v>
      </c>
      <c r="B1067">
        <v>0</v>
      </c>
      <c r="C1067">
        <v>1</v>
      </c>
      <c r="D1067">
        <v>46</v>
      </c>
      <c r="E1067">
        <v>652</v>
      </c>
      <c r="F1067">
        <v>8</v>
      </c>
      <c r="G1067">
        <v>158</v>
      </c>
      <c r="H1067">
        <v>21</v>
      </c>
      <c r="I1067">
        <v>0</v>
      </c>
      <c r="J1067">
        <v>142</v>
      </c>
      <c r="K1067">
        <v>4</v>
      </c>
      <c r="L1067">
        <v>11</v>
      </c>
      <c r="M1067">
        <v>6</v>
      </c>
      <c r="N1067">
        <v>5</v>
      </c>
      <c r="O1067">
        <v>8</v>
      </c>
      <c r="P1067">
        <v>0</v>
      </c>
      <c r="Q1067">
        <v>0</v>
      </c>
      <c r="R1067">
        <v>0</v>
      </c>
      <c r="S1067">
        <v>0</v>
      </c>
      <c r="T1067">
        <v>0</v>
      </c>
      <c r="U1067">
        <v>0</v>
      </c>
      <c r="V1067">
        <v>3</v>
      </c>
      <c r="W1067">
        <v>11</v>
      </c>
      <c r="X1067">
        <v>0</v>
      </c>
      <c r="Y1067">
        <v>43</v>
      </c>
      <c r="Z1067">
        <v>2669</v>
      </c>
      <c r="AA1067">
        <v>0</v>
      </c>
      <c r="AB1067">
        <v>1</v>
      </c>
      <c r="AC1067">
        <v>0</v>
      </c>
      <c r="AD1067">
        <v>0</v>
      </c>
      <c r="AE1067">
        <v>0</v>
      </c>
      <c r="AF1067">
        <v>0</v>
      </c>
      <c r="AG1067">
        <v>0</v>
      </c>
      <c r="AH1067">
        <v>1</v>
      </c>
      <c r="AI1067">
        <v>0</v>
      </c>
      <c r="AJ1067">
        <v>0</v>
      </c>
      <c r="AK1067">
        <v>839</v>
      </c>
      <c r="AL1067">
        <v>697</v>
      </c>
      <c r="AM1067">
        <v>0</v>
      </c>
    </row>
    <row r="1068" spans="1:39" x14ac:dyDescent="0.25">
      <c r="A1068">
        <v>24163</v>
      </c>
      <c r="B1068">
        <v>1</v>
      </c>
      <c r="C1068">
        <v>1</v>
      </c>
      <c r="D1068">
        <v>3</v>
      </c>
      <c r="E1068">
        <v>4</v>
      </c>
      <c r="F1068">
        <v>1</v>
      </c>
      <c r="G1068">
        <v>7</v>
      </c>
      <c r="H1068">
        <v>2</v>
      </c>
      <c r="I1068">
        <v>1</v>
      </c>
      <c r="J1068">
        <v>2</v>
      </c>
      <c r="K1068">
        <v>2</v>
      </c>
      <c r="L1068">
        <v>1</v>
      </c>
      <c r="M1068">
        <v>0</v>
      </c>
      <c r="N1068">
        <v>3</v>
      </c>
      <c r="O1068">
        <v>4</v>
      </c>
      <c r="P1068">
        <v>0</v>
      </c>
      <c r="Q1068">
        <v>0</v>
      </c>
      <c r="R1068">
        <v>0</v>
      </c>
      <c r="S1068">
        <v>0</v>
      </c>
      <c r="T1068">
        <v>0</v>
      </c>
      <c r="U1068">
        <v>0</v>
      </c>
      <c r="V1068">
        <v>3</v>
      </c>
      <c r="W1068">
        <v>11</v>
      </c>
      <c r="X1068">
        <v>0</v>
      </c>
      <c r="Y1068">
        <v>50</v>
      </c>
      <c r="Z1068">
        <v>2419</v>
      </c>
      <c r="AA1068">
        <v>0</v>
      </c>
      <c r="AB1068">
        <v>0</v>
      </c>
      <c r="AC1068">
        <v>1</v>
      </c>
      <c r="AD1068">
        <v>0</v>
      </c>
      <c r="AE1068">
        <v>0</v>
      </c>
      <c r="AF1068">
        <v>0</v>
      </c>
      <c r="AG1068">
        <v>0</v>
      </c>
      <c r="AH1068">
        <v>1</v>
      </c>
      <c r="AI1068">
        <v>0</v>
      </c>
      <c r="AJ1068">
        <v>0</v>
      </c>
      <c r="AK1068">
        <v>15</v>
      </c>
      <c r="AL1068">
        <v>13</v>
      </c>
      <c r="AM1068">
        <v>0</v>
      </c>
    </row>
    <row r="1069" spans="1:39" x14ac:dyDescent="0.25">
      <c r="A1069">
        <v>84460</v>
      </c>
      <c r="B1069">
        <v>0</v>
      </c>
      <c r="C1069">
        <v>0</v>
      </c>
      <c r="D1069">
        <v>80</v>
      </c>
      <c r="E1069">
        <v>152</v>
      </c>
      <c r="F1069">
        <v>27</v>
      </c>
      <c r="G1069">
        <v>103</v>
      </c>
      <c r="H1069">
        <v>106</v>
      </c>
      <c r="I1069">
        <v>54</v>
      </c>
      <c r="J1069">
        <v>81</v>
      </c>
      <c r="K1069">
        <v>0</v>
      </c>
      <c r="L1069">
        <v>9</v>
      </c>
      <c r="M1069">
        <v>9</v>
      </c>
      <c r="N1069">
        <v>4</v>
      </c>
      <c r="O1069">
        <v>5</v>
      </c>
      <c r="P1069">
        <v>0</v>
      </c>
      <c r="Q1069">
        <v>1</v>
      </c>
      <c r="R1069">
        <v>1</v>
      </c>
      <c r="S1069">
        <v>1</v>
      </c>
      <c r="T1069">
        <v>1</v>
      </c>
      <c r="U1069">
        <v>0</v>
      </c>
      <c r="V1069">
        <v>3</v>
      </c>
      <c r="W1069">
        <v>11</v>
      </c>
      <c r="X1069">
        <v>1</v>
      </c>
      <c r="Y1069">
        <v>62</v>
      </c>
      <c r="Z1069">
        <v>2700</v>
      </c>
      <c r="AA1069">
        <v>0</v>
      </c>
      <c r="AB1069">
        <v>0</v>
      </c>
      <c r="AC1069">
        <v>0</v>
      </c>
      <c r="AD1069">
        <v>1</v>
      </c>
      <c r="AE1069">
        <v>0</v>
      </c>
      <c r="AF1069">
        <v>0</v>
      </c>
      <c r="AG1069">
        <v>0</v>
      </c>
      <c r="AH1069">
        <v>0</v>
      </c>
      <c r="AI1069">
        <v>0</v>
      </c>
      <c r="AJ1069">
        <v>1</v>
      </c>
      <c r="AK1069">
        <v>442</v>
      </c>
      <c r="AL1069">
        <v>361</v>
      </c>
      <c r="AM1069">
        <v>4</v>
      </c>
    </row>
    <row r="1070" spans="1:39" x14ac:dyDescent="0.25">
      <c r="A1070">
        <v>43776</v>
      </c>
      <c r="B1070">
        <v>1</v>
      </c>
      <c r="C1070">
        <v>0</v>
      </c>
      <c r="D1070">
        <v>77</v>
      </c>
      <c r="E1070">
        <v>8</v>
      </c>
      <c r="F1070">
        <v>0</v>
      </c>
      <c r="G1070">
        <v>9</v>
      </c>
      <c r="H1070">
        <v>2</v>
      </c>
      <c r="I1070">
        <v>1</v>
      </c>
      <c r="J1070">
        <v>3</v>
      </c>
      <c r="K1070">
        <v>1</v>
      </c>
      <c r="L1070">
        <v>1</v>
      </c>
      <c r="M1070">
        <v>0</v>
      </c>
      <c r="N1070">
        <v>2</v>
      </c>
      <c r="O1070">
        <v>6</v>
      </c>
      <c r="P1070">
        <v>0</v>
      </c>
      <c r="Q1070">
        <v>0</v>
      </c>
      <c r="R1070">
        <v>0</v>
      </c>
      <c r="S1070">
        <v>0</v>
      </c>
      <c r="T1070">
        <v>0</v>
      </c>
      <c r="U1070">
        <v>0</v>
      </c>
      <c r="V1070">
        <v>3</v>
      </c>
      <c r="W1070">
        <v>11</v>
      </c>
      <c r="X1070">
        <v>0</v>
      </c>
      <c r="Y1070">
        <v>37</v>
      </c>
      <c r="Z1070">
        <v>2216</v>
      </c>
      <c r="AA1070">
        <v>0</v>
      </c>
      <c r="AB1070">
        <v>0</v>
      </c>
      <c r="AC1070">
        <v>0</v>
      </c>
      <c r="AD1070">
        <v>1</v>
      </c>
      <c r="AE1070">
        <v>0</v>
      </c>
      <c r="AF1070">
        <v>0</v>
      </c>
      <c r="AG1070">
        <v>0</v>
      </c>
      <c r="AH1070">
        <v>1</v>
      </c>
      <c r="AI1070">
        <v>0</v>
      </c>
      <c r="AJ1070">
        <v>0</v>
      </c>
      <c r="AK1070">
        <v>20</v>
      </c>
      <c r="AL1070">
        <v>17</v>
      </c>
      <c r="AM1070">
        <v>0</v>
      </c>
    </row>
    <row r="1071" spans="1:39" x14ac:dyDescent="0.25">
      <c r="A1071">
        <v>71691</v>
      </c>
      <c r="B1071">
        <v>0</v>
      </c>
      <c r="C1071">
        <v>0</v>
      </c>
      <c r="D1071">
        <v>0</v>
      </c>
      <c r="E1071">
        <v>336</v>
      </c>
      <c r="F1071">
        <v>130</v>
      </c>
      <c r="G1071">
        <v>411</v>
      </c>
      <c r="H1071">
        <v>240</v>
      </c>
      <c r="I1071">
        <v>32</v>
      </c>
      <c r="J1071">
        <v>43</v>
      </c>
      <c r="K1071">
        <v>1</v>
      </c>
      <c r="L1071">
        <v>4</v>
      </c>
      <c r="M1071">
        <v>7</v>
      </c>
      <c r="N1071">
        <v>5</v>
      </c>
      <c r="O1071">
        <v>2</v>
      </c>
      <c r="P1071">
        <v>0</v>
      </c>
      <c r="Q1071">
        <v>0</v>
      </c>
      <c r="R1071">
        <v>0</v>
      </c>
      <c r="S1071">
        <v>0</v>
      </c>
      <c r="T1071">
        <v>0</v>
      </c>
      <c r="U1071">
        <v>0</v>
      </c>
      <c r="V1071">
        <v>3</v>
      </c>
      <c r="W1071">
        <v>11</v>
      </c>
      <c r="X1071">
        <v>1</v>
      </c>
      <c r="Y1071">
        <v>62</v>
      </c>
      <c r="Z1071">
        <v>2263</v>
      </c>
      <c r="AA1071">
        <v>0</v>
      </c>
      <c r="AB1071">
        <v>0</v>
      </c>
      <c r="AC1071">
        <v>1</v>
      </c>
      <c r="AD1071">
        <v>0</v>
      </c>
      <c r="AE1071">
        <v>0</v>
      </c>
      <c r="AF1071">
        <v>0</v>
      </c>
      <c r="AG1071">
        <v>0</v>
      </c>
      <c r="AH1071">
        <v>0</v>
      </c>
      <c r="AI1071">
        <v>0</v>
      </c>
      <c r="AJ1071">
        <v>1</v>
      </c>
      <c r="AK1071">
        <v>1149</v>
      </c>
      <c r="AL1071">
        <v>1106</v>
      </c>
      <c r="AM1071">
        <v>0</v>
      </c>
    </row>
    <row r="1072" spans="1:39" x14ac:dyDescent="0.25">
      <c r="A1072">
        <v>85844</v>
      </c>
      <c r="B1072">
        <v>0</v>
      </c>
      <c r="C1072">
        <v>0</v>
      </c>
      <c r="D1072">
        <v>62</v>
      </c>
      <c r="E1072">
        <v>938</v>
      </c>
      <c r="F1072">
        <v>19</v>
      </c>
      <c r="G1072">
        <v>843</v>
      </c>
      <c r="H1072">
        <v>25</v>
      </c>
      <c r="I1072">
        <v>95</v>
      </c>
      <c r="J1072">
        <v>38</v>
      </c>
      <c r="K1072">
        <v>1</v>
      </c>
      <c r="L1072">
        <v>6</v>
      </c>
      <c r="M1072">
        <v>6</v>
      </c>
      <c r="N1072">
        <v>7</v>
      </c>
      <c r="O1072">
        <v>2</v>
      </c>
      <c r="P1072">
        <v>0</v>
      </c>
      <c r="Q1072">
        <v>0</v>
      </c>
      <c r="R1072">
        <v>1</v>
      </c>
      <c r="S1072">
        <v>0</v>
      </c>
      <c r="T1072">
        <v>0</v>
      </c>
      <c r="U1072">
        <v>0</v>
      </c>
      <c r="V1072">
        <v>3</v>
      </c>
      <c r="W1072">
        <v>11</v>
      </c>
      <c r="X1072">
        <v>0</v>
      </c>
      <c r="Y1072">
        <v>47</v>
      </c>
      <c r="Z1072">
        <v>2190</v>
      </c>
      <c r="AA1072">
        <v>0</v>
      </c>
      <c r="AB1072">
        <v>1</v>
      </c>
      <c r="AC1072">
        <v>0</v>
      </c>
      <c r="AD1072">
        <v>0</v>
      </c>
      <c r="AE1072">
        <v>0</v>
      </c>
      <c r="AF1072">
        <v>0</v>
      </c>
      <c r="AG1072">
        <v>0</v>
      </c>
      <c r="AH1072">
        <v>0</v>
      </c>
      <c r="AI1072">
        <v>0</v>
      </c>
      <c r="AJ1072">
        <v>1</v>
      </c>
      <c r="AK1072">
        <v>1920</v>
      </c>
      <c r="AL1072">
        <v>1882</v>
      </c>
      <c r="AM1072">
        <v>1</v>
      </c>
    </row>
    <row r="1073" spans="1:39" x14ac:dyDescent="0.25">
      <c r="A1073">
        <v>39190</v>
      </c>
      <c r="B1073">
        <v>1</v>
      </c>
      <c r="C1073">
        <v>0</v>
      </c>
      <c r="D1073">
        <v>91</v>
      </c>
      <c r="E1073">
        <v>68</v>
      </c>
      <c r="F1073">
        <v>8</v>
      </c>
      <c r="G1073">
        <v>18</v>
      </c>
      <c r="H1073">
        <v>19</v>
      </c>
      <c r="I1073">
        <v>8</v>
      </c>
      <c r="J1073">
        <v>12</v>
      </c>
      <c r="K1073">
        <v>2</v>
      </c>
      <c r="L1073">
        <v>2</v>
      </c>
      <c r="M1073">
        <v>1</v>
      </c>
      <c r="N1073">
        <v>4</v>
      </c>
      <c r="O1073">
        <v>5</v>
      </c>
      <c r="P1073">
        <v>0</v>
      </c>
      <c r="Q1073">
        <v>0</v>
      </c>
      <c r="R1073">
        <v>0</v>
      </c>
      <c r="S1073">
        <v>0</v>
      </c>
      <c r="T1073">
        <v>0</v>
      </c>
      <c r="U1073">
        <v>0</v>
      </c>
      <c r="V1073">
        <v>3</v>
      </c>
      <c r="W1073">
        <v>11</v>
      </c>
      <c r="X1073">
        <v>0</v>
      </c>
      <c r="Y1073">
        <v>46</v>
      </c>
      <c r="Z1073">
        <v>2223</v>
      </c>
      <c r="AA1073">
        <v>0</v>
      </c>
      <c r="AB1073">
        <v>0</v>
      </c>
      <c r="AC1073">
        <v>1</v>
      </c>
      <c r="AD1073">
        <v>0</v>
      </c>
      <c r="AE1073">
        <v>0</v>
      </c>
      <c r="AF1073">
        <v>0</v>
      </c>
      <c r="AG1073">
        <v>0</v>
      </c>
      <c r="AH1073">
        <v>0</v>
      </c>
      <c r="AI1073">
        <v>0</v>
      </c>
      <c r="AJ1073">
        <v>1</v>
      </c>
      <c r="AK1073">
        <v>121</v>
      </c>
      <c r="AL1073">
        <v>109</v>
      </c>
      <c r="AM1073">
        <v>0</v>
      </c>
    </row>
    <row r="1074" spans="1:39" x14ac:dyDescent="0.25">
      <c r="A1074">
        <v>71367</v>
      </c>
      <c r="B1074">
        <v>0</v>
      </c>
      <c r="C1074">
        <v>0</v>
      </c>
      <c r="D1074">
        <v>24</v>
      </c>
      <c r="E1074">
        <v>227</v>
      </c>
      <c r="F1074">
        <v>23</v>
      </c>
      <c r="G1074">
        <v>389</v>
      </c>
      <c r="H1074">
        <v>42</v>
      </c>
      <c r="I1074">
        <v>21</v>
      </c>
      <c r="J1074">
        <v>75</v>
      </c>
      <c r="K1074">
        <v>1</v>
      </c>
      <c r="L1074">
        <v>4</v>
      </c>
      <c r="M1074">
        <v>5</v>
      </c>
      <c r="N1074">
        <v>7</v>
      </c>
      <c r="O1074">
        <v>2</v>
      </c>
      <c r="P1074">
        <v>0</v>
      </c>
      <c r="Q1074">
        <v>0</v>
      </c>
      <c r="R1074">
        <v>0</v>
      </c>
      <c r="S1074">
        <v>0</v>
      </c>
      <c r="T1074">
        <v>0</v>
      </c>
      <c r="U1074">
        <v>0</v>
      </c>
      <c r="V1074">
        <v>3</v>
      </c>
      <c r="W1074">
        <v>11</v>
      </c>
      <c r="X1074">
        <v>0</v>
      </c>
      <c r="Y1074">
        <v>61</v>
      </c>
      <c r="Z1074">
        <v>2469</v>
      </c>
      <c r="AA1074">
        <v>0</v>
      </c>
      <c r="AB1074">
        <v>0</v>
      </c>
      <c r="AC1074">
        <v>0</v>
      </c>
      <c r="AD1074">
        <v>1</v>
      </c>
      <c r="AE1074">
        <v>0</v>
      </c>
      <c r="AF1074">
        <v>0</v>
      </c>
      <c r="AG1074">
        <v>0</v>
      </c>
      <c r="AH1074">
        <v>1</v>
      </c>
      <c r="AI1074">
        <v>0</v>
      </c>
      <c r="AJ1074">
        <v>0</v>
      </c>
      <c r="AK1074">
        <v>702</v>
      </c>
      <c r="AL1074">
        <v>627</v>
      </c>
      <c r="AM1074">
        <v>0</v>
      </c>
    </row>
    <row r="1075" spans="1:39" x14ac:dyDescent="0.25">
      <c r="A1075">
        <v>38578</v>
      </c>
      <c r="B1075">
        <v>1</v>
      </c>
      <c r="C1075">
        <v>1</v>
      </c>
      <c r="D1075">
        <v>2</v>
      </c>
      <c r="E1075">
        <v>38</v>
      </c>
      <c r="F1075">
        <v>4</v>
      </c>
      <c r="G1075">
        <v>22</v>
      </c>
      <c r="H1075">
        <v>3</v>
      </c>
      <c r="I1075">
        <v>3</v>
      </c>
      <c r="J1075">
        <v>3</v>
      </c>
      <c r="K1075">
        <v>3</v>
      </c>
      <c r="L1075">
        <v>3</v>
      </c>
      <c r="M1075">
        <v>0</v>
      </c>
      <c r="N1075">
        <v>3</v>
      </c>
      <c r="O1075">
        <v>8</v>
      </c>
      <c r="P1075">
        <v>0</v>
      </c>
      <c r="Q1075">
        <v>0</v>
      </c>
      <c r="R1075">
        <v>0</v>
      </c>
      <c r="S1075">
        <v>0</v>
      </c>
      <c r="T1075">
        <v>0</v>
      </c>
      <c r="U1075">
        <v>0</v>
      </c>
      <c r="V1075">
        <v>3</v>
      </c>
      <c r="W1075">
        <v>11</v>
      </c>
      <c r="X1075">
        <v>0</v>
      </c>
      <c r="Y1075">
        <v>48</v>
      </c>
      <c r="Z1075">
        <v>2531</v>
      </c>
      <c r="AA1075">
        <v>0</v>
      </c>
      <c r="AB1075">
        <v>0</v>
      </c>
      <c r="AC1075">
        <v>1</v>
      </c>
      <c r="AD1075">
        <v>0</v>
      </c>
      <c r="AE1075">
        <v>0</v>
      </c>
      <c r="AF1075">
        <v>0</v>
      </c>
      <c r="AG1075">
        <v>0</v>
      </c>
      <c r="AH1075">
        <v>0</v>
      </c>
      <c r="AI1075">
        <v>0</v>
      </c>
      <c r="AJ1075">
        <v>1</v>
      </c>
      <c r="AK1075">
        <v>70</v>
      </c>
      <c r="AL1075">
        <v>67</v>
      </c>
      <c r="AM1075">
        <v>0</v>
      </c>
    </row>
    <row r="1076" spans="1:39" x14ac:dyDescent="0.25">
      <c r="A1076">
        <v>57236</v>
      </c>
      <c r="B1076">
        <v>1</v>
      </c>
      <c r="C1076">
        <v>1</v>
      </c>
      <c r="D1076">
        <v>22</v>
      </c>
      <c r="E1076">
        <v>105</v>
      </c>
      <c r="F1076">
        <v>0</v>
      </c>
      <c r="G1076">
        <v>9</v>
      </c>
      <c r="H1076">
        <v>2</v>
      </c>
      <c r="I1076">
        <v>1</v>
      </c>
      <c r="J1076">
        <v>4</v>
      </c>
      <c r="K1076">
        <v>3</v>
      </c>
      <c r="L1076">
        <v>2</v>
      </c>
      <c r="M1076">
        <v>1</v>
      </c>
      <c r="N1076">
        <v>4</v>
      </c>
      <c r="O1076">
        <v>3</v>
      </c>
      <c r="P1076">
        <v>0</v>
      </c>
      <c r="Q1076">
        <v>0</v>
      </c>
      <c r="R1076">
        <v>0</v>
      </c>
      <c r="S1076">
        <v>0</v>
      </c>
      <c r="T1076">
        <v>0</v>
      </c>
      <c r="U1076">
        <v>0</v>
      </c>
      <c r="V1076">
        <v>3</v>
      </c>
      <c r="W1076">
        <v>11</v>
      </c>
      <c r="X1076">
        <v>0</v>
      </c>
      <c r="Y1076">
        <v>55</v>
      </c>
      <c r="Z1076">
        <v>2268</v>
      </c>
      <c r="AA1076">
        <v>0</v>
      </c>
      <c r="AB1076">
        <v>1</v>
      </c>
      <c r="AC1076">
        <v>0</v>
      </c>
      <c r="AD1076">
        <v>0</v>
      </c>
      <c r="AE1076">
        <v>0</v>
      </c>
      <c r="AF1076">
        <v>0</v>
      </c>
      <c r="AG1076">
        <v>0</v>
      </c>
      <c r="AH1076">
        <v>0</v>
      </c>
      <c r="AI1076">
        <v>0</v>
      </c>
      <c r="AJ1076">
        <v>1</v>
      </c>
      <c r="AK1076">
        <v>117</v>
      </c>
      <c r="AL1076">
        <v>113</v>
      </c>
      <c r="AM1076">
        <v>0</v>
      </c>
    </row>
    <row r="1077" spans="1:39" x14ac:dyDescent="0.25">
      <c r="A1077">
        <v>61825</v>
      </c>
      <c r="B1077">
        <v>0</v>
      </c>
      <c r="C1077">
        <v>1</v>
      </c>
      <c r="D1077">
        <v>56</v>
      </c>
      <c r="E1077">
        <v>162</v>
      </c>
      <c r="F1077">
        <v>50</v>
      </c>
      <c r="G1077">
        <v>100</v>
      </c>
      <c r="H1077">
        <v>55</v>
      </c>
      <c r="I1077">
        <v>30</v>
      </c>
      <c r="J1077">
        <v>27</v>
      </c>
      <c r="K1077">
        <v>1</v>
      </c>
      <c r="L1077">
        <v>4</v>
      </c>
      <c r="M1077">
        <v>2</v>
      </c>
      <c r="N1077">
        <v>8</v>
      </c>
      <c r="O1077">
        <v>4</v>
      </c>
      <c r="P1077">
        <v>0</v>
      </c>
      <c r="Q1077">
        <v>0</v>
      </c>
      <c r="R1077">
        <v>0</v>
      </c>
      <c r="S1077">
        <v>0</v>
      </c>
      <c r="T1077">
        <v>0</v>
      </c>
      <c r="U1077">
        <v>0</v>
      </c>
      <c r="V1077">
        <v>3</v>
      </c>
      <c r="W1077">
        <v>11</v>
      </c>
      <c r="X1077">
        <v>0</v>
      </c>
      <c r="Y1077">
        <v>41</v>
      </c>
      <c r="Z1077">
        <v>2485</v>
      </c>
      <c r="AA1077">
        <v>0</v>
      </c>
      <c r="AB1077">
        <v>0</v>
      </c>
      <c r="AC1077">
        <v>1</v>
      </c>
      <c r="AD1077">
        <v>0</v>
      </c>
      <c r="AE1077">
        <v>0</v>
      </c>
      <c r="AF1077">
        <v>0</v>
      </c>
      <c r="AG1077">
        <v>0</v>
      </c>
      <c r="AH1077">
        <v>1</v>
      </c>
      <c r="AI1077">
        <v>0</v>
      </c>
      <c r="AJ1077">
        <v>0</v>
      </c>
      <c r="AK1077">
        <v>397</v>
      </c>
      <c r="AL1077">
        <v>370</v>
      </c>
      <c r="AM1077">
        <v>0</v>
      </c>
    </row>
    <row r="1078" spans="1:39" x14ac:dyDescent="0.25">
      <c r="A1078">
        <v>79803</v>
      </c>
      <c r="B1078">
        <v>0</v>
      </c>
      <c r="C1078">
        <v>1</v>
      </c>
      <c r="D1078">
        <v>54</v>
      </c>
      <c r="E1078">
        <v>574</v>
      </c>
      <c r="F1078">
        <v>8</v>
      </c>
      <c r="G1078">
        <v>216</v>
      </c>
      <c r="H1078">
        <v>21</v>
      </c>
      <c r="I1078">
        <v>16</v>
      </c>
      <c r="J1078">
        <v>33</v>
      </c>
      <c r="K1078">
        <v>1</v>
      </c>
      <c r="L1078">
        <v>4</v>
      </c>
      <c r="M1078">
        <v>3</v>
      </c>
      <c r="N1078">
        <v>5</v>
      </c>
      <c r="O1078">
        <v>1</v>
      </c>
      <c r="P1078">
        <v>0</v>
      </c>
      <c r="Q1078">
        <v>0</v>
      </c>
      <c r="R1078">
        <v>0</v>
      </c>
      <c r="S1078">
        <v>0</v>
      </c>
      <c r="T1078">
        <v>0</v>
      </c>
      <c r="U1078">
        <v>0</v>
      </c>
      <c r="V1078">
        <v>3</v>
      </c>
      <c r="W1078">
        <v>11</v>
      </c>
      <c r="X1078">
        <v>0</v>
      </c>
      <c r="Y1078">
        <v>62</v>
      </c>
      <c r="Z1078">
        <v>2186</v>
      </c>
      <c r="AA1078">
        <v>1</v>
      </c>
      <c r="AB1078">
        <v>0</v>
      </c>
      <c r="AC1078">
        <v>0</v>
      </c>
      <c r="AD1078">
        <v>0</v>
      </c>
      <c r="AE1078">
        <v>0</v>
      </c>
      <c r="AF1078">
        <v>0</v>
      </c>
      <c r="AG1078">
        <v>0</v>
      </c>
      <c r="AH1078">
        <v>1</v>
      </c>
      <c r="AI1078">
        <v>0</v>
      </c>
      <c r="AJ1078">
        <v>0</v>
      </c>
      <c r="AK1078">
        <v>835</v>
      </c>
      <c r="AL1078">
        <v>802</v>
      </c>
      <c r="AM1078">
        <v>0</v>
      </c>
    </row>
    <row r="1079" spans="1:39" x14ac:dyDescent="0.25">
      <c r="A1079">
        <v>80910</v>
      </c>
      <c r="B1079">
        <v>0</v>
      </c>
      <c r="C1079">
        <v>0</v>
      </c>
      <c r="D1079">
        <v>71</v>
      </c>
      <c r="E1079">
        <v>160</v>
      </c>
      <c r="F1079">
        <v>80</v>
      </c>
      <c r="G1079">
        <v>369</v>
      </c>
      <c r="H1079">
        <v>67</v>
      </c>
      <c r="I1079">
        <v>39</v>
      </c>
      <c r="J1079">
        <v>41</v>
      </c>
      <c r="K1079">
        <v>1</v>
      </c>
      <c r="L1079">
        <v>3</v>
      </c>
      <c r="M1079">
        <v>3</v>
      </c>
      <c r="N1079">
        <v>8</v>
      </c>
      <c r="O1079">
        <v>1</v>
      </c>
      <c r="P1079">
        <v>0</v>
      </c>
      <c r="Q1079">
        <v>0</v>
      </c>
      <c r="R1079">
        <v>0</v>
      </c>
      <c r="S1079">
        <v>0</v>
      </c>
      <c r="T1079">
        <v>0</v>
      </c>
      <c r="U1079">
        <v>0</v>
      </c>
      <c r="V1079">
        <v>3</v>
      </c>
      <c r="W1079">
        <v>11</v>
      </c>
      <c r="X1079">
        <v>0</v>
      </c>
      <c r="Y1079">
        <v>34</v>
      </c>
      <c r="Z1079">
        <v>2765</v>
      </c>
      <c r="AA1079">
        <v>0</v>
      </c>
      <c r="AB1079">
        <v>0</v>
      </c>
      <c r="AC1079">
        <v>1</v>
      </c>
      <c r="AD1079">
        <v>0</v>
      </c>
      <c r="AE1079">
        <v>0</v>
      </c>
      <c r="AF1079">
        <v>1</v>
      </c>
      <c r="AG1079">
        <v>0</v>
      </c>
      <c r="AH1079">
        <v>0</v>
      </c>
      <c r="AI1079">
        <v>0</v>
      </c>
      <c r="AJ1079">
        <v>0</v>
      </c>
      <c r="AK1079">
        <v>715</v>
      </c>
      <c r="AL1079">
        <v>674</v>
      </c>
      <c r="AM1079">
        <v>0</v>
      </c>
    </row>
    <row r="1080" spans="1:39" x14ac:dyDescent="0.25">
      <c r="A1080">
        <v>27590</v>
      </c>
      <c r="B1080">
        <v>1</v>
      </c>
      <c r="C1080">
        <v>0</v>
      </c>
      <c r="D1080">
        <v>38</v>
      </c>
      <c r="E1080">
        <v>6</v>
      </c>
      <c r="F1080">
        <v>0</v>
      </c>
      <c r="G1080">
        <v>5</v>
      </c>
      <c r="H1080">
        <v>0</v>
      </c>
      <c r="I1080">
        <v>0</v>
      </c>
      <c r="J1080">
        <v>1</v>
      </c>
      <c r="K1080">
        <v>1</v>
      </c>
      <c r="L1080">
        <v>1</v>
      </c>
      <c r="M1080">
        <v>0</v>
      </c>
      <c r="N1080">
        <v>2</v>
      </c>
      <c r="O1080">
        <v>7</v>
      </c>
      <c r="P1080">
        <v>0</v>
      </c>
      <c r="Q1080">
        <v>0</v>
      </c>
      <c r="R1080">
        <v>0</v>
      </c>
      <c r="S1080">
        <v>0</v>
      </c>
      <c r="T1080">
        <v>0</v>
      </c>
      <c r="U1080">
        <v>0</v>
      </c>
      <c r="V1080">
        <v>3</v>
      </c>
      <c r="W1080">
        <v>11</v>
      </c>
      <c r="X1080">
        <v>0</v>
      </c>
      <c r="Y1080">
        <v>38</v>
      </c>
      <c r="Z1080">
        <v>2591</v>
      </c>
      <c r="AA1080">
        <v>0</v>
      </c>
      <c r="AB1080">
        <v>0</v>
      </c>
      <c r="AC1080">
        <v>0</v>
      </c>
      <c r="AD1080">
        <v>1</v>
      </c>
      <c r="AE1080">
        <v>0</v>
      </c>
      <c r="AF1080">
        <v>0</v>
      </c>
      <c r="AG1080">
        <v>0</v>
      </c>
      <c r="AH1080">
        <v>0</v>
      </c>
      <c r="AI1080">
        <v>1</v>
      </c>
      <c r="AJ1080">
        <v>0</v>
      </c>
      <c r="AK1080">
        <v>11</v>
      </c>
      <c r="AL1080">
        <v>10</v>
      </c>
      <c r="AM1080">
        <v>0</v>
      </c>
    </row>
    <row r="1081" spans="1:39" x14ac:dyDescent="0.25">
      <c r="A1081">
        <v>56775</v>
      </c>
      <c r="B1081">
        <v>0</v>
      </c>
      <c r="C1081">
        <v>1</v>
      </c>
      <c r="D1081">
        <v>62</v>
      </c>
      <c r="E1081">
        <v>614</v>
      </c>
      <c r="F1081">
        <v>35</v>
      </c>
      <c r="G1081">
        <v>160</v>
      </c>
      <c r="H1081">
        <v>58</v>
      </c>
      <c r="I1081">
        <v>35</v>
      </c>
      <c r="J1081">
        <v>35</v>
      </c>
      <c r="K1081">
        <v>2</v>
      </c>
      <c r="L1081">
        <v>5</v>
      </c>
      <c r="M1081">
        <v>8</v>
      </c>
      <c r="N1081">
        <v>10</v>
      </c>
      <c r="O1081">
        <v>5</v>
      </c>
      <c r="P1081">
        <v>0</v>
      </c>
      <c r="Q1081">
        <v>0</v>
      </c>
      <c r="R1081">
        <v>0</v>
      </c>
      <c r="S1081">
        <v>0</v>
      </c>
      <c r="T1081">
        <v>0</v>
      </c>
      <c r="U1081">
        <v>0</v>
      </c>
      <c r="V1081">
        <v>3</v>
      </c>
      <c r="W1081">
        <v>11</v>
      </c>
      <c r="X1081">
        <v>0</v>
      </c>
      <c r="Y1081">
        <v>41</v>
      </c>
      <c r="Z1081">
        <v>2702</v>
      </c>
      <c r="AA1081">
        <v>0</v>
      </c>
      <c r="AB1081">
        <v>1</v>
      </c>
      <c r="AC1081">
        <v>0</v>
      </c>
      <c r="AD1081">
        <v>0</v>
      </c>
      <c r="AE1081">
        <v>0</v>
      </c>
      <c r="AF1081">
        <v>0</v>
      </c>
      <c r="AG1081">
        <v>0</v>
      </c>
      <c r="AH1081">
        <v>1</v>
      </c>
      <c r="AI1081">
        <v>0</v>
      </c>
      <c r="AJ1081">
        <v>0</v>
      </c>
      <c r="AK1081">
        <v>902</v>
      </c>
      <c r="AL1081">
        <v>867</v>
      </c>
      <c r="AM1081">
        <v>0</v>
      </c>
    </row>
    <row r="1082" spans="1:39" x14ac:dyDescent="0.25">
      <c r="A1082">
        <v>83829</v>
      </c>
      <c r="B1082">
        <v>0</v>
      </c>
      <c r="C1082">
        <v>0</v>
      </c>
      <c r="D1082">
        <v>78</v>
      </c>
      <c r="E1082">
        <v>897</v>
      </c>
      <c r="F1082">
        <v>161</v>
      </c>
      <c r="G1082">
        <v>430</v>
      </c>
      <c r="H1082">
        <v>186</v>
      </c>
      <c r="I1082">
        <v>161</v>
      </c>
      <c r="J1082">
        <v>27</v>
      </c>
      <c r="K1082">
        <v>0</v>
      </c>
      <c r="L1082">
        <v>4</v>
      </c>
      <c r="M1082">
        <v>7</v>
      </c>
      <c r="N1082">
        <v>6</v>
      </c>
      <c r="O1082">
        <v>1</v>
      </c>
      <c r="P1082">
        <v>1</v>
      </c>
      <c r="Q1082">
        <v>0</v>
      </c>
      <c r="R1082">
        <v>1</v>
      </c>
      <c r="S1082">
        <v>1</v>
      </c>
      <c r="T1082">
        <v>0</v>
      </c>
      <c r="U1082">
        <v>0</v>
      </c>
      <c r="V1082">
        <v>3</v>
      </c>
      <c r="W1082">
        <v>11</v>
      </c>
      <c r="X1082">
        <v>1</v>
      </c>
      <c r="Y1082">
        <v>45</v>
      </c>
      <c r="Z1082">
        <v>2423</v>
      </c>
      <c r="AA1082">
        <v>1</v>
      </c>
      <c r="AB1082">
        <v>0</v>
      </c>
      <c r="AC1082">
        <v>0</v>
      </c>
      <c r="AD1082">
        <v>0</v>
      </c>
      <c r="AE1082">
        <v>0</v>
      </c>
      <c r="AF1082">
        <v>0</v>
      </c>
      <c r="AG1082">
        <v>0</v>
      </c>
      <c r="AH1082">
        <v>1</v>
      </c>
      <c r="AI1082">
        <v>0</v>
      </c>
      <c r="AJ1082">
        <v>0</v>
      </c>
      <c r="AK1082">
        <v>1835</v>
      </c>
      <c r="AL1082">
        <v>1808</v>
      </c>
      <c r="AM1082">
        <v>3</v>
      </c>
    </row>
    <row r="1083" spans="1:39" x14ac:dyDescent="0.25">
      <c r="A1083">
        <v>54210</v>
      </c>
      <c r="B1083">
        <v>0</v>
      </c>
      <c r="C1083">
        <v>1</v>
      </c>
      <c r="D1083">
        <v>18</v>
      </c>
      <c r="E1083">
        <v>70</v>
      </c>
      <c r="F1083">
        <v>54</v>
      </c>
      <c r="G1083">
        <v>109</v>
      </c>
      <c r="H1083">
        <v>80</v>
      </c>
      <c r="I1083">
        <v>9</v>
      </c>
      <c r="J1083">
        <v>45</v>
      </c>
      <c r="K1083">
        <v>2</v>
      </c>
      <c r="L1083">
        <v>4</v>
      </c>
      <c r="M1083">
        <v>1</v>
      </c>
      <c r="N1083">
        <v>7</v>
      </c>
      <c r="O1083">
        <v>5</v>
      </c>
      <c r="P1083">
        <v>0</v>
      </c>
      <c r="Q1083">
        <v>0</v>
      </c>
      <c r="R1083">
        <v>0</v>
      </c>
      <c r="S1083">
        <v>0</v>
      </c>
      <c r="T1083">
        <v>0</v>
      </c>
      <c r="U1083">
        <v>0</v>
      </c>
      <c r="V1083">
        <v>3</v>
      </c>
      <c r="W1083">
        <v>11</v>
      </c>
      <c r="X1083">
        <v>0</v>
      </c>
      <c r="Y1083">
        <v>41</v>
      </c>
      <c r="Z1083">
        <v>2564</v>
      </c>
      <c r="AA1083">
        <v>0</v>
      </c>
      <c r="AB1083">
        <v>1</v>
      </c>
      <c r="AC1083">
        <v>0</v>
      </c>
      <c r="AD1083">
        <v>0</v>
      </c>
      <c r="AE1083">
        <v>0</v>
      </c>
      <c r="AF1083">
        <v>1</v>
      </c>
      <c r="AG1083">
        <v>0</v>
      </c>
      <c r="AH1083">
        <v>0</v>
      </c>
      <c r="AI1083">
        <v>0</v>
      </c>
      <c r="AJ1083">
        <v>0</v>
      </c>
      <c r="AK1083">
        <v>322</v>
      </c>
      <c r="AL1083">
        <v>277</v>
      </c>
      <c r="AM1083">
        <v>0</v>
      </c>
    </row>
    <row r="1084" spans="1:39" x14ac:dyDescent="0.25">
      <c r="A1084">
        <v>38508</v>
      </c>
      <c r="B1084">
        <v>1</v>
      </c>
      <c r="C1084">
        <v>0</v>
      </c>
      <c r="D1084">
        <v>95</v>
      </c>
      <c r="E1084">
        <v>120</v>
      </c>
      <c r="F1084">
        <v>19</v>
      </c>
      <c r="G1084">
        <v>206</v>
      </c>
      <c r="H1084">
        <v>25</v>
      </c>
      <c r="I1084">
        <v>19</v>
      </c>
      <c r="J1084">
        <v>54</v>
      </c>
      <c r="K1084">
        <v>6</v>
      </c>
      <c r="L1084">
        <v>7</v>
      </c>
      <c r="M1084">
        <v>2</v>
      </c>
      <c r="N1084">
        <v>5</v>
      </c>
      <c r="O1084">
        <v>8</v>
      </c>
      <c r="P1084">
        <v>0</v>
      </c>
      <c r="Q1084">
        <v>0</v>
      </c>
      <c r="R1084">
        <v>0</v>
      </c>
      <c r="S1084">
        <v>0</v>
      </c>
      <c r="T1084">
        <v>0</v>
      </c>
      <c r="U1084">
        <v>0</v>
      </c>
      <c r="V1084">
        <v>3</v>
      </c>
      <c r="W1084">
        <v>11</v>
      </c>
      <c r="X1084">
        <v>0</v>
      </c>
      <c r="Y1084">
        <v>34</v>
      </c>
      <c r="Z1084">
        <v>2490</v>
      </c>
      <c r="AA1084">
        <v>0</v>
      </c>
      <c r="AB1084">
        <v>1</v>
      </c>
      <c r="AC1084">
        <v>0</v>
      </c>
      <c r="AD1084">
        <v>0</v>
      </c>
      <c r="AE1084">
        <v>0</v>
      </c>
      <c r="AF1084">
        <v>0</v>
      </c>
      <c r="AG1084">
        <v>0</v>
      </c>
      <c r="AH1084">
        <v>1</v>
      </c>
      <c r="AI1084">
        <v>0</v>
      </c>
      <c r="AJ1084">
        <v>0</v>
      </c>
      <c r="AK1084">
        <v>389</v>
      </c>
      <c r="AL1084">
        <v>335</v>
      </c>
      <c r="AM1084">
        <v>0</v>
      </c>
    </row>
    <row r="1085" spans="1:39" x14ac:dyDescent="0.25">
      <c r="A1085">
        <v>53187</v>
      </c>
      <c r="B1085">
        <v>1</v>
      </c>
      <c r="C1085">
        <v>0</v>
      </c>
      <c r="D1085">
        <v>66</v>
      </c>
      <c r="E1085">
        <v>211</v>
      </c>
      <c r="F1085">
        <v>2</v>
      </c>
      <c r="G1085">
        <v>30</v>
      </c>
      <c r="H1085">
        <v>7</v>
      </c>
      <c r="I1085">
        <v>7</v>
      </c>
      <c r="J1085">
        <v>10</v>
      </c>
      <c r="K1085">
        <v>2</v>
      </c>
      <c r="L1085">
        <v>4</v>
      </c>
      <c r="M1085">
        <v>1</v>
      </c>
      <c r="N1085">
        <v>6</v>
      </c>
      <c r="O1085">
        <v>5</v>
      </c>
      <c r="P1085">
        <v>0</v>
      </c>
      <c r="Q1085">
        <v>0</v>
      </c>
      <c r="R1085">
        <v>0</v>
      </c>
      <c r="S1085">
        <v>0</v>
      </c>
      <c r="T1085">
        <v>0</v>
      </c>
      <c r="U1085">
        <v>0</v>
      </c>
      <c r="V1085">
        <v>3</v>
      </c>
      <c r="W1085">
        <v>11</v>
      </c>
      <c r="X1085">
        <v>0</v>
      </c>
      <c r="Y1085">
        <v>50</v>
      </c>
      <c r="Z1085">
        <v>2405</v>
      </c>
      <c r="AA1085">
        <v>0</v>
      </c>
      <c r="AB1085">
        <v>0</v>
      </c>
      <c r="AC1085">
        <v>0</v>
      </c>
      <c r="AD1085">
        <v>1</v>
      </c>
      <c r="AE1085">
        <v>0</v>
      </c>
      <c r="AF1085">
        <v>0</v>
      </c>
      <c r="AG1085">
        <v>0</v>
      </c>
      <c r="AH1085">
        <v>1</v>
      </c>
      <c r="AI1085">
        <v>0</v>
      </c>
      <c r="AJ1085">
        <v>0</v>
      </c>
      <c r="AK1085">
        <v>257</v>
      </c>
      <c r="AL1085">
        <v>247</v>
      </c>
      <c r="AM1085">
        <v>0</v>
      </c>
    </row>
    <row r="1086" spans="1:39" x14ac:dyDescent="0.25">
      <c r="A1086">
        <v>30023</v>
      </c>
      <c r="B1086">
        <v>1</v>
      </c>
      <c r="C1086">
        <v>0</v>
      </c>
      <c r="D1086">
        <v>28</v>
      </c>
      <c r="E1086">
        <v>11</v>
      </c>
      <c r="F1086">
        <v>0</v>
      </c>
      <c r="G1086">
        <v>16</v>
      </c>
      <c r="H1086">
        <v>7</v>
      </c>
      <c r="I1086">
        <v>6</v>
      </c>
      <c r="J1086">
        <v>21</v>
      </c>
      <c r="K1086">
        <v>1</v>
      </c>
      <c r="L1086">
        <v>2</v>
      </c>
      <c r="M1086">
        <v>0</v>
      </c>
      <c r="N1086">
        <v>3</v>
      </c>
      <c r="O1086">
        <v>8</v>
      </c>
      <c r="P1086">
        <v>0</v>
      </c>
      <c r="Q1086">
        <v>0</v>
      </c>
      <c r="R1086">
        <v>0</v>
      </c>
      <c r="S1086">
        <v>0</v>
      </c>
      <c r="T1086">
        <v>0</v>
      </c>
      <c r="U1086">
        <v>0</v>
      </c>
      <c r="V1086">
        <v>3</v>
      </c>
      <c r="W1086">
        <v>11</v>
      </c>
      <c r="X1086">
        <v>0</v>
      </c>
      <c r="Y1086">
        <v>48</v>
      </c>
      <c r="Z1086">
        <v>2256</v>
      </c>
      <c r="AA1086">
        <v>0</v>
      </c>
      <c r="AB1086">
        <v>1</v>
      </c>
      <c r="AC1086">
        <v>0</v>
      </c>
      <c r="AD1086">
        <v>0</v>
      </c>
      <c r="AE1086">
        <v>0</v>
      </c>
      <c r="AF1086">
        <v>0</v>
      </c>
      <c r="AG1086">
        <v>0</v>
      </c>
      <c r="AH1086">
        <v>1</v>
      </c>
      <c r="AI1086">
        <v>0</v>
      </c>
      <c r="AJ1086">
        <v>0</v>
      </c>
      <c r="AK1086">
        <v>40</v>
      </c>
      <c r="AL1086">
        <v>19</v>
      </c>
      <c r="AM1086">
        <v>0</v>
      </c>
    </row>
    <row r="1087" spans="1:39" x14ac:dyDescent="0.25">
      <c r="A1087">
        <v>76045</v>
      </c>
      <c r="B1087">
        <v>0</v>
      </c>
      <c r="C1087">
        <v>0</v>
      </c>
      <c r="D1087">
        <v>78</v>
      </c>
      <c r="E1087">
        <v>760</v>
      </c>
      <c r="F1087">
        <v>53</v>
      </c>
      <c r="G1087">
        <v>400</v>
      </c>
      <c r="H1087">
        <v>17</v>
      </c>
      <c r="I1087">
        <v>93</v>
      </c>
      <c r="J1087">
        <v>0</v>
      </c>
      <c r="K1087">
        <v>1</v>
      </c>
      <c r="L1087">
        <v>4</v>
      </c>
      <c r="M1087">
        <v>5</v>
      </c>
      <c r="N1087">
        <v>11</v>
      </c>
      <c r="O1087">
        <v>2</v>
      </c>
      <c r="P1087">
        <v>0</v>
      </c>
      <c r="Q1087">
        <v>0</v>
      </c>
      <c r="R1087">
        <v>0</v>
      </c>
      <c r="S1087">
        <v>1</v>
      </c>
      <c r="T1087">
        <v>0</v>
      </c>
      <c r="U1087">
        <v>0</v>
      </c>
      <c r="V1087">
        <v>3</v>
      </c>
      <c r="W1087">
        <v>11</v>
      </c>
      <c r="X1087">
        <v>0</v>
      </c>
      <c r="Y1087">
        <v>60</v>
      </c>
      <c r="Z1087">
        <v>2385</v>
      </c>
      <c r="AA1087">
        <v>0</v>
      </c>
      <c r="AB1087">
        <v>0</v>
      </c>
      <c r="AC1087">
        <v>1</v>
      </c>
      <c r="AD1087">
        <v>0</v>
      </c>
      <c r="AE1087">
        <v>0</v>
      </c>
      <c r="AF1087">
        <v>0</v>
      </c>
      <c r="AG1087">
        <v>0</v>
      </c>
      <c r="AH1087">
        <v>0</v>
      </c>
      <c r="AI1087">
        <v>0</v>
      </c>
      <c r="AJ1087">
        <v>1</v>
      </c>
      <c r="AK1087">
        <v>1323</v>
      </c>
      <c r="AL1087">
        <v>1323</v>
      </c>
      <c r="AM1087">
        <v>1</v>
      </c>
    </row>
    <row r="1088" spans="1:39" x14ac:dyDescent="0.25">
      <c r="A1088">
        <v>50870</v>
      </c>
      <c r="B1088">
        <v>0</v>
      </c>
      <c r="C1088">
        <v>1</v>
      </c>
      <c r="D1088">
        <v>13</v>
      </c>
      <c r="E1088">
        <v>53</v>
      </c>
      <c r="F1088">
        <v>0</v>
      </c>
      <c r="G1088">
        <v>8</v>
      </c>
      <c r="H1088">
        <v>0</v>
      </c>
      <c r="I1088">
        <v>0</v>
      </c>
      <c r="J1088">
        <v>2</v>
      </c>
      <c r="K1088">
        <v>1</v>
      </c>
      <c r="L1088">
        <v>2</v>
      </c>
      <c r="M1088">
        <v>0</v>
      </c>
      <c r="N1088">
        <v>3</v>
      </c>
      <c r="O1088">
        <v>5</v>
      </c>
      <c r="P1088">
        <v>0</v>
      </c>
      <c r="Q1088">
        <v>0</v>
      </c>
      <c r="R1088">
        <v>0</v>
      </c>
      <c r="S1088">
        <v>0</v>
      </c>
      <c r="T1088">
        <v>0</v>
      </c>
      <c r="U1088">
        <v>0</v>
      </c>
      <c r="V1088">
        <v>3</v>
      </c>
      <c r="W1088">
        <v>11</v>
      </c>
      <c r="X1088">
        <v>0</v>
      </c>
      <c r="Y1088">
        <v>68</v>
      </c>
      <c r="Z1088">
        <v>2169</v>
      </c>
      <c r="AA1088">
        <v>0</v>
      </c>
      <c r="AB1088">
        <v>1</v>
      </c>
      <c r="AC1088">
        <v>0</v>
      </c>
      <c r="AD1088">
        <v>0</v>
      </c>
      <c r="AE1088">
        <v>0</v>
      </c>
      <c r="AF1088">
        <v>0</v>
      </c>
      <c r="AG1088">
        <v>0</v>
      </c>
      <c r="AH1088">
        <v>0</v>
      </c>
      <c r="AI1088">
        <v>0</v>
      </c>
      <c r="AJ1088">
        <v>1</v>
      </c>
      <c r="AK1088">
        <v>61</v>
      </c>
      <c r="AL1088">
        <v>59</v>
      </c>
      <c r="AM1088">
        <v>0</v>
      </c>
    </row>
    <row r="1089" spans="1:39" x14ac:dyDescent="0.25">
      <c r="A1089">
        <v>15315</v>
      </c>
      <c r="B1089">
        <v>0</v>
      </c>
      <c r="C1089">
        <v>0</v>
      </c>
      <c r="D1089">
        <v>27</v>
      </c>
      <c r="E1089">
        <v>7</v>
      </c>
      <c r="F1089">
        <v>4</v>
      </c>
      <c r="G1089">
        <v>13</v>
      </c>
      <c r="H1089">
        <v>15</v>
      </c>
      <c r="I1089">
        <v>8</v>
      </c>
      <c r="J1089">
        <v>17</v>
      </c>
      <c r="K1089">
        <v>2</v>
      </c>
      <c r="L1089">
        <v>2</v>
      </c>
      <c r="M1089">
        <v>0</v>
      </c>
      <c r="N1089">
        <v>4</v>
      </c>
      <c r="O1089">
        <v>5</v>
      </c>
      <c r="P1089">
        <v>0</v>
      </c>
      <c r="Q1089">
        <v>0</v>
      </c>
      <c r="R1089">
        <v>0</v>
      </c>
      <c r="S1089">
        <v>0</v>
      </c>
      <c r="T1089">
        <v>0</v>
      </c>
      <c r="U1089">
        <v>0</v>
      </c>
      <c r="V1089">
        <v>3</v>
      </c>
      <c r="W1089">
        <v>11</v>
      </c>
      <c r="X1089">
        <v>0</v>
      </c>
      <c r="Y1089">
        <v>50</v>
      </c>
      <c r="Z1089">
        <v>2489</v>
      </c>
      <c r="AA1089">
        <v>0</v>
      </c>
      <c r="AB1089">
        <v>1</v>
      </c>
      <c r="AC1089">
        <v>0</v>
      </c>
      <c r="AD1089">
        <v>0</v>
      </c>
      <c r="AE1089">
        <v>0</v>
      </c>
      <c r="AF1089">
        <v>1</v>
      </c>
      <c r="AG1089">
        <v>0</v>
      </c>
      <c r="AH1089">
        <v>0</v>
      </c>
      <c r="AI1089">
        <v>0</v>
      </c>
      <c r="AJ1089">
        <v>0</v>
      </c>
      <c r="AK1089">
        <v>47</v>
      </c>
      <c r="AL1089">
        <v>30</v>
      </c>
      <c r="AM1089">
        <v>0</v>
      </c>
    </row>
    <row r="1090" spans="1:39" x14ac:dyDescent="0.25">
      <c r="A1090">
        <v>65463</v>
      </c>
      <c r="B1090">
        <v>1</v>
      </c>
      <c r="C1090">
        <v>0</v>
      </c>
      <c r="D1090">
        <v>17</v>
      </c>
      <c r="E1090">
        <v>391</v>
      </c>
      <c r="F1090">
        <v>32</v>
      </c>
      <c r="G1090">
        <v>70</v>
      </c>
      <c r="H1090">
        <v>21</v>
      </c>
      <c r="I1090">
        <v>32</v>
      </c>
      <c r="J1090">
        <v>16</v>
      </c>
      <c r="K1090">
        <v>2</v>
      </c>
      <c r="L1090">
        <v>6</v>
      </c>
      <c r="M1090">
        <v>2</v>
      </c>
      <c r="N1090">
        <v>9</v>
      </c>
      <c r="O1090">
        <v>5</v>
      </c>
      <c r="P1090">
        <v>0</v>
      </c>
      <c r="Q1090">
        <v>1</v>
      </c>
      <c r="R1090">
        <v>0</v>
      </c>
      <c r="S1090">
        <v>0</v>
      </c>
      <c r="T1090">
        <v>0</v>
      </c>
      <c r="U1090">
        <v>0</v>
      </c>
      <c r="V1090">
        <v>3</v>
      </c>
      <c r="W1090">
        <v>11</v>
      </c>
      <c r="X1090">
        <v>0</v>
      </c>
      <c r="Y1090">
        <v>46</v>
      </c>
      <c r="Z1090">
        <v>2309</v>
      </c>
      <c r="AA1090">
        <v>0</v>
      </c>
      <c r="AB1090">
        <v>1</v>
      </c>
      <c r="AC1090">
        <v>0</v>
      </c>
      <c r="AD1090">
        <v>0</v>
      </c>
      <c r="AE1090">
        <v>0</v>
      </c>
      <c r="AF1090">
        <v>1</v>
      </c>
      <c r="AG1090">
        <v>0</v>
      </c>
      <c r="AH1090">
        <v>0</v>
      </c>
      <c r="AI1090">
        <v>0</v>
      </c>
      <c r="AJ1090">
        <v>0</v>
      </c>
      <c r="AK1090">
        <v>546</v>
      </c>
      <c r="AL1090">
        <v>530</v>
      </c>
      <c r="AM1090">
        <v>1</v>
      </c>
    </row>
    <row r="1091" spans="1:39" x14ac:dyDescent="0.25">
      <c r="A1091">
        <v>66480</v>
      </c>
      <c r="B1091">
        <v>1</v>
      </c>
      <c r="C1091">
        <v>1</v>
      </c>
      <c r="D1091">
        <v>71</v>
      </c>
      <c r="E1091">
        <v>199</v>
      </c>
      <c r="F1091">
        <v>9</v>
      </c>
      <c r="G1091">
        <v>57</v>
      </c>
      <c r="H1091">
        <v>20</v>
      </c>
      <c r="I1091">
        <v>21</v>
      </c>
      <c r="J1091">
        <v>6</v>
      </c>
      <c r="K1091">
        <v>7</v>
      </c>
      <c r="L1091">
        <v>4</v>
      </c>
      <c r="M1091">
        <v>1</v>
      </c>
      <c r="N1091">
        <v>7</v>
      </c>
      <c r="O1091">
        <v>4</v>
      </c>
      <c r="P1091">
        <v>0</v>
      </c>
      <c r="Q1091">
        <v>0</v>
      </c>
      <c r="R1091">
        <v>0</v>
      </c>
      <c r="S1091">
        <v>0</v>
      </c>
      <c r="T1091">
        <v>0</v>
      </c>
      <c r="U1091">
        <v>0</v>
      </c>
      <c r="V1091">
        <v>3</v>
      </c>
      <c r="W1091">
        <v>11</v>
      </c>
      <c r="X1091">
        <v>0</v>
      </c>
      <c r="Y1091">
        <v>55</v>
      </c>
      <c r="Z1091">
        <v>2188</v>
      </c>
      <c r="AA1091">
        <v>0</v>
      </c>
      <c r="AB1091">
        <v>1</v>
      </c>
      <c r="AC1091">
        <v>0</v>
      </c>
      <c r="AD1091">
        <v>0</v>
      </c>
      <c r="AE1091">
        <v>0</v>
      </c>
      <c r="AF1091">
        <v>0</v>
      </c>
      <c r="AG1091">
        <v>0</v>
      </c>
      <c r="AH1091">
        <v>1</v>
      </c>
      <c r="AI1091">
        <v>0</v>
      </c>
      <c r="AJ1091">
        <v>0</v>
      </c>
      <c r="AK1091">
        <v>306</v>
      </c>
      <c r="AL1091">
        <v>300</v>
      </c>
      <c r="AM1091">
        <v>0</v>
      </c>
    </row>
    <row r="1092" spans="1:39" x14ac:dyDescent="0.25">
      <c r="A1092">
        <v>76773</v>
      </c>
      <c r="B1092">
        <v>0</v>
      </c>
      <c r="C1092">
        <v>0</v>
      </c>
      <c r="D1092">
        <v>79</v>
      </c>
      <c r="E1092">
        <v>516</v>
      </c>
      <c r="F1092">
        <v>56</v>
      </c>
      <c r="G1092">
        <v>449</v>
      </c>
      <c r="H1092">
        <v>86</v>
      </c>
      <c r="I1092">
        <v>33</v>
      </c>
      <c r="J1092">
        <v>16</v>
      </c>
      <c r="K1092">
        <v>1</v>
      </c>
      <c r="L1092">
        <v>2</v>
      </c>
      <c r="M1092">
        <v>2</v>
      </c>
      <c r="N1092">
        <v>11</v>
      </c>
      <c r="O1092">
        <v>1</v>
      </c>
      <c r="P1092">
        <v>0</v>
      </c>
      <c r="Q1092">
        <v>0</v>
      </c>
      <c r="R1092">
        <v>0</v>
      </c>
      <c r="S1092">
        <v>0</v>
      </c>
      <c r="T1092">
        <v>0</v>
      </c>
      <c r="U1092">
        <v>0</v>
      </c>
      <c r="V1092">
        <v>3</v>
      </c>
      <c r="W1092">
        <v>11</v>
      </c>
      <c r="X1092">
        <v>0</v>
      </c>
      <c r="Y1092">
        <v>66</v>
      </c>
      <c r="Z1092">
        <v>2648</v>
      </c>
      <c r="AA1092">
        <v>1</v>
      </c>
      <c r="AB1092">
        <v>0</v>
      </c>
      <c r="AC1092">
        <v>0</v>
      </c>
      <c r="AD1092">
        <v>0</v>
      </c>
      <c r="AE1092">
        <v>0</v>
      </c>
      <c r="AF1092">
        <v>0</v>
      </c>
      <c r="AG1092">
        <v>0</v>
      </c>
      <c r="AH1092">
        <v>1</v>
      </c>
      <c r="AI1092">
        <v>0</v>
      </c>
      <c r="AJ1092">
        <v>0</v>
      </c>
      <c r="AK1092">
        <v>1140</v>
      </c>
      <c r="AL1092">
        <v>1124</v>
      </c>
      <c r="AM1092">
        <v>0</v>
      </c>
    </row>
    <row r="1093" spans="1:39" x14ac:dyDescent="0.25">
      <c r="A1093">
        <v>81698</v>
      </c>
      <c r="B1093">
        <v>0</v>
      </c>
      <c r="C1093">
        <v>0</v>
      </c>
      <c r="D1093">
        <v>1</v>
      </c>
      <c r="E1093">
        <v>709</v>
      </c>
      <c r="F1093">
        <v>45</v>
      </c>
      <c r="G1093">
        <v>115</v>
      </c>
      <c r="H1093">
        <v>30</v>
      </c>
      <c r="I1093">
        <v>160</v>
      </c>
      <c r="J1093">
        <v>45</v>
      </c>
      <c r="K1093">
        <v>1</v>
      </c>
      <c r="L1093">
        <v>8</v>
      </c>
      <c r="M1093">
        <v>2</v>
      </c>
      <c r="N1093">
        <v>5</v>
      </c>
      <c r="O1093">
        <v>5</v>
      </c>
      <c r="P1093">
        <v>0</v>
      </c>
      <c r="Q1093">
        <v>0</v>
      </c>
      <c r="R1093">
        <v>0</v>
      </c>
      <c r="S1093">
        <v>1</v>
      </c>
      <c r="T1093">
        <v>0</v>
      </c>
      <c r="U1093">
        <v>0</v>
      </c>
      <c r="V1093">
        <v>3</v>
      </c>
      <c r="W1093">
        <v>11</v>
      </c>
      <c r="X1093">
        <v>1</v>
      </c>
      <c r="Y1093">
        <v>37</v>
      </c>
      <c r="Z1093">
        <v>2644</v>
      </c>
      <c r="AA1093">
        <v>0</v>
      </c>
      <c r="AB1093">
        <v>0</v>
      </c>
      <c r="AC1093">
        <v>1</v>
      </c>
      <c r="AD1093">
        <v>0</v>
      </c>
      <c r="AE1093">
        <v>0</v>
      </c>
      <c r="AF1093">
        <v>1</v>
      </c>
      <c r="AG1093">
        <v>0</v>
      </c>
      <c r="AH1093">
        <v>0</v>
      </c>
      <c r="AI1093">
        <v>0</v>
      </c>
      <c r="AJ1093">
        <v>0</v>
      </c>
      <c r="AK1093">
        <v>1059</v>
      </c>
      <c r="AL1093">
        <v>1014</v>
      </c>
      <c r="AM1093">
        <v>1</v>
      </c>
    </row>
    <row r="1094" spans="1:39" x14ac:dyDescent="0.25">
      <c r="A1094">
        <v>54466</v>
      </c>
      <c r="B1094">
        <v>1</v>
      </c>
      <c r="C1094">
        <v>1</v>
      </c>
      <c r="D1094">
        <v>78</v>
      </c>
      <c r="E1094">
        <v>12</v>
      </c>
      <c r="F1094">
        <v>0</v>
      </c>
      <c r="G1094">
        <v>4</v>
      </c>
      <c r="H1094">
        <v>0</v>
      </c>
      <c r="I1094">
        <v>0</v>
      </c>
      <c r="J1094">
        <v>0</v>
      </c>
      <c r="K1094">
        <v>1</v>
      </c>
      <c r="L1094">
        <v>1</v>
      </c>
      <c r="M1094">
        <v>0</v>
      </c>
      <c r="N1094">
        <v>2</v>
      </c>
      <c r="O1094">
        <v>5</v>
      </c>
      <c r="P1094">
        <v>0</v>
      </c>
      <c r="Q1094">
        <v>0</v>
      </c>
      <c r="R1094">
        <v>0</v>
      </c>
      <c r="S1094">
        <v>0</v>
      </c>
      <c r="T1094">
        <v>0</v>
      </c>
      <c r="U1094">
        <v>0</v>
      </c>
      <c r="V1094">
        <v>3</v>
      </c>
      <c r="W1094">
        <v>11</v>
      </c>
      <c r="X1094">
        <v>0</v>
      </c>
      <c r="Y1094">
        <v>47</v>
      </c>
      <c r="Z1094">
        <v>2299</v>
      </c>
      <c r="AA1094">
        <v>0</v>
      </c>
      <c r="AB1094">
        <v>0</v>
      </c>
      <c r="AC1094">
        <v>1</v>
      </c>
      <c r="AD1094">
        <v>0</v>
      </c>
      <c r="AE1094">
        <v>0</v>
      </c>
      <c r="AF1094">
        <v>0</v>
      </c>
      <c r="AG1094">
        <v>0</v>
      </c>
      <c r="AH1094">
        <v>0</v>
      </c>
      <c r="AI1094">
        <v>0</v>
      </c>
      <c r="AJ1094">
        <v>1</v>
      </c>
      <c r="AK1094">
        <v>16</v>
      </c>
      <c r="AL1094">
        <v>16</v>
      </c>
      <c r="AM1094">
        <v>0</v>
      </c>
    </row>
    <row r="1095" spans="1:39" x14ac:dyDescent="0.25">
      <c r="A1095">
        <v>98777</v>
      </c>
      <c r="B1095">
        <v>0</v>
      </c>
      <c r="C1095">
        <v>0</v>
      </c>
      <c r="D1095">
        <v>23</v>
      </c>
      <c r="E1095">
        <v>1000</v>
      </c>
      <c r="F1095">
        <v>19</v>
      </c>
      <c r="G1095">
        <v>711</v>
      </c>
      <c r="H1095">
        <v>125</v>
      </c>
      <c r="I1095">
        <v>115</v>
      </c>
      <c r="J1095">
        <v>38</v>
      </c>
      <c r="K1095">
        <v>0</v>
      </c>
      <c r="L1095">
        <v>4</v>
      </c>
      <c r="M1095">
        <v>6</v>
      </c>
      <c r="N1095">
        <v>9</v>
      </c>
      <c r="O1095">
        <v>1</v>
      </c>
      <c r="P1095">
        <v>0</v>
      </c>
      <c r="Q1095">
        <v>1</v>
      </c>
      <c r="R1095">
        <v>0</v>
      </c>
      <c r="S1095">
        <v>0</v>
      </c>
      <c r="T1095">
        <v>0</v>
      </c>
      <c r="U1095">
        <v>0</v>
      </c>
      <c r="V1095">
        <v>3</v>
      </c>
      <c r="W1095">
        <v>11</v>
      </c>
      <c r="X1095">
        <v>0</v>
      </c>
      <c r="Y1095">
        <v>60</v>
      </c>
      <c r="Z1095">
        <v>2291</v>
      </c>
      <c r="AA1095">
        <v>0</v>
      </c>
      <c r="AB1095">
        <v>0</v>
      </c>
      <c r="AC1095">
        <v>1</v>
      </c>
      <c r="AD1095">
        <v>0</v>
      </c>
      <c r="AE1095">
        <v>0</v>
      </c>
      <c r="AF1095">
        <v>0</v>
      </c>
      <c r="AG1095">
        <v>0</v>
      </c>
      <c r="AH1095">
        <v>0</v>
      </c>
      <c r="AI1095">
        <v>1</v>
      </c>
      <c r="AJ1095">
        <v>0</v>
      </c>
      <c r="AK1095">
        <v>1970</v>
      </c>
      <c r="AL1095">
        <v>1932</v>
      </c>
      <c r="AM1095">
        <v>1</v>
      </c>
    </row>
    <row r="1096" spans="1:39" x14ac:dyDescent="0.25">
      <c r="A1096">
        <v>16269</v>
      </c>
      <c r="B1096">
        <v>1</v>
      </c>
      <c r="C1096">
        <v>0</v>
      </c>
      <c r="D1096">
        <v>75</v>
      </c>
      <c r="E1096">
        <v>19</v>
      </c>
      <c r="F1096">
        <v>3</v>
      </c>
      <c r="G1096">
        <v>18</v>
      </c>
      <c r="H1096">
        <v>3</v>
      </c>
      <c r="I1096">
        <v>1</v>
      </c>
      <c r="J1096">
        <v>0</v>
      </c>
      <c r="K1096">
        <v>3</v>
      </c>
      <c r="L1096">
        <v>3</v>
      </c>
      <c r="M1096">
        <v>0</v>
      </c>
      <c r="N1096">
        <v>3</v>
      </c>
      <c r="O1096">
        <v>8</v>
      </c>
      <c r="P1096">
        <v>0</v>
      </c>
      <c r="Q1096">
        <v>0</v>
      </c>
      <c r="R1096">
        <v>0</v>
      </c>
      <c r="S1096">
        <v>0</v>
      </c>
      <c r="T1096">
        <v>0</v>
      </c>
      <c r="U1096">
        <v>0</v>
      </c>
      <c r="V1096">
        <v>3</v>
      </c>
      <c r="W1096">
        <v>11</v>
      </c>
      <c r="X1096">
        <v>0</v>
      </c>
      <c r="Y1096">
        <v>36</v>
      </c>
      <c r="Z1096">
        <v>2462</v>
      </c>
      <c r="AA1096">
        <v>0</v>
      </c>
      <c r="AB1096">
        <v>0</v>
      </c>
      <c r="AC1096">
        <v>1</v>
      </c>
      <c r="AD1096">
        <v>0</v>
      </c>
      <c r="AE1096">
        <v>0</v>
      </c>
      <c r="AF1096">
        <v>0</v>
      </c>
      <c r="AG1096">
        <v>0</v>
      </c>
      <c r="AH1096">
        <v>0</v>
      </c>
      <c r="AI1096">
        <v>0</v>
      </c>
      <c r="AJ1096">
        <v>1</v>
      </c>
      <c r="AK1096">
        <v>44</v>
      </c>
      <c r="AL1096">
        <v>44</v>
      </c>
      <c r="AM1096">
        <v>0</v>
      </c>
    </row>
    <row r="1097" spans="1:39" x14ac:dyDescent="0.25">
      <c r="A1097">
        <v>71819</v>
      </c>
      <c r="B1097">
        <v>0</v>
      </c>
      <c r="C1097">
        <v>1</v>
      </c>
      <c r="D1097">
        <v>70</v>
      </c>
      <c r="E1097">
        <v>1224</v>
      </c>
      <c r="F1097">
        <v>28</v>
      </c>
      <c r="G1097">
        <v>140</v>
      </c>
      <c r="H1097">
        <v>0</v>
      </c>
      <c r="I1097">
        <v>14</v>
      </c>
      <c r="J1097">
        <v>168</v>
      </c>
      <c r="K1097">
        <v>3</v>
      </c>
      <c r="L1097">
        <v>3</v>
      </c>
      <c r="M1097">
        <v>3</v>
      </c>
      <c r="N1097">
        <v>5</v>
      </c>
      <c r="O1097">
        <v>6</v>
      </c>
      <c r="P1097">
        <v>0</v>
      </c>
      <c r="Q1097">
        <v>1</v>
      </c>
      <c r="R1097">
        <v>1</v>
      </c>
      <c r="S1097">
        <v>0</v>
      </c>
      <c r="T1097">
        <v>0</v>
      </c>
      <c r="U1097">
        <v>0</v>
      </c>
      <c r="V1097">
        <v>3</v>
      </c>
      <c r="W1097">
        <v>11</v>
      </c>
      <c r="X1097">
        <v>0</v>
      </c>
      <c r="Y1097">
        <v>49</v>
      </c>
      <c r="Z1097">
        <v>2464</v>
      </c>
      <c r="AA1097">
        <v>0</v>
      </c>
      <c r="AB1097">
        <v>0</v>
      </c>
      <c r="AC1097">
        <v>0</v>
      </c>
      <c r="AD1097">
        <v>1</v>
      </c>
      <c r="AE1097">
        <v>0</v>
      </c>
      <c r="AF1097">
        <v>0</v>
      </c>
      <c r="AG1097">
        <v>0</v>
      </c>
      <c r="AH1097">
        <v>1</v>
      </c>
      <c r="AI1097">
        <v>0</v>
      </c>
      <c r="AJ1097">
        <v>0</v>
      </c>
      <c r="AK1097">
        <v>1406</v>
      </c>
      <c r="AL1097">
        <v>1238</v>
      </c>
      <c r="AM1097">
        <v>2</v>
      </c>
    </row>
    <row r="1098" spans="1:39" x14ac:dyDescent="0.25">
      <c r="A1098">
        <v>33569</v>
      </c>
      <c r="B1098">
        <v>1</v>
      </c>
      <c r="C1098">
        <v>0</v>
      </c>
      <c r="D1098">
        <v>10</v>
      </c>
      <c r="E1098">
        <v>16</v>
      </c>
      <c r="F1098">
        <v>2</v>
      </c>
      <c r="G1098">
        <v>18</v>
      </c>
      <c r="H1098">
        <v>3</v>
      </c>
      <c r="I1098">
        <v>0</v>
      </c>
      <c r="J1098">
        <v>24</v>
      </c>
      <c r="K1098">
        <v>1</v>
      </c>
      <c r="L1098">
        <v>1</v>
      </c>
      <c r="M1098">
        <v>1</v>
      </c>
      <c r="N1098">
        <v>2</v>
      </c>
      <c r="O1098">
        <v>8</v>
      </c>
      <c r="P1098">
        <v>1</v>
      </c>
      <c r="Q1098">
        <v>0</v>
      </c>
      <c r="R1098">
        <v>0</v>
      </c>
      <c r="S1098">
        <v>0</v>
      </c>
      <c r="T1098">
        <v>0</v>
      </c>
      <c r="U1098">
        <v>0</v>
      </c>
      <c r="V1098">
        <v>3</v>
      </c>
      <c r="W1098">
        <v>11</v>
      </c>
      <c r="X1098">
        <v>1</v>
      </c>
      <c r="Y1098">
        <v>37</v>
      </c>
      <c r="Z1098">
        <v>2415</v>
      </c>
      <c r="AA1098">
        <v>0</v>
      </c>
      <c r="AB1098">
        <v>1</v>
      </c>
      <c r="AC1098">
        <v>0</v>
      </c>
      <c r="AD1098">
        <v>0</v>
      </c>
      <c r="AE1098">
        <v>0</v>
      </c>
      <c r="AF1098">
        <v>0</v>
      </c>
      <c r="AG1098">
        <v>0</v>
      </c>
      <c r="AH1098">
        <v>0</v>
      </c>
      <c r="AI1098">
        <v>0</v>
      </c>
      <c r="AJ1098">
        <v>1</v>
      </c>
      <c r="AK1098">
        <v>39</v>
      </c>
      <c r="AL1098">
        <v>15</v>
      </c>
      <c r="AM1098">
        <v>1</v>
      </c>
    </row>
    <row r="1099" spans="1:39" x14ac:dyDescent="0.25">
      <c r="A1099">
        <v>36262</v>
      </c>
      <c r="B1099">
        <v>0</v>
      </c>
      <c r="C1099">
        <v>0</v>
      </c>
      <c r="D1099">
        <v>24</v>
      </c>
      <c r="E1099">
        <v>88</v>
      </c>
      <c r="F1099">
        <v>39</v>
      </c>
      <c r="G1099">
        <v>54</v>
      </c>
      <c r="H1099">
        <v>64</v>
      </c>
      <c r="I1099">
        <v>28</v>
      </c>
      <c r="J1099">
        <v>153</v>
      </c>
      <c r="K1099">
        <v>1</v>
      </c>
      <c r="L1099">
        <v>3</v>
      </c>
      <c r="M1099">
        <v>5</v>
      </c>
      <c r="N1099">
        <v>3</v>
      </c>
      <c r="O1099">
        <v>6</v>
      </c>
      <c r="P1099">
        <v>1</v>
      </c>
      <c r="Q1099">
        <v>0</v>
      </c>
      <c r="R1099">
        <v>0</v>
      </c>
      <c r="S1099">
        <v>0</v>
      </c>
      <c r="T1099">
        <v>0</v>
      </c>
      <c r="U1099">
        <v>0</v>
      </c>
      <c r="V1099">
        <v>3</v>
      </c>
      <c r="W1099">
        <v>11</v>
      </c>
      <c r="X1099">
        <v>1</v>
      </c>
      <c r="Y1099">
        <v>37</v>
      </c>
      <c r="Z1099">
        <v>2441</v>
      </c>
      <c r="AA1099">
        <v>0</v>
      </c>
      <c r="AB1099">
        <v>1</v>
      </c>
      <c r="AC1099">
        <v>0</v>
      </c>
      <c r="AD1099">
        <v>0</v>
      </c>
      <c r="AE1099">
        <v>0</v>
      </c>
      <c r="AF1099">
        <v>0</v>
      </c>
      <c r="AG1099">
        <v>0</v>
      </c>
      <c r="AH1099">
        <v>0</v>
      </c>
      <c r="AI1099">
        <v>1</v>
      </c>
      <c r="AJ1099">
        <v>0</v>
      </c>
      <c r="AK1099">
        <v>273</v>
      </c>
      <c r="AL1099">
        <v>120</v>
      </c>
      <c r="AM1099">
        <v>1</v>
      </c>
    </row>
    <row r="1100" spans="1:39" x14ac:dyDescent="0.25">
      <c r="A1100">
        <v>22634</v>
      </c>
      <c r="B1100">
        <v>0</v>
      </c>
      <c r="C1100">
        <v>0</v>
      </c>
      <c r="D1100">
        <v>47</v>
      </c>
      <c r="E1100">
        <v>2</v>
      </c>
      <c r="F1100">
        <v>23</v>
      </c>
      <c r="G1100">
        <v>11</v>
      </c>
      <c r="H1100">
        <v>8</v>
      </c>
      <c r="I1100">
        <v>6</v>
      </c>
      <c r="J1100">
        <v>46</v>
      </c>
      <c r="K1100">
        <v>1</v>
      </c>
      <c r="L1100">
        <v>2</v>
      </c>
      <c r="M1100">
        <v>1</v>
      </c>
      <c r="N1100">
        <v>2</v>
      </c>
      <c r="O1100">
        <v>8</v>
      </c>
      <c r="P1100">
        <v>0</v>
      </c>
      <c r="Q1100">
        <v>0</v>
      </c>
      <c r="R1100">
        <v>0</v>
      </c>
      <c r="S1100">
        <v>0</v>
      </c>
      <c r="T1100">
        <v>0</v>
      </c>
      <c r="U1100">
        <v>0</v>
      </c>
      <c r="V1100">
        <v>3</v>
      </c>
      <c r="W1100">
        <v>11</v>
      </c>
      <c r="X1100">
        <v>0</v>
      </c>
      <c r="Y1100">
        <v>54</v>
      </c>
      <c r="Z1100">
        <v>2688</v>
      </c>
      <c r="AA1100">
        <v>0</v>
      </c>
      <c r="AB1100">
        <v>0</v>
      </c>
      <c r="AC1100">
        <v>0</v>
      </c>
      <c r="AD1100">
        <v>1</v>
      </c>
      <c r="AE1100">
        <v>0</v>
      </c>
      <c r="AF1100">
        <v>0</v>
      </c>
      <c r="AG1100">
        <v>1</v>
      </c>
      <c r="AH1100">
        <v>0</v>
      </c>
      <c r="AI1100">
        <v>0</v>
      </c>
      <c r="AJ1100">
        <v>0</v>
      </c>
      <c r="AK1100">
        <v>50</v>
      </c>
      <c r="AL1100">
        <v>4</v>
      </c>
      <c r="AM1100">
        <v>0</v>
      </c>
    </row>
    <row r="1101" spans="1:39" x14ac:dyDescent="0.25">
      <c r="A1101">
        <v>47025</v>
      </c>
      <c r="B1101">
        <v>0</v>
      </c>
      <c r="C1101">
        <v>1</v>
      </c>
      <c r="D1101">
        <v>98</v>
      </c>
      <c r="E1101">
        <v>508</v>
      </c>
      <c r="F1101">
        <v>11</v>
      </c>
      <c r="G1101">
        <v>59</v>
      </c>
      <c r="H1101">
        <v>23</v>
      </c>
      <c r="I1101">
        <v>5</v>
      </c>
      <c r="J1101">
        <v>29</v>
      </c>
      <c r="K1101">
        <v>5</v>
      </c>
      <c r="L1101">
        <v>11</v>
      </c>
      <c r="M1101">
        <v>1</v>
      </c>
      <c r="N1101">
        <v>6</v>
      </c>
      <c r="O1101">
        <v>9</v>
      </c>
      <c r="P1101">
        <v>0</v>
      </c>
      <c r="Q1101">
        <v>0</v>
      </c>
      <c r="R1101">
        <v>0</v>
      </c>
      <c r="S1101">
        <v>0</v>
      </c>
      <c r="T1101">
        <v>0</v>
      </c>
      <c r="U1101">
        <v>0</v>
      </c>
      <c r="V1101">
        <v>3</v>
      </c>
      <c r="W1101">
        <v>11</v>
      </c>
      <c r="X1101">
        <v>0</v>
      </c>
      <c r="Y1101">
        <v>42</v>
      </c>
      <c r="Z1101">
        <v>2449</v>
      </c>
      <c r="AA1101">
        <v>0</v>
      </c>
      <c r="AB1101">
        <v>1</v>
      </c>
      <c r="AC1101">
        <v>0</v>
      </c>
      <c r="AD1101">
        <v>0</v>
      </c>
      <c r="AE1101">
        <v>0</v>
      </c>
      <c r="AF1101">
        <v>1</v>
      </c>
      <c r="AG1101">
        <v>0</v>
      </c>
      <c r="AH1101">
        <v>0</v>
      </c>
      <c r="AI1101">
        <v>0</v>
      </c>
      <c r="AJ1101">
        <v>0</v>
      </c>
      <c r="AK1101">
        <v>606</v>
      </c>
      <c r="AL1101">
        <v>577</v>
      </c>
      <c r="AM1101">
        <v>0</v>
      </c>
    </row>
    <row r="1102" spans="1:39" x14ac:dyDescent="0.25">
      <c r="A1102">
        <v>70566</v>
      </c>
      <c r="B1102">
        <v>0</v>
      </c>
      <c r="C1102">
        <v>1</v>
      </c>
      <c r="D1102">
        <v>4</v>
      </c>
      <c r="E1102">
        <v>381</v>
      </c>
      <c r="F1102">
        <v>28</v>
      </c>
      <c r="G1102">
        <v>215</v>
      </c>
      <c r="H1102">
        <v>84</v>
      </c>
      <c r="I1102">
        <v>28</v>
      </c>
      <c r="J1102">
        <v>21</v>
      </c>
      <c r="K1102">
        <v>2</v>
      </c>
      <c r="L1102">
        <v>6</v>
      </c>
      <c r="M1102">
        <v>5</v>
      </c>
      <c r="N1102">
        <v>9</v>
      </c>
      <c r="O1102">
        <v>3</v>
      </c>
      <c r="P1102">
        <v>0</v>
      </c>
      <c r="Q1102">
        <v>0</v>
      </c>
      <c r="R1102">
        <v>0</v>
      </c>
      <c r="S1102">
        <v>0</v>
      </c>
      <c r="T1102">
        <v>0</v>
      </c>
      <c r="U1102">
        <v>0</v>
      </c>
      <c r="V1102">
        <v>3</v>
      </c>
      <c r="W1102">
        <v>11</v>
      </c>
      <c r="X1102">
        <v>0</v>
      </c>
      <c r="Y1102">
        <v>52</v>
      </c>
      <c r="Z1102">
        <v>2425</v>
      </c>
      <c r="AA1102">
        <v>0</v>
      </c>
      <c r="AB1102">
        <v>0</v>
      </c>
      <c r="AC1102">
        <v>1</v>
      </c>
      <c r="AD1102">
        <v>0</v>
      </c>
      <c r="AE1102">
        <v>0</v>
      </c>
      <c r="AF1102">
        <v>0</v>
      </c>
      <c r="AG1102">
        <v>0</v>
      </c>
      <c r="AH1102">
        <v>1</v>
      </c>
      <c r="AI1102">
        <v>0</v>
      </c>
      <c r="AJ1102">
        <v>0</v>
      </c>
      <c r="AK1102">
        <v>736</v>
      </c>
      <c r="AL1102">
        <v>715</v>
      </c>
      <c r="AM1102">
        <v>0</v>
      </c>
    </row>
    <row r="1103" spans="1:39" x14ac:dyDescent="0.25">
      <c r="A1103">
        <v>31605</v>
      </c>
      <c r="B1103">
        <v>1</v>
      </c>
      <c r="C1103">
        <v>0</v>
      </c>
      <c r="D1103">
        <v>15</v>
      </c>
      <c r="E1103">
        <v>74</v>
      </c>
      <c r="F1103">
        <v>0</v>
      </c>
      <c r="G1103">
        <v>42</v>
      </c>
      <c r="H1103">
        <v>2</v>
      </c>
      <c r="I1103">
        <v>1</v>
      </c>
      <c r="J1103">
        <v>6</v>
      </c>
      <c r="K1103">
        <v>2</v>
      </c>
      <c r="L1103">
        <v>2</v>
      </c>
      <c r="M1103">
        <v>1</v>
      </c>
      <c r="N1103">
        <v>4</v>
      </c>
      <c r="O1103">
        <v>7</v>
      </c>
      <c r="P1103">
        <v>0</v>
      </c>
      <c r="Q1103">
        <v>0</v>
      </c>
      <c r="R1103">
        <v>0</v>
      </c>
      <c r="S1103">
        <v>0</v>
      </c>
      <c r="T1103">
        <v>0</v>
      </c>
      <c r="U1103">
        <v>0</v>
      </c>
      <c r="V1103">
        <v>3</v>
      </c>
      <c r="W1103">
        <v>11</v>
      </c>
      <c r="X1103">
        <v>0</v>
      </c>
      <c r="Y1103">
        <v>41</v>
      </c>
      <c r="Z1103">
        <v>2743</v>
      </c>
      <c r="AA1103">
        <v>0</v>
      </c>
      <c r="AB1103">
        <v>1</v>
      </c>
      <c r="AC1103">
        <v>0</v>
      </c>
      <c r="AD1103">
        <v>0</v>
      </c>
      <c r="AE1103">
        <v>0</v>
      </c>
      <c r="AF1103">
        <v>0</v>
      </c>
      <c r="AG1103">
        <v>0</v>
      </c>
      <c r="AH1103">
        <v>0</v>
      </c>
      <c r="AI1103">
        <v>0</v>
      </c>
      <c r="AJ1103">
        <v>1</v>
      </c>
      <c r="AK1103">
        <v>119</v>
      </c>
      <c r="AL1103">
        <v>113</v>
      </c>
      <c r="AM1103">
        <v>0</v>
      </c>
    </row>
    <row r="1104" spans="1:39" x14ac:dyDescent="0.25">
      <c r="A1104">
        <v>52034</v>
      </c>
      <c r="B1104">
        <v>1</v>
      </c>
      <c r="C1104">
        <v>1</v>
      </c>
      <c r="D1104">
        <v>67</v>
      </c>
      <c r="E1104">
        <v>146</v>
      </c>
      <c r="F1104">
        <v>0</v>
      </c>
      <c r="G1104">
        <v>93</v>
      </c>
      <c r="H1104">
        <v>7</v>
      </c>
      <c r="I1104">
        <v>13</v>
      </c>
      <c r="J1104">
        <v>73</v>
      </c>
      <c r="K1104">
        <v>5</v>
      </c>
      <c r="L1104">
        <v>4</v>
      </c>
      <c r="M1104">
        <v>2</v>
      </c>
      <c r="N1104">
        <v>5</v>
      </c>
      <c r="O1104">
        <v>7</v>
      </c>
      <c r="P1104">
        <v>0</v>
      </c>
      <c r="Q1104">
        <v>0</v>
      </c>
      <c r="R1104">
        <v>0</v>
      </c>
      <c r="S1104">
        <v>0</v>
      </c>
      <c r="T1104">
        <v>0</v>
      </c>
      <c r="U1104">
        <v>0</v>
      </c>
      <c r="V1104">
        <v>3</v>
      </c>
      <c r="W1104">
        <v>11</v>
      </c>
      <c r="X1104">
        <v>0</v>
      </c>
      <c r="Y1104">
        <v>47</v>
      </c>
      <c r="Z1104">
        <v>2567</v>
      </c>
      <c r="AA1104">
        <v>1</v>
      </c>
      <c r="AB1104">
        <v>0</v>
      </c>
      <c r="AC1104">
        <v>0</v>
      </c>
      <c r="AD1104">
        <v>0</v>
      </c>
      <c r="AE1104">
        <v>0</v>
      </c>
      <c r="AF1104">
        <v>0</v>
      </c>
      <c r="AG1104">
        <v>0</v>
      </c>
      <c r="AH1104">
        <v>0</v>
      </c>
      <c r="AI1104">
        <v>1</v>
      </c>
      <c r="AJ1104">
        <v>0</v>
      </c>
      <c r="AK1104">
        <v>259</v>
      </c>
      <c r="AL1104">
        <v>186</v>
      </c>
      <c r="AM1104">
        <v>0</v>
      </c>
    </row>
    <row r="1105" spans="1:39" x14ac:dyDescent="0.25">
      <c r="A1105">
        <v>48526</v>
      </c>
      <c r="B1105">
        <v>1</v>
      </c>
      <c r="C1105">
        <v>0</v>
      </c>
      <c r="D1105">
        <v>32</v>
      </c>
      <c r="E1105">
        <v>23</v>
      </c>
      <c r="F1105">
        <v>17</v>
      </c>
      <c r="G1105">
        <v>23</v>
      </c>
      <c r="H1105">
        <v>43</v>
      </c>
      <c r="I1105">
        <v>20</v>
      </c>
      <c r="J1105">
        <v>9</v>
      </c>
      <c r="K1105">
        <v>1</v>
      </c>
      <c r="L1105">
        <v>2</v>
      </c>
      <c r="M1105">
        <v>1</v>
      </c>
      <c r="N1105">
        <v>4</v>
      </c>
      <c r="O1105">
        <v>3</v>
      </c>
      <c r="P1105">
        <v>0</v>
      </c>
      <c r="Q1105">
        <v>0</v>
      </c>
      <c r="R1105">
        <v>0</v>
      </c>
      <c r="S1105">
        <v>0</v>
      </c>
      <c r="T1105">
        <v>0</v>
      </c>
      <c r="U1105">
        <v>0</v>
      </c>
      <c r="V1105">
        <v>3</v>
      </c>
      <c r="W1105">
        <v>11</v>
      </c>
      <c r="X1105">
        <v>0</v>
      </c>
      <c r="Y1105">
        <v>41</v>
      </c>
      <c r="Z1105">
        <v>2346</v>
      </c>
      <c r="AA1105">
        <v>0</v>
      </c>
      <c r="AB1105">
        <v>0</v>
      </c>
      <c r="AC1105">
        <v>1</v>
      </c>
      <c r="AD1105">
        <v>0</v>
      </c>
      <c r="AE1105">
        <v>0</v>
      </c>
      <c r="AF1105">
        <v>0</v>
      </c>
      <c r="AG1105">
        <v>0</v>
      </c>
      <c r="AH1105">
        <v>1</v>
      </c>
      <c r="AI1105">
        <v>0</v>
      </c>
      <c r="AJ1105">
        <v>0</v>
      </c>
      <c r="AK1105">
        <v>126</v>
      </c>
      <c r="AL1105">
        <v>117</v>
      </c>
      <c r="AM1105">
        <v>0</v>
      </c>
    </row>
    <row r="1106" spans="1:39" x14ac:dyDescent="0.25">
      <c r="A1106">
        <v>46734</v>
      </c>
      <c r="B1106">
        <v>0</v>
      </c>
      <c r="C1106">
        <v>1</v>
      </c>
      <c r="D1106">
        <v>40</v>
      </c>
      <c r="E1106">
        <v>110</v>
      </c>
      <c r="F1106">
        <v>5</v>
      </c>
      <c r="G1106">
        <v>137</v>
      </c>
      <c r="H1106">
        <v>26</v>
      </c>
      <c r="I1106">
        <v>23</v>
      </c>
      <c r="J1106">
        <v>29</v>
      </c>
      <c r="K1106">
        <v>2</v>
      </c>
      <c r="L1106">
        <v>6</v>
      </c>
      <c r="M1106">
        <v>1</v>
      </c>
      <c r="N1106">
        <v>5</v>
      </c>
      <c r="O1106">
        <v>7</v>
      </c>
      <c r="P1106">
        <v>0</v>
      </c>
      <c r="Q1106">
        <v>0</v>
      </c>
      <c r="R1106">
        <v>0</v>
      </c>
      <c r="S1106">
        <v>0</v>
      </c>
      <c r="T1106">
        <v>0</v>
      </c>
      <c r="U1106">
        <v>0</v>
      </c>
      <c r="V1106">
        <v>3</v>
      </c>
      <c r="W1106">
        <v>11</v>
      </c>
      <c r="X1106">
        <v>0</v>
      </c>
      <c r="Y1106">
        <v>66</v>
      </c>
      <c r="Z1106">
        <v>2747</v>
      </c>
      <c r="AA1106">
        <v>0</v>
      </c>
      <c r="AB1106">
        <v>1</v>
      </c>
      <c r="AC1106">
        <v>0</v>
      </c>
      <c r="AD1106">
        <v>0</v>
      </c>
      <c r="AE1106">
        <v>0</v>
      </c>
      <c r="AF1106">
        <v>0</v>
      </c>
      <c r="AG1106">
        <v>0</v>
      </c>
      <c r="AH1106">
        <v>1</v>
      </c>
      <c r="AI1106">
        <v>0</v>
      </c>
      <c r="AJ1106">
        <v>0</v>
      </c>
      <c r="AK1106">
        <v>301</v>
      </c>
      <c r="AL1106">
        <v>272</v>
      </c>
      <c r="AM1106">
        <v>0</v>
      </c>
    </row>
    <row r="1107" spans="1:39" x14ac:dyDescent="0.25">
      <c r="A1107">
        <v>39552</v>
      </c>
      <c r="B1107">
        <v>1</v>
      </c>
      <c r="C1107">
        <v>1</v>
      </c>
      <c r="D1107">
        <v>54</v>
      </c>
      <c r="E1107">
        <v>165</v>
      </c>
      <c r="F1107">
        <v>3</v>
      </c>
      <c r="G1107">
        <v>147</v>
      </c>
      <c r="H1107">
        <v>4</v>
      </c>
      <c r="I1107">
        <v>24</v>
      </c>
      <c r="J1107">
        <v>41</v>
      </c>
      <c r="K1107">
        <v>7</v>
      </c>
      <c r="L1107">
        <v>6</v>
      </c>
      <c r="M1107">
        <v>2</v>
      </c>
      <c r="N1107">
        <v>5</v>
      </c>
      <c r="O1107">
        <v>8</v>
      </c>
      <c r="P1107">
        <v>0</v>
      </c>
      <c r="Q1107">
        <v>0</v>
      </c>
      <c r="R1107">
        <v>0</v>
      </c>
      <c r="S1107">
        <v>0</v>
      </c>
      <c r="T1107">
        <v>0</v>
      </c>
      <c r="U1107">
        <v>0</v>
      </c>
      <c r="V1107">
        <v>3</v>
      </c>
      <c r="W1107">
        <v>11</v>
      </c>
      <c r="X1107">
        <v>1</v>
      </c>
      <c r="Y1107">
        <v>58</v>
      </c>
      <c r="Z1107">
        <v>2717</v>
      </c>
      <c r="AA1107">
        <v>1</v>
      </c>
      <c r="AB1107">
        <v>0</v>
      </c>
      <c r="AC1107">
        <v>0</v>
      </c>
      <c r="AD1107">
        <v>0</v>
      </c>
      <c r="AE1107">
        <v>0</v>
      </c>
      <c r="AF1107">
        <v>0</v>
      </c>
      <c r="AG1107">
        <v>0</v>
      </c>
      <c r="AH1107">
        <v>1</v>
      </c>
      <c r="AI1107">
        <v>0</v>
      </c>
      <c r="AJ1107">
        <v>0</v>
      </c>
      <c r="AK1107">
        <v>343</v>
      </c>
      <c r="AL1107">
        <v>302</v>
      </c>
      <c r="AM1107">
        <v>0</v>
      </c>
    </row>
    <row r="1108" spans="1:39" x14ac:dyDescent="0.25">
      <c r="A1108">
        <v>86358</v>
      </c>
      <c r="B1108">
        <v>1</v>
      </c>
      <c r="C1108">
        <v>1</v>
      </c>
      <c r="D1108">
        <v>78</v>
      </c>
      <c r="E1108">
        <v>957</v>
      </c>
      <c r="F1108">
        <v>47</v>
      </c>
      <c r="G1108">
        <v>494</v>
      </c>
      <c r="H1108">
        <v>82</v>
      </c>
      <c r="I1108">
        <v>47</v>
      </c>
      <c r="J1108">
        <v>95</v>
      </c>
      <c r="K1108">
        <v>4</v>
      </c>
      <c r="L1108">
        <v>5</v>
      </c>
      <c r="M1108">
        <v>3</v>
      </c>
      <c r="N1108">
        <v>6</v>
      </c>
      <c r="O1108">
        <v>8</v>
      </c>
      <c r="P1108">
        <v>0</v>
      </c>
      <c r="Q1108">
        <v>0</v>
      </c>
      <c r="R1108">
        <v>0</v>
      </c>
      <c r="S1108">
        <v>0</v>
      </c>
      <c r="T1108">
        <v>0</v>
      </c>
      <c r="U1108">
        <v>0</v>
      </c>
      <c r="V1108">
        <v>3</v>
      </c>
      <c r="W1108">
        <v>11</v>
      </c>
      <c r="X1108">
        <v>0</v>
      </c>
      <c r="Y1108">
        <v>54</v>
      </c>
      <c r="Z1108">
        <v>2849</v>
      </c>
      <c r="AA1108">
        <v>0</v>
      </c>
      <c r="AB1108">
        <v>0</v>
      </c>
      <c r="AC1108">
        <v>1</v>
      </c>
      <c r="AD1108">
        <v>0</v>
      </c>
      <c r="AE1108">
        <v>0</v>
      </c>
      <c r="AF1108">
        <v>0</v>
      </c>
      <c r="AG1108">
        <v>0</v>
      </c>
      <c r="AH1108">
        <v>1</v>
      </c>
      <c r="AI1108">
        <v>0</v>
      </c>
      <c r="AJ1108">
        <v>0</v>
      </c>
      <c r="AK1108">
        <v>1627</v>
      </c>
      <c r="AL1108">
        <v>1532</v>
      </c>
      <c r="AM1108">
        <v>0</v>
      </c>
    </row>
    <row r="1109" spans="1:39" x14ac:dyDescent="0.25">
      <c r="A1109">
        <v>46931</v>
      </c>
      <c r="B1109">
        <v>2</v>
      </c>
      <c r="C1109">
        <v>1</v>
      </c>
      <c r="D1109">
        <v>94</v>
      </c>
      <c r="E1109">
        <v>41</v>
      </c>
      <c r="F1109">
        <v>0</v>
      </c>
      <c r="G1109">
        <v>17</v>
      </c>
      <c r="H1109">
        <v>3</v>
      </c>
      <c r="I1109">
        <v>1</v>
      </c>
      <c r="J1109">
        <v>16</v>
      </c>
      <c r="K1109">
        <v>2</v>
      </c>
      <c r="L1109">
        <v>1</v>
      </c>
      <c r="M1109">
        <v>1</v>
      </c>
      <c r="N1109">
        <v>3</v>
      </c>
      <c r="O1109">
        <v>3</v>
      </c>
      <c r="P1109">
        <v>0</v>
      </c>
      <c r="Q1109">
        <v>0</v>
      </c>
      <c r="R1109">
        <v>0</v>
      </c>
      <c r="S1109">
        <v>0</v>
      </c>
      <c r="T1109">
        <v>0</v>
      </c>
      <c r="U1109">
        <v>0</v>
      </c>
      <c r="V1109">
        <v>3</v>
      </c>
      <c r="W1109">
        <v>11</v>
      </c>
      <c r="X1109">
        <v>0</v>
      </c>
      <c r="Y1109">
        <v>43</v>
      </c>
      <c r="Z1109">
        <v>2225</v>
      </c>
      <c r="AA1109">
        <v>0</v>
      </c>
      <c r="AB1109">
        <v>0</v>
      </c>
      <c r="AC1109">
        <v>0</v>
      </c>
      <c r="AD1109">
        <v>1</v>
      </c>
      <c r="AE1109">
        <v>0</v>
      </c>
      <c r="AF1109">
        <v>0</v>
      </c>
      <c r="AG1109">
        <v>0</v>
      </c>
      <c r="AH1109">
        <v>1</v>
      </c>
      <c r="AI1109">
        <v>0</v>
      </c>
      <c r="AJ1109">
        <v>0</v>
      </c>
      <c r="AK1109">
        <v>62</v>
      </c>
      <c r="AL1109">
        <v>46</v>
      </c>
      <c r="AM1109">
        <v>0</v>
      </c>
    </row>
    <row r="1110" spans="1:39" x14ac:dyDescent="0.25">
      <c r="A1110">
        <v>16581</v>
      </c>
      <c r="B1110">
        <v>0</v>
      </c>
      <c r="C1110">
        <v>0</v>
      </c>
      <c r="D1110">
        <v>51</v>
      </c>
      <c r="E1110">
        <v>1</v>
      </c>
      <c r="F1110">
        <v>3</v>
      </c>
      <c r="G1110">
        <v>4</v>
      </c>
      <c r="H1110">
        <v>2</v>
      </c>
      <c r="I1110">
        <v>3</v>
      </c>
      <c r="J1110">
        <v>11</v>
      </c>
      <c r="K1110">
        <v>1</v>
      </c>
      <c r="L1110">
        <v>0</v>
      </c>
      <c r="M1110">
        <v>0</v>
      </c>
      <c r="N1110">
        <v>3</v>
      </c>
      <c r="O1110">
        <v>4</v>
      </c>
      <c r="P1110">
        <v>0</v>
      </c>
      <c r="Q1110">
        <v>0</v>
      </c>
      <c r="R1110">
        <v>0</v>
      </c>
      <c r="S1110">
        <v>0</v>
      </c>
      <c r="T1110">
        <v>0</v>
      </c>
      <c r="U1110">
        <v>0</v>
      </c>
      <c r="V1110">
        <v>3</v>
      </c>
      <c r="W1110">
        <v>11</v>
      </c>
      <c r="X1110">
        <v>0</v>
      </c>
      <c r="Y1110">
        <v>35</v>
      </c>
      <c r="Z1110">
        <v>2692</v>
      </c>
      <c r="AA1110">
        <v>0</v>
      </c>
      <c r="AB1110">
        <v>0</v>
      </c>
      <c r="AC1110">
        <v>1</v>
      </c>
      <c r="AD1110">
        <v>0</v>
      </c>
      <c r="AE1110">
        <v>0</v>
      </c>
      <c r="AF1110">
        <v>0</v>
      </c>
      <c r="AG1110">
        <v>1</v>
      </c>
      <c r="AH1110">
        <v>0</v>
      </c>
      <c r="AI1110">
        <v>0</v>
      </c>
      <c r="AJ1110">
        <v>0</v>
      </c>
      <c r="AK1110">
        <v>13</v>
      </c>
      <c r="AL1110">
        <v>2</v>
      </c>
      <c r="AM1110">
        <v>0</v>
      </c>
    </row>
    <row r="1111" spans="1:39" x14ac:dyDescent="0.25">
      <c r="A1111">
        <v>63998</v>
      </c>
      <c r="B1111">
        <v>0</v>
      </c>
      <c r="C1111">
        <v>0</v>
      </c>
      <c r="D1111">
        <v>42</v>
      </c>
      <c r="E1111">
        <v>176</v>
      </c>
      <c r="F1111">
        <v>29</v>
      </c>
      <c r="G1111">
        <v>818</v>
      </c>
      <c r="H1111">
        <v>0</v>
      </c>
      <c r="I1111">
        <v>33</v>
      </c>
      <c r="J1111">
        <v>112</v>
      </c>
      <c r="K1111">
        <v>1</v>
      </c>
      <c r="L1111">
        <v>7</v>
      </c>
      <c r="M1111">
        <v>6</v>
      </c>
      <c r="N1111">
        <v>11</v>
      </c>
      <c r="O1111">
        <v>4</v>
      </c>
      <c r="P1111">
        <v>0</v>
      </c>
      <c r="Q1111">
        <v>0</v>
      </c>
      <c r="R1111">
        <v>0</v>
      </c>
      <c r="S1111">
        <v>0</v>
      </c>
      <c r="T1111">
        <v>0</v>
      </c>
      <c r="U1111">
        <v>0</v>
      </c>
      <c r="V1111">
        <v>3</v>
      </c>
      <c r="W1111">
        <v>11</v>
      </c>
      <c r="X1111">
        <v>1</v>
      </c>
      <c r="Y1111">
        <v>68</v>
      </c>
      <c r="Z1111">
        <v>2350</v>
      </c>
      <c r="AA1111">
        <v>1</v>
      </c>
      <c r="AB1111">
        <v>0</v>
      </c>
      <c r="AC1111">
        <v>0</v>
      </c>
      <c r="AD1111">
        <v>0</v>
      </c>
      <c r="AE1111">
        <v>0</v>
      </c>
      <c r="AF1111">
        <v>1</v>
      </c>
      <c r="AG1111">
        <v>0</v>
      </c>
      <c r="AH1111">
        <v>0</v>
      </c>
      <c r="AI1111">
        <v>0</v>
      </c>
      <c r="AJ1111">
        <v>0</v>
      </c>
      <c r="AK1111">
        <v>1056</v>
      </c>
      <c r="AL1111">
        <v>944</v>
      </c>
      <c r="AM1111">
        <v>0</v>
      </c>
    </row>
    <row r="1112" spans="1:39" x14ac:dyDescent="0.25">
      <c r="A1112">
        <v>67381</v>
      </c>
      <c r="B1112">
        <v>0</v>
      </c>
      <c r="C1112">
        <v>1</v>
      </c>
      <c r="D1112">
        <v>67</v>
      </c>
      <c r="E1112">
        <v>815</v>
      </c>
      <c r="F1112">
        <v>8</v>
      </c>
      <c r="G1112">
        <v>53</v>
      </c>
      <c r="H1112">
        <v>11</v>
      </c>
      <c r="I1112">
        <v>0</v>
      </c>
      <c r="J1112">
        <v>70</v>
      </c>
      <c r="K1112">
        <v>4</v>
      </c>
      <c r="L1112">
        <v>2</v>
      </c>
      <c r="M1112">
        <v>2</v>
      </c>
      <c r="N1112">
        <v>9</v>
      </c>
      <c r="O1112">
        <v>7</v>
      </c>
      <c r="P1112">
        <v>0</v>
      </c>
      <c r="Q1112">
        <v>1</v>
      </c>
      <c r="R1112">
        <v>0</v>
      </c>
      <c r="S1112">
        <v>0</v>
      </c>
      <c r="T1112">
        <v>0</v>
      </c>
      <c r="U1112">
        <v>0</v>
      </c>
      <c r="V1112">
        <v>3</v>
      </c>
      <c r="W1112">
        <v>11</v>
      </c>
      <c r="X1112">
        <v>0</v>
      </c>
      <c r="Y1112">
        <v>69</v>
      </c>
      <c r="Z1112">
        <v>2689</v>
      </c>
      <c r="AA1112">
        <v>0</v>
      </c>
      <c r="AB1112">
        <v>1</v>
      </c>
      <c r="AC1112">
        <v>0</v>
      </c>
      <c r="AD1112">
        <v>0</v>
      </c>
      <c r="AE1112">
        <v>0</v>
      </c>
      <c r="AF1112">
        <v>0</v>
      </c>
      <c r="AG1112">
        <v>0</v>
      </c>
      <c r="AH1112">
        <v>0</v>
      </c>
      <c r="AI1112">
        <v>1</v>
      </c>
      <c r="AJ1112">
        <v>0</v>
      </c>
      <c r="AK1112">
        <v>887</v>
      </c>
      <c r="AL1112">
        <v>817</v>
      </c>
      <c r="AM1112">
        <v>1</v>
      </c>
    </row>
    <row r="1113" spans="1:39" x14ac:dyDescent="0.25">
      <c r="A1113">
        <v>25930</v>
      </c>
      <c r="B1113">
        <v>1</v>
      </c>
      <c r="C1113">
        <v>1</v>
      </c>
      <c r="D1113">
        <v>87</v>
      </c>
      <c r="E1113">
        <v>6</v>
      </c>
      <c r="F1113">
        <v>1</v>
      </c>
      <c r="G1113">
        <v>2</v>
      </c>
      <c r="H1113">
        <v>2</v>
      </c>
      <c r="I1113">
        <v>0</v>
      </c>
      <c r="J1113">
        <v>4</v>
      </c>
      <c r="K1113">
        <v>1</v>
      </c>
      <c r="L1113">
        <v>1</v>
      </c>
      <c r="M1113">
        <v>0</v>
      </c>
      <c r="N1113">
        <v>2</v>
      </c>
      <c r="O1113">
        <v>7</v>
      </c>
      <c r="P1113">
        <v>0</v>
      </c>
      <c r="Q1113">
        <v>0</v>
      </c>
      <c r="R1113">
        <v>0</v>
      </c>
      <c r="S1113">
        <v>0</v>
      </c>
      <c r="T1113">
        <v>0</v>
      </c>
      <c r="U1113">
        <v>0</v>
      </c>
      <c r="V1113">
        <v>3</v>
      </c>
      <c r="W1113">
        <v>11</v>
      </c>
      <c r="X1113">
        <v>0</v>
      </c>
      <c r="Y1113">
        <v>53</v>
      </c>
      <c r="Z1113">
        <v>2421</v>
      </c>
      <c r="AA1113">
        <v>0</v>
      </c>
      <c r="AB1113">
        <v>0</v>
      </c>
      <c r="AC1113">
        <v>1</v>
      </c>
      <c r="AD1113">
        <v>0</v>
      </c>
      <c r="AE1113">
        <v>0</v>
      </c>
      <c r="AF1113">
        <v>0</v>
      </c>
      <c r="AG1113">
        <v>0</v>
      </c>
      <c r="AH1113">
        <v>1</v>
      </c>
      <c r="AI1113">
        <v>0</v>
      </c>
      <c r="AJ1113">
        <v>0</v>
      </c>
      <c r="AK1113">
        <v>11</v>
      </c>
      <c r="AL1113">
        <v>7</v>
      </c>
      <c r="AM1113">
        <v>0</v>
      </c>
    </row>
    <row r="1114" spans="1:39" x14ac:dyDescent="0.25">
      <c r="A1114">
        <v>42693</v>
      </c>
      <c r="B1114">
        <v>1</v>
      </c>
      <c r="C1114">
        <v>0</v>
      </c>
      <c r="D1114">
        <v>29</v>
      </c>
      <c r="E1114">
        <v>8</v>
      </c>
      <c r="F1114">
        <v>4</v>
      </c>
      <c r="G1114">
        <v>20</v>
      </c>
      <c r="H1114">
        <v>6</v>
      </c>
      <c r="I1114">
        <v>3</v>
      </c>
      <c r="J1114">
        <v>16</v>
      </c>
      <c r="K1114">
        <v>1</v>
      </c>
      <c r="L1114">
        <v>1</v>
      </c>
      <c r="M1114">
        <v>0</v>
      </c>
      <c r="N1114">
        <v>3</v>
      </c>
      <c r="O1114">
        <v>5</v>
      </c>
      <c r="P1114">
        <v>0</v>
      </c>
      <c r="Q1114">
        <v>0</v>
      </c>
      <c r="R1114">
        <v>0</v>
      </c>
      <c r="S1114">
        <v>0</v>
      </c>
      <c r="T1114">
        <v>0</v>
      </c>
      <c r="U1114">
        <v>0</v>
      </c>
      <c r="V1114">
        <v>3</v>
      </c>
      <c r="W1114">
        <v>11</v>
      </c>
      <c r="X1114">
        <v>0</v>
      </c>
      <c r="Y1114">
        <v>42</v>
      </c>
      <c r="Z1114">
        <v>2181</v>
      </c>
      <c r="AA1114">
        <v>0</v>
      </c>
      <c r="AB1114">
        <v>1</v>
      </c>
      <c r="AC1114">
        <v>0</v>
      </c>
      <c r="AD1114">
        <v>0</v>
      </c>
      <c r="AE1114">
        <v>0</v>
      </c>
      <c r="AF1114">
        <v>0</v>
      </c>
      <c r="AG1114">
        <v>0</v>
      </c>
      <c r="AH1114">
        <v>1</v>
      </c>
      <c r="AI1114">
        <v>0</v>
      </c>
      <c r="AJ1114">
        <v>0</v>
      </c>
      <c r="AK1114">
        <v>41</v>
      </c>
      <c r="AL1114">
        <v>25</v>
      </c>
      <c r="AM1114">
        <v>0</v>
      </c>
    </row>
    <row r="1115" spans="1:39" x14ac:dyDescent="0.25">
      <c r="A1115">
        <v>85606</v>
      </c>
      <c r="B1115">
        <v>0</v>
      </c>
      <c r="C1115">
        <v>1</v>
      </c>
      <c r="D1115">
        <v>89</v>
      </c>
      <c r="E1115">
        <v>717</v>
      </c>
      <c r="F1115">
        <v>42</v>
      </c>
      <c r="G1115">
        <v>864</v>
      </c>
      <c r="H1115">
        <v>219</v>
      </c>
      <c r="I1115">
        <v>30</v>
      </c>
      <c r="J1115">
        <v>84</v>
      </c>
      <c r="K1115">
        <v>2</v>
      </c>
      <c r="L1115">
        <v>6</v>
      </c>
      <c r="M1115">
        <v>7</v>
      </c>
      <c r="N1115">
        <v>9</v>
      </c>
      <c r="O1115">
        <v>3</v>
      </c>
      <c r="P1115">
        <v>0</v>
      </c>
      <c r="Q1115">
        <v>0</v>
      </c>
      <c r="R1115">
        <v>0</v>
      </c>
      <c r="S1115">
        <v>1</v>
      </c>
      <c r="T1115">
        <v>0</v>
      </c>
      <c r="U1115">
        <v>0</v>
      </c>
      <c r="V1115">
        <v>3</v>
      </c>
      <c r="W1115">
        <v>11</v>
      </c>
      <c r="X1115">
        <v>0</v>
      </c>
      <c r="Y1115">
        <v>44</v>
      </c>
      <c r="Z1115">
        <v>2753</v>
      </c>
      <c r="AA1115">
        <v>0</v>
      </c>
      <c r="AB1115">
        <v>0</v>
      </c>
      <c r="AC1115">
        <v>0</v>
      </c>
      <c r="AD1115">
        <v>1</v>
      </c>
      <c r="AE1115">
        <v>0</v>
      </c>
      <c r="AF1115">
        <v>0</v>
      </c>
      <c r="AG1115">
        <v>0</v>
      </c>
      <c r="AH1115">
        <v>1</v>
      </c>
      <c r="AI1115">
        <v>0</v>
      </c>
      <c r="AJ1115">
        <v>0</v>
      </c>
      <c r="AK1115">
        <v>1872</v>
      </c>
      <c r="AL1115">
        <v>1788</v>
      </c>
      <c r="AM1115">
        <v>1</v>
      </c>
    </row>
    <row r="1116" spans="1:39" x14ac:dyDescent="0.25">
      <c r="A1116">
        <v>72903</v>
      </c>
      <c r="B1116">
        <v>0</v>
      </c>
      <c r="C1116">
        <v>0</v>
      </c>
      <c r="D1116">
        <v>74</v>
      </c>
      <c r="E1116">
        <v>1067</v>
      </c>
      <c r="F1116">
        <v>138</v>
      </c>
      <c r="G1116">
        <v>750</v>
      </c>
      <c r="H1116">
        <v>0</v>
      </c>
      <c r="I1116">
        <v>19</v>
      </c>
      <c r="J1116">
        <v>39</v>
      </c>
      <c r="K1116">
        <v>1</v>
      </c>
      <c r="L1116">
        <v>7</v>
      </c>
      <c r="M1116">
        <v>5</v>
      </c>
      <c r="N1116">
        <v>8</v>
      </c>
      <c r="O1116">
        <v>4</v>
      </c>
      <c r="P1116">
        <v>0</v>
      </c>
      <c r="Q1116">
        <v>1</v>
      </c>
      <c r="R1116">
        <v>1</v>
      </c>
      <c r="S1116">
        <v>1</v>
      </c>
      <c r="T1116">
        <v>0</v>
      </c>
      <c r="U1116">
        <v>0</v>
      </c>
      <c r="V1116">
        <v>3</v>
      </c>
      <c r="W1116">
        <v>11</v>
      </c>
      <c r="X1116">
        <v>1</v>
      </c>
      <c r="Y1116">
        <v>35</v>
      </c>
      <c r="Z1116">
        <v>2402</v>
      </c>
      <c r="AA1116">
        <v>0</v>
      </c>
      <c r="AB1116">
        <v>0</v>
      </c>
      <c r="AC1116">
        <v>1</v>
      </c>
      <c r="AD1116">
        <v>0</v>
      </c>
      <c r="AE1116">
        <v>0</v>
      </c>
      <c r="AF1116">
        <v>0</v>
      </c>
      <c r="AG1116">
        <v>0</v>
      </c>
      <c r="AH1116">
        <v>1</v>
      </c>
      <c r="AI1116">
        <v>0</v>
      </c>
      <c r="AJ1116">
        <v>0</v>
      </c>
      <c r="AK1116">
        <v>1974</v>
      </c>
      <c r="AL1116">
        <v>1935</v>
      </c>
      <c r="AM1116">
        <v>3</v>
      </c>
    </row>
    <row r="1117" spans="1:39" x14ac:dyDescent="0.25">
      <c r="A1117">
        <v>49669</v>
      </c>
      <c r="B1117">
        <v>1</v>
      </c>
      <c r="C1117">
        <v>0</v>
      </c>
      <c r="D1117">
        <v>97</v>
      </c>
      <c r="E1117">
        <v>166</v>
      </c>
      <c r="F1117">
        <v>5</v>
      </c>
      <c r="G1117">
        <v>107</v>
      </c>
      <c r="H1117">
        <v>11</v>
      </c>
      <c r="I1117">
        <v>8</v>
      </c>
      <c r="J1117">
        <v>29</v>
      </c>
      <c r="K1117">
        <v>2</v>
      </c>
      <c r="L1117">
        <v>5</v>
      </c>
      <c r="M1117">
        <v>1</v>
      </c>
      <c r="N1117">
        <v>6</v>
      </c>
      <c r="O1117">
        <v>6</v>
      </c>
      <c r="P1117">
        <v>0</v>
      </c>
      <c r="Q1117">
        <v>0</v>
      </c>
      <c r="R1117">
        <v>0</v>
      </c>
      <c r="S1117">
        <v>0</v>
      </c>
      <c r="T1117">
        <v>0</v>
      </c>
      <c r="U1117">
        <v>0</v>
      </c>
      <c r="V1117">
        <v>3</v>
      </c>
      <c r="W1117">
        <v>11</v>
      </c>
      <c r="X1117">
        <v>0</v>
      </c>
      <c r="Y1117">
        <v>46</v>
      </c>
      <c r="Z1117">
        <v>2195</v>
      </c>
      <c r="AA1117">
        <v>0</v>
      </c>
      <c r="AB1117">
        <v>0</v>
      </c>
      <c r="AC1117">
        <v>0</v>
      </c>
      <c r="AD1117">
        <v>1</v>
      </c>
      <c r="AE1117">
        <v>0</v>
      </c>
      <c r="AF1117">
        <v>1</v>
      </c>
      <c r="AG1117">
        <v>0</v>
      </c>
      <c r="AH1117">
        <v>0</v>
      </c>
      <c r="AI1117">
        <v>0</v>
      </c>
      <c r="AJ1117">
        <v>0</v>
      </c>
      <c r="AK1117">
        <v>297</v>
      </c>
      <c r="AL1117">
        <v>268</v>
      </c>
      <c r="AM1117">
        <v>0</v>
      </c>
    </row>
    <row r="1118" spans="1:39" x14ac:dyDescent="0.25">
      <c r="A1118">
        <v>36778</v>
      </c>
      <c r="B1118">
        <v>1</v>
      </c>
      <c r="C1118">
        <v>1</v>
      </c>
      <c r="D1118">
        <v>63</v>
      </c>
      <c r="E1118">
        <v>29</v>
      </c>
      <c r="F1118">
        <v>4</v>
      </c>
      <c r="G1118">
        <v>34</v>
      </c>
      <c r="H1118">
        <v>2</v>
      </c>
      <c r="I1118">
        <v>4</v>
      </c>
      <c r="J1118">
        <v>4</v>
      </c>
      <c r="K1118">
        <v>3</v>
      </c>
      <c r="L1118">
        <v>3</v>
      </c>
      <c r="M1118">
        <v>0</v>
      </c>
      <c r="N1118">
        <v>3</v>
      </c>
      <c r="O1118">
        <v>9</v>
      </c>
      <c r="P1118">
        <v>0</v>
      </c>
      <c r="Q1118">
        <v>0</v>
      </c>
      <c r="R1118">
        <v>0</v>
      </c>
      <c r="S1118">
        <v>0</v>
      </c>
      <c r="T1118">
        <v>0</v>
      </c>
      <c r="U1118">
        <v>0</v>
      </c>
      <c r="V1118">
        <v>3</v>
      </c>
      <c r="W1118">
        <v>11</v>
      </c>
      <c r="X1118">
        <v>0</v>
      </c>
      <c r="Y1118">
        <v>52</v>
      </c>
      <c r="Z1118">
        <v>2852</v>
      </c>
      <c r="AA1118">
        <v>0</v>
      </c>
      <c r="AB1118">
        <v>1</v>
      </c>
      <c r="AC1118">
        <v>0</v>
      </c>
      <c r="AD1118">
        <v>0</v>
      </c>
      <c r="AE1118">
        <v>0</v>
      </c>
      <c r="AF1118">
        <v>0</v>
      </c>
      <c r="AG1118">
        <v>0</v>
      </c>
      <c r="AH1118">
        <v>0</v>
      </c>
      <c r="AI1118">
        <v>0</v>
      </c>
      <c r="AJ1118">
        <v>1</v>
      </c>
      <c r="AK1118">
        <v>73</v>
      </c>
      <c r="AL1118">
        <v>69</v>
      </c>
      <c r="AM1118">
        <v>0</v>
      </c>
    </row>
    <row r="1119" spans="1:39" x14ac:dyDescent="0.25">
      <c r="A1119">
        <v>85696</v>
      </c>
      <c r="B1119">
        <v>0</v>
      </c>
      <c r="C1119">
        <v>0</v>
      </c>
      <c r="D1119">
        <v>88</v>
      </c>
      <c r="E1119">
        <v>714</v>
      </c>
      <c r="F1119">
        <v>76</v>
      </c>
      <c r="G1119">
        <v>395</v>
      </c>
      <c r="H1119">
        <v>116</v>
      </c>
      <c r="I1119">
        <v>0</v>
      </c>
      <c r="J1119">
        <v>12</v>
      </c>
      <c r="K1119">
        <v>1</v>
      </c>
      <c r="L1119">
        <v>4</v>
      </c>
      <c r="M1119">
        <v>6</v>
      </c>
      <c r="N1119">
        <v>9</v>
      </c>
      <c r="O1119">
        <v>1</v>
      </c>
      <c r="P1119">
        <v>0</v>
      </c>
      <c r="Q1119">
        <v>0</v>
      </c>
      <c r="R1119">
        <v>0</v>
      </c>
      <c r="S1119">
        <v>0</v>
      </c>
      <c r="T1119">
        <v>0</v>
      </c>
      <c r="U1119">
        <v>0</v>
      </c>
      <c r="V1119">
        <v>3</v>
      </c>
      <c r="W1119">
        <v>11</v>
      </c>
      <c r="X1119">
        <v>1</v>
      </c>
      <c r="Y1119">
        <v>58</v>
      </c>
      <c r="Z1119">
        <v>2581</v>
      </c>
      <c r="AA1119">
        <v>1</v>
      </c>
      <c r="AB1119">
        <v>0</v>
      </c>
      <c r="AC1119">
        <v>0</v>
      </c>
      <c r="AD1119">
        <v>0</v>
      </c>
      <c r="AE1119">
        <v>0</v>
      </c>
      <c r="AF1119">
        <v>0</v>
      </c>
      <c r="AG1119">
        <v>0</v>
      </c>
      <c r="AH1119">
        <v>0</v>
      </c>
      <c r="AI1119">
        <v>0</v>
      </c>
      <c r="AJ1119">
        <v>1</v>
      </c>
      <c r="AK1119">
        <v>1301</v>
      </c>
      <c r="AL1119">
        <v>1289</v>
      </c>
      <c r="AM1119">
        <v>0</v>
      </c>
    </row>
    <row r="1120" spans="1:39" x14ac:dyDescent="0.25">
      <c r="A1120">
        <v>10979</v>
      </c>
      <c r="B1120">
        <v>0</v>
      </c>
      <c r="C1120">
        <v>0</v>
      </c>
      <c r="D1120">
        <v>34</v>
      </c>
      <c r="E1120">
        <v>8</v>
      </c>
      <c r="F1120">
        <v>4</v>
      </c>
      <c r="G1120">
        <v>10</v>
      </c>
      <c r="H1120">
        <v>2</v>
      </c>
      <c r="I1120">
        <v>2</v>
      </c>
      <c r="J1120">
        <v>4</v>
      </c>
      <c r="K1120">
        <v>2</v>
      </c>
      <c r="L1120">
        <v>3</v>
      </c>
      <c r="M1120">
        <v>0</v>
      </c>
      <c r="N1120">
        <v>3</v>
      </c>
      <c r="O1120">
        <v>5</v>
      </c>
      <c r="P1120">
        <v>0</v>
      </c>
      <c r="Q1120">
        <v>0</v>
      </c>
      <c r="R1120">
        <v>0</v>
      </c>
      <c r="S1120">
        <v>0</v>
      </c>
      <c r="T1120">
        <v>0</v>
      </c>
      <c r="U1120">
        <v>0</v>
      </c>
      <c r="V1120">
        <v>3</v>
      </c>
      <c r="W1120">
        <v>11</v>
      </c>
      <c r="X1120">
        <v>0</v>
      </c>
      <c r="Y1120">
        <v>31</v>
      </c>
      <c r="Z1120">
        <v>2197</v>
      </c>
      <c r="AA1120">
        <v>1</v>
      </c>
      <c r="AB1120">
        <v>0</v>
      </c>
      <c r="AC1120">
        <v>0</v>
      </c>
      <c r="AD1120">
        <v>0</v>
      </c>
      <c r="AE1120">
        <v>0</v>
      </c>
      <c r="AF1120">
        <v>0</v>
      </c>
      <c r="AG1120">
        <v>0</v>
      </c>
      <c r="AH1120">
        <v>0</v>
      </c>
      <c r="AI1120">
        <v>1</v>
      </c>
      <c r="AJ1120">
        <v>0</v>
      </c>
      <c r="AK1120">
        <v>26</v>
      </c>
      <c r="AL1120">
        <v>22</v>
      </c>
      <c r="AM1120">
        <v>0</v>
      </c>
    </row>
    <row r="1121" spans="1:39" x14ac:dyDescent="0.25">
      <c r="A1121">
        <v>49678</v>
      </c>
      <c r="B1121">
        <v>0</v>
      </c>
      <c r="C1121">
        <v>1</v>
      </c>
      <c r="D1121">
        <v>81</v>
      </c>
      <c r="E1121">
        <v>229</v>
      </c>
      <c r="F1121">
        <v>5</v>
      </c>
      <c r="G1121">
        <v>56</v>
      </c>
      <c r="H1121">
        <v>3</v>
      </c>
      <c r="I1121">
        <v>2</v>
      </c>
      <c r="J1121">
        <v>20</v>
      </c>
      <c r="K1121">
        <v>2</v>
      </c>
      <c r="L1121">
        <v>6</v>
      </c>
      <c r="M1121">
        <v>2</v>
      </c>
      <c r="N1121">
        <v>4</v>
      </c>
      <c r="O1121">
        <v>7</v>
      </c>
      <c r="P1121">
        <v>0</v>
      </c>
      <c r="Q1121">
        <v>0</v>
      </c>
      <c r="R1121">
        <v>0</v>
      </c>
      <c r="S1121">
        <v>0</v>
      </c>
      <c r="T1121">
        <v>0</v>
      </c>
      <c r="U1121">
        <v>0</v>
      </c>
      <c r="V1121">
        <v>3</v>
      </c>
      <c r="W1121">
        <v>11</v>
      </c>
      <c r="X1121">
        <v>0</v>
      </c>
      <c r="Y1121">
        <v>59</v>
      </c>
      <c r="Z1121">
        <v>2671</v>
      </c>
      <c r="AA1121">
        <v>0</v>
      </c>
      <c r="AB1121">
        <v>1</v>
      </c>
      <c r="AC1121">
        <v>0</v>
      </c>
      <c r="AD1121">
        <v>0</v>
      </c>
      <c r="AE1121">
        <v>0</v>
      </c>
      <c r="AF1121">
        <v>0</v>
      </c>
      <c r="AG1121">
        <v>0</v>
      </c>
      <c r="AH1121">
        <v>1</v>
      </c>
      <c r="AI1121">
        <v>0</v>
      </c>
      <c r="AJ1121">
        <v>0</v>
      </c>
      <c r="AK1121">
        <v>295</v>
      </c>
      <c r="AL1121">
        <v>275</v>
      </c>
      <c r="AM1121">
        <v>0</v>
      </c>
    </row>
    <row r="1122" spans="1:39" x14ac:dyDescent="0.25">
      <c r="A1122">
        <v>56129</v>
      </c>
      <c r="B1122">
        <v>0</v>
      </c>
      <c r="C1122">
        <v>1</v>
      </c>
      <c r="D1122">
        <v>65</v>
      </c>
      <c r="E1122">
        <v>320</v>
      </c>
      <c r="F1122">
        <v>48</v>
      </c>
      <c r="G1122">
        <v>133</v>
      </c>
      <c r="H1122">
        <v>39</v>
      </c>
      <c r="I1122">
        <v>72</v>
      </c>
      <c r="J1122">
        <v>48</v>
      </c>
      <c r="K1122">
        <v>4</v>
      </c>
      <c r="L1122">
        <v>6</v>
      </c>
      <c r="M1122">
        <v>2</v>
      </c>
      <c r="N1122">
        <v>10</v>
      </c>
      <c r="O1122">
        <v>4</v>
      </c>
      <c r="P1122">
        <v>0</v>
      </c>
      <c r="Q1122">
        <v>0</v>
      </c>
      <c r="R1122">
        <v>0</v>
      </c>
      <c r="S1122">
        <v>0</v>
      </c>
      <c r="T1122">
        <v>0</v>
      </c>
      <c r="U1122">
        <v>0</v>
      </c>
      <c r="V1122">
        <v>3</v>
      </c>
      <c r="W1122">
        <v>11</v>
      </c>
      <c r="X1122">
        <v>0</v>
      </c>
      <c r="Y1122">
        <v>67</v>
      </c>
      <c r="Z1122">
        <v>2533</v>
      </c>
      <c r="AA1122">
        <v>0</v>
      </c>
      <c r="AB1122">
        <v>0</v>
      </c>
      <c r="AC1122">
        <v>0</v>
      </c>
      <c r="AD1122">
        <v>1</v>
      </c>
      <c r="AE1122">
        <v>0</v>
      </c>
      <c r="AF1122">
        <v>0</v>
      </c>
      <c r="AG1122">
        <v>0</v>
      </c>
      <c r="AH1122">
        <v>0</v>
      </c>
      <c r="AI1122">
        <v>1</v>
      </c>
      <c r="AJ1122">
        <v>0</v>
      </c>
      <c r="AK1122">
        <v>612</v>
      </c>
      <c r="AL1122">
        <v>564</v>
      </c>
      <c r="AM1122">
        <v>0</v>
      </c>
    </row>
    <row r="1123" spans="1:39" x14ac:dyDescent="0.25">
      <c r="A1123">
        <v>37155</v>
      </c>
      <c r="B1123">
        <v>1</v>
      </c>
      <c r="C1123">
        <v>0</v>
      </c>
      <c r="D1123">
        <v>51</v>
      </c>
      <c r="E1123">
        <v>23</v>
      </c>
      <c r="F1123">
        <v>0</v>
      </c>
      <c r="G1123">
        <v>26</v>
      </c>
      <c r="H1123">
        <v>7</v>
      </c>
      <c r="I1123">
        <v>15</v>
      </c>
      <c r="J1123">
        <v>3</v>
      </c>
      <c r="K1123">
        <v>1</v>
      </c>
      <c r="L1123">
        <v>2</v>
      </c>
      <c r="M1123">
        <v>0</v>
      </c>
      <c r="N1123">
        <v>4</v>
      </c>
      <c r="O1123">
        <v>5</v>
      </c>
      <c r="P1123">
        <v>0</v>
      </c>
      <c r="Q1123">
        <v>0</v>
      </c>
      <c r="R1123">
        <v>0</v>
      </c>
      <c r="S1123">
        <v>0</v>
      </c>
      <c r="T1123">
        <v>0</v>
      </c>
      <c r="U1123">
        <v>0</v>
      </c>
      <c r="V1123">
        <v>3</v>
      </c>
      <c r="W1123">
        <v>11</v>
      </c>
      <c r="X1123">
        <v>0</v>
      </c>
      <c r="Y1123">
        <v>31</v>
      </c>
      <c r="Z1123">
        <v>2673</v>
      </c>
      <c r="AA1123">
        <v>0</v>
      </c>
      <c r="AB1123">
        <v>1</v>
      </c>
      <c r="AC1123">
        <v>0</v>
      </c>
      <c r="AD1123">
        <v>0</v>
      </c>
      <c r="AE1123">
        <v>0</v>
      </c>
      <c r="AF1123">
        <v>0</v>
      </c>
      <c r="AG1123">
        <v>0</v>
      </c>
      <c r="AH1123">
        <v>1</v>
      </c>
      <c r="AI1123">
        <v>0</v>
      </c>
      <c r="AJ1123">
        <v>0</v>
      </c>
      <c r="AK1123">
        <v>71</v>
      </c>
      <c r="AL1123">
        <v>68</v>
      </c>
      <c r="AM1123">
        <v>0</v>
      </c>
    </row>
    <row r="1124" spans="1:39" x14ac:dyDescent="0.25">
      <c r="A1124">
        <v>21282</v>
      </c>
      <c r="B1124">
        <v>1</v>
      </c>
      <c r="C1124">
        <v>0</v>
      </c>
      <c r="D1124">
        <v>76</v>
      </c>
      <c r="E1124">
        <v>1</v>
      </c>
      <c r="F1124">
        <v>5</v>
      </c>
      <c r="G1124">
        <v>8</v>
      </c>
      <c r="H1124">
        <v>4</v>
      </c>
      <c r="I1124">
        <v>8</v>
      </c>
      <c r="J1124">
        <v>20</v>
      </c>
      <c r="K1124">
        <v>2</v>
      </c>
      <c r="L1124">
        <v>2</v>
      </c>
      <c r="M1124">
        <v>1</v>
      </c>
      <c r="N1124">
        <v>2</v>
      </c>
      <c r="O1124">
        <v>6</v>
      </c>
      <c r="P1124">
        <v>0</v>
      </c>
      <c r="Q1124">
        <v>0</v>
      </c>
      <c r="R1124">
        <v>0</v>
      </c>
      <c r="S1124">
        <v>0</v>
      </c>
      <c r="T1124">
        <v>0</v>
      </c>
      <c r="U1124">
        <v>0</v>
      </c>
      <c r="V1124">
        <v>3</v>
      </c>
      <c r="W1124">
        <v>11</v>
      </c>
      <c r="X1124">
        <v>0</v>
      </c>
      <c r="Y1124">
        <v>42</v>
      </c>
      <c r="Z1124">
        <v>2208</v>
      </c>
      <c r="AA1124">
        <v>1</v>
      </c>
      <c r="AB1124">
        <v>0</v>
      </c>
      <c r="AC1124">
        <v>0</v>
      </c>
      <c r="AD1124">
        <v>0</v>
      </c>
      <c r="AE1124">
        <v>0</v>
      </c>
      <c r="AF1124">
        <v>1</v>
      </c>
      <c r="AG1124">
        <v>0</v>
      </c>
      <c r="AH1124">
        <v>0</v>
      </c>
      <c r="AI1124">
        <v>0</v>
      </c>
      <c r="AJ1124">
        <v>0</v>
      </c>
      <c r="AK1124">
        <v>26</v>
      </c>
      <c r="AL1124">
        <v>6</v>
      </c>
      <c r="AM1124">
        <v>0</v>
      </c>
    </row>
    <row r="1125" spans="1:39" x14ac:dyDescent="0.25">
      <c r="A1125">
        <v>33419</v>
      </c>
      <c r="B1125">
        <v>0</v>
      </c>
      <c r="C1125">
        <v>1</v>
      </c>
      <c r="D1125">
        <v>76</v>
      </c>
      <c r="E1125">
        <v>56</v>
      </c>
      <c r="F1125">
        <v>0</v>
      </c>
      <c r="G1125">
        <v>12</v>
      </c>
      <c r="H1125">
        <v>0</v>
      </c>
      <c r="I1125">
        <v>0</v>
      </c>
      <c r="J1125">
        <v>18</v>
      </c>
      <c r="K1125">
        <v>2</v>
      </c>
      <c r="L1125">
        <v>2</v>
      </c>
      <c r="M1125">
        <v>0</v>
      </c>
      <c r="N1125">
        <v>4</v>
      </c>
      <c r="O1125">
        <v>7</v>
      </c>
      <c r="P1125">
        <v>0</v>
      </c>
      <c r="Q1125">
        <v>0</v>
      </c>
      <c r="R1125">
        <v>0</v>
      </c>
      <c r="S1125">
        <v>0</v>
      </c>
      <c r="T1125">
        <v>0</v>
      </c>
      <c r="U1125">
        <v>0</v>
      </c>
      <c r="V1125">
        <v>3</v>
      </c>
      <c r="W1125">
        <v>11</v>
      </c>
      <c r="X1125">
        <v>0</v>
      </c>
      <c r="Y1125">
        <v>58</v>
      </c>
      <c r="Z1125">
        <v>2475</v>
      </c>
      <c r="AA1125">
        <v>0</v>
      </c>
      <c r="AB1125">
        <v>0</v>
      </c>
      <c r="AC1125">
        <v>1</v>
      </c>
      <c r="AD1125">
        <v>0</v>
      </c>
      <c r="AE1125">
        <v>0</v>
      </c>
      <c r="AF1125">
        <v>0</v>
      </c>
      <c r="AG1125">
        <v>0</v>
      </c>
      <c r="AH1125">
        <v>0</v>
      </c>
      <c r="AI1125">
        <v>0</v>
      </c>
      <c r="AJ1125">
        <v>1</v>
      </c>
      <c r="AK1125">
        <v>68</v>
      </c>
      <c r="AL1125">
        <v>50</v>
      </c>
      <c r="AM1125">
        <v>0</v>
      </c>
    </row>
    <row r="1126" spans="1:39" x14ac:dyDescent="0.25">
      <c r="A1126">
        <v>63285</v>
      </c>
      <c r="B1126">
        <v>0</v>
      </c>
      <c r="C1126">
        <v>0</v>
      </c>
      <c r="D1126">
        <v>84</v>
      </c>
      <c r="E1126">
        <v>508</v>
      </c>
      <c r="F1126">
        <v>124</v>
      </c>
      <c r="G1126">
        <v>249</v>
      </c>
      <c r="H1126">
        <v>50</v>
      </c>
      <c r="I1126">
        <v>38</v>
      </c>
      <c r="J1126">
        <v>134</v>
      </c>
      <c r="K1126">
        <v>1</v>
      </c>
      <c r="L1126">
        <v>6</v>
      </c>
      <c r="M1126">
        <v>5</v>
      </c>
      <c r="N1126">
        <v>13</v>
      </c>
      <c r="O1126">
        <v>3</v>
      </c>
      <c r="P1126">
        <v>0</v>
      </c>
      <c r="Q1126">
        <v>0</v>
      </c>
      <c r="R1126">
        <v>0</v>
      </c>
      <c r="S1126">
        <v>0</v>
      </c>
      <c r="T1126">
        <v>0</v>
      </c>
      <c r="U1126">
        <v>0</v>
      </c>
      <c r="V1126">
        <v>3</v>
      </c>
      <c r="W1126">
        <v>11</v>
      </c>
      <c r="X1126">
        <v>0</v>
      </c>
      <c r="Y1126">
        <v>75</v>
      </c>
      <c r="Z1126">
        <v>2395</v>
      </c>
      <c r="AA1126">
        <v>0</v>
      </c>
      <c r="AB1126">
        <v>0</v>
      </c>
      <c r="AC1126">
        <v>0</v>
      </c>
      <c r="AD1126">
        <v>0</v>
      </c>
      <c r="AE1126">
        <v>1</v>
      </c>
      <c r="AF1126">
        <v>0</v>
      </c>
      <c r="AG1126">
        <v>0</v>
      </c>
      <c r="AH1126">
        <v>1</v>
      </c>
      <c r="AI1126">
        <v>0</v>
      </c>
      <c r="AJ1126">
        <v>0</v>
      </c>
      <c r="AK1126">
        <v>969</v>
      </c>
      <c r="AL1126">
        <v>835</v>
      </c>
      <c r="AM1126">
        <v>0</v>
      </c>
    </row>
    <row r="1127" spans="1:39" x14ac:dyDescent="0.25">
      <c r="A1127">
        <v>21255</v>
      </c>
      <c r="B1127">
        <v>1</v>
      </c>
      <c r="C1127">
        <v>0</v>
      </c>
      <c r="D1127">
        <v>56</v>
      </c>
      <c r="E1127">
        <v>29</v>
      </c>
      <c r="F1127">
        <v>0</v>
      </c>
      <c r="G1127">
        <v>25</v>
      </c>
      <c r="H1127">
        <v>2</v>
      </c>
      <c r="I1127">
        <v>2</v>
      </c>
      <c r="J1127">
        <v>3</v>
      </c>
      <c r="K1127">
        <v>4</v>
      </c>
      <c r="L1127">
        <v>2</v>
      </c>
      <c r="M1127">
        <v>1</v>
      </c>
      <c r="N1127">
        <v>4</v>
      </c>
      <c r="O1127">
        <v>4</v>
      </c>
      <c r="P1127">
        <v>0</v>
      </c>
      <c r="Q1127">
        <v>0</v>
      </c>
      <c r="R1127">
        <v>0</v>
      </c>
      <c r="S1127">
        <v>0</v>
      </c>
      <c r="T1127">
        <v>0</v>
      </c>
      <c r="U1127">
        <v>0</v>
      </c>
      <c r="V1127">
        <v>3</v>
      </c>
      <c r="W1127">
        <v>11</v>
      </c>
      <c r="X1127">
        <v>0</v>
      </c>
      <c r="Y1127">
        <v>46</v>
      </c>
      <c r="Z1127">
        <v>2318</v>
      </c>
      <c r="AA1127">
        <v>0</v>
      </c>
      <c r="AB1127">
        <v>0</v>
      </c>
      <c r="AC1127">
        <v>0</v>
      </c>
      <c r="AD1127">
        <v>1</v>
      </c>
      <c r="AE1127">
        <v>0</v>
      </c>
      <c r="AF1127">
        <v>0</v>
      </c>
      <c r="AG1127">
        <v>0</v>
      </c>
      <c r="AH1127">
        <v>0</v>
      </c>
      <c r="AI1127">
        <v>1</v>
      </c>
      <c r="AJ1127">
        <v>0</v>
      </c>
      <c r="AK1127">
        <v>58</v>
      </c>
      <c r="AL1127">
        <v>55</v>
      </c>
      <c r="AM1127">
        <v>0</v>
      </c>
    </row>
    <row r="1128" spans="1:39" x14ac:dyDescent="0.25">
      <c r="A1128">
        <v>42162</v>
      </c>
      <c r="B1128">
        <v>1</v>
      </c>
      <c r="C1128">
        <v>0</v>
      </c>
      <c r="D1128">
        <v>31</v>
      </c>
      <c r="E1128">
        <v>46</v>
      </c>
      <c r="F1128">
        <v>7</v>
      </c>
      <c r="G1128">
        <v>59</v>
      </c>
      <c r="H1128">
        <v>2</v>
      </c>
      <c r="I1128">
        <v>4</v>
      </c>
      <c r="J1128">
        <v>27</v>
      </c>
      <c r="K1128">
        <v>2</v>
      </c>
      <c r="L1128">
        <v>3</v>
      </c>
      <c r="M1128">
        <v>1</v>
      </c>
      <c r="N1128">
        <v>3</v>
      </c>
      <c r="O1128">
        <v>6</v>
      </c>
      <c r="P1128">
        <v>1</v>
      </c>
      <c r="Q1128">
        <v>0</v>
      </c>
      <c r="R1128">
        <v>0</v>
      </c>
      <c r="S1128">
        <v>0</v>
      </c>
      <c r="T1128">
        <v>0</v>
      </c>
      <c r="U1128">
        <v>0</v>
      </c>
      <c r="V1128">
        <v>3</v>
      </c>
      <c r="W1128">
        <v>11</v>
      </c>
      <c r="X1128">
        <v>1</v>
      </c>
      <c r="Y1128">
        <v>39</v>
      </c>
      <c r="Z1128">
        <v>2381</v>
      </c>
      <c r="AA1128">
        <v>0</v>
      </c>
      <c r="AB1128">
        <v>0</v>
      </c>
      <c r="AC1128">
        <v>0</v>
      </c>
      <c r="AD1128">
        <v>1</v>
      </c>
      <c r="AE1128">
        <v>0</v>
      </c>
      <c r="AF1128">
        <v>0</v>
      </c>
      <c r="AG1128">
        <v>0</v>
      </c>
      <c r="AH1128">
        <v>1</v>
      </c>
      <c r="AI1128">
        <v>0</v>
      </c>
      <c r="AJ1128">
        <v>0</v>
      </c>
      <c r="AK1128">
        <v>118</v>
      </c>
      <c r="AL1128">
        <v>91</v>
      </c>
      <c r="AM1128">
        <v>1</v>
      </c>
    </row>
    <row r="1129" spans="1:39" x14ac:dyDescent="0.25">
      <c r="A1129">
        <v>54450</v>
      </c>
      <c r="B1129">
        <v>1</v>
      </c>
      <c r="C1129">
        <v>1</v>
      </c>
      <c r="D1129">
        <v>0</v>
      </c>
      <c r="E1129">
        <v>454</v>
      </c>
      <c r="F1129">
        <v>0</v>
      </c>
      <c r="G1129">
        <v>171</v>
      </c>
      <c r="H1129">
        <v>8</v>
      </c>
      <c r="I1129">
        <v>19</v>
      </c>
      <c r="J1129">
        <v>32</v>
      </c>
      <c r="K1129">
        <v>12</v>
      </c>
      <c r="L1129">
        <v>9</v>
      </c>
      <c r="M1129">
        <v>2</v>
      </c>
      <c r="N1129">
        <v>8</v>
      </c>
      <c r="O1129">
        <v>8</v>
      </c>
      <c r="P1129">
        <v>0</v>
      </c>
      <c r="Q1129">
        <v>0</v>
      </c>
      <c r="R1129">
        <v>0</v>
      </c>
      <c r="S1129">
        <v>0</v>
      </c>
      <c r="T1129">
        <v>0</v>
      </c>
      <c r="U1129">
        <v>0</v>
      </c>
      <c r="V1129">
        <v>3</v>
      </c>
      <c r="W1129">
        <v>11</v>
      </c>
      <c r="X1129">
        <v>0</v>
      </c>
      <c r="Y1129">
        <v>64</v>
      </c>
      <c r="Z1129">
        <v>2812</v>
      </c>
      <c r="AA1129">
        <v>0</v>
      </c>
      <c r="AB1129">
        <v>0</v>
      </c>
      <c r="AC1129">
        <v>0</v>
      </c>
      <c r="AD1129">
        <v>1</v>
      </c>
      <c r="AE1129">
        <v>0</v>
      </c>
      <c r="AF1129">
        <v>0</v>
      </c>
      <c r="AG1129">
        <v>0</v>
      </c>
      <c r="AH1129">
        <v>1</v>
      </c>
      <c r="AI1129">
        <v>0</v>
      </c>
      <c r="AJ1129">
        <v>0</v>
      </c>
      <c r="AK1129">
        <v>652</v>
      </c>
      <c r="AL1129">
        <v>620</v>
      </c>
      <c r="AM1129">
        <v>0</v>
      </c>
    </row>
    <row r="1130" spans="1:39" x14ac:dyDescent="0.25">
      <c r="A1130">
        <v>57744</v>
      </c>
      <c r="B1130">
        <v>0</v>
      </c>
      <c r="C1130">
        <v>1</v>
      </c>
      <c r="D1130">
        <v>91</v>
      </c>
      <c r="E1130">
        <v>350</v>
      </c>
      <c r="F1130">
        <v>3</v>
      </c>
      <c r="G1130">
        <v>39</v>
      </c>
      <c r="H1130">
        <v>0</v>
      </c>
      <c r="I1130">
        <v>0</v>
      </c>
      <c r="J1130">
        <v>19</v>
      </c>
      <c r="K1130">
        <v>2</v>
      </c>
      <c r="L1130">
        <v>9</v>
      </c>
      <c r="M1130">
        <v>1</v>
      </c>
      <c r="N1130">
        <v>4</v>
      </c>
      <c r="O1130">
        <v>8</v>
      </c>
      <c r="P1130">
        <v>0</v>
      </c>
      <c r="Q1130">
        <v>0</v>
      </c>
      <c r="R1130">
        <v>0</v>
      </c>
      <c r="S1130">
        <v>0</v>
      </c>
      <c r="T1130">
        <v>0</v>
      </c>
      <c r="U1130">
        <v>0</v>
      </c>
      <c r="V1130">
        <v>3</v>
      </c>
      <c r="W1130">
        <v>11</v>
      </c>
      <c r="X1130">
        <v>0</v>
      </c>
      <c r="Y1130">
        <v>66</v>
      </c>
      <c r="Z1130">
        <v>2388</v>
      </c>
      <c r="AA1130">
        <v>0</v>
      </c>
      <c r="AB1130">
        <v>1</v>
      </c>
      <c r="AC1130">
        <v>0</v>
      </c>
      <c r="AD1130">
        <v>0</v>
      </c>
      <c r="AE1130">
        <v>0</v>
      </c>
      <c r="AF1130">
        <v>0</v>
      </c>
      <c r="AG1130">
        <v>0</v>
      </c>
      <c r="AH1130">
        <v>0</v>
      </c>
      <c r="AI1130">
        <v>0</v>
      </c>
      <c r="AJ1130">
        <v>1</v>
      </c>
      <c r="AK1130">
        <v>392</v>
      </c>
      <c r="AL1130">
        <v>373</v>
      </c>
      <c r="AM1130">
        <v>0</v>
      </c>
    </row>
    <row r="1131" spans="1:39" x14ac:dyDescent="0.25">
      <c r="A1131">
        <v>26576</v>
      </c>
      <c r="B1131">
        <v>1</v>
      </c>
      <c r="C1131">
        <v>0</v>
      </c>
      <c r="D1131">
        <v>40</v>
      </c>
      <c r="E1131">
        <v>10</v>
      </c>
      <c r="F1131">
        <v>0</v>
      </c>
      <c r="G1131">
        <v>8</v>
      </c>
      <c r="H1131">
        <v>0</v>
      </c>
      <c r="I1131">
        <v>0</v>
      </c>
      <c r="J1131">
        <v>9</v>
      </c>
      <c r="K1131">
        <v>1</v>
      </c>
      <c r="L1131">
        <v>1</v>
      </c>
      <c r="M1131">
        <v>0</v>
      </c>
      <c r="N1131">
        <v>2</v>
      </c>
      <c r="O1131">
        <v>9</v>
      </c>
      <c r="P1131">
        <v>1</v>
      </c>
      <c r="Q1131">
        <v>0</v>
      </c>
      <c r="R1131">
        <v>0</v>
      </c>
      <c r="S1131">
        <v>0</v>
      </c>
      <c r="T1131">
        <v>0</v>
      </c>
      <c r="U1131">
        <v>0</v>
      </c>
      <c r="V1131">
        <v>3</v>
      </c>
      <c r="W1131">
        <v>11</v>
      </c>
      <c r="X1131">
        <v>1</v>
      </c>
      <c r="Y1131">
        <v>34</v>
      </c>
      <c r="Z1131">
        <v>2783</v>
      </c>
      <c r="AA1131">
        <v>0</v>
      </c>
      <c r="AB1131">
        <v>0</v>
      </c>
      <c r="AC1131">
        <v>1</v>
      </c>
      <c r="AD1131">
        <v>0</v>
      </c>
      <c r="AE1131">
        <v>0</v>
      </c>
      <c r="AF1131">
        <v>0</v>
      </c>
      <c r="AG1131">
        <v>0</v>
      </c>
      <c r="AH1131">
        <v>1</v>
      </c>
      <c r="AI1131">
        <v>0</v>
      </c>
      <c r="AJ1131">
        <v>0</v>
      </c>
      <c r="AK1131">
        <v>18</v>
      </c>
      <c r="AL1131">
        <v>9</v>
      </c>
      <c r="AM1131">
        <v>1</v>
      </c>
    </row>
    <row r="1132" spans="1:39" x14ac:dyDescent="0.25">
      <c r="A1132">
        <v>57513</v>
      </c>
      <c r="B1132">
        <v>0</v>
      </c>
      <c r="C1132">
        <v>0</v>
      </c>
      <c r="D1132">
        <v>59</v>
      </c>
      <c r="E1132">
        <v>735</v>
      </c>
      <c r="F1132">
        <v>40</v>
      </c>
      <c r="G1132">
        <v>183</v>
      </c>
      <c r="H1132">
        <v>52</v>
      </c>
      <c r="I1132">
        <v>20</v>
      </c>
      <c r="J1132">
        <v>30</v>
      </c>
      <c r="K1132">
        <v>2</v>
      </c>
      <c r="L1132">
        <v>9</v>
      </c>
      <c r="M1132">
        <v>3</v>
      </c>
      <c r="N1132">
        <v>13</v>
      </c>
      <c r="O1132">
        <v>6</v>
      </c>
      <c r="P1132">
        <v>0</v>
      </c>
      <c r="Q1132">
        <v>0</v>
      </c>
      <c r="R1132">
        <v>0</v>
      </c>
      <c r="S1132">
        <v>0</v>
      </c>
      <c r="T1132">
        <v>0</v>
      </c>
      <c r="U1132">
        <v>0</v>
      </c>
      <c r="V1132">
        <v>3</v>
      </c>
      <c r="W1132">
        <v>11</v>
      </c>
      <c r="X1132">
        <v>0</v>
      </c>
      <c r="Y1132">
        <v>77</v>
      </c>
      <c r="Z1132">
        <v>2517</v>
      </c>
      <c r="AA1132">
        <v>0</v>
      </c>
      <c r="AB1132">
        <v>0</v>
      </c>
      <c r="AC1132">
        <v>0</v>
      </c>
      <c r="AD1132">
        <v>0</v>
      </c>
      <c r="AE1132">
        <v>1</v>
      </c>
      <c r="AF1132">
        <v>0</v>
      </c>
      <c r="AG1132">
        <v>0</v>
      </c>
      <c r="AH1132">
        <v>0</v>
      </c>
      <c r="AI1132">
        <v>0</v>
      </c>
      <c r="AJ1132">
        <v>1</v>
      </c>
      <c r="AK1132">
        <v>1030</v>
      </c>
      <c r="AL1132">
        <v>1000</v>
      </c>
      <c r="AM1132">
        <v>0</v>
      </c>
    </row>
    <row r="1133" spans="1:39" x14ac:dyDescent="0.25">
      <c r="A1133">
        <v>68142</v>
      </c>
      <c r="B1133">
        <v>0</v>
      </c>
      <c r="C1133">
        <v>1</v>
      </c>
      <c r="D1133">
        <v>96</v>
      </c>
      <c r="E1133">
        <v>897</v>
      </c>
      <c r="F1133">
        <v>126</v>
      </c>
      <c r="G1133">
        <v>196</v>
      </c>
      <c r="H1133">
        <v>91</v>
      </c>
      <c r="I1133">
        <v>112</v>
      </c>
      <c r="J1133">
        <v>37</v>
      </c>
      <c r="K1133">
        <v>3</v>
      </c>
      <c r="L1133">
        <v>10</v>
      </c>
      <c r="M1133">
        <v>4</v>
      </c>
      <c r="N1133">
        <v>7</v>
      </c>
      <c r="O1133">
        <v>6</v>
      </c>
      <c r="P1133">
        <v>0</v>
      </c>
      <c r="Q1133">
        <v>0</v>
      </c>
      <c r="R1133">
        <v>0</v>
      </c>
      <c r="S1133">
        <v>0</v>
      </c>
      <c r="T1133">
        <v>0</v>
      </c>
      <c r="U1133">
        <v>0</v>
      </c>
      <c r="V1133">
        <v>3</v>
      </c>
      <c r="W1133">
        <v>11</v>
      </c>
      <c r="X1133">
        <v>0</v>
      </c>
      <c r="Y1133">
        <v>56</v>
      </c>
      <c r="Z1133">
        <v>2828</v>
      </c>
      <c r="AA1133">
        <v>0</v>
      </c>
      <c r="AB1133">
        <v>0</v>
      </c>
      <c r="AC1133">
        <v>0</v>
      </c>
      <c r="AD1133">
        <v>1</v>
      </c>
      <c r="AE1133">
        <v>0</v>
      </c>
      <c r="AF1133">
        <v>0</v>
      </c>
      <c r="AG1133">
        <v>0</v>
      </c>
      <c r="AH1133">
        <v>1</v>
      </c>
      <c r="AI1133">
        <v>0</v>
      </c>
      <c r="AJ1133">
        <v>0</v>
      </c>
      <c r="AK1133">
        <v>1422</v>
      </c>
      <c r="AL1133">
        <v>1385</v>
      </c>
      <c r="AM1133">
        <v>0</v>
      </c>
    </row>
    <row r="1134" spans="1:39" x14ac:dyDescent="0.25">
      <c r="A1134">
        <v>7500</v>
      </c>
      <c r="B1134">
        <v>0</v>
      </c>
      <c r="C1134">
        <v>1</v>
      </c>
      <c r="D1134">
        <v>61</v>
      </c>
      <c r="E1134">
        <v>5</v>
      </c>
      <c r="F1134">
        <v>2</v>
      </c>
      <c r="G1134">
        <v>3</v>
      </c>
      <c r="H1134">
        <v>3</v>
      </c>
      <c r="I1134">
        <v>0</v>
      </c>
      <c r="J1134">
        <v>5</v>
      </c>
      <c r="K1134">
        <v>1</v>
      </c>
      <c r="L1134">
        <v>1</v>
      </c>
      <c r="M1134">
        <v>0</v>
      </c>
      <c r="N1134">
        <v>2</v>
      </c>
      <c r="O1134">
        <v>8</v>
      </c>
      <c r="P1134">
        <v>0</v>
      </c>
      <c r="Q1134">
        <v>0</v>
      </c>
      <c r="R1134">
        <v>0</v>
      </c>
      <c r="S1134">
        <v>0</v>
      </c>
      <c r="T1134">
        <v>0</v>
      </c>
      <c r="U1134">
        <v>0</v>
      </c>
      <c r="V1134">
        <v>3</v>
      </c>
      <c r="W1134">
        <v>11</v>
      </c>
      <c r="X1134">
        <v>0</v>
      </c>
      <c r="Y1134">
        <v>41</v>
      </c>
      <c r="Z1134">
        <v>2828</v>
      </c>
      <c r="AA1134">
        <v>0</v>
      </c>
      <c r="AB1134">
        <v>1</v>
      </c>
      <c r="AC1134">
        <v>0</v>
      </c>
      <c r="AD1134">
        <v>0</v>
      </c>
      <c r="AE1134">
        <v>0</v>
      </c>
      <c r="AF1134">
        <v>0</v>
      </c>
      <c r="AG1134">
        <v>0</v>
      </c>
      <c r="AH1134">
        <v>1</v>
      </c>
      <c r="AI1134">
        <v>0</v>
      </c>
      <c r="AJ1134">
        <v>0</v>
      </c>
      <c r="AK1134">
        <v>13</v>
      </c>
      <c r="AL1134">
        <v>8</v>
      </c>
      <c r="AM1134">
        <v>0</v>
      </c>
    </row>
    <row r="1135" spans="1:39" x14ac:dyDescent="0.25">
      <c r="A1135">
        <v>83145</v>
      </c>
      <c r="B1135">
        <v>0</v>
      </c>
      <c r="C1135">
        <v>0</v>
      </c>
      <c r="D1135">
        <v>14</v>
      </c>
      <c r="E1135">
        <v>777</v>
      </c>
      <c r="F1135">
        <v>35</v>
      </c>
      <c r="G1135">
        <v>731</v>
      </c>
      <c r="H1135">
        <v>39</v>
      </c>
      <c r="I1135">
        <v>137</v>
      </c>
      <c r="J1135">
        <v>114</v>
      </c>
      <c r="K1135">
        <v>1</v>
      </c>
      <c r="L1135">
        <v>5</v>
      </c>
      <c r="M1135">
        <v>9</v>
      </c>
      <c r="N1135">
        <v>11</v>
      </c>
      <c r="O1135">
        <v>2</v>
      </c>
      <c r="P1135">
        <v>0</v>
      </c>
      <c r="Q1135">
        <v>0</v>
      </c>
      <c r="R1135">
        <v>1</v>
      </c>
      <c r="S1135">
        <v>0</v>
      </c>
      <c r="T1135">
        <v>0</v>
      </c>
      <c r="U1135">
        <v>0</v>
      </c>
      <c r="V1135">
        <v>3</v>
      </c>
      <c r="W1135">
        <v>11</v>
      </c>
      <c r="X1135">
        <v>1</v>
      </c>
      <c r="Y1135">
        <v>46</v>
      </c>
      <c r="Z1135">
        <v>2804</v>
      </c>
      <c r="AA1135">
        <v>0</v>
      </c>
      <c r="AB1135">
        <v>0</v>
      </c>
      <c r="AC1135">
        <v>0</v>
      </c>
      <c r="AD1135">
        <v>1</v>
      </c>
      <c r="AE1135">
        <v>0</v>
      </c>
      <c r="AF1135">
        <v>0</v>
      </c>
      <c r="AG1135">
        <v>0</v>
      </c>
      <c r="AH1135">
        <v>1</v>
      </c>
      <c r="AI1135">
        <v>0</v>
      </c>
      <c r="AJ1135">
        <v>0</v>
      </c>
      <c r="AK1135">
        <v>1719</v>
      </c>
      <c r="AL1135">
        <v>1605</v>
      </c>
      <c r="AM1135">
        <v>1</v>
      </c>
    </row>
    <row r="1136" spans="1:39" x14ac:dyDescent="0.25">
      <c r="A1136">
        <v>54197</v>
      </c>
      <c r="B1136">
        <v>0</v>
      </c>
      <c r="C1136">
        <v>1</v>
      </c>
      <c r="D1136">
        <v>16</v>
      </c>
      <c r="E1136">
        <v>162</v>
      </c>
      <c r="F1136">
        <v>6</v>
      </c>
      <c r="G1136">
        <v>37</v>
      </c>
      <c r="H1136">
        <v>6</v>
      </c>
      <c r="I1136">
        <v>13</v>
      </c>
      <c r="J1136">
        <v>13</v>
      </c>
      <c r="K1136">
        <v>2</v>
      </c>
      <c r="L1136">
        <v>1</v>
      </c>
      <c r="M1136">
        <v>3</v>
      </c>
      <c r="N1136">
        <v>6</v>
      </c>
      <c r="O1136">
        <v>1</v>
      </c>
      <c r="P1136">
        <v>0</v>
      </c>
      <c r="Q1136">
        <v>0</v>
      </c>
      <c r="R1136">
        <v>0</v>
      </c>
      <c r="S1136">
        <v>0</v>
      </c>
      <c r="T1136">
        <v>0</v>
      </c>
      <c r="U1136">
        <v>0</v>
      </c>
      <c r="V1136">
        <v>3</v>
      </c>
      <c r="W1136">
        <v>11</v>
      </c>
      <c r="X1136">
        <v>0</v>
      </c>
      <c r="Y1136">
        <v>60</v>
      </c>
      <c r="Z1136">
        <v>2246</v>
      </c>
      <c r="AA1136">
        <v>0</v>
      </c>
      <c r="AB1136">
        <v>1</v>
      </c>
      <c r="AC1136">
        <v>0</v>
      </c>
      <c r="AD1136">
        <v>0</v>
      </c>
      <c r="AE1136">
        <v>0</v>
      </c>
      <c r="AF1136">
        <v>0</v>
      </c>
      <c r="AG1136">
        <v>0</v>
      </c>
      <c r="AH1136">
        <v>0</v>
      </c>
      <c r="AI1136">
        <v>1</v>
      </c>
      <c r="AJ1136">
        <v>0</v>
      </c>
      <c r="AK1136">
        <v>224</v>
      </c>
      <c r="AL1136">
        <v>211</v>
      </c>
      <c r="AM1136">
        <v>0</v>
      </c>
    </row>
    <row r="1137" spans="1:39" x14ac:dyDescent="0.25">
      <c r="A1137">
        <v>23091</v>
      </c>
      <c r="B1137">
        <v>1</v>
      </c>
      <c r="C1137">
        <v>1</v>
      </c>
      <c r="D1137">
        <v>98</v>
      </c>
      <c r="E1137">
        <v>35</v>
      </c>
      <c r="F1137">
        <v>0</v>
      </c>
      <c r="G1137">
        <v>11</v>
      </c>
      <c r="H1137">
        <v>0</v>
      </c>
      <c r="I1137">
        <v>0</v>
      </c>
      <c r="J1137">
        <v>2</v>
      </c>
      <c r="K1137">
        <v>4</v>
      </c>
      <c r="L1137">
        <v>2</v>
      </c>
      <c r="M1137">
        <v>1</v>
      </c>
      <c r="N1137">
        <v>3</v>
      </c>
      <c r="O1137">
        <v>7</v>
      </c>
      <c r="P1137">
        <v>0</v>
      </c>
      <c r="Q1137">
        <v>0</v>
      </c>
      <c r="R1137">
        <v>0</v>
      </c>
      <c r="S1137">
        <v>0</v>
      </c>
      <c r="T1137">
        <v>0</v>
      </c>
      <c r="U1137">
        <v>0</v>
      </c>
      <c r="V1137">
        <v>3</v>
      </c>
      <c r="W1137">
        <v>11</v>
      </c>
      <c r="X1137">
        <v>0</v>
      </c>
      <c r="Y1137">
        <v>57</v>
      </c>
      <c r="Z1137">
        <v>2191</v>
      </c>
      <c r="AA1137">
        <v>0</v>
      </c>
      <c r="AB1137">
        <v>0</v>
      </c>
      <c r="AC1137">
        <v>1</v>
      </c>
      <c r="AD1137">
        <v>0</v>
      </c>
      <c r="AE1137">
        <v>0</v>
      </c>
      <c r="AF1137">
        <v>0</v>
      </c>
      <c r="AG1137">
        <v>0</v>
      </c>
      <c r="AH1137">
        <v>0</v>
      </c>
      <c r="AI1137">
        <v>0</v>
      </c>
      <c r="AJ1137">
        <v>1</v>
      </c>
      <c r="AK1137">
        <v>46</v>
      </c>
      <c r="AL1137">
        <v>44</v>
      </c>
      <c r="AM1137">
        <v>0</v>
      </c>
    </row>
    <row r="1138" spans="1:39" x14ac:dyDescent="0.25">
      <c r="A1138">
        <v>46049</v>
      </c>
      <c r="B1138">
        <v>1</v>
      </c>
      <c r="C1138">
        <v>1</v>
      </c>
      <c r="D1138">
        <v>11</v>
      </c>
      <c r="E1138">
        <v>342</v>
      </c>
      <c r="F1138">
        <v>9</v>
      </c>
      <c r="G1138">
        <v>112</v>
      </c>
      <c r="H1138">
        <v>19</v>
      </c>
      <c r="I1138">
        <v>14</v>
      </c>
      <c r="J1138">
        <v>19</v>
      </c>
      <c r="K1138">
        <v>10</v>
      </c>
      <c r="L1138">
        <v>5</v>
      </c>
      <c r="M1138">
        <v>2</v>
      </c>
      <c r="N1138">
        <v>9</v>
      </c>
      <c r="O1138">
        <v>7</v>
      </c>
      <c r="P1138">
        <v>0</v>
      </c>
      <c r="Q1138">
        <v>0</v>
      </c>
      <c r="R1138">
        <v>0</v>
      </c>
      <c r="S1138">
        <v>0</v>
      </c>
      <c r="T1138">
        <v>0</v>
      </c>
      <c r="U1138">
        <v>0</v>
      </c>
      <c r="V1138">
        <v>3</v>
      </c>
      <c r="W1138">
        <v>11</v>
      </c>
      <c r="X1138">
        <v>1</v>
      </c>
      <c r="Y1138">
        <v>44</v>
      </c>
      <c r="Z1138">
        <v>2502</v>
      </c>
      <c r="AA1138">
        <v>0</v>
      </c>
      <c r="AB1138">
        <v>1</v>
      </c>
      <c r="AC1138">
        <v>0</v>
      </c>
      <c r="AD1138">
        <v>0</v>
      </c>
      <c r="AE1138">
        <v>0</v>
      </c>
      <c r="AF1138">
        <v>0</v>
      </c>
      <c r="AG1138">
        <v>0</v>
      </c>
      <c r="AH1138">
        <v>1</v>
      </c>
      <c r="AI1138">
        <v>0</v>
      </c>
      <c r="AJ1138">
        <v>0</v>
      </c>
      <c r="AK1138">
        <v>496</v>
      </c>
      <c r="AL1138">
        <v>477</v>
      </c>
      <c r="AM1138">
        <v>0</v>
      </c>
    </row>
    <row r="1139" spans="1:39" x14ac:dyDescent="0.25">
      <c r="A1139">
        <v>56715</v>
      </c>
      <c r="B1139">
        <v>0</v>
      </c>
      <c r="C1139">
        <v>0</v>
      </c>
      <c r="D1139">
        <v>52</v>
      </c>
      <c r="E1139">
        <v>258</v>
      </c>
      <c r="F1139">
        <v>105</v>
      </c>
      <c r="G1139">
        <v>239</v>
      </c>
      <c r="H1139">
        <v>237</v>
      </c>
      <c r="I1139">
        <v>172</v>
      </c>
      <c r="J1139">
        <v>9</v>
      </c>
      <c r="K1139">
        <v>1</v>
      </c>
      <c r="L1139">
        <v>7</v>
      </c>
      <c r="M1139">
        <v>3</v>
      </c>
      <c r="N1139">
        <v>4</v>
      </c>
      <c r="O1139">
        <v>4</v>
      </c>
      <c r="P1139">
        <v>0</v>
      </c>
      <c r="Q1139">
        <v>0</v>
      </c>
      <c r="R1139">
        <v>0</v>
      </c>
      <c r="S1139">
        <v>0</v>
      </c>
      <c r="T1139">
        <v>0</v>
      </c>
      <c r="U1139">
        <v>0</v>
      </c>
      <c r="V1139">
        <v>3</v>
      </c>
      <c r="W1139">
        <v>11</v>
      </c>
      <c r="X1139">
        <v>0</v>
      </c>
      <c r="Y1139">
        <v>46</v>
      </c>
      <c r="Z1139">
        <v>2730</v>
      </c>
      <c r="AA1139">
        <v>0</v>
      </c>
      <c r="AB1139">
        <v>0</v>
      </c>
      <c r="AC1139">
        <v>0</v>
      </c>
      <c r="AD1139">
        <v>1</v>
      </c>
      <c r="AE1139">
        <v>0</v>
      </c>
      <c r="AF1139">
        <v>0</v>
      </c>
      <c r="AG1139">
        <v>0</v>
      </c>
      <c r="AH1139">
        <v>1</v>
      </c>
      <c r="AI1139">
        <v>0</v>
      </c>
      <c r="AJ1139">
        <v>0</v>
      </c>
      <c r="AK1139">
        <v>1011</v>
      </c>
      <c r="AL1139">
        <v>1002</v>
      </c>
      <c r="AM1139">
        <v>0</v>
      </c>
    </row>
    <row r="1140" spans="1:39" x14ac:dyDescent="0.25">
      <c r="A1140">
        <v>79410</v>
      </c>
      <c r="B1140">
        <v>0</v>
      </c>
      <c r="C1140">
        <v>0</v>
      </c>
      <c r="D1140">
        <v>19</v>
      </c>
      <c r="E1140">
        <v>658</v>
      </c>
      <c r="F1140">
        <v>80</v>
      </c>
      <c r="G1140">
        <v>483</v>
      </c>
      <c r="H1140">
        <v>123</v>
      </c>
      <c r="I1140">
        <v>13</v>
      </c>
      <c r="J1140">
        <v>13</v>
      </c>
      <c r="K1140">
        <v>1</v>
      </c>
      <c r="L1140">
        <v>3</v>
      </c>
      <c r="M1140">
        <v>2</v>
      </c>
      <c r="N1140">
        <v>5</v>
      </c>
      <c r="O1140">
        <v>1</v>
      </c>
      <c r="P1140">
        <v>0</v>
      </c>
      <c r="Q1140">
        <v>0</v>
      </c>
      <c r="R1140">
        <v>0</v>
      </c>
      <c r="S1140">
        <v>0</v>
      </c>
      <c r="T1140">
        <v>0</v>
      </c>
      <c r="U1140">
        <v>0</v>
      </c>
      <c r="V1140">
        <v>3</v>
      </c>
      <c r="W1140">
        <v>11</v>
      </c>
      <c r="X1140">
        <v>0</v>
      </c>
      <c r="Y1140">
        <v>59</v>
      </c>
      <c r="Z1140">
        <v>2190</v>
      </c>
      <c r="AA1140">
        <v>0</v>
      </c>
      <c r="AB1140">
        <v>1</v>
      </c>
      <c r="AC1140">
        <v>0</v>
      </c>
      <c r="AD1140">
        <v>0</v>
      </c>
      <c r="AE1140">
        <v>0</v>
      </c>
      <c r="AF1140">
        <v>0</v>
      </c>
      <c r="AG1140">
        <v>0</v>
      </c>
      <c r="AH1140">
        <v>1</v>
      </c>
      <c r="AI1140">
        <v>0</v>
      </c>
      <c r="AJ1140">
        <v>0</v>
      </c>
      <c r="AK1140">
        <v>1357</v>
      </c>
      <c r="AL1140">
        <v>1344</v>
      </c>
      <c r="AM1140">
        <v>0</v>
      </c>
    </row>
    <row r="1141" spans="1:39" x14ac:dyDescent="0.25">
      <c r="A1141">
        <v>57304</v>
      </c>
      <c r="B1141">
        <v>0</v>
      </c>
      <c r="C1141">
        <v>1</v>
      </c>
      <c r="D1141">
        <v>61</v>
      </c>
      <c r="E1141">
        <v>356</v>
      </c>
      <c r="F1141">
        <v>80</v>
      </c>
      <c r="G1141">
        <v>329</v>
      </c>
      <c r="H1141">
        <v>138</v>
      </c>
      <c r="I1141">
        <v>17</v>
      </c>
      <c r="J1141">
        <v>106</v>
      </c>
      <c r="K1141">
        <v>2</v>
      </c>
      <c r="L1141">
        <v>7</v>
      </c>
      <c r="M1141">
        <v>6</v>
      </c>
      <c r="N1141">
        <v>10</v>
      </c>
      <c r="O1141">
        <v>5</v>
      </c>
      <c r="P1141">
        <v>0</v>
      </c>
      <c r="Q1141">
        <v>0</v>
      </c>
      <c r="R1141">
        <v>0</v>
      </c>
      <c r="S1141">
        <v>0</v>
      </c>
      <c r="T1141">
        <v>0</v>
      </c>
      <c r="U1141">
        <v>0</v>
      </c>
      <c r="V1141">
        <v>3</v>
      </c>
      <c r="W1141">
        <v>11</v>
      </c>
      <c r="X1141">
        <v>0</v>
      </c>
      <c r="Y1141">
        <v>69</v>
      </c>
      <c r="Z1141">
        <v>2634</v>
      </c>
      <c r="AA1141">
        <v>0</v>
      </c>
      <c r="AB1141">
        <v>1</v>
      </c>
      <c r="AC1141">
        <v>0</v>
      </c>
      <c r="AD1141">
        <v>0</v>
      </c>
      <c r="AE1141">
        <v>0</v>
      </c>
      <c r="AF1141">
        <v>0</v>
      </c>
      <c r="AG1141">
        <v>0</v>
      </c>
      <c r="AH1141">
        <v>1</v>
      </c>
      <c r="AI1141">
        <v>0</v>
      </c>
      <c r="AJ1141">
        <v>0</v>
      </c>
      <c r="AK1141">
        <v>920</v>
      </c>
      <c r="AL1141">
        <v>814</v>
      </c>
      <c r="AM1141">
        <v>0</v>
      </c>
    </row>
    <row r="1142" spans="1:39" x14ac:dyDescent="0.25">
      <c r="A1142">
        <v>44375</v>
      </c>
      <c r="B1142">
        <v>0</v>
      </c>
      <c r="C1142">
        <v>1</v>
      </c>
      <c r="D1142">
        <v>73</v>
      </c>
      <c r="E1142">
        <v>213</v>
      </c>
      <c r="F1142">
        <v>5</v>
      </c>
      <c r="G1142">
        <v>28</v>
      </c>
      <c r="H1142">
        <v>7</v>
      </c>
      <c r="I1142">
        <v>7</v>
      </c>
      <c r="J1142">
        <v>41</v>
      </c>
      <c r="K1142">
        <v>1</v>
      </c>
      <c r="L1142">
        <v>4</v>
      </c>
      <c r="M1142">
        <v>1</v>
      </c>
      <c r="N1142">
        <v>6</v>
      </c>
      <c r="O1142">
        <v>5</v>
      </c>
      <c r="P1142">
        <v>0</v>
      </c>
      <c r="Q1142">
        <v>0</v>
      </c>
      <c r="R1142">
        <v>0</v>
      </c>
      <c r="S1142">
        <v>0</v>
      </c>
      <c r="T1142">
        <v>0</v>
      </c>
      <c r="U1142">
        <v>0</v>
      </c>
      <c r="V1142">
        <v>3</v>
      </c>
      <c r="W1142">
        <v>11</v>
      </c>
      <c r="X1142">
        <v>0</v>
      </c>
      <c r="Y1142">
        <v>55</v>
      </c>
      <c r="Z1142">
        <v>2257</v>
      </c>
      <c r="AA1142">
        <v>0</v>
      </c>
      <c r="AB1142">
        <v>1</v>
      </c>
      <c r="AC1142">
        <v>0</v>
      </c>
      <c r="AD1142">
        <v>0</v>
      </c>
      <c r="AE1142">
        <v>0</v>
      </c>
      <c r="AF1142">
        <v>0</v>
      </c>
      <c r="AG1142">
        <v>0</v>
      </c>
      <c r="AH1142">
        <v>1</v>
      </c>
      <c r="AI1142">
        <v>0</v>
      </c>
      <c r="AJ1142">
        <v>0</v>
      </c>
      <c r="AK1142">
        <v>260</v>
      </c>
      <c r="AL1142">
        <v>219</v>
      </c>
      <c r="AM1142">
        <v>0</v>
      </c>
    </row>
    <row r="1143" spans="1:39" x14ac:dyDescent="0.25">
      <c r="A1143">
        <v>54450</v>
      </c>
      <c r="B1143">
        <v>1</v>
      </c>
      <c r="C1143">
        <v>1</v>
      </c>
      <c r="D1143">
        <v>0</v>
      </c>
      <c r="E1143">
        <v>454</v>
      </c>
      <c r="F1143">
        <v>0</v>
      </c>
      <c r="G1143">
        <v>171</v>
      </c>
      <c r="H1143">
        <v>8</v>
      </c>
      <c r="I1143">
        <v>19</v>
      </c>
      <c r="J1143">
        <v>32</v>
      </c>
      <c r="K1143">
        <v>12</v>
      </c>
      <c r="L1143">
        <v>9</v>
      </c>
      <c r="M1143">
        <v>2</v>
      </c>
      <c r="N1143">
        <v>8</v>
      </c>
      <c r="O1143">
        <v>8</v>
      </c>
      <c r="P1143">
        <v>0</v>
      </c>
      <c r="Q1143">
        <v>0</v>
      </c>
      <c r="R1143">
        <v>0</v>
      </c>
      <c r="S1143">
        <v>0</v>
      </c>
      <c r="T1143">
        <v>0</v>
      </c>
      <c r="U1143">
        <v>0</v>
      </c>
      <c r="V1143">
        <v>3</v>
      </c>
      <c r="W1143">
        <v>11</v>
      </c>
      <c r="X1143">
        <v>0</v>
      </c>
      <c r="Y1143">
        <v>64</v>
      </c>
      <c r="Z1143">
        <v>2812</v>
      </c>
      <c r="AA1143">
        <v>0</v>
      </c>
      <c r="AB1143">
        <v>0</v>
      </c>
      <c r="AC1143">
        <v>0</v>
      </c>
      <c r="AD1143">
        <v>1</v>
      </c>
      <c r="AE1143">
        <v>0</v>
      </c>
      <c r="AF1143">
        <v>0</v>
      </c>
      <c r="AG1143">
        <v>0</v>
      </c>
      <c r="AH1143">
        <v>1</v>
      </c>
      <c r="AI1143">
        <v>0</v>
      </c>
      <c r="AJ1143">
        <v>0</v>
      </c>
      <c r="AK1143">
        <v>652</v>
      </c>
      <c r="AL1143">
        <v>620</v>
      </c>
      <c r="AM1143">
        <v>0</v>
      </c>
    </row>
    <row r="1144" spans="1:39" x14ac:dyDescent="0.25">
      <c r="A1144">
        <v>59594</v>
      </c>
      <c r="B1144">
        <v>0</v>
      </c>
      <c r="C1144">
        <v>1</v>
      </c>
      <c r="D1144">
        <v>74</v>
      </c>
      <c r="E1144">
        <v>457</v>
      </c>
      <c r="F1144">
        <v>4</v>
      </c>
      <c r="G1144">
        <v>29</v>
      </c>
      <c r="H1144">
        <v>0</v>
      </c>
      <c r="I1144">
        <v>0</v>
      </c>
      <c r="J1144">
        <v>9</v>
      </c>
      <c r="K1144">
        <v>1</v>
      </c>
      <c r="L1144">
        <v>8</v>
      </c>
      <c r="M1144">
        <v>1</v>
      </c>
      <c r="N1144">
        <v>7</v>
      </c>
      <c r="O1144">
        <v>7</v>
      </c>
      <c r="P1144">
        <v>0</v>
      </c>
      <c r="Q1144">
        <v>1</v>
      </c>
      <c r="R1144">
        <v>0</v>
      </c>
      <c r="S1144">
        <v>0</v>
      </c>
      <c r="T1144">
        <v>0</v>
      </c>
      <c r="U1144">
        <v>0</v>
      </c>
      <c r="V1144">
        <v>3</v>
      </c>
      <c r="W1144">
        <v>11</v>
      </c>
      <c r="X1144">
        <v>0</v>
      </c>
      <c r="Y1144">
        <v>55</v>
      </c>
      <c r="Z1144">
        <v>2776</v>
      </c>
      <c r="AA1144">
        <v>0</v>
      </c>
      <c r="AB1144">
        <v>1</v>
      </c>
      <c r="AC1144">
        <v>0</v>
      </c>
      <c r="AD1144">
        <v>0</v>
      </c>
      <c r="AE1144">
        <v>0</v>
      </c>
      <c r="AF1144">
        <v>0</v>
      </c>
      <c r="AG1144">
        <v>0</v>
      </c>
      <c r="AH1144">
        <v>1</v>
      </c>
      <c r="AI1144">
        <v>0</v>
      </c>
      <c r="AJ1144">
        <v>0</v>
      </c>
      <c r="AK1144">
        <v>490</v>
      </c>
      <c r="AL1144">
        <v>481</v>
      </c>
      <c r="AM1144">
        <v>1</v>
      </c>
    </row>
    <row r="1145" spans="1:39" x14ac:dyDescent="0.25">
      <c r="A1145">
        <v>80685</v>
      </c>
      <c r="B1145">
        <v>0</v>
      </c>
      <c r="C1145">
        <v>0</v>
      </c>
      <c r="D1145">
        <v>55</v>
      </c>
      <c r="E1145">
        <v>241</v>
      </c>
      <c r="F1145">
        <v>45</v>
      </c>
      <c r="G1145">
        <v>604</v>
      </c>
      <c r="H1145">
        <v>34</v>
      </c>
      <c r="I1145">
        <v>26</v>
      </c>
      <c r="J1145">
        <v>54</v>
      </c>
      <c r="K1145">
        <v>1</v>
      </c>
      <c r="L1145">
        <v>6</v>
      </c>
      <c r="M1145">
        <v>4</v>
      </c>
      <c r="N1145">
        <v>10</v>
      </c>
      <c r="O1145">
        <v>2</v>
      </c>
      <c r="P1145">
        <v>0</v>
      </c>
      <c r="Q1145">
        <v>0</v>
      </c>
      <c r="R1145">
        <v>0</v>
      </c>
      <c r="S1145">
        <v>0</v>
      </c>
      <c r="T1145">
        <v>0</v>
      </c>
      <c r="U1145">
        <v>0</v>
      </c>
      <c r="V1145">
        <v>3</v>
      </c>
      <c r="W1145">
        <v>11</v>
      </c>
      <c r="X1145">
        <v>0</v>
      </c>
      <c r="Y1145">
        <v>26</v>
      </c>
      <c r="Z1145">
        <v>2835</v>
      </c>
      <c r="AA1145">
        <v>0</v>
      </c>
      <c r="AB1145">
        <v>0</v>
      </c>
      <c r="AC1145">
        <v>0</v>
      </c>
      <c r="AD1145">
        <v>1</v>
      </c>
      <c r="AE1145">
        <v>0</v>
      </c>
      <c r="AF1145">
        <v>0</v>
      </c>
      <c r="AG1145">
        <v>0</v>
      </c>
      <c r="AH1145">
        <v>1</v>
      </c>
      <c r="AI1145">
        <v>0</v>
      </c>
      <c r="AJ1145">
        <v>0</v>
      </c>
      <c r="AK1145">
        <v>950</v>
      </c>
      <c r="AL1145">
        <v>896</v>
      </c>
      <c r="AM1145">
        <v>0</v>
      </c>
    </row>
    <row r="1146" spans="1:39" x14ac:dyDescent="0.25">
      <c r="A1146">
        <v>40344</v>
      </c>
      <c r="B1146">
        <v>0</v>
      </c>
      <c r="C1146">
        <v>1</v>
      </c>
      <c r="D1146">
        <v>48</v>
      </c>
      <c r="E1146">
        <v>210</v>
      </c>
      <c r="F1146">
        <v>0</v>
      </c>
      <c r="G1146">
        <v>6</v>
      </c>
      <c r="H1146">
        <v>0</v>
      </c>
      <c r="I1146">
        <v>0</v>
      </c>
      <c r="J1146">
        <v>2</v>
      </c>
      <c r="K1146">
        <v>2</v>
      </c>
      <c r="L1146">
        <v>4</v>
      </c>
      <c r="M1146">
        <v>1</v>
      </c>
      <c r="N1146">
        <v>5</v>
      </c>
      <c r="O1146">
        <v>7</v>
      </c>
      <c r="P1146">
        <v>0</v>
      </c>
      <c r="Q1146">
        <v>0</v>
      </c>
      <c r="R1146">
        <v>0</v>
      </c>
      <c r="S1146">
        <v>0</v>
      </c>
      <c r="T1146">
        <v>0</v>
      </c>
      <c r="U1146">
        <v>0</v>
      </c>
      <c r="V1146">
        <v>3</v>
      </c>
      <c r="W1146">
        <v>11</v>
      </c>
      <c r="X1146">
        <v>0</v>
      </c>
      <c r="Y1146">
        <v>46</v>
      </c>
      <c r="Z1146">
        <v>2418</v>
      </c>
      <c r="AA1146">
        <v>0</v>
      </c>
      <c r="AB1146">
        <v>1</v>
      </c>
      <c r="AC1146">
        <v>0</v>
      </c>
      <c r="AD1146">
        <v>0</v>
      </c>
      <c r="AE1146">
        <v>0</v>
      </c>
      <c r="AF1146">
        <v>0</v>
      </c>
      <c r="AG1146">
        <v>0</v>
      </c>
      <c r="AH1146">
        <v>0</v>
      </c>
      <c r="AI1146">
        <v>0</v>
      </c>
      <c r="AJ1146">
        <v>1</v>
      </c>
      <c r="AK1146">
        <v>216</v>
      </c>
      <c r="AL1146">
        <v>214</v>
      </c>
      <c r="AM1146">
        <v>0</v>
      </c>
    </row>
    <row r="1147" spans="1:39" x14ac:dyDescent="0.25">
      <c r="A1147">
        <v>62710</v>
      </c>
      <c r="B1147">
        <v>0</v>
      </c>
      <c r="C1147">
        <v>1</v>
      </c>
      <c r="D1147">
        <v>53</v>
      </c>
      <c r="E1147">
        <v>441</v>
      </c>
      <c r="F1147">
        <v>35</v>
      </c>
      <c r="G1147">
        <v>83</v>
      </c>
      <c r="H1147">
        <v>7</v>
      </c>
      <c r="I1147">
        <v>29</v>
      </c>
      <c r="J1147">
        <v>11</v>
      </c>
      <c r="K1147">
        <v>4</v>
      </c>
      <c r="L1147">
        <v>4</v>
      </c>
      <c r="M1147">
        <v>2</v>
      </c>
      <c r="N1147">
        <v>12</v>
      </c>
      <c r="O1147">
        <v>4</v>
      </c>
      <c r="P1147">
        <v>0</v>
      </c>
      <c r="Q1147">
        <v>0</v>
      </c>
      <c r="R1147">
        <v>0</v>
      </c>
      <c r="S1147">
        <v>0</v>
      </c>
      <c r="T1147">
        <v>0</v>
      </c>
      <c r="U1147">
        <v>0</v>
      </c>
      <c r="V1147">
        <v>3</v>
      </c>
      <c r="W1147">
        <v>11</v>
      </c>
      <c r="X1147">
        <v>0</v>
      </c>
      <c r="Y1147">
        <v>48</v>
      </c>
      <c r="Z1147">
        <v>2561</v>
      </c>
      <c r="AA1147">
        <v>0</v>
      </c>
      <c r="AB1147">
        <v>1</v>
      </c>
      <c r="AC1147">
        <v>0</v>
      </c>
      <c r="AD1147">
        <v>0</v>
      </c>
      <c r="AE1147">
        <v>0</v>
      </c>
      <c r="AF1147">
        <v>0</v>
      </c>
      <c r="AG1147">
        <v>0</v>
      </c>
      <c r="AH1147">
        <v>1</v>
      </c>
      <c r="AI1147">
        <v>0</v>
      </c>
      <c r="AJ1147">
        <v>0</v>
      </c>
      <c r="AK1147">
        <v>595</v>
      </c>
      <c r="AL1147">
        <v>584</v>
      </c>
      <c r="AM1147">
        <v>0</v>
      </c>
    </row>
    <row r="1148" spans="1:39" x14ac:dyDescent="0.25">
      <c r="A1148">
        <v>48985</v>
      </c>
      <c r="B1148">
        <v>0</v>
      </c>
      <c r="C1148">
        <v>1</v>
      </c>
      <c r="D1148">
        <v>13</v>
      </c>
      <c r="E1148">
        <v>19</v>
      </c>
      <c r="F1148">
        <v>13</v>
      </c>
      <c r="G1148">
        <v>18</v>
      </c>
      <c r="H1148">
        <v>10</v>
      </c>
      <c r="I1148">
        <v>7</v>
      </c>
      <c r="J1148">
        <v>8</v>
      </c>
      <c r="K1148">
        <v>1</v>
      </c>
      <c r="L1148">
        <v>1</v>
      </c>
      <c r="M1148">
        <v>1</v>
      </c>
      <c r="N1148">
        <v>3</v>
      </c>
      <c r="O1148">
        <v>3</v>
      </c>
      <c r="P1148">
        <v>0</v>
      </c>
      <c r="Q1148">
        <v>0</v>
      </c>
      <c r="R1148">
        <v>0</v>
      </c>
      <c r="S1148">
        <v>0</v>
      </c>
      <c r="T1148">
        <v>0</v>
      </c>
      <c r="U1148">
        <v>0</v>
      </c>
      <c r="V1148">
        <v>3</v>
      </c>
      <c r="W1148">
        <v>11</v>
      </c>
      <c r="X1148">
        <v>0</v>
      </c>
      <c r="Y1148">
        <v>52</v>
      </c>
      <c r="Z1148">
        <v>2518</v>
      </c>
      <c r="AA1148">
        <v>0</v>
      </c>
      <c r="AB1148">
        <v>1</v>
      </c>
      <c r="AC1148">
        <v>0</v>
      </c>
      <c r="AD1148">
        <v>0</v>
      </c>
      <c r="AE1148">
        <v>0</v>
      </c>
      <c r="AF1148">
        <v>1</v>
      </c>
      <c r="AG1148">
        <v>0</v>
      </c>
      <c r="AH1148">
        <v>0</v>
      </c>
      <c r="AI1148">
        <v>0</v>
      </c>
      <c r="AJ1148">
        <v>0</v>
      </c>
      <c r="AK1148">
        <v>67</v>
      </c>
      <c r="AL1148">
        <v>59</v>
      </c>
      <c r="AM1148">
        <v>0</v>
      </c>
    </row>
    <row r="1149" spans="1:39" x14ac:dyDescent="0.25">
      <c r="A1149">
        <v>35322</v>
      </c>
      <c r="B1149">
        <v>1</v>
      </c>
      <c r="C1149">
        <v>2</v>
      </c>
      <c r="D1149">
        <v>34</v>
      </c>
      <c r="E1149">
        <v>28</v>
      </c>
      <c r="F1149">
        <v>9</v>
      </c>
      <c r="G1149">
        <v>37</v>
      </c>
      <c r="H1149">
        <v>12</v>
      </c>
      <c r="I1149">
        <v>7</v>
      </c>
      <c r="J1149">
        <v>13</v>
      </c>
      <c r="K1149">
        <v>3</v>
      </c>
      <c r="L1149">
        <v>2</v>
      </c>
      <c r="M1149">
        <v>0</v>
      </c>
      <c r="N1149">
        <v>4</v>
      </c>
      <c r="O1149">
        <v>8</v>
      </c>
      <c r="P1149">
        <v>0</v>
      </c>
      <c r="Q1149">
        <v>0</v>
      </c>
      <c r="R1149">
        <v>0</v>
      </c>
      <c r="S1149">
        <v>0</v>
      </c>
      <c r="T1149">
        <v>0</v>
      </c>
      <c r="U1149">
        <v>0</v>
      </c>
      <c r="V1149">
        <v>3</v>
      </c>
      <c r="W1149">
        <v>11</v>
      </c>
      <c r="X1149">
        <v>0</v>
      </c>
      <c r="Y1149">
        <v>52</v>
      </c>
      <c r="Z1149">
        <v>2835</v>
      </c>
      <c r="AA1149">
        <v>0</v>
      </c>
      <c r="AB1149">
        <v>0</v>
      </c>
      <c r="AC1149">
        <v>0</v>
      </c>
      <c r="AD1149">
        <v>1</v>
      </c>
      <c r="AE1149">
        <v>0</v>
      </c>
      <c r="AF1149">
        <v>0</v>
      </c>
      <c r="AG1149">
        <v>0</v>
      </c>
      <c r="AH1149">
        <v>1</v>
      </c>
      <c r="AI1149">
        <v>0</v>
      </c>
      <c r="AJ1149">
        <v>0</v>
      </c>
      <c r="AK1149">
        <v>93</v>
      </c>
      <c r="AL1149">
        <v>80</v>
      </c>
      <c r="AM1149">
        <v>0</v>
      </c>
    </row>
    <row r="1150" spans="1:39" x14ac:dyDescent="0.25">
      <c r="A1150">
        <v>77142</v>
      </c>
      <c r="B1150">
        <v>0</v>
      </c>
      <c r="C1150">
        <v>0</v>
      </c>
      <c r="D1150">
        <v>54</v>
      </c>
      <c r="E1150">
        <v>476</v>
      </c>
      <c r="F1150">
        <v>75</v>
      </c>
      <c r="G1150">
        <v>162</v>
      </c>
      <c r="H1150">
        <v>29</v>
      </c>
      <c r="I1150">
        <v>151</v>
      </c>
      <c r="J1150">
        <v>97</v>
      </c>
      <c r="K1150">
        <v>1</v>
      </c>
      <c r="L1150">
        <v>4</v>
      </c>
      <c r="M1150">
        <v>4</v>
      </c>
      <c r="N1150">
        <v>8</v>
      </c>
      <c r="O1150">
        <v>2</v>
      </c>
      <c r="P1150">
        <v>0</v>
      </c>
      <c r="Q1150">
        <v>0</v>
      </c>
      <c r="R1150">
        <v>0</v>
      </c>
      <c r="S1150">
        <v>0</v>
      </c>
      <c r="T1150">
        <v>0</v>
      </c>
      <c r="U1150">
        <v>0</v>
      </c>
      <c r="V1150">
        <v>3</v>
      </c>
      <c r="W1150">
        <v>11</v>
      </c>
      <c r="X1150">
        <v>0</v>
      </c>
      <c r="Y1150">
        <v>72</v>
      </c>
      <c r="Z1150">
        <v>2555</v>
      </c>
      <c r="AA1150">
        <v>0</v>
      </c>
      <c r="AB1150">
        <v>1</v>
      </c>
      <c r="AC1150">
        <v>0</v>
      </c>
      <c r="AD1150">
        <v>0</v>
      </c>
      <c r="AE1150">
        <v>0</v>
      </c>
      <c r="AF1150">
        <v>0</v>
      </c>
      <c r="AG1150">
        <v>0</v>
      </c>
      <c r="AH1150">
        <v>1</v>
      </c>
      <c r="AI1150">
        <v>0</v>
      </c>
      <c r="AJ1150">
        <v>0</v>
      </c>
      <c r="AK1150">
        <v>893</v>
      </c>
      <c r="AL1150">
        <v>796</v>
      </c>
      <c r="AM1150">
        <v>0</v>
      </c>
    </row>
    <row r="1151" spans="1:39" x14ac:dyDescent="0.25">
      <c r="A1151">
        <v>81657</v>
      </c>
      <c r="B1151">
        <v>0</v>
      </c>
      <c r="C1151">
        <v>0</v>
      </c>
      <c r="D1151">
        <v>69</v>
      </c>
      <c r="E1151">
        <v>364</v>
      </c>
      <c r="F1151">
        <v>40</v>
      </c>
      <c r="G1151">
        <v>425</v>
      </c>
      <c r="H1151">
        <v>158</v>
      </c>
      <c r="I1151">
        <v>60</v>
      </c>
      <c r="J1151">
        <v>50</v>
      </c>
      <c r="K1151">
        <v>1</v>
      </c>
      <c r="L1151">
        <v>3</v>
      </c>
      <c r="M1151">
        <v>4</v>
      </c>
      <c r="N1151">
        <v>8</v>
      </c>
      <c r="O1151">
        <v>1</v>
      </c>
      <c r="P1151">
        <v>0</v>
      </c>
      <c r="Q1151">
        <v>0</v>
      </c>
      <c r="R1151">
        <v>0</v>
      </c>
      <c r="S1151">
        <v>0</v>
      </c>
      <c r="T1151">
        <v>0</v>
      </c>
      <c r="U1151">
        <v>0</v>
      </c>
      <c r="V1151">
        <v>3</v>
      </c>
      <c r="W1151">
        <v>11</v>
      </c>
      <c r="X1151">
        <v>0</v>
      </c>
      <c r="Y1151">
        <v>51</v>
      </c>
      <c r="Z1151">
        <v>2317</v>
      </c>
      <c r="AA1151">
        <v>0</v>
      </c>
      <c r="AB1151">
        <v>0</v>
      </c>
      <c r="AC1151">
        <v>1</v>
      </c>
      <c r="AD1151">
        <v>0</v>
      </c>
      <c r="AE1151">
        <v>0</v>
      </c>
      <c r="AF1151">
        <v>0</v>
      </c>
      <c r="AG1151">
        <v>0</v>
      </c>
      <c r="AH1151">
        <v>1</v>
      </c>
      <c r="AI1151">
        <v>0</v>
      </c>
      <c r="AJ1151">
        <v>0</v>
      </c>
      <c r="AK1151">
        <v>1047</v>
      </c>
      <c r="AL1151">
        <v>997</v>
      </c>
      <c r="AM1151">
        <v>0</v>
      </c>
    </row>
    <row r="1152" spans="1:39" x14ac:dyDescent="0.25">
      <c r="A1152">
        <v>14421</v>
      </c>
      <c r="B1152">
        <v>0</v>
      </c>
      <c r="C1152">
        <v>0</v>
      </c>
      <c r="D1152">
        <v>81</v>
      </c>
      <c r="E1152">
        <v>0</v>
      </c>
      <c r="F1152">
        <v>0</v>
      </c>
      <c r="G1152">
        <v>2</v>
      </c>
      <c r="H1152">
        <v>3</v>
      </c>
      <c r="I1152">
        <v>3</v>
      </c>
      <c r="J1152">
        <v>8</v>
      </c>
      <c r="K1152">
        <v>1</v>
      </c>
      <c r="L1152">
        <v>1</v>
      </c>
      <c r="M1152">
        <v>0</v>
      </c>
      <c r="N1152">
        <v>2</v>
      </c>
      <c r="O1152">
        <v>5</v>
      </c>
      <c r="P1152">
        <v>1</v>
      </c>
      <c r="Q1152">
        <v>0</v>
      </c>
      <c r="R1152">
        <v>0</v>
      </c>
      <c r="S1152">
        <v>0</v>
      </c>
      <c r="T1152">
        <v>0</v>
      </c>
      <c r="U1152">
        <v>0</v>
      </c>
      <c r="V1152">
        <v>3</v>
      </c>
      <c r="W1152">
        <v>11</v>
      </c>
      <c r="X1152">
        <v>0</v>
      </c>
      <c r="Y1152">
        <v>24</v>
      </c>
      <c r="Z1152">
        <v>2291</v>
      </c>
      <c r="AA1152">
        <v>0</v>
      </c>
      <c r="AB1152">
        <v>1</v>
      </c>
      <c r="AC1152">
        <v>0</v>
      </c>
      <c r="AD1152">
        <v>0</v>
      </c>
      <c r="AE1152">
        <v>0</v>
      </c>
      <c r="AF1152">
        <v>0</v>
      </c>
      <c r="AG1152">
        <v>1</v>
      </c>
      <c r="AH1152">
        <v>0</v>
      </c>
      <c r="AI1152">
        <v>0</v>
      </c>
      <c r="AJ1152">
        <v>0</v>
      </c>
      <c r="AK1152">
        <v>8</v>
      </c>
      <c r="AL1152">
        <v>0</v>
      </c>
      <c r="AM1152">
        <v>1</v>
      </c>
    </row>
    <row r="1153" spans="1:39" x14ac:dyDescent="0.25">
      <c r="A1153">
        <v>20130</v>
      </c>
      <c r="B1153">
        <v>0</v>
      </c>
      <c r="C1153">
        <v>0</v>
      </c>
      <c r="D1153">
        <v>99</v>
      </c>
      <c r="E1153">
        <v>0</v>
      </c>
      <c r="F1153">
        <v>6</v>
      </c>
      <c r="G1153">
        <v>3</v>
      </c>
      <c r="H1153">
        <v>7</v>
      </c>
      <c r="I1153">
        <v>6</v>
      </c>
      <c r="J1153">
        <v>12</v>
      </c>
      <c r="K1153">
        <v>1</v>
      </c>
      <c r="L1153">
        <v>1</v>
      </c>
      <c r="M1153">
        <v>0</v>
      </c>
      <c r="N1153">
        <v>3</v>
      </c>
      <c r="O1153">
        <v>8</v>
      </c>
      <c r="P1153">
        <v>0</v>
      </c>
      <c r="Q1153">
        <v>0</v>
      </c>
      <c r="R1153">
        <v>0</v>
      </c>
      <c r="S1153">
        <v>0</v>
      </c>
      <c r="T1153">
        <v>0</v>
      </c>
      <c r="U1153">
        <v>0</v>
      </c>
      <c r="V1153">
        <v>3</v>
      </c>
      <c r="W1153">
        <v>11</v>
      </c>
      <c r="X1153">
        <v>0</v>
      </c>
      <c r="Y1153">
        <v>46</v>
      </c>
      <c r="Z1153">
        <v>2263</v>
      </c>
      <c r="AA1153">
        <v>0</v>
      </c>
      <c r="AB1153">
        <v>1</v>
      </c>
      <c r="AC1153">
        <v>0</v>
      </c>
      <c r="AD1153">
        <v>0</v>
      </c>
      <c r="AE1153">
        <v>0</v>
      </c>
      <c r="AF1153">
        <v>1</v>
      </c>
      <c r="AG1153">
        <v>0</v>
      </c>
      <c r="AH1153">
        <v>0</v>
      </c>
      <c r="AI1153">
        <v>0</v>
      </c>
      <c r="AJ1153">
        <v>0</v>
      </c>
      <c r="AK1153">
        <v>22</v>
      </c>
      <c r="AL1153">
        <v>10</v>
      </c>
      <c r="AM1153">
        <v>0</v>
      </c>
    </row>
    <row r="1154" spans="1:39" x14ac:dyDescent="0.25">
      <c r="A1154">
        <v>74214</v>
      </c>
      <c r="B1154">
        <v>0</v>
      </c>
      <c r="C1154">
        <v>0</v>
      </c>
      <c r="D1154">
        <v>3</v>
      </c>
      <c r="E1154">
        <v>863</v>
      </c>
      <c r="F1154">
        <v>83</v>
      </c>
      <c r="G1154">
        <v>547</v>
      </c>
      <c r="H1154">
        <v>86</v>
      </c>
      <c r="I1154">
        <v>99</v>
      </c>
      <c r="J1154">
        <v>33</v>
      </c>
      <c r="K1154">
        <v>1</v>
      </c>
      <c r="L1154">
        <v>8</v>
      </c>
      <c r="M1154">
        <v>2</v>
      </c>
      <c r="N1154">
        <v>5</v>
      </c>
      <c r="O1154">
        <v>5</v>
      </c>
      <c r="P1154">
        <v>0</v>
      </c>
      <c r="Q1154">
        <v>0</v>
      </c>
      <c r="R1154">
        <v>0</v>
      </c>
      <c r="S1154">
        <v>0</v>
      </c>
      <c r="T1154">
        <v>0</v>
      </c>
      <c r="U1154">
        <v>0</v>
      </c>
      <c r="V1154">
        <v>3</v>
      </c>
      <c r="W1154">
        <v>11</v>
      </c>
      <c r="X1154">
        <v>0</v>
      </c>
      <c r="Y1154">
        <v>30</v>
      </c>
      <c r="Z1154">
        <v>2831</v>
      </c>
      <c r="AA1154">
        <v>0</v>
      </c>
      <c r="AB1154">
        <v>1</v>
      </c>
      <c r="AC1154">
        <v>0</v>
      </c>
      <c r="AD1154">
        <v>0</v>
      </c>
      <c r="AE1154">
        <v>0</v>
      </c>
      <c r="AF1154">
        <v>0</v>
      </c>
      <c r="AG1154">
        <v>0</v>
      </c>
      <c r="AH1154">
        <v>0</v>
      </c>
      <c r="AI1154">
        <v>0</v>
      </c>
      <c r="AJ1154">
        <v>1</v>
      </c>
      <c r="AK1154">
        <v>1678</v>
      </c>
      <c r="AL1154">
        <v>1645</v>
      </c>
      <c r="AM1154">
        <v>0</v>
      </c>
    </row>
    <row r="1155" spans="1:39" x14ac:dyDescent="0.25">
      <c r="A1155">
        <v>66726</v>
      </c>
      <c r="B1155">
        <v>1</v>
      </c>
      <c r="C1155">
        <v>1</v>
      </c>
      <c r="D1155">
        <v>61</v>
      </c>
      <c r="E1155">
        <v>349</v>
      </c>
      <c r="F1155">
        <v>7</v>
      </c>
      <c r="G1155">
        <v>35</v>
      </c>
      <c r="H1155">
        <v>0</v>
      </c>
      <c r="I1155">
        <v>0</v>
      </c>
      <c r="J1155">
        <v>47</v>
      </c>
      <c r="K1155">
        <v>3</v>
      </c>
      <c r="L1155">
        <v>8</v>
      </c>
      <c r="M1155">
        <v>2</v>
      </c>
      <c r="N1155">
        <v>4</v>
      </c>
      <c r="O1155">
        <v>7</v>
      </c>
      <c r="P1155">
        <v>0</v>
      </c>
      <c r="Q1155">
        <v>1</v>
      </c>
      <c r="R1155">
        <v>0</v>
      </c>
      <c r="S1155">
        <v>0</v>
      </c>
      <c r="T1155">
        <v>0</v>
      </c>
      <c r="U1155">
        <v>0</v>
      </c>
      <c r="V1155">
        <v>3</v>
      </c>
      <c r="W1155">
        <v>11</v>
      </c>
      <c r="X1155">
        <v>0</v>
      </c>
      <c r="Y1155">
        <v>63</v>
      </c>
      <c r="Z1155">
        <v>2327</v>
      </c>
      <c r="AA1155">
        <v>0</v>
      </c>
      <c r="AB1155">
        <v>1</v>
      </c>
      <c r="AC1155">
        <v>0</v>
      </c>
      <c r="AD1155">
        <v>0</v>
      </c>
      <c r="AE1155">
        <v>0</v>
      </c>
      <c r="AF1155">
        <v>0</v>
      </c>
      <c r="AG1155">
        <v>0</v>
      </c>
      <c r="AH1155">
        <v>0</v>
      </c>
      <c r="AI1155">
        <v>1</v>
      </c>
      <c r="AJ1155">
        <v>0</v>
      </c>
      <c r="AK1155">
        <v>391</v>
      </c>
      <c r="AL1155">
        <v>344</v>
      </c>
      <c r="AM1155">
        <v>1</v>
      </c>
    </row>
    <row r="1156" spans="1:39" x14ac:dyDescent="0.25">
      <c r="A1156">
        <v>23724</v>
      </c>
      <c r="B1156">
        <v>1</v>
      </c>
      <c r="C1156">
        <v>0</v>
      </c>
      <c r="D1156">
        <v>65</v>
      </c>
      <c r="E1156">
        <v>5</v>
      </c>
      <c r="F1156">
        <v>23</v>
      </c>
      <c r="G1156">
        <v>15</v>
      </c>
      <c r="H1156">
        <v>0</v>
      </c>
      <c r="I1156">
        <v>18</v>
      </c>
      <c r="J1156">
        <v>14</v>
      </c>
      <c r="K1156">
        <v>2</v>
      </c>
      <c r="L1156">
        <v>2</v>
      </c>
      <c r="M1156">
        <v>0</v>
      </c>
      <c r="N1156">
        <v>3</v>
      </c>
      <c r="O1156">
        <v>8</v>
      </c>
      <c r="P1156">
        <v>0</v>
      </c>
      <c r="Q1156">
        <v>0</v>
      </c>
      <c r="R1156">
        <v>0</v>
      </c>
      <c r="S1156">
        <v>0</v>
      </c>
      <c r="T1156">
        <v>0</v>
      </c>
      <c r="U1156">
        <v>0</v>
      </c>
      <c r="V1156">
        <v>3</v>
      </c>
      <c r="W1156">
        <v>11</v>
      </c>
      <c r="X1156">
        <v>0</v>
      </c>
      <c r="Y1156">
        <v>41</v>
      </c>
      <c r="Z1156">
        <v>2696</v>
      </c>
      <c r="AA1156">
        <v>0</v>
      </c>
      <c r="AB1156">
        <v>0</v>
      </c>
      <c r="AC1156">
        <v>0</v>
      </c>
      <c r="AD1156">
        <v>1</v>
      </c>
      <c r="AE1156">
        <v>0</v>
      </c>
      <c r="AF1156">
        <v>0</v>
      </c>
      <c r="AG1156">
        <v>1</v>
      </c>
      <c r="AH1156">
        <v>0</v>
      </c>
      <c r="AI1156">
        <v>0</v>
      </c>
      <c r="AJ1156">
        <v>0</v>
      </c>
      <c r="AK1156">
        <v>61</v>
      </c>
      <c r="AL1156">
        <v>47</v>
      </c>
      <c r="AM1156">
        <v>0</v>
      </c>
    </row>
    <row r="1157" spans="1:39" x14ac:dyDescent="0.25">
      <c r="A1157">
        <v>47353</v>
      </c>
      <c r="B1157">
        <v>0</v>
      </c>
      <c r="C1157">
        <v>1</v>
      </c>
      <c r="D1157">
        <v>93</v>
      </c>
      <c r="E1157">
        <v>184</v>
      </c>
      <c r="F1157">
        <v>2</v>
      </c>
      <c r="G1157">
        <v>19</v>
      </c>
      <c r="H1157">
        <v>8</v>
      </c>
      <c r="I1157">
        <v>8</v>
      </c>
      <c r="J1157">
        <v>4</v>
      </c>
      <c r="K1157">
        <v>3</v>
      </c>
      <c r="L1157">
        <v>2</v>
      </c>
      <c r="M1157">
        <v>2</v>
      </c>
      <c r="N1157">
        <v>6</v>
      </c>
      <c r="O1157">
        <v>5</v>
      </c>
      <c r="P1157">
        <v>0</v>
      </c>
      <c r="Q1157">
        <v>0</v>
      </c>
      <c r="R1157">
        <v>0</v>
      </c>
      <c r="S1157">
        <v>0</v>
      </c>
      <c r="T1157">
        <v>0</v>
      </c>
      <c r="U1157">
        <v>0</v>
      </c>
      <c r="V1157">
        <v>3</v>
      </c>
      <c r="W1157">
        <v>11</v>
      </c>
      <c r="X1157">
        <v>0</v>
      </c>
      <c r="Y1157">
        <v>60</v>
      </c>
      <c r="Z1157">
        <v>2387</v>
      </c>
      <c r="AA1157">
        <v>0</v>
      </c>
      <c r="AB1157">
        <v>1</v>
      </c>
      <c r="AC1157">
        <v>0</v>
      </c>
      <c r="AD1157">
        <v>0</v>
      </c>
      <c r="AE1157">
        <v>0</v>
      </c>
      <c r="AF1157">
        <v>0</v>
      </c>
      <c r="AG1157">
        <v>0</v>
      </c>
      <c r="AH1157">
        <v>0</v>
      </c>
      <c r="AI1157">
        <v>1</v>
      </c>
      <c r="AJ1157">
        <v>0</v>
      </c>
      <c r="AK1157">
        <v>221</v>
      </c>
      <c r="AL1157">
        <v>217</v>
      </c>
      <c r="AM1157">
        <v>0</v>
      </c>
    </row>
    <row r="1158" spans="1:39" x14ac:dyDescent="0.25">
      <c r="A1158">
        <v>33444</v>
      </c>
      <c r="B1158">
        <v>1</v>
      </c>
      <c r="C1158">
        <v>1</v>
      </c>
      <c r="D1158">
        <v>24</v>
      </c>
      <c r="E1158">
        <v>8</v>
      </c>
      <c r="F1158">
        <v>0</v>
      </c>
      <c r="G1158">
        <v>8</v>
      </c>
      <c r="H1158">
        <v>0</v>
      </c>
      <c r="I1158">
        <v>0</v>
      </c>
      <c r="J1158">
        <v>2</v>
      </c>
      <c r="K1158">
        <v>1</v>
      </c>
      <c r="L1158">
        <v>1</v>
      </c>
      <c r="M1158">
        <v>0</v>
      </c>
      <c r="N1158">
        <v>2</v>
      </c>
      <c r="O1158">
        <v>8</v>
      </c>
      <c r="P1158">
        <v>0</v>
      </c>
      <c r="Q1158">
        <v>0</v>
      </c>
      <c r="R1158">
        <v>0</v>
      </c>
      <c r="S1158">
        <v>0</v>
      </c>
      <c r="T1158">
        <v>0</v>
      </c>
      <c r="U1158">
        <v>0</v>
      </c>
      <c r="V1158">
        <v>3</v>
      </c>
      <c r="W1158">
        <v>11</v>
      </c>
      <c r="X1158">
        <v>0</v>
      </c>
      <c r="Y1158">
        <v>68</v>
      </c>
      <c r="Z1158">
        <v>2762</v>
      </c>
      <c r="AA1158">
        <v>0</v>
      </c>
      <c r="AB1158">
        <v>1</v>
      </c>
      <c r="AC1158">
        <v>0</v>
      </c>
      <c r="AD1158">
        <v>0</v>
      </c>
      <c r="AE1158">
        <v>0</v>
      </c>
      <c r="AF1158">
        <v>0</v>
      </c>
      <c r="AG1158">
        <v>0</v>
      </c>
      <c r="AH1158">
        <v>0</v>
      </c>
      <c r="AI1158">
        <v>1</v>
      </c>
      <c r="AJ1158">
        <v>0</v>
      </c>
      <c r="AK1158">
        <v>16</v>
      </c>
      <c r="AL1158">
        <v>14</v>
      </c>
      <c r="AM1158">
        <v>0</v>
      </c>
    </row>
    <row r="1159" spans="1:39" x14ac:dyDescent="0.25">
      <c r="A1159">
        <v>54386</v>
      </c>
      <c r="B1159">
        <v>0</v>
      </c>
      <c r="C1159">
        <v>1</v>
      </c>
      <c r="D1159">
        <v>8</v>
      </c>
      <c r="E1159">
        <v>277</v>
      </c>
      <c r="F1159">
        <v>21</v>
      </c>
      <c r="G1159">
        <v>64</v>
      </c>
      <c r="H1159">
        <v>62</v>
      </c>
      <c r="I1159">
        <v>21</v>
      </c>
      <c r="J1159">
        <v>25</v>
      </c>
      <c r="K1159">
        <v>2</v>
      </c>
      <c r="L1159">
        <v>3</v>
      </c>
      <c r="M1159">
        <v>2</v>
      </c>
      <c r="N1159">
        <v>10</v>
      </c>
      <c r="O1159">
        <v>3</v>
      </c>
      <c r="P1159">
        <v>0</v>
      </c>
      <c r="Q1159">
        <v>0</v>
      </c>
      <c r="R1159">
        <v>0</v>
      </c>
      <c r="S1159">
        <v>0</v>
      </c>
      <c r="T1159">
        <v>0</v>
      </c>
      <c r="U1159">
        <v>0</v>
      </c>
      <c r="V1159">
        <v>3</v>
      </c>
      <c r="W1159">
        <v>11</v>
      </c>
      <c r="X1159">
        <v>0</v>
      </c>
      <c r="Y1159">
        <v>39</v>
      </c>
      <c r="Z1159">
        <v>2567</v>
      </c>
      <c r="AA1159">
        <v>0</v>
      </c>
      <c r="AB1159">
        <v>1</v>
      </c>
      <c r="AC1159">
        <v>0</v>
      </c>
      <c r="AD1159">
        <v>0</v>
      </c>
      <c r="AE1159">
        <v>0</v>
      </c>
      <c r="AF1159">
        <v>0</v>
      </c>
      <c r="AG1159">
        <v>0</v>
      </c>
      <c r="AH1159">
        <v>1</v>
      </c>
      <c r="AI1159">
        <v>0</v>
      </c>
      <c r="AJ1159">
        <v>0</v>
      </c>
      <c r="AK1159">
        <v>445</v>
      </c>
      <c r="AL1159">
        <v>420</v>
      </c>
      <c r="AM1159">
        <v>0</v>
      </c>
    </row>
    <row r="1160" spans="1:39" x14ac:dyDescent="0.25">
      <c r="A1160">
        <v>28510</v>
      </c>
      <c r="B1160">
        <v>1</v>
      </c>
      <c r="C1160">
        <v>1</v>
      </c>
      <c r="D1160">
        <v>72</v>
      </c>
      <c r="E1160">
        <v>44</v>
      </c>
      <c r="F1160">
        <v>5</v>
      </c>
      <c r="G1160">
        <v>19</v>
      </c>
      <c r="H1160">
        <v>0</v>
      </c>
      <c r="I1160">
        <v>4</v>
      </c>
      <c r="J1160">
        <v>19</v>
      </c>
      <c r="K1160">
        <v>3</v>
      </c>
      <c r="L1160">
        <v>2</v>
      </c>
      <c r="M1160">
        <v>0</v>
      </c>
      <c r="N1160">
        <v>4</v>
      </c>
      <c r="O1160">
        <v>5</v>
      </c>
      <c r="P1160">
        <v>0</v>
      </c>
      <c r="Q1160">
        <v>0</v>
      </c>
      <c r="R1160">
        <v>0</v>
      </c>
      <c r="S1160">
        <v>0</v>
      </c>
      <c r="T1160">
        <v>0</v>
      </c>
      <c r="U1160">
        <v>0</v>
      </c>
      <c r="V1160">
        <v>3</v>
      </c>
      <c r="W1160">
        <v>11</v>
      </c>
      <c r="X1160">
        <v>0</v>
      </c>
      <c r="Y1160">
        <v>39</v>
      </c>
      <c r="Z1160">
        <v>2601</v>
      </c>
      <c r="AA1160">
        <v>1</v>
      </c>
      <c r="AB1160">
        <v>0</v>
      </c>
      <c r="AC1160">
        <v>0</v>
      </c>
      <c r="AD1160">
        <v>0</v>
      </c>
      <c r="AE1160">
        <v>0</v>
      </c>
      <c r="AF1160">
        <v>0</v>
      </c>
      <c r="AG1160">
        <v>0</v>
      </c>
      <c r="AH1160">
        <v>1</v>
      </c>
      <c r="AI1160">
        <v>0</v>
      </c>
      <c r="AJ1160">
        <v>0</v>
      </c>
      <c r="AK1160">
        <v>72</v>
      </c>
      <c r="AL1160">
        <v>53</v>
      </c>
      <c r="AM1160">
        <v>0</v>
      </c>
    </row>
    <row r="1161" spans="1:39" x14ac:dyDescent="0.25">
      <c r="A1161">
        <v>90638</v>
      </c>
      <c r="B1161">
        <v>0</v>
      </c>
      <c r="C1161">
        <v>0</v>
      </c>
      <c r="D1161">
        <v>29</v>
      </c>
      <c r="E1161">
        <v>1156</v>
      </c>
      <c r="F1161">
        <v>120</v>
      </c>
      <c r="G1161">
        <v>915</v>
      </c>
      <c r="H1161">
        <v>94</v>
      </c>
      <c r="I1161">
        <v>144</v>
      </c>
      <c r="J1161">
        <v>96</v>
      </c>
      <c r="K1161">
        <v>1</v>
      </c>
      <c r="L1161">
        <v>3</v>
      </c>
      <c r="M1161">
        <v>4</v>
      </c>
      <c r="N1161">
        <v>10</v>
      </c>
      <c r="O1161">
        <v>1</v>
      </c>
      <c r="P1161">
        <v>0</v>
      </c>
      <c r="Q1161">
        <v>0</v>
      </c>
      <c r="R1161">
        <v>1</v>
      </c>
      <c r="S1161">
        <v>0</v>
      </c>
      <c r="T1161">
        <v>0</v>
      </c>
      <c r="U1161">
        <v>0</v>
      </c>
      <c r="V1161">
        <v>3</v>
      </c>
      <c r="W1161">
        <v>11</v>
      </c>
      <c r="X1161">
        <v>0</v>
      </c>
      <c r="Y1161">
        <v>29</v>
      </c>
      <c r="Z1161">
        <v>2295</v>
      </c>
      <c r="AA1161">
        <v>0</v>
      </c>
      <c r="AB1161">
        <v>0</v>
      </c>
      <c r="AC1161">
        <v>1</v>
      </c>
      <c r="AD1161">
        <v>0</v>
      </c>
      <c r="AE1161">
        <v>0</v>
      </c>
      <c r="AF1161">
        <v>0</v>
      </c>
      <c r="AG1161">
        <v>0</v>
      </c>
      <c r="AH1161">
        <v>0</v>
      </c>
      <c r="AI1161">
        <v>1</v>
      </c>
      <c r="AJ1161">
        <v>0</v>
      </c>
      <c r="AK1161">
        <v>2429</v>
      </c>
      <c r="AL1161">
        <v>2333</v>
      </c>
      <c r="AM1161">
        <v>1</v>
      </c>
    </row>
    <row r="1162" spans="1:39" x14ac:dyDescent="0.25">
      <c r="A1162">
        <v>48070</v>
      </c>
      <c r="B1162">
        <v>0</v>
      </c>
      <c r="C1162">
        <v>1</v>
      </c>
      <c r="D1162">
        <v>33</v>
      </c>
      <c r="E1162">
        <v>373</v>
      </c>
      <c r="F1162">
        <v>14</v>
      </c>
      <c r="G1162">
        <v>83</v>
      </c>
      <c r="H1162">
        <v>6</v>
      </c>
      <c r="I1162">
        <v>9</v>
      </c>
      <c r="J1162">
        <v>19</v>
      </c>
      <c r="K1162">
        <v>3</v>
      </c>
      <c r="L1162">
        <v>8</v>
      </c>
      <c r="M1162">
        <v>2</v>
      </c>
      <c r="N1162">
        <v>6</v>
      </c>
      <c r="O1162">
        <v>7</v>
      </c>
      <c r="P1162">
        <v>0</v>
      </c>
      <c r="Q1162">
        <v>0</v>
      </c>
      <c r="R1162">
        <v>0</v>
      </c>
      <c r="S1162">
        <v>0</v>
      </c>
      <c r="T1162">
        <v>0</v>
      </c>
      <c r="U1162">
        <v>1</v>
      </c>
      <c r="V1162">
        <v>3</v>
      </c>
      <c r="W1162">
        <v>11</v>
      </c>
      <c r="X1162">
        <v>0</v>
      </c>
      <c r="Y1162">
        <v>70</v>
      </c>
      <c r="Z1162">
        <v>2691</v>
      </c>
      <c r="AA1162">
        <v>0</v>
      </c>
      <c r="AB1162">
        <v>0</v>
      </c>
      <c r="AC1162">
        <v>0</v>
      </c>
      <c r="AD1162">
        <v>1</v>
      </c>
      <c r="AE1162">
        <v>0</v>
      </c>
      <c r="AF1162">
        <v>0</v>
      </c>
      <c r="AG1162">
        <v>0</v>
      </c>
      <c r="AH1162">
        <v>1</v>
      </c>
      <c r="AI1162">
        <v>0</v>
      </c>
      <c r="AJ1162">
        <v>0</v>
      </c>
      <c r="AK1162">
        <v>485</v>
      </c>
      <c r="AL1162">
        <v>466</v>
      </c>
      <c r="AM1162">
        <v>0</v>
      </c>
    </row>
    <row r="1163" spans="1:39" x14ac:dyDescent="0.25">
      <c r="A1163">
        <v>43140</v>
      </c>
      <c r="B1163">
        <v>0</v>
      </c>
      <c r="C1163">
        <v>1</v>
      </c>
      <c r="D1163">
        <v>68</v>
      </c>
      <c r="E1163">
        <v>134</v>
      </c>
      <c r="F1163">
        <v>8</v>
      </c>
      <c r="G1163">
        <v>76</v>
      </c>
      <c r="H1163">
        <v>6</v>
      </c>
      <c r="I1163">
        <v>0</v>
      </c>
      <c r="J1163">
        <v>11</v>
      </c>
      <c r="K1163">
        <v>1</v>
      </c>
      <c r="L1163">
        <v>4</v>
      </c>
      <c r="M1163">
        <v>1</v>
      </c>
      <c r="N1163">
        <v>5</v>
      </c>
      <c r="O1163">
        <v>6</v>
      </c>
      <c r="P1163">
        <v>0</v>
      </c>
      <c r="Q1163">
        <v>0</v>
      </c>
      <c r="R1163">
        <v>0</v>
      </c>
      <c r="S1163">
        <v>0</v>
      </c>
      <c r="T1163">
        <v>0</v>
      </c>
      <c r="U1163">
        <v>0</v>
      </c>
      <c r="V1163">
        <v>3</v>
      </c>
      <c r="W1163">
        <v>11</v>
      </c>
      <c r="X1163">
        <v>0</v>
      </c>
      <c r="Y1163">
        <v>63</v>
      </c>
      <c r="Z1163">
        <v>2699</v>
      </c>
      <c r="AA1163">
        <v>0</v>
      </c>
      <c r="AB1163">
        <v>1</v>
      </c>
      <c r="AC1163">
        <v>0</v>
      </c>
      <c r="AD1163">
        <v>0</v>
      </c>
      <c r="AE1163">
        <v>0</v>
      </c>
      <c r="AF1163">
        <v>0</v>
      </c>
      <c r="AG1163">
        <v>0</v>
      </c>
      <c r="AH1163">
        <v>1</v>
      </c>
      <c r="AI1163">
        <v>0</v>
      </c>
      <c r="AJ1163">
        <v>0</v>
      </c>
      <c r="AK1163">
        <v>224</v>
      </c>
      <c r="AL1163">
        <v>213</v>
      </c>
      <c r="AM1163">
        <v>0</v>
      </c>
    </row>
    <row r="1164" spans="1:39" x14ac:dyDescent="0.25">
      <c r="A1164">
        <v>54959</v>
      </c>
      <c r="B1164">
        <v>0</v>
      </c>
      <c r="C1164">
        <v>1</v>
      </c>
      <c r="D1164">
        <v>55</v>
      </c>
      <c r="E1164">
        <v>1148</v>
      </c>
      <c r="F1164">
        <v>0</v>
      </c>
      <c r="G1164">
        <v>60</v>
      </c>
      <c r="H1164">
        <v>0</v>
      </c>
      <c r="I1164">
        <v>0</v>
      </c>
      <c r="J1164">
        <v>24</v>
      </c>
      <c r="K1164">
        <v>3</v>
      </c>
      <c r="L1164">
        <v>9</v>
      </c>
      <c r="M1164">
        <v>5</v>
      </c>
      <c r="N1164">
        <v>4</v>
      </c>
      <c r="O1164">
        <v>7</v>
      </c>
      <c r="P1164">
        <v>0</v>
      </c>
      <c r="Q1164">
        <v>1</v>
      </c>
      <c r="R1164">
        <v>0</v>
      </c>
      <c r="S1164">
        <v>0</v>
      </c>
      <c r="T1164">
        <v>0</v>
      </c>
      <c r="U1164">
        <v>0</v>
      </c>
      <c r="V1164">
        <v>3</v>
      </c>
      <c r="W1164">
        <v>11</v>
      </c>
      <c r="X1164">
        <v>1</v>
      </c>
      <c r="Y1164">
        <v>59</v>
      </c>
      <c r="Z1164">
        <v>2685</v>
      </c>
      <c r="AA1164">
        <v>1</v>
      </c>
      <c r="AB1164">
        <v>0</v>
      </c>
      <c r="AC1164">
        <v>0</v>
      </c>
      <c r="AD1164">
        <v>0</v>
      </c>
      <c r="AE1164">
        <v>0</v>
      </c>
      <c r="AF1164">
        <v>0</v>
      </c>
      <c r="AG1164">
        <v>0</v>
      </c>
      <c r="AH1164">
        <v>0</v>
      </c>
      <c r="AI1164">
        <v>0</v>
      </c>
      <c r="AJ1164">
        <v>1</v>
      </c>
      <c r="AK1164">
        <v>1208</v>
      </c>
      <c r="AL1164">
        <v>1184</v>
      </c>
      <c r="AM1164">
        <v>1</v>
      </c>
    </row>
    <row r="1165" spans="1:39" x14ac:dyDescent="0.25">
      <c r="A1165">
        <v>15056</v>
      </c>
      <c r="B1165">
        <v>1</v>
      </c>
      <c r="C1165">
        <v>1</v>
      </c>
      <c r="D1165">
        <v>76</v>
      </c>
      <c r="E1165">
        <v>6</v>
      </c>
      <c r="F1165">
        <v>12</v>
      </c>
      <c r="G1165">
        <v>3</v>
      </c>
      <c r="H1165">
        <v>21</v>
      </c>
      <c r="I1165">
        <v>6</v>
      </c>
      <c r="J1165">
        <v>40</v>
      </c>
      <c r="K1165">
        <v>5</v>
      </c>
      <c r="L1165">
        <v>2</v>
      </c>
      <c r="M1165">
        <v>2</v>
      </c>
      <c r="N1165">
        <v>3</v>
      </c>
      <c r="O1165">
        <v>5</v>
      </c>
      <c r="P1165">
        <v>0</v>
      </c>
      <c r="Q1165">
        <v>0</v>
      </c>
      <c r="R1165">
        <v>0</v>
      </c>
      <c r="S1165">
        <v>0</v>
      </c>
      <c r="T1165">
        <v>0</v>
      </c>
      <c r="U1165">
        <v>0</v>
      </c>
      <c r="V1165">
        <v>3</v>
      </c>
      <c r="W1165">
        <v>11</v>
      </c>
      <c r="X1165">
        <v>0</v>
      </c>
      <c r="Y1165">
        <v>62</v>
      </c>
      <c r="Z1165">
        <v>2581</v>
      </c>
      <c r="AA1165">
        <v>0</v>
      </c>
      <c r="AB1165">
        <v>0</v>
      </c>
      <c r="AC1165">
        <v>1</v>
      </c>
      <c r="AD1165">
        <v>0</v>
      </c>
      <c r="AE1165">
        <v>0</v>
      </c>
      <c r="AF1165">
        <v>0</v>
      </c>
      <c r="AG1165">
        <v>1</v>
      </c>
      <c r="AH1165">
        <v>0</v>
      </c>
      <c r="AI1165">
        <v>0</v>
      </c>
      <c r="AJ1165">
        <v>0</v>
      </c>
      <c r="AK1165">
        <v>48</v>
      </c>
      <c r="AL1165">
        <v>8</v>
      </c>
      <c r="AM1165">
        <v>0</v>
      </c>
    </row>
    <row r="1166" spans="1:39" x14ac:dyDescent="0.25">
      <c r="A1166">
        <v>26954</v>
      </c>
      <c r="B1166">
        <v>1</v>
      </c>
      <c r="C1166">
        <v>0</v>
      </c>
      <c r="D1166">
        <v>17</v>
      </c>
      <c r="E1166">
        <v>4</v>
      </c>
      <c r="F1166">
        <v>1</v>
      </c>
      <c r="G1166">
        <v>11</v>
      </c>
      <c r="H1166">
        <v>0</v>
      </c>
      <c r="I1166">
        <v>0</v>
      </c>
      <c r="J1166">
        <v>1</v>
      </c>
      <c r="K1166">
        <v>1</v>
      </c>
      <c r="L1166">
        <v>1</v>
      </c>
      <c r="M1166">
        <v>0</v>
      </c>
      <c r="N1166">
        <v>2</v>
      </c>
      <c r="O1166">
        <v>7</v>
      </c>
      <c r="P1166">
        <v>0</v>
      </c>
      <c r="Q1166">
        <v>0</v>
      </c>
      <c r="R1166">
        <v>0</v>
      </c>
      <c r="S1166">
        <v>0</v>
      </c>
      <c r="T1166">
        <v>0</v>
      </c>
      <c r="U1166">
        <v>0</v>
      </c>
      <c r="V1166">
        <v>3</v>
      </c>
      <c r="W1166">
        <v>11</v>
      </c>
      <c r="X1166">
        <v>0</v>
      </c>
      <c r="Y1166">
        <v>49</v>
      </c>
      <c r="Z1166">
        <v>2211</v>
      </c>
      <c r="AA1166">
        <v>0</v>
      </c>
      <c r="AB1166">
        <v>0</v>
      </c>
      <c r="AC1166">
        <v>1</v>
      </c>
      <c r="AD1166">
        <v>0</v>
      </c>
      <c r="AE1166">
        <v>0</v>
      </c>
      <c r="AF1166">
        <v>0</v>
      </c>
      <c r="AG1166">
        <v>0</v>
      </c>
      <c r="AH1166">
        <v>1</v>
      </c>
      <c r="AI1166">
        <v>0</v>
      </c>
      <c r="AJ1166">
        <v>0</v>
      </c>
      <c r="AK1166">
        <v>16</v>
      </c>
      <c r="AL1166">
        <v>15</v>
      </c>
      <c r="AM1166">
        <v>0</v>
      </c>
    </row>
    <row r="1167" spans="1:39" x14ac:dyDescent="0.25">
      <c r="A1167">
        <v>22327</v>
      </c>
      <c r="B1167">
        <v>1</v>
      </c>
      <c r="C1167">
        <v>0</v>
      </c>
      <c r="D1167">
        <v>94</v>
      </c>
      <c r="E1167">
        <v>5</v>
      </c>
      <c r="F1167">
        <v>4</v>
      </c>
      <c r="G1167">
        <v>8</v>
      </c>
      <c r="H1167">
        <v>2</v>
      </c>
      <c r="I1167">
        <v>0</v>
      </c>
      <c r="J1167">
        <v>5</v>
      </c>
      <c r="K1167">
        <v>1</v>
      </c>
      <c r="L1167">
        <v>1</v>
      </c>
      <c r="M1167">
        <v>0</v>
      </c>
      <c r="N1167">
        <v>3</v>
      </c>
      <c r="O1167">
        <v>5</v>
      </c>
      <c r="P1167">
        <v>0</v>
      </c>
      <c r="Q1167">
        <v>0</v>
      </c>
      <c r="R1167">
        <v>0</v>
      </c>
      <c r="S1167">
        <v>0</v>
      </c>
      <c r="T1167">
        <v>0</v>
      </c>
      <c r="U1167">
        <v>0</v>
      </c>
      <c r="V1167">
        <v>3</v>
      </c>
      <c r="W1167">
        <v>11</v>
      </c>
      <c r="X1167">
        <v>0</v>
      </c>
      <c r="Y1167">
        <v>35</v>
      </c>
      <c r="Z1167">
        <v>2490</v>
      </c>
      <c r="AA1167">
        <v>0</v>
      </c>
      <c r="AB1167">
        <v>0</v>
      </c>
      <c r="AC1167">
        <v>1</v>
      </c>
      <c r="AD1167">
        <v>0</v>
      </c>
      <c r="AE1167">
        <v>0</v>
      </c>
      <c r="AF1167">
        <v>0</v>
      </c>
      <c r="AG1167">
        <v>0</v>
      </c>
      <c r="AH1167">
        <v>1</v>
      </c>
      <c r="AI1167">
        <v>0</v>
      </c>
      <c r="AJ1167">
        <v>0</v>
      </c>
      <c r="AK1167">
        <v>19</v>
      </c>
      <c r="AL1167">
        <v>14</v>
      </c>
      <c r="AM1167">
        <v>0</v>
      </c>
    </row>
    <row r="1168" spans="1:39" x14ac:dyDescent="0.25">
      <c r="A1168">
        <v>44393</v>
      </c>
      <c r="B1168">
        <v>1</v>
      </c>
      <c r="C1168">
        <v>1</v>
      </c>
      <c r="D1168">
        <v>86</v>
      </c>
      <c r="E1168">
        <v>24</v>
      </c>
      <c r="F1168">
        <v>2</v>
      </c>
      <c r="G1168">
        <v>20</v>
      </c>
      <c r="H1168">
        <v>2</v>
      </c>
      <c r="I1168">
        <v>2</v>
      </c>
      <c r="J1168">
        <v>10</v>
      </c>
      <c r="K1168">
        <v>2</v>
      </c>
      <c r="L1168">
        <v>1</v>
      </c>
      <c r="M1168">
        <v>0</v>
      </c>
      <c r="N1168">
        <v>4</v>
      </c>
      <c r="O1168">
        <v>4</v>
      </c>
      <c r="P1168">
        <v>0</v>
      </c>
      <c r="Q1168">
        <v>0</v>
      </c>
      <c r="R1168">
        <v>0</v>
      </c>
      <c r="S1168">
        <v>0</v>
      </c>
      <c r="T1168">
        <v>0</v>
      </c>
      <c r="U1168">
        <v>0</v>
      </c>
      <c r="V1168">
        <v>3</v>
      </c>
      <c r="W1168">
        <v>11</v>
      </c>
      <c r="X1168">
        <v>0</v>
      </c>
      <c r="Y1168">
        <v>55</v>
      </c>
      <c r="Z1168">
        <v>2470</v>
      </c>
      <c r="AA1168">
        <v>0</v>
      </c>
      <c r="AB1168">
        <v>1</v>
      </c>
      <c r="AC1168">
        <v>0</v>
      </c>
      <c r="AD1168">
        <v>0</v>
      </c>
      <c r="AE1168">
        <v>0</v>
      </c>
      <c r="AF1168">
        <v>0</v>
      </c>
      <c r="AG1168">
        <v>0</v>
      </c>
      <c r="AH1168">
        <v>1</v>
      </c>
      <c r="AI1168">
        <v>0</v>
      </c>
      <c r="AJ1168">
        <v>0</v>
      </c>
      <c r="AK1168">
        <v>50</v>
      </c>
      <c r="AL1168">
        <v>40</v>
      </c>
      <c r="AM1168">
        <v>0</v>
      </c>
    </row>
    <row r="1169" spans="1:39" x14ac:dyDescent="0.25">
      <c r="A1169">
        <v>62000</v>
      </c>
      <c r="B1169">
        <v>0</v>
      </c>
      <c r="C1169">
        <v>1</v>
      </c>
      <c r="D1169">
        <v>25</v>
      </c>
      <c r="E1169">
        <v>899</v>
      </c>
      <c r="F1169">
        <v>0</v>
      </c>
      <c r="G1169">
        <v>101</v>
      </c>
      <c r="H1169">
        <v>0</v>
      </c>
      <c r="I1169">
        <v>0</v>
      </c>
      <c r="J1169">
        <v>20</v>
      </c>
      <c r="K1169">
        <v>1</v>
      </c>
      <c r="L1169">
        <v>6</v>
      </c>
      <c r="M1169">
        <v>6</v>
      </c>
      <c r="N1169">
        <v>13</v>
      </c>
      <c r="O1169">
        <v>4</v>
      </c>
      <c r="P1169">
        <v>0</v>
      </c>
      <c r="Q1169">
        <v>0</v>
      </c>
      <c r="R1169">
        <v>0</v>
      </c>
      <c r="S1169">
        <v>1</v>
      </c>
      <c r="T1169">
        <v>0</v>
      </c>
      <c r="U1169">
        <v>0</v>
      </c>
      <c r="V1169">
        <v>3</v>
      </c>
      <c r="W1169">
        <v>11</v>
      </c>
      <c r="X1169">
        <v>0</v>
      </c>
      <c r="Y1169">
        <v>68</v>
      </c>
      <c r="Z1169">
        <v>2467</v>
      </c>
      <c r="AA1169">
        <v>0</v>
      </c>
      <c r="AB1169">
        <v>0</v>
      </c>
      <c r="AC1169">
        <v>1</v>
      </c>
      <c r="AD1169">
        <v>0</v>
      </c>
      <c r="AE1169">
        <v>0</v>
      </c>
      <c r="AF1169">
        <v>0</v>
      </c>
      <c r="AG1169">
        <v>0</v>
      </c>
      <c r="AH1169">
        <v>0</v>
      </c>
      <c r="AI1169">
        <v>0</v>
      </c>
      <c r="AJ1169">
        <v>1</v>
      </c>
      <c r="AK1169">
        <v>1000</v>
      </c>
      <c r="AL1169">
        <v>980</v>
      </c>
      <c r="AM1169">
        <v>1</v>
      </c>
    </row>
    <row r="1170" spans="1:39" x14ac:dyDescent="0.25">
      <c r="A1170">
        <v>31497</v>
      </c>
      <c r="B1170">
        <v>0</v>
      </c>
      <c r="C1170">
        <v>1</v>
      </c>
      <c r="D1170">
        <v>22</v>
      </c>
      <c r="E1170">
        <v>108</v>
      </c>
      <c r="F1170">
        <v>1</v>
      </c>
      <c r="G1170">
        <v>28</v>
      </c>
      <c r="H1170">
        <v>13</v>
      </c>
      <c r="I1170">
        <v>1</v>
      </c>
      <c r="J1170">
        <v>4</v>
      </c>
      <c r="K1170">
        <v>2</v>
      </c>
      <c r="L1170">
        <v>3</v>
      </c>
      <c r="M1170">
        <v>1</v>
      </c>
      <c r="N1170">
        <v>4</v>
      </c>
      <c r="O1170">
        <v>8</v>
      </c>
      <c r="P1170">
        <v>0</v>
      </c>
      <c r="Q1170">
        <v>0</v>
      </c>
      <c r="R1170">
        <v>0</v>
      </c>
      <c r="S1170">
        <v>0</v>
      </c>
      <c r="T1170">
        <v>0</v>
      </c>
      <c r="U1170">
        <v>0</v>
      </c>
      <c r="V1170">
        <v>3</v>
      </c>
      <c r="W1170">
        <v>11</v>
      </c>
      <c r="X1170">
        <v>0</v>
      </c>
      <c r="Y1170">
        <v>58</v>
      </c>
      <c r="Z1170">
        <v>2729</v>
      </c>
      <c r="AA1170">
        <v>0</v>
      </c>
      <c r="AB1170">
        <v>0</v>
      </c>
      <c r="AC1170">
        <v>0</v>
      </c>
      <c r="AD1170">
        <v>1</v>
      </c>
      <c r="AE1170">
        <v>0</v>
      </c>
      <c r="AF1170">
        <v>0</v>
      </c>
      <c r="AG1170">
        <v>0</v>
      </c>
      <c r="AH1170">
        <v>0</v>
      </c>
      <c r="AI1170">
        <v>0</v>
      </c>
      <c r="AJ1170">
        <v>1</v>
      </c>
      <c r="AK1170">
        <v>151</v>
      </c>
      <c r="AL1170">
        <v>147</v>
      </c>
      <c r="AM1170">
        <v>0</v>
      </c>
    </row>
    <row r="1171" spans="1:39" x14ac:dyDescent="0.25">
      <c r="A1171">
        <v>45894</v>
      </c>
      <c r="B1171">
        <v>0</v>
      </c>
      <c r="C1171">
        <v>2</v>
      </c>
      <c r="D1171">
        <v>15</v>
      </c>
      <c r="E1171">
        <v>27</v>
      </c>
      <c r="F1171">
        <v>2</v>
      </c>
      <c r="G1171">
        <v>7</v>
      </c>
      <c r="H1171">
        <v>0</v>
      </c>
      <c r="I1171">
        <v>2</v>
      </c>
      <c r="J1171">
        <v>13</v>
      </c>
      <c r="K1171">
        <v>1</v>
      </c>
      <c r="L1171">
        <v>1</v>
      </c>
      <c r="M1171">
        <v>0</v>
      </c>
      <c r="N1171">
        <v>3</v>
      </c>
      <c r="O1171">
        <v>5</v>
      </c>
      <c r="P1171">
        <v>0</v>
      </c>
      <c r="Q1171">
        <v>0</v>
      </c>
      <c r="R1171">
        <v>0</v>
      </c>
      <c r="S1171">
        <v>0</v>
      </c>
      <c r="T1171">
        <v>0</v>
      </c>
      <c r="U1171">
        <v>0</v>
      </c>
      <c r="V1171">
        <v>3</v>
      </c>
      <c r="W1171">
        <v>11</v>
      </c>
      <c r="X1171">
        <v>0</v>
      </c>
      <c r="Y1171">
        <v>46</v>
      </c>
      <c r="Z1171">
        <v>2281</v>
      </c>
      <c r="AA1171">
        <v>0</v>
      </c>
      <c r="AB1171">
        <v>1</v>
      </c>
      <c r="AC1171">
        <v>0</v>
      </c>
      <c r="AD1171">
        <v>0</v>
      </c>
      <c r="AE1171">
        <v>0</v>
      </c>
      <c r="AF1171">
        <v>1</v>
      </c>
      <c r="AG1171">
        <v>0</v>
      </c>
      <c r="AH1171">
        <v>0</v>
      </c>
      <c r="AI1171">
        <v>0</v>
      </c>
      <c r="AJ1171">
        <v>0</v>
      </c>
      <c r="AK1171">
        <v>38</v>
      </c>
      <c r="AL1171">
        <v>25</v>
      </c>
      <c r="AM1171">
        <v>0</v>
      </c>
    </row>
    <row r="1172" spans="1:39" x14ac:dyDescent="0.25">
      <c r="A1172">
        <v>78579</v>
      </c>
      <c r="B1172">
        <v>0</v>
      </c>
      <c r="C1172">
        <v>0</v>
      </c>
      <c r="D1172">
        <v>35</v>
      </c>
      <c r="E1172">
        <v>816</v>
      </c>
      <c r="F1172">
        <v>66</v>
      </c>
      <c r="G1172">
        <v>549</v>
      </c>
      <c r="H1172">
        <v>216</v>
      </c>
      <c r="I1172">
        <v>66</v>
      </c>
      <c r="J1172">
        <v>99</v>
      </c>
      <c r="K1172">
        <v>1</v>
      </c>
      <c r="L1172">
        <v>5</v>
      </c>
      <c r="M1172">
        <v>6</v>
      </c>
      <c r="N1172">
        <v>4</v>
      </c>
      <c r="O1172">
        <v>3</v>
      </c>
      <c r="P1172">
        <v>0</v>
      </c>
      <c r="Q1172">
        <v>0</v>
      </c>
      <c r="R1172">
        <v>0</v>
      </c>
      <c r="S1172">
        <v>0</v>
      </c>
      <c r="T1172">
        <v>0</v>
      </c>
      <c r="U1172">
        <v>0</v>
      </c>
      <c r="V1172">
        <v>3</v>
      </c>
      <c r="W1172">
        <v>11</v>
      </c>
      <c r="X1172">
        <v>1</v>
      </c>
      <c r="Y1172">
        <v>50</v>
      </c>
      <c r="Z1172">
        <v>2713</v>
      </c>
      <c r="AA1172">
        <v>1</v>
      </c>
      <c r="AB1172">
        <v>0</v>
      </c>
      <c r="AC1172">
        <v>0</v>
      </c>
      <c r="AD1172">
        <v>0</v>
      </c>
      <c r="AE1172">
        <v>0</v>
      </c>
      <c r="AF1172">
        <v>0</v>
      </c>
      <c r="AG1172">
        <v>0</v>
      </c>
      <c r="AH1172">
        <v>0</v>
      </c>
      <c r="AI1172">
        <v>1</v>
      </c>
      <c r="AJ1172">
        <v>0</v>
      </c>
      <c r="AK1172">
        <v>1713</v>
      </c>
      <c r="AL1172">
        <v>1614</v>
      </c>
      <c r="AM1172">
        <v>0</v>
      </c>
    </row>
    <row r="1173" spans="1:39" x14ac:dyDescent="0.25">
      <c r="A1173">
        <v>67369</v>
      </c>
      <c r="B1173">
        <v>0</v>
      </c>
      <c r="C1173">
        <v>1</v>
      </c>
      <c r="D1173">
        <v>81</v>
      </c>
      <c r="E1173">
        <v>1298</v>
      </c>
      <c r="F1173">
        <v>0</v>
      </c>
      <c r="G1173">
        <v>70</v>
      </c>
      <c r="H1173">
        <v>37</v>
      </c>
      <c r="I1173">
        <v>14</v>
      </c>
      <c r="J1173">
        <v>42</v>
      </c>
      <c r="K1173">
        <v>4</v>
      </c>
      <c r="L1173">
        <v>7</v>
      </c>
      <c r="M1173">
        <v>4</v>
      </c>
      <c r="N1173">
        <v>10</v>
      </c>
      <c r="O1173">
        <v>4</v>
      </c>
      <c r="P1173">
        <v>0</v>
      </c>
      <c r="Q1173">
        <v>1</v>
      </c>
      <c r="R1173">
        <v>1</v>
      </c>
      <c r="S1173">
        <v>0</v>
      </c>
      <c r="T1173">
        <v>0</v>
      </c>
      <c r="U1173">
        <v>0</v>
      </c>
      <c r="V1173">
        <v>3</v>
      </c>
      <c r="W1173">
        <v>11</v>
      </c>
      <c r="X1173">
        <v>1</v>
      </c>
      <c r="Y1173">
        <v>51</v>
      </c>
      <c r="Z1173">
        <v>2748</v>
      </c>
      <c r="AA1173">
        <v>0</v>
      </c>
      <c r="AB1173">
        <v>0</v>
      </c>
      <c r="AC1173">
        <v>0</v>
      </c>
      <c r="AD1173">
        <v>0</v>
      </c>
      <c r="AE1173">
        <v>1</v>
      </c>
      <c r="AF1173">
        <v>0</v>
      </c>
      <c r="AG1173">
        <v>0</v>
      </c>
      <c r="AH1173">
        <v>0</v>
      </c>
      <c r="AI1173">
        <v>1</v>
      </c>
      <c r="AJ1173">
        <v>0</v>
      </c>
      <c r="AK1173">
        <v>1419</v>
      </c>
      <c r="AL1173">
        <v>1377</v>
      </c>
      <c r="AM1173">
        <v>2</v>
      </c>
    </row>
    <row r="1174" spans="1:39" x14ac:dyDescent="0.25">
      <c r="A1174">
        <v>58401</v>
      </c>
      <c r="B1174">
        <v>0</v>
      </c>
      <c r="C1174">
        <v>1</v>
      </c>
      <c r="D1174">
        <v>55</v>
      </c>
      <c r="E1174">
        <v>10</v>
      </c>
      <c r="F1174">
        <v>0</v>
      </c>
      <c r="G1174">
        <v>11</v>
      </c>
      <c r="H1174">
        <v>17</v>
      </c>
      <c r="I1174">
        <v>29</v>
      </c>
      <c r="J1174">
        <v>29</v>
      </c>
      <c r="K1174">
        <v>1</v>
      </c>
      <c r="L1174">
        <v>1</v>
      </c>
      <c r="M1174">
        <v>2</v>
      </c>
      <c r="N1174">
        <v>2</v>
      </c>
      <c r="O1174">
        <v>4</v>
      </c>
      <c r="P1174">
        <v>0</v>
      </c>
      <c r="Q1174">
        <v>0</v>
      </c>
      <c r="R1174">
        <v>0</v>
      </c>
      <c r="S1174">
        <v>0</v>
      </c>
      <c r="T1174">
        <v>0</v>
      </c>
      <c r="U1174">
        <v>0</v>
      </c>
      <c r="V1174">
        <v>3</v>
      </c>
      <c r="W1174">
        <v>11</v>
      </c>
      <c r="X1174">
        <v>0</v>
      </c>
      <c r="Y1174">
        <v>60</v>
      </c>
      <c r="Z1174">
        <v>2229</v>
      </c>
      <c r="AA1174">
        <v>1</v>
      </c>
      <c r="AB1174">
        <v>0</v>
      </c>
      <c r="AC1174">
        <v>0</v>
      </c>
      <c r="AD1174">
        <v>0</v>
      </c>
      <c r="AE1174">
        <v>0</v>
      </c>
      <c r="AF1174">
        <v>0</v>
      </c>
      <c r="AG1174">
        <v>0</v>
      </c>
      <c r="AH1174">
        <v>1</v>
      </c>
      <c r="AI1174">
        <v>0</v>
      </c>
      <c r="AJ1174">
        <v>0</v>
      </c>
      <c r="AK1174">
        <v>67</v>
      </c>
      <c r="AL1174">
        <v>38</v>
      </c>
      <c r="AM1174">
        <v>0</v>
      </c>
    </row>
    <row r="1175" spans="1:39" x14ac:dyDescent="0.25">
      <c r="A1175">
        <v>62307</v>
      </c>
      <c r="B1175">
        <v>0</v>
      </c>
      <c r="C1175">
        <v>1</v>
      </c>
      <c r="D1175">
        <v>94</v>
      </c>
      <c r="E1175">
        <v>87</v>
      </c>
      <c r="F1175">
        <v>13</v>
      </c>
      <c r="G1175">
        <v>34</v>
      </c>
      <c r="H1175">
        <v>10</v>
      </c>
      <c r="I1175">
        <v>6</v>
      </c>
      <c r="J1175">
        <v>10</v>
      </c>
      <c r="K1175">
        <v>1</v>
      </c>
      <c r="L1175">
        <v>4</v>
      </c>
      <c r="M1175">
        <v>0</v>
      </c>
      <c r="N1175">
        <v>4</v>
      </c>
      <c r="O1175">
        <v>5</v>
      </c>
      <c r="P1175">
        <v>0</v>
      </c>
      <c r="Q1175">
        <v>0</v>
      </c>
      <c r="R1175">
        <v>0</v>
      </c>
      <c r="S1175">
        <v>0</v>
      </c>
      <c r="T1175">
        <v>0</v>
      </c>
      <c r="U1175">
        <v>0</v>
      </c>
      <c r="V1175">
        <v>3</v>
      </c>
      <c r="W1175">
        <v>11</v>
      </c>
      <c r="X1175">
        <v>0</v>
      </c>
      <c r="Y1175">
        <v>68</v>
      </c>
      <c r="Z1175">
        <v>2291</v>
      </c>
      <c r="AA1175">
        <v>0</v>
      </c>
      <c r="AB1175">
        <v>0</v>
      </c>
      <c r="AC1175">
        <v>1</v>
      </c>
      <c r="AD1175">
        <v>0</v>
      </c>
      <c r="AE1175">
        <v>0</v>
      </c>
      <c r="AF1175">
        <v>0</v>
      </c>
      <c r="AG1175">
        <v>0</v>
      </c>
      <c r="AH1175">
        <v>1</v>
      </c>
      <c r="AI1175">
        <v>0</v>
      </c>
      <c r="AJ1175">
        <v>0</v>
      </c>
      <c r="AK1175">
        <v>150</v>
      </c>
      <c r="AL1175">
        <v>140</v>
      </c>
      <c r="AM1175">
        <v>0</v>
      </c>
    </row>
    <row r="1176" spans="1:39" x14ac:dyDescent="0.25">
      <c r="A1176">
        <v>43641</v>
      </c>
      <c r="B1176">
        <v>1</v>
      </c>
      <c r="C1176">
        <v>1</v>
      </c>
      <c r="D1176">
        <v>50</v>
      </c>
      <c r="E1176">
        <v>57</v>
      </c>
      <c r="F1176">
        <v>2</v>
      </c>
      <c r="G1176">
        <v>51</v>
      </c>
      <c r="H1176">
        <v>4</v>
      </c>
      <c r="I1176">
        <v>2</v>
      </c>
      <c r="J1176">
        <v>23</v>
      </c>
      <c r="K1176">
        <v>3</v>
      </c>
      <c r="L1176">
        <v>2</v>
      </c>
      <c r="M1176">
        <v>1</v>
      </c>
      <c r="N1176">
        <v>4</v>
      </c>
      <c r="O1176">
        <v>6</v>
      </c>
      <c r="P1176">
        <v>0</v>
      </c>
      <c r="Q1176">
        <v>0</v>
      </c>
      <c r="R1176">
        <v>0</v>
      </c>
      <c r="S1176">
        <v>0</v>
      </c>
      <c r="T1176">
        <v>0</v>
      </c>
      <c r="U1176">
        <v>0</v>
      </c>
      <c r="V1176">
        <v>3</v>
      </c>
      <c r="W1176">
        <v>11</v>
      </c>
      <c r="X1176">
        <v>0</v>
      </c>
      <c r="Y1176">
        <v>51</v>
      </c>
      <c r="Z1176">
        <v>2592</v>
      </c>
      <c r="AA1176">
        <v>0</v>
      </c>
      <c r="AB1176">
        <v>1</v>
      </c>
      <c r="AC1176">
        <v>0</v>
      </c>
      <c r="AD1176">
        <v>0</v>
      </c>
      <c r="AE1176">
        <v>0</v>
      </c>
      <c r="AF1176">
        <v>0</v>
      </c>
      <c r="AG1176">
        <v>0</v>
      </c>
      <c r="AH1176">
        <v>0</v>
      </c>
      <c r="AI1176">
        <v>1</v>
      </c>
      <c r="AJ1176">
        <v>0</v>
      </c>
      <c r="AK1176">
        <v>116</v>
      </c>
      <c r="AL1176">
        <v>93</v>
      </c>
      <c r="AM1176">
        <v>0</v>
      </c>
    </row>
    <row r="1177" spans="1:39" x14ac:dyDescent="0.25">
      <c r="A1177">
        <v>63841</v>
      </c>
      <c r="B1177">
        <v>0</v>
      </c>
      <c r="C1177">
        <v>1</v>
      </c>
      <c r="D1177">
        <v>64</v>
      </c>
      <c r="E1177">
        <v>635</v>
      </c>
      <c r="F1177">
        <v>15</v>
      </c>
      <c r="G1177">
        <v>100</v>
      </c>
      <c r="H1177">
        <v>20</v>
      </c>
      <c r="I1177">
        <v>7</v>
      </c>
      <c r="J1177">
        <v>131</v>
      </c>
      <c r="K1177">
        <v>1</v>
      </c>
      <c r="L1177">
        <v>9</v>
      </c>
      <c r="M1177">
        <v>3</v>
      </c>
      <c r="N1177">
        <v>9</v>
      </c>
      <c r="O1177">
        <v>6</v>
      </c>
      <c r="P1177">
        <v>0</v>
      </c>
      <c r="Q1177">
        <v>0</v>
      </c>
      <c r="R1177">
        <v>0</v>
      </c>
      <c r="S1177">
        <v>0</v>
      </c>
      <c r="T1177">
        <v>0</v>
      </c>
      <c r="U1177">
        <v>0</v>
      </c>
      <c r="V1177">
        <v>3</v>
      </c>
      <c r="W1177">
        <v>11</v>
      </c>
      <c r="X1177">
        <v>0</v>
      </c>
      <c r="Y1177">
        <v>52</v>
      </c>
      <c r="Z1177">
        <v>2593</v>
      </c>
      <c r="AA1177">
        <v>1</v>
      </c>
      <c r="AB1177">
        <v>0</v>
      </c>
      <c r="AC1177">
        <v>0</v>
      </c>
      <c r="AD1177">
        <v>0</v>
      </c>
      <c r="AE1177">
        <v>0</v>
      </c>
      <c r="AF1177">
        <v>0</v>
      </c>
      <c r="AG1177">
        <v>0</v>
      </c>
      <c r="AH1177">
        <v>0</v>
      </c>
      <c r="AI1177">
        <v>1</v>
      </c>
      <c r="AJ1177">
        <v>0</v>
      </c>
      <c r="AK1177">
        <v>777</v>
      </c>
      <c r="AL1177">
        <v>646</v>
      </c>
      <c r="AM1177">
        <v>0</v>
      </c>
    </row>
    <row r="1178" spans="1:39" x14ac:dyDescent="0.25">
      <c r="A1178">
        <v>46891</v>
      </c>
      <c r="B1178">
        <v>0</v>
      </c>
      <c r="C1178">
        <v>1</v>
      </c>
      <c r="D1178">
        <v>91</v>
      </c>
      <c r="E1178">
        <v>43</v>
      </c>
      <c r="F1178">
        <v>12</v>
      </c>
      <c r="G1178">
        <v>23</v>
      </c>
      <c r="H1178">
        <v>29</v>
      </c>
      <c r="I1178">
        <v>15</v>
      </c>
      <c r="J1178">
        <v>61</v>
      </c>
      <c r="K1178">
        <v>1</v>
      </c>
      <c r="L1178">
        <v>2</v>
      </c>
      <c r="M1178">
        <v>1</v>
      </c>
      <c r="N1178">
        <v>4</v>
      </c>
      <c r="O1178">
        <v>4</v>
      </c>
      <c r="P1178">
        <v>0</v>
      </c>
      <c r="Q1178">
        <v>0</v>
      </c>
      <c r="R1178">
        <v>0</v>
      </c>
      <c r="S1178">
        <v>0</v>
      </c>
      <c r="T1178">
        <v>0</v>
      </c>
      <c r="U1178">
        <v>0</v>
      </c>
      <c r="V1178">
        <v>3</v>
      </c>
      <c r="W1178">
        <v>11</v>
      </c>
      <c r="X1178">
        <v>0</v>
      </c>
      <c r="Y1178">
        <v>55</v>
      </c>
      <c r="Z1178">
        <v>2460</v>
      </c>
      <c r="AA1178">
        <v>0</v>
      </c>
      <c r="AB1178">
        <v>1</v>
      </c>
      <c r="AC1178">
        <v>0</v>
      </c>
      <c r="AD1178">
        <v>0</v>
      </c>
      <c r="AE1178">
        <v>0</v>
      </c>
      <c r="AF1178">
        <v>1</v>
      </c>
      <c r="AG1178">
        <v>0</v>
      </c>
      <c r="AH1178">
        <v>0</v>
      </c>
      <c r="AI1178">
        <v>0</v>
      </c>
      <c r="AJ1178">
        <v>0</v>
      </c>
      <c r="AK1178">
        <v>122</v>
      </c>
      <c r="AL1178">
        <v>61</v>
      </c>
      <c r="AM1178">
        <v>0</v>
      </c>
    </row>
    <row r="1179" spans="1:39" x14ac:dyDescent="0.25">
      <c r="A1179">
        <v>70091</v>
      </c>
      <c r="B1179">
        <v>1</v>
      </c>
      <c r="C1179">
        <v>0</v>
      </c>
      <c r="D1179">
        <v>11</v>
      </c>
      <c r="E1179">
        <v>964</v>
      </c>
      <c r="F1179">
        <v>34</v>
      </c>
      <c r="G1179">
        <v>137</v>
      </c>
      <c r="H1179">
        <v>15</v>
      </c>
      <c r="I1179">
        <v>0</v>
      </c>
      <c r="J1179">
        <v>11</v>
      </c>
      <c r="K1179">
        <v>2</v>
      </c>
      <c r="L1179">
        <v>5</v>
      </c>
      <c r="M1179">
        <v>2</v>
      </c>
      <c r="N1179">
        <v>10</v>
      </c>
      <c r="O1179">
        <v>8</v>
      </c>
      <c r="P1179">
        <v>0</v>
      </c>
      <c r="Q1179">
        <v>1</v>
      </c>
      <c r="R1179">
        <v>0</v>
      </c>
      <c r="S1179">
        <v>0</v>
      </c>
      <c r="T1179">
        <v>0</v>
      </c>
      <c r="U1179">
        <v>0</v>
      </c>
      <c r="V1179">
        <v>3</v>
      </c>
      <c r="W1179">
        <v>11</v>
      </c>
      <c r="X1179">
        <v>0</v>
      </c>
      <c r="Y1179">
        <v>51</v>
      </c>
      <c r="Z1179">
        <v>2614</v>
      </c>
      <c r="AA1179">
        <v>0</v>
      </c>
      <c r="AB1179">
        <v>1</v>
      </c>
      <c r="AC1179">
        <v>0</v>
      </c>
      <c r="AD1179">
        <v>0</v>
      </c>
      <c r="AE1179">
        <v>0</v>
      </c>
      <c r="AF1179">
        <v>0</v>
      </c>
      <c r="AG1179">
        <v>0</v>
      </c>
      <c r="AH1179">
        <v>0</v>
      </c>
      <c r="AI1179">
        <v>1</v>
      </c>
      <c r="AJ1179">
        <v>0</v>
      </c>
      <c r="AK1179">
        <v>1150</v>
      </c>
      <c r="AL1179">
        <v>1139</v>
      </c>
      <c r="AM1179">
        <v>1</v>
      </c>
    </row>
    <row r="1180" spans="1:39" x14ac:dyDescent="0.25">
      <c r="A1180">
        <v>78075</v>
      </c>
      <c r="B1180">
        <v>0</v>
      </c>
      <c r="C1180">
        <v>0</v>
      </c>
      <c r="D1180">
        <v>72</v>
      </c>
      <c r="E1180">
        <v>572</v>
      </c>
      <c r="F1180">
        <v>8</v>
      </c>
      <c r="G1180">
        <v>259</v>
      </c>
      <c r="H1180">
        <v>34</v>
      </c>
      <c r="I1180">
        <v>35</v>
      </c>
      <c r="J1180">
        <v>80</v>
      </c>
      <c r="K1180">
        <v>1</v>
      </c>
      <c r="L1180">
        <v>3</v>
      </c>
      <c r="M1180">
        <v>5</v>
      </c>
      <c r="N1180">
        <v>5</v>
      </c>
      <c r="O1180">
        <v>1</v>
      </c>
      <c r="P1180">
        <v>0</v>
      </c>
      <c r="Q1180">
        <v>0</v>
      </c>
      <c r="R1180">
        <v>0</v>
      </c>
      <c r="S1180">
        <v>0</v>
      </c>
      <c r="T1180">
        <v>0</v>
      </c>
      <c r="U1180">
        <v>0</v>
      </c>
      <c r="V1180">
        <v>3</v>
      </c>
      <c r="W1180">
        <v>11</v>
      </c>
      <c r="X1180">
        <v>0</v>
      </c>
      <c r="Y1180">
        <v>48</v>
      </c>
      <c r="Z1180">
        <v>2244</v>
      </c>
      <c r="AA1180">
        <v>0</v>
      </c>
      <c r="AB1180">
        <v>1</v>
      </c>
      <c r="AC1180">
        <v>0</v>
      </c>
      <c r="AD1180">
        <v>0</v>
      </c>
      <c r="AE1180">
        <v>0</v>
      </c>
      <c r="AF1180">
        <v>0</v>
      </c>
      <c r="AG1180">
        <v>0</v>
      </c>
      <c r="AH1180">
        <v>0</v>
      </c>
      <c r="AI1180">
        <v>0</v>
      </c>
      <c r="AJ1180">
        <v>1</v>
      </c>
      <c r="AK1180">
        <v>908</v>
      </c>
      <c r="AL1180">
        <v>828</v>
      </c>
      <c r="AM1180">
        <v>0</v>
      </c>
    </row>
    <row r="1181" spans="1:39" x14ac:dyDescent="0.25">
      <c r="A1181">
        <v>59184</v>
      </c>
      <c r="B1181">
        <v>0</v>
      </c>
      <c r="C1181">
        <v>1</v>
      </c>
      <c r="D1181">
        <v>6</v>
      </c>
      <c r="E1181">
        <v>341</v>
      </c>
      <c r="F1181">
        <v>142</v>
      </c>
      <c r="G1181">
        <v>113</v>
      </c>
      <c r="H1181">
        <v>259</v>
      </c>
      <c r="I1181">
        <v>151</v>
      </c>
      <c r="J1181">
        <v>66</v>
      </c>
      <c r="K1181">
        <v>3</v>
      </c>
      <c r="L1181">
        <v>6</v>
      </c>
      <c r="M1181">
        <v>6</v>
      </c>
      <c r="N1181">
        <v>12</v>
      </c>
      <c r="O1181">
        <v>5</v>
      </c>
      <c r="P1181">
        <v>0</v>
      </c>
      <c r="Q1181">
        <v>0</v>
      </c>
      <c r="R1181">
        <v>0</v>
      </c>
      <c r="S1181">
        <v>0</v>
      </c>
      <c r="T1181">
        <v>0</v>
      </c>
      <c r="U1181">
        <v>0</v>
      </c>
      <c r="V1181">
        <v>3</v>
      </c>
      <c r="W1181">
        <v>11</v>
      </c>
      <c r="X1181">
        <v>0</v>
      </c>
      <c r="Y1181">
        <v>59</v>
      </c>
      <c r="Z1181">
        <v>2817</v>
      </c>
      <c r="AA1181">
        <v>0</v>
      </c>
      <c r="AB1181">
        <v>0</v>
      </c>
      <c r="AC1181">
        <v>0</v>
      </c>
      <c r="AD1181">
        <v>0</v>
      </c>
      <c r="AE1181">
        <v>1</v>
      </c>
      <c r="AF1181">
        <v>1</v>
      </c>
      <c r="AG1181">
        <v>0</v>
      </c>
      <c r="AH1181">
        <v>0</v>
      </c>
      <c r="AI1181">
        <v>0</v>
      </c>
      <c r="AJ1181">
        <v>0</v>
      </c>
      <c r="AK1181">
        <v>1006</v>
      </c>
      <c r="AL1181">
        <v>940</v>
      </c>
      <c r="AM1181">
        <v>0</v>
      </c>
    </row>
    <row r="1182" spans="1:39" x14ac:dyDescent="0.25">
      <c r="A1182">
        <v>54809</v>
      </c>
      <c r="B1182">
        <v>1</v>
      </c>
      <c r="C1182">
        <v>1</v>
      </c>
      <c r="D1182">
        <v>0</v>
      </c>
      <c r="E1182">
        <v>63</v>
      </c>
      <c r="F1182">
        <v>6</v>
      </c>
      <c r="G1182">
        <v>57</v>
      </c>
      <c r="H1182">
        <v>13</v>
      </c>
      <c r="I1182">
        <v>13</v>
      </c>
      <c r="J1182">
        <v>22</v>
      </c>
      <c r="K1182">
        <v>4</v>
      </c>
      <c r="L1182">
        <v>2</v>
      </c>
      <c r="M1182">
        <v>1</v>
      </c>
      <c r="N1182">
        <v>5</v>
      </c>
      <c r="O1182">
        <v>4</v>
      </c>
      <c r="P1182">
        <v>0</v>
      </c>
      <c r="Q1182">
        <v>0</v>
      </c>
      <c r="R1182">
        <v>0</v>
      </c>
      <c r="S1182">
        <v>0</v>
      </c>
      <c r="T1182">
        <v>0</v>
      </c>
      <c r="U1182">
        <v>0</v>
      </c>
      <c r="V1182">
        <v>3</v>
      </c>
      <c r="W1182">
        <v>11</v>
      </c>
      <c r="X1182">
        <v>0</v>
      </c>
      <c r="Y1182">
        <v>43</v>
      </c>
      <c r="Z1182">
        <v>2450</v>
      </c>
      <c r="AA1182">
        <v>0</v>
      </c>
      <c r="AB1182">
        <v>1</v>
      </c>
      <c r="AC1182">
        <v>0</v>
      </c>
      <c r="AD1182">
        <v>0</v>
      </c>
      <c r="AE1182">
        <v>0</v>
      </c>
      <c r="AF1182">
        <v>0</v>
      </c>
      <c r="AG1182">
        <v>0</v>
      </c>
      <c r="AH1182">
        <v>1</v>
      </c>
      <c r="AI1182">
        <v>0</v>
      </c>
      <c r="AJ1182">
        <v>0</v>
      </c>
      <c r="AK1182">
        <v>152</v>
      </c>
      <c r="AL1182">
        <v>130</v>
      </c>
      <c r="AM1182">
        <v>0</v>
      </c>
    </row>
    <row r="1183" spans="1:39" x14ac:dyDescent="0.25">
      <c r="A1183">
        <v>58113</v>
      </c>
      <c r="B1183">
        <v>0</v>
      </c>
      <c r="C1183">
        <v>1</v>
      </c>
      <c r="D1183">
        <v>66</v>
      </c>
      <c r="E1183">
        <v>221</v>
      </c>
      <c r="F1183">
        <v>104</v>
      </c>
      <c r="G1183">
        <v>169</v>
      </c>
      <c r="H1183">
        <v>102</v>
      </c>
      <c r="I1183">
        <v>78</v>
      </c>
      <c r="J1183">
        <v>84</v>
      </c>
      <c r="K1183">
        <v>3</v>
      </c>
      <c r="L1183">
        <v>9</v>
      </c>
      <c r="M1183">
        <v>2</v>
      </c>
      <c r="N1183">
        <v>8</v>
      </c>
      <c r="O1183">
        <v>7</v>
      </c>
      <c r="P1183">
        <v>0</v>
      </c>
      <c r="Q1183">
        <v>0</v>
      </c>
      <c r="R1183">
        <v>0</v>
      </c>
      <c r="S1183">
        <v>0</v>
      </c>
      <c r="T1183">
        <v>0</v>
      </c>
      <c r="U1183">
        <v>1</v>
      </c>
      <c r="V1183">
        <v>3</v>
      </c>
      <c r="W1183">
        <v>11</v>
      </c>
      <c r="X1183">
        <v>0</v>
      </c>
      <c r="Y1183">
        <v>61</v>
      </c>
      <c r="Z1183">
        <v>2679</v>
      </c>
      <c r="AA1183">
        <v>0</v>
      </c>
      <c r="AB1183">
        <v>1</v>
      </c>
      <c r="AC1183">
        <v>0</v>
      </c>
      <c r="AD1183">
        <v>0</v>
      </c>
      <c r="AE1183">
        <v>0</v>
      </c>
      <c r="AF1183">
        <v>0</v>
      </c>
      <c r="AG1183">
        <v>0</v>
      </c>
      <c r="AH1183">
        <v>1</v>
      </c>
      <c r="AI1183">
        <v>0</v>
      </c>
      <c r="AJ1183">
        <v>0</v>
      </c>
      <c r="AK1183">
        <v>674</v>
      </c>
      <c r="AL1183">
        <v>590</v>
      </c>
      <c r="AM1183">
        <v>0</v>
      </c>
    </row>
    <row r="1184" spans="1:39" x14ac:dyDescent="0.25">
      <c r="A1184">
        <v>51412</v>
      </c>
      <c r="B1184">
        <v>0</v>
      </c>
      <c r="C1184">
        <v>1</v>
      </c>
      <c r="D1184">
        <v>42</v>
      </c>
      <c r="E1184">
        <v>140</v>
      </c>
      <c r="F1184">
        <v>3</v>
      </c>
      <c r="G1184">
        <v>29</v>
      </c>
      <c r="H1184">
        <v>4</v>
      </c>
      <c r="I1184">
        <v>5</v>
      </c>
      <c r="J1184">
        <v>14</v>
      </c>
      <c r="K1184">
        <v>2</v>
      </c>
      <c r="L1184">
        <v>3</v>
      </c>
      <c r="M1184">
        <v>2</v>
      </c>
      <c r="N1184">
        <v>4</v>
      </c>
      <c r="O1184">
        <v>4</v>
      </c>
      <c r="P1184">
        <v>0</v>
      </c>
      <c r="Q1184">
        <v>0</v>
      </c>
      <c r="R1184">
        <v>0</v>
      </c>
      <c r="S1184">
        <v>0</v>
      </c>
      <c r="T1184">
        <v>0</v>
      </c>
      <c r="U1184">
        <v>0</v>
      </c>
      <c r="V1184">
        <v>3</v>
      </c>
      <c r="W1184">
        <v>11</v>
      </c>
      <c r="X1184">
        <v>0</v>
      </c>
      <c r="Y1184">
        <v>62</v>
      </c>
      <c r="Z1184">
        <v>2339</v>
      </c>
      <c r="AA1184">
        <v>0</v>
      </c>
      <c r="AB1184">
        <v>1</v>
      </c>
      <c r="AC1184">
        <v>0</v>
      </c>
      <c r="AD1184">
        <v>0</v>
      </c>
      <c r="AE1184">
        <v>0</v>
      </c>
      <c r="AF1184">
        <v>0</v>
      </c>
      <c r="AG1184">
        <v>0</v>
      </c>
      <c r="AH1184">
        <v>0</v>
      </c>
      <c r="AI1184">
        <v>1</v>
      </c>
      <c r="AJ1184">
        <v>0</v>
      </c>
      <c r="AK1184">
        <v>181</v>
      </c>
      <c r="AL1184">
        <v>167</v>
      </c>
      <c r="AM1184">
        <v>0</v>
      </c>
    </row>
    <row r="1185" spans="1:39" x14ac:dyDescent="0.25">
      <c r="A1185">
        <v>15287</v>
      </c>
      <c r="B1185">
        <v>1</v>
      </c>
      <c r="C1185">
        <v>0</v>
      </c>
      <c r="D1185">
        <v>60</v>
      </c>
      <c r="E1185">
        <v>1</v>
      </c>
      <c r="F1185">
        <v>2</v>
      </c>
      <c r="G1185">
        <v>8</v>
      </c>
      <c r="H1185">
        <v>4</v>
      </c>
      <c r="I1185">
        <v>3</v>
      </c>
      <c r="J1185">
        <v>13</v>
      </c>
      <c r="K1185">
        <v>2</v>
      </c>
      <c r="L1185">
        <v>1</v>
      </c>
      <c r="M1185">
        <v>1</v>
      </c>
      <c r="N1185">
        <v>2</v>
      </c>
      <c r="O1185">
        <v>7</v>
      </c>
      <c r="P1185">
        <v>1</v>
      </c>
      <c r="Q1185">
        <v>0</v>
      </c>
      <c r="R1185">
        <v>0</v>
      </c>
      <c r="S1185">
        <v>0</v>
      </c>
      <c r="T1185">
        <v>0</v>
      </c>
      <c r="U1185">
        <v>0</v>
      </c>
      <c r="V1185">
        <v>3</v>
      </c>
      <c r="W1185">
        <v>11</v>
      </c>
      <c r="X1185">
        <v>1</v>
      </c>
      <c r="Y1185">
        <v>41</v>
      </c>
      <c r="Z1185">
        <v>2786</v>
      </c>
      <c r="AA1185">
        <v>1</v>
      </c>
      <c r="AB1185">
        <v>0</v>
      </c>
      <c r="AC1185">
        <v>0</v>
      </c>
      <c r="AD1185">
        <v>0</v>
      </c>
      <c r="AE1185">
        <v>0</v>
      </c>
      <c r="AF1185">
        <v>0</v>
      </c>
      <c r="AG1185">
        <v>0</v>
      </c>
      <c r="AH1185">
        <v>1</v>
      </c>
      <c r="AI1185">
        <v>0</v>
      </c>
      <c r="AJ1185">
        <v>0</v>
      </c>
      <c r="AK1185">
        <v>18</v>
      </c>
      <c r="AL1185">
        <v>5</v>
      </c>
      <c r="AM1185">
        <v>1</v>
      </c>
    </row>
    <row r="1186" spans="1:39" x14ac:dyDescent="0.25">
      <c r="A1186">
        <v>66636</v>
      </c>
      <c r="B1186">
        <v>0</v>
      </c>
      <c r="C1186">
        <v>0</v>
      </c>
      <c r="D1186">
        <v>64</v>
      </c>
      <c r="E1186">
        <v>291</v>
      </c>
      <c r="F1186">
        <v>10</v>
      </c>
      <c r="G1186">
        <v>689</v>
      </c>
      <c r="H1186">
        <v>84</v>
      </c>
      <c r="I1186">
        <v>10</v>
      </c>
      <c r="J1186">
        <v>0</v>
      </c>
      <c r="K1186">
        <v>1</v>
      </c>
      <c r="L1186">
        <v>3</v>
      </c>
      <c r="M1186">
        <v>4</v>
      </c>
      <c r="N1186">
        <v>9</v>
      </c>
      <c r="O1186">
        <v>1</v>
      </c>
      <c r="P1186">
        <v>0</v>
      </c>
      <c r="Q1186">
        <v>0</v>
      </c>
      <c r="R1186">
        <v>0</v>
      </c>
      <c r="S1186">
        <v>0</v>
      </c>
      <c r="T1186">
        <v>0</v>
      </c>
      <c r="U1186">
        <v>0</v>
      </c>
      <c r="V1186">
        <v>3</v>
      </c>
      <c r="W1186">
        <v>11</v>
      </c>
      <c r="X1186">
        <v>0</v>
      </c>
      <c r="Y1186">
        <v>63</v>
      </c>
      <c r="Z1186">
        <v>2475</v>
      </c>
      <c r="AA1186">
        <v>0</v>
      </c>
      <c r="AB1186">
        <v>0</v>
      </c>
      <c r="AC1186">
        <v>0</v>
      </c>
      <c r="AD1186">
        <v>1</v>
      </c>
      <c r="AE1186">
        <v>0</v>
      </c>
      <c r="AF1186">
        <v>0</v>
      </c>
      <c r="AG1186">
        <v>0</v>
      </c>
      <c r="AH1186">
        <v>0</v>
      </c>
      <c r="AI1186">
        <v>1</v>
      </c>
      <c r="AJ1186">
        <v>0</v>
      </c>
      <c r="AK1186">
        <v>1084</v>
      </c>
      <c r="AL1186">
        <v>1084</v>
      </c>
      <c r="AM1186">
        <v>0</v>
      </c>
    </row>
    <row r="1187" spans="1:39" x14ac:dyDescent="0.25">
      <c r="A1187">
        <v>50965</v>
      </c>
      <c r="B1187">
        <v>0</v>
      </c>
      <c r="C1187">
        <v>1</v>
      </c>
      <c r="D1187">
        <v>87</v>
      </c>
      <c r="E1187">
        <v>544</v>
      </c>
      <c r="F1187">
        <v>13</v>
      </c>
      <c r="G1187">
        <v>85</v>
      </c>
      <c r="H1187">
        <v>8</v>
      </c>
      <c r="I1187">
        <v>6</v>
      </c>
      <c r="J1187">
        <v>29</v>
      </c>
      <c r="K1187">
        <v>3</v>
      </c>
      <c r="L1187">
        <v>10</v>
      </c>
      <c r="M1187">
        <v>4</v>
      </c>
      <c r="N1187">
        <v>5</v>
      </c>
      <c r="O1187">
        <v>8</v>
      </c>
      <c r="P1187">
        <v>1</v>
      </c>
      <c r="Q1187">
        <v>0</v>
      </c>
      <c r="R1187">
        <v>0</v>
      </c>
      <c r="S1187">
        <v>0</v>
      </c>
      <c r="T1187">
        <v>0</v>
      </c>
      <c r="U1187">
        <v>0</v>
      </c>
      <c r="V1187">
        <v>3</v>
      </c>
      <c r="W1187">
        <v>11</v>
      </c>
      <c r="X1187">
        <v>0</v>
      </c>
      <c r="Y1187">
        <v>64</v>
      </c>
      <c r="Z1187">
        <v>2653</v>
      </c>
      <c r="AA1187">
        <v>0</v>
      </c>
      <c r="AB1187">
        <v>1</v>
      </c>
      <c r="AC1187">
        <v>0</v>
      </c>
      <c r="AD1187">
        <v>0</v>
      </c>
      <c r="AE1187">
        <v>0</v>
      </c>
      <c r="AF1187">
        <v>0</v>
      </c>
      <c r="AG1187">
        <v>0</v>
      </c>
      <c r="AH1187">
        <v>0</v>
      </c>
      <c r="AI1187">
        <v>1</v>
      </c>
      <c r="AJ1187">
        <v>0</v>
      </c>
      <c r="AK1187">
        <v>656</v>
      </c>
      <c r="AL1187">
        <v>627</v>
      </c>
      <c r="AM1187">
        <v>1</v>
      </c>
    </row>
    <row r="1188" spans="1:39" x14ac:dyDescent="0.25">
      <c r="A1188">
        <v>84618</v>
      </c>
      <c r="B1188">
        <v>0</v>
      </c>
      <c r="C1188">
        <v>0</v>
      </c>
      <c r="D1188">
        <v>96</v>
      </c>
      <c r="E1188">
        <v>684</v>
      </c>
      <c r="F1188">
        <v>100</v>
      </c>
      <c r="G1188">
        <v>801</v>
      </c>
      <c r="H1188">
        <v>21</v>
      </c>
      <c r="I1188">
        <v>66</v>
      </c>
      <c r="J1188">
        <v>0</v>
      </c>
      <c r="K1188">
        <v>1</v>
      </c>
      <c r="L1188">
        <v>6</v>
      </c>
      <c r="M1188">
        <v>9</v>
      </c>
      <c r="N1188">
        <v>10</v>
      </c>
      <c r="O1188">
        <v>2</v>
      </c>
      <c r="P1188">
        <v>0</v>
      </c>
      <c r="Q1188">
        <v>0</v>
      </c>
      <c r="R1188">
        <v>1</v>
      </c>
      <c r="S1188">
        <v>0</v>
      </c>
      <c r="T1188">
        <v>0</v>
      </c>
      <c r="U1188">
        <v>0</v>
      </c>
      <c r="V1188">
        <v>3</v>
      </c>
      <c r="W1188">
        <v>11</v>
      </c>
      <c r="X1188">
        <v>0</v>
      </c>
      <c r="Y1188">
        <v>55</v>
      </c>
      <c r="Z1188">
        <v>2378</v>
      </c>
      <c r="AA1188">
        <v>0</v>
      </c>
      <c r="AB1188">
        <v>1</v>
      </c>
      <c r="AC1188">
        <v>0</v>
      </c>
      <c r="AD1188">
        <v>0</v>
      </c>
      <c r="AE1188">
        <v>0</v>
      </c>
      <c r="AF1188">
        <v>0</v>
      </c>
      <c r="AG1188">
        <v>0</v>
      </c>
      <c r="AH1188">
        <v>0</v>
      </c>
      <c r="AI1188">
        <v>0</v>
      </c>
      <c r="AJ1188">
        <v>1</v>
      </c>
      <c r="AK1188">
        <v>1672</v>
      </c>
      <c r="AL1188">
        <v>1672</v>
      </c>
      <c r="AM1188">
        <v>1</v>
      </c>
    </row>
    <row r="1189" spans="1:39" x14ac:dyDescent="0.25">
      <c r="A1189">
        <v>18351</v>
      </c>
      <c r="B1189">
        <v>0</v>
      </c>
      <c r="C1189">
        <v>0</v>
      </c>
      <c r="D1189">
        <v>1</v>
      </c>
      <c r="E1189">
        <v>1</v>
      </c>
      <c r="F1189">
        <v>12</v>
      </c>
      <c r="G1189">
        <v>9</v>
      </c>
      <c r="H1189">
        <v>0</v>
      </c>
      <c r="I1189">
        <v>14</v>
      </c>
      <c r="J1189">
        <v>7</v>
      </c>
      <c r="K1189">
        <v>1</v>
      </c>
      <c r="L1189">
        <v>2</v>
      </c>
      <c r="M1189">
        <v>0</v>
      </c>
      <c r="N1189">
        <v>3</v>
      </c>
      <c r="O1189">
        <v>7</v>
      </c>
      <c r="P1189">
        <v>0</v>
      </c>
      <c r="Q1189">
        <v>0</v>
      </c>
      <c r="R1189">
        <v>0</v>
      </c>
      <c r="S1189">
        <v>0</v>
      </c>
      <c r="T1189">
        <v>0</v>
      </c>
      <c r="U1189">
        <v>0</v>
      </c>
      <c r="V1189">
        <v>3</v>
      </c>
      <c r="W1189">
        <v>11</v>
      </c>
      <c r="X1189">
        <v>0</v>
      </c>
      <c r="Y1189">
        <v>30</v>
      </c>
      <c r="Z1189">
        <v>2402</v>
      </c>
      <c r="AA1189">
        <v>0</v>
      </c>
      <c r="AB1189">
        <v>1</v>
      </c>
      <c r="AC1189">
        <v>0</v>
      </c>
      <c r="AD1189">
        <v>0</v>
      </c>
      <c r="AE1189">
        <v>0</v>
      </c>
      <c r="AF1189">
        <v>0</v>
      </c>
      <c r="AG1189">
        <v>0</v>
      </c>
      <c r="AH1189">
        <v>1</v>
      </c>
      <c r="AI1189">
        <v>0</v>
      </c>
      <c r="AJ1189">
        <v>0</v>
      </c>
      <c r="AK1189">
        <v>36</v>
      </c>
      <c r="AL1189">
        <v>29</v>
      </c>
      <c r="AM1189">
        <v>0</v>
      </c>
    </row>
    <row r="1190" spans="1:39" x14ac:dyDescent="0.25">
      <c r="A1190">
        <v>40451</v>
      </c>
      <c r="B1190">
        <v>0</v>
      </c>
      <c r="C1190">
        <v>2</v>
      </c>
      <c r="D1190">
        <v>54</v>
      </c>
      <c r="E1190">
        <v>35</v>
      </c>
      <c r="F1190">
        <v>0</v>
      </c>
      <c r="G1190">
        <v>4</v>
      </c>
      <c r="H1190">
        <v>0</v>
      </c>
      <c r="I1190">
        <v>0</v>
      </c>
      <c r="J1190">
        <v>10</v>
      </c>
      <c r="K1190">
        <v>1</v>
      </c>
      <c r="L1190">
        <v>1</v>
      </c>
      <c r="M1190">
        <v>1</v>
      </c>
      <c r="N1190">
        <v>2</v>
      </c>
      <c r="O1190">
        <v>5</v>
      </c>
      <c r="P1190">
        <v>1</v>
      </c>
      <c r="Q1190">
        <v>0</v>
      </c>
      <c r="R1190">
        <v>0</v>
      </c>
      <c r="S1190">
        <v>0</v>
      </c>
      <c r="T1190">
        <v>0</v>
      </c>
      <c r="U1190">
        <v>0</v>
      </c>
      <c r="V1190">
        <v>3</v>
      </c>
      <c r="W1190">
        <v>11</v>
      </c>
      <c r="X1190">
        <v>0</v>
      </c>
      <c r="Y1190">
        <v>63</v>
      </c>
      <c r="Z1190">
        <v>2292</v>
      </c>
      <c r="AA1190">
        <v>0</v>
      </c>
      <c r="AB1190">
        <v>0</v>
      </c>
      <c r="AC1190">
        <v>0</v>
      </c>
      <c r="AD1190">
        <v>1</v>
      </c>
      <c r="AE1190">
        <v>0</v>
      </c>
      <c r="AF1190">
        <v>0</v>
      </c>
      <c r="AG1190">
        <v>0</v>
      </c>
      <c r="AH1190">
        <v>0</v>
      </c>
      <c r="AI1190">
        <v>0</v>
      </c>
      <c r="AJ1190">
        <v>1</v>
      </c>
      <c r="AK1190">
        <v>39</v>
      </c>
      <c r="AL1190">
        <v>29</v>
      </c>
      <c r="AM1190">
        <v>1</v>
      </c>
    </row>
    <row r="1191" spans="1:39" x14ac:dyDescent="0.25">
      <c r="A1191">
        <v>36317</v>
      </c>
      <c r="B1191">
        <v>0</v>
      </c>
      <c r="C1191">
        <v>1</v>
      </c>
      <c r="D1191">
        <v>53</v>
      </c>
      <c r="E1191">
        <v>87</v>
      </c>
      <c r="F1191">
        <v>3</v>
      </c>
      <c r="G1191">
        <v>25</v>
      </c>
      <c r="H1191">
        <v>3</v>
      </c>
      <c r="I1191">
        <v>2</v>
      </c>
      <c r="J1191">
        <v>13</v>
      </c>
      <c r="K1191">
        <v>2</v>
      </c>
      <c r="L1191">
        <v>3</v>
      </c>
      <c r="M1191">
        <v>0</v>
      </c>
      <c r="N1191">
        <v>4</v>
      </c>
      <c r="O1191">
        <v>7</v>
      </c>
      <c r="P1191">
        <v>0</v>
      </c>
      <c r="Q1191">
        <v>0</v>
      </c>
      <c r="R1191">
        <v>0</v>
      </c>
      <c r="S1191">
        <v>0</v>
      </c>
      <c r="T1191">
        <v>0</v>
      </c>
      <c r="U1191">
        <v>0</v>
      </c>
      <c r="V1191">
        <v>3</v>
      </c>
      <c r="W1191">
        <v>11</v>
      </c>
      <c r="X1191">
        <v>0</v>
      </c>
      <c r="Y1191">
        <v>55</v>
      </c>
      <c r="Z1191">
        <v>2562</v>
      </c>
      <c r="AA1191">
        <v>0</v>
      </c>
      <c r="AB1191">
        <v>0</v>
      </c>
      <c r="AC1191">
        <v>0</v>
      </c>
      <c r="AD1191">
        <v>1</v>
      </c>
      <c r="AE1191">
        <v>0</v>
      </c>
      <c r="AF1191">
        <v>0</v>
      </c>
      <c r="AG1191">
        <v>0</v>
      </c>
      <c r="AH1191">
        <v>1</v>
      </c>
      <c r="AI1191">
        <v>0</v>
      </c>
      <c r="AJ1191">
        <v>0</v>
      </c>
      <c r="AK1191">
        <v>120</v>
      </c>
      <c r="AL1191">
        <v>107</v>
      </c>
      <c r="AM1191">
        <v>0</v>
      </c>
    </row>
    <row r="1192" spans="1:39" x14ac:dyDescent="0.25">
      <c r="A1192">
        <v>42213</v>
      </c>
      <c r="B1192">
        <v>0</v>
      </c>
      <c r="C1192">
        <v>1</v>
      </c>
      <c r="D1192">
        <v>96</v>
      </c>
      <c r="E1192">
        <v>309</v>
      </c>
      <c r="F1192">
        <v>3</v>
      </c>
      <c r="G1192">
        <v>24</v>
      </c>
      <c r="H1192">
        <v>4</v>
      </c>
      <c r="I1192">
        <v>3</v>
      </c>
      <c r="J1192">
        <v>20</v>
      </c>
      <c r="K1192">
        <v>2</v>
      </c>
      <c r="L1192">
        <v>5</v>
      </c>
      <c r="M1192">
        <v>1</v>
      </c>
      <c r="N1192">
        <v>7</v>
      </c>
      <c r="O1192">
        <v>7</v>
      </c>
      <c r="P1192">
        <v>0</v>
      </c>
      <c r="Q1192">
        <v>1</v>
      </c>
      <c r="R1192">
        <v>0</v>
      </c>
      <c r="S1192">
        <v>0</v>
      </c>
      <c r="T1192">
        <v>0</v>
      </c>
      <c r="U1192">
        <v>0</v>
      </c>
      <c r="V1192">
        <v>3</v>
      </c>
      <c r="W1192">
        <v>11</v>
      </c>
      <c r="X1192">
        <v>0</v>
      </c>
      <c r="Y1192">
        <v>63</v>
      </c>
      <c r="Z1192">
        <v>2419</v>
      </c>
      <c r="AA1192">
        <v>0</v>
      </c>
      <c r="AB1192">
        <v>0</v>
      </c>
      <c r="AC1192">
        <v>0</v>
      </c>
      <c r="AD1192">
        <v>1</v>
      </c>
      <c r="AE1192">
        <v>0</v>
      </c>
      <c r="AF1192">
        <v>0</v>
      </c>
      <c r="AG1192">
        <v>0</v>
      </c>
      <c r="AH1192">
        <v>1</v>
      </c>
      <c r="AI1192">
        <v>0</v>
      </c>
      <c r="AJ1192">
        <v>0</v>
      </c>
      <c r="AK1192">
        <v>343</v>
      </c>
      <c r="AL1192">
        <v>323</v>
      </c>
      <c r="AM1192">
        <v>1</v>
      </c>
    </row>
    <row r="1193" spans="1:39" x14ac:dyDescent="0.25">
      <c r="A1193">
        <v>65748</v>
      </c>
      <c r="B1193">
        <v>0</v>
      </c>
      <c r="C1193">
        <v>1</v>
      </c>
      <c r="D1193">
        <v>58</v>
      </c>
      <c r="E1193">
        <v>172</v>
      </c>
      <c r="F1193">
        <v>73</v>
      </c>
      <c r="G1193">
        <v>93</v>
      </c>
      <c r="H1193">
        <v>95</v>
      </c>
      <c r="I1193">
        <v>78</v>
      </c>
      <c r="J1193">
        <v>34</v>
      </c>
      <c r="K1193">
        <v>2</v>
      </c>
      <c r="L1193">
        <v>2</v>
      </c>
      <c r="M1193">
        <v>4</v>
      </c>
      <c r="N1193">
        <v>10</v>
      </c>
      <c r="O1193">
        <v>1</v>
      </c>
      <c r="P1193">
        <v>0</v>
      </c>
      <c r="Q1193">
        <v>0</v>
      </c>
      <c r="R1193">
        <v>0</v>
      </c>
      <c r="S1193">
        <v>0</v>
      </c>
      <c r="T1193">
        <v>0</v>
      </c>
      <c r="U1193">
        <v>1</v>
      </c>
      <c r="V1193">
        <v>3</v>
      </c>
      <c r="W1193">
        <v>11</v>
      </c>
      <c r="X1193">
        <v>0</v>
      </c>
      <c r="Y1193">
        <v>65</v>
      </c>
      <c r="Z1193">
        <v>2599</v>
      </c>
      <c r="AA1193">
        <v>0</v>
      </c>
      <c r="AB1193">
        <v>0</v>
      </c>
      <c r="AC1193">
        <v>0</v>
      </c>
      <c r="AD1193">
        <v>1</v>
      </c>
      <c r="AE1193">
        <v>0</v>
      </c>
      <c r="AF1193">
        <v>0</v>
      </c>
      <c r="AG1193">
        <v>0</v>
      </c>
      <c r="AH1193">
        <v>1</v>
      </c>
      <c r="AI1193">
        <v>0</v>
      </c>
      <c r="AJ1193">
        <v>0</v>
      </c>
      <c r="AK1193">
        <v>511</v>
      </c>
      <c r="AL1193">
        <v>477</v>
      </c>
      <c r="AM1193">
        <v>0</v>
      </c>
    </row>
    <row r="1194" spans="1:39" x14ac:dyDescent="0.25">
      <c r="A1194">
        <v>77044</v>
      </c>
      <c r="B1194">
        <v>0</v>
      </c>
      <c r="C1194">
        <v>1</v>
      </c>
      <c r="D1194">
        <v>12</v>
      </c>
      <c r="E1194">
        <v>625</v>
      </c>
      <c r="F1194">
        <v>38</v>
      </c>
      <c r="G1194">
        <v>242</v>
      </c>
      <c r="H1194">
        <v>50</v>
      </c>
      <c r="I1194">
        <v>34</v>
      </c>
      <c r="J1194">
        <v>76</v>
      </c>
      <c r="K1194">
        <v>2</v>
      </c>
      <c r="L1194">
        <v>7</v>
      </c>
      <c r="M1194">
        <v>11</v>
      </c>
      <c r="N1194">
        <v>11</v>
      </c>
      <c r="O1194">
        <v>4</v>
      </c>
      <c r="P1194">
        <v>1</v>
      </c>
      <c r="Q1194">
        <v>0</v>
      </c>
      <c r="R1194">
        <v>0</v>
      </c>
      <c r="S1194">
        <v>0</v>
      </c>
      <c r="T1194">
        <v>0</v>
      </c>
      <c r="U1194">
        <v>0</v>
      </c>
      <c r="V1194">
        <v>3</v>
      </c>
      <c r="W1194">
        <v>11</v>
      </c>
      <c r="X1194">
        <v>0</v>
      </c>
      <c r="Y1194">
        <v>48</v>
      </c>
      <c r="Z1194">
        <v>2404</v>
      </c>
      <c r="AA1194">
        <v>0</v>
      </c>
      <c r="AB1194">
        <v>0</v>
      </c>
      <c r="AC1194">
        <v>0</v>
      </c>
      <c r="AD1194">
        <v>1</v>
      </c>
      <c r="AE1194">
        <v>0</v>
      </c>
      <c r="AF1194">
        <v>0</v>
      </c>
      <c r="AG1194">
        <v>0</v>
      </c>
      <c r="AH1194">
        <v>1</v>
      </c>
      <c r="AI1194">
        <v>0</v>
      </c>
      <c r="AJ1194">
        <v>0</v>
      </c>
      <c r="AK1194">
        <v>989</v>
      </c>
      <c r="AL1194">
        <v>913</v>
      </c>
      <c r="AM1194">
        <v>1</v>
      </c>
    </row>
    <row r="1195" spans="1:39" x14ac:dyDescent="0.25">
      <c r="A1195">
        <v>74918</v>
      </c>
      <c r="B1195">
        <v>0</v>
      </c>
      <c r="C1195">
        <v>0</v>
      </c>
      <c r="D1195">
        <v>78</v>
      </c>
      <c r="E1195">
        <v>972</v>
      </c>
      <c r="F1195">
        <v>59</v>
      </c>
      <c r="G1195">
        <v>913</v>
      </c>
      <c r="H1195">
        <v>25</v>
      </c>
      <c r="I1195">
        <v>19</v>
      </c>
      <c r="J1195">
        <v>59</v>
      </c>
      <c r="K1195">
        <v>1</v>
      </c>
      <c r="L1195">
        <v>5</v>
      </c>
      <c r="M1195">
        <v>9</v>
      </c>
      <c r="N1195">
        <v>6</v>
      </c>
      <c r="O1195">
        <v>3</v>
      </c>
      <c r="P1195">
        <v>0</v>
      </c>
      <c r="Q1195">
        <v>0</v>
      </c>
      <c r="R1195">
        <v>1</v>
      </c>
      <c r="S1195">
        <v>0</v>
      </c>
      <c r="T1195">
        <v>0</v>
      </c>
      <c r="U1195">
        <v>0</v>
      </c>
      <c r="V1195">
        <v>3</v>
      </c>
      <c r="W1195">
        <v>11</v>
      </c>
      <c r="X1195">
        <v>0</v>
      </c>
      <c r="Y1195">
        <v>51</v>
      </c>
      <c r="Z1195">
        <v>2633</v>
      </c>
      <c r="AA1195">
        <v>0</v>
      </c>
      <c r="AB1195">
        <v>0</v>
      </c>
      <c r="AC1195">
        <v>0</v>
      </c>
      <c r="AD1195">
        <v>1</v>
      </c>
      <c r="AE1195">
        <v>0</v>
      </c>
      <c r="AF1195">
        <v>0</v>
      </c>
      <c r="AG1195">
        <v>0</v>
      </c>
      <c r="AH1195">
        <v>1</v>
      </c>
      <c r="AI1195">
        <v>0</v>
      </c>
      <c r="AJ1195">
        <v>0</v>
      </c>
      <c r="AK1195">
        <v>1988</v>
      </c>
      <c r="AL1195">
        <v>1929</v>
      </c>
      <c r="AM1195">
        <v>1</v>
      </c>
    </row>
    <row r="1196" spans="1:39" x14ac:dyDescent="0.25">
      <c r="A1196">
        <v>56721</v>
      </c>
      <c r="B1196">
        <v>1</v>
      </c>
      <c r="C1196">
        <v>1</v>
      </c>
      <c r="D1196">
        <v>64</v>
      </c>
      <c r="E1196">
        <v>157</v>
      </c>
      <c r="F1196">
        <v>6</v>
      </c>
      <c r="G1196">
        <v>39</v>
      </c>
      <c r="H1196">
        <v>6</v>
      </c>
      <c r="I1196">
        <v>13</v>
      </c>
      <c r="J1196">
        <v>75</v>
      </c>
      <c r="K1196">
        <v>5</v>
      </c>
      <c r="L1196">
        <v>4</v>
      </c>
      <c r="M1196">
        <v>1</v>
      </c>
      <c r="N1196">
        <v>5</v>
      </c>
      <c r="O1196">
        <v>6</v>
      </c>
      <c r="P1196">
        <v>0</v>
      </c>
      <c r="Q1196">
        <v>0</v>
      </c>
      <c r="R1196">
        <v>0</v>
      </c>
      <c r="S1196">
        <v>0</v>
      </c>
      <c r="T1196">
        <v>0</v>
      </c>
      <c r="U1196">
        <v>0</v>
      </c>
      <c r="V1196">
        <v>3</v>
      </c>
      <c r="W1196">
        <v>11</v>
      </c>
      <c r="X1196">
        <v>0</v>
      </c>
      <c r="Y1196">
        <v>48</v>
      </c>
      <c r="Z1196">
        <v>2765</v>
      </c>
      <c r="AA1196">
        <v>0</v>
      </c>
      <c r="AB1196">
        <v>1</v>
      </c>
      <c r="AC1196">
        <v>0</v>
      </c>
      <c r="AD1196">
        <v>0</v>
      </c>
      <c r="AE1196">
        <v>0</v>
      </c>
      <c r="AF1196">
        <v>0</v>
      </c>
      <c r="AG1196">
        <v>0</v>
      </c>
      <c r="AH1196">
        <v>1</v>
      </c>
      <c r="AI1196">
        <v>0</v>
      </c>
      <c r="AJ1196">
        <v>0</v>
      </c>
      <c r="AK1196">
        <v>221</v>
      </c>
      <c r="AL1196">
        <v>146</v>
      </c>
      <c r="AM1196">
        <v>0</v>
      </c>
    </row>
    <row r="1197" spans="1:39" x14ac:dyDescent="0.25">
      <c r="A1197">
        <v>42160</v>
      </c>
      <c r="B1197">
        <v>1</v>
      </c>
      <c r="C1197">
        <v>1</v>
      </c>
      <c r="D1197">
        <v>26</v>
      </c>
      <c r="E1197">
        <v>48</v>
      </c>
      <c r="F1197">
        <v>9</v>
      </c>
      <c r="G1197">
        <v>45</v>
      </c>
      <c r="H1197">
        <v>3</v>
      </c>
      <c r="I1197">
        <v>15</v>
      </c>
      <c r="J1197">
        <v>20</v>
      </c>
      <c r="K1197">
        <v>4</v>
      </c>
      <c r="L1197">
        <v>2</v>
      </c>
      <c r="M1197">
        <v>1</v>
      </c>
      <c r="N1197">
        <v>4</v>
      </c>
      <c r="O1197">
        <v>6</v>
      </c>
      <c r="P1197">
        <v>0</v>
      </c>
      <c r="Q1197">
        <v>0</v>
      </c>
      <c r="R1197">
        <v>0</v>
      </c>
      <c r="S1197">
        <v>0</v>
      </c>
      <c r="T1197">
        <v>0</v>
      </c>
      <c r="U1197">
        <v>0</v>
      </c>
      <c r="V1197">
        <v>3</v>
      </c>
      <c r="W1197">
        <v>11</v>
      </c>
      <c r="X1197">
        <v>1</v>
      </c>
      <c r="Y1197">
        <v>45</v>
      </c>
      <c r="Z1197">
        <v>2525</v>
      </c>
      <c r="AA1197">
        <v>0</v>
      </c>
      <c r="AB1197">
        <v>0</v>
      </c>
      <c r="AC1197">
        <v>1</v>
      </c>
      <c r="AD1197">
        <v>0</v>
      </c>
      <c r="AE1197">
        <v>0</v>
      </c>
      <c r="AF1197">
        <v>0</v>
      </c>
      <c r="AG1197">
        <v>0</v>
      </c>
      <c r="AH1197">
        <v>1</v>
      </c>
      <c r="AI1197">
        <v>0</v>
      </c>
      <c r="AJ1197">
        <v>0</v>
      </c>
      <c r="AK1197">
        <v>120</v>
      </c>
      <c r="AL1197">
        <v>100</v>
      </c>
      <c r="AM1197">
        <v>0</v>
      </c>
    </row>
    <row r="1198" spans="1:39" x14ac:dyDescent="0.25">
      <c r="A1198">
        <v>61559</v>
      </c>
      <c r="B1198">
        <v>0</v>
      </c>
      <c r="C1198">
        <v>1</v>
      </c>
      <c r="D1198">
        <v>8</v>
      </c>
      <c r="E1198">
        <v>279</v>
      </c>
      <c r="F1198">
        <v>83</v>
      </c>
      <c r="G1198">
        <v>88</v>
      </c>
      <c r="H1198">
        <v>32</v>
      </c>
      <c r="I1198">
        <v>14</v>
      </c>
      <c r="J1198">
        <v>34</v>
      </c>
      <c r="K1198">
        <v>1</v>
      </c>
      <c r="L1198">
        <v>4</v>
      </c>
      <c r="M1198">
        <v>2</v>
      </c>
      <c r="N1198">
        <v>10</v>
      </c>
      <c r="O1198">
        <v>3</v>
      </c>
      <c r="P1198">
        <v>0</v>
      </c>
      <c r="Q1198">
        <v>0</v>
      </c>
      <c r="R1198">
        <v>0</v>
      </c>
      <c r="S1198">
        <v>0</v>
      </c>
      <c r="T1198">
        <v>0</v>
      </c>
      <c r="U1198">
        <v>0</v>
      </c>
      <c r="V1198">
        <v>3</v>
      </c>
      <c r="W1198">
        <v>11</v>
      </c>
      <c r="X1198">
        <v>0</v>
      </c>
      <c r="Y1198">
        <v>55</v>
      </c>
      <c r="Z1198">
        <v>2506</v>
      </c>
      <c r="AA1198">
        <v>0</v>
      </c>
      <c r="AB1198">
        <v>0</v>
      </c>
      <c r="AC1198">
        <v>1</v>
      </c>
      <c r="AD1198">
        <v>0</v>
      </c>
      <c r="AE1198">
        <v>0</v>
      </c>
      <c r="AF1198">
        <v>0</v>
      </c>
      <c r="AG1198">
        <v>0</v>
      </c>
      <c r="AH1198">
        <v>1</v>
      </c>
      <c r="AI1198">
        <v>0</v>
      </c>
      <c r="AJ1198">
        <v>0</v>
      </c>
      <c r="AK1198">
        <v>496</v>
      </c>
      <c r="AL1198">
        <v>462</v>
      </c>
      <c r="AM1198">
        <v>0</v>
      </c>
    </row>
    <row r="1199" spans="1:39" x14ac:dyDescent="0.25">
      <c r="A1199">
        <v>33629</v>
      </c>
      <c r="B1199">
        <v>1</v>
      </c>
      <c r="C1199">
        <v>1</v>
      </c>
      <c r="D1199">
        <v>49</v>
      </c>
      <c r="E1199">
        <v>132</v>
      </c>
      <c r="F1199">
        <v>0</v>
      </c>
      <c r="G1199">
        <v>16</v>
      </c>
      <c r="H1199">
        <v>0</v>
      </c>
      <c r="I1199">
        <v>0</v>
      </c>
      <c r="J1199">
        <v>4</v>
      </c>
      <c r="K1199">
        <v>5</v>
      </c>
      <c r="L1199">
        <v>3</v>
      </c>
      <c r="M1199">
        <v>1</v>
      </c>
      <c r="N1199">
        <v>4</v>
      </c>
      <c r="O1199">
        <v>9</v>
      </c>
      <c r="P1199">
        <v>0</v>
      </c>
      <c r="Q1199">
        <v>0</v>
      </c>
      <c r="R1199">
        <v>0</v>
      </c>
      <c r="S1199">
        <v>0</v>
      </c>
      <c r="T1199">
        <v>0</v>
      </c>
      <c r="U1199">
        <v>0</v>
      </c>
      <c r="V1199">
        <v>3</v>
      </c>
      <c r="W1199">
        <v>11</v>
      </c>
      <c r="X1199">
        <v>0</v>
      </c>
      <c r="Y1199">
        <v>57</v>
      </c>
      <c r="Z1199">
        <v>2849</v>
      </c>
      <c r="AA1199">
        <v>0</v>
      </c>
      <c r="AB1199">
        <v>0</v>
      </c>
      <c r="AC1199">
        <v>0</v>
      </c>
      <c r="AD1199">
        <v>1</v>
      </c>
      <c r="AE1199">
        <v>0</v>
      </c>
      <c r="AF1199">
        <v>0</v>
      </c>
      <c r="AG1199">
        <v>0</v>
      </c>
      <c r="AH1199">
        <v>0</v>
      </c>
      <c r="AI1199">
        <v>0</v>
      </c>
      <c r="AJ1199">
        <v>1</v>
      </c>
      <c r="AK1199">
        <v>148</v>
      </c>
      <c r="AL1199">
        <v>144</v>
      </c>
      <c r="AM1199">
        <v>0</v>
      </c>
    </row>
    <row r="1200" spans="1:39" x14ac:dyDescent="0.25">
      <c r="A1200">
        <v>68682</v>
      </c>
      <c r="B1200">
        <v>0</v>
      </c>
      <c r="C1200">
        <v>0</v>
      </c>
      <c r="D1200">
        <v>56</v>
      </c>
      <c r="E1200">
        <v>919</v>
      </c>
      <c r="F1200">
        <v>0</v>
      </c>
      <c r="G1200">
        <v>505</v>
      </c>
      <c r="H1200">
        <v>99</v>
      </c>
      <c r="I1200">
        <v>30</v>
      </c>
      <c r="J1200">
        <v>45</v>
      </c>
      <c r="K1200">
        <v>1</v>
      </c>
      <c r="L1200">
        <v>4</v>
      </c>
      <c r="M1200">
        <v>9</v>
      </c>
      <c r="N1200">
        <v>10</v>
      </c>
      <c r="O1200">
        <v>2</v>
      </c>
      <c r="P1200">
        <v>0</v>
      </c>
      <c r="Q1200">
        <v>0</v>
      </c>
      <c r="R1200">
        <v>0</v>
      </c>
      <c r="S1200">
        <v>0</v>
      </c>
      <c r="T1200">
        <v>0</v>
      </c>
      <c r="U1200">
        <v>0</v>
      </c>
      <c r="V1200">
        <v>3</v>
      </c>
      <c r="W1200">
        <v>11</v>
      </c>
      <c r="X1200">
        <v>0</v>
      </c>
      <c r="Y1200">
        <v>29</v>
      </c>
      <c r="Z1200">
        <v>2425</v>
      </c>
      <c r="AA1200">
        <v>0</v>
      </c>
      <c r="AB1200">
        <v>0</v>
      </c>
      <c r="AC1200">
        <v>0</v>
      </c>
      <c r="AD1200">
        <v>1</v>
      </c>
      <c r="AE1200">
        <v>0</v>
      </c>
      <c r="AF1200">
        <v>0</v>
      </c>
      <c r="AG1200">
        <v>0</v>
      </c>
      <c r="AH1200">
        <v>0</v>
      </c>
      <c r="AI1200">
        <v>0</v>
      </c>
      <c r="AJ1200">
        <v>1</v>
      </c>
      <c r="AK1200">
        <v>1553</v>
      </c>
      <c r="AL1200">
        <v>1508</v>
      </c>
      <c r="AM1200">
        <v>0</v>
      </c>
    </row>
    <row r="1201" spans="1:39" x14ac:dyDescent="0.25">
      <c r="A1201">
        <v>34377</v>
      </c>
      <c r="B1201">
        <v>0</v>
      </c>
      <c r="C1201">
        <v>1</v>
      </c>
      <c r="D1201">
        <v>55</v>
      </c>
      <c r="E1201">
        <v>62</v>
      </c>
      <c r="F1201">
        <v>0</v>
      </c>
      <c r="G1201">
        <v>22</v>
      </c>
      <c r="H1201">
        <v>3</v>
      </c>
      <c r="I1201">
        <v>1</v>
      </c>
      <c r="J1201">
        <v>26</v>
      </c>
      <c r="K1201">
        <v>2</v>
      </c>
      <c r="L1201">
        <v>2</v>
      </c>
      <c r="M1201">
        <v>2</v>
      </c>
      <c r="N1201">
        <v>2</v>
      </c>
      <c r="O1201">
        <v>7</v>
      </c>
      <c r="P1201">
        <v>0</v>
      </c>
      <c r="Q1201">
        <v>0</v>
      </c>
      <c r="R1201">
        <v>0</v>
      </c>
      <c r="S1201">
        <v>0</v>
      </c>
      <c r="T1201">
        <v>0</v>
      </c>
      <c r="U1201">
        <v>0</v>
      </c>
      <c r="V1201">
        <v>3</v>
      </c>
      <c r="W1201">
        <v>11</v>
      </c>
      <c r="X1201">
        <v>0</v>
      </c>
      <c r="Y1201">
        <v>57</v>
      </c>
      <c r="Z1201">
        <v>2685</v>
      </c>
      <c r="AA1201">
        <v>0</v>
      </c>
      <c r="AB1201">
        <v>0</v>
      </c>
      <c r="AC1201">
        <v>1</v>
      </c>
      <c r="AD1201">
        <v>0</v>
      </c>
      <c r="AE1201">
        <v>0</v>
      </c>
      <c r="AF1201">
        <v>0</v>
      </c>
      <c r="AG1201">
        <v>0</v>
      </c>
      <c r="AH1201">
        <v>1</v>
      </c>
      <c r="AI1201">
        <v>0</v>
      </c>
      <c r="AJ1201">
        <v>0</v>
      </c>
      <c r="AK1201">
        <v>88</v>
      </c>
      <c r="AL1201">
        <v>62</v>
      </c>
      <c r="AM1201">
        <v>0</v>
      </c>
    </row>
    <row r="1202" spans="1:39" x14ac:dyDescent="0.25">
      <c r="A1202">
        <v>8940</v>
      </c>
      <c r="B1202">
        <v>1</v>
      </c>
      <c r="C1202">
        <v>0</v>
      </c>
      <c r="D1202">
        <v>25</v>
      </c>
      <c r="E1202">
        <v>1</v>
      </c>
      <c r="F1202">
        <v>45</v>
      </c>
      <c r="G1202">
        <v>3</v>
      </c>
      <c r="H1202">
        <v>4</v>
      </c>
      <c r="I1202">
        <v>6</v>
      </c>
      <c r="J1202">
        <v>42</v>
      </c>
      <c r="K1202">
        <v>3</v>
      </c>
      <c r="L1202">
        <v>3</v>
      </c>
      <c r="M1202">
        <v>1</v>
      </c>
      <c r="N1202">
        <v>3</v>
      </c>
      <c r="O1202">
        <v>8</v>
      </c>
      <c r="P1202">
        <v>0</v>
      </c>
      <c r="Q1202">
        <v>0</v>
      </c>
      <c r="R1202">
        <v>0</v>
      </c>
      <c r="S1202">
        <v>0</v>
      </c>
      <c r="T1202">
        <v>0</v>
      </c>
      <c r="U1202">
        <v>0</v>
      </c>
      <c r="V1202">
        <v>3</v>
      </c>
      <c r="W1202">
        <v>11</v>
      </c>
      <c r="X1202">
        <v>0</v>
      </c>
      <c r="Y1202">
        <v>34</v>
      </c>
      <c r="Z1202">
        <v>2835</v>
      </c>
      <c r="AA1202">
        <v>0</v>
      </c>
      <c r="AB1202">
        <v>0</v>
      </c>
      <c r="AC1202">
        <v>1</v>
      </c>
      <c r="AD1202">
        <v>0</v>
      </c>
      <c r="AE1202">
        <v>0</v>
      </c>
      <c r="AF1202">
        <v>0</v>
      </c>
      <c r="AG1202">
        <v>1</v>
      </c>
      <c r="AH1202">
        <v>0</v>
      </c>
      <c r="AI1202">
        <v>0</v>
      </c>
      <c r="AJ1202">
        <v>0</v>
      </c>
      <c r="AK1202">
        <v>59</v>
      </c>
      <c r="AL1202">
        <v>17</v>
      </c>
      <c r="AM1202">
        <v>0</v>
      </c>
    </row>
    <row r="1203" spans="1:39" x14ac:dyDescent="0.25">
      <c r="A1203">
        <v>26228</v>
      </c>
      <c r="B1203">
        <v>1</v>
      </c>
      <c r="C1203">
        <v>0</v>
      </c>
      <c r="D1203">
        <v>50</v>
      </c>
      <c r="E1203">
        <v>2</v>
      </c>
      <c r="F1203">
        <v>6</v>
      </c>
      <c r="G1203">
        <v>4</v>
      </c>
      <c r="H1203">
        <v>3</v>
      </c>
      <c r="I1203">
        <v>1</v>
      </c>
      <c r="J1203">
        <v>9</v>
      </c>
      <c r="K1203">
        <v>1</v>
      </c>
      <c r="L1203">
        <v>1</v>
      </c>
      <c r="M1203">
        <v>0</v>
      </c>
      <c r="N1203">
        <v>2</v>
      </c>
      <c r="O1203">
        <v>8</v>
      </c>
      <c r="P1203">
        <v>0</v>
      </c>
      <c r="Q1203">
        <v>0</v>
      </c>
      <c r="R1203">
        <v>0</v>
      </c>
      <c r="S1203">
        <v>0</v>
      </c>
      <c r="T1203">
        <v>0</v>
      </c>
      <c r="U1203">
        <v>0</v>
      </c>
      <c r="V1203">
        <v>3</v>
      </c>
      <c r="W1203">
        <v>11</v>
      </c>
      <c r="X1203">
        <v>0</v>
      </c>
      <c r="Y1203">
        <v>47</v>
      </c>
      <c r="Z1203">
        <v>2439</v>
      </c>
      <c r="AA1203">
        <v>0</v>
      </c>
      <c r="AB1203">
        <v>1</v>
      </c>
      <c r="AC1203">
        <v>0</v>
      </c>
      <c r="AD1203">
        <v>0</v>
      </c>
      <c r="AE1203">
        <v>0</v>
      </c>
      <c r="AF1203">
        <v>0</v>
      </c>
      <c r="AG1203">
        <v>0</v>
      </c>
      <c r="AH1203">
        <v>1</v>
      </c>
      <c r="AI1203">
        <v>0</v>
      </c>
      <c r="AJ1203">
        <v>0</v>
      </c>
      <c r="AK1203">
        <v>16</v>
      </c>
      <c r="AL1203">
        <v>7</v>
      </c>
      <c r="AM1203">
        <v>0</v>
      </c>
    </row>
    <row r="1204" spans="1:39" x14ac:dyDescent="0.25">
      <c r="A1204">
        <v>77297</v>
      </c>
      <c r="B1204">
        <v>0</v>
      </c>
      <c r="C1204">
        <v>0</v>
      </c>
      <c r="D1204">
        <v>84</v>
      </c>
      <c r="E1204">
        <v>408</v>
      </c>
      <c r="F1204">
        <v>61</v>
      </c>
      <c r="G1204">
        <v>109</v>
      </c>
      <c r="H1204">
        <v>48</v>
      </c>
      <c r="I1204">
        <v>122</v>
      </c>
      <c r="J1204">
        <v>41</v>
      </c>
      <c r="K1204">
        <v>1</v>
      </c>
      <c r="L1204">
        <v>5</v>
      </c>
      <c r="M1204">
        <v>7</v>
      </c>
      <c r="N1204">
        <v>9</v>
      </c>
      <c r="O1204">
        <v>4</v>
      </c>
      <c r="P1204">
        <v>0</v>
      </c>
      <c r="Q1204">
        <v>0</v>
      </c>
      <c r="R1204">
        <v>0</v>
      </c>
      <c r="S1204">
        <v>1</v>
      </c>
      <c r="T1204">
        <v>0</v>
      </c>
      <c r="U1204">
        <v>0</v>
      </c>
      <c r="V1204">
        <v>3</v>
      </c>
      <c r="W1204">
        <v>11</v>
      </c>
      <c r="X1204">
        <v>0</v>
      </c>
      <c r="Y1204">
        <v>63</v>
      </c>
      <c r="Z1204">
        <v>2678</v>
      </c>
      <c r="AA1204">
        <v>1</v>
      </c>
      <c r="AB1204">
        <v>0</v>
      </c>
      <c r="AC1204">
        <v>0</v>
      </c>
      <c r="AD1204">
        <v>0</v>
      </c>
      <c r="AE1204">
        <v>0</v>
      </c>
      <c r="AF1204">
        <v>1</v>
      </c>
      <c r="AG1204">
        <v>0</v>
      </c>
      <c r="AH1204">
        <v>0</v>
      </c>
      <c r="AI1204">
        <v>0</v>
      </c>
      <c r="AJ1204">
        <v>0</v>
      </c>
      <c r="AK1204">
        <v>748</v>
      </c>
      <c r="AL1204">
        <v>707</v>
      </c>
      <c r="AM1204">
        <v>1</v>
      </c>
    </row>
    <row r="1205" spans="1:39" x14ac:dyDescent="0.25">
      <c r="A1205">
        <v>40211</v>
      </c>
      <c r="B1205">
        <v>1</v>
      </c>
      <c r="C1205">
        <v>1</v>
      </c>
      <c r="D1205">
        <v>30</v>
      </c>
      <c r="E1205">
        <v>51</v>
      </c>
      <c r="F1205">
        <v>1</v>
      </c>
      <c r="G1205">
        <v>7</v>
      </c>
      <c r="H1205">
        <v>2</v>
      </c>
      <c r="I1205">
        <v>1</v>
      </c>
      <c r="J1205">
        <v>25</v>
      </c>
      <c r="K1205">
        <v>2</v>
      </c>
      <c r="L1205">
        <v>2</v>
      </c>
      <c r="M1205">
        <v>1</v>
      </c>
      <c r="N1205">
        <v>2</v>
      </c>
      <c r="O1205">
        <v>8</v>
      </c>
      <c r="P1205">
        <v>1</v>
      </c>
      <c r="Q1205">
        <v>0</v>
      </c>
      <c r="R1205">
        <v>0</v>
      </c>
      <c r="S1205">
        <v>0</v>
      </c>
      <c r="T1205">
        <v>0</v>
      </c>
      <c r="U1205">
        <v>0</v>
      </c>
      <c r="V1205">
        <v>3</v>
      </c>
      <c r="W1205">
        <v>11</v>
      </c>
      <c r="X1205">
        <v>0</v>
      </c>
      <c r="Y1205">
        <v>39</v>
      </c>
      <c r="Z1205">
        <v>2493</v>
      </c>
      <c r="AA1205">
        <v>0</v>
      </c>
      <c r="AB1205">
        <v>1</v>
      </c>
      <c r="AC1205">
        <v>0</v>
      </c>
      <c r="AD1205">
        <v>0</v>
      </c>
      <c r="AE1205">
        <v>0</v>
      </c>
      <c r="AF1205">
        <v>0</v>
      </c>
      <c r="AG1205">
        <v>0</v>
      </c>
      <c r="AH1205">
        <v>1</v>
      </c>
      <c r="AI1205">
        <v>0</v>
      </c>
      <c r="AJ1205">
        <v>0</v>
      </c>
      <c r="AK1205">
        <v>62</v>
      </c>
      <c r="AL1205">
        <v>37</v>
      </c>
      <c r="AM1205">
        <v>1</v>
      </c>
    </row>
    <row r="1206" spans="1:39" x14ac:dyDescent="0.25">
      <c r="A1206">
        <v>33438</v>
      </c>
      <c r="B1206">
        <v>1</v>
      </c>
      <c r="C1206">
        <v>1</v>
      </c>
      <c r="D1206">
        <v>81</v>
      </c>
      <c r="E1206">
        <v>62</v>
      </c>
      <c r="F1206">
        <v>1</v>
      </c>
      <c r="G1206">
        <v>16</v>
      </c>
      <c r="H1206">
        <v>3</v>
      </c>
      <c r="I1206">
        <v>2</v>
      </c>
      <c r="J1206">
        <v>6</v>
      </c>
      <c r="K1206">
        <v>4</v>
      </c>
      <c r="L1206">
        <v>2</v>
      </c>
      <c r="M1206">
        <v>1</v>
      </c>
      <c r="N1206">
        <v>4</v>
      </c>
      <c r="O1206">
        <v>5</v>
      </c>
      <c r="P1206">
        <v>0</v>
      </c>
      <c r="Q1206">
        <v>0</v>
      </c>
      <c r="R1206">
        <v>0</v>
      </c>
      <c r="S1206">
        <v>0</v>
      </c>
      <c r="T1206">
        <v>0</v>
      </c>
      <c r="U1206">
        <v>0</v>
      </c>
      <c r="V1206">
        <v>3</v>
      </c>
      <c r="W1206">
        <v>11</v>
      </c>
      <c r="X1206">
        <v>0</v>
      </c>
      <c r="Y1206">
        <v>62</v>
      </c>
      <c r="Z1206">
        <v>2439</v>
      </c>
      <c r="AA1206">
        <v>0</v>
      </c>
      <c r="AB1206">
        <v>0</v>
      </c>
      <c r="AC1206">
        <v>0</v>
      </c>
      <c r="AD1206">
        <v>0</v>
      </c>
      <c r="AE1206">
        <v>1</v>
      </c>
      <c r="AF1206">
        <v>0</v>
      </c>
      <c r="AG1206">
        <v>0</v>
      </c>
      <c r="AH1206">
        <v>0</v>
      </c>
      <c r="AI1206">
        <v>0</v>
      </c>
      <c r="AJ1206">
        <v>1</v>
      </c>
      <c r="AK1206">
        <v>84</v>
      </c>
      <c r="AL1206">
        <v>78</v>
      </c>
      <c r="AM1206">
        <v>0</v>
      </c>
    </row>
    <row r="1207" spans="1:39" x14ac:dyDescent="0.25">
      <c r="A1207">
        <v>75032</v>
      </c>
      <c r="B1207">
        <v>0</v>
      </c>
      <c r="C1207">
        <v>1</v>
      </c>
      <c r="D1207">
        <v>74</v>
      </c>
      <c r="E1207">
        <v>952</v>
      </c>
      <c r="F1207">
        <v>12</v>
      </c>
      <c r="G1207">
        <v>180</v>
      </c>
      <c r="H1207">
        <v>47</v>
      </c>
      <c r="I1207">
        <v>12</v>
      </c>
      <c r="J1207">
        <v>12</v>
      </c>
      <c r="K1207">
        <v>2</v>
      </c>
      <c r="L1207">
        <v>5</v>
      </c>
      <c r="M1207">
        <v>4</v>
      </c>
      <c r="N1207">
        <v>9</v>
      </c>
      <c r="O1207">
        <v>3</v>
      </c>
      <c r="P1207">
        <v>0</v>
      </c>
      <c r="Q1207">
        <v>0</v>
      </c>
      <c r="R1207">
        <v>0</v>
      </c>
      <c r="S1207">
        <v>0</v>
      </c>
      <c r="T1207">
        <v>0</v>
      </c>
      <c r="U1207">
        <v>0</v>
      </c>
      <c r="V1207">
        <v>3</v>
      </c>
      <c r="W1207">
        <v>11</v>
      </c>
      <c r="X1207">
        <v>0</v>
      </c>
      <c r="Y1207">
        <v>61</v>
      </c>
      <c r="Z1207">
        <v>2586</v>
      </c>
      <c r="AA1207">
        <v>0</v>
      </c>
      <c r="AB1207">
        <v>1</v>
      </c>
      <c r="AC1207">
        <v>0</v>
      </c>
      <c r="AD1207">
        <v>0</v>
      </c>
      <c r="AE1207">
        <v>0</v>
      </c>
      <c r="AF1207">
        <v>0</v>
      </c>
      <c r="AG1207">
        <v>0</v>
      </c>
      <c r="AH1207">
        <v>0</v>
      </c>
      <c r="AI1207">
        <v>0</v>
      </c>
      <c r="AJ1207">
        <v>1</v>
      </c>
      <c r="AK1207">
        <v>1203</v>
      </c>
      <c r="AL1207">
        <v>1191</v>
      </c>
      <c r="AM1207">
        <v>0</v>
      </c>
    </row>
    <row r="1208" spans="1:39" x14ac:dyDescent="0.25">
      <c r="A1208">
        <v>61284</v>
      </c>
      <c r="B1208">
        <v>0</v>
      </c>
      <c r="C1208">
        <v>0</v>
      </c>
      <c r="D1208">
        <v>76</v>
      </c>
      <c r="E1208">
        <v>618</v>
      </c>
      <c r="F1208">
        <v>15</v>
      </c>
      <c r="G1208">
        <v>106</v>
      </c>
      <c r="H1208">
        <v>20</v>
      </c>
      <c r="I1208">
        <v>7</v>
      </c>
      <c r="J1208">
        <v>45</v>
      </c>
      <c r="K1208">
        <v>1</v>
      </c>
      <c r="L1208">
        <v>11</v>
      </c>
      <c r="M1208">
        <v>2</v>
      </c>
      <c r="N1208">
        <v>8</v>
      </c>
      <c r="O1208">
        <v>6</v>
      </c>
      <c r="P1208">
        <v>0</v>
      </c>
      <c r="Q1208">
        <v>1</v>
      </c>
      <c r="R1208">
        <v>0</v>
      </c>
      <c r="S1208">
        <v>0</v>
      </c>
      <c r="T1208">
        <v>0</v>
      </c>
      <c r="U1208">
        <v>0</v>
      </c>
      <c r="V1208">
        <v>3</v>
      </c>
      <c r="W1208">
        <v>11</v>
      </c>
      <c r="X1208">
        <v>0</v>
      </c>
      <c r="Y1208">
        <v>65</v>
      </c>
      <c r="Z1208">
        <v>2419</v>
      </c>
      <c r="AA1208">
        <v>0</v>
      </c>
      <c r="AB1208">
        <v>0</v>
      </c>
      <c r="AC1208">
        <v>1</v>
      </c>
      <c r="AD1208">
        <v>0</v>
      </c>
      <c r="AE1208">
        <v>0</v>
      </c>
      <c r="AF1208">
        <v>0</v>
      </c>
      <c r="AG1208">
        <v>0</v>
      </c>
      <c r="AH1208">
        <v>0</v>
      </c>
      <c r="AI1208">
        <v>0</v>
      </c>
      <c r="AJ1208">
        <v>1</v>
      </c>
      <c r="AK1208">
        <v>766</v>
      </c>
      <c r="AL1208">
        <v>721</v>
      </c>
      <c r="AM1208">
        <v>1</v>
      </c>
    </row>
    <row r="1209" spans="1:39" x14ac:dyDescent="0.25">
      <c r="A1209">
        <v>22518</v>
      </c>
      <c r="B1209">
        <v>1</v>
      </c>
      <c r="C1209">
        <v>0</v>
      </c>
      <c r="D1209">
        <v>36</v>
      </c>
      <c r="E1209">
        <v>11</v>
      </c>
      <c r="F1209">
        <v>7</v>
      </c>
      <c r="G1209">
        <v>12</v>
      </c>
      <c r="H1209">
        <v>2</v>
      </c>
      <c r="I1209">
        <v>2</v>
      </c>
      <c r="J1209">
        <v>27</v>
      </c>
      <c r="K1209">
        <v>2</v>
      </c>
      <c r="L1209">
        <v>2</v>
      </c>
      <c r="M1209">
        <v>1</v>
      </c>
      <c r="N1209">
        <v>2</v>
      </c>
      <c r="O1209">
        <v>5</v>
      </c>
      <c r="P1209">
        <v>1</v>
      </c>
      <c r="Q1209">
        <v>0</v>
      </c>
      <c r="R1209">
        <v>0</v>
      </c>
      <c r="S1209">
        <v>0</v>
      </c>
      <c r="T1209">
        <v>0</v>
      </c>
      <c r="U1209">
        <v>0</v>
      </c>
      <c r="V1209">
        <v>3</v>
      </c>
      <c r="W1209">
        <v>11</v>
      </c>
      <c r="X1209">
        <v>1</v>
      </c>
      <c r="Y1209">
        <v>34</v>
      </c>
      <c r="Z1209">
        <v>2774</v>
      </c>
      <c r="AA1209">
        <v>0</v>
      </c>
      <c r="AB1209">
        <v>1</v>
      </c>
      <c r="AC1209">
        <v>0</v>
      </c>
      <c r="AD1209">
        <v>0</v>
      </c>
      <c r="AE1209">
        <v>0</v>
      </c>
      <c r="AF1209">
        <v>0</v>
      </c>
      <c r="AG1209">
        <v>0</v>
      </c>
      <c r="AH1209">
        <v>1</v>
      </c>
      <c r="AI1209">
        <v>0</v>
      </c>
      <c r="AJ1209">
        <v>0</v>
      </c>
      <c r="AK1209">
        <v>34</v>
      </c>
      <c r="AL1209">
        <v>7</v>
      </c>
      <c r="AM1209">
        <v>1</v>
      </c>
    </row>
    <row r="1210" spans="1:39" x14ac:dyDescent="0.25">
      <c r="A1210">
        <v>54730</v>
      </c>
      <c r="B1210">
        <v>0</v>
      </c>
      <c r="C1210">
        <v>1</v>
      </c>
      <c r="D1210">
        <v>64</v>
      </c>
      <c r="E1210">
        <v>318</v>
      </c>
      <c r="F1210">
        <v>3</v>
      </c>
      <c r="G1210">
        <v>17</v>
      </c>
      <c r="H1210">
        <v>4</v>
      </c>
      <c r="I1210">
        <v>7</v>
      </c>
      <c r="J1210">
        <v>56</v>
      </c>
      <c r="K1210">
        <v>5</v>
      </c>
      <c r="L1210">
        <v>4</v>
      </c>
      <c r="M1210">
        <v>1</v>
      </c>
      <c r="N1210">
        <v>8</v>
      </c>
      <c r="O1210">
        <v>4</v>
      </c>
      <c r="P1210">
        <v>0</v>
      </c>
      <c r="Q1210">
        <v>0</v>
      </c>
      <c r="R1210">
        <v>0</v>
      </c>
      <c r="S1210">
        <v>0</v>
      </c>
      <c r="T1210">
        <v>0</v>
      </c>
      <c r="U1210">
        <v>0</v>
      </c>
      <c r="V1210">
        <v>3</v>
      </c>
      <c r="W1210">
        <v>11</v>
      </c>
      <c r="X1210">
        <v>0</v>
      </c>
      <c r="Y1210">
        <v>45</v>
      </c>
      <c r="Z1210">
        <v>2477</v>
      </c>
      <c r="AA1210">
        <v>0</v>
      </c>
      <c r="AB1210">
        <v>1</v>
      </c>
      <c r="AC1210">
        <v>0</v>
      </c>
      <c r="AD1210">
        <v>0</v>
      </c>
      <c r="AE1210">
        <v>0</v>
      </c>
      <c r="AF1210">
        <v>0</v>
      </c>
      <c r="AG1210">
        <v>0</v>
      </c>
      <c r="AH1210">
        <v>0</v>
      </c>
      <c r="AI1210">
        <v>1</v>
      </c>
      <c r="AJ1210">
        <v>0</v>
      </c>
      <c r="AK1210">
        <v>349</v>
      </c>
      <c r="AL1210">
        <v>293</v>
      </c>
      <c r="AM1210">
        <v>0</v>
      </c>
    </row>
    <row r="1211" spans="1:39" x14ac:dyDescent="0.25">
      <c r="A1211">
        <v>38452</v>
      </c>
      <c r="B1211">
        <v>1</v>
      </c>
      <c r="C1211">
        <v>1</v>
      </c>
      <c r="D1211">
        <v>62</v>
      </c>
      <c r="E1211">
        <v>56</v>
      </c>
      <c r="F1211">
        <v>0</v>
      </c>
      <c r="G1211">
        <v>14</v>
      </c>
      <c r="H1211">
        <v>0</v>
      </c>
      <c r="I1211">
        <v>0</v>
      </c>
      <c r="J1211">
        <v>2</v>
      </c>
      <c r="K1211">
        <v>3</v>
      </c>
      <c r="L1211">
        <v>3</v>
      </c>
      <c r="M1211">
        <v>0</v>
      </c>
      <c r="N1211">
        <v>3</v>
      </c>
      <c r="O1211">
        <v>7</v>
      </c>
      <c r="P1211">
        <v>0</v>
      </c>
      <c r="Q1211">
        <v>0</v>
      </c>
      <c r="R1211">
        <v>0</v>
      </c>
      <c r="S1211">
        <v>0</v>
      </c>
      <c r="T1211">
        <v>0</v>
      </c>
      <c r="U1211">
        <v>0</v>
      </c>
      <c r="V1211">
        <v>3</v>
      </c>
      <c r="W1211">
        <v>11</v>
      </c>
      <c r="X1211">
        <v>0</v>
      </c>
      <c r="Y1211">
        <v>65</v>
      </c>
      <c r="Z1211">
        <v>2250</v>
      </c>
      <c r="AA1211">
        <v>0</v>
      </c>
      <c r="AB1211">
        <v>1</v>
      </c>
      <c r="AC1211">
        <v>0</v>
      </c>
      <c r="AD1211">
        <v>0</v>
      </c>
      <c r="AE1211">
        <v>0</v>
      </c>
      <c r="AF1211">
        <v>0</v>
      </c>
      <c r="AG1211">
        <v>0</v>
      </c>
      <c r="AH1211">
        <v>0</v>
      </c>
      <c r="AI1211">
        <v>1</v>
      </c>
      <c r="AJ1211">
        <v>0</v>
      </c>
      <c r="AK1211">
        <v>70</v>
      </c>
      <c r="AL1211">
        <v>68</v>
      </c>
      <c r="AM1211">
        <v>0</v>
      </c>
    </row>
    <row r="1212" spans="1:39" x14ac:dyDescent="0.25">
      <c r="A1212">
        <v>44421</v>
      </c>
      <c r="B1212">
        <v>1</v>
      </c>
      <c r="C1212">
        <v>1</v>
      </c>
      <c r="D1212">
        <v>53</v>
      </c>
      <c r="E1212">
        <v>110</v>
      </c>
      <c r="F1212">
        <v>5</v>
      </c>
      <c r="G1212">
        <v>59</v>
      </c>
      <c r="H1212">
        <v>7</v>
      </c>
      <c r="I1212">
        <v>1</v>
      </c>
      <c r="J1212">
        <v>7</v>
      </c>
      <c r="K1212">
        <v>5</v>
      </c>
      <c r="L1212">
        <v>5</v>
      </c>
      <c r="M1212">
        <v>0</v>
      </c>
      <c r="N1212">
        <v>4</v>
      </c>
      <c r="O1212">
        <v>8</v>
      </c>
      <c r="P1212">
        <v>0</v>
      </c>
      <c r="Q1212">
        <v>0</v>
      </c>
      <c r="R1212">
        <v>0</v>
      </c>
      <c r="S1212">
        <v>0</v>
      </c>
      <c r="T1212">
        <v>0</v>
      </c>
      <c r="U1212">
        <v>0</v>
      </c>
      <c r="V1212">
        <v>3</v>
      </c>
      <c r="W1212">
        <v>11</v>
      </c>
      <c r="X1212">
        <v>0</v>
      </c>
      <c r="Y1212">
        <v>49</v>
      </c>
      <c r="Z1212">
        <v>2658</v>
      </c>
      <c r="AA1212">
        <v>1</v>
      </c>
      <c r="AB1212">
        <v>0</v>
      </c>
      <c r="AC1212">
        <v>0</v>
      </c>
      <c r="AD1212">
        <v>0</v>
      </c>
      <c r="AE1212">
        <v>0</v>
      </c>
      <c r="AF1212">
        <v>0</v>
      </c>
      <c r="AG1212">
        <v>0</v>
      </c>
      <c r="AH1212">
        <v>1</v>
      </c>
      <c r="AI1212">
        <v>0</v>
      </c>
      <c r="AJ1212">
        <v>0</v>
      </c>
      <c r="AK1212">
        <v>182</v>
      </c>
      <c r="AL1212">
        <v>175</v>
      </c>
      <c r="AM1212">
        <v>0</v>
      </c>
    </row>
    <row r="1213" spans="1:39" x14ac:dyDescent="0.25">
      <c r="A1213">
        <v>38197</v>
      </c>
      <c r="B1213">
        <v>1</v>
      </c>
      <c r="C1213">
        <v>0</v>
      </c>
      <c r="D1213">
        <v>86</v>
      </c>
      <c r="E1213">
        <v>23</v>
      </c>
      <c r="F1213">
        <v>0</v>
      </c>
      <c r="G1213">
        <v>11</v>
      </c>
      <c r="H1213">
        <v>2</v>
      </c>
      <c r="I1213">
        <v>1</v>
      </c>
      <c r="J1213">
        <v>3</v>
      </c>
      <c r="K1213">
        <v>1</v>
      </c>
      <c r="L1213">
        <v>1</v>
      </c>
      <c r="M1213">
        <v>0</v>
      </c>
      <c r="N1213">
        <v>3</v>
      </c>
      <c r="O1213">
        <v>5</v>
      </c>
      <c r="P1213">
        <v>0</v>
      </c>
      <c r="Q1213">
        <v>0</v>
      </c>
      <c r="R1213">
        <v>0</v>
      </c>
      <c r="S1213">
        <v>0</v>
      </c>
      <c r="T1213">
        <v>0</v>
      </c>
      <c r="U1213">
        <v>0</v>
      </c>
      <c r="V1213">
        <v>3</v>
      </c>
      <c r="W1213">
        <v>11</v>
      </c>
      <c r="X1213">
        <v>0</v>
      </c>
      <c r="Y1213">
        <v>34</v>
      </c>
      <c r="Z1213">
        <v>2524</v>
      </c>
      <c r="AA1213">
        <v>0</v>
      </c>
      <c r="AB1213">
        <v>0</v>
      </c>
      <c r="AC1213">
        <v>0</v>
      </c>
      <c r="AD1213">
        <v>1</v>
      </c>
      <c r="AE1213">
        <v>0</v>
      </c>
      <c r="AF1213">
        <v>0</v>
      </c>
      <c r="AG1213">
        <v>0</v>
      </c>
      <c r="AH1213">
        <v>0</v>
      </c>
      <c r="AI1213">
        <v>0</v>
      </c>
      <c r="AJ1213">
        <v>1</v>
      </c>
      <c r="AK1213">
        <v>37</v>
      </c>
      <c r="AL1213">
        <v>34</v>
      </c>
      <c r="AM1213">
        <v>0</v>
      </c>
    </row>
    <row r="1214" spans="1:39" x14ac:dyDescent="0.25">
      <c r="A1214">
        <v>41986</v>
      </c>
      <c r="B1214">
        <v>0</v>
      </c>
      <c r="C1214">
        <v>1</v>
      </c>
      <c r="D1214">
        <v>15</v>
      </c>
      <c r="E1214">
        <v>27</v>
      </c>
      <c r="F1214">
        <v>5</v>
      </c>
      <c r="G1214">
        <v>8</v>
      </c>
      <c r="H1214">
        <v>8</v>
      </c>
      <c r="I1214">
        <v>3</v>
      </c>
      <c r="J1214">
        <v>12</v>
      </c>
      <c r="K1214">
        <v>3</v>
      </c>
      <c r="L1214">
        <v>3</v>
      </c>
      <c r="M1214">
        <v>0</v>
      </c>
      <c r="N1214">
        <v>4</v>
      </c>
      <c r="O1214">
        <v>4</v>
      </c>
      <c r="P1214">
        <v>0</v>
      </c>
      <c r="Q1214">
        <v>0</v>
      </c>
      <c r="R1214">
        <v>0</v>
      </c>
      <c r="S1214">
        <v>0</v>
      </c>
      <c r="T1214">
        <v>0</v>
      </c>
      <c r="U1214">
        <v>0</v>
      </c>
      <c r="V1214">
        <v>3</v>
      </c>
      <c r="W1214">
        <v>11</v>
      </c>
      <c r="X1214">
        <v>0</v>
      </c>
      <c r="Y1214">
        <v>42</v>
      </c>
      <c r="Z1214">
        <v>2299</v>
      </c>
      <c r="AA1214">
        <v>1</v>
      </c>
      <c r="AB1214">
        <v>0</v>
      </c>
      <c r="AC1214">
        <v>0</v>
      </c>
      <c r="AD1214">
        <v>0</v>
      </c>
      <c r="AE1214">
        <v>0</v>
      </c>
      <c r="AF1214">
        <v>0</v>
      </c>
      <c r="AG1214">
        <v>0</v>
      </c>
      <c r="AH1214">
        <v>1</v>
      </c>
      <c r="AI1214">
        <v>0</v>
      </c>
      <c r="AJ1214">
        <v>0</v>
      </c>
      <c r="AK1214">
        <v>51</v>
      </c>
      <c r="AL1214">
        <v>39</v>
      </c>
      <c r="AM1214">
        <v>0</v>
      </c>
    </row>
    <row r="1215" spans="1:39" x14ac:dyDescent="0.25">
      <c r="A1215">
        <v>28427</v>
      </c>
      <c r="B1215">
        <v>1</v>
      </c>
      <c r="C1215">
        <v>0</v>
      </c>
      <c r="D1215">
        <v>67</v>
      </c>
      <c r="E1215">
        <v>18</v>
      </c>
      <c r="F1215">
        <v>3</v>
      </c>
      <c r="G1215">
        <v>19</v>
      </c>
      <c r="H1215">
        <v>3</v>
      </c>
      <c r="I1215">
        <v>3</v>
      </c>
      <c r="J1215">
        <v>6</v>
      </c>
      <c r="K1215">
        <v>2</v>
      </c>
      <c r="L1215">
        <v>2</v>
      </c>
      <c r="M1215">
        <v>0</v>
      </c>
      <c r="N1215">
        <v>3</v>
      </c>
      <c r="O1215">
        <v>8</v>
      </c>
      <c r="P1215">
        <v>0</v>
      </c>
      <c r="Q1215">
        <v>0</v>
      </c>
      <c r="R1215">
        <v>0</v>
      </c>
      <c r="S1215">
        <v>0</v>
      </c>
      <c r="T1215">
        <v>0</v>
      </c>
      <c r="U1215">
        <v>0</v>
      </c>
      <c r="V1215">
        <v>3</v>
      </c>
      <c r="W1215">
        <v>11</v>
      </c>
      <c r="X1215">
        <v>0</v>
      </c>
      <c r="Y1215">
        <v>37</v>
      </c>
      <c r="Z1215">
        <v>2624</v>
      </c>
      <c r="AA1215">
        <v>0</v>
      </c>
      <c r="AB1215">
        <v>0</v>
      </c>
      <c r="AC1215">
        <v>0</v>
      </c>
      <c r="AD1215">
        <v>1</v>
      </c>
      <c r="AE1215">
        <v>0</v>
      </c>
      <c r="AF1215">
        <v>0</v>
      </c>
      <c r="AG1215">
        <v>0</v>
      </c>
      <c r="AH1215">
        <v>1</v>
      </c>
      <c r="AI1215">
        <v>0</v>
      </c>
      <c r="AJ1215">
        <v>0</v>
      </c>
      <c r="AK1215">
        <v>46</v>
      </c>
      <c r="AL1215">
        <v>40</v>
      </c>
      <c r="AM1215">
        <v>0</v>
      </c>
    </row>
    <row r="1216" spans="1:39" x14ac:dyDescent="0.25">
      <c r="A1216">
        <v>37395</v>
      </c>
      <c r="B1216">
        <v>1</v>
      </c>
      <c r="C1216">
        <v>0</v>
      </c>
      <c r="D1216">
        <v>47</v>
      </c>
      <c r="E1216">
        <v>18</v>
      </c>
      <c r="F1216">
        <v>0</v>
      </c>
      <c r="G1216">
        <v>9</v>
      </c>
      <c r="H1216">
        <v>0</v>
      </c>
      <c r="I1216">
        <v>1</v>
      </c>
      <c r="J1216">
        <v>11</v>
      </c>
      <c r="K1216">
        <v>1</v>
      </c>
      <c r="L1216">
        <v>1</v>
      </c>
      <c r="M1216">
        <v>0</v>
      </c>
      <c r="N1216">
        <v>3</v>
      </c>
      <c r="O1216">
        <v>6</v>
      </c>
      <c r="P1216">
        <v>0</v>
      </c>
      <c r="Q1216">
        <v>0</v>
      </c>
      <c r="R1216">
        <v>0</v>
      </c>
      <c r="S1216">
        <v>0</v>
      </c>
      <c r="T1216">
        <v>0</v>
      </c>
      <c r="U1216">
        <v>0</v>
      </c>
      <c r="V1216">
        <v>3</v>
      </c>
      <c r="W1216">
        <v>11</v>
      </c>
      <c r="X1216">
        <v>0</v>
      </c>
      <c r="Y1216">
        <v>44</v>
      </c>
      <c r="Z1216">
        <v>2217</v>
      </c>
      <c r="AA1216">
        <v>0</v>
      </c>
      <c r="AB1216">
        <v>0</v>
      </c>
      <c r="AC1216">
        <v>0</v>
      </c>
      <c r="AD1216">
        <v>1</v>
      </c>
      <c r="AE1216">
        <v>0</v>
      </c>
      <c r="AF1216">
        <v>0</v>
      </c>
      <c r="AG1216">
        <v>0</v>
      </c>
      <c r="AH1216">
        <v>0</v>
      </c>
      <c r="AI1216">
        <v>0</v>
      </c>
      <c r="AJ1216">
        <v>1</v>
      </c>
      <c r="AK1216">
        <v>28</v>
      </c>
      <c r="AL1216">
        <v>17</v>
      </c>
      <c r="AM1216">
        <v>0</v>
      </c>
    </row>
    <row r="1217" spans="1:39" x14ac:dyDescent="0.25">
      <c r="A1217">
        <v>64722</v>
      </c>
      <c r="B1217">
        <v>1</v>
      </c>
      <c r="C1217">
        <v>0</v>
      </c>
      <c r="D1217">
        <v>47</v>
      </c>
      <c r="E1217">
        <v>303</v>
      </c>
      <c r="F1217">
        <v>0</v>
      </c>
      <c r="G1217">
        <v>280</v>
      </c>
      <c r="H1217">
        <v>60</v>
      </c>
      <c r="I1217">
        <v>147</v>
      </c>
      <c r="J1217">
        <v>15</v>
      </c>
      <c r="K1217">
        <v>4</v>
      </c>
      <c r="L1217">
        <v>8</v>
      </c>
      <c r="M1217">
        <v>2</v>
      </c>
      <c r="N1217">
        <v>11</v>
      </c>
      <c r="O1217">
        <v>6</v>
      </c>
      <c r="P1217">
        <v>0</v>
      </c>
      <c r="Q1217">
        <v>0</v>
      </c>
      <c r="R1217">
        <v>0</v>
      </c>
      <c r="S1217">
        <v>0</v>
      </c>
      <c r="T1217">
        <v>0</v>
      </c>
      <c r="U1217">
        <v>0</v>
      </c>
      <c r="V1217">
        <v>3</v>
      </c>
      <c r="W1217">
        <v>11</v>
      </c>
      <c r="X1217">
        <v>0</v>
      </c>
      <c r="Y1217">
        <v>49</v>
      </c>
      <c r="Z1217">
        <v>2193</v>
      </c>
      <c r="AA1217">
        <v>0</v>
      </c>
      <c r="AB1217">
        <v>1</v>
      </c>
      <c r="AC1217">
        <v>0</v>
      </c>
      <c r="AD1217">
        <v>0</v>
      </c>
      <c r="AE1217">
        <v>0</v>
      </c>
      <c r="AF1217">
        <v>0</v>
      </c>
      <c r="AG1217">
        <v>0</v>
      </c>
      <c r="AH1217">
        <v>1</v>
      </c>
      <c r="AI1217">
        <v>0</v>
      </c>
      <c r="AJ1217">
        <v>0</v>
      </c>
      <c r="AK1217">
        <v>790</v>
      </c>
      <c r="AL1217">
        <v>775</v>
      </c>
      <c r="AM1217">
        <v>0</v>
      </c>
    </row>
    <row r="1218" spans="1:39" x14ac:dyDescent="0.25">
      <c r="A1218">
        <v>55249</v>
      </c>
      <c r="B1218">
        <v>0</v>
      </c>
      <c r="C1218">
        <v>1</v>
      </c>
      <c r="D1218">
        <v>81</v>
      </c>
      <c r="E1218">
        <v>97</v>
      </c>
      <c r="F1218">
        <v>1</v>
      </c>
      <c r="G1218">
        <v>19</v>
      </c>
      <c r="H1218">
        <v>2</v>
      </c>
      <c r="I1218">
        <v>0</v>
      </c>
      <c r="J1218">
        <v>11</v>
      </c>
      <c r="K1218">
        <v>1</v>
      </c>
      <c r="L1218">
        <v>2</v>
      </c>
      <c r="M1218">
        <v>1</v>
      </c>
      <c r="N1218">
        <v>4</v>
      </c>
      <c r="O1218">
        <v>3</v>
      </c>
      <c r="P1218">
        <v>0</v>
      </c>
      <c r="Q1218">
        <v>0</v>
      </c>
      <c r="R1218">
        <v>0</v>
      </c>
      <c r="S1218">
        <v>0</v>
      </c>
      <c r="T1218">
        <v>0</v>
      </c>
      <c r="U1218">
        <v>0</v>
      </c>
      <c r="V1218">
        <v>3</v>
      </c>
      <c r="W1218">
        <v>11</v>
      </c>
      <c r="X1218">
        <v>0</v>
      </c>
      <c r="Y1218">
        <v>64</v>
      </c>
      <c r="Z1218">
        <v>2232</v>
      </c>
      <c r="AA1218">
        <v>0</v>
      </c>
      <c r="AB1218">
        <v>0</v>
      </c>
      <c r="AC1218">
        <v>0</v>
      </c>
      <c r="AD1218">
        <v>1</v>
      </c>
      <c r="AE1218">
        <v>0</v>
      </c>
      <c r="AF1218">
        <v>0</v>
      </c>
      <c r="AG1218">
        <v>0</v>
      </c>
      <c r="AH1218">
        <v>0</v>
      </c>
      <c r="AI1218">
        <v>1</v>
      </c>
      <c r="AJ1218">
        <v>0</v>
      </c>
      <c r="AK1218">
        <v>119</v>
      </c>
      <c r="AL1218">
        <v>108</v>
      </c>
      <c r="AM1218">
        <v>0</v>
      </c>
    </row>
    <row r="1219" spans="1:39" x14ac:dyDescent="0.25">
      <c r="A1219">
        <v>84906</v>
      </c>
      <c r="B1219">
        <v>0</v>
      </c>
      <c r="C1219">
        <v>0</v>
      </c>
      <c r="D1219">
        <v>98</v>
      </c>
      <c r="E1219">
        <v>997</v>
      </c>
      <c r="F1219">
        <v>15</v>
      </c>
      <c r="G1219">
        <v>414</v>
      </c>
      <c r="H1219">
        <v>99</v>
      </c>
      <c r="I1219">
        <v>30</v>
      </c>
      <c r="J1219">
        <v>76</v>
      </c>
      <c r="K1219">
        <v>1</v>
      </c>
      <c r="L1219">
        <v>5</v>
      </c>
      <c r="M1219">
        <v>6</v>
      </c>
      <c r="N1219">
        <v>12</v>
      </c>
      <c r="O1219">
        <v>2</v>
      </c>
      <c r="P1219">
        <v>0</v>
      </c>
      <c r="Q1219">
        <v>1</v>
      </c>
      <c r="R1219">
        <v>1</v>
      </c>
      <c r="S1219">
        <v>0</v>
      </c>
      <c r="T1219">
        <v>1</v>
      </c>
      <c r="U1219">
        <v>0</v>
      </c>
      <c r="V1219">
        <v>3</v>
      </c>
      <c r="W1219">
        <v>11</v>
      </c>
      <c r="X1219">
        <v>0</v>
      </c>
      <c r="Y1219">
        <v>48</v>
      </c>
      <c r="Z1219">
        <v>2427</v>
      </c>
      <c r="AA1219">
        <v>0</v>
      </c>
      <c r="AB1219">
        <v>0</v>
      </c>
      <c r="AC1219">
        <v>0</v>
      </c>
      <c r="AD1219">
        <v>1</v>
      </c>
      <c r="AE1219">
        <v>0</v>
      </c>
      <c r="AF1219">
        <v>0</v>
      </c>
      <c r="AG1219">
        <v>0</v>
      </c>
      <c r="AH1219">
        <v>1</v>
      </c>
      <c r="AI1219">
        <v>0</v>
      </c>
      <c r="AJ1219">
        <v>0</v>
      </c>
      <c r="AK1219">
        <v>1555</v>
      </c>
      <c r="AL1219">
        <v>1479</v>
      </c>
      <c r="AM1219">
        <v>3</v>
      </c>
    </row>
    <row r="1220" spans="1:39" x14ac:dyDescent="0.25">
      <c r="A1220">
        <v>28691</v>
      </c>
      <c r="B1220">
        <v>1</v>
      </c>
      <c r="C1220">
        <v>0</v>
      </c>
      <c r="D1220">
        <v>56</v>
      </c>
      <c r="E1220">
        <v>5</v>
      </c>
      <c r="F1220">
        <v>4</v>
      </c>
      <c r="G1220">
        <v>13</v>
      </c>
      <c r="H1220">
        <v>8</v>
      </c>
      <c r="I1220">
        <v>0</v>
      </c>
      <c r="J1220">
        <v>4</v>
      </c>
      <c r="K1220">
        <v>1</v>
      </c>
      <c r="L1220">
        <v>1</v>
      </c>
      <c r="M1220">
        <v>0</v>
      </c>
      <c r="N1220">
        <v>3</v>
      </c>
      <c r="O1220">
        <v>8</v>
      </c>
      <c r="P1220">
        <v>0</v>
      </c>
      <c r="Q1220">
        <v>0</v>
      </c>
      <c r="R1220">
        <v>0</v>
      </c>
      <c r="S1220">
        <v>0</v>
      </c>
      <c r="T1220">
        <v>0</v>
      </c>
      <c r="U1220">
        <v>0</v>
      </c>
      <c r="V1220">
        <v>3</v>
      </c>
      <c r="W1220">
        <v>11</v>
      </c>
      <c r="X1220">
        <v>0</v>
      </c>
      <c r="Y1220">
        <v>31</v>
      </c>
      <c r="Z1220">
        <v>2519</v>
      </c>
      <c r="AA1220">
        <v>0</v>
      </c>
      <c r="AB1220">
        <v>1</v>
      </c>
      <c r="AC1220">
        <v>0</v>
      </c>
      <c r="AD1220">
        <v>0</v>
      </c>
      <c r="AE1220">
        <v>0</v>
      </c>
      <c r="AF1220">
        <v>0</v>
      </c>
      <c r="AG1220">
        <v>0</v>
      </c>
      <c r="AH1220">
        <v>1</v>
      </c>
      <c r="AI1220">
        <v>0</v>
      </c>
      <c r="AJ1220">
        <v>0</v>
      </c>
      <c r="AK1220">
        <v>30</v>
      </c>
      <c r="AL1220">
        <v>26</v>
      </c>
      <c r="AM1220">
        <v>0</v>
      </c>
    </row>
    <row r="1221" spans="1:39" x14ac:dyDescent="0.25">
      <c r="A1221">
        <v>44213</v>
      </c>
      <c r="B1221">
        <v>1</v>
      </c>
      <c r="C1221">
        <v>1</v>
      </c>
      <c r="D1221">
        <v>48</v>
      </c>
      <c r="E1221">
        <v>95</v>
      </c>
      <c r="F1221">
        <v>11</v>
      </c>
      <c r="G1221">
        <v>35</v>
      </c>
      <c r="H1221">
        <v>0</v>
      </c>
      <c r="I1221">
        <v>4</v>
      </c>
      <c r="J1221">
        <v>7</v>
      </c>
      <c r="K1221">
        <v>4</v>
      </c>
      <c r="L1221">
        <v>2</v>
      </c>
      <c r="M1221">
        <v>1</v>
      </c>
      <c r="N1221">
        <v>5</v>
      </c>
      <c r="O1221">
        <v>6</v>
      </c>
      <c r="P1221">
        <v>0</v>
      </c>
      <c r="Q1221">
        <v>0</v>
      </c>
      <c r="R1221">
        <v>0</v>
      </c>
      <c r="S1221">
        <v>0</v>
      </c>
      <c r="T1221">
        <v>0</v>
      </c>
      <c r="U1221">
        <v>0</v>
      </c>
      <c r="V1221">
        <v>3</v>
      </c>
      <c r="W1221">
        <v>11</v>
      </c>
      <c r="X1221">
        <v>0</v>
      </c>
      <c r="Y1221">
        <v>68</v>
      </c>
      <c r="Z1221">
        <v>2371</v>
      </c>
      <c r="AA1221">
        <v>0</v>
      </c>
      <c r="AB1221">
        <v>0</v>
      </c>
      <c r="AC1221">
        <v>1</v>
      </c>
      <c r="AD1221">
        <v>0</v>
      </c>
      <c r="AE1221">
        <v>0</v>
      </c>
      <c r="AF1221">
        <v>0</v>
      </c>
      <c r="AG1221">
        <v>0</v>
      </c>
      <c r="AH1221">
        <v>1</v>
      </c>
      <c r="AI1221">
        <v>0</v>
      </c>
      <c r="AJ1221">
        <v>0</v>
      </c>
      <c r="AK1221">
        <v>145</v>
      </c>
      <c r="AL1221">
        <v>138</v>
      </c>
      <c r="AM1221">
        <v>0</v>
      </c>
    </row>
    <row r="1222" spans="1:39" x14ac:dyDescent="0.25">
      <c r="A1222">
        <v>25707</v>
      </c>
      <c r="B1222">
        <v>1</v>
      </c>
      <c r="C1222">
        <v>0</v>
      </c>
      <c r="D1222">
        <v>18</v>
      </c>
      <c r="E1222">
        <v>1</v>
      </c>
      <c r="F1222">
        <v>6</v>
      </c>
      <c r="G1222">
        <v>2</v>
      </c>
      <c r="H1222">
        <v>3</v>
      </c>
      <c r="I1222">
        <v>6</v>
      </c>
      <c r="J1222">
        <v>3</v>
      </c>
      <c r="K1222">
        <v>1</v>
      </c>
      <c r="L1222">
        <v>1</v>
      </c>
      <c r="M1222">
        <v>0</v>
      </c>
      <c r="N1222">
        <v>3</v>
      </c>
      <c r="O1222">
        <v>7</v>
      </c>
      <c r="P1222">
        <v>0</v>
      </c>
      <c r="Q1222">
        <v>0</v>
      </c>
      <c r="R1222">
        <v>0</v>
      </c>
      <c r="S1222">
        <v>0</v>
      </c>
      <c r="T1222">
        <v>0</v>
      </c>
      <c r="U1222">
        <v>0</v>
      </c>
      <c r="V1222">
        <v>3</v>
      </c>
      <c r="W1222">
        <v>11</v>
      </c>
      <c r="X1222">
        <v>0</v>
      </c>
      <c r="Y1222">
        <v>36</v>
      </c>
      <c r="Z1222">
        <v>2321</v>
      </c>
      <c r="AA1222">
        <v>0</v>
      </c>
      <c r="AB1222">
        <v>0</v>
      </c>
      <c r="AC1222">
        <v>1</v>
      </c>
      <c r="AD1222">
        <v>0</v>
      </c>
      <c r="AE1222">
        <v>0</v>
      </c>
      <c r="AF1222">
        <v>0</v>
      </c>
      <c r="AG1222">
        <v>1</v>
      </c>
      <c r="AH1222">
        <v>0</v>
      </c>
      <c r="AI1222">
        <v>0</v>
      </c>
      <c r="AJ1222">
        <v>0</v>
      </c>
      <c r="AK1222">
        <v>18</v>
      </c>
      <c r="AL1222">
        <v>15</v>
      </c>
      <c r="AM1222">
        <v>0</v>
      </c>
    </row>
    <row r="1223" spans="1:39" x14ac:dyDescent="0.25">
      <c r="A1223">
        <v>59062</v>
      </c>
      <c r="B1223">
        <v>2</v>
      </c>
      <c r="C1223">
        <v>1</v>
      </c>
      <c r="D1223">
        <v>74</v>
      </c>
      <c r="E1223">
        <v>46</v>
      </c>
      <c r="F1223">
        <v>1</v>
      </c>
      <c r="G1223">
        <v>12</v>
      </c>
      <c r="H1223">
        <v>3</v>
      </c>
      <c r="I1223">
        <v>0</v>
      </c>
      <c r="J1223">
        <v>9</v>
      </c>
      <c r="K1223">
        <v>2</v>
      </c>
      <c r="L1223">
        <v>2</v>
      </c>
      <c r="M1223">
        <v>0</v>
      </c>
      <c r="N1223">
        <v>3</v>
      </c>
      <c r="O1223">
        <v>4</v>
      </c>
      <c r="P1223">
        <v>0</v>
      </c>
      <c r="Q1223">
        <v>0</v>
      </c>
      <c r="R1223">
        <v>0</v>
      </c>
      <c r="S1223">
        <v>0</v>
      </c>
      <c r="T1223">
        <v>0</v>
      </c>
      <c r="U1223">
        <v>0</v>
      </c>
      <c r="V1223">
        <v>3</v>
      </c>
      <c r="W1223">
        <v>11</v>
      </c>
      <c r="X1223">
        <v>0</v>
      </c>
      <c r="Y1223">
        <v>53</v>
      </c>
      <c r="Z1223">
        <v>2428</v>
      </c>
      <c r="AA1223">
        <v>0</v>
      </c>
      <c r="AB1223">
        <v>1</v>
      </c>
      <c r="AC1223">
        <v>0</v>
      </c>
      <c r="AD1223">
        <v>0</v>
      </c>
      <c r="AE1223">
        <v>0</v>
      </c>
      <c r="AF1223">
        <v>0</v>
      </c>
      <c r="AG1223">
        <v>0</v>
      </c>
      <c r="AH1223">
        <v>0</v>
      </c>
      <c r="AI1223">
        <v>0</v>
      </c>
      <c r="AJ1223">
        <v>1</v>
      </c>
      <c r="AK1223">
        <v>62</v>
      </c>
      <c r="AL1223">
        <v>53</v>
      </c>
      <c r="AM1223">
        <v>0</v>
      </c>
    </row>
    <row r="1224" spans="1:39" x14ac:dyDescent="0.25">
      <c r="A1224">
        <v>76624</v>
      </c>
      <c r="B1224">
        <v>0</v>
      </c>
      <c r="C1224">
        <v>1</v>
      </c>
      <c r="D1224">
        <v>68</v>
      </c>
      <c r="E1224">
        <v>411</v>
      </c>
      <c r="F1224">
        <v>106</v>
      </c>
      <c r="G1224">
        <v>147</v>
      </c>
      <c r="H1224">
        <v>54</v>
      </c>
      <c r="I1224">
        <v>115</v>
      </c>
      <c r="J1224">
        <v>66</v>
      </c>
      <c r="K1224">
        <v>1</v>
      </c>
      <c r="L1224">
        <v>5</v>
      </c>
      <c r="M1224">
        <v>10</v>
      </c>
      <c r="N1224">
        <v>7</v>
      </c>
      <c r="O1224">
        <v>1</v>
      </c>
      <c r="P1224">
        <v>1</v>
      </c>
      <c r="Q1224">
        <v>0</v>
      </c>
      <c r="R1224">
        <v>0</v>
      </c>
      <c r="S1224">
        <v>0</v>
      </c>
      <c r="T1224">
        <v>0</v>
      </c>
      <c r="U1224">
        <v>0</v>
      </c>
      <c r="V1224">
        <v>3</v>
      </c>
      <c r="W1224">
        <v>11</v>
      </c>
      <c r="X1224">
        <v>0</v>
      </c>
      <c r="Y1224">
        <v>58</v>
      </c>
      <c r="Z1224">
        <v>2195</v>
      </c>
      <c r="AA1224">
        <v>0</v>
      </c>
      <c r="AB1224">
        <v>0</v>
      </c>
      <c r="AC1224">
        <v>1</v>
      </c>
      <c r="AD1224">
        <v>0</v>
      </c>
      <c r="AE1224">
        <v>0</v>
      </c>
      <c r="AF1224">
        <v>0</v>
      </c>
      <c r="AG1224">
        <v>0</v>
      </c>
      <c r="AH1224">
        <v>1</v>
      </c>
      <c r="AI1224">
        <v>0</v>
      </c>
      <c r="AJ1224">
        <v>0</v>
      </c>
      <c r="AK1224">
        <v>833</v>
      </c>
      <c r="AL1224">
        <v>767</v>
      </c>
      <c r="AM1224">
        <v>1</v>
      </c>
    </row>
    <row r="1225" spans="1:39" x14ac:dyDescent="0.25">
      <c r="A1225">
        <v>66000</v>
      </c>
      <c r="B1225">
        <v>0</v>
      </c>
      <c r="C1225">
        <v>0</v>
      </c>
      <c r="D1225">
        <v>36</v>
      </c>
      <c r="E1225">
        <v>244</v>
      </c>
      <c r="F1225">
        <v>51</v>
      </c>
      <c r="G1225">
        <v>270</v>
      </c>
      <c r="H1225">
        <v>101</v>
      </c>
      <c r="I1225">
        <v>0</v>
      </c>
      <c r="J1225">
        <v>45</v>
      </c>
      <c r="K1225">
        <v>1</v>
      </c>
      <c r="L1225">
        <v>1</v>
      </c>
      <c r="M1225">
        <v>3</v>
      </c>
      <c r="N1225">
        <v>5</v>
      </c>
      <c r="O1225">
        <v>1</v>
      </c>
      <c r="P1225">
        <v>0</v>
      </c>
      <c r="Q1225">
        <v>0</v>
      </c>
      <c r="R1225">
        <v>0</v>
      </c>
      <c r="S1225">
        <v>0</v>
      </c>
      <c r="T1225">
        <v>0</v>
      </c>
      <c r="U1225">
        <v>0</v>
      </c>
      <c r="V1225">
        <v>3</v>
      </c>
      <c r="W1225">
        <v>11</v>
      </c>
      <c r="X1225">
        <v>0</v>
      </c>
      <c r="Y1225">
        <v>73</v>
      </c>
      <c r="Z1225">
        <v>2229</v>
      </c>
      <c r="AA1225">
        <v>0</v>
      </c>
      <c r="AB1225">
        <v>0</v>
      </c>
      <c r="AC1225">
        <v>0</v>
      </c>
      <c r="AD1225">
        <v>1</v>
      </c>
      <c r="AE1225">
        <v>0</v>
      </c>
      <c r="AF1225">
        <v>0</v>
      </c>
      <c r="AG1225">
        <v>0</v>
      </c>
      <c r="AH1225">
        <v>0</v>
      </c>
      <c r="AI1225">
        <v>1</v>
      </c>
      <c r="AJ1225">
        <v>0</v>
      </c>
      <c r="AK1225">
        <v>666</v>
      </c>
      <c r="AL1225">
        <v>621</v>
      </c>
      <c r="AM1225">
        <v>0</v>
      </c>
    </row>
    <row r="1226" spans="1:39" x14ac:dyDescent="0.25">
      <c r="A1226">
        <v>27683</v>
      </c>
      <c r="B1226">
        <v>1</v>
      </c>
      <c r="C1226">
        <v>0</v>
      </c>
      <c r="D1226">
        <v>90</v>
      </c>
      <c r="E1226">
        <v>152</v>
      </c>
      <c r="F1226">
        <v>9</v>
      </c>
      <c r="G1226">
        <v>121</v>
      </c>
      <c r="H1226">
        <v>12</v>
      </c>
      <c r="I1226">
        <v>12</v>
      </c>
      <c r="J1226">
        <v>45</v>
      </c>
      <c r="K1226">
        <v>4</v>
      </c>
      <c r="L1226">
        <v>6</v>
      </c>
      <c r="M1226">
        <v>2</v>
      </c>
      <c r="N1226">
        <v>4</v>
      </c>
      <c r="O1226">
        <v>8</v>
      </c>
      <c r="P1226">
        <v>0</v>
      </c>
      <c r="Q1226">
        <v>0</v>
      </c>
      <c r="R1226">
        <v>0</v>
      </c>
      <c r="S1226">
        <v>0</v>
      </c>
      <c r="T1226">
        <v>0</v>
      </c>
      <c r="U1226">
        <v>0</v>
      </c>
      <c r="V1226">
        <v>3</v>
      </c>
      <c r="W1226">
        <v>11</v>
      </c>
      <c r="X1226">
        <v>0</v>
      </c>
      <c r="Y1226">
        <v>42</v>
      </c>
      <c r="Z1226">
        <v>2853</v>
      </c>
      <c r="AA1226">
        <v>0</v>
      </c>
      <c r="AB1226">
        <v>0</v>
      </c>
      <c r="AC1226">
        <v>0</v>
      </c>
      <c r="AD1226">
        <v>1</v>
      </c>
      <c r="AE1226">
        <v>0</v>
      </c>
      <c r="AF1226">
        <v>0</v>
      </c>
      <c r="AG1226">
        <v>0</v>
      </c>
      <c r="AH1226">
        <v>0</v>
      </c>
      <c r="AI1226">
        <v>0</v>
      </c>
      <c r="AJ1226">
        <v>1</v>
      </c>
      <c r="AK1226">
        <v>306</v>
      </c>
      <c r="AL1226">
        <v>261</v>
      </c>
      <c r="AM1226">
        <v>0</v>
      </c>
    </row>
    <row r="1227" spans="1:39" x14ac:dyDescent="0.25">
      <c r="A1227">
        <v>1730</v>
      </c>
      <c r="B1227">
        <v>0</v>
      </c>
      <c r="C1227">
        <v>0</v>
      </c>
      <c r="D1227">
        <v>65</v>
      </c>
      <c r="E1227">
        <v>1</v>
      </c>
      <c r="F1227">
        <v>1</v>
      </c>
      <c r="G1227">
        <v>3</v>
      </c>
      <c r="H1227">
        <v>1</v>
      </c>
      <c r="I1227">
        <v>1</v>
      </c>
      <c r="J1227">
        <v>1</v>
      </c>
      <c r="K1227">
        <v>15</v>
      </c>
      <c r="L1227">
        <v>0</v>
      </c>
      <c r="M1227">
        <v>0</v>
      </c>
      <c r="N1227">
        <v>0</v>
      </c>
      <c r="O1227">
        <v>20</v>
      </c>
      <c r="P1227">
        <v>0</v>
      </c>
      <c r="Q1227">
        <v>0</v>
      </c>
      <c r="R1227">
        <v>0</v>
      </c>
      <c r="S1227">
        <v>0</v>
      </c>
      <c r="T1227">
        <v>0</v>
      </c>
      <c r="U1227">
        <v>0</v>
      </c>
      <c r="V1227">
        <v>3</v>
      </c>
      <c r="W1227">
        <v>11</v>
      </c>
      <c r="X1227">
        <v>0</v>
      </c>
      <c r="Y1227">
        <v>49</v>
      </c>
      <c r="Z1227">
        <v>2201</v>
      </c>
      <c r="AA1227">
        <v>1</v>
      </c>
      <c r="AB1227">
        <v>0</v>
      </c>
      <c r="AC1227">
        <v>0</v>
      </c>
      <c r="AD1227">
        <v>0</v>
      </c>
      <c r="AE1227">
        <v>0</v>
      </c>
      <c r="AF1227">
        <v>0</v>
      </c>
      <c r="AG1227">
        <v>0</v>
      </c>
      <c r="AH1227">
        <v>1</v>
      </c>
      <c r="AI1227">
        <v>0</v>
      </c>
      <c r="AJ1227">
        <v>0</v>
      </c>
      <c r="AK1227">
        <v>7</v>
      </c>
      <c r="AL1227">
        <v>6</v>
      </c>
      <c r="AM1227">
        <v>0</v>
      </c>
    </row>
    <row r="1228" spans="1:39" x14ac:dyDescent="0.25">
      <c r="A1228">
        <v>7500</v>
      </c>
      <c r="B1228">
        <v>1</v>
      </c>
      <c r="C1228">
        <v>0</v>
      </c>
      <c r="D1228">
        <v>63</v>
      </c>
      <c r="E1228">
        <v>10</v>
      </c>
      <c r="F1228">
        <v>17</v>
      </c>
      <c r="G1228">
        <v>18</v>
      </c>
      <c r="H1228">
        <v>8</v>
      </c>
      <c r="I1228">
        <v>26</v>
      </c>
      <c r="J1228">
        <v>40</v>
      </c>
      <c r="K1228">
        <v>4</v>
      </c>
      <c r="L1228">
        <v>3</v>
      </c>
      <c r="M1228">
        <v>2</v>
      </c>
      <c r="N1228">
        <v>2</v>
      </c>
      <c r="O1228">
        <v>9</v>
      </c>
      <c r="P1228">
        <v>0</v>
      </c>
      <c r="Q1228">
        <v>0</v>
      </c>
      <c r="R1228">
        <v>0</v>
      </c>
      <c r="S1228">
        <v>0</v>
      </c>
      <c r="T1228">
        <v>0</v>
      </c>
      <c r="U1228">
        <v>0</v>
      </c>
      <c r="V1228">
        <v>3</v>
      </c>
      <c r="W1228">
        <v>11</v>
      </c>
      <c r="X1228">
        <v>0</v>
      </c>
      <c r="Y1228">
        <v>28</v>
      </c>
      <c r="Z1228">
        <v>2732</v>
      </c>
      <c r="AA1228">
        <v>0</v>
      </c>
      <c r="AB1228">
        <v>0</v>
      </c>
      <c r="AC1228">
        <v>1</v>
      </c>
      <c r="AD1228">
        <v>0</v>
      </c>
      <c r="AE1228">
        <v>0</v>
      </c>
      <c r="AF1228">
        <v>0</v>
      </c>
      <c r="AG1228">
        <v>1</v>
      </c>
      <c r="AH1228">
        <v>0</v>
      </c>
      <c r="AI1228">
        <v>0</v>
      </c>
      <c r="AJ1228">
        <v>0</v>
      </c>
      <c r="AK1228">
        <v>79</v>
      </c>
      <c r="AL1228">
        <v>39</v>
      </c>
      <c r="AM1228">
        <v>0</v>
      </c>
    </row>
    <row r="1229" spans="1:39" x14ac:dyDescent="0.25">
      <c r="A1229">
        <v>40521</v>
      </c>
      <c r="B1229">
        <v>1</v>
      </c>
      <c r="C1229">
        <v>1</v>
      </c>
      <c r="D1229">
        <v>82</v>
      </c>
      <c r="E1229">
        <v>12</v>
      </c>
      <c r="F1229">
        <v>0</v>
      </c>
      <c r="G1229">
        <v>5</v>
      </c>
      <c r="H1229">
        <v>0</v>
      </c>
      <c r="I1229">
        <v>0</v>
      </c>
      <c r="J1229">
        <v>4</v>
      </c>
      <c r="K1229">
        <v>1</v>
      </c>
      <c r="L1229">
        <v>0</v>
      </c>
      <c r="M1229">
        <v>1</v>
      </c>
      <c r="N1229">
        <v>2</v>
      </c>
      <c r="O1229">
        <v>5</v>
      </c>
      <c r="P1229">
        <v>0</v>
      </c>
      <c r="Q1229">
        <v>0</v>
      </c>
      <c r="R1229">
        <v>0</v>
      </c>
      <c r="S1229">
        <v>0</v>
      </c>
      <c r="T1229">
        <v>0</v>
      </c>
      <c r="U1229">
        <v>0</v>
      </c>
      <c r="V1229">
        <v>3</v>
      </c>
      <c r="W1229">
        <v>11</v>
      </c>
      <c r="X1229">
        <v>0</v>
      </c>
      <c r="Y1229">
        <v>52</v>
      </c>
      <c r="Z1229">
        <v>2609</v>
      </c>
      <c r="AA1229">
        <v>0</v>
      </c>
      <c r="AB1229">
        <v>0</v>
      </c>
      <c r="AC1229">
        <v>0</v>
      </c>
      <c r="AD1229">
        <v>1</v>
      </c>
      <c r="AE1229">
        <v>0</v>
      </c>
      <c r="AF1229">
        <v>0</v>
      </c>
      <c r="AG1229">
        <v>0</v>
      </c>
      <c r="AH1229">
        <v>1</v>
      </c>
      <c r="AI1229">
        <v>0</v>
      </c>
      <c r="AJ1229">
        <v>0</v>
      </c>
      <c r="AK1229">
        <v>17</v>
      </c>
      <c r="AL1229">
        <v>13</v>
      </c>
      <c r="AM1229">
        <v>0</v>
      </c>
    </row>
    <row r="1230" spans="1:39" x14ac:dyDescent="0.25">
      <c r="A1230">
        <v>20427</v>
      </c>
      <c r="B1230">
        <v>1</v>
      </c>
      <c r="C1230">
        <v>0</v>
      </c>
      <c r="D1230">
        <v>63</v>
      </c>
      <c r="E1230">
        <v>5</v>
      </c>
      <c r="F1230">
        <v>0</v>
      </c>
      <c r="G1230">
        <v>4</v>
      </c>
      <c r="H1230">
        <v>0</v>
      </c>
      <c r="I1230">
        <v>0</v>
      </c>
      <c r="J1230">
        <v>1</v>
      </c>
      <c r="K1230">
        <v>1</v>
      </c>
      <c r="L1230">
        <v>1</v>
      </c>
      <c r="M1230">
        <v>0</v>
      </c>
      <c r="N1230">
        <v>2</v>
      </c>
      <c r="O1230">
        <v>8</v>
      </c>
      <c r="P1230">
        <v>0</v>
      </c>
      <c r="Q1230">
        <v>0</v>
      </c>
      <c r="R1230">
        <v>0</v>
      </c>
      <c r="S1230">
        <v>0</v>
      </c>
      <c r="T1230">
        <v>0</v>
      </c>
      <c r="U1230">
        <v>0</v>
      </c>
      <c r="V1230">
        <v>3</v>
      </c>
      <c r="W1230">
        <v>11</v>
      </c>
      <c r="X1230">
        <v>0</v>
      </c>
      <c r="Y1230">
        <v>47</v>
      </c>
      <c r="Z1230">
        <v>2256</v>
      </c>
      <c r="AA1230">
        <v>0</v>
      </c>
      <c r="AB1230">
        <v>0</v>
      </c>
      <c r="AC1230">
        <v>0</v>
      </c>
      <c r="AD1230">
        <v>1</v>
      </c>
      <c r="AE1230">
        <v>0</v>
      </c>
      <c r="AF1230">
        <v>0</v>
      </c>
      <c r="AG1230">
        <v>0</v>
      </c>
      <c r="AH1230">
        <v>0</v>
      </c>
      <c r="AI1230">
        <v>0</v>
      </c>
      <c r="AJ1230">
        <v>1</v>
      </c>
      <c r="AK1230">
        <v>9</v>
      </c>
      <c r="AL1230">
        <v>8</v>
      </c>
      <c r="AM1230">
        <v>0</v>
      </c>
    </row>
    <row r="1231" spans="1:39" x14ac:dyDescent="0.25">
      <c r="A1231">
        <v>65106</v>
      </c>
      <c r="B1231">
        <v>0</v>
      </c>
      <c r="C1231">
        <v>1</v>
      </c>
      <c r="D1231">
        <v>55</v>
      </c>
      <c r="E1231">
        <v>790</v>
      </c>
      <c r="F1231">
        <v>19</v>
      </c>
      <c r="G1231">
        <v>133</v>
      </c>
      <c r="H1231">
        <v>12</v>
      </c>
      <c r="I1231">
        <v>0</v>
      </c>
      <c r="J1231">
        <v>19</v>
      </c>
      <c r="K1231">
        <v>3</v>
      </c>
      <c r="L1231">
        <v>8</v>
      </c>
      <c r="M1231">
        <v>3</v>
      </c>
      <c r="N1231">
        <v>13</v>
      </c>
      <c r="O1231">
        <v>6</v>
      </c>
      <c r="P1231">
        <v>0</v>
      </c>
      <c r="Q1231">
        <v>1</v>
      </c>
      <c r="R1231">
        <v>0</v>
      </c>
      <c r="S1231">
        <v>0</v>
      </c>
      <c r="T1231">
        <v>0</v>
      </c>
      <c r="U1231">
        <v>0</v>
      </c>
      <c r="V1231">
        <v>3</v>
      </c>
      <c r="W1231">
        <v>11</v>
      </c>
      <c r="X1231">
        <v>0</v>
      </c>
      <c r="Y1231">
        <v>45</v>
      </c>
      <c r="Z1231">
        <v>2195</v>
      </c>
      <c r="AA1231">
        <v>0</v>
      </c>
      <c r="AB1231">
        <v>1</v>
      </c>
      <c r="AC1231">
        <v>0</v>
      </c>
      <c r="AD1231">
        <v>0</v>
      </c>
      <c r="AE1231">
        <v>0</v>
      </c>
      <c r="AF1231">
        <v>0</v>
      </c>
      <c r="AG1231">
        <v>0</v>
      </c>
      <c r="AH1231">
        <v>1</v>
      </c>
      <c r="AI1231">
        <v>0</v>
      </c>
      <c r="AJ1231">
        <v>0</v>
      </c>
      <c r="AK1231">
        <v>954</v>
      </c>
      <c r="AL1231">
        <v>935</v>
      </c>
      <c r="AM1231">
        <v>1</v>
      </c>
    </row>
    <row r="1232" spans="1:39" x14ac:dyDescent="0.25">
      <c r="A1232">
        <v>69969</v>
      </c>
      <c r="B1232">
        <v>0</v>
      </c>
      <c r="C1232">
        <v>0</v>
      </c>
      <c r="D1232">
        <v>64</v>
      </c>
      <c r="E1232">
        <v>882</v>
      </c>
      <c r="F1232">
        <v>29</v>
      </c>
      <c r="G1232">
        <v>514</v>
      </c>
      <c r="H1232">
        <v>38</v>
      </c>
      <c r="I1232">
        <v>29</v>
      </c>
      <c r="J1232">
        <v>44</v>
      </c>
      <c r="K1232">
        <v>1</v>
      </c>
      <c r="L1232">
        <v>4</v>
      </c>
      <c r="M1232">
        <v>2</v>
      </c>
      <c r="N1232">
        <v>6</v>
      </c>
      <c r="O1232">
        <v>3</v>
      </c>
      <c r="P1232">
        <v>0</v>
      </c>
      <c r="Q1232">
        <v>0</v>
      </c>
      <c r="R1232">
        <v>1</v>
      </c>
      <c r="S1232">
        <v>1</v>
      </c>
      <c r="T1232">
        <v>0</v>
      </c>
      <c r="U1232">
        <v>0</v>
      </c>
      <c r="V1232">
        <v>3</v>
      </c>
      <c r="W1232">
        <v>11</v>
      </c>
      <c r="X1232">
        <v>1</v>
      </c>
      <c r="Y1232">
        <v>55</v>
      </c>
      <c r="Z1232">
        <v>2465</v>
      </c>
      <c r="AA1232">
        <v>0</v>
      </c>
      <c r="AB1232">
        <v>1</v>
      </c>
      <c r="AC1232">
        <v>0</v>
      </c>
      <c r="AD1232">
        <v>0</v>
      </c>
      <c r="AE1232">
        <v>0</v>
      </c>
      <c r="AF1232">
        <v>0</v>
      </c>
      <c r="AG1232">
        <v>0</v>
      </c>
      <c r="AH1232">
        <v>0</v>
      </c>
      <c r="AI1232">
        <v>0</v>
      </c>
      <c r="AJ1232">
        <v>1</v>
      </c>
      <c r="AK1232">
        <v>1492</v>
      </c>
      <c r="AL1232">
        <v>1448</v>
      </c>
      <c r="AM1232">
        <v>2</v>
      </c>
    </row>
    <row r="1233" spans="1:39" x14ac:dyDescent="0.25">
      <c r="A1233">
        <v>67433</v>
      </c>
      <c r="B1233">
        <v>0</v>
      </c>
      <c r="C1233">
        <v>2</v>
      </c>
      <c r="D1233">
        <v>51</v>
      </c>
      <c r="E1233">
        <v>615</v>
      </c>
      <c r="F1233">
        <v>28</v>
      </c>
      <c r="G1233">
        <v>259</v>
      </c>
      <c r="H1233">
        <v>12</v>
      </c>
      <c r="I1233">
        <v>48</v>
      </c>
      <c r="J1233">
        <v>30</v>
      </c>
      <c r="K1233">
        <v>4</v>
      </c>
      <c r="L1233">
        <v>6</v>
      </c>
      <c r="M1233">
        <v>5</v>
      </c>
      <c r="N1233">
        <v>13</v>
      </c>
      <c r="O1233">
        <v>4</v>
      </c>
      <c r="P1233">
        <v>0</v>
      </c>
      <c r="Q1233">
        <v>1</v>
      </c>
      <c r="R1233">
        <v>0</v>
      </c>
      <c r="S1233">
        <v>0</v>
      </c>
      <c r="T1233">
        <v>0</v>
      </c>
      <c r="U1233">
        <v>0</v>
      </c>
      <c r="V1233">
        <v>3</v>
      </c>
      <c r="W1233">
        <v>11</v>
      </c>
      <c r="X1233">
        <v>0</v>
      </c>
      <c r="Y1233">
        <v>68</v>
      </c>
      <c r="Z1233">
        <v>2507</v>
      </c>
      <c r="AA1233">
        <v>0</v>
      </c>
      <c r="AB1233">
        <v>1</v>
      </c>
      <c r="AC1233">
        <v>0</v>
      </c>
      <c r="AD1233">
        <v>0</v>
      </c>
      <c r="AE1233">
        <v>0</v>
      </c>
      <c r="AF1233">
        <v>0</v>
      </c>
      <c r="AG1233">
        <v>0</v>
      </c>
      <c r="AH1233">
        <v>1</v>
      </c>
      <c r="AI1233">
        <v>0</v>
      </c>
      <c r="AJ1233">
        <v>0</v>
      </c>
      <c r="AK1233">
        <v>962</v>
      </c>
      <c r="AL1233">
        <v>932</v>
      </c>
      <c r="AM1233">
        <v>1</v>
      </c>
    </row>
    <row r="1234" spans="1:39" x14ac:dyDescent="0.25">
      <c r="A1234">
        <v>77766</v>
      </c>
      <c r="B1234">
        <v>0</v>
      </c>
      <c r="C1234">
        <v>1</v>
      </c>
      <c r="D1234">
        <v>97</v>
      </c>
      <c r="E1234">
        <v>1004</v>
      </c>
      <c r="F1234">
        <v>59</v>
      </c>
      <c r="G1234">
        <v>265</v>
      </c>
      <c r="H1234">
        <v>115</v>
      </c>
      <c r="I1234">
        <v>59</v>
      </c>
      <c r="J1234">
        <v>27</v>
      </c>
      <c r="K1234">
        <v>2</v>
      </c>
      <c r="L1234">
        <v>11</v>
      </c>
      <c r="M1234">
        <v>10</v>
      </c>
      <c r="N1234">
        <v>11</v>
      </c>
      <c r="O1234">
        <v>6</v>
      </c>
      <c r="P1234">
        <v>1</v>
      </c>
      <c r="Q1234">
        <v>0</v>
      </c>
      <c r="R1234">
        <v>0</v>
      </c>
      <c r="S1234">
        <v>0</v>
      </c>
      <c r="T1234">
        <v>0</v>
      </c>
      <c r="U1234">
        <v>0</v>
      </c>
      <c r="V1234">
        <v>3</v>
      </c>
      <c r="W1234">
        <v>11</v>
      </c>
      <c r="X1234">
        <v>1</v>
      </c>
      <c r="Y1234">
        <v>53</v>
      </c>
      <c r="Z1234">
        <v>2651</v>
      </c>
      <c r="AA1234">
        <v>0</v>
      </c>
      <c r="AB1234">
        <v>1</v>
      </c>
      <c r="AC1234">
        <v>0</v>
      </c>
      <c r="AD1234">
        <v>0</v>
      </c>
      <c r="AE1234">
        <v>0</v>
      </c>
      <c r="AF1234">
        <v>0</v>
      </c>
      <c r="AG1234">
        <v>0</v>
      </c>
      <c r="AH1234">
        <v>0</v>
      </c>
      <c r="AI1234">
        <v>0</v>
      </c>
      <c r="AJ1234">
        <v>1</v>
      </c>
      <c r="AK1234">
        <v>1502</v>
      </c>
      <c r="AL1234">
        <v>1475</v>
      </c>
      <c r="AM1234">
        <v>1</v>
      </c>
    </row>
    <row r="1235" spans="1:39" x14ac:dyDescent="0.25">
      <c r="A1235">
        <v>74716</v>
      </c>
      <c r="B1235">
        <v>0</v>
      </c>
      <c r="C1235">
        <v>1</v>
      </c>
      <c r="D1235">
        <v>92</v>
      </c>
      <c r="E1235">
        <v>133</v>
      </c>
      <c r="F1235">
        <v>27</v>
      </c>
      <c r="G1235">
        <v>421</v>
      </c>
      <c r="H1235">
        <v>13</v>
      </c>
      <c r="I1235">
        <v>195</v>
      </c>
      <c r="J1235">
        <v>71</v>
      </c>
      <c r="K1235">
        <v>2</v>
      </c>
      <c r="L1235">
        <v>7</v>
      </c>
      <c r="M1235">
        <v>3</v>
      </c>
      <c r="N1235">
        <v>5</v>
      </c>
      <c r="O1235">
        <v>4</v>
      </c>
      <c r="P1235">
        <v>0</v>
      </c>
      <c r="Q1235">
        <v>0</v>
      </c>
      <c r="R1235">
        <v>0</v>
      </c>
      <c r="S1235">
        <v>0</v>
      </c>
      <c r="T1235">
        <v>0</v>
      </c>
      <c r="U1235">
        <v>0</v>
      </c>
      <c r="V1235">
        <v>3</v>
      </c>
      <c r="W1235">
        <v>11</v>
      </c>
      <c r="X1235">
        <v>0</v>
      </c>
      <c r="Y1235">
        <v>48</v>
      </c>
      <c r="Z1235">
        <v>2449</v>
      </c>
      <c r="AA1235">
        <v>0</v>
      </c>
      <c r="AB1235">
        <v>1</v>
      </c>
      <c r="AC1235">
        <v>0</v>
      </c>
      <c r="AD1235">
        <v>0</v>
      </c>
      <c r="AE1235">
        <v>0</v>
      </c>
      <c r="AF1235">
        <v>0</v>
      </c>
      <c r="AG1235">
        <v>0</v>
      </c>
      <c r="AH1235">
        <v>1</v>
      </c>
      <c r="AI1235">
        <v>0</v>
      </c>
      <c r="AJ1235">
        <v>0</v>
      </c>
      <c r="AK1235">
        <v>789</v>
      </c>
      <c r="AL1235">
        <v>718</v>
      </c>
      <c r="AM1235">
        <v>0</v>
      </c>
    </row>
    <row r="1236" spans="1:39" x14ac:dyDescent="0.25">
      <c r="A1236">
        <v>68118</v>
      </c>
      <c r="B1236">
        <v>0</v>
      </c>
      <c r="C1236">
        <v>1</v>
      </c>
      <c r="D1236">
        <v>51</v>
      </c>
      <c r="E1236">
        <v>595</v>
      </c>
      <c r="F1236">
        <v>23</v>
      </c>
      <c r="G1236">
        <v>123</v>
      </c>
      <c r="H1236">
        <v>10</v>
      </c>
      <c r="I1236">
        <v>23</v>
      </c>
      <c r="J1236">
        <v>154</v>
      </c>
      <c r="K1236">
        <v>2</v>
      </c>
      <c r="L1236">
        <v>8</v>
      </c>
      <c r="M1236">
        <v>9</v>
      </c>
      <c r="N1236">
        <v>4</v>
      </c>
      <c r="O1236">
        <v>6</v>
      </c>
      <c r="P1236">
        <v>0</v>
      </c>
      <c r="Q1236">
        <v>0</v>
      </c>
      <c r="R1236">
        <v>0</v>
      </c>
      <c r="S1236">
        <v>0</v>
      </c>
      <c r="T1236">
        <v>0</v>
      </c>
      <c r="U1236">
        <v>0</v>
      </c>
      <c r="V1236">
        <v>3</v>
      </c>
      <c r="W1236">
        <v>11</v>
      </c>
      <c r="X1236">
        <v>0</v>
      </c>
      <c r="Y1236">
        <v>57</v>
      </c>
      <c r="Z1236">
        <v>2413</v>
      </c>
      <c r="AA1236">
        <v>1</v>
      </c>
      <c r="AB1236">
        <v>0</v>
      </c>
      <c r="AC1236">
        <v>0</v>
      </c>
      <c r="AD1236">
        <v>0</v>
      </c>
      <c r="AE1236">
        <v>0</v>
      </c>
      <c r="AF1236">
        <v>0</v>
      </c>
      <c r="AG1236">
        <v>0</v>
      </c>
      <c r="AH1236">
        <v>1</v>
      </c>
      <c r="AI1236">
        <v>0</v>
      </c>
      <c r="AJ1236">
        <v>0</v>
      </c>
      <c r="AK1236">
        <v>774</v>
      </c>
      <c r="AL1236">
        <v>620</v>
      </c>
      <c r="AM1236">
        <v>0</v>
      </c>
    </row>
    <row r="1237" spans="1:39" x14ac:dyDescent="0.25">
      <c r="A1237">
        <v>55158</v>
      </c>
      <c r="B1237">
        <v>1</v>
      </c>
      <c r="C1237">
        <v>1</v>
      </c>
      <c r="D1237">
        <v>72</v>
      </c>
      <c r="E1237">
        <v>293</v>
      </c>
      <c r="F1237">
        <v>0</v>
      </c>
      <c r="G1237">
        <v>87</v>
      </c>
      <c r="H1237">
        <v>4</v>
      </c>
      <c r="I1237">
        <v>11</v>
      </c>
      <c r="J1237">
        <v>23</v>
      </c>
      <c r="K1237">
        <v>4</v>
      </c>
      <c r="L1237">
        <v>7</v>
      </c>
      <c r="M1237">
        <v>2</v>
      </c>
      <c r="N1237">
        <v>5</v>
      </c>
      <c r="O1237">
        <v>7</v>
      </c>
      <c r="P1237">
        <v>0</v>
      </c>
      <c r="Q1237">
        <v>0</v>
      </c>
      <c r="R1237">
        <v>0</v>
      </c>
      <c r="S1237">
        <v>0</v>
      </c>
      <c r="T1237">
        <v>0</v>
      </c>
      <c r="U1237">
        <v>0</v>
      </c>
      <c r="V1237">
        <v>3</v>
      </c>
      <c r="W1237">
        <v>11</v>
      </c>
      <c r="X1237">
        <v>1</v>
      </c>
      <c r="Y1237">
        <v>50</v>
      </c>
      <c r="Z1237">
        <v>2858</v>
      </c>
      <c r="AA1237">
        <v>0</v>
      </c>
      <c r="AB1237">
        <v>1</v>
      </c>
      <c r="AC1237">
        <v>0</v>
      </c>
      <c r="AD1237">
        <v>0</v>
      </c>
      <c r="AE1237">
        <v>0</v>
      </c>
      <c r="AF1237">
        <v>0</v>
      </c>
      <c r="AG1237">
        <v>0</v>
      </c>
      <c r="AH1237">
        <v>0</v>
      </c>
      <c r="AI1237">
        <v>0</v>
      </c>
      <c r="AJ1237">
        <v>1</v>
      </c>
      <c r="AK1237">
        <v>395</v>
      </c>
      <c r="AL1237">
        <v>372</v>
      </c>
      <c r="AM1237">
        <v>0</v>
      </c>
    </row>
    <row r="1238" spans="1:39" x14ac:dyDescent="0.25">
      <c r="A1238">
        <v>62972</v>
      </c>
      <c r="B1238">
        <v>0</v>
      </c>
      <c r="C1238">
        <v>1</v>
      </c>
      <c r="D1238">
        <v>39</v>
      </c>
      <c r="E1238">
        <v>313</v>
      </c>
      <c r="F1238">
        <v>15</v>
      </c>
      <c r="G1238">
        <v>47</v>
      </c>
      <c r="H1238">
        <v>20</v>
      </c>
      <c r="I1238">
        <v>0</v>
      </c>
      <c r="J1238">
        <v>192</v>
      </c>
      <c r="K1238">
        <v>2</v>
      </c>
      <c r="L1238">
        <v>7</v>
      </c>
      <c r="M1238">
        <v>4</v>
      </c>
      <c r="N1238">
        <v>3</v>
      </c>
      <c r="O1238">
        <v>6</v>
      </c>
      <c r="P1238">
        <v>0</v>
      </c>
      <c r="Q1238">
        <v>0</v>
      </c>
      <c r="R1238">
        <v>0</v>
      </c>
      <c r="S1238">
        <v>0</v>
      </c>
      <c r="T1238">
        <v>0</v>
      </c>
      <c r="U1238">
        <v>0</v>
      </c>
      <c r="V1238">
        <v>3</v>
      </c>
      <c r="W1238">
        <v>11</v>
      </c>
      <c r="X1238">
        <v>1</v>
      </c>
      <c r="Y1238">
        <v>65</v>
      </c>
      <c r="Z1238">
        <v>2854</v>
      </c>
      <c r="AA1238">
        <v>0</v>
      </c>
      <c r="AB1238">
        <v>1</v>
      </c>
      <c r="AC1238">
        <v>0</v>
      </c>
      <c r="AD1238">
        <v>0</v>
      </c>
      <c r="AE1238">
        <v>0</v>
      </c>
      <c r="AF1238">
        <v>1</v>
      </c>
      <c r="AG1238">
        <v>0</v>
      </c>
      <c r="AH1238">
        <v>0</v>
      </c>
      <c r="AI1238">
        <v>0</v>
      </c>
      <c r="AJ1238">
        <v>0</v>
      </c>
      <c r="AK1238">
        <v>395</v>
      </c>
      <c r="AL1238">
        <v>203</v>
      </c>
      <c r="AM1238">
        <v>0</v>
      </c>
    </row>
    <row r="1239" spans="1:39" x14ac:dyDescent="0.25">
      <c r="A1239">
        <v>74190</v>
      </c>
      <c r="B1239">
        <v>0</v>
      </c>
      <c r="C1239">
        <v>1</v>
      </c>
      <c r="D1239">
        <v>49</v>
      </c>
      <c r="E1239">
        <v>151</v>
      </c>
      <c r="F1239">
        <v>81</v>
      </c>
      <c r="G1239">
        <v>86</v>
      </c>
      <c r="H1239">
        <v>168</v>
      </c>
      <c r="I1239">
        <v>91</v>
      </c>
      <c r="J1239">
        <v>64</v>
      </c>
      <c r="K1239">
        <v>2</v>
      </c>
      <c r="L1239">
        <v>4</v>
      </c>
      <c r="M1239">
        <v>2</v>
      </c>
      <c r="N1239">
        <v>11</v>
      </c>
      <c r="O1239">
        <v>2</v>
      </c>
      <c r="P1239">
        <v>0</v>
      </c>
      <c r="Q1239">
        <v>0</v>
      </c>
      <c r="R1239">
        <v>0</v>
      </c>
      <c r="S1239">
        <v>0</v>
      </c>
      <c r="T1239">
        <v>0</v>
      </c>
      <c r="U1239">
        <v>0</v>
      </c>
      <c r="V1239">
        <v>3</v>
      </c>
      <c r="W1239">
        <v>11</v>
      </c>
      <c r="X1239">
        <v>0</v>
      </c>
      <c r="Y1239">
        <v>45</v>
      </c>
      <c r="Z1239">
        <v>2207</v>
      </c>
      <c r="AA1239">
        <v>0</v>
      </c>
      <c r="AB1239">
        <v>1</v>
      </c>
      <c r="AC1239">
        <v>0</v>
      </c>
      <c r="AD1239">
        <v>0</v>
      </c>
      <c r="AE1239">
        <v>0</v>
      </c>
      <c r="AF1239">
        <v>0</v>
      </c>
      <c r="AG1239">
        <v>0</v>
      </c>
      <c r="AH1239">
        <v>1</v>
      </c>
      <c r="AI1239">
        <v>0</v>
      </c>
      <c r="AJ1239">
        <v>0</v>
      </c>
      <c r="AK1239">
        <v>577</v>
      </c>
      <c r="AL1239">
        <v>513</v>
      </c>
      <c r="AM1239">
        <v>0</v>
      </c>
    </row>
    <row r="1240" spans="1:39" x14ac:dyDescent="0.25">
      <c r="A1240">
        <v>39356</v>
      </c>
      <c r="B1240">
        <v>1</v>
      </c>
      <c r="C1240">
        <v>1</v>
      </c>
      <c r="D1240">
        <v>21</v>
      </c>
      <c r="E1240">
        <v>15</v>
      </c>
      <c r="F1240">
        <v>0</v>
      </c>
      <c r="G1240">
        <v>2</v>
      </c>
      <c r="H1240">
        <v>0</v>
      </c>
      <c r="I1240">
        <v>0</v>
      </c>
      <c r="J1240">
        <v>6</v>
      </c>
      <c r="K1240">
        <v>1</v>
      </c>
      <c r="L1240">
        <v>1</v>
      </c>
      <c r="M1240">
        <v>0</v>
      </c>
      <c r="N1240">
        <v>2</v>
      </c>
      <c r="O1240">
        <v>6</v>
      </c>
      <c r="P1240">
        <v>1</v>
      </c>
      <c r="Q1240">
        <v>0</v>
      </c>
      <c r="R1240">
        <v>0</v>
      </c>
      <c r="S1240">
        <v>0</v>
      </c>
      <c r="T1240">
        <v>0</v>
      </c>
      <c r="U1240">
        <v>0</v>
      </c>
      <c r="V1240">
        <v>3</v>
      </c>
      <c r="W1240">
        <v>11</v>
      </c>
      <c r="X1240">
        <v>0</v>
      </c>
      <c r="Y1240">
        <v>44</v>
      </c>
      <c r="Z1240">
        <v>2261</v>
      </c>
      <c r="AA1240">
        <v>0</v>
      </c>
      <c r="AB1240">
        <v>1</v>
      </c>
      <c r="AC1240">
        <v>0</v>
      </c>
      <c r="AD1240">
        <v>0</v>
      </c>
      <c r="AE1240">
        <v>0</v>
      </c>
      <c r="AF1240">
        <v>0</v>
      </c>
      <c r="AG1240">
        <v>0</v>
      </c>
      <c r="AH1240">
        <v>1</v>
      </c>
      <c r="AI1240">
        <v>0</v>
      </c>
      <c r="AJ1240">
        <v>0</v>
      </c>
      <c r="AK1240">
        <v>17</v>
      </c>
      <c r="AL1240">
        <v>11</v>
      </c>
      <c r="AM1240">
        <v>1</v>
      </c>
    </row>
    <row r="1241" spans="1:39" x14ac:dyDescent="0.25">
      <c r="A1241">
        <v>76653</v>
      </c>
      <c r="B1241">
        <v>0</v>
      </c>
      <c r="C1241">
        <v>0</v>
      </c>
      <c r="D1241">
        <v>91</v>
      </c>
      <c r="E1241">
        <v>736</v>
      </c>
      <c r="F1241">
        <v>63</v>
      </c>
      <c r="G1241">
        <v>946</v>
      </c>
      <c r="H1241">
        <v>219</v>
      </c>
      <c r="I1241">
        <v>189</v>
      </c>
      <c r="J1241">
        <v>126</v>
      </c>
      <c r="K1241">
        <v>1</v>
      </c>
      <c r="L1241">
        <v>4</v>
      </c>
      <c r="M1241">
        <v>7</v>
      </c>
      <c r="N1241">
        <v>11</v>
      </c>
      <c r="O1241">
        <v>2</v>
      </c>
      <c r="P1241">
        <v>0</v>
      </c>
      <c r="Q1241">
        <v>0</v>
      </c>
      <c r="R1241">
        <v>1</v>
      </c>
      <c r="S1241">
        <v>1</v>
      </c>
      <c r="T1241">
        <v>0</v>
      </c>
      <c r="U1241">
        <v>0</v>
      </c>
      <c r="V1241">
        <v>3</v>
      </c>
      <c r="W1241">
        <v>11</v>
      </c>
      <c r="X1241">
        <v>0</v>
      </c>
      <c r="Y1241">
        <v>51</v>
      </c>
      <c r="Z1241">
        <v>2476</v>
      </c>
      <c r="AA1241">
        <v>0</v>
      </c>
      <c r="AB1241">
        <v>0</v>
      </c>
      <c r="AC1241">
        <v>0</v>
      </c>
      <c r="AD1241">
        <v>1</v>
      </c>
      <c r="AE1241">
        <v>0</v>
      </c>
      <c r="AF1241">
        <v>0</v>
      </c>
      <c r="AG1241">
        <v>0</v>
      </c>
      <c r="AH1241">
        <v>1</v>
      </c>
      <c r="AI1241">
        <v>0</v>
      </c>
      <c r="AJ1241">
        <v>0</v>
      </c>
      <c r="AK1241">
        <v>2153</v>
      </c>
      <c r="AL1241">
        <v>2027</v>
      </c>
      <c r="AM1241">
        <v>2</v>
      </c>
    </row>
    <row r="1242" spans="1:39" x14ac:dyDescent="0.25">
      <c r="A1242">
        <v>35860</v>
      </c>
      <c r="B1242">
        <v>1</v>
      </c>
      <c r="C1242">
        <v>1</v>
      </c>
      <c r="D1242">
        <v>37</v>
      </c>
      <c r="E1242">
        <v>15</v>
      </c>
      <c r="F1242">
        <v>0</v>
      </c>
      <c r="G1242">
        <v>8</v>
      </c>
      <c r="H1242">
        <v>4</v>
      </c>
      <c r="I1242">
        <v>2</v>
      </c>
      <c r="J1242">
        <v>20</v>
      </c>
      <c r="K1242">
        <v>2</v>
      </c>
      <c r="L1242">
        <v>1</v>
      </c>
      <c r="M1242">
        <v>1</v>
      </c>
      <c r="N1242">
        <v>2</v>
      </c>
      <c r="O1242">
        <v>5</v>
      </c>
      <c r="P1242">
        <v>1</v>
      </c>
      <c r="Q1242">
        <v>0</v>
      </c>
      <c r="R1242">
        <v>0</v>
      </c>
      <c r="S1242">
        <v>0</v>
      </c>
      <c r="T1242">
        <v>0</v>
      </c>
      <c r="U1242">
        <v>0</v>
      </c>
      <c r="V1242">
        <v>3</v>
      </c>
      <c r="W1242">
        <v>11</v>
      </c>
      <c r="X1242">
        <v>0</v>
      </c>
      <c r="Y1242">
        <v>47</v>
      </c>
      <c r="Z1242">
        <v>2200</v>
      </c>
      <c r="AA1242">
        <v>1</v>
      </c>
      <c r="AB1242">
        <v>0</v>
      </c>
      <c r="AC1242">
        <v>0</v>
      </c>
      <c r="AD1242">
        <v>0</v>
      </c>
      <c r="AE1242">
        <v>0</v>
      </c>
      <c r="AF1242">
        <v>0</v>
      </c>
      <c r="AG1242">
        <v>0</v>
      </c>
      <c r="AH1242">
        <v>0</v>
      </c>
      <c r="AI1242">
        <v>0</v>
      </c>
      <c r="AJ1242">
        <v>1</v>
      </c>
      <c r="AK1242">
        <v>29</v>
      </c>
      <c r="AL1242">
        <v>9</v>
      </c>
      <c r="AM1242">
        <v>1</v>
      </c>
    </row>
    <row r="1243" spans="1:39" x14ac:dyDescent="0.25">
      <c r="A1243">
        <v>90687</v>
      </c>
      <c r="B1243">
        <v>0</v>
      </c>
      <c r="C1243">
        <v>0</v>
      </c>
      <c r="D1243">
        <v>98</v>
      </c>
      <c r="E1243">
        <v>982</v>
      </c>
      <c r="F1243">
        <v>17</v>
      </c>
      <c r="G1243">
        <v>672</v>
      </c>
      <c r="H1243">
        <v>23</v>
      </c>
      <c r="I1243">
        <v>34</v>
      </c>
      <c r="J1243">
        <v>51</v>
      </c>
      <c r="K1243">
        <v>1</v>
      </c>
      <c r="L1243">
        <v>6</v>
      </c>
      <c r="M1243">
        <v>2</v>
      </c>
      <c r="N1243">
        <v>8</v>
      </c>
      <c r="O1243">
        <v>2</v>
      </c>
      <c r="P1243">
        <v>0</v>
      </c>
      <c r="Q1243">
        <v>0</v>
      </c>
      <c r="R1243">
        <v>1</v>
      </c>
      <c r="S1243">
        <v>0</v>
      </c>
      <c r="T1243">
        <v>0</v>
      </c>
      <c r="U1243">
        <v>0</v>
      </c>
      <c r="V1243">
        <v>3</v>
      </c>
      <c r="W1243">
        <v>11</v>
      </c>
      <c r="X1243">
        <v>1</v>
      </c>
      <c r="Y1243">
        <v>37</v>
      </c>
      <c r="Z1243">
        <v>2562</v>
      </c>
      <c r="AA1243">
        <v>1</v>
      </c>
      <c r="AB1243">
        <v>0</v>
      </c>
      <c r="AC1243">
        <v>0</v>
      </c>
      <c r="AD1243">
        <v>0</v>
      </c>
      <c r="AE1243">
        <v>0</v>
      </c>
      <c r="AF1243">
        <v>0</v>
      </c>
      <c r="AG1243">
        <v>0</v>
      </c>
      <c r="AH1243">
        <v>0</v>
      </c>
      <c r="AI1243">
        <v>0</v>
      </c>
      <c r="AJ1243">
        <v>1</v>
      </c>
      <c r="AK1243">
        <v>1728</v>
      </c>
      <c r="AL1243">
        <v>1677</v>
      </c>
      <c r="AM1243">
        <v>1</v>
      </c>
    </row>
    <row r="1244" spans="1:39" x14ac:dyDescent="0.25">
      <c r="A1244">
        <v>73450</v>
      </c>
      <c r="B1244">
        <v>0</v>
      </c>
      <c r="C1244">
        <v>0</v>
      </c>
      <c r="D1244">
        <v>85</v>
      </c>
      <c r="E1244">
        <v>1142</v>
      </c>
      <c r="F1244">
        <v>51</v>
      </c>
      <c r="G1244">
        <v>415</v>
      </c>
      <c r="H1244">
        <v>90</v>
      </c>
      <c r="I1244">
        <v>69</v>
      </c>
      <c r="J1244">
        <v>37</v>
      </c>
      <c r="K1244">
        <v>1</v>
      </c>
      <c r="L1244">
        <v>7</v>
      </c>
      <c r="M1244">
        <v>8</v>
      </c>
      <c r="N1244">
        <v>11</v>
      </c>
      <c r="O1244">
        <v>3</v>
      </c>
      <c r="P1244">
        <v>1</v>
      </c>
      <c r="Q1244">
        <v>0</v>
      </c>
      <c r="R1244">
        <v>0</v>
      </c>
      <c r="S1244">
        <v>1</v>
      </c>
      <c r="T1244">
        <v>0</v>
      </c>
      <c r="U1244">
        <v>0</v>
      </c>
      <c r="V1244">
        <v>3</v>
      </c>
      <c r="W1244">
        <v>11</v>
      </c>
      <c r="X1244">
        <v>0</v>
      </c>
      <c r="Y1244">
        <v>38</v>
      </c>
      <c r="Z1244">
        <v>2365</v>
      </c>
      <c r="AA1244">
        <v>0</v>
      </c>
      <c r="AB1244">
        <v>0</v>
      </c>
      <c r="AC1244">
        <v>0</v>
      </c>
      <c r="AD1244">
        <v>1</v>
      </c>
      <c r="AE1244">
        <v>0</v>
      </c>
      <c r="AF1244">
        <v>0</v>
      </c>
      <c r="AG1244">
        <v>0</v>
      </c>
      <c r="AH1244">
        <v>0</v>
      </c>
      <c r="AI1244">
        <v>1</v>
      </c>
      <c r="AJ1244">
        <v>0</v>
      </c>
      <c r="AK1244">
        <v>1767</v>
      </c>
      <c r="AL1244">
        <v>1730</v>
      </c>
      <c r="AM1244">
        <v>2</v>
      </c>
    </row>
    <row r="1245" spans="1:39" x14ac:dyDescent="0.25">
      <c r="A1245">
        <v>31454</v>
      </c>
      <c r="B1245">
        <v>1</v>
      </c>
      <c r="C1245">
        <v>1</v>
      </c>
      <c r="D1245">
        <v>40</v>
      </c>
      <c r="E1245">
        <v>28</v>
      </c>
      <c r="F1245">
        <v>0</v>
      </c>
      <c r="G1245">
        <v>11</v>
      </c>
      <c r="H1245">
        <v>0</v>
      </c>
      <c r="I1245">
        <v>0</v>
      </c>
      <c r="J1245">
        <v>9</v>
      </c>
      <c r="K1245">
        <v>3</v>
      </c>
      <c r="L1245">
        <v>2</v>
      </c>
      <c r="M1245">
        <v>0</v>
      </c>
      <c r="N1245">
        <v>3</v>
      </c>
      <c r="O1245">
        <v>8</v>
      </c>
      <c r="P1245">
        <v>0</v>
      </c>
      <c r="Q1245">
        <v>0</v>
      </c>
      <c r="R1245">
        <v>0</v>
      </c>
      <c r="S1245">
        <v>0</v>
      </c>
      <c r="T1245">
        <v>0</v>
      </c>
      <c r="U1245">
        <v>0</v>
      </c>
      <c r="V1245">
        <v>3</v>
      </c>
      <c r="W1245">
        <v>11</v>
      </c>
      <c r="X1245">
        <v>0</v>
      </c>
      <c r="Y1245">
        <v>60</v>
      </c>
      <c r="Z1245">
        <v>2517</v>
      </c>
      <c r="AA1245">
        <v>0</v>
      </c>
      <c r="AB1245">
        <v>1</v>
      </c>
      <c r="AC1245">
        <v>0</v>
      </c>
      <c r="AD1245">
        <v>0</v>
      </c>
      <c r="AE1245">
        <v>0</v>
      </c>
      <c r="AF1245">
        <v>0</v>
      </c>
      <c r="AG1245">
        <v>0</v>
      </c>
      <c r="AH1245">
        <v>1</v>
      </c>
      <c r="AI1245">
        <v>0</v>
      </c>
      <c r="AJ1245">
        <v>0</v>
      </c>
      <c r="AK1245">
        <v>39</v>
      </c>
      <c r="AL1245">
        <v>30</v>
      </c>
      <c r="AM1245">
        <v>0</v>
      </c>
    </row>
    <row r="1246" spans="1:39" x14ac:dyDescent="0.25">
      <c r="A1246">
        <v>47139</v>
      </c>
      <c r="B1246">
        <v>1</v>
      </c>
      <c r="C1246">
        <v>1</v>
      </c>
      <c r="D1246">
        <v>2</v>
      </c>
      <c r="E1246">
        <v>46</v>
      </c>
      <c r="F1246">
        <v>0</v>
      </c>
      <c r="G1246">
        <v>12</v>
      </c>
      <c r="H1246">
        <v>0</v>
      </c>
      <c r="I1246">
        <v>2</v>
      </c>
      <c r="J1246">
        <v>23</v>
      </c>
      <c r="K1246">
        <v>2</v>
      </c>
      <c r="L1246">
        <v>2</v>
      </c>
      <c r="M1246">
        <v>1</v>
      </c>
      <c r="N1246">
        <v>2</v>
      </c>
      <c r="O1246">
        <v>7</v>
      </c>
      <c r="P1246">
        <v>0</v>
      </c>
      <c r="Q1246">
        <v>0</v>
      </c>
      <c r="R1246">
        <v>0</v>
      </c>
      <c r="S1246">
        <v>0</v>
      </c>
      <c r="T1246">
        <v>0</v>
      </c>
      <c r="U1246">
        <v>0</v>
      </c>
      <c r="V1246">
        <v>3</v>
      </c>
      <c r="W1246">
        <v>11</v>
      </c>
      <c r="X1246">
        <v>1</v>
      </c>
      <c r="Y1246">
        <v>68</v>
      </c>
      <c r="Z1246">
        <v>2274</v>
      </c>
      <c r="AA1246">
        <v>0</v>
      </c>
      <c r="AB1246">
        <v>0</v>
      </c>
      <c r="AC1246">
        <v>1</v>
      </c>
      <c r="AD1246">
        <v>0</v>
      </c>
      <c r="AE1246">
        <v>0</v>
      </c>
      <c r="AF1246">
        <v>0</v>
      </c>
      <c r="AG1246">
        <v>0</v>
      </c>
      <c r="AH1246">
        <v>1</v>
      </c>
      <c r="AI1246">
        <v>0</v>
      </c>
      <c r="AJ1246">
        <v>0</v>
      </c>
      <c r="AK1246">
        <v>60</v>
      </c>
      <c r="AL1246">
        <v>37</v>
      </c>
      <c r="AM1246">
        <v>0</v>
      </c>
    </row>
    <row r="1247" spans="1:39" x14ac:dyDescent="0.25">
      <c r="A1247">
        <v>83829</v>
      </c>
      <c r="B1247">
        <v>0</v>
      </c>
      <c r="C1247">
        <v>0</v>
      </c>
      <c r="D1247">
        <v>78</v>
      </c>
      <c r="E1247">
        <v>897</v>
      </c>
      <c r="F1247">
        <v>161</v>
      </c>
      <c r="G1247">
        <v>430</v>
      </c>
      <c r="H1247">
        <v>186</v>
      </c>
      <c r="I1247">
        <v>161</v>
      </c>
      <c r="J1247">
        <v>27</v>
      </c>
      <c r="K1247">
        <v>0</v>
      </c>
      <c r="L1247">
        <v>4</v>
      </c>
      <c r="M1247">
        <v>7</v>
      </c>
      <c r="N1247">
        <v>6</v>
      </c>
      <c r="O1247">
        <v>1</v>
      </c>
      <c r="P1247">
        <v>1</v>
      </c>
      <c r="Q1247">
        <v>0</v>
      </c>
      <c r="R1247">
        <v>1</v>
      </c>
      <c r="S1247">
        <v>1</v>
      </c>
      <c r="T1247">
        <v>0</v>
      </c>
      <c r="U1247">
        <v>0</v>
      </c>
      <c r="V1247">
        <v>3</v>
      </c>
      <c r="W1247">
        <v>11</v>
      </c>
      <c r="X1247">
        <v>1</v>
      </c>
      <c r="Y1247">
        <v>45</v>
      </c>
      <c r="Z1247">
        <v>2423</v>
      </c>
      <c r="AA1247">
        <v>1</v>
      </c>
      <c r="AB1247">
        <v>0</v>
      </c>
      <c r="AC1247">
        <v>0</v>
      </c>
      <c r="AD1247">
        <v>0</v>
      </c>
      <c r="AE1247">
        <v>0</v>
      </c>
      <c r="AF1247">
        <v>0</v>
      </c>
      <c r="AG1247">
        <v>0</v>
      </c>
      <c r="AH1247">
        <v>1</v>
      </c>
      <c r="AI1247">
        <v>0</v>
      </c>
      <c r="AJ1247">
        <v>0</v>
      </c>
      <c r="AK1247">
        <v>1835</v>
      </c>
      <c r="AL1247">
        <v>1808</v>
      </c>
      <c r="AM1247">
        <v>3</v>
      </c>
    </row>
    <row r="1248" spans="1:39" x14ac:dyDescent="0.25">
      <c r="A1248">
        <v>53378</v>
      </c>
      <c r="B1248">
        <v>1</v>
      </c>
      <c r="C1248">
        <v>1</v>
      </c>
      <c r="D1248">
        <v>41</v>
      </c>
      <c r="E1248">
        <v>489</v>
      </c>
      <c r="F1248">
        <v>6</v>
      </c>
      <c r="G1248">
        <v>152</v>
      </c>
      <c r="H1248">
        <v>8</v>
      </c>
      <c r="I1248">
        <v>6</v>
      </c>
      <c r="J1248">
        <v>132</v>
      </c>
      <c r="K1248">
        <v>10</v>
      </c>
      <c r="L1248">
        <v>9</v>
      </c>
      <c r="M1248">
        <v>4</v>
      </c>
      <c r="N1248">
        <v>6</v>
      </c>
      <c r="O1248">
        <v>8</v>
      </c>
      <c r="P1248">
        <v>0</v>
      </c>
      <c r="Q1248">
        <v>0</v>
      </c>
      <c r="R1248">
        <v>0</v>
      </c>
      <c r="S1248">
        <v>0</v>
      </c>
      <c r="T1248">
        <v>0</v>
      </c>
      <c r="U1248">
        <v>0</v>
      </c>
      <c r="V1248">
        <v>3</v>
      </c>
      <c r="W1248">
        <v>11</v>
      </c>
      <c r="X1248">
        <v>1</v>
      </c>
      <c r="Y1248">
        <v>57</v>
      </c>
      <c r="Z1248">
        <v>2802</v>
      </c>
      <c r="AA1248">
        <v>0</v>
      </c>
      <c r="AB1248">
        <v>1</v>
      </c>
      <c r="AC1248">
        <v>0</v>
      </c>
      <c r="AD1248">
        <v>0</v>
      </c>
      <c r="AE1248">
        <v>0</v>
      </c>
      <c r="AF1248">
        <v>0</v>
      </c>
      <c r="AG1248">
        <v>0</v>
      </c>
      <c r="AH1248">
        <v>0</v>
      </c>
      <c r="AI1248">
        <v>0</v>
      </c>
      <c r="AJ1248">
        <v>1</v>
      </c>
      <c r="AK1248">
        <v>661</v>
      </c>
      <c r="AL1248">
        <v>529</v>
      </c>
      <c r="AM1248">
        <v>0</v>
      </c>
    </row>
    <row r="1249" spans="1:39" x14ac:dyDescent="0.25">
      <c r="A1249">
        <v>19656</v>
      </c>
      <c r="B1249">
        <v>1</v>
      </c>
      <c r="C1249">
        <v>0</v>
      </c>
      <c r="D1249">
        <v>94</v>
      </c>
      <c r="E1249">
        <v>25</v>
      </c>
      <c r="F1249">
        <v>4</v>
      </c>
      <c r="G1249">
        <v>9</v>
      </c>
      <c r="H1249">
        <v>6</v>
      </c>
      <c r="I1249">
        <v>8</v>
      </c>
      <c r="J1249">
        <v>32</v>
      </c>
      <c r="K1249">
        <v>3</v>
      </c>
      <c r="L1249">
        <v>2</v>
      </c>
      <c r="M1249">
        <v>1</v>
      </c>
      <c r="N1249">
        <v>3</v>
      </c>
      <c r="O1249">
        <v>7</v>
      </c>
      <c r="P1249">
        <v>0</v>
      </c>
      <c r="Q1249">
        <v>0</v>
      </c>
      <c r="R1249">
        <v>0</v>
      </c>
      <c r="S1249">
        <v>0</v>
      </c>
      <c r="T1249">
        <v>0</v>
      </c>
      <c r="U1249">
        <v>0</v>
      </c>
      <c r="V1249">
        <v>3</v>
      </c>
      <c r="W1249">
        <v>11</v>
      </c>
      <c r="X1249">
        <v>0</v>
      </c>
      <c r="Y1249">
        <v>50</v>
      </c>
      <c r="Z1249">
        <v>2665</v>
      </c>
      <c r="AA1249">
        <v>0</v>
      </c>
      <c r="AB1249">
        <v>0</v>
      </c>
      <c r="AC1249">
        <v>0</v>
      </c>
      <c r="AD1249">
        <v>1</v>
      </c>
      <c r="AE1249">
        <v>0</v>
      </c>
      <c r="AF1249">
        <v>0</v>
      </c>
      <c r="AG1249">
        <v>0</v>
      </c>
      <c r="AH1249">
        <v>1</v>
      </c>
      <c r="AI1249">
        <v>0</v>
      </c>
      <c r="AJ1249">
        <v>0</v>
      </c>
      <c r="AK1249">
        <v>52</v>
      </c>
      <c r="AL1249">
        <v>20</v>
      </c>
      <c r="AM1249">
        <v>0</v>
      </c>
    </row>
    <row r="1250" spans="1:39" x14ac:dyDescent="0.25">
      <c r="A1250">
        <v>45579</v>
      </c>
      <c r="B1250">
        <v>0</v>
      </c>
      <c r="C1250">
        <v>1</v>
      </c>
      <c r="D1250">
        <v>10</v>
      </c>
      <c r="E1250">
        <v>145</v>
      </c>
      <c r="F1250">
        <v>1</v>
      </c>
      <c r="G1250">
        <v>33</v>
      </c>
      <c r="H1250">
        <v>2</v>
      </c>
      <c r="I1250">
        <v>1</v>
      </c>
      <c r="J1250">
        <v>1</v>
      </c>
      <c r="K1250">
        <v>1</v>
      </c>
      <c r="L1250">
        <v>4</v>
      </c>
      <c r="M1250">
        <v>1</v>
      </c>
      <c r="N1250">
        <v>4</v>
      </c>
      <c r="O1250">
        <v>6</v>
      </c>
      <c r="P1250">
        <v>0</v>
      </c>
      <c r="Q1250">
        <v>0</v>
      </c>
      <c r="R1250">
        <v>0</v>
      </c>
      <c r="S1250">
        <v>0</v>
      </c>
      <c r="T1250">
        <v>0</v>
      </c>
      <c r="U1250">
        <v>0</v>
      </c>
      <c r="V1250">
        <v>3</v>
      </c>
      <c r="W1250">
        <v>11</v>
      </c>
      <c r="X1250">
        <v>0</v>
      </c>
      <c r="Y1250">
        <v>72</v>
      </c>
      <c r="Z1250">
        <v>2472</v>
      </c>
      <c r="AA1250">
        <v>0</v>
      </c>
      <c r="AB1250">
        <v>1</v>
      </c>
      <c r="AC1250">
        <v>0</v>
      </c>
      <c r="AD1250">
        <v>0</v>
      </c>
      <c r="AE1250">
        <v>0</v>
      </c>
      <c r="AF1250">
        <v>0</v>
      </c>
      <c r="AG1250">
        <v>0</v>
      </c>
      <c r="AH1250">
        <v>0</v>
      </c>
      <c r="AI1250">
        <v>0</v>
      </c>
      <c r="AJ1250">
        <v>1</v>
      </c>
      <c r="AK1250">
        <v>182</v>
      </c>
      <c r="AL1250">
        <v>181</v>
      </c>
      <c r="AM1250">
        <v>0</v>
      </c>
    </row>
    <row r="1251" spans="1:39" x14ac:dyDescent="0.25">
      <c r="A1251">
        <v>85485</v>
      </c>
      <c r="B1251">
        <v>0</v>
      </c>
      <c r="C1251">
        <v>0</v>
      </c>
      <c r="D1251">
        <v>73</v>
      </c>
      <c r="E1251">
        <v>630</v>
      </c>
      <c r="F1251">
        <v>26</v>
      </c>
      <c r="G1251">
        <v>611</v>
      </c>
      <c r="H1251">
        <v>44</v>
      </c>
      <c r="I1251">
        <v>18</v>
      </c>
      <c r="J1251">
        <v>54</v>
      </c>
      <c r="K1251">
        <v>1</v>
      </c>
      <c r="L1251">
        <v>6</v>
      </c>
      <c r="M1251">
        <v>6</v>
      </c>
      <c r="N1251">
        <v>6</v>
      </c>
      <c r="O1251">
        <v>2</v>
      </c>
      <c r="P1251">
        <v>0</v>
      </c>
      <c r="Q1251">
        <v>0</v>
      </c>
      <c r="R1251">
        <v>0</v>
      </c>
      <c r="S1251">
        <v>0</v>
      </c>
      <c r="T1251">
        <v>0</v>
      </c>
      <c r="U1251">
        <v>0</v>
      </c>
      <c r="V1251">
        <v>3</v>
      </c>
      <c r="W1251">
        <v>11</v>
      </c>
      <c r="X1251">
        <v>0</v>
      </c>
      <c r="Y1251">
        <v>62</v>
      </c>
      <c r="Z1251">
        <v>2167</v>
      </c>
      <c r="AA1251">
        <v>0</v>
      </c>
      <c r="AB1251">
        <v>0</v>
      </c>
      <c r="AC1251">
        <v>1</v>
      </c>
      <c r="AD1251">
        <v>0</v>
      </c>
      <c r="AE1251">
        <v>0</v>
      </c>
      <c r="AF1251">
        <v>1</v>
      </c>
      <c r="AG1251">
        <v>0</v>
      </c>
      <c r="AH1251">
        <v>0</v>
      </c>
      <c r="AI1251">
        <v>0</v>
      </c>
      <c r="AJ1251">
        <v>0</v>
      </c>
      <c r="AK1251">
        <v>1329</v>
      </c>
      <c r="AL1251">
        <v>1275</v>
      </c>
      <c r="AM1251">
        <v>0</v>
      </c>
    </row>
    <row r="1252" spans="1:39" x14ac:dyDescent="0.25">
      <c r="A1252">
        <v>55956</v>
      </c>
      <c r="B1252">
        <v>0</v>
      </c>
      <c r="C1252">
        <v>0</v>
      </c>
      <c r="D1252">
        <v>22</v>
      </c>
      <c r="E1252">
        <v>760</v>
      </c>
      <c r="F1252">
        <v>38</v>
      </c>
      <c r="G1252">
        <v>104</v>
      </c>
      <c r="H1252">
        <v>50</v>
      </c>
      <c r="I1252">
        <v>9</v>
      </c>
      <c r="J1252">
        <v>38</v>
      </c>
      <c r="K1252">
        <v>2</v>
      </c>
      <c r="L1252">
        <v>7</v>
      </c>
      <c r="M1252">
        <v>3</v>
      </c>
      <c r="N1252">
        <v>4</v>
      </c>
      <c r="O1252">
        <v>4</v>
      </c>
      <c r="P1252">
        <v>0</v>
      </c>
      <c r="Q1252">
        <v>1</v>
      </c>
      <c r="R1252">
        <v>0</v>
      </c>
      <c r="S1252">
        <v>0</v>
      </c>
      <c r="T1252">
        <v>0</v>
      </c>
      <c r="U1252">
        <v>0</v>
      </c>
      <c r="V1252">
        <v>3</v>
      </c>
      <c r="W1252">
        <v>11</v>
      </c>
      <c r="X1252">
        <v>0</v>
      </c>
      <c r="Y1252">
        <v>76</v>
      </c>
      <c r="Z1252">
        <v>2242</v>
      </c>
      <c r="AA1252">
        <v>0</v>
      </c>
      <c r="AB1252">
        <v>1</v>
      </c>
      <c r="AC1252">
        <v>0</v>
      </c>
      <c r="AD1252">
        <v>0</v>
      </c>
      <c r="AE1252">
        <v>0</v>
      </c>
      <c r="AF1252">
        <v>0</v>
      </c>
      <c r="AG1252">
        <v>0</v>
      </c>
      <c r="AH1252">
        <v>1</v>
      </c>
      <c r="AI1252">
        <v>0</v>
      </c>
      <c r="AJ1252">
        <v>0</v>
      </c>
      <c r="AK1252">
        <v>961</v>
      </c>
      <c r="AL1252">
        <v>923</v>
      </c>
      <c r="AM1252">
        <v>1</v>
      </c>
    </row>
    <row r="1253" spans="1:39" x14ac:dyDescent="0.25">
      <c r="A1253">
        <v>64191</v>
      </c>
      <c r="B1253">
        <v>0</v>
      </c>
      <c r="C1253">
        <v>1</v>
      </c>
      <c r="D1253">
        <v>30</v>
      </c>
      <c r="E1253">
        <v>420</v>
      </c>
      <c r="F1253">
        <v>15</v>
      </c>
      <c r="G1253">
        <v>186</v>
      </c>
      <c r="H1253">
        <v>151</v>
      </c>
      <c r="I1253">
        <v>38</v>
      </c>
      <c r="J1253">
        <v>15</v>
      </c>
      <c r="K1253">
        <v>3</v>
      </c>
      <c r="L1253">
        <v>5</v>
      </c>
      <c r="M1253">
        <v>3</v>
      </c>
      <c r="N1253">
        <v>13</v>
      </c>
      <c r="O1253">
        <v>3</v>
      </c>
      <c r="P1253">
        <v>0</v>
      </c>
      <c r="Q1253">
        <v>0</v>
      </c>
      <c r="R1253">
        <v>0</v>
      </c>
      <c r="S1253">
        <v>0</v>
      </c>
      <c r="T1253">
        <v>0</v>
      </c>
      <c r="U1253">
        <v>0</v>
      </c>
      <c r="V1253">
        <v>3</v>
      </c>
      <c r="W1253">
        <v>11</v>
      </c>
      <c r="X1253">
        <v>0</v>
      </c>
      <c r="Y1253">
        <v>57</v>
      </c>
      <c r="Z1253">
        <v>2682</v>
      </c>
      <c r="AA1253">
        <v>0</v>
      </c>
      <c r="AB1253">
        <v>0</v>
      </c>
      <c r="AC1253">
        <v>1</v>
      </c>
      <c r="AD1253">
        <v>0</v>
      </c>
      <c r="AE1253">
        <v>0</v>
      </c>
      <c r="AF1253">
        <v>0</v>
      </c>
      <c r="AG1253">
        <v>0</v>
      </c>
      <c r="AH1253">
        <v>0</v>
      </c>
      <c r="AI1253">
        <v>1</v>
      </c>
      <c r="AJ1253">
        <v>0</v>
      </c>
      <c r="AK1253">
        <v>810</v>
      </c>
      <c r="AL1253">
        <v>795</v>
      </c>
      <c r="AM1253">
        <v>0</v>
      </c>
    </row>
    <row r="1254" spans="1:39" x14ac:dyDescent="0.25">
      <c r="A1254">
        <v>38808</v>
      </c>
      <c r="B1254">
        <v>1</v>
      </c>
      <c r="C1254">
        <v>0</v>
      </c>
      <c r="D1254">
        <v>21</v>
      </c>
      <c r="E1254">
        <v>125</v>
      </c>
      <c r="F1254">
        <v>17</v>
      </c>
      <c r="G1254">
        <v>52</v>
      </c>
      <c r="H1254">
        <v>3</v>
      </c>
      <c r="I1254">
        <v>19</v>
      </c>
      <c r="J1254">
        <v>30</v>
      </c>
      <c r="K1254">
        <v>4</v>
      </c>
      <c r="L1254">
        <v>5</v>
      </c>
      <c r="M1254">
        <v>1</v>
      </c>
      <c r="N1254">
        <v>4</v>
      </c>
      <c r="O1254">
        <v>8</v>
      </c>
      <c r="P1254">
        <v>1</v>
      </c>
      <c r="Q1254">
        <v>0</v>
      </c>
      <c r="R1254">
        <v>0</v>
      </c>
      <c r="S1254">
        <v>0</v>
      </c>
      <c r="T1254">
        <v>0</v>
      </c>
      <c r="U1254">
        <v>0</v>
      </c>
      <c r="V1254">
        <v>3</v>
      </c>
      <c r="W1254">
        <v>11</v>
      </c>
      <c r="X1254">
        <v>1</v>
      </c>
      <c r="Y1254">
        <v>48</v>
      </c>
      <c r="Z1254">
        <v>2831</v>
      </c>
      <c r="AA1254">
        <v>0</v>
      </c>
      <c r="AB1254">
        <v>0</v>
      </c>
      <c r="AC1254">
        <v>1</v>
      </c>
      <c r="AD1254">
        <v>0</v>
      </c>
      <c r="AE1254">
        <v>0</v>
      </c>
      <c r="AF1254">
        <v>0</v>
      </c>
      <c r="AG1254">
        <v>0</v>
      </c>
      <c r="AH1254">
        <v>1</v>
      </c>
      <c r="AI1254">
        <v>0</v>
      </c>
      <c r="AJ1254">
        <v>0</v>
      </c>
      <c r="AK1254">
        <v>216</v>
      </c>
      <c r="AL1254">
        <v>186</v>
      </c>
      <c r="AM1254">
        <v>1</v>
      </c>
    </row>
    <row r="1255" spans="1:39" x14ac:dyDescent="0.25">
      <c r="A1255">
        <v>57183</v>
      </c>
      <c r="B1255">
        <v>1</v>
      </c>
      <c r="C1255">
        <v>1</v>
      </c>
      <c r="D1255">
        <v>51</v>
      </c>
      <c r="E1255">
        <v>464</v>
      </c>
      <c r="F1255">
        <v>5</v>
      </c>
      <c r="G1255">
        <v>64</v>
      </c>
      <c r="H1255">
        <v>7</v>
      </c>
      <c r="I1255">
        <v>0</v>
      </c>
      <c r="J1255">
        <v>70</v>
      </c>
      <c r="K1255">
        <v>8</v>
      </c>
      <c r="L1255">
        <v>9</v>
      </c>
      <c r="M1255">
        <v>1</v>
      </c>
      <c r="N1255">
        <v>7</v>
      </c>
      <c r="O1255">
        <v>8</v>
      </c>
      <c r="P1255">
        <v>0</v>
      </c>
      <c r="Q1255">
        <v>0</v>
      </c>
      <c r="R1255">
        <v>0</v>
      </c>
      <c r="S1255">
        <v>0</v>
      </c>
      <c r="T1255">
        <v>0</v>
      </c>
      <c r="U1255">
        <v>0</v>
      </c>
      <c r="V1255">
        <v>3</v>
      </c>
      <c r="W1255">
        <v>11</v>
      </c>
      <c r="X1255">
        <v>0</v>
      </c>
      <c r="Y1255">
        <v>54</v>
      </c>
      <c r="Z1255">
        <v>2626</v>
      </c>
      <c r="AA1255">
        <v>0</v>
      </c>
      <c r="AB1255">
        <v>1</v>
      </c>
      <c r="AC1255">
        <v>0</v>
      </c>
      <c r="AD1255">
        <v>0</v>
      </c>
      <c r="AE1255">
        <v>0</v>
      </c>
      <c r="AF1255">
        <v>0</v>
      </c>
      <c r="AG1255">
        <v>0</v>
      </c>
      <c r="AH1255">
        <v>0</v>
      </c>
      <c r="AI1255">
        <v>1</v>
      </c>
      <c r="AJ1255">
        <v>0</v>
      </c>
      <c r="AK1255">
        <v>540</v>
      </c>
      <c r="AL1255">
        <v>470</v>
      </c>
      <c r="AM1255">
        <v>0</v>
      </c>
    </row>
    <row r="1256" spans="1:39" x14ac:dyDescent="0.25">
      <c r="A1256">
        <v>23748</v>
      </c>
      <c r="B1256">
        <v>1</v>
      </c>
      <c r="C1256">
        <v>0</v>
      </c>
      <c r="D1256">
        <v>97</v>
      </c>
      <c r="E1256">
        <v>6</v>
      </c>
      <c r="F1256">
        <v>6</v>
      </c>
      <c r="G1256">
        <v>29</v>
      </c>
      <c r="H1256">
        <v>12</v>
      </c>
      <c r="I1256">
        <v>15</v>
      </c>
      <c r="J1256">
        <v>8</v>
      </c>
      <c r="K1256">
        <v>3</v>
      </c>
      <c r="L1256">
        <v>2</v>
      </c>
      <c r="M1256">
        <v>1</v>
      </c>
      <c r="N1256">
        <v>3</v>
      </c>
      <c r="O1256">
        <v>8</v>
      </c>
      <c r="P1256">
        <v>0</v>
      </c>
      <c r="Q1256">
        <v>0</v>
      </c>
      <c r="R1256">
        <v>0</v>
      </c>
      <c r="S1256">
        <v>0</v>
      </c>
      <c r="T1256">
        <v>0</v>
      </c>
      <c r="U1256">
        <v>0</v>
      </c>
      <c r="V1256">
        <v>3</v>
      </c>
      <c r="W1256">
        <v>11</v>
      </c>
      <c r="X1256">
        <v>0</v>
      </c>
      <c r="Y1256">
        <v>52</v>
      </c>
      <c r="Z1256">
        <v>2744</v>
      </c>
      <c r="AA1256">
        <v>1</v>
      </c>
      <c r="AB1256">
        <v>0</v>
      </c>
      <c r="AC1256">
        <v>0</v>
      </c>
      <c r="AD1256">
        <v>0</v>
      </c>
      <c r="AE1256">
        <v>0</v>
      </c>
      <c r="AF1256">
        <v>0</v>
      </c>
      <c r="AG1256">
        <v>0</v>
      </c>
      <c r="AH1256">
        <v>0</v>
      </c>
      <c r="AI1256">
        <v>1</v>
      </c>
      <c r="AJ1256">
        <v>0</v>
      </c>
      <c r="AK1256">
        <v>68</v>
      </c>
      <c r="AL1256">
        <v>60</v>
      </c>
      <c r="AM1256">
        <v>0</v>
      </c>
    </row>
    <row r="1257" spans="1:39" x14ac:dyDescent="0.25">
      <c r="A1257">
        <v>66303</v>
      </c>
      <c r="B1257">
        <v>0</v>
      </c>
      <c r="C1257">
        <v>1</v>
      </c>
      <c r="D1257">
        <v>56</v>
      </c>
      <c r="E1257">
        <v>1090</v>
      </c>
      <c r="F1257">
        <v>12</v>
      </c>
      <c r="G1257">
        <v>96</v>
      </c>
      <c r="H1257">
        <v>16</v>
      </c>
      <c r="I1257">
        <v>12</v>
      </c>
      <c r="J1257">
        <v>60</v>
      </c>
      <c r="K1257">
        <v>4</v>
      </c>
      <c r="L1257">
        <v>3</v>
      </c>
      <c r="M1257">
        <v>4</v>
      </c>
      <c r="N1257">
        <v>11</v>
      </c>
      <c r="O1257">
        <v>8</v>
      </c>
      <c r="P1257">
        <v>0</v>
      </c>
      <c r="Q1257">
        <v>1</v>
      </c>
      <c r="R1257">
        <v>0</v>
      </c>
      <c r="S1257">
        <v>0</v>
      </c>
      <c r="T1257">
        <v>0</v>
      </c>
      <c r="U1257">
        <v>0</v>
      </c>
      <c r="V1257">
        <v>3</v>
      </c>
      <c r="W1257">
        <v>11</v>
      </c>
      <c r="X1257">
        <v>0</v>
      </c>
      <c r="Y1257">
        <v>49</v>
      </c>
      <c r="Z1257">
        <v>2647</v>
      </c>
      <c r="AA1257">
        <v>0</v>
      </c>
      <c r="AB1257">
        <v>1</v>
      </c>
      <c r="AC1257">
        <v>0</v>
      </c>
      <c r="AD1257">
        <v>0</v>
      </c>
      <c r="AE1257">
        <v>0</v>
      </c>
      <c r="AF1257">
        <v>0</v>
      </c>
      <c r="AG1257">
        <v>0</v>
      </c>
      <c r="AH1257">
        <v>1</v>
      </c>
      <c r="AI1257">
        <v>0</v>
      </c>
      <c r="AJ1257">
        <v>0</v>
      </c>
      <c r="AK1257">
        <v>1226</v>
      </c>
      <c r="AL1257">
        <v>1166</v>
      </c>
      <c r="AM1257">
        <v>1</v>
      </c>
    </row>
    <row r="1258" spans="1:39" x14ac:dyDescent="0.25">
      <c r="A1258">
        <v>37368</v>
      </c>
      <c r="B1258">
        <v>1</v>
      </c>
      <c r="C1258">
        <v>0</v>
      </c>
      <c r="D1258">
        <v>4</v>
      </c>
      <c r="E1258">
        <v>3</v>
      </c>
      <c r="F1258">
        <v>2</v>
      </c>
      <c r="G1258">
        <v>11</v>
      </c>
      <c r="H1258">
        <v>2</v>
      </c>
      <c r="I1258">
        <v>2</v>
      </c>
      <c r="J1258">
        <v>10</v>
      </c>
      <c r="K1258">
        <v>1</v>
      </c>
      <c r="L1258">
        <v>1</v>
      </c>
      <c r="M1258">
        <v>0</v>
      </c>
      <c r="N1258">
        <v>2</v>
      </c>
      <c r="O1258">
        <v>6</v>
      </c>
      <c r="P1258">
        <v>1</v>
      </c>
      <c r="Q1258">
        <v>0</v>
      </c>
      <c r="R1258">
        <v>0</v>
      </c>
      <c r="S1258">
        <v>0</v>
      </c>
      <c r="T1258">
        <v>0</v>
      </c>
      <c r="U1258">
        <v>0</v>
      </c>
      <c r="V1258">
        <v>3</v>
      </c>
      <c r="W1258">
        <v>11</v>
      </c>
      <c r="X1258">
        <v>0</v>
      </c>
      <c r="Y1258">
        <v>45</v>
      </c>
      <c r="Z1258">
        <v>2354</v>
      </c>
      <c r="AA1258">
        <v>0</v>
      </c>
      <c r="AB1258">
        <v>1</v>
      </c>
      <c r="AC1258">
        <v>0</v>
      </c>
      <c r="AD1258">
        <v>0</v>
      </c>
      <c r="AE1258">
        <v>0</v>
      </c>
      <c r="AF1258">
        <v>0</v>
      </c>
      <c r="AG1258">
        <v>0</v>
      </c>
      <c r="AH1258">
        <v>0</v>
      </c>
      <c r="AI1258">
        <v>1</v>
      </c>
      <c r="AJ1258">
        <v>0</v>
      </c>
      <c r="AK1258">
        <v>20</v>
      </c>
      <c r="AL1258">
        <v>10</v>
      </c>
      <c r="AM1258">
        <v>1</v>
      </c>
    </row>
    <row r="1259" spans="1:39" x14ac:dyDescent="0.25">
      <c r="A1259">
        <v>40800</v>
      </c>
      <c r="B1259">
        <v>1</v>
      </c>
      <c r="C1259">
        <v>2</v>
      </c>
      <c r="D1259">
        <v>77</v>
      </c>
      <c r="E1259">
        <v>24</v>
      </c>
      <c r="F1259">
        <v>0</v>
      </c>
      <c r="G1259">
        <v>27</v>
      </c>
      <c r="H1259">
        <v>8</v>
      </c>
      <c r="I1259">
        <v>30</v>
      </c>
      <c r="J1259">
        <v>10</v>
      </c>
      <c r="K1259">
        <v>2</v>
      </c>
      <c r="L1259">
        <v>3</v>
      </c>
      <c r="M1259">
        <v>0</v>
      </c>
      <c r="N1259">
        <v>3</v>
      </c>
      <c r="O1259">
        <v>7</v>
      </c>
      <c r="P1259">
        <v>0</v>
      </c>
      <c r="Q1259">
        <v>0</v>
      </c>
      <c r="R1259">
        <v>0</v>
      </c>
      <c r="S1259">
        <v>0</v>
      </c>
      <c r="T1259">
        <v>0</v>
      </c>
      <c r="U1259">
        <v>1</v>
      </c>
      <c r="V1259">
        <v>3</v>
      </c>
      <c r="W1259">
        <v>11</v>
      </c>
      <c r="X1259">
        <v>0</v>
      </c>
      <c r="Y1259">
        <v>56</v>
      </c>
      <c r="Z1259">
        <v>2703</v>
      </c>
      <c r="AA1259">
        <v>0</v>
      </c>
      <c r="AB1259">
        <v>1</v>
      </c>
      <c r="AC1259">
        <v>0</v>
      </c>
      <c r="AD1259">
        <v>0</v>
      </c>
      <c r="AE1259">
        <v>0</v>
      </c>
      <c r="AF1259">
        <v>0</v>
      </c>
      <c r="AG1259">
        <v>0</v>
      </c>
      <c r="AH1259">
        <v>1</v>
      </c>
      <c r="AI1259">
        <v>0</v>
      </c>
      <c r="AJ1259">
        <v>0</v>
      </c>
      <c r="AK1259">
        <v>89</v>
      </c>
      <c r="AL1259">
        <v>79</v>
      </c>
      <c r="AM1259">
        <v>0</v>
      </c>
    </row>
    <row r="1260" spans="1:39" x14ac:dyDescent="0.25">
      <c r="A1260">
        <v>71847</v>
      </c>
      <c r="B1260">
        <v>0</v>
      </c>
      <c r="C1260">
        <v>0</v>
      </c>
      <c r="D1260">
        <v>95</v>
      </c>
      <c r="E1260">
        <v>737</v>
      </c>
      <c r="F1260">
        <v>21</v>
      </c>
      <c r="G1260">
        <v>106</v>
      </c>
      <c r="H1260">
        <v>55</v>
      </c>
      <c r="I1260">
        <v>63</v>
      </c>
      <c r="J1260">
        <v>210</v>
      </c>
      <c r="K1260">
        <v>0</v>
      </c>
      <c r="L1260">
        <v>6</v>
      </c>
      <c r="M1260">
        <v>7</v>
      </c>
      <c r="N1260">
        <v>9</v>
      </c>
      <c r="O1260">
        <v>3</v>
      </c>
      <c r="P1260">
        <v>0</v>
      </c>
      <c r="Q1260">
        <v>0</v>
      </c>
      <c r="R1260">
        <v>0</v>
      </c>
      <c r="S1260">
        <v>1</v>
      </c>
      <c r="T1260">
        <v>0</v>
      </c>
      <c r="U1260">
        <v>0</v>
      </c>
      <c r="V1260">
        <v>3</v>
      </c>
      <c r="W1260">
        <v>11</v>
      </c>
      <c r="X1260">
        <v>0</v>
      </c>
      <c r="Y1260">
        <v>42</v>
      </c>
      <c r="Z1260">
        <v>2805</v>
      </c>
      <c r="AA1260">
        <v>1</v>
      </c>
      <c r="AB1260">
        <v>0</v>
      </c>
      <c r="AC1260">
        <v>0</v>
      </c>
      <c r="AD1260">
        <v>0</v>
      </c>
      <c r="AE1260">
        <v>0</v>
      </c>
      <c r="AF1260">
        <v>0</v>
      </c>
      <c r="AG1260">
        <v>0</v>
      </c>
      <c r="AH1260">
        <v>1</v>
      </c>
      <c r="AI1260">
        <v>0</v>
      </c>
      <c r="AJ1260">
        <v>0</v>
      </c>
      <c r="AK1260">
        <v>982</v>
      </c>
      <c r="AL1260">
        <v>772</v>
      </c>
      <c r="AM1260">
        <v>1</v>
      </c>
    </row>
    <row r="1261" spans="1:39" x14ac:dyDescent="0.25">
      <c r="A1261">
        <v>46149</v>
      </c>
      <c r="B1261">
        <v>0</v>
      </c>
      <c r="C1261">
        <v>1</v>
      </c>
      <c r="D1261">
        <v>36</v>
      </c>
      <c r="E1261">
        <v>254</v>
      </c>
      <c r="F1261">
        <v>6</v>
      </c>
      <c r="G1261">
        <v>71</v>
      </c>
      <c r="H1261">
        <v>4</v>
      </c>
      <c r="I1261">
        <v>0</v>
      </c>
      <c r="J1261">
        <v>27</v>
      </c>
      <c r="K1261">
        <v>5</v>
      </c>
      <c r="L1261">
        <v>5</v>
      </c>
      <c r="M1261">
        <v>1</v>
      </c>
      <c r="N1261">
        <v>7</v>
      </c>
      <c r="O1261">
        <v>5</v>
      </c>
      <c r="P1261">
        <v>0</v>
      </c>
      <c r="Q1261">
        <v>0</v>
      </c>
      <c r="R1261">
        <v>0</v>
      </c>
      <c r="S1261">
        <v>0</v>
      </c>
      <c r="T1261">
        <v>0</v>
      </c>
      <c r="U1261">
        <v>0</v>
      </c>
      <c r="V1261">
        <v>3</v>
      </c>
      <c r="W1261">
        <v>11</v>
      </c>
      <c r="X1261">
        <v>0</v>
      </c>
      <c r="Y1261">
        <v>45</v>
      </c>
      <c r="Z1261">
        <v>2371</v>
      </c>
      <c r="AA1261">
        <v>0</v>
      </c>
      <c r="AB1261">
        <v>1</v>
      </c>
      <c r="AC1261">
        <v>0</v>
      </c>
      <c r="AD1261">
        <v>0</v>
      </c>
      <c r="AE1261">
        <v>0</v>
      </c>
      <c r="AF1261">
        <v>0</v>
      </c>
      <c r="AG1261">
        <v>0</v>
      </c>
      <c r="AH1261">
        <v>1</v>
      </c>
      <c r="AI1261">
        <v>0</v>
      </c>
      <c r="AJ1261">
        <v>0</v>
      </c>
      <c r="AK1261">
        <v>335</v>
      </c>
      <c r="AL1261">
        <v>308</v>
      </c>
      <c r="AM1261">
        <v>0</v>
      </c>
    </row>
    <row r="1262" spans="1:39" x14ac:dyDescent="0.25">
      <c r="A1262">
        <v>78687</v>
      </c>
      <c r="B1262">
        <v>0</v>
      </c>
      <c r="C1262">
        <v>0</v>
      </c>
      <c r="D1262">
        <v>13</v>
      </c>
      <c r="E1262">
        <v>817</v>
      </c>
      <c r="F1262">
        <v>185</v>
      </c>
      <c r="G1262">
        <v>687</v>
      </c>
      <c r="H1262">
        <v>145</v>
      </c>
      <c r="I1262">
        <v>55</v>
      </c>
      <c r="J1262">
        <v>241</v>
      </c>
      <c r="K1262">
        <v>1</v>
      </c>
      <c r="L1262">
        <v>4</v>
      </c>
      <c r="M1262">
        <v>6</v>
      </c>
      <c r="N1262">
        <v>8</v>
      </c>
      <c r="O1262">
        <v>2</v>
      </c>
      <c r="P1262">
        <v>0</v>
      </c>
      <c r="Q1262">
        <v>0</v>
      </c>
      <c r="R1262">
        <v>1</v>
      </c>
      <c r="S1262">
        <v>0</v>
      </c>
      <c r="T1262">
        <v>0</v>
      </c>
      <c r="U1262">
        <v>0</v>
      </c>
      <c r="V1262">
        <v>3</v>
      </c>
      <c r="W1262">
        <v>11</v>
      </c>
      <c r="X1262">
        <v>1</v>
      </c>
      <c r="Y1262">
        <v>37</v>
      </c>
      <c r="Z1262">
        <v>2848</v>
      </c>
      <c r="AA1262">
        <v>0</v>
      </c>
      <c r="AB1262">
        <v>0</v>
      </c>
      <c r="AC1262">
        <v>0</v>
      </c>
      <c r="AD1262">
        <v>1</v>
      </c>
      <c r="AE1262">
        <v>0</v>
      </c>
      <c r="AF1262">
        <v>0</v>
      </c>
      <c r="AG1262">
        <v>0</v>
      </c>
      <c r="AH1262">
        <v>1</v>
      </c>
      <c r="AI1262">
        <v>0</v>
      </c>
      <c r="AJ1262">
        <v>0</v>
      </c>
      <c r="AK1262">
        <v>1889</v>
      </c>
      <c r="AL1262">
        <v>1648</v>
      </c>
      <c r="AM1262">
        <v>1</v>
      </c>
    </row>
    <row r="1263" spans="1:39" x14ac:dyDescent="0.25">
      <c r="A1263">
        <v>49118</v>
      </c>
      <c r="B1263">
        <v>0</v>
      </c>
      <c r="C1263">
        <v>0</v>
      </c>
      <c r="D1263">
        <v>90</v>
      </c>
      <c r="E1263">
        <v>620</v>
      </c>
      <c r="F1263">
        <v>54</v>
      </c>
      <c r="G1263">
        <v>239</v>
      </c>
      <c r="H1263">
        <v>99</v>
      </c>
      <c r="I1263">
        <v>98</v>
      </c>
      <c r="J1263">
        <v>119</v>
      </c>
      <c r="K1263">
        <v>2</v>
      </c>
      <c r="L1263">
        <v>9</v>
      </c>
      <c r="M1263">
        <v>7</v>
      </c>
      <c r="N1263">
        <v>10</v>
      </c>
      <c r="O1263">
        <v>7</v>
      </c>
      <c r="P1263">
        <v>0</v>
      </c>
      <c r="Q1263">
        <v>1</v>
      </c>
      <c r="R1263">
        <v>0</v>
      </c>
      <c r="S1263">
        <v>0</v>
      </c>
      <c r="T1263">
        <v>1</v>
      </c>
      <c r="U1263">
        <v>0</v>
      </c>
      <c r="V1263">
        <v>3</v>
      </c>
      <c r="W1263">
        <v>11</v>
      </c>
      <c r="X1263">
        <v>1</v>
      </c>
      <c r="Y1263">
        <v>49</v>
      </c>
      <c r="Z1263">
        <v>2839</v>
      </c>
      <c r="AA1263">
        <v>1</v>
      </c>
      <c r="AB1263">
        <v>0</v>
      </c>
      <c r="AC1263">
        <v>0</v>
      </c>
      <c r="AD1263">
        <v>0</v>
      </c>
      <c r="AE1263">
        <v>0</v>
      </c>
      <c r="AF1263">
        <v>1</v>
      </c>
      <c r="AG1263">
        <v>0</v>
      </c>
      <c r="AH1263">
        <v>0</v>
      </c>
      <c r="AI1263">
        <v>0</v>
      </c>
      <c r="AJ1263">
        <v>0</v>
      </c>
      <c r="AK1263">
        <v>1110</v>
      </c>
      <c r="AL1263">
        <v>991</v>
      </c>
      <c r="AM1263">
        <v>2</v>
      </c>
    </row>
    <row r="1264" spans="1:39" x14ac:dyDescent="0.25">
      <c r="A1264">
        <v>37633</v>
      </c>
      <c r="B1264">
        <v>1</v>
      </c>
      <c r="C1264">
        <v>1</v>
      </c>
      <c r="D1264">
        <v>49</v>
      </c>
      <c r="E1264">
        <v>13</v>
      </c>
      <c r="F1264">
        <v>4</v>
      </c>
      <c r="G1264">
        <v>20</v>
      </c>
      <c r="H1264">
        <v>0</v>
      </c>
      <c r="I1264">
        <v>0</v>
      </c>
      <c r="J1264">
        <v>1</v>
      </c>
      <c r="K1264">
        <v>2</v>
      </c>
      <c r="L1264">
        <v>1</v>
      </c>
      <c r="M1264">
        <v>0</v>
      </c>
      <c r="N1264">
        <v>3</v>
      </c>
      <c r="O1264">
        <v>9</v>
      </c>
      <c r="P1264">
        <v>0</v>
      </c>
      <c r="Q1264">
        <v>0</v>
      </c>
      <c r="R1264">
        <v>0</v>
      </c>
      <c r="S1264">
        <v>0</v>
      </c>
      <c r="T1264">
        <v>0</v>
      </c>
      <c r="U1264">
        <v>0</v>
      </c>
      <c r="V1264">
        <v>3</v>
      </c>
      <c r="W1264">
        <v>11</v>
      </c>
      <c r="X1264">
        <v>0</v>
      </c>
      <c r="Y1264">
        <v>63</v>
      </c>
      <c r="Z1264">
        <v>2806</v>
      </c>
      <c r="AA1264">
        <v>0</v>
      </c>
      <c r="AB1264">
        <v>1</v>
      </c>
      <c r="AC1264">
        <v>0</v>
      </c>
      <c r="AD1264">
        <v>0</v>
      </c>
      <c r="AE1264">
        <v>0</v>
      </c>
      <c r="AF1264">
        <v>0</v>
      </c>
      <c r="AG1264">
        <v>0</v>
      </c>
      <c r="AH1264">
        <v>0</v>
      </c>
      <c r="AI1264">
        <v>0</v>
      </c>
      <c r="AJ1264">
        <v>1</v>
      </c>
      <c r="AK1264">
        <v>37</v>
      </c>
      <c r="AL1264">
        <v>36</v>
      </c>
      <c r="AM1264">
        <v>0</v>
      </c>
    </row>
    <row r="1265" spans="1:39" x14ac:dyDescent="0.25">
      <c r="A1265">
        <v>39767</v>
      </c>
      <c r="B1265">
        <v>0</v>
      </c>
      <c r="C1265">
        <v>0</v>
      </c>
      <c r="D1265">
        <v>18</v>
      </c>
      <c r="E1265">
        <v>113</v>
      </c>
      <c r="F1265">
        <v>61</v>
      </c>
      <c r="G1265">
        <v>204</v>
      </c>
      <c r="H1265">
        <v>34</v>
      </c>
      <c r="I1265">
        <v>26</v>
      </c>
      <c r="J1265">
        <v>47</v>
      </c>
      <c r="K1265">
        <v>2</v>
      </c>
      <c r="L1265">
        <v>7</v>
      </c>
      <c r="M1265">
        <v>1</v>
      </c>
      <c r="N1265">
        <v>7</v>
      </c>
      <c r="O1265">
        <v>8</v>
      </c>
      <c r="P1265">
        <v>0</v>
      </c>
      <c r="Q1265">
        <v>0</v>
      </c>
      <c r="R1265">
        <v>0</v>
      </c>
      <c r="S1265">
        <v>0</v>
      </c>
      <c r="T1265">
        <v>0</v>
      </c>
      <c r="U1265">
        <v>0</v>
      </c>
      <c r="V1265">
        <v>3</v>
      </c>
      <c r="W1265">
        <v>11</v>
      </c>
      <c r="X1265">
        <v>0</v>
      </c>
      <c r="Y1265">
        <v>69</v>
      </c>
      <c r="Z1265">
        <v>2502</v>
      </c>
      <c r="AA1265">
        <v>0</v>
      </c>
      <c r="AB1265">
        <v>0</v>
      </c>
      <c r="AC1265">
        <v>0</v>
      </c>
      <c r="AD1265">
        <v>1</v>
      </c>
      <c r="AE1265">
        <v>0</v>
      </c>
      <c r="AF1265">
        <v>0</v>
      </c>
      <c r="AG1265">
        <v>0</v>
      </c>
      <c r="AH1265">
        <v>0</v>
      </c>
      <c r="AI1265">
        <v>1</v>
      </c>
      <c r="AJ1265">
        <v>0</v>
      </c>
      <c r="AK1265">
        <v>438</v>
      </c>
      <c r="AL1265">
        <v>391</v>
      </c>
      <c r="AM1265">
        <v>0</v>
      </c>
    </row>
    <row r="1266" spans="1:39" x14ac:dyDescent="0.25">
      <c r="A1266">
        <v>26997</v>
      </c>
      <c r="B1266">
        <v>0</v>
      </c>
      <c r="C1266">
        <v>0</v>
      </c>
      <c r="D1266">
        <v>89</v>
      </c>
      <c r="E1266">
        <v>7</v>
      </c>
      <c r="F1266">
        <v>23</v>
      </c>
      <c r="G1266">
        <v>78</v>
      </c>
      <c r="H1266">
        <v>133</v>
      </c>
      <c r="I1266">
        <v>49</v>
      </c>
      <c r="J1266">
        <v>144</v>
      </c>
      <c r="K1266">
        <v>2</v>
      </c>
      <c r="L1266">
        <v>4</v>
      </c>
      <c r="M1266">
        <v>2</v>
      </c>
      <c r="N1266">
        <v>5</v>
      </c>
      <c r="O1266">
        <v>7</v>
      </c>
      <c r="P1266">
        <v>0</v>
      </c>
      <c r="Q1266">
        <v>0</v>
      </c>
      <c r="R1266">
        <v>0</v>
      </c>
      <c r="S1266">
        <v>0</v>
      </c>
      <c r="T1266">
        <v>0</v>
      </c>
      <c r="U1266">
        <v>0</v>
      </c>
      <c r="V1266">
        <v>3</v>
      </c>
      <c r="W1266">
        <v>11</v>
      </c>
      <c r="X1266">
        <v>0</v>
      </c>
      <c r="Y1266">
        <v>69</v>
      </c>
      <c r="Z1266">
        <v>2760</v>
      </c>
      <c r="AA1266">
        <v>0</v>
      </c>
      <c r="AB1266">
        <v>1</v>
      </c>
      <c r="AC1266">
        <v>0</v>
      </c>
      <c r="AD1266">
        <v>0</v>
      </c>
      <c r="AE1266">
        <v>0</v>
      </c>
      <c r="AF1266">
        <v>0</v>
      </c>
      <c r="AG1266">
        <v>1</v>
      </c>
      <c r="AH1266">
        <v>0</v>
      </c>
      <c r="AI1266">
        <v>0</v>
      </c>
      <c r="AJ1266">
        <v>0</v>
      </c>
      <c r="AK1266">
        <v>290</v>
      </c>
      <c r="AL1266">
        <v>146</v>
      </c>
      <c r="AM1266">
        <v>0</v>
      </c>
    </row>
    <row r="1267" spans="1:39" x14ac:dyDescent="0.25">
      <c r="A1267">
        <v>33986</v>
      </c>
      <c r="B1267">
        <v>1</v>
      </c>
      <c r="C1267">
        <v>0</v>
      </c>
      <c r="D1267">
        <v>43</v>
      </c>
      <c r="E1267">
        <v>16</v>
      </c>
      <c r="F1267">
        <v>2</v>
      </c>
      <c r="G1267">
        <v>18</v>
      </c>
      <c r="H1267">
        <v>2</v>
      </c>
      <c r="I1267">
        <v>1</v>
      </c>
      <c r="J1267">
        <v>5</v>
      </c>
      <c r="K1267">
        <v>1</v>
      </c>
      <c r="L1267">
        <v>1</v>
      </c>
      <c r="M1267">
        <v>0</v>
      </c>
      <c r="N1267">
        <v>3</v>
      </c>
      <c r="O1267">
        <v>7</v>
      </c>
      <c r="P1267">
        <v>0</v>
      </c>
      <c r="Q1267">
        <v>0</v>
      </c>
      <c r="R1267">
        <v>0</v>
      </c>
      <c r="S1267">
        <v>0</v>
      </c>
      <c r="T1267">
        <v>0</v>
      </c>
      <c r="U1267">
        <v>0</v>
      </c>
      <c r="V1267">
        <v>3</v>
      </c>
      <c r="W1267">
        <v>11</v>
      </c>
      <c r="X1267">
        <v>0</v>
      </c>
      <c r="Y1267">
        <v>50</v>
      </c>
      <c r="Z1267">
        <v>2631</v>
      </c>
      <c r="AA1267">
        <v>1</v>
      </c>
      <c r="AB1267">
        <v>0</v>
      </c>
      <c r="AC1267">
        <v>0</v>
      </c>
      <c r="AD1267">
        <v>0</v>
      </c>
      <c r="AE1267">
        <v>0</v>
      </c>
      <c r="AF1267">
        <v>0</v>
      </c>
      <c r="AG1267">
        <v>0</v>
      </c>
      <c r="AH1267">
        <v>1</v>
      </c>
      <c r="AI1267">
        <v>0</v>
      </c>
      <c r="AJ1267">
        <v>0</v>
      </c>
      <c r="AK1267">
        <v>39</v>
      </c>
      <c r="AL1267">
        <v>34</v>
      </c>
      <c r="AM1267">
        <v>0</v>
      </c>
    </row>
    <row r="1268" spans="1:39" x14ac:dyDescent="0.25">
      <c r="A1268">
        <v>57091</v>
      </c>
      <c r="B1268">
        <v>0</v>
      </c>
      <c r="C1268">
        <v>1</v>
      </c>
      <c r="D1268">
        <v>82</v>
      </c>
      <c r="E1268">
        <v>462</v>
      </c>
      <c r="F1268">
        <v>0</v>
      </c>
      <c r="G1268">
        <v>24</v>
      </c>
      <c r="H1268">
        <v>6</v>
      </c>
      <c r="I1268">
        <v>0</v>
      </c>
      <c r="J1268">
        <v>4</v>
      </c>
      <c r="K1268">
        <v>2</v>
      </c>
      <c r="L1268">
        <v>9</v>
      </c>
      <c r="M1268">
        <v>2</v>
      </c>
      <c r="N1268">
        <v>5</v>
      </c>
      <c r="O1268">
        <v>7</v>
      </c>
      <c r="P1268">
        <v>0</v>
      </c>
      <c r="Q1268">
        <v>1</v>
      </c>
      <c r="R1268">
        <v>0</v>
      </c>
      <c r="S1268">
        <v>0</v>
      </c>
      <c r="T1268">
        <v>0</v>
      </c>
      <c r="U1268">
        <v>0</v>
      </c>
      <c r="V1268">
        <v>3</v>
      </c>
      <c r="W1268">
        <v>11</v>
      </c>
      <c r="X1268">
        <v>1</v>
      </c>
      <c r="Y1268">
        <v>48</v>
      </c>
      <c r="Z1268">
        <v>2742</v>
      </c>
      <c r="AA1268">
        <v>0</v>
      </c>
      <c r="AB1268">
        <v>1</v>
      </c>
      <c r="AC1268">
        <v>0</v>
      </c>
      <c r="AD1268">
        <v>0</v>
      </c>
      <c r="AE1268">
        <v>0</v>
      </c>
      <c r="AF1268">
        <v>0</v>
      </c>
      <c r="AG1268">
        <v>0</v>
      </c>
      <c r="AH1268">
        <v>0</v>
      </c>
      <c r="AI1268">
        <v>0</v>
      </c>
      <c r="AJ1268">
        <v>1</v>
      </c>
      <c r="AK1268">
        <v>492</v>
      </c>
      <c r="AL1268">
        <v>488</v>
      </c>
      <c r="AM1268">
        <v>1</v>
      </c>
    </row>
    <row r="1269" spans="1:39" x14ac:dyDescent="0.25">
      <c r="A1269">
        <v>46831</v>
      </c>
      <c r="B1269">
        <v>1</v>
      </c>
      <c r="C1269">
        <v>1</v>
      </c>
      <c r="D1269">
        <v>84</v>
      </c>
      <c r="E1269">
        <v>22</v>
      </c>
      <c r="F1269">
        <v>2</v>
      </c>
      <c r="G1269">
        <v>10</v>
      </c>
      <c r="H1269">
        <v>6</v>
      </c>
      <c r="I1269">
        <v>4</v>
      </c>
      <c r="J1269">
        <v>34</v>
      </c>
      <c r="K1269">
        <v>2</v>
      </c>
      <c r="L1269">
        <v>1</v>
      </c>
      <c r="M1269">
        <v>2</v>
      </c>
      <c r="N1269">
        <v>2</v>
      </c>
      <c r="O1269">
        <v>4</v>
      </c>
      <c r="P1269">
        <v>0</v>
      </c>
      <c r="Q1269">
        <v>0</v>
      </c>
      <c r="R1269">
        <v>0</v>
      </c>
      <c r="S1269">
        <v>0</v>
      </c>
      <c r="T1269">
        <v>0</v>
      </c>
      <c r="U1269">
        <v>0</v>
      </c>
      <c r="V1269">
        <v>3</v>
      </c>
      <c r="W1269">
        <v>11</v>
      </c>
      <c r="X1269">
        <v>0</v>
      </c>
      <c r="Y1269">
        <v>51</v>
      </c>
      <c r="Z1269">
        <v>2545</v>
      </c>
      <c r="AA1269">
        <v>0</v>
      </c>
      <c r="AB1269">
        <v>1</v>
      </c>
      <c r="AC1269">
        <v>0</v>
      </c>
      <c r="AD1269">
        <v>0</v>
      </c>
      <c r="AE1269">
        <v>0</v>
      </c>
      <c r="AF1269">
        <v>1</v>
      </c>
      <c r="AG1269">
        <v>0</v>
      </c>
      <c r="AH1269">
        <v>0</v>
      </c>
      <c r="AI1269">
        <v>0</v>
      </c>
      <c r="AJ1269">
        <v>0</v>
      </c>
      <c r="AK1269">
        <v>44</v>
      </c>
      <c r="AL1269">
        <v>10</v>
      </c>
      <c r="AM1269">
        <v>0</v>
      </c>
    </row>
    <row r="1270" spans="1:39" x14ac:dyDescent="0.25">
      <c r="A1270">
        <v>83151</v>
      </c>
      <c r="B1270">
        <v>0</v>
      </c>
      <c r="C1270">
        <v>0</v>
      </c>
      <c r="D1270">
        <v>80</v>
      </c>
      <c r="E1270">
        <v>968</v>
      </c>
      <c r="F1270">
        <v>147</v>
      </c>
      <c r="G1270">
        <v>842</v>
      </c>
      <c r="H1270">
        <v>137</v>
      </c>
      <c r="I1270">
        <v>42</v>
      </c>
      <c r="J1270">
        <v>210</v>
      </c>
      <c r="K1270">
        <v>1</v>
      </c>
      <c r="L1270">
        <v>5</v>
      </c>
      <c r="M1270">
        <v>7</v>
      </c>
      <c r="N1270">
        <v>10</v>
      </c>
      <c r="O1270">
        <v>2</v>
      </c>
      <c r="P1270">
        <v>1</v>
      </c>
      <c r="Q1270">
        <v>0</v>
      </c>
      <c r="R1270">
        <v>1</v>
      </c>
      <c r="S1270">
        <v>1</v>
      </c>
      <c r="T1270">
        <v>0</v>
      </c>
      <c r="U1270">
        <v>0</v>
      </c>
      <c r="V1270">
        <v>3</v>
      </c>
      <c r="W1270">
        <v>11</v>
      </c>
      <c r="X1270">
        <v>1</v>
      </c>
      <c r="Y1270">
        <v>48</v>
      </c>
      <c r="Z1270">
        <v>2663</v>
      </c>
      <c r="AA1270">
        <v>0</v>
      </c>
      <c r="AB1270">
        <v>1</v>
      </c>
      <c r="AC1270">
        <v>0</v>
      </c>
      <c r="AD1270">
        <v>0</v>
      </c>
      <c r="AE1270">
        <v>0</v>
      </c>
      <c r="AF1270">
        <v>0</v>
      </c>
      <c r="AG1270">
        <v>0</v>
      </c>
      <c r="AH1270">
        <v>0</v>
      </c>
      <c r="AI1270">
        <v>1</v>
      </c>
      <c r="AJ1270">
        <v>0</v>
      </c>
      <c r="AK1270">
        <v>2136</v>
      </c>
      <c r="AL1270">
        <v>1926</v>
      </c>
      <c r="AM1270">
        <v>3</v>
      </c>
    </row>
    <row r="1271" spans="1:39" x14ac:dyDescent="0.25">
      <c r="A1271">
        <v>52531</v>
      </c>
      <c r="B1271">
        <v>0</v>
      </c>
      <c r="C1271">
        <v>0</v>
      </c>
      <c r="D1271">
        <v>68</v>
      </c>
      <c r="E1271">
        <v>283</v>
      </c>
      <c r="F1271">
        <v>112</v>
      </c>
      <c r="G1271">
        <v>151</v>
      </c>
      <c r="H1271">
        <v>51</v>
      </c>
      <c r="I1271">
        <v>72</v>
      </c>
      <c r="J1271">
        <v>125</v>
      </c>
      <c r="K1271">
        <v>2</v>
      </c>
      <c r="L1271">
        <v>7</v>
      </c>
      <c r="M1271">
        <v>2</v>
      </c>
      <c r="N1271">
        <v>10</v>
      </c>
      <c r="O1271">
        <v>6</v>
      </c>
      <c r="P1271">
        <v>0</v>
      </c>
      <c r="Q1271">
        <v>0</v>
      </c>
      <c r="R1271">
        <v>0</v>
      </c>
      <c r="S1271">
        <v>0</v>
      </c>
      <c r="T1271">
        <v>0</v>
      </c>
      <c r="U1271">
        <v>0</v>
      </c>
      <c r="V1271">
        <v>3</v>
      </c>
      <c r="W1271">
        <v>11</v>
      </c>
      <c r="X1271">
        <v>0</v>
      </c>
      <c r="Y1271">
        <v>49</v>
      </c>
      <c r="Z1271">
        <v>2705</v>
      </c>
      <c r="AA1271">
        <v>0</v>
      </c>
      <c r="AB1271">
        <v>1</v>
      </c>
      <c r="AC1271">
        <v>0</v>
      </c>
      <c r="AD1271">
        <v>0</v>
      </c>
      <c r="AE1271">
        <v>0</v>
      </c>
      <c r="AF1271">
        <v>0</v>
      </c>
      <c r="AG1271">
        <v>0</v>
      </c>
      <c r="AH1271">
        <v>1</v>
      </c>
      <c r="AI1271">
        <v>0</v>
      </c>
      <c r="AJ1271">
        <v>0</v>
      </c>
      <c r="AK1271">
        <v>669</v>
      </c>
      <c r="AL1271">
        <v>544</v>
      </c>
      <c r="AM1271">
        <v>0</v>
      </c>
    </row>
    <row r="1272" spans="1:39" x14ac:dyDescent="0.25">
      <c r="A1272">
        <v>15759</v>
      </c>
      <c r="B1272">
        <v>0</v>
      </c>
      <c r="C1272">
        <v>0</v>
      </c>
      <c r="D1272">
        <v>12</v>
      </c>
      <c r="E1272">
        <v>1</v>
      </c>
      <c r="F1272">
        <v>2</v>
      </c>
      <c r="G1272">
        <v>5</v>
      </c>
      <c r="H1272">
        <v>6</v>
      </c>
      <c r="I1272">
        <v>0</v>
      </c>
      <c r="J1272">
        <v>3</v>
      </c>
      <c r="K1272">
        <v>1</v>
      </c>
      <c r="L1272">
        <v>1</v>
      </c>
      <c r="M1272">
        <v>0</v>
      </c>
      <c r="N1272">
        <v>2</v>
      </c>
      <c r="O1272">
        <v>7</v>
      </c>
      <c r="P1272">
        <v>0</v>
      </c>
      <c r="Q1272">
        <v>0</v>
      </c>
      <c r="R1272">
        <v>0</v>
      </c>
      <c r="S1272">
        <v>0</v>
      </c>
      <c r="T1272">
        <v>0</v>
      </c>
      <c r="U1272">
        <v>0</v>
      </c>
      <c r="V1272">
        <v>3</v>
      </c>
      <c r="W1272">
        <v>11</v>
      </c>
      <c r="X1272">
        <v>0</v>
      </c>
      <c r="Y1272">
        <v>64</v>
      </c>
      <c r="Z1272">
        <v>2456</v>
      </c>
      <c r="AA1272">
        <v>0</v>
      </c>
      <c r="AB1272">
        <v>1</v>
      </c>
      <c r="AC1272">
        <v>0</v>
      </c>
      <c r="AD1272">
        <v>0</v>
      </c>
      <c r="AE1272">
        <v>0</v>
      </c>
      <c r="AF1272">
        <v>0</v>
      </c>
      <c r="AG1272">
        <v>0</v>
      </c>
      <c r="AH1272">
        <v>1</v>
      </c>
      <c r="AI1272">
        <v>0</v>
      </c>
      <c r="AJ1272">
        <v>0</v>
      </c>
      <c r="AK1272">
        <v>14</v>
      </c>
      <c r="AL1272">
        <v>11</v>
      </c>
      <c r="AM1272">
        <v>0</v>
      </c>
    </row>
    <row r="1273" spans="1:39" x14ac:dyDescent="0.25">
      <c r="A1273">
        <v>22804</v>
      </c>
      <c r="B1273">
        <v>1</v>
      </c>
      <c r="C1273">
        <v>0</v>
      </c>
      <c r="D1273">
        <v>75</v>
      </c>
      <c r="E1273">
        <v>14</v>
      </c>
      <c r="F1273">
        <v>1</v>
      </c>
      <c r="G1273">
        <v>7</v>
      </c>
      <c r="H1273">
        <v>2</v>
      </c>
      <c r="I1273">
        <v>1</v>
      </c>
      <c r="J1273">
        <v>1</v>
      </c>
      <c r="K1273">
        <v>1</v>
      </c>
      <c r="L1273">
        <v>2</v>
      </c>
      <c r="M1273">
        <v>0</v>
      </c>
      <c r="N1273">
        <v>2</v>
      </c>
      <c r="O1273">
        <v>9</v>
      </c>
      <c r="P1273">
        <v>0</v>
      </c>
      <c r="Q1273">
        <v>0</v>
      </c>
      <c r="R1273">
        <v>0</v>
      </c>
      <c r="S1273">
        <v>0</v>
      </c>
      <c r="T1273">
        <v>0</v>
      </c>
      <c r="U1273">
        <v>0</v>
      </c>
      <c r="V1273">
        <v>3</v>
      </c>
      <c r="W1273">
        <v>11</v>
      </c>
      <c r="X1273">
        <v>0</v>
      </c>
      <c r="Y1273">
        <v>49</v>
      </c>
      <c r="Z1273">
        <v>2492</v>
      </c>
      <c r="AA1273">
        <v>0</v>
      </c>
      <c r="AB1273">
        <v>0</v>
      </c>
      <c r="AC1273">
        <v>1</v>
      </c>
      <c r="AD1273">
        <v>0</v>
      </c>
      <c r="AE1273">
        <v>0</v>
      </c>
      <c r="AF1273">
        <v>0</v>
      </c>
      <c r="AG1273">
        <v>0</v>
      </c>
      <c r="AH1273">
        <v>1</v>
      </c>
      <c r="AI1273">
        <v>0</v>
      </c>
      <c r="AJ1273">
        <v>0</v>
      </c>
      <c r="AK1273">
        <v>25</v>
      </c>
      <c r="AL1273">
        <v>24</v>
      </c>
      <c r="AM1273">
        <v>0</v>
      </c>
    </row>
    <row r="1274" spans="1:39" x14ac:dyDescent="0.25">
      <c r="A1274">
        <v>43050</v>
      </c>
      <c r="B1274">
        <v>1</v>
      </c>
      <c r="C1274">
        <v>0</v>
      </c>
      <c r="D1274">
        <v>10</v>
      </c>
      <c r="E1274">
        <v>30</v>
      </c>
      <c r="F1274">
        <v>5</v>
      </c>
      <c r="G1274">
        <v>24</v>
      </c>
      <c r="H1274">
        <v>6</v>
      </c>
      <c r="I1274">
        <v>3</v>
      </c>
      <c r="J1274">
        <v>8</v>
      </c>
      <c r="K1274">
        <v>2</v>
      </c>
      <c r="L1274">
        <v>2</v>
      </c>
      <c r="M1274">
        <v>0</v>
      </c>
      <c r="N1274">
        <v>4</v>
      </c>
      <c r="O1274">
        <v>5</v>
      </c>
      <c r="P1274">
        <v>0</v>
      </c>
      <c r="Q1274">
        <v>0</v>
      </c>
      <c r="R1274">
        <v>0</v>
      </c>
      <c r="S1274">
        <v>0</v>
      </c>
      <c r="T1274">
        <v>0</v>
      </c>
      <c r="U1274">
        <v>0</v>
      </c>
      <c r="V1274">
        <v>3</v>
      </c>
      <c r="W1274">
        <v>11</v>
      </c>
      <c r="X1274">
        <v>0</v>
      </c>
      <c r="Y1274">
        <v>47</v>
      </c>
      <c r="Z1274">
        <v>2262</v>
      </c>
      <c r="AA1274">
        <v>0</v>
      </c>
      <c r="AB1274">
        <v>1</v>
      </c>
      <c r="AC1274">
        <v>0</v>
      </c>
      <c r="AD1274">
        <v>0</v>
      </c>
      <c r="AE1274">
        <v>0</v>
      </c>
      <c r="AF1274">
        <v>1</v>
      </c>
      <c r="AG1274">
        <v>0</v>
      </c>
      <c r="AH1274">
        <v>0</v>
      </c>
      <c r="AI1274">
        <v>0</v>
      </c>
      <c r="AJ1274">
        <v>0</v>
      </c>
      <c r="AK1274">
        <v>68</v>
      </c>
      <c r="AL1274">
        <v>60</v>
      </c>
      <c r="AM1274">
        <v>0</v>
      </c>
    </row>
    <row r="1275" spans="1:39" x14ac:dyDescent="0.25">
      <c r="A1275">
        <v>42997</v>
      </c>
      <c r="B1275">
        <v>1</v>
      </c>
      <c r="C1275">
        <v>1</v>
      </c>
      <c r="D1275">
        <v>91</v>
      </c>
      <c r="E1275">
        <v>4</v>
      </c>
      <c r="F1275">
        <v>0</v>
      </c>
      <c r="G1275">
        <v>5</v>
      </c>
      <c r="H1275">
        <v>0</v>
      </c>
      <c r="I1275">
        <v>1</v>
      </c>
      <c r="J1275">
        <v>5</v>
      </c>
      <c r="K1275">
        <v>1</v>
      </c>
      <c r="L1275">
        <v>1</v>
      </c>
      <c r="M1275">
        <v>0</v>
      </c>
      <c r="N1275">
        <v>2</v>
      </c>
      <c r="O1275">
        <v>7</v>
      </c>
      <c r="P1275">
        <v>0</v>
      </c>
      <c r="Q1275">
        <v>0</v>
      </c>
      <c r="R1275">
        <v>0</v>
      </c>
      <c r="S1275">
        <v>0</v>
      </c>
      <c r="T1275">
        <v>0</v>
      </c>
      <c r="U1275">
        <v>0</v>
      </c>
      <c r="V1275">
        <v>3</v>
      </c>
      <c r="W1275">
        <v>11</v>
      </c>
      <c r="X1275">
        <v>0</v>
      </c>
      <c r="Y1275">
        <v>43</v>
      </c>
      <c r="Z1275">
        <v>2363</v>
      </c>
      <c r="AA1275">
        <v>0</v>
      </c>
      <c r="AB1275">
        <v>0</v>
      </c>
      <c r="AC1275">
        <v>1</v>
      </c>
      <c r="AD1275">
        <v>0</v>
      </c>
      <c r="AE1275">
        <v>0</v>
      </c>
      <c r="AF1275">
        <v>0</v>
      </c>
      <c r="AG1275">
        <v>0</v>
      </c>
      <c r="AH1275">
        <v>0</v>
      </c>
      <c r="AI1275">
        <v>0</v>
      </c>
      <c r="AJ1275">
        <v>1</v>
      </c>
      <c r="AK1275">
        <v>10</v>
      </c>
      <c r="AL1275">
        <v>5</v>
      </c>
      <c r="AM1275">
        <v>0</v>
      </c>
    </row>
    <row r="1276" spans="1:39" x14ac:dyDescent="0.25">
      <c r="A1276">
        <v>48918</v>
      </c>
      <c r="B1276">
        <v>1</v>
      </c>
      <c r="C1276">
        <v>1</v>
      </c>
      <c r="D1276">
        <v>21</v>
      </c>
      <c r="E1276">
        <v>52</v>
      </c>
      <c r="F1276">
        <v>0</v>
      </c>
      <c r="G1276">
        <v>9</v>
      </c>
      <c r="H1276">
        <v>0</v>
      </c>
      <c r="I1276">
        <v>0</v>
      </c>
      <c r="J1276">
        <v>1</v>
      </c>
      <c r="K1276">
        <v>2</v>
      </c>
      <c r="L1276">
        <v>1</v>
      </c>
      <c r="M1276">
        <v>0</v>
      </c>
      <c r="N1276">
        <v>4</v>
      </c>
      <c r="O1276">
        <v>4</v>
      </c>
      <c r="P1276">
        <v>0</v>
      </c>
      <c r="Q1276">
        <v>0</v>
      </c>
      <c r="R1276">
        <v>0</v>
      </c>
      <c r="S1276">
        <v>0</v>
      </c>
      <c r="T1276">
        <v>0</v>
      </c>
      <c r="U1276">
        <v>0</v>
      </c>
      <c r="V1276">
        <v>3</v>
      </c>
      <c r="W1276">
        <v>11</v>
      </c>
      <c r="X1276">
        <v>0</v>
      </c>
      <c r="Y1276">
        <v>57</v>
      </c>
      <c r="Z1276">
        <v>2237</v>
      </c>
      <c r="AA1276">
        <v>0</v>
      </c>
      <c r="AB1276">
        <v>0</v>
      </c>
      <c r="AC1276">
        <v>1</v>
      </c>
      <c r="AD1276">
        <v>0</v>
      </c>
      <c r="AE1276">
        <v>0</v>
      </c>
      <c r="AF1276">
        <v>0</v>
      </c>
      <c r="AG1276">
        <v>0</v>
      </c>
      <c r="AH1276">
        <v>0</v>
      </c>
      <c r="AI1276">
        <v>0</v>
      </c>
      <c r="AJ1276">
        <v>1</v>
      </c>
      <c r="AK1276">
        <v>61</v>
      </c>
      <c r="AL1276">
        <v>60</v>
      </c>
      <c r="AM1276">
        <v>0</v>
      </c>
    </row>
    <row r="1277" spans="1:39" x14ac:dyDescent="0.25">
      <c r="A1277">
        <v>60033</v>
      </c>
      <c r="B1277">
        <v>0</v>
      </c>
      <c r="C1277">
        <v>1</v>
      </c>
      <c r="D1277">
        <v>28</v>
      </c>
      <c r="E1277">
        <v>62</v>
      </c>
      <c r="F1277">
        <v>1</v>
      </c>
      <c r="G1277">
        <v>57</v>
      </c>
      <c r="H1277">
        <v>19</v>
      </c>
      <c r="I1277">
        <v>11</v>
      </c>
      <c r="J1277">
        <v>48</v>
      </c>
      <c r="K1277">
        <v>2</v>
      </c>
      <c r="L1277">
        <v>2</v>
      </c>
      <c r="M1277">
        <v>1</v>
      </c>
      <c r="N1277">
        <v>5</v>
      </c>
      <c r="O1277">
        <v>2</v>
      </c>
      <c r="P1277">
        <v>0</v>
      </c>
      <c r="Q1277">
        <v>0</v>
      </c>
      <c r="R1277">
        <v>0</v>
      </c>
      <c r="S1277">
        <v>0</v>
      </c>
      <c r="T1277">
        <v>0</v>
      </c>
      <c r="U1277">
        <v>0</v>
      </c>
      <c r="V1277">
        <v>3</v>
      </c>
      <c r="W1277">
        <v>11</v>
      </c>
      <c r="X1277">
        <v>0</v>
      </c>
      <c r="Y1277">
        <v>66</v>
      </c>
      <c r="Z1277">
        <v>2251</v>
      </c>
      <c r="AA1277">
        <v>0</v>
      </c>
      <c r="AB1277">
        <v>0</v>
      </c>
      <c r="AC1277">
        <v>0</v>
      </c>
      <c r="AD1277">
        <v>1</v>
      </c>
      <c r="AE1277">
        <v>0</v>
      </c>
      <c r="AF1277">
        <v>0</v>
      </c>
      <c r="AG1277">
        <v>0</v>
      </c>
      <c r="AH1277">
        <v>0</v>
      </c>
      <c r="AI1277">
        <v>1</v>
      </c>
      <c r="AJ1277">
        <v>0</v>
      </c>
      <c r="AK1277">
        <v>150</v>
      </c>
      <c r="AL1277">
        <v>102</v>
      </c>
      <c r="AM1277">
        <v>0</v>
      </c>
    </row>
    <row r="1278" spans="1:39" x14ac:dyDescent="0.25">
      <c r="A1278">
        <v>34043</v>
      </c>
      <c r="B1278">
        <v>1</v>
      </c>
      <c r="C1278">
        <v>0</v>
      </c>
      <c r="D1278">
        <v>97</v>
      </c>
      <c r="E1278">
        <v>20</v>
      </c>
      <c r="F1278">
        <v>2</v>
      </c>
      <c r="G1278">
        <v>14</v>
      </c>
      <c r="H1278">
        <v>3</v>
      </c>
      <c r="I1278">
        <v>0</v>
      </c>
      <c r="J1278">
        <v>10</v>
      </c>
      <c r="K1278">
        <v>1</v>
      </c>
      <c r="L1278">
        <v>2</v>
      </c>
      <c r="M1278">
        <v>0</v>
      </c>
      <c r="N1278">
        <v>2</v>
      </c>
      <c r="O1278">
        <v>9</v>
      </c>
      <c r="P1278">
        <v>0</v>
      </c>
      <c r="Q1278">
        <v>0</v>
      </c>
      <c r="R1278">
        <v>0</v>
      </c>
      <c r="S1278">
        <v>0</v>
      </c>
      <c r="T1278">
        <v>0</v>
      </c>
      <c r="U1278">
        <v>0</v>
      </c>
      <c r="V1278">
        <v>3</v>
      </c>
      <c r="W1278">
        <v>11</v>
      </c>
      <c r="X1278">
        <v>0</v>
      </c>
      <c r="Y1278">
        <v>42</v>
      </c>
      <c r="Z1278">
        <v>2406</v>
      </c>
      <c r="AA1278">
        <v>0</v>
      </c>
      <c r="AB1278">
        <v>0</v>
      </c>
      <c r="AC1278">
        <v>0</v>
      </c>
      <c r="AD1278">
        <v>1</v>
      </c>
      <c r="AE1278">
        <v>0</v>
      </c>
      <c r="AF1278">
        <v>0</v>
      </c>
      <c r="AG1278">
        <v>0</v>
      </c>
      <c r="AH1278">
        <v>0</v>
      </c>
      <c r="AI1278">
        <v>0</v>
      </c>
      <c r="AJ1278">
        <v>1</v>
      </c>
      <c r="AK1278">
        <v>39</v>
      </c>
      <c r="AL1278">
        <v>29</v>
      </c>
      <c r="AM1278">
        <v>0</v>
      </c>
    </row>
    <row r="1279" spans="1:39" x14ac:dyDescent="0.25">
      <c r="A1279">
        <v>57811</v>
      </c>
      <c r="B1279">
        <v>0</v>
      </c>
      <c r="C1279">
        <v>1</v>
      </c>
      <c r="D1279">
        <v>49</v>
      </c>
      <c r="E1279">
        <v>545</v>
      </c>
      <c r="F1279">
        <v>7</v>
      </c>
      <c r="G1279">
        <v>114</v>
      </c>
      <c r="H1279">
        <v>37</v>
      </c>
      <c r="I1279">
        <v>21</v>
      </c>
      <c r="J1279">
        <v>78</v>
      </c>
      <c r="K1279">
        <v>5</v>
      </c>
      <c r="L1279">
        <v>7</v>
      </c>
      <c r="M1279">
        <v>2</v>
      </c>
      <c r="N1279">
        <v>11</v>
      </c>
      <c r="O1279">
        <v>5</v>
      </c>
      <c r="P1279">
        <v>0</v>
      </c>
      <c r="Q1279">
        <v>1</v>
      </c>
      <c r="R1279">
        <v>0</v>
      </c>
      <c r="S1279">
        <v>0</v>
      </c>
      <c r="T1279">
        <v>0</v>
      </c>
      <c r="U1279">
        <v>0</v>
      </c>
      <c r="V1279">
        <v>3</v>
      </c>
      <c r="W1279">
        <v>11</v>
      </c>
      <c r="X1279">
        <v>0</v>
      </c>
      <c r="Y1279">
        <v>54</v>
      </c>
      <c r="Z1279">
        <v>2529</v>
      </c>
      <c r="AA1279">
        <v>0</v>
      </c>
      <c r="AB1279">
        <v>0</v>
      </c>
      <c r="AC1279">
        <v>0</v>
      </c>
      <c r="AD1279">
        <v>1</v>
      </c>
      <c r="AE1279">
        <v>0</v>
      </c>
      <c r="AF1279">
        <v>0</v>
      </c>
      <c r="AG1279">
        <v>0</v>
      </c>
      <c r="AH1279">
        <v>1</v>
      </c>
      <c r="AI1279">
        <v>0</v>
      </c>
      <c r="AJ1279">
        <v>0</v>
      </c>
      <c r="AK1279">
        <v>724</v>
      </c>
      <c r="AL1279">
        <v>646</v>
      </c>
      <c r="AM1279">
        <v>1</v>
      </c>
    </row>
    <row r="1280" spans="1:39" x14ac:dyDescent="0.25">
      <c r="A1280">
        <v>78569</v>
      </c>
      <c r="B1280">
        <v>0</v>
      </c>
      <c r="C1280">
        <v>0</v>
      </c>
      <c r="D1280">
        <v>14</v>
      </c>
      <c r="E1280">
        <v>558</v>
      </c>
      <c r="F1280">
        <v>79</v>
      </c>
      <c r="G1280">
        <v>622</v>
      </c>
      <c r="H1280">
        <v>207</v>
      </c>
      <c r="I1280">
        <v>175</v>
      </c>
      <c r="J1280">
        <v>95</v>
      </c>
      <c r="K1280">
        <v>1</v>
      </c>
      <c r="L1280">
        <v>4</v>
      </c>
      <c r="M1280">
        <v>6</v>
      </c>
      <c r="N1280">
        <v>4</v>
      </c>
      <c r="O1280">
        <v>1</v>
      </c>
      <c r="P1280">
        <v>0</v>
      </c>
      <c r="Q1280">
        <v>0</v>
      </c>
      <c r="R1280">
        <v>1</v>
      </c>
      <c r="S1280">
        <v>0</v>
      </c>
      <c r="T1280">
        <v>0</v>
      </c>
      <c r="U1280">
        <v>0</v>
      </c>
      <c r="V1280">
        <v>3</v>
      </c>
      <c r="W1280">
        <v>11</v>
      </c>
      <c r="X1280">
        <v>1</v>
      </c>
      <c r="Y1280">
        <v>74</v>
      </c>
      <c r="Z1280">
        <v>2289</v>
      </c>
      <c r="AA1280">
        <v>0</v>
      </c>
      <c r="AB1280">
        <v>1</v>
      </c>
      <c r="AC1280">
        <v>0</v>
      </c>
      <c r="AD1280">
        <v>0</v>
      </c>
      <c r="AE1280">
        <v>0</v>
      </c>
      <c r="AF1280">
        <v>0</v>
      </c>
      <c r="AG1280">
        <v>0</v>
      </c>
      <c r="AH1280">
        <v>1</v>
      </c>
      <c r="AI1280">
        <v>0</v>
      </c>
      <c r="AJ1280">
        <v>0</v>
      </c>
      <c r="AK1280">
        <v>1641</v>
      </c>
      <c r="AL1280">
        <v>1546</v>
      </c>
      <c r="AM1280">
        <v>1</v>
      </c>
    </row>
    <row r="1281" spans="1:39" x14ac:dyDescent="0.25">
      <c r="A1281">
        <v>7500</v>
      </c>
      <c r="B1281">
        <v>1</v>
      </c>
      <c r="C1281">
        <v>1</v>
      </c>
      <c r="D1281">
        <v>5</v>
      </c>
      <c r="E1281">
        <v>6</v>
      </c>
      <c r="F1281">
        <v>5</v>
      </c>
      <c r="G1281">
        <v>4</v>
      </c>
      <c r="H1281">
        <v>13</v>
      </c>
      <c r="I1281">
        <v>4</v>
      </c>
      <c r="J1281">
        <v>25</v>
      </c>
      <c r="K1281">
        <v>4</v>
      </c>
      <c r="L1281">
        <v>2</v>
      </c>
      <c r="M1281">
        <v>1</v>
      </c>
      <c r="N1281">
        <v>3</v>
      </c>
      <c r="O1281">
        <v>6</v>
      </c>
      <c r="P1281">
        <v>0</v>
      </c>
      <c r="Q1281">
        <v>0</v>
      </c>
      <c r="R1281">
        <v>0</v>
      </c>
      <c r="S1281">
        <v>0</v>
      </c>
      <c r="T1281">
        <v>0</v>
      </c>
      <c r="U1281">
        <v>0</v>
      </c>
      <c r="V1281">
        <v>3</v>
      </c>
      <c r="W1281">
        <v>11</v>
      </c>
      <c r="X1281">
        <v>0</v>
      </c>
      <c r="Y1281">
        <v>42</v>
      </c>
      <c r="Z1281">
        <v>2708</v>
      </c>
      <c r="AA1281">
        <v>0</v>
      </c>
      <c r="AB1281">
        <v>0</v>
      </c>
      <c r="AC1281">
        <v>1</v>
      </c>
      <c r="AD1281">
        <v>0</v>
      </c>
      <c r="AE1281">
        <v>0</v>
      </c>
      <c r="AF1281">
        <v>0</v>
      </c>
      <c r="AG1281">
        <v>0</v>
      </c>
      <c r="AH1281">
        <v>1</v>
      </c>
      <c r="AI1281">
        <v>0</v>
      </c>
      <c r="AJ1281">
        <v>0</v>
      </c>
      <c r="AK1281">
        <v>32</v>
      </c>
      <c r="AL1281">
        <v>7</v>
      </c>
      <c r="AM1281">
        <v>0</v>
      </c>
    </row>
    <row r="1282" spans="1:39" x14ac:dyDescent="0.25">
      <c r="A1282">
        <v>94384</v>
      </c>
      <c r="B1282">
        <v>0</v>
      </c>
      <c r="C1282">
        <v>0</v>
      </c>
      <c r="D1282">
        <v>62</v>
      </c>
      <c r="E1282">
        <v>1111</v>
      </c>
      <c r="F1282">
        <v>24</v>
      </c>
      <c r="G1282">
        <v>790</v>
      </c>
      <c r="H1282">
        <v>160</v>
      </c>
      <c r="I1282">
        <v>45</v>
      </c>
      <c r="J1282">
        <v>172</v>
      </c>
      <c r="K1282">
        <v>0</v>
      </c>
      <c r="L1282">
        <v>5</v>
      </c>
      <c r="M1282">
        <v>8</v>
      </c>
      <c r="N1282">
        <v>5</v>
      </c>
      <c r="O1282">
        <v>2</v>
      </c>
      <c r="P1282">
        <v>0</v>
      </c>
      <c r="Q1282">
        <v>1</v>
      </c>
      <c r="R1282">
        <v>1</v>
      </c>
      <c r="S1282">
        <v>1</v>
      </c>
      <c r="T1282">
        <v>0</v>
      </c>
      <c r="U1282">
        <v>0</v>
      </c>
      <c r="V1282">
        <v>3</v>
      </c>
      <c r="W1282">
        <v>11</v>
      </c>
      <c r="X1282">
        <v>1</v>
      </c>
      <c r="Y1282">
        <v>67</v>
      </c>
      <c r="Z1282">
        <v>2641</v>
      </c>
      <c r="AA1282">
        <v>0</v>
      </c>
      <c r="AB1282">
        <v>0</v>
      </c>
      <c r="AC1282">
        <v>0</v>
      </c>
      <c r="AD1282">
        <v>1</v>
      </c>
      <c r="AE1282">
        <v>0</v>
      </c>
      <c r="AF1282">
        <v>0</v>
      </c>
      <c r="AG1282">
        <v>0</v>
      </c>
      <c r="AH1282">
        <v>1</v>
      </c>
      <c r="AI1282">
        <v>0</v>
      </c>
      <c r="AJ1282">
        <v>0</v>
      </c>
      <c r="AK1282">
        <v>2130</v>
      </c>
      <c r="AL1282">
        <v>1958</v>
      </c>
      <c r="AM1282">
        <v>3</v>
      </c>
    </row>
    <row r="1283" spans="1:39" x14ac:dyDescent="0.25">
      <c r="A1283">
        <v>23148</v>
      </c>
      <c r="B1283">
        <v>0</v>
      </c>
      <c r="C1283">
        <v>0</v>
      </c>
      <c r="D1283">
        <v>83</v>
      </c>
      <c r="E1283">
        <v>4</v>
      </c>
      <c r="F1283">
        <v>6</v>
      </c>
      <c r="G1283">
        <v>8</v>
      </c>
      <c r="H1283">
        <v>6</v>
      </c>
      <c r="I1283">
        <v>3</v>
      </c>
      <c r="J1283">
        <v>10</v>
      </c>
      <c r="K1283">
        <v>1</v>
      </c>
      <c r="L1283">
        <v>2</v>
      </c>
      <c r="M1283">
        <v>0</v>
      </c>
      <c r="N1283">
        <v>3</v>
      </c>
      <c r="O1283">
        <v>7</v>
      </c>
      <c r="P1283">
        <v>0</v>
      </c>
      <c r="Q1283">
        <v>0</v>
      </c>
      <c r="R1283">
        <v>0</v>
      </c>
      <c r="S1283">
        <v>0</v>
      </c>
      <c r="T1283">
        <v>0</v>
      </c>
      <c r="U1283">
        <v>0</v>
      </c>
      <c r="V1283">
        <v>3</v>
      </c>
      <c r="W1283">
        <v>11</v>
      </c>
      <c r="X1283">
        <v>0</v>
      </c>
      <c r="Y1283">
        <v>35</v>
      </c>
      <c r="Z1283">
        <v>2290</v>
      </c>
      <c r="AA1283">
        <v>0</v>
      </c>
      <c r="AB1283">
        <v>1</v>
      </c>
      <c r="AC1283">
        <v>0</v>
      </c>
      <c r="AD1283">
        <v>0</v>
      </c>
      <c r="AE1283">
        <v>0</v>
      </c>
      <c r="AF1283">
        <v>1</v>
      </c>
      <c r="AG1283">
        <v>0</v>
      </c>
      <c r="AH1283">
        <v>0</v>
      </c>
      <c r="AI1283">
        <v>0</v>
      </c>
      <c r="AJ1283">
        <v>0</v>
      </c>
      <c r="AK1283">
        <v>27</v>
      </c>
      <c r="AL1283">
        <v>17</v>
      </c>
      <c r="AM1283">
        <v>0</v>
      </c>
    </row>
    <row r="1284" spans="1:39" x14ac:dyDescent="0.25">
      <c r="A1284">
        <v>44267</v>
      </c>
      <c r="B1284">
        <v>1</v>
      </c>
      <c r="C1284">
        <v>1</v>
      </c>
      <c r="D1284">
        <v>48</v>
      </c>
      <c r="E1284">
        <v>183</v>
      </c>
      <c r="F1284">
        <v>5</v>
      </c>
      <c r="G1284">
        <v>65</v>
      </c>
      <c r="H1284">
        <v>3</v>
      </c>
      <c r="I1284">
        <v>5</v>
      </c>
      <c r="J1284">
        <v>49</v>
      </c>
      <c r="K1284">
        <v>5</v>
      </c>
      <c r="L1284">
        <v>5</v>
      </c>
      <c r="M1284">
        <v>2</v>
      </c>
      <c r="N1284">
        <v>4</v>
      </c>
      <c r="O1284">
        <v>9</v>
      </c>
      <c r="P1284">
        <v>0</v>
      </c>
      <c r="Q1284">
        <v>0</v>
      </c>
      <c r="R1284">
        <v>0</v>
      </c>
      <c r="S1284">
        <v>0</v>
      </c>
      <c r="T1284">
        <v>0</v>
      </c>
      <c r="U1284">
        <v>0</v>
      </c>
      <c r="V1284">
        <v>3</v>
      </c>
      <c r="W1284">
        <v>11</v>
      </c>
      <c r="X1284">
        <v>0</v>
      </c>
      <c r="Y1284">
        <v>50</v>
      </c>
      <c r="Z1284">
        <v>2648</v>
      </c>
      <c r="AA1284">
        <v>1</v>
      </c>
      <c r="AB1284">
        <v>0</v>
      </c>
      <c r="AC1284">
        <v>0</v>
      </c>
      <c r="AD1284">
        <v>0</v>
      </c>
      <c r="AE1284">
        <v>0</v>
      </c>
      <c r="AF1284">
        <v>0</v>
      </c>
      <c r="AG1284">
        <v>0</v>
      </c>
      <c r="AH1284">
        <v>1</v>
      </c>
      <c r="AI1284">
        <v>0</v>
      </c>
      <c r="AJ1284">
        <v>0</v>
      </c>
      <c r="AK1284">
        <v>261</v>
      </c>
      <c r="AL1284">
        <v>212</v>
      </c>
      <c r="AM1284">
        <v>0</v>
      </c>
    </row>
    <row r="1285" spans="1:39" x14ac:dyDescent="0.25">
      <c r="A1285">
        <v>71626</v>
      </c>
      <c r="B1285">
        <v>0</v>
      </c>
      <c r="C1285">
        <v>0</v>
      </c>
      <c r="D1285">
        <v>94</v>
      </c>
      <c r="E1285">
        <v>546</v>
      </c>
      <c r="F1285">
        <v>72</v>
      </c>
      <c r="G1285">
        <v>376</v>
      </c>
      <c r="H1285">
        <v>94</v>
      </c>
      <c r="I1285">
        <v>145</v>
      </c>
      <c r="J1285">
        <v>72</v>
      </c>
      <c r="K1285">
        <v>1</v>
      </c>
      <c r="L1285">
        <v>5</v>
      </c>
      <c r="M1285">
        <v>5</v>
      </c>
      <c r="N1285">
        <v>8</v>
      </c>
      <c r="O1285">
        <v>3</v>
      </c>
      <c r="P1285">
        <v>0</v>
      </c>
      <c r="Q1285">
        <v>1</v>
      </c>
      <c r="R1285">
        <v>0</v>
      </c>
      <c r="S1285">
        <v>0</v>
      </c>
      <c r="T1285">
        <v>0</v>
      </c>
      <c r="U1285">
        <v>0</v>
      </c>
      <c r="V1285">
        <v>3</v>
      </c>
      <c r="W1285">
        <v>11</v>
      </c>
      <c r="X1285">
        <v>0</v>
      </c>
      <c r="Y1285">
        <v>41</v>
      </c>
      <c r="Z1285">
        <v>2764</v>
      </c>
      <c r="AA1285">
        <v>0</v>
      </c>
      <c r="AB1285">
        <v>1</v>
      </c>
      <c r="AC1285">
        <v>0</v>
      </c>
      <c r="AD1285">
        <v>0</v>
      </c>
      <c r="AE1285">
        <v>0</v>
      </c>
      <c r="AF1285">
        <v>0</v>
      </c>
      <c r="AG1285">
        <v>0</v>
      </c>
      <c r="AH1285">
        <v>1</v>
      </c>
      <c r="AI1285">
        <v>0</v>
      </c>
      <c r="AJ1285">
        <v>0</v>
      </c>
      <c r="AK1285">
        <v>1233</v>
      </c>
      <c r="AL1285">
        <v>1161</v>
      </c>
      <c r="AM1285">
        <v>1</v>
      </c>
    </row>
    <row r="1286" spans="1:39" x14ac:dyDescent="0.25">
      <c r="A1286">
        <v>60894</v>
      </c>
      <c r="B1286">
        <v>0</v>
      </c>
      <c r="C1286">
        <v>1</v>
      </c>
      <c r="D1286">
        <v>61</v>
      </c>
      <c r="E1286">
        <v>606</v>
      </c>
      <c r="F1286">
        <v>7</v>
      </c>
      <c r="G1286">
        <v>155</v>
      </c>
      <c r="H1286">
        <v>10</v>
      </c>
      <c r="I1286">
        <v>0</v>
      </c>
      <c r="J1286">
        <v>54</v>
      </c>
      <c r="K1286">
        <v>5</v>
      </c>
      <c r="L1286">
        <v>10</v>
      </c>
      <c r="M1286">
        <v>3</v>
      </c>
      <c r="N1286">
        <v>8</v>
      </c>
      <c r="O1286">
        <v>7</v>
      </c>
      <c r="P1286">
        <v>0</v>
      </c>
      <c r="Q1286">
        <v>0</v>
      </c>
      <c r="R1286">
        <v>0</v>
      </c>
      <c r="S1286">
        <v>0</v>
      </c>
      <c r="T1286">
        <v>0</v>
      </c>
      <c r="U1286">
        <v>0</v>
      </c>
      <c r="V1286">
        <v>3</v>
      </c>
      <c r="W1286">
        <v>11</v>
      </c>
      <c r="X1286">
        <v>0</v>
      </c>
      <c r="Y1286">
        <v>54</v>
      </c>
      <c r="Z1286">
        <v>2525</v>
      </c>
      <c r="AA1286">
        <v>0</v>
      </c>
      <c r="AB1286">
        <v>0</v>
      </c>
      <c r="AC1286">
        <v>0</v>
      </c>
      <c r="AD1286">
        <v>1</v>
      </c>
      <c r="AE1286">
        <v>0</v>
      </c>
      <c r="AF1286">
        <v>0</v>
      </c>
      <c r="AG1286">
        <v>0</v>
      </c>
      <c r="AH1286">
        <v>1</v>
      </c>
      <c r="AI1286">
        <v>0</v>
      </c>
      <c r="AJ1286">
        <v>0</v>
      </c>
      <c r="AK1286">
        <v>778</v>
      </c>
      <c r="AL1286">
        <v>724</v>
      </c>
      <c r="AM1286">
        <v>0</v>
      </c>
    </row>
    <row r="1287" spans="1:39" x14ac:dyDescent="0.25">
      <c r="A1287">
        <v>50200</v>
      </c>
      <c r="B1287">
        <v>1</v>
      </c>
      <c r="C1287">
        <v>1</v>
      </c>
      <c r="D1287">
        <v>70</v>
      </c>
      <c r="E1287">
        <v>266</v>
      </c>
      <c r="F1287">
        <v>6</v>
      </c>
      <c r="G1287">
        <v>51</v>
      </c>
      <c r="H1287">
        <v>8</v>
      </c>
      <c r="I1287">
        <v>6</v>
      </c>
      <c r="J1287">
        <v>64</v>
      </c>
      <c r="K1287">
        <v>6</v>
      </c>
      <c r="L1287">
        <v>7</v>
      </c>
      <c r="M1287">
        <v>1</v>
      </c>
      <c r="N1287">
        <v>5</v>
      </c>
      <c r="O1287">
        <v>8</v>
      </c>
      <c r="P1287">
        <v>0</v>
      </c>
      <c r="Q1287">
        <v>0</v>
      </c>
      <c r="R1287">
        <v>0</v>
      </c>
      <c r="S1287">
        <v>0</v>
      </c>
      <c r="T1287">
        <v>0</v>
      </c>
      <c r="U1287">
        <v>0</v>
      </c>
      <c r="V1287">
        <v>3</v>
      </c>
      <c r="W1287">
        <v>11</v>
      </c>
      <c r="X1287">
        <v>0</v>
      </c>
      <c r="Y1287">
        <v>44</v>
      </c>
      <c r="Z1287">
        <v>2611</v>
      </c>
      <c r="AA1287">
        <v>0</v>
      </c>
      <c r="AB1287">
        <v>0</v>
      </c>
      <c r="AC1287">
        <v>0</v>
      </c>
      <c r="AD1287">
        <v>1</v>
      </c>
      <c r="AE1287">
        <v>0</v>
      </c>
      <c r="AF1287">
        <v>0</v>
      </c>
      <c r="AG1287">
        <v>0</v>
      </c>
      <c r="AH1287">
        <v>1</v>
      </c>
      <c r="AI1287">
        <v>0</v>
      </c>
      <c r="AJ1287">
        <v>0</v>
      </c>
      <c r="AK1287">
        <v>337</v>
      </c>
      <c r="AL1287">
        <v>273</v>
      </c>
      <c r="AM1287">
        <v>0</v>
      </c>
    </row>
    <row r="1288" spans="1:39" x14ac:dyDescent="0.25">
      <c r="A1288">
        <v>81051</v>
      </c>
      <c r="B1288">
        <v>0</v>
      </c>
      <c r="C1288">
        <v>0</v>
      </c>
      <c r="D1288">
        <v>43</v>
      </c>
      <c r="E1288">
        <v>1142</v>
      </c>
      <c r="F1288">
        <v>29</v>
      </c>
      <c r="G1288">
        <v>249</v>
      </c>
      <c r="H1288">
        <v>38</v>
      </c>
      <c r="I1288">
        <v>29</v>
      </c>
      <c r="J1288">
        <v>14</v>
      </c>
      <c r="K1288">
        <v>1</v>
      </c>
      <c r="L1288">
        <v>5</v>
      </c>
      <c r="M1288">
        <v>5</v>
      </c>
      <c r="N1288">
        <v>12</v>
      </c>
      <c r="O1288">
        <v>2</v>
      </c>
      <c r="P1288">
        <v>0</v>
      </c>
      <c r="Q1288">
        <v>1</v>
      </c>
      <c r="R1288">
        <v>1</v>
      </c>
      <c r="S1288">
        <v>0</v>
      </c>
      <c r="T1288">
        <v>0</v>
      </c>
      <c r="U1288">
        <v>0</v>
      </c>
      <c r="V1288">
        <v>3</v>
      </c>
      <c r="W1288">
        <v>11</v>
      </c>
      <c r="X1288">
        <v>0</v>
      </c>
      <c r="Y1288">
        <v>55</v>
      </c>
      <c r="Z1288">
        <v>2196</v>
      </c>
      <c r="AA1288">
        <v>0</v>
      </c>
      <c r="AB1288">
        <v>1</v>
      </c>
      <c r="AC1288">
        <v>0</v>
      </c>
      <c r="AD1288">
        <v>0</v>
      </c>
      <c r="AE1288">
        <v>0</v>
      </c>
      <c r="AF1288">
        <v>0</v>
      </c>
      <c r="AG1288">
        <v>0</v>
      </c>
      <c r="AH1288">
        <v>0</v>
      </c>
      <c r="AI1288">
        <v>0</v>
      </c>
      <c r="AJ1288">
        <v>1</v>
      </c>
      <c r="AK1288">
        <v>1487</v>
      </c>
      <c r="AL1288">
        <v>1473</v>
      </c>
      <c r="AM1288">
        <v>2</v>
      </c>
    </row>
    <row r="1289" spans="1:39" x14ac:dyDescent="0.25">
      <c r="A1289">
        <v>65169</v>
      </c>
      <c r="B1289">
        <v>0</v>
      </c>
      <c r="C1289">
        <v>0</v>
      </c>
      <c r="D1289">
        <v>23</v>
      </c>
      <c r="E1289">
        <v>1074</v>
      </c>
      <c r="F1289">
        <v>0</v>
      </c>
      <c r="G1289">
        <v>69</v>
      </c>
      <c r="H1289">
        <v>0</v>
      </c>
      <c r="I1289">
        <v>0</v>
      </c>
      <c r="J1289">
        <v>46</v>
      </c>
      <c r="K1289">
        <v>1</v>
      </c>
      <c r="L1289">
        <v>10</v>
      </c>
      <c r="M1289">
        <v>4</v>
      </c>
      <c r="N1289">
        <v>13</v>
      </c>
      <c r="O1289">
        <v>6</v>
      </c>
      <c r="P1289">
        <v>1</v>
      </c>
      <c r="Q1289">
        <v>0</v>
      </c>
      <c r="R1289">
        <v>1</v>
      </c>
      <c r="S1289">
        <v>1</v>
      </c>
      <c r="T1289">
        <v>1</v>
      </c>
      <c r="U1289">
        <v>0</v>
      </c>
      <c r="V1289">
        <v>3</v>
      </c>
      <c r="W1289">
        <v>11</v>
      </c>
      <c r="X1289">
        <v>1</v>
      </c>
      <c r="Y1289">
        <v>38</v>
      </c>
      <c r="Z1289">
        <v>2325</v>
      </c>
      <c r="AA1289">
        <v>0</v>
      </c>
      <c r="AB1289">
        <v>1</v>
      </c>
      <c r="AC1289">
        <v>0</v>
      </c>
      <c r="AD1289">
        <v>0</v>
      </c>
      <c r="AE1289">
        <v>0</v>
      </c>
      <c r="AF1289">
        <v>0</v>
      </c>
      <c r="AG1289">
        <v>0</v>
      </c>
      <c r="AH1289">
        <v>1</v>
      </c>
      <c r="AI1289">
        <v>0</v>
      </c>
      <c r="AJ1289">
        <v>0</v>
      </c>
      <c r="AK1289">
        <v>1143</v>
      </c>
      <c r="AL1289">
        <v>1097</v>
      </c>
      <c r="AM1289">
        <v>4</v>
      </c>
    </row>
    <row r="1290" spans="1:39" x14ac:dyDescent="0.25">
      <c r="A1290">
        <v>59868</v>
      </c>
      <c r="B1290">
        <v>0</v>
      </c>
      <c r="C1290">
        <v>1</v>
      </c>
      <c r="D1290">
        <v>37</v>
      </c>
      <c r="E1290">
        <v>771</v>
      </c>
      <c r="F1290">
        <v>51</v>
      </c>
      <c r="G1290">
        <v>154</v>
      </c>
      <c r="H1290">
        <v>54</v>
      </c>
      <c r="I1290">
        <v>10</v>
      </c>
      <c r="J1290">
        <v>154</v>
      </c>
      <c r="K1290">
        <v>7</v>
      </c>
      <c r="L1290">
        <v>11</v>
      </c>
      <c r="M1290">
        <v>2</v>
      </c>
      <c r="N1290">
        <v>12</v>
      </c>
      <c r="O1290">
        <v>6</v>
      </c>
      <c r="P1290">
        <v>0</v>
      </c>
      <c r="Q1290">
        <v>0</v>
      </c>
      <c r="R1290">
        <v>0</v>
      </c>
      <c r="S1290">
        <v>0</v>
      </c>
      <c r="T1290">
        <v>0</v>
      </c>
      <c r="U1290">
        <v>0</v>
      </c>
      <c r="V1290">
        <v>3</v>
      </c>
      <c r="W1290">
        <v>11</v>
      </c>
      <c r="X1290">
        <v>0</v>
      </c>
      <c r="Y1290">
        <v>48</v>
      </c>
      <c r="Z1290">
        <v>2501</v>
      </c>
      <c r="AA1290">
        <v>0</v>
      </c>
      <c r="AB1290">
        <v>0</v>
      </c>
      <c r="AC1290">
        <v>0</v>
      </c>
      <c r="AD1290">
        <v>1</v>
      </c>
      <c r="AE1290">
        <v>0</v>
      </c>
      <c r="AF1290">
        <v>0</v>
      </c>
      <c r="AG1290">
        <v>0</v>
      </c>
      <c r="AH1290">
        <v>1</v>
      </c>
      <c r="AI1290">
        <v>0</v>
      </c>
      <c r="AJ1290">
        <v>0</v>
      </c>
      <c r="AK1290">
        <v>1040</v>
      </c>
      <c r="AL1290">
        <v>886</v>
      </c>
      <c r="AM1290">
        <v>0</v>
      </c>
    </row>
    <row r="1291" spans="1:39" x14ac:dyDescent="0.25">
      <c r="A1291">
        <v>65695</v>
      </c>
      <c r="B1291">
        <v>0</v>
      </c>
      <c r="C1291">
        <v>1</v>
      </c>
      <c r="D1291">
        <v>50</v>
      </c>
      <c r="E1291">
        <v>371</v>
      </c>
      <c r="F1291">
        <v>32</v>
      </c>
      <c r="G1291">
        <v>189</v>
      </c>
      <c r="H1291">
        <v>0</v>
      </c>
      <c r="I1291">
        <v>58</v>
      </c>
      <c r="J1291">
        <v>6</v>
      </c>
      <c r="K1291">
        <v>2</v>
      </c>
      <c r="L1291">
        <v>5</v>
      </c>
      <c r="M1291">
        <v>4</v>
      </c>
      <c r="N1291">
        <v>10</v>
      </c>
      <c r="O1291">
        <v>4</v>
      </c>
      <c r="P1291">
        <v>0</v>
      </c>
      <c r="Q1291">
        <v>0</v>
      </c>
      <c r="R1291">
        <v>0</v>
      </c>
      <c r="S1291">
        <v>0</v>
      </c>
      <c r="T1291">
        <v>0</v>
      </c>
      <c r="U1291">
        <v>0</v>
      </c>
      <c r="V1291">
        <v>3</v>
      </c>
      <c r="W1291">
        <v>11</v>
      </c>
      <c r="X1291">
        <v>0</v>
      </c>
      <c r="Y1291">
        <v>60</v>
      </c>
      <c r="Z1291">
        <v>2308</v>
      </c>
      <c r="AA1291">
        <v>0</v>
      </c>
      <c r="AB1291">
        <v>1</v>
      </c>
      <c r="AC1291">
        <v>0</v>
      </c>
      <c r="AD1291">
        <v>0</v>
      </c>
      <c r="AE1291">
        <v>0</v>
      </c>
      <c r="AF1291">
        <v>0</v>
      </c>
      <c r="AG1291">
        <v>0</v>
      </c>
      <c r="AH1291">
        <v>0</v>
      </c>
      <c r="AI1291">
        <v>0</v>
      </c>
      <c r="AJ1291">
        <v>1</v>
      </c>
      <c r="AK1291">
        <v>650</v>
      </c>
      <c r="AL1291">
        <v>644</v>
      </c>
      <c r="AM1291">
        <v>0</v>
      </c>
    </row>
    <row r="1292" spans="1:39" x14ac:dyDescent="0.25">
      <c r="A1292">
        <v>64857</v>
      </c>
      <c r="B1292">
        <v>0</v>
      </c>
      <c r="C1292">
        <v>0</v>
      </c>
      <c r="D1292">
        <v>78</v>
      </c>
      <c r="E1292">
        <v>556</v>
      </c>
      <c r="F1292">
        <v>14</v>
      </c>
      <c r="G1292">
        <v>717</v>
      </c>
      <c r="H1292">
        <v>210</v>
      </c>
      <c r="I1292">
        <v>0</v>
      </c>
      <c r="J1292">
        <v>43</v>
      </c>
      <c r="K1292">
        <v>1</v>
      </c>
      <c r="L1292">
        <v>7</v>
      </c>
      <c r="M1292">
        <v>5</v>
      </c>
      <c r="N1292">
        <v>10</v>
      </c>
      <c r="O1292">
        <v>4</v>
      </c>
      <c r="P1292">
        <v>0</v>
      </c>
      <c r="Q1292">
        <v>0</v>
      </c>
      <c r="R1292">
        <v>0</v>
      </c>
      <c r="S1292">
        <v>0</v>
      </c>
      <c r="T1292">
        <v>0</v>
      </c>
      <c r="U1292">
        <v>0</v>
      </c>
      <c r="V1292">
        <v>3</v>
      </c>
      <c r="W1292">
        <v>11</v>
      </c>
      <c r="X1292">
        <v>0</v>
      </c>
      <c r="Y1292">
        <v>64</v>
      </c>
      <c r="Z1292">
        <v>2742</v>
      </c>
      <c r="AA1292">
        <v>0</v>
      </c>
      <c r="AB1292">
        <v>0</v>
      </c>
      <c r="AC1292">
        <v>1</v>
      </c>
      <c r="AD1292">
        <v>0</v>
      </c>
      <c r="AE1292">
        <v>0</v>
      </c>
      <c r="AF1292">
        <v>0</v>
      </c>
      <c r="AG1292">
        <v>0</v>
      </c>
      <c r="AH1292">
        <v>0</v>
      </c>
      <c r="AI1292">
        <v>1</v>
      </c>
      <c r="AJ1292">
        <v>0</v>
      </c>
      <c r="AK1292">
        <v>1497</v>
      </c>
      <c r="AL1292">
        <v>1454</v>
      </c>
      <c r="AM1292">
        <v>0</v>
      </c>
    </row>
    <row r="1293" spans="1:39" x14ac:dyDescent="0.25">
      <c r="A1293">
        <v>45143</v>
      </c>
      <c r="B1293">
        <v>0</v>
      </c>
      <c r="C1293">
        <v>1</v>
      </c>
      <c r="D1293">
        <v>74</v>
      </c>
      <c r="E1293">
        <v>202</v>
      </c>
      <c r="F1293">
        <v>5</v>
      </c>
      <c r="G1293">
        <v>74</v>
      </c>
      <c r="H1293">
        <v>11</v>
      </c>
      <c r="I1293">
        <v>5</v>
      </c>
      <c r="J1293">
        <v>14</v>
      </c>
      <c r="K1293">
        <v>3</v>
      </c>
      <c r="L1293">
        <v>6</v>
      </c>
      <c r="M1293">
        <v>1</v>
      </c>
      <c r="N1293">
        <v>5</v>
      </c>
      <c r="O1293">
        <v>7</v>
      </c>
      <c r="P1293">
        <v>0</v>
      </c>
      <c r="Q1293">
        <v>0</v>
      </c>
      <c r="R1293">
        <v>0</v>
      </c>
      <c r="S1293">
        <v>0</v>
      </c>
      <c r="T1293">
        <v>0</v>
      </c>
      <c r="U1293">
        <v>0</v>
      </c>
      <c r="V1293">
        <v>3</v>
      </c>
      <c r="W1293">
        <v>11</v>
      </c>
      <c r="X1293">
        <v>0</v>
      </c>
      <c r="Y1293">
        <v>55</v>
      </c>
      <c r="Z1293">
        <v>2466</v>
      </c>
      <c r="AA1293">
        <v>0</v>
      </c>
      <c r="AB1293">
        <v>0</v>
      </c>
      <c r="AC1293">
        <v>0</v>
      </c>
      <c r="AD1293">
        <v>1</v>
      </c>
      <c r="AE1293">
        <v>0</v>
      </c>
      <c r="AF1293">
        <v>0</v>
      </c>
      <c r="AG1293">
        <v>0</v>
      </c>
      <c r="AH1293">
        <v>0</v>
      </c>
      <c r="AI1293">
        <v>1</v>
      </c>
      <c r="AJ1293">
        <v>0</v>
      </c>
      <c r="AK1293">
        <v>297</v>
      </c>
      <c r="AL1293">
        <v>283</v>
      </c>
      <c r="AM1293">
        <v>0</v>
      </c>
    </row>
    <row r="1294" spans="1:39" x14ac:dyDescent="0.25">
      <c r="A1294">
        <v>74805</v>
      </c>
      <c r="B1294">
        <v>0</v>
      </c>
      <c r="C1294">
        <v>1</v>
      </c>
      <c r="D1294">
        <v>14</v>
      </c>
      <c r="E1294">
        <v>209</v>
      </c>
      <c r="F1294">
        <v>162</v>
      </c>
      <c r="G1294">
        <v>209</v>
      </c>
      <c r="H1294">
        <v>41</v>
      </c>
      <c r="I1294">
        <v>162</v>
      </c>
      <c r="J1294">
        <v>37</v>
      </c>
      <c r="K1294">
        <v>5</v>
      </c>
      <c r="L1294">
        <v>4</v>
      </c>
      <c r="M1294">
        <v>7</v>
      </c>
      <c r="N1294">
        <v>10</v>
      </c>
      <c r="O1294">
        <v>2</v>
      </c>
      <c r="P1294">
        <v>0</v>
      </c>
      <c r="Q1294">
        <v>0</v>
      </c>
      <c r="R1294">
        <v>0</v>
      </c>
      <c r="S1294">
        <v>0</v>
      </c>
      <c r="T1294">
        <v>0</v>
      </c>
      <c r="U1294">
        <v>0</v>
      </c>
      <c r="V1294">
        <v>3</v>
      </c>
      <c r="W1294">
        <v>11</v>
      </c>
      <c r="X1294">
        <v>0</v>
      </c>
      <c r="Y1294">
        <v>65</v>
      </c>
      <c r="Z1294">
        <v>2394</v>
      </c>
      <c r="AA1294">
        <v>0</v>
      </c>
      <c r="AB1294">
        <v>0</v>
      </c>
      <c r="AC1294">
        <v>0</v>
      </c>
      <c r="AD1294">
        <v>1</v>
      </c>
      <c r="AE1294">
        <v>0</v>
      </c>
      <c r="AF1294">
        <v>1</v>
      </c>
      <c r="AG1294">
        <v>0</v>
      </c>
      <c r="AH1294">
        <v>0</v>
      </c>
      <c r="AI1294">
        <v>0</v>
      </c>
      <c r="AJ1294">
        <v>0</v>
      </c>
      <c r="AK1294">
        <v>783</v>
      </c>
      <c r="AL1294">
        <v>746</v>
      </c>
      <c r="AM1294">
        <v>0</v>
      </c>
    </row>
    <row r="1295" spans="1:39" x14ac:dyDescent="0.25">
      <c r="A1295">
        <v>59060</v>
      </c>
      <c r="B1295">
        <v>1</v>
      </c>
      <c r="C1295">
        <v>0</v>
      </c>
      <c r="D1295">
        <v>77</v>
      </c>
      <c r="E1295">
        <v>35</v>
      </c>
      <c r="F1295">
        <v>40</v>
      </c>
      <c r="G1295">
        <v>111</v>
      </c>
      <c r="H1295">
        <v>36</v>
      </c>
      <c r="I1295">
        <v>40</v>
      </c>
      <c r="J1295">
        <v>12</v>
      </c>
      <c r="K1295">
        <v>3</v>
      </c>
      <c r="L1295">
        <v>3</v>
      </c>
      <c r="M1295">
        <v>1</v>
      </c>
      <c r="N1295">
        <v>7</v>
      </c>
      <c r="O1295">
        <v>4</v>
      </c>
      <c r="P1295">
        <v>0</v>
      </c>
      <c r="Q1295">
        <v>0</v>
      </c>
      <c r="R1295">
        <v>0</v>
      </c>
      <c r="S1295">
        <v>0</v>
      </c>
      <c r="T1295">
        <v>0</v>
      </c>
      <c r="U1295">
        <v>0</v>
      </c>
      <c r="V1295">
        <v>3</v>
      </c>
      <c r="W1295">
        <v>11</v>
      </c>
      <c r="X1295">
        <v>0</v>
      </c>
      <c r="Y1295">
        <v>31</v>
      </c>
      <c r="Z1295">
        <v>2328</v>
      </c>
      <c r="AA1295">
        <v>0</v>
      </c>
      <c r="AB1295">
        <v>1</v>
      </c>
      <c r="AC1295">
        <v>0</v>
      </c>
      <c r="AD1295">
        <v>0</v>
      </c>
      <c r="AE1295">
        <v>0</v>
      </c>
      <c r="AF1295">
        <v>1</v>
      </c>
      <c r="AG1295">
        <v>0</v>
      </c>
      <c r="AH1295">
        <v>0</v>
      </c>
      <c r="AI1295">
        <v>0</v>
      </c>
      <c r="AJ1295">
        <v>0</v>
      </c>
      <c r="AK1295">
        <v>262</v>
      </c>
      <c r="AL1295">
        <v>250</v>
      </c>
      <c r="AM1295">
        <v>0</v>
      </c>
    </row>
    <row r="1296" spans="1:39" x14ac:dyDescent="0.25">
      <c r="A1296">
        <v>27238</v>
      </c>
      <c r="B1296">
        <v>1</v>
      </c>
      <c r="C1296">
        <v>1</v>
      </c>
      <c r="D1296">
        <v>39</v>
      </c>
      <c r="E1296">
        <v>37</v>
      </c>
      <c r="F1296">
        <v>0</v>
      </c>
      <c r="G1296">
        <v>17</v>
      </c>
      <c r="H1296">
        <v>0</v>
      </c>
      <c r="I1296">
        <v>0</v>
      </c>
      <c r="J1296">
        <v>3</v>
      </c>
      <c r="K1296">
        <v>3</v>
      </c>
      <c r="L1296">
        <v>3</v>
      </c>
      <c r="M1296">
        <v>0</v>
      </c>
      <c r="N1296">
        <v>3</v>
      </c>
      <c r="O1296">
        <v>9</v>
      </c>
      <c r="P1296">
        <v>0</v>
      </c>
      <c r="Q1296">
        <v>0</v>
      </c>
      <c r="R1296">
        <v>0</v>
      </c>
      <c r="S1296">
        <v>0</v>
      </c>
      <c r="T1296">
        <v>0</v>
      </c>
      <c r="U1296">
        <v>0</v>
      </c>
      <c r="V1296">
        <v>3</v>
      </c>
      <c r="W1296">
        <v>11</v>
      </c>
      <c r="X1296">
        <v>0</v>
      </c>
      <c r="Y1296">
        <v>58</v>
      </c>
      <c r="Z1296">
        <v>2594</v>
      </c>
      <c r="AA1296">
        <v>0</v>
      </c>
      <c r="AB1296">
        <v>0</v>
      </c>
      <c r="AC1296">
        <v>1</v>
      </c>
      <c r="AD1296">
        <v>0</v>
      </c>
      <c r="AE1296">
        <v>0</v>
      </c>
      <c r="AF1296">
        <v>0</v>
      </c>
      <c r="AG1296">
        <v>0</v>
      </c>
      <c r="AH1296">
        <v>0</v>
      </c>
      <c r="AI1296">
        <v>0</v>
      </c>
      <c r="AJ1296">
        <v>1</v>
      </c>
      <c r="AK1296">
        <v>54</v>
      </c>
      <c r="AL1296">
        <v>51</v>
      </c>
      <c r="AM1296">
        <v>0</v>
      </c>
    </row>
    <row r="1297" spans="1:39" x14ac:dyDescent="0.25">
      <c r="A1297">
        <v>47009</v>
      </c>
      <c r="B1297">
        <v>0</v>
      </c>
      <c r="C1297">
        <v>1</v>
      </c>
      <c r="D1297">
        <v>89</v>
      </c>
      <c r="E1297">
        <v>171</v>
      </c>
      <c r="F1297">
        <v>45</v>
      </c>
      <c r="G1297">
        <v>73</v>
      </c>
      <c r="H1297">
        <v>59</v>
      </c>
      <c r="I1297">
        <v>10</v>
      </c>
      <c r="J1297">
        <v>90</v>
      </c>
      <c r="K1297">
        <v>4</v>
      </c>
      <c r="L1297">
        <v>3</v>
      </c>
      <c r="M1297">
        <v>2</v>
      </c>
      <c r="N1297">
        <v>8</v>
      </c>
      <c r="O1297">
        <v>4</v>
      </c>
      <c r="P1297">
        <v>0</v>
      </c>
      <c r="Q1297">
        <v>0</v>
      </c>
      <c r="R1297">
        <v>0</v>
      </c>
      <c r="S1297">
        <v>0</v>
      </c>
      <c r="T1297">
        <v>0</v>
      </c>
      <c r="U1297">
        <v>0</v>
      </c>
      <c r="V1297">
        <v>3</v>
      </c>
      <c r="W1297">
        <v>11</v>
      </c>
      <c r="X1297">
        <v>0</v>
      </c>
      <c r="Y1297">
        <v>55</v>
      </c>
      <c r="Z1297">
        <v>2430</v>
      </c>
      <c r="AA1297">
        <v>0</v>
      </c>
      <c r="AB1297">
        <v>0</v>
      </c>
      <c r="AC1297">
        <v>0</v>
      </c>
      <c r="AD1297">
        <v>1</v>
      </c>
      <c r="AE1297">
        <v>0</v>
      </c>
      <c r="AF1297">
        <v>0</v>
      </c>
      <c r="AG1297">
        <v>0</v>
      </c>
      <c r="AH1297">
        <v>1</v>
      </c>
      <c r="AI1297">
        <v>0</v>
      </c>
      <c r="AJ1297">
        <v>0</v>
      </c>
      <c r="AK1297">
        <v>358</v>
      </c>
      <c r="AL1297">
        <v>268</v>
      </c>
      <c r="AM1297">
        <v>0</v>
      </c>
    </row>
    <row r="1298" spans="1:39" x14ac:dyDescent="0.25">
      <c r="A1298">
        <v>46094</v>
      </c>
      <c r="B1298">
        <v>1</v>
      </c>
      <c r="C1298">
        <v>1</v>
      </c>
      <c r="D1298">
        <v>62</v>
      </c>
      <c r="E1298">
        <v>12</v>
      </c>
      <c r="F1298">
        <v>2</v>
      </c>
      <c r="G1298">
        <v>20</v>
      </c>
      <c r="H1298">
        <v>3</v>
      </c>
      <c r="I1298">
        <v>2</v>
      </c>
      <c r="J1298">
        <v>5</v>
      </c>
      <c r="K1298">
        <v>1</v>
      </c>
      <c r="L1298">
        <v>1</v>
      </c>
      <c r="M1298">
        <v>0</v>
      </c>
      <c r="N1298">
        <v>3</v>
      </c>
      <c r="O1298">
        <v>7</v>
      </c>
      <c r="P1298">
        <v>0</v>
      </c>
      <c r="Q1298">
        <v>0</v>
      </c>
      <c r="R1298">
        <v>0</v>
      </c>
      <c r="S1298">
        <v>0</v>
      </c>
      <c r="T1298">
        <v>0</v>
      </c>
      <c r="U1298">
        <v>0</v>
      </c>
      <c r="V1298">
        <v>3</v>
      </c>
      <c r="W1298">
        <v>11</v>
      </c>
      <c r="X1298">
        <v>0</v>
      </c>
      <c r="Y1298">
        <v>47</v>
      </c>
      <c r="Z1298">
        <v>2178</v>
      </c>
      <c r="AA1298">
        <v>0</v>
      </c>
      <c r="AB1298">
        <v>1</v>
      </c>
      <c r="AC1298">
        <v>0</v>
      </c>
      <c r="AD1298">
        <v>0</v>
      </c>
      <c r="AE1298">
        <v>0</v>
      </c>
      <c r="AF1298">
        <v>1</v>
      </c>
      <c r="AG1298">
        <v>0</v>
      </c>
      <c r="AH1298">
        <v>0</v>
      </c>
      <c r="AI1298">
        <v>0</v>
      </c>
      <c r="AJ1298">
        <v>0</v>
      </c>
      <c r="AK1298">
        <v>39</v>
      </c>
      <c r="AL1298">
        <v>34</v>
      </c>
      <c r="AM1298">
        <v>0</v>
      </c>
    </row>
    <row r="1299" spans="1:39" x14ac:dyDescent="0.25">
      <c r="A1299">
        <v>40321</v>
      </c>
      <c r="B1299">
        <v>1</v>
      </c>
      <c r="C1299">
        <v>1</v>
      </c>
      <c r="D1299">
        <v>59</v>
      </c>
      <c r="E1299">
        <v>44</v>
      </c>
      <c r="F1299">
        <v>4</v>
      </c>
      <c r="G1299">
        <v>21</v>
      </c>
      <c r="H1299">
        <v>6</v>
      </c>
      <c r="I1299">
        <v>0</v>
      </c>
      <c r="J1299">
        <v>27</v>
      </c>
      <c r="K1299">
        <v>2</v>
      </c>
      <c r="L1299">
        <v>3</v>
      </c>
      <c r="M1299">
        <v>0</v>
      </c>
      <c r="N1299">
        <v>3</v>
      </c>
      <c r="O1299">
        <v>7</v>
      </c>
      <c r="P1299">
        <v>0</v>
      </c>
      <c r="Q1299">
        <v>0</v>
      </c>
      <c r="R1299">
        <v>0</v>
      </c>
      <c r="S1299">
        <v>0</v>
      </c>
      <c r="T1299">
        <v>0</v>
      </c>
      <c r="U1299">
        <v>0</v>
      </c>
      <c r="V1299">
        <v>3</v>
      </c>
      <c r="W1299">
        <v>11</v>
      </c>
      <c r="X1299">
        <v>0</v>
      </c>
      <c r="Y1299">
        <v>48</v>
      </c>
      <c r="Z1299">
        <v>2494</v>
      </c>
      <c r="AA1299">
        <v>0</v>
      </c>
      <c r="AB1299">
        <v>1</v>
      </c>
      <c r="AC1299">
        <v>0</v>
      </c>
      <c r="AD1299">
        <v>0</v>
      </c>
      <c r="AE1299">
        <v>0</v>
      </c>
      <c r="AF1299">
        <v>0</v>
      </c>
      <c r="AG1299">
        <v>0</v>
      </c>
      <c r="AH1299">
        <v>1</v>
      </c>
      <c r="AI1299">
        <v>0</v>
      </c>
      <c r="AJ1299">
        <v>0</v>
      </c>
      <c r="AK1299">
        <v>75</v>
      </c>
      <c r="AL1299">
        <v>48</v>
      </c>
      <c r="AM1299">
        <v>0</v>
      </c>
    </row>
    <row r="1300" spans="1:39" x14ac:dyDescent="0.25">
      <c r="A1300">
        <v>37235</v>
      </c>
      <c r="B1300">
        <v>1</v>
      </c>
      <c r="C1300">
        <v>0</v>
      </c>
      <c r="D1300">
        <v>68</v>
      </c>
      <c r="E1300">
        <v>20</v>
      </c>
      <c r="F1300">
        <v>2</v>
      </c>
      <c r="G1300">
        <v>9</v>
      </c>
      <c r="H1300">
        <v>4</v>
      </c>
      <c r="I1300">
        <v>6</v>
      </c>
      <c r="J1300">
        <v>20</v>
      </c>
      <c r="K1300">
        <v>1</v>
      </c>
      <c r="L1300">
        <v>1</v>
      </c>
      <c r="M1300">
        <v>1</v>
      </c>
      <c r="N1300">
        <v>2</v>
      </c>
      <c r="O1300">
        <v>4</v>
      </c>
      <c r="P1300">
        <v>0</v>
      </c>
      <c r="Q1300">
        <v>0</v>
      </c>
      <c r="R1300">
        <v>0</v>
      </c>
      <c r="S1300">
        <v>0</v>
      </c>
      <c r="T1300">
        <v>0</v>
      </c>
      <c r="U1300">
        <v>0</v>
      </c>
      <c r="V1300">
        <v>3</v>
      </c>
      <c r="W1300">
        <v>11</v>
      </c>
      <c r="X1300">
        <v>0</v>
      </c>
      <c r="Y1300">
        <v>36</v>
      </c>
      <c r="Z1300">
        <v>2307</v>
      </c>
      <c r="AA1300">
        <v>0</v>
      </c>
      <c r="AB1300">
        <v>0</v>
      </c>
      <c r="AC1300">
        <v>0</v>
      </c>
      <c r="AD1300">
        <v>1</v>
      </c>
      <c r="AE1300">
        <v>0</v>
      </c>
      <c r="AF1300">
        <v>0</v>
      </c>
      <c r="AG1300">
        <v>0</v>
      </c>
      <c r="AH1300">
        <v>1</v>
      </c>
      <c r="AI1300">
        <v>0</v>
      </c>
      <c r="AJ1300">
        <v>0</v>
      </c>
      <c r="AK1300">
        <v>41</v>
      </c>
      <c r="AL1300">
        <v>21</v>
      </c>
      <c r="AM1300">
        <v>0</v>
      </c>
    </row>
    <row r="1301" spans="1:39" x14ac:dyDescent="0.25">
      <c r="A1301">
        <v>81843</v>
      </c>
      <c r="B1301">
        <v>0</v>
      </c>
      <c r="C1301">
        <v>0</v>
      </c>
      <c r="D1301">
        <v>13</v>
      </c>
      <c r="E1301">
        <v>779</v>
      </c>
      <c r="F1301">
        <v>86</v>
      </c>
      <c r="G1301">
        <v>537</v>
      </c>
      <c r="H1301">
        <v>34</v>
      </c>
      <c r="I1301">
        <v>69</v>
      </c>
      <c r="J1301">
        <v>138</v>
      </c>
      <c r="K1301">
        <v>1</v>
      </c>
      <c r="L1301">
        <v>5</v>
      </c>
      <c r="M1301">
        <v>9</v>
      </c>
      <c r="N1301">
        <v>12</v>
      </c>
      <c r="O1301">
        <v>3</v>
      </c>
      <c r="P1301">
        <v>0</v>
      </c>
      <c r="Q1301">
        <v>0</v>
      </c>
      <c r="R1301">
        <v>0</v>
      </c>
      <c r="S1301">
        <v>0</v>
      </c>
      <c r="T1301">
        <v>0</v>
      </c>
      <c r="U1301">
        <v>0</v>
      </c>
      <c r="V1301">
        <v>3</v>
      </c>
      <c r="W1301">
        <v>11</v>
      </c>
      <c r="X1301">
        <v>0</v>
      </c>
      <c r="Y1301">
        <v>60</v>
      </c>
      <c r="Z1301">
        <v>2592</v>
      </c>
      <c r="AA1301">
        <v>0</v>
      </c>
      <c r="AB1301">
        <v>1</v>
      </c>
      <c r="AC1301">
        <v>0</v>
      </c>
      <c r="AD1301">
        <v>0</v>
      </c>
      <c r="AE1301">
        <v>0</v>
      </c>
      <c r="AF1301">
        <v>0</v>
      </c>
      <c r="AG1301">
        <v>0</v>
      </c>
      <c r="AH1301">
        <v>0</v>
      </c>
      <c r="AI1301">
        <v>1</v>
      </c>
      <c r="AJ1301">
        <v>0</v>
      </c>
      <c r="AK1301">
        <v>1505</v>
      </c>
      <c r="AL1301">
        <v>1367</v>
      </c>
      <c r="AM1301">
        <v>0</v>
      </c>
    </row>
    <row r="1302" spans="1:39" x14ac:dyDescent="0.25">
      <c r="A1302">
        <v>46692</v>
      </c>
      <c r="B1302">
        <v>0</v>
      </c>
      <c r="C1302">
        <v>1</v>
      </c>
      <c r="D1302">
        <v>37</v>
      </c>
      <c r="E1302">
        <v>170</v>
      </c>
      <c r="F1302">
        <v>6</v>
      </c>
      <c r="G1302">
        <v>97</v>
      </c>
      <c r="H1302">
        <v>24</v>
      </c>
      <c r="I1302">
        <v>12</v>
      </c>
      <c r="J1302">
        <v>88</v>
      </c>
      <c r="K1302">
        <v>3</v>
      </c>
      <c r="L1302">
        <v>6</v>
      </c>
      <c r="M1302">
        <v>1</v>
      </c>
      <c r="N1302">
        <v>5</v>
      </c>
      <c r="O1302">
        <v>6</v>
      </c>
      <c r="P1302">
        <v>0</v>
      </c>
      <c r="Q1302">
        <v>0</v>
      </c>
      <c r="R1302">
        <v>0</v>
      </c>
      <c r="S1302">
        <v>0</v>
      </c>
      <c r="T1302">
        <v>0</v>
      </c>
      <c r="U1302">
        <v>0</v>
      </c>
      <c r="V1302">
        <v>3</v>
      </c>
      <c r="W1302">
        <v>11</v>
      </c>
      <c r="X1302">
        <v>0</v>
      </c>
      <c r="Y1302">
        <v>62</v>
      </c>
      <c r="Z1302">
        <v>2547</v>
      </c>
      <c r="AA1302">
        <v>0</v>
      </c>
      <c r="AB1302">
        <v>0</v>
      </c>
      <c r="AC1302">
        <v>0</v>
      </c>
      <c r="AD1302">
        <v>1</v>
      </c>
      <c r="AE1302">
        <v>0</v>
      </c>
      <c r="AF1302">
        <v>0</v>
      </c>
      <c r="AG1302">
        <v>0</v>
      </c>
      <c r="AH1302">
        <v>0</v>
      </c>
      <c r="AI1302">
        <v>1</v>
      </c>
      <c r="AJ1302">
        <v>0</v>
      </c>
      <c r="AK1302">
        <v>309</v>
      </c>
      <c r="AL1302">
        <v>221</v>
      </c>
      <c r="AM1302">
        <v>0</v>
      </c>
    </row>
    <row r="1303" spans="1:39" x14ac:dyDescent="0.25">
      <c r="A1303">
        <v>77382</v>
      </c>
      <c r="B1303">
        <v>0</v>
      </c>
      <c r="C1303">
        <v>1</v>
      </c>
      <c r="D1303">
        <v>36</v>
      </c>
      <c r="E1303">
        <v>491</v>
      </c>
      <c r="F1303">
        <v>48</v>
      </c>
      <c r="G1303">
        <v>231</v>
      </c>
      <c r="H1303">
        <v>112</v>
      </c>
      <c r="I1303">
        <v>105</v>
      </c>
      <c r="J1303">
        <v>134</v>
      </c>
      <c r="K1303">
        <v>2</v>
      </c>
      <c r="L1303">
        <v>5</v>
      </c>
      <c r="M1303">
        <v>7</v>
      </c>
      <c r="N1303">
        <v>12</v>
      </c>
      <c r="O1303">
        <v>1</v>
      </c>
      <c r="P1303">
        <v>0</v>
      </c>
      <c r="Q1303">
        <v>0</v>
      </c>
      <c r="R1303">
        <v>1</v>
      </c>
      <c r="S1303">
        <v>0</v>
      </c>
      <c r="T1303">
        <v>0</v>
      </c>
      <c r="U1303">
        <v>0</v>
      </c>
      <c r="V1303">
        <v>3</v>
      </c>
      <c r="W1303">
        <v>11</v>
      </c>
      <c r="X1303">
        <v>0</v>
      </c>
      <c r="Y1303">
        <v>52</v>
      </c>
      <c r="Z1303">
        <v>2332</v>
      </c>
      <c r="AA1303">
        <v>0</v>
      </c>
      <c r="AB1303">
        <v>0</v>
      </c>
      <c r="AC1303">
        <v>0</v>
      </c>
      <c r="AD1303">
        <v>1</v>
      </c>
      <c r="AE1303">
        <v>0</v>
      </c>
      <c r="AF1303">
        <v>0</v>
      </c>
      <c r="AG1303">
        <v>0</v>
      </c>
      <c r="AH1303">
        <v>1</v>
      </c>
      <c r="AI1303">
        <v>0</v>
      </c>
      <c r="AJ1303">
        <v>0</v>
      </c>
      <c r="AK1303">
        <v>987</v>
      </c>
      <c r="AL1303">
        <v>853</v>
      </c>
      <c r="AM1303">
        <v>1</v>
      </c>
    </row>
    <row r="1304" spans="1:39" x14ac:dyDescent="0.25">
      <c r="A1304">
        <v>37774</v>
      </c>
      <c r="B1304">
        <v>2</v>
      </c>
      <c r="C1304">
        <v>0</v>
      </c>
      <c r="D1304">
        <v>28</v>
      </c>
      <c r="E1304">
        <v>173</v>
      </c>
      <c r="F1304">
        <v>8</v>
      </c>
      <c r="G1304">
        <v>107</v>
      </c>
      <c r="H1304">
        <v>7</v>
      </c>
      <c r="I1304">
        <v>2</v>
      </c>
      <c r="J1304">
        <v>176</v>
      </c>
      <c r="K1304">
        <v>4</v>
      </c>
      <c r="L1304">
        <v>7</v>
      </c>
      <c r="M1304">
        <v>2</v>
      </c>
      <c r="N1304">
        <v>3</v>
      </c>
      <c r="O1304">
        <v>9</v>
      </c>
      <c r="P1304">
        <v>1</v>
      </c>
      <c r="Q1304">
        <v>0</v>
      </c>
      <c r="R1304">
        <v>0</v>
      </c>
      <c r="S1304">
        <v>0</v>
      </c>
      <c r="T1304">
        <v>0</v>
      </c>
      <c r="U1304">
        <v>1</v>
      </c>
      <c r="V1304">
        <v>3</v>
      </c>
      <c r="W1304">
        <v>11</v>
      </c>
      <c r="X1304">
        <v>1</v>
      </c>
      <c r="Y1304">
        <v>43</v>
      </c>
      <c r="Z1304">
        <v>2823</v>
      </c>
      <c r="AA1304">
        <v>0</v>
      </c>
      <c r="AB1304">
        <v>0</v>
      </c>
      <c r="AC1304">
        <v>1</v>
      </c>
      <c r="AD1304">
        <v>0</v>
      </c>
      <c r="AE1304">
        <v>0</v>
      </c>
      <c r="AF1304">
        <v>0</v>
      </c>
      <c r="AG1304">
        <v>0</v>
      </c>
      <c r="AH1304">
        <v>1</v>
      </c>
      <c r="AI1304">
        <v>0</v>
      </c>
      <c r="AJ1304">
        <v>0</v>
      </c>
      <c r="AK1304">
        <v>297</v>
      </c>
      <c r="AL1304">
        <v>121</v>
      </c>
      <c r="AM1304">
        <v>1</v>
      </c>
    </row>
    <row r="1305" spans="1:39" x14ac:dyDescent="0.25">
      <c r="A1305">
        <v>18393</v>
      </c>
      <c r="B1305">
        <v>1</v>
      </c>
      <c r="C1305">
        <v>0</v>
      </c>
      <c r="D1305">
        <v>2</v>
      </c>
      <c r="E1305">
        <v>7</v>
      </c>
      <c r="F1305">
        <v>10</v>
      </c>
      <c r="G1305">
        <v>13</v>
      </c>
      <c r="H1305">
        <v>16</v>
      </c>
      <c r="I1305">
        <v>0</v>
      </c>
      <c r="J1305">
        <v>4</v>
      </c>
      <c r="K1305">
        <v>2</v>
      </c>
      <c r="L1305">
        <v>3</v>
      </c>
      <c r="M1305">
        <v>0</v>
      </c>
      <c r="N1305">
        <v>3</v>
      </c>
      <c r="O1305">
        <v>8</v>
      </c>
      <c r="P1305">
        <v>0</v>
      </c>
      <c r="Q1305">
        <v>0</v>
      </c>
      <c r="R1305">
        <v>0</v>
      </c>
      <c r="S1305">
        <v>0</v>
      </c>
      <c r="T1305">
        <v>0</v>
      </c>
      <c r="U1305">
        <v>0</v>
      </c>
      <c r="V1305">
        <v>3</v>
      </c>
      <c r="W1305">
        <v>11</v>
      </c>
      <c r="X1305">
        <v>0</v>
      </c>
      <c r="Y1305">
        <v>46</v>
      </c>
      <c r="Z1305">
        <v>2251</v>
      </c>
      <c r="AA1305">
        <v>0</v>
      </c>
      <c r="AB1305">
        <v>1</v>
      </c>
      <c r="AC1305">
        <v>0</v>
      </c>
      <c r="AD1305">
        <v>0</v>
      </c>
      <c r="AE1305">
        <v>0</v>
      </c>
      <c r="AF1305">
        <v>0</v>
      </c>
      <c r="AG1305">
        <v>1</v>
      </c>
      <c r="AH1305">
        <v>0</v>
      </c>
      <c r="AI1305">
        <v>0</v>
      </c>
      <c r="AJ1305">
        <v>0</v>
      </c>
      <c r="AK1305">
        <v>46</v>
      </c>
      <c r="AL1305">
        <v>42</v>
      </c>
      <c r="AM1305">
        <v>0</v>
      </c>
    </row>
    <row r="1306" spans="1:39" x14ac:dyDescent="0.25">
      <c r="A1306">
        <v>72828</v>
      </c>
      <c r="B1306">
        <v>0</v>
      </c>
      <c r="C1306">
        <v>1</v>
      </c>
      <c r="D1306">
        <v>17</v>
      </c>
      <c r="E1306">
        <v>1205</v>
      </c>
      <c r="F1306">
        <v>0</v>
      </c>
      <c r="G1306">
        <v>235</v>
      </c>
      <c r="H1306">
        <v>19</v>
      </c>
      <c r="I1306">
        <v>14</v>
      </c>
      <c r="J1306">
        <v>205</v>
      </c>
      <c r="K1306">
        <v>6</v>
      </c>
      <c r="L1306">
        <v>6</v>
      </c>
      <c r="M1306">
        <v>3</v>
      </c>
      <c r="N1306">
        <v>13</v>
      </c>
      <c r="O1306">
        <v>7</v>
      </c>
      <c r="P1306">
        <v>0</v>
      </c>
      <c r="Q1306">
        <v>0</v>
      </c>
      <c r="R1306">
        <v>0</v>
      </c>
      <c r="S1306">
        <v>0</v>
      </c>
      <c r="T1306">
        <v>0</v>
      </c>
      <c r="U1306">
        <v>0</v>
      </c>
      <c r="V1306">
        <v>3</v>
      </c>
      <c r="W1306">
        <v>11</v>
      </c>
      <c r="X1306">
        <v>0</v>
      </c>
      <c r="Y1306">
        <v>58</v>
      </c>
      <c r="Z1306">
        <v>2659</v>
      </c>
      <c r="AA1306">
        <v>0</v>
      </c>
      <c r="AB1306">
        <v>1</v>
      </c>
      <c r="AC1306">
        <v>0</v>
      </c>
      <c r="AD1306">
        <v>0</v>
      </c>
      <c r="AE1306">
        <v>0</v>
      </c>
      <c r="AF1306">
        <v>0</v>
      </c>
      <c r="AG1306">
        <v>0</v>
      </c>
      <c r="AH1306">
        <v>0</v>
      </c>
      <c r="AI1306">
        <v>1</v>
      </c>
      <c r="AJ1306">
        <v>0</v>
      </c>
      <c r="AK1306">
        <v>1473</v>
      </c>
      <c r="AL1306">
        <v>1268</v>
      </c>
      <c r="AM1306">
        <v>0</v>
      </c>
    </row>
    <row r="1307" spans="1:39" x14ac:dyDescent="0.25">
      <c r="A1307">
        <v>24711</v>
      </c>
      <c r="B1307">
        <v>0</v>
      </c>
      <c r="C1307">
        <v>0</v>
      </c>
      <c r="D1307">
        <v>86</v>
      </c>
      <c r="E1307">
        <v>10</v>
      </c>
      <c r="F1307">
        <v>7</v>
      </c>
      <c r="G1307">
        <v>25</v>
      </c>
      <c r="H1307">
        <v>6</v>
      </c>
      <c r="I1307">
        <v>3</v>
      </c>
      <c r="J1307">
        <v>7</v>
      </c>
      <c r="K1307">
        <v>1</v>
      </c>
      <c r="L1307">
        <v>3</v>
      </c>
      <c r="M1307">
        <v>0</v>
      </c>
      <c r="N1307">
        <v>3</v>
      </c>
      <c r="O1307">
        <v>7</v>
      </c>
      <c r="P1307">
        <v>0</v>
      </c>
      <c r="Q1307">
        <v>0</v>
      </c>
      <c r="R1307">
        <v>0</v>
      </c>
      <c r="S1307">
        <v>0</v>
      </c>
      <c r="T1307">
        <v>0</v>
      </c>
      <c r="U1307">
        <v>0</v>
      </c>
      <c r="V1307">
        <v>3</v>
      </c>
      <c r="W1307">
        <v>11</v>
      </c>
      <c r="X1307">
        <v>0</v>
      </c>
      <c r="Y1307">
        <v>38</v>
      </c>
      <c r="Z1307">
        <v>2231</v>
      </c>
      <c r="AA1307">
        <v>0</v>
      </c>
      <c r="AB1307">
        <v>1</v>
      </c>
      <c r="AC1307">
        <v>0</v>
      </c>
      <c r="AD1307">
        <v>0</v>
      </c>
      <c r="AE1307">
        <v>0</v>
      </c>
      <c r="AF1307">
        <v>0</v>
      </c>
      <c r="AG1307">
        <v>0</v>
      </c>
      <c r="AH1307">
        <v>1</v>
      </c>
      <c r="AI1307">
        <v>0</v>
      </c>
      <c r="AJ1307">
        <v>0</v>
      </c>
      <c r="AK1307">
        <v>51</v>
      </c>
      <c r="AL1307">
        <v>44</v>
      </c>
      <c r="AM1307">
        <v>0</v>
      </c>
    </row>
    <row r="1308" spans="1:39" x14ac:dyDescent="0.25">
      <c r="A1308">
        <v>45503</v>
      </c>
      <c r="B1308">
        <v>1</v>
      </c>
      <c r="C1308">
        <v>0</v>
      </c>
      <c r="D1308">
        <v>54</v>
      </c>
      <c r="E1308">
        <v>97</v>
      </c>
      <c r="F1308">
        <v>4</v>
      </c>
      <c r="G1308">
        <v>44</v>
      </c>
      <c r="H1308">
        <v>6</v>
      </c>
      <c r="I1308">
        <v>1</v>
      </c>
      <c r="J1308">
        <v>18</v>
      </c>
      <c r="K1308">
        <v>1</v>
      </c>
      <c r="L1308">
        <v>3</v>
      </c>
      <c r="M1308">
        <v>1</v>
      </c>
      <c r="N1308">
        <v>4</v>
      </c>
      <c r="O1308">
        <v>5</v>
      </c>
      <c r="P1308">
        <v>0</v>
      </c>
      <c r="Q1308">
        <v>0</v>
      </c>
      <c r="R1308">
        <v>0</v>
      </c>
      <c r="S1308">
        <v>0</v>
      </c>
      <c r="T1308">
        <v>0</v>
      </c>
      <c r="U1308">
        <v>0</v>
      </c>
      <c r="V1308">
        <v>3</v>
      </c>
      <c r="W1308">
        <v>11</v>
      </c>
      <c r="X1308">
        <v>0</v>
      </c>
      <c r="Y1308">
        <v>45</v>
      </c>
      <c r="Z1308">
        <v>2436</v>
      </c>
      <c r="AA1308">
        <v>0</v>
      </c>
      <c r="AB1308">
        <v>1</v>
      </c>
      <c r="AC1308">
        <v>0</v>
      </c>
      <c r="AD1308">
        <v>0</v>
      </c>
      <c r="AE1308">
        <v>0</v>
      </c>
      <c r="AF1308">
        <v>0</v>
      </c>
      <c r="AG1308">
        <v>0</v>
      </c>
      <c r="AH1308">
        <v>0</v>
      </c>
      <c r="AI1308">
        <v>0</v>
      </c>
      <c r="AJ1308">
        <v>1</v>
      </c>
      <c r="AK1308">
        <v>152</v>
      </c>
      <c r="AL1308">
        <v>134</v>
      </c>
      <c r="AM1308">
        <v>0</v>
      </c>
    </row>
    <row r="1309" spans="1:39" x14ac:dyDescent="0.25">
      <c r="A1309">
        <v>6560</v>
      </c>
      <c r="B1309">
        <v>0</v>
      </c>
      <c r="C1309">
        <v>0</v>
      </c>
      <c r="D1309">
        <v>2</v>
      </c>
      <c r="E1309">
        <v>67</v>
      </c>
      <c r="F1309">
        <v>11</v>
      </c>
      <c r="G1309">
        <v>26</v>
      </c>
      <c r="H1309">
        <v>4</v>
      </c>
      <c r="I1309">
        <v>3</v>
      </c>
      <c r="J1309">
        <v>262</v>
      </c>
      <c r="K1309">
        <v>0</v>
      </c>
      <c r="L1309">
        <v>1</v>
      </c>
      <c r="M1309">
        <v>0</v>
      </c>
      <c r="N1309">
        <v>1</v>
      </c>
      <c r="O1309">
        <v>17</v>
      </c>
      <c r="P1309">
        <v>0</v>
      </c>
      <c r="Q1309">
        <v>0</v>
      </c>
      <c r="R1309">
        <v>0</v>
      </c>
      <c r="S1309">
        <v>0</v>
      </c>
      <c r="T1309">
        <v>0</v>
      </c>
      <c r="U1309">
        <v>0</v>
      </c>
      <c r="V1309">
        <v>3</v>
      </c>
      <c r="W1309">
        <v>11</v>
      </c>
      <c r="X1309">
        <v>0</v>
      </c>
      <c r="Y1309">
        <v>38</v>
      </c>
      <c r="Z1309">
        <v>2358</v>
      </c>
      <c r="AA1309">
        <v>0</v>
      </c>
      <c r="AB1309">
        <v>0</v>
      </c>
      <c r="AC1309">
        <v>1</v>
      </c>
      <c r="AD1309">
        <v>0</v>
      </c>
      <c r="AE1309">
        <v>0</v>
      </c>
      <c r="AF1309">
        <v>0</v>
      </c>
      <c r="AG1309">
        <v>0</v>
      </c>
      <c r="AH1309">
        <v>0</v>
      </c>
      <c r="AI1309">
        <v>1</v>
      </c>
      <c r="AJ1309">
        <v>0</v>
      </c>
      <c r="AK1309">
        <v>111</v>
      </c>
      <c r="AL1309">
        <v>-151</v>
      </c>
      <c r="AM1309">
        <v>0</v>
      </c>
    </row>
    <row r="1310" spans="1:39" x14ac:dyDescent="0.25">
      <c r="A1310">
        <v>71604</v>
      </c>
      <c r="B1310">
        <v>0</v>
      </c>
      <c r="C1310">
        <v>0</v>
      </c>
      <c r="D1310">
        <v>3</v>
      </c>
      <c r="E1310">
        <v>345</v>
      </c>
      <c r="F1310">
        <v>53</v>
      </c>
      <c r="G1310">
        <v>528</v>
      </c>
      <c r="H1310">
        <v>98</v>
      </c>
      <c r="I1310">
        <v>75</v>
      </c>
      <c r="J1310">
        <v>97</v>
      </c>
      <c r="K1310">
        <v>1</v>
      </c>
      <c r="L1310">
        <v>8</v>
      </c>
      <c r="M1310">
        <v>3</v>
      </c>
      <c r="N1310">
        <v>5</v>
      </c>
      <c r="O1310">
        <v>4</v>
      </c>
      <c r="P1310">
        <v>1</v>
      </c>
      <c r="Q1310">
        <v>0</v>
      </c>
      <c r="R1310">
        <v>0</v>
      </c>
      <c r="S1310">
        <v>0</v>
      </c>
      <c r="T1310">
        <v>0</v>
      </c>
      <c r="U1310">
        <v>0</v>
      </c>
      <c r="V1310">
        <v>3</v>
      </c>
      <c r="W1310">
        <v>11</v>
      </c>
      <c r="X1310">
        <v>1</v>
      </c>
      <c r="Y1310">
        <v>75</v>
      </c>
      <c r="Z1310">
        <v>2383</v>
      </c>
      <c r="AA1310">
        <v>0</v>
      </c>
      <c r="AB1310">
        <v>0</v>
      </c>
      <c r="AC1310">
        <v>0</v>
      </c>
      <c r="AD1310">
        <v>1</v>
      </c>
      <c r="AE1310">
        <v>0</v>
      </c>
      <c r="AF1310">
        <v>0</v>
      </c>
      <c r="AG1310">
        <v>0</v>
      </c>
      <c r="AH1310">
        <v>0</v>
      </c>
      <c r="AI1310">
        <v>0</v>
      </c>
      <c r="AJ1310">
        <v>1</v>
      </c>
      <c r="AK1310">
        <v>1099</v>
      </c>
      <c r="AL1310">
        <v>1002</v>
      </c>
      <c r="AM1310">
        <v>1</v>
      </c>
    </row>
    <row r="1311" spans="1:39" x14ac:dyDescent="0.25">
      <c r="A1311">
        <v>27244</v>
      </c>
      <c r="B1311">
        <v>1</v>
      </c>
      <c r="C1311">
        <v>0</v>
      </c>
      <c r="D1311">
        <v>84</v>
      </c>
      <c r="E1311">
        <v>6</v>
      </c>
      <c r="F1311">
        <v>5</v>
      </c>
      <c r="G1311">
        <v>17</v>
      </c>
      <c r="H1311">
        <v>3</v>
      </c>
      <c r="I1311">
        <v>24</v>
      </c>
      <c r="J1311">
        <v>46</v>
      </c>
      <c r="K1311">
        <v>2</v>
      </c>
      <c r="L1311">
        <v>2</v>
      </c>
      <c r="M1311">
        <v>2</v>
      </c>
      <c r="N1311">
        <v>2</v>
      </c>
      <c r="O1311">
        <v>7</v>
      </c>
      <c r="P1311">
        <v>0</v>
      </c>
      <c r="Q1311">
        <v>0</v>
      </c>
      <c r="R1311">
        <v>0</v>
      </c>
      <c r="S1311">
        <v>0</v>
      </c>
      <c r="T1311">
        <v>0</v>
      </c>
      <c r="U1311">
        <v>0</v>
      </c>
      <c r="V1311">
        <v>3</v>
      </c>
      <c r="W1311">
        <v>11</v>
      </c>
      <c r="X1311">
        <v>0</v>
      </c>
      <c r="Y1311">
        <v>41</v>
      </c>
      <c r="Z1311">
        <v>2273</v>
      </c>
      <c r="AA1311">
        <v>0</v>
      </c>
      <c r="AB1311">
        <v>1</v>
      </c>
      <c r="AC1311">
        <v>0</v>
      </c>
      <c r="AD1311">
        <v>0</v>
      </c>
      <c r="AE1311">
        <v>0</v>
      </c>
      <c r="AF1311">
        <v>0</v>
      </c>
      <c r="AG1311">
        <v>0</v>
      </c>
      <c r="AH1311">
        <v>1</v>
      </c>
      <c r="AI1311">
        <v>0</v>
      </c>
      <c r="AJ1311">
        <v>0</v>
      </c>
      <c r="AK1311">
        <v>55</v>
      </c>
      <c r="AL1311">
        <v>9</v>
      </c>
      <c r="AM1311">
        <v>0</v>
      </c>
    </row>
    <row r="1312" spans="1:39" x14ac:dyDescent="0.25">
      <c r="A1312">
        <v>48752</v>
      </c>
      <c r="B1312">
        <v>1</v>
      </c>
      <c r="C1312">
        <v>1</v>
      </c>
      <c r="D1312">
        <v>8</v>
      </c>
      <c r="E1312">
        <v>73</v>
      </c>
      <c r="F1312">
        <v>57</v>
      </c>
      <c r="G1312">
        <v>100</v>
      </c>
      <c r="H1312">
        <v>71</v>
      </c>
      <c r="I1312">
        <v>15</v>
      </c>
      <c r="J1312">
        <v>0</v>
      </c>
      <c r="K1312">
        <v>5</v>
      </c>
      <c r="L1312">
        <v>6</v>
      </c>
      <c r="M1312">
        <v>1</v>
      </c>
      <c r="N1312">
        <v>5</v>
      </c>
      <c r="O1312">
        <v>9</v>
      </c>
      <c r="P1312">
        <v>0</v>
      </c>
      <c r="Q1312">
        <v>0</v>
      </c>
      <c r="R1312">
        <v>0</v>
      </c>
      <c r="S1312">
        <v>0</v>
      </c>
      <c r="T1312">
        <v>0</v>
      </c>
      <c r="U1312">
        <v>0</v>
      </c>
      <c r="V1312">
        <v>3</v>
      </c>
      <c r="W1312">
        <v>11</v>
      </c>
      <c r="X1312">
        <v>1</v>
      </c>
      <c r="Y1312">
        <v>51</v>
      </c>
      <c r="Z1312">
        <v>2723</v>
      </c>
      <c r="AA1312">
        <v>0</v>
      </c>
      <c r="AB1312">
        <v>1</v>
      </c>
      <c r="AC1312">
        <v>0</v>
      </c>
      <c r="AD1312">
        <v>0</v>
      </c>
      <c r="AE1312">
        <v>0</v>
      </c>
      <c r="AF1312">
        <v>0</v>
      </c>
      <c r="AG1312">
        <v>0</v>
      </c>
      <c r="AH1312">
        <v>1</v>
      </c>
      <c r="AI1312">
        <v>0</v>
      </c>
      <c r="AJ1312">
        <v>0</v>
      </c>
      <c r="AK1312">
        <v>316</v>
      </c>
      <c r="AL1312">
        <v>316</v>
      </c>
      <c r="AM1312">
        <v>0</v>
      </c>
    </row>
    <row r="1313" spans="1:39" x14ac:dyDescent="0.25">
      <c r="A1313">
        <v>71434</v>
      </c>
      <c r="B1313">
        <v>0</v>
      </c>
      <c r="C1313">
        <v>1</v>
      </c>
      <c r="D1313">
        <v>4</v>
      </c>
      <c r="E1313">
        <v>711</v>
      </c>
      <c r="F1313">
        <v>36</v>
      </c>
      <c r="G1313">
        <v>217</v>
      </c>
      <c r="H1313">
        <v>172</v>
      </c>
      <c r="I1313">
        <v>96</v>
      </c>
      <c r="J1313">
        <v>168</v>
      </c>
      <c r="K1313">
        <v>3</v>
      </c>
      <c r="L1313">
        <v>7</v>
      </c>
      <c r="M1313">
        <v>4</v>
      </c>
      <c r="N1313">
        <v>7</v>
      </c>
      <c r="O1313">
        <v>4</v>
      </c>
      <c r="P1313">
        <v>0</v>
      </c>
      <c r="Q1313">
        <v>1</v>
      </c>
      <c r="R1313">
        <v>0</v>
      </c>
      <c r="S1313">
        <v>1</v>
      </c>
      <c r="T1313">
        <v>0</v>
      </c>
      <c r="U1313">
        <v>0</v>
      </c>
      <c r="V1313">
        <v>3</v>
      </c>
      <c r="W1313">
        <v>11</v>
      </c>
      <c r="X1313">
        <v>0</v>
      </c>
      <c r="Y1313">
        <v>58</v>
      </c>
      <c r="Z1313">
        <v>2443</v>
      </c>
      <c r="AA1313">
        <v>0</v>
      </c>
      <c r="AB1313">
        <v>1</v>
      </c>
      <c r="AC1313">
        <v>0</v>
      </c>
      <c r="AD1313">
        <v>0</v>
      </c>
      <c r="AE1313">
        <v>0</v>
      </c>
      <c r="AF1313">
        <v>0</v>
      </c>
      <c r="AG1313">
        <v>0</v>
      </c>
      <c r="AH1313">
        <v>1</v>
      </c>
      <c r="AI1313">
        <v>0</v>
      </c>
      <c r="AJ1313">
        <v>0</v>
      </c>
      <c r="AK1313">
        <v>1232</v>
      </c>
      <c r="AL1313">
        <v>1064</v>
      </c>
      <c r="AM1313">
        <v>2</v>
      </c>
    </row>
    <row r="1314" spans="1:39" x14ac:dyDescent="0.25">
      <c r="A1314">
        <v>90842</v>
      </c>
      <c r="B1314">
        <v>0</v>
      </c>
      <c r="C1314">
        <v>0</v>
      </c>
      <c r="D1314">
        <v>57</v>
      </c>
      <c r="E1314">
        <v>774</v>
      </c>
      <c r="F1314">
        <v>70</v>
      </c>
      <c r="G1314">
        <v>118</v>
      </c>
      <c r="H1314">
        <v>182</v>
      </c>
      <c r="I1314">
        <v>187</v>
      </c>
      <c r="J1314">
        <v>93</v>
      </c>
      <c r="K1314">
        <v>1</v>
      </c>
      <c r="L1314">
        <v>4</v>
      </c>
      <c r="M1314">
        <v>9</v>
      </c>
      <c r="N1314">
        <v>13</v>
      </c>
      <c r="O1314">
        <v>1</v>
      </c>
      <c r="P1314">
        <v>0</v>
      </c>
      <c r="Q1314">
        <v>0</v>
      </c>
      <c r="R1314">
        <v>0</v>
      </c>
      <c r="S1314">
        <v>0</v>
      </c>
      <c r="T1314">
        <v>0</v>
      </c>
      <c r="U1314">
        <v>0</v>
      </c>
      <c r="V1314">
        <v>3</v>
      </c>
      <c r="W1314">
        <v>11</v>
      </c>
      <c r="X1314">
        <v>0</v>
      </c>
      <c r="Y1314">
        <v>72</v>
      </c>
      <c r="Z1314">
        <v>2494</v>
      </c>
      <c r="AA1314">
        <v>0</v>
      </c>
      <c r="AB1314">
        <v>0</v>
      </c>
      <c r="AC1314">
        <v>1</v>
      </c>
      <c r="AD1314">
        <v>0</v>
      </c>
      <c r="AE1314">
        <v>0</v>
      </c>
      <c r="AF1314">
        <v>0</v>
      </c>
      <c r="AG1314">
        <v>0</v>
      </c>
      <c r="AH1314">
        <v>1</v>
      </c>
      <c r="AI1314">
        <v>0</v>
      </c>
      <c r="AJ1314">
        <v>0</v>
      </c>
      <c r="AK1314">
        <v>1331</v>
      </c>
      <c r="AL1314">
        <v>1238</v>
      </c>
      <c r="AM1314">
        <v>0</v>
      </c>
    </row>
    <row r="1315" spans="1:39" x14ac:dyDescent="0.25">
      <c r="A1315">
        <v>88097</v>
      </c>
      <c r="B1315">
        <v>1</v>
      </c>
      <c r="C1315">
        <v>0</v>
      </c>
      <c r="D1315">
        <v>24</v>
      </c>
      <c r="E1315">
        <v>163</v>
      </c>
      <c r="F1315">
        <v>0</v>
      </c>
      <c r="G1315">
        <v>480</v>
      </c>
      <c r="H1315">
        <v>0</v>
      </c>
      <c r="I1315">
        <v>126</v>
      </c>
      <c r="J1315">
        <v>75</v>
      </c>
      <c r="K1315">
        <v>1</v>
      </c>
      <c r="L1315">
        <v>6</v>
      </c>
      <c r="M1315">
        <v>5</v>
      </c>
      <c r="N1315">
        <v>8</v>
      </c>
      <c r="O1315">
        <v>9</v>
      </c>
      <c r="P1315">
        <v>0</v>
      </c>
      <c r="Q1315">
        <v>1</v>
      </c>
      <c r="R1315">
        <v>1</v>
      </c>
      <c r="S1315">
        <v>1</v>
      </c>
      <c r="T1315">
        <v>0</v>
      </c>
      <c r="U1315">
        <v>0</v>
      </c>
      <c r="V1315">
        <v>3</v>
      </c>
      <c r="W1315">
        <v>11</v>
      </c>
      <c r="X1315">
        <v>1</v>
      </c>
      <c r="Y1315">
        <v>42</v>
      </c>
      <c r="Z1315">
        <v>2839</v>
      </c>
      <c r="AA1315">
        <v>0</v>
      </c>
      <c r="AB1315">
        <v>1</v>
      </c>
      <c r="AC1315">
        <v>0</v>
      </c>
      <c r="AD1315">
        <v>0</v>
      </c>
      <c r="AE1315">
        <v>0</v>
      </c>
      <c r="AF1315">
        <v>0</v>
      </c>
      <c r="AG1315">
        <v>0</v>
      </c>
      <c r="AH1315">
        <v>0</v>
      </c>
      <c r="AI1315">
        <v>1</v>
      </c>
      <c r="AJ1315">
        <v>0</v>
      </c>
      <c r="AK1315">
        <v>769</v>
      </c>
      <c r="AL1315">
        <v>694</v>
      </c>
      <c r="AM1315">
        <v>3</v>
      </c>
    </row>
    <row r="1316" spans="1:39" x14ac:dyDescent="0.25">
      <c r="A1316">
        <v>51948</v>
      </c>
      <c r="B1316">
        <v>0</v>
      </c>
      <c r="C1316">
        <v>1</v>
      </c>
      <c r="D1316">
        <v>51</v>
      </c>
      <c r="E1316">
        <v>82</v>
      </c>
      <c r="F1316">
        <v>33</v>
      </c>
      <c r="G1316">
        <v>54</v>
      </c>
      <c r="H1316">
        <v>71</v>
      </c>
      <c r="I1316">
        <v>30</v>
      </c>
      <c r="J1316">
        <v>41</v>
      </c>
      <c r="K1316">
        <v>2</v>
      </c>
      <c r="L1316">
        <v>5</v>
      </c>
      <c r="M1316">
        <v>2</v>
      </c>
      <c r="N1316">
        <v>4</v>
      </c>
      <c r="O1316">
        <v>5</v>
      </c>
      <c r="P1316">
        <v>0</v>
      </c>
      <c r="Q1316">
        <v>0</v>
      </c>
      <c r="R1316">
        <v>0</v>
      </c>
      <c r="S1316">
        <v>0</v>
      </c>
      <c r="T1316">
        <v>0</v>
      </c>
      <c r="U1316">
        <v>0</v>
      </c>
      <c r="V1316">
        <v>3</v>
      </c>
      <c r="W1316">
        <v>11</v>
      </c>
      <c r="X1316">
        <v>0</v>
      </c>
      <c r="Y1316">
        <v>45</v>
      </c>
      <c r="Z1316">
        <v>2444</v>
      </c>
      <c r="AA1316">
        <v>0</v>
      </c>
      <c r="AB1316">
        <v>1</v>
      </c>
      <c r="AC1316">
        <v>0</v>
      </c>
      <c r="AD1316">
        <v>0</v>
      </c>
      <c r="AE1316">
        <v>0</v>
      </c>
      <c r="AF1316">
        <v>0</v>
      </c>
      <c r="AG1316">
        <v>0</v>
      </c>
      <c r="AH1316">
        <v>1</v>
      </c>
      <c r="AI1316">
        <v>0</v>
      </c>
      <c r="AJ1316">
        <v>0</v>
      </c>
      <c r="AK1316">
        <v>270</v>
      </c>
      <c r="AL1316">
        <v>229</v>
      </c>
      <c r="AM1316">
        <v>0</v>
      </c>
    </row>
    <row r="1317" spans="1:39" x14ac:dyDescent="0.25">
      <c r="A1317">
        <v>71853</v>
      </c>
      <c r="B1317">
        <v>0</v>
      </c>
      <c r="C1317">
        <v>0</v>
      </c>
      <c r="D1317">
        <v>29</v>
      </c>
      <c r="E1317">
        <v>358</v>
      </c>
      <c r="F1317">
        <v>108</v>
      </c>
      <c r="G1317">
        <v>413</v>
      </c>
      <c r="H1317">
        <v>141</v>
      </c>
      <c r="I1317">
        <v>97</v>
      </c>
      <c r="J1317">
        <v>32</v>
      </c>
      <c r="K1317">
        <v>1</v>
      </c>
      <c r="L1317">
        <v>2</v>
      </c>
      <c r="M1317">
        <v>8</v>
      </c>
      <c r="N1317">
        <v>6</v>
      </c>
      <c r="O1317">
        <v>1</v>
      </c>
      <c r="P1317">
        <v>0</v>
      </c>
      <c r="Q1317">
        <v>0</v>
      </c>
      <c r="R1317">
        <v>0</v>
      </c>
      <c r="S1317">
        <v>0</v>
      </c>
      <c r="T1317">
        <v>0</v>
      </c>
      <c r="U1317">
        <v>0</v>
      </c>
      <c r="V1317">
        <v>3</v>
      </c>
      <c r="W1317">
        <v>11</v>
      </c>
      <c r="X1317">
        <v>0</v>
      </c>
      <c r="Y1317">
        <v>38</v>
      </c>
      <c r="Z1317">
        <v>2576</v>
      </c>
      <c r="AA1317">
        <v>0</v>
      </c>
      <c r="AB1317">
        <v>0</v>
      </c>
      <c r="AC1317">
        <v>0</v>
      </c>
      <c r="AD1317">
        <v>1</v>
      </c>
      <c r="AE1317">
        <v>0</v>
      </c>
      <c r="AF1317">
        <v>0</v>
      </c>
      <c r="AG1317">
        <v>0</v>
      </c>
      <c r="AH1317">
        <v>1</v>
      </c>
      <c r="AI1317">
        <v>0</v>
      </c>
      <c r="AJ1317">
        <v>0</v>
      </c>
      <c r="AK1317">
        <v>1117</v>
      </c>
      <c r="AL1317">
        <v>1085</v>
      </c>
      <c r="AM1317">
        <v>0</v>
      </c>
    </row>
    <row r="1318" spans="1:39" x14ac:dyDescent="0.25">
      <c r="A1318">
        <v>35876</v>
      </c>
      <c r="B1318">
        <v>0</v>
      </c>
      <c r="C1318">
        <v>0</v>
      </c>
      <c r="D1318">
        <v>13</v>
      </c>
      <c r="E1318">
        <v>66</v>
      </c>
      <c r="F1318">
        <v>2</v>
      </c>
      <c r="G1318">
        <v>40</v>
      </c>
      <c r="H1318">
        <v>4</v>
      </c>
      <c r="I1318">
        <v>3</v>
      </c>
      <c r="J1318">
        <v>14</v>
      </c>
      <c r="K1318">
        <v>1</v>
      </c>
      <c r="L1318">
        <v>3</v>
      </c>
      <c r="M1318">
        <v>1</v>
      </c>
      <c r="N1318">
        <v>3</v>
      </c>
      <c r="O1318">
        <v>6</v>
      </c>
      <c r="P1318">
        <v>0</v>
      </c>
      <c r="Q1318">
        <v>0</v>
      </c>
      <c r="R1318">
        <v>0</v>
      </c>
      <c r="S1318">
        <v>0</v>
      </c>
      <c r="T1318">
        <v>0</v>
      </c>
      <c r="U1318">
        <v>0</v>
      </c>
      <c r="V1318">
        <v>3</v>
      </c>
      <c r="W1318">
        <v>11</v>
      </c>
      <c r="X1318">
        <v>0</v>
      </c>
      <c r="Y1318">
        <v>37</v>
      </c>
      <c r="Z1318">
        <v>2229</v>
      </c>
      <c r="AA1318">
        <v>0</v>
      </c>
      <c r="AB1318">
        <v>1</v>
      </c>
      <c r="AC1318">
        <v>0</v>
      </c>
      <c r="AD1318">
        <v>0</v>
      </c>
      <c r="AE1318">
        <v>0</v>
      </c>
      <c r="AF1318">
        <v>0</v>
      </c>
      <c r="AG1318">
        <v>0</v>
      </c>
      <c r="AH1318">
        <v>0</v>
      </c>
      <c r="AI1318">
        <v>1</v>
      </c>
      <c r="AJ1318">
        <v>0</v>
      </c>
      <c r="AK1318">
        <v>115</v>
      </c>
      <c r="AL1318">
        <v>101</v>
      </c>
      <c r="AM1318">
        <v>0</v>
      </c>
    </row>
    <row r="1319" spans="1:39" x14ac:dyDescent="0.25">
      <c r="A1319">
        <v>40049</v>
      </c>
      <c r="B1319">
        <v>0</v>
      </c>
      <c r="C1319">
        <v>1</v>
      </c>
      <c r="D1319">
        <v>23</v>
      </c>
      <c r="E1319">
        <v>13</v>
      </c>
      <c r="F1319">
        <v>6</v>
      </c>
      <c r="G1319">
        <v>7</v>
      </c>
      <c r="H1319">
        <v>0</v>
      </c>
      <c r="I1319">
        <v>3</v>
      </c>
      <c r="J1319">
        <v>3</v>
      </c>
      <c r="K1319">
        <v>1</v>
      </c>
      <c r="L1319">
        <v>1</v>
      </c>
      <c r="M1319">
        <v>0</v>
      </c>
      <c r="N1319">
        <v>3</v>
      </c>
      <c r="O1319">
        <v>6</v>
      </c>
      <c r="P1319">
        <v>0</v>
      </c>
      <c r="Q1319">
        <v>0</v>
      </c>
      <c r="R1319">
        <v>0</v>
      </c>
      <c r="S1319">
        <v>0</v>
      </c>
      <c r="T1319">
        <v>0</v>
      </c>
      <c r="U1319">
        <v>0</v>
      </c>
      <c r="V1319">
        <v>3</v>
      </c>
      <c r="W1319">
        <v>11</v>
      </c>
      <c r="X1319">
        <v>0</v>
      </c>
      <c r="Y1319">
        <v>68</v>
      </c>
      <c r="Z1319">
        <v>2415</v>
      </c>
      <c r="AA1319">
        <v>0</v>
      </c>
      <c r="AB1319">
        <v>0</v>
      </c>
      <c r="AC1319">
        <v>0</v>
      </c>
      <c r="AD1319">
        <v>0</v>
      </c>
      <c r="AE1319">
        <v>1</v>
      </c>
      <c r="AF1319">
        <v>0</v>
      </c>
      <c r="AG1319">
        <v>0</v>
      </c>
      <c r="AH1319">
        <v>1</v>
      </c>
      <c r="AI1319">
        <v>0</v>
      </c>
      <c r="AJ1319">
        <v>0</v>
      </c>
      <c r="AK1319">
        <v>29</v>
      </c>
      <c r="AL1319">
        <v>26</v>
      </c>
      <c r="AM1319">
        <v>0</v>
      </c>
    </row>
    <row r="1320" spans="1:39" x14ac:dyDescent="0.25">
      <c r="A1320">
        <v>39660</v>
      </c>
      <c r="B1320">
        <v>1</v>
      </c>
      <c r="C1320">
        <v>0</v>
      </c>
      <c r="D1320">
        <v>36</v>
      </c>
      <c r="E1320">
        <v>139</v>
      </c>
      <c r="F1320">
        <v>13</v>
      </c>
      <c r="G1320">
        <v>78</v>
      </c>
      <c r="H1320">
        <v>20</v>
      </c>
      <c r="I1320">
        <v>13</v>
      </c>
      <c r="J1320">
        <v>36</v>
      </c>
      <c r="K1320">
        <v>3</v>
      </c>
      <c r="L1320">
        <v>7</v>
      </c>
      <c r="M1320">
        <v>1</v>
      </c>
      <c r="N1320">
        <v>3</v>
      </c>
      <c r="O1320">
        <v>9</v>
      </c>
      <c r="P1320">
        <v>0</v>
      </c>
      <c r="Q1320">
        <v>0</v>
      </c>
      <c r="R1320">
        <v>0</v>
      </c>
      <c r="S1320">
        <v>0</v>
      </c>
      <c r="T1320">
        <v>0</v>
      </c>
      <c r="U1320">
        <v>0</v>
      </c>
      <c r="V1320">
        <v>3</v>
      </c>
      <c r="W1320">
        <v>11</v>
      </c>
      <c r="X1320">
        <v>1</v>
      </c>
      <c r="Y1320">
        <v>38</v>
      </c>
      <c r="Z1320">
        <v>2849</v>
      </c>
      <c r="AA1320">
        <v>0</v>
      </c>
      <c r="AB1320">
        <v>0</v>
      </c>
      <c r="AC1320">
        <v>1</v>
      </c>
      <c r="AD1320">
        <v>0</v>
      </c>
      <c r="AE1320">
        <v>0</v>
      </c>
      <c r="AF1320">
        <v>0</v>
      </c>
      <c r="AG1320">
        <v>0</v>
      </c>
      <c r="AH1320">
        <v>1</v>
      </c>
      <c r="AI1320">
        <v>0</v>
      </c>
      <c r="AJ1320">
        <v>0</v>
      </c>
      <c r="AK1320">
        <v>263</v>
      </c>
      <c r="AL1320">
        <v>227</v>
      </c>
      <c r="AM1320">
        <v>0</v>
      </c>
    </row>
    <row r="1321" spans="1:39" x14ac:dyDescent="0.25">
      <c r="A1321">
        <v>50127</v>
      </c>
      <c r="B1321">
        <v>0</v>
      </c>
      <c r="C1321">
        <v>1</v>
      </c>
      <c r="D1321">
        <v>88</v>
      </c>
      <c r="E1321">
        <v>274</v>
      </c>
      <c r="F1321">
        <v>0</v>
      </c>
      <c r="G1321">
        <v>21</v>
      </c>
      <c r="H1321">
        <v>4</v>
      </c>
      <c r="I1321">
        <v>6</v>
      </c>
      <c r="J1321">
        <v>15</v>
      </c>
      <c r="K1321">
        <v>1</v>
      </c>
      <c r="L1321">
        <v>5</v>
      </c>
      <c r="M1321">
        <v>1</v>
      </c>
      <c r="N1321">
        <v>6</v>
      </c>
      <c r="O1321">
        <v>6</v>
      </c>
      <c r="P1321">
        <v>0</v>
      </c>
      <c r="Q1321">
        <v>1</v>
      </c>
      <c r="R1321">
        <v>0</v>
      </c>
      <c r="S1321">
        <v>0</v>
      </c>
      <c r="T1321">
        <v>0</v>
      </c>
      <c r="U1321">
        <v>0</v>
      </c>
      <c r="V1321">
        <v>3</v>
      </c>
      <c r="W1321">
        <v>11</v>
      </c>
      <c r="X1321">
        <v>0</v>
      </c>
      <c r="Y1321">
        <v>58</v>
      </c>
      <c r="Z1321">
        <v>2190</v>
      </c>
      <c r="AA1321">
        <v>0</v>
      </c>
      <c r="AB1321">
        <v>0</v>
      </c>
      <c r="AC1321">
        <v>0</v>
      </c>
      <c r="AD1321">
        <v>1</v>
      </c>
      <c r="AE1321">
        <v>0</v>
      </c>
      <c r="AF1321">
        <v>0</v>
      </c>
      <c r="AG1321">
        <v>0</v>
      </c>
      <c r="AH1321">
        <v>1</v>
      </c>
      <c r="AI1321">
        <v>0</v>
      </c>
      <c r="AJ1321">
        <v>0</v>
      </c>
      <c r="AK1321">
        <v>305</v>
      </c>
      <c r="AL1321">
        <v>290</v>
      </c>
      <c r="AM1321">
        <v>1</v>
      </c>
    </row>
    <row r="1322" spans="1:39" x14ac:dyDescent="0.25">
      <c r="A1322">
        <v>43263</v>
      </c>
      <c r="B1322">
        <v>0</v>
      </c>
      <c r="C1322">
        <v>1</v>
      </c>
      <c r="D1322">
        <v>2</v>
      </c>
      <c r="E1322">
        <v>262</v>
      </c>
      <c r="F1322">
        <v>6</v>
      </c>
      <c r="G1322">
        <v>61</v>
      </c>
      <c r="H1322">
        <v>0</v>
      </c>
      <c r="I1322">
        <v>10</v>
      </c>
      <c r="J1322">
        <v>102</v>
      </c>
      <c r="K1322">
        <v>3</v>
      </c>
      <c r="L1322">
        <v>5</v>
      </c>
      <c r="M1322">
        <v>2</v>
      </c>
      <c r="N1322">
        <v>6</v>
      </c>
      <c r="O1322">
        <v>5</v>
      </c>
      <c r="P1322">
        <v>0</v>
      </c>
      <c r="Q1322">
        <v>0</v>
      </c>
      <c r="R1322">
        <v>0</v>
      </c>
      <c r="S1322">
        <v>0</v>
      </c>
      <c r="T1322">
        <v>0</v>
      </c>
      <c r="U1322">
        <v>0</v>
      </c>
      <c r="V1322">
        <v>3</v>
      </c>
      <c r="W1322">
        <v>11</v>
      </c>
      <c r="X1322">
        <v>0</v>
      </c>
      <c r="Y1322">
        <v>43</v>
      </c>
      <c r="Z1322">
        <v>2744</v>
      </c>
      <c r="AA1322">
        <v>0</v>
      </c>
      <c r="AB1322">
        <v>1</v>
      </c>
      <c r="AC1322">
        <v>0</v>
      </c>
      <c r="AD1322">
        <v>0</v>
      </c>
      <c r="AE1322">
        <v>0</v>
      </c>
      <c r="AF1322">
        <v>0</v>
      </c>
      <c r="AG1322">
        <v>0</v>
      </c>
      <c r="AH1322">
        <v>0</v>
      </c>
      <c r="AI1322">
        <v>1</v>
      </c>
      <c r="AJ1322">
        <v>0</v>
      </c>
      <c r="AK1322">
        <v>339</v>
      </c>
      <c r="AL1322">
        <v>237</v>
      </c>
      <c r="AM1322">
        <v>0</v>
      </c>
    </row>
    <row r="1323" spans="1:39" x14ac:dyDescent="0.25">
      <c r="A1323">
        <v>62845</v>
      </c>
      <c r="B1323">
        <v>1</v>
      </c>
      <c r="C1323">
        <v>1</v>
      </c>
      <c r="D1323">
        <v>3</v>
      </c>
      <c r="E1323">
        <v>1099</v>
      </c>
      <c r="F1323">
        <v>0</v>
      </c>
      <c r="G1323">
        <v>45</v>
      </c>
      <c r="H1323">
        <v>0</v>
      </c>
      <c r="I1323">
        <v>0</v>
      </c>
      <c r="J1323">
        <v>34</v>
      </c>
      <c r="K1323">
        <v>11</v>
      </c>
      <c r="L1323">
        <v>3</v>
      </c>
      <c r="M1323">
        <v>4</v>
      </c>
      <c r="N1323">
        <v>10</v>
      </c>
      <c r="O1323">
        <v>8</v>
      </c>
      <c r="P1323">
        <v>0</v>
      </c>
      <c r="Q1323">
        <v>1</v>
      </c>
      <c r="R1323">
        <v>0</v>
      </c>
      <c r="S1323">
        <v>0</v>
      </c>
      <c r="T1323">
        <v>0</v>
      </c>
      <c r="U1323">
        <v>0</v>
      </c>
      <c r="V1323">
        <v>3</v>
      </c>
      <c r="W1323">
        <v>11</v>
      </c>
      <c r="X1323">
        <v>1</v>
      </c>
      <c r="Y1323">
        <v>71</v>
      </c>
      <c r="Z1323">
        <v>2795</v>
      </c>
      <c r="AA1323">
        <v>0</v>
      </c>
      <c r="AB1323">
        <v>1</v>
      </c>
      <c r="AC1323">
        <v>0</v>
      </c>
      <c r="AD1323">
        <v>0</v>
      </c>
      <c r="AE1323">
        <v>0</v>
      </c>
      <c r="AF1323">
        <v>0</v>
      </c>
      <c r="AG1323">
        <v>0</v>
      </c>
      <c r="AH1323">
        <v>0</v>
      </c>
      <c r="AI1323">
        <v>1</v>
      </c>
      <c r="AJ1323">
        <v>0</v>
      </c>
      <c r="AK1323">
        <v>1144</v>
      </c>
      <c r="AL1323">
        <v>1110</v>
      </c>
      <c r="AM1323">
        <v>1</v>
      </c>
    </row>
    <row r="1324" spans="1:39" x14ac:dyDescent="0.25">
      <c r="A1324">
        <v>18929</v>
      </c>
      <c r="B1324">
        <v>0</v>
      </c>
      <c r="C1324">
        <v>0</v>
      </c>
      <c r="D1324">
        <v>15</v>
      </c>
      <c r="E1324">
        <v>32</v>
      </c>
      <c r="F1324">
        <v>0</v>
      </c>
      <c r="G1324">
        <v>8</v>
      </c>
      <c r="H1324">
        <v>23</v>
      </c>
      <c r="I1324">
        <v>4</v>
      </c>
      <c r="J1324">
        <v>18</v>
      </c>
      <c r="K1324">
        <v>1</v>
      </c>
      <c r="L1324">
        <v>1</v>
      </c>
      <c r="M1324">
        <v>0</v>
      </c>
      <c r="N1324">
        <v>4</v>
      </c>
      <c r="O1324">
        <v>6</v>
      </c>
      <c r="P1324">
        <v>0</v>
      </c>
      <c r="Q1324">
        <v>0</v>
      </c>
      <c r="R1324">
        <v>0</v>
      </c>
      <c r="S1324">
        <v>0</v>
      </c>
      <c r="T1324">
        <v>0</v>
      </c>
      <c r="U1324">
        <v>0</v>
      </c>
      <c r="V1324">
        <v>3</v>
      </c>
      <c r="W1324">
        <v>11</v>
      </c>
      <c r="X1324">
        <v>0</v>
      </c>
      <c r="Y1324">
        <v>30</v>
      </c>
      <c r="Z1324">
        <v>2657</v>
      </c>
      <c r="AA1324">
        <v>0</v>
      </c>
      <c r="AB1324">
        <v>1</v>
      </c>
      <c r="AC1324">
        <v>0</v>
      </c>
      <c r="AD1324">
        <v>0</v>
      </c>
      <c r="AE1324">
        <v>0</v>
      </c>
      <c r="AF1324">
        <v>0</v>
      </c>
      <c r="AG1324">
        <v>0</v>
      </c>
      <c r="AH1324">
        <v>1</v>
      </c>
      <c r="AI1324">
        <v>0</v>
      </c>
      <c r="AJ1324">
        <v>0</v>
      </c>
      <c r="AK1324">
        <v>67</v>
      </c>
      <c r="AL1324">
        <v>49</v>
      </c>
      <c r="AM1324">
        <v>0</v>
      </c>
    </row>
    <row r="1325" spans="1:39" x14ac:dyDescent="0.25">
      <c r="A1325">
        <v>24367</v>
      </c>
      <c r="B1325">
        <v>1</v>
      </c>
      <c r="C1325">
        <v>0</v>
      </c>
      <c r="D1325">
        <v>58</v>
      </c>
      <c r="E1325">
        <v>2</v>
      </c>
      <c r="F1325">
        <v>4</v>
      </c>
      <c r="G1325">
        <v>2</v>
      </c>
      <c r="H1325">
        <v>0</v>
      </c>
      <c r="I1325">
        <v>11</v>
      </c>
      <c r="J1325">
        <v>5</v>
      </c>
      <c r="K1325">
        <v>1</v>
      </c>
      <c r="L1325">
        <v>1</v>
      </c>
      <c r="M1325">
        <v>0</v>
      </c>
      <c r="N1325">
        <v>2</v>
      </c>
      <c r="O1325">
        <v>9</v>
      </c>
      <c r="P1325">
        <v>0</v>
      </c>
      <c r="Q1325">
        <v>0</v>
      </c>
      <c r="R1325">
        <v>0</v>
      </c>
      <c r="S1325">
        <v>0</v>
      </c>
      <c r="T1325">
        <v>0</v>
      </c>
      <c r="U1325">
        <v>0</v>
      </c>
      <c r="V1325">
        <v>3</v>
      </c>
      <c r="W1325">
        <v>11</v>
      </c>
      <c r="X1325">
        <v>0</v>
      </c>
      <c r="Y1325">
        <v>38</v>
      </c>
      <c r="Z1325">
        <v>2625</v>
      </c>
      <c r="AA1325">
        <v>0</v>
      </c>
      <c r="AB1325">
        <v>0</v>
      </c>
      <c r="AC1325">
        <v>1</v>
      </c>
      <c r="AD1325">
        <v>0</v>
      </c>
      <c r="AE1325">
        <v>0</v>
      </c>
      <c r="AF1325">
        <v>0</v>
      </c>
      <c r="AG1325">
        <v>1</v>
      </c>
      <c r="AH1325">
        <v>0</v>
      </c>
      <c r="AI1325">
        <v>0</v>
      </c>
      <c r="AJ1325">
        <v>0</v>
      </c>
      <c r="AK1325">
        <v>19</v>
      </c>
      <c r="AL1325">
        <v>14</v>
      </c>
      <c r="AM1325">
        <v>0</v>
      </c>
    </row>
    <row r="1326" spans="1:39" x14ac:dyDescent="0.25">
      <c r="A1326">
        <v>33249</v>
      </c>
      <c r="B1326">
        <v>1</v>
      </c>
      <c r="C1326">
        <v>0</v>
      </c>
      <c r="D1326">
        <v>11</v>
      </c>
      <c r="E1326">
        <v>6</v>
      </c>
      <c r="F1326">
        <v>10</v>
      </c>
      <c r="G1326">
        <v>21</v>
      </c>
      <c r="H1326">
        <v>19</v>
      </c>
      <c r="I1326">
        <v>14</v>
      </c>
      <c r="J1326">
        <v>42</v>
      </c>
      <c r="K1326">
        <v>2</v>
      </c>
      <c r="L1326">
        <v>2</v>
      </c>
      <c r="M1326">
        <v>1</v>
      </c>
      <c r="N1326">
        <v>3</v>
      </c>
      <c r="O1326">
        <v>6</v>
      </c>
      <c r="P1326">
        <v>0</v>
      </c>
      <c r="Q1326">
        <v>0</v>
      </c>
      <c r="R1326">
        <v>0</v>
      </c>
      <c r="S1326">
        <v>0</v>
      </c>
      <c r="T1326">
        <v>0</v>
      </c>
      <c r="U1326">
        <v>0</v>
      </c>
      <c r="V1326">
        <v>3</v>
      </c>
      <c r="W1326">
        <v>11</v>
      </c>
      <c r="X1326">
        <v>0</v>
      </c>
      <c r="Y1326">
        <v>45</v>
      </c>
      <c r="Z1326">
        <v>2653</v>
      </c>
      <c r="AA1326">
        <v>0</v>
      </c>
      <c r="AB1326">
        <v>0</v>
      </c>
      <c r="AC1326">
        <v>1</v>
      </c>
      <c r="AD1326">
        <v>0</v>
      </c>
      <c r="AE1326">
        <v>0</v>
      </c>
      <c r="AF1326">
        <v>0</v>
      </c>
      <c r="AG1326">
        <v>0</v>
      </c>
      <c r="AH1326">
        <v>1</v>
      </c>
      <c r="AI1326">
        <v>0</v>
      </c>
      <c r="AJ1326">
        <v>0</v>
      </c>
      <c r="AK1326">
        <v>70</v>
      </c>
      <c r="AL1326">
        <v>28</v>
      </c>
      <c r="AM1326">
        <v>0</v>
      </c>
    </row>
    <row r="1327" spans="1:39" x14ac:dyDescent="0.25">
      <c r="A1327">
        <v>26887</v>
      </c>
      <c r="B1327">
        <v>0</v>
      </c>
      <c r="C1327">
        <v>1</v>
      </c>
      <c r="D1327">
        <v>27</v>
      </c>
      <c r="E1327">
        <v>6</v>
      </c>
      <c r="F1327">
        <v>7</v>
      </c>
      <c r="G1327">
        <v>4</v>
      </c>
      <c r="H1327">
        <v>3</v>
      </c>
      <c r="I1327">
        <v>4</v>
      </c>
      <c r="J1327">
        <v>6</v>
      </c>
      <c r="K1327">
        <v>1</v>
      </c>
      <c r="L1327">
        <v>1</v>
      </c>
      <c r="M1327">
        <v>0</v>
      </c>
      <c r="N1327">
        <v>3</v>
      </c>
      <c r="O1327">
        <v>6</v>
      </c>
      <c r="P1327">
        <v>0</v>
      </c>
      <c r="Q1327">
        <v>0</v>
      </c>
      <c r="R1327">
        <v>0</v>
      </c>
      <c r="S1327">
        <v>0</v>
      </c>
      <c r="T1327">
        <v>0</v>
      </c>
      <c r="U1327">
        <v>0</v>
      </c>
      <c r="V1327">
        <v>3</v>
      </c>
      <c r="W1327">
        <v>11</v>
      </c>
      <c r="X1327">
        <v>0</v>
      </c>
      <c r="Y1327">
        <v>61</v>
      </c>
      <c r="Z1327">
        <v>2663</v>
      </c>
      <c r="AA1327">
        <v>0</v>
      </c>
      <c r="AB1327">
        <v>1</v>
      </c>
      <c r="AC1327">
        <v>0</v>
      </c>
      <c r="AD1327">
        <v>0</v>
      </c>
      <c r="AE1327">
        <v>0</v>
      </c>
      <c r="AF1327">
        <v>1</v>
      </c>
      <c r="AG1327">
        <v>0</v>
      </c>
      <c r="AH1327">
        <v>0</v>
      </c>
      <c r="AI1327">
        <v>0</v>
      </c>
      <c r="AJ1327">
        <v>0</v>
      </c>
      <c r="AK1327">
        <v>24</v>
      </c>
      <c r="AL1327">
        <v>18</v>
      </c>
      <c r="AM1327">
        <v>0</v>
      </c>
    </row>
    <row r="1328" spans="1:39" x14ac:dyDescent="0.25">
      <c r="A1328">
        <v>50150</v>
      </c>
      <c r="B1328">
        <v>0</v>
      </c>
      <c r="C1328">
        <v>0</v>
      </c>
      <c r="D1328">
        <v>32</v>
      </c>
      <c r="E1328">
        <v>135</v>
      </c>
      <c r="F1328">
        <v>46</v>
      </c>
      <c r="G1328">
        <v>92</v>
      </c>
      <c r="H1328">
        <v>65</v>
      </c>
      <c r="I1328">
        <v>61</v>
      </c>
      <c r="J1328">
        <v>11</v>
      </c>
      <c r="K1328">
        <v>2</v>
      </c>
      <c r="L1328">
        <v>5</v>
      </c>
      <c r="M1328">
        <v>2</v>
      </c>
      <c r="N1328">
        <v>7</v>
      </c>
      <c r="O1328">
        <v>5</v>
      </c>
      <c r="P1328">
        <v>0</v>
      </c>
      <c r="Q1328">
        <v>0</v>
      </c>
      <c r="R1328">
        <v>0</v>
      </c>
      <c r="S1328">
        <v>0</v>
      </c>
      <c r="T1328">
        <v>0</v>
      </c>
      <c r="U1328">
        <v>0</v>
      </c>
      <c r="V1328">
        <v>3</v>
      </c>
      <c r="W1328">
        <v>11</v>
      </c>
      <c r="X1328">
        <v>0</v>
      </c>
      <c r="Y1328">
        <v>37</v>
      </c>
      <c r="Z1328">
        <v>2533</v>
      </c>
      <c r="AA1328">
        <v>0</v>
      </c>
      <c r="AB1328">
        <v>1</v>
      </c>
      <c r="AC1328">
        <v>0</v>
      </c>
      <c r="AD1328">
        <v>0</v>
      </c>
      <c r="AE1328">
        <v>0</v>
      </c>
      <c r="AF1328">
        <v>0</v>
      </c>
      <c r="AG1328">
        <v>0</v>
      </c>
      <c r="AH1328">
        <v>0</v>
      </c>
      <c r="AI1328">
        <v>0</v>
      </c>
      <c r="AJ1328">
        <v>1</v>
      </c>
      <c r="AK1328">
        <v>399</v>
      </c>
      <c r="AL1328">
        <v>388</v>
      </c>
      <c r="AM1328">
        <v>0</v>
      </c>
    </row>
    <row r="1329" spans="1:39" x14ac:dyDescent="0.25">
      <c r="A1329">
        <v>62061</v>
      </c>
      <c r="B1329">
        <v>0</v>
      </c>
      <c r="C1329">
        <v>1</v>
      </c>
      <c r="D1329">
        <v>12</v>
      </c>
      <c r="E1329">
        <v>641</v>
      </c>
      <c r="F1329">
        <v>7</v>
      </c>
      <c r="G1329">
        <v>84</v>
      </c>
      <c r="H1329">
        <v>0</v>
      </c>
      <c r="I1329">
        <v>30</v>
      </c>
      <c r="J1329">
        <v>38</v>
      </c>
      <c r="K1329">
        <v>3</v>
      </c>
      <c r="L1329">
        <v>10</v>
      </c>
      <c r="M1329">
        <v>4</v>
      </c>
      <c r="N1329">
        <v>7</v>
      </c>
      <c r="O1329">
        <v>6</v>
      </c>
      <c r="P1329">
        <v>0</v>
      </c>
      <c r="Q1329">
        <v>1</v>
      </c>
      <c r="R1329">
        <v>0</v>
      </c>
      <c r="S1329">
        <v>0</v>
      </c>
      <c r="T1329">
        <v>0</v>
      </c>
      <c r="U1329">
        <v>0</v>
      </c>
      <c r="V1329">
        <v>3</v>
      </c>
      <c r="W1329">
        <v>11</v>
      </c>
      <c r="X1329">
        <v>0</v>
      </c>
      <c r="Y1329">
        <v>44</v>
      </c>
      <c r="Z1329">
        <v>2461</v>
      </c>
      <c r="AA1329">
        <v>0</v>
      </c>
      <c r="AB1329">
        <v>0</v>
      </c>
      <c r="AC1329">
        <v>0</v>
      </c>
      <c r="AD1329">
        <v>1</v>
      </c>
      <c r="AE1329">
        <v>0</v>
      </c>
      <c r="AF1329">
        <v>0</v>
      </c>
      <c r="AG1329">
        <v>0</v>
      </c>
      <c r="AH1329">
        <v>1</v>
      </c>
      <c r="AI1329">
        <v>0</v>
      </c>
      <c r="AJ1329">
        <v>0</v>
      </c>
      <c r="AK1329">
        <v>762</v>
      </c>
      <c r="AL1329">
        <v>724</v>
      </c>
      <c r="AM1329">
        <v>1</v>
      </c>
    </row>
    <row r="1330" spans="1:39" x14ac:dyDescent="0.25">
      <c r="A1330">
        <v>85696</v>
      </c>
      <c r="B1330">
        <v>0</v>
      </c>
      <c r="C1330">
        <v>0</v>
      </c>
      <c r="D1330">
        <v>88</v>
      </c>
      <c r="E1330">
        <v>714</v>
      </c>
      <c r="F1330">
        <v>76</v>
      </c>
      <c r="G1330">
        <v>395</v>
      </c>
      <c r="H1330">
        <v>116</v>
      </c>
      <c r="I1330">
        <v>0</v>
      </c>
      <c r="J1330">
        <v>12</v>
      </c>
      <c r="K1330">
        <v>1</v>
      </c>
      <c r="L1330">
        <v>4</v>
      </c>
      <c r="M1330">
        <v>6</v>
      </c>
      <c r="N1330">
        <v>9</v>
      </c>
      <c r="O1330">
        <v>1</v>
      </c>
      <c r="P1330">
        <v>0</v>
      </c>
      <c r="Q1330">
        <v>0</v>
      </c>
      <c r="R1330">
        <v>0</v>
      </c>
      <c r="S1330">
        <v>0</v>
      </c>
      <c r="T1330">
        <v>0</v>
      </c>
      <c r="U1330">
        <v>0</v>
      </c>
      <c r="V1330">
        <v>3</v>
      </c>
      <c r="W1330">
        <v>11</v>
      </c>
      <c r="X1330">
        <v>1</v>
      </c>
      <c r="Y1330">
        <v>58</v>
      </c>
      <c r="Z1330">
        <v>2581</v>
      </c>
      <c r="AA1330">
        <v>1</v>
      </c>
      <c r="AB1330">
        <v>0</v>
      </c>
      <c r="AC1330">
        <v>0</v>
      </c>
      <c r="AD1330">
        <v>0</v>
      </c>
      <c r="AE1330">
        <v>0</v>
      </c>
      <c r="AF1330">
        <v>0</v>
      </c>
      <c r="AG1330">
        <v>0</v>
      </c>
      <c r="AH1330">
        <v>0</v>
      </c>
      <c r="AI1330">
        <v>0</v>
      </c>
      <c r="AJ1330">
        <v>1</v>
      </c>
      <c r="AK1330">
        <v>1301</v>
      </c>
      <c r="AL1330">
        <v>1289</v>
      </c>
      <c r="AM1330">
        <v>0</v>
      </c>
    </row>
    <row r="1331" spans="1:39" x14ac:dyDescent="0.25">
      <c r="A1331">
        <v>76542</v>
      </c>
      <c r="B1331">
        <v>0</v>
      </c>
      <c r="C1331">
        <v>0</v>
      </c>
      <c r="D1331">
        <v>91</v>
      </c>
      <c r="E1331">
        <v>794</v>
      </c>
      <c r="F1331">
        <v>73</v>
      </c>
      <c r="G1331">
        <v>573</v>
      </c>
      <c r="H1331">
        <v>0</v>
      </c>
      <c r="I1331">
        <v>29</v>
      </c>
      <c r="J1331">
        <v>14</v>
      </c>
      <c r="K1331">
        <v>1</v>
      </c>
      <c r="L1331">
        <v>4</v>
      </c>
      <c r="M1331">
        <v>8</v>
      </c>
      <c r="N1331">
        <v>10</v>
      </c>
      <c r="O1331">
        <v>2</v>
      </c>
      <c r="P1331">
        <v>0</v>
      </c>
      <c r="Q1331">
        <v>0</v>
      </c>
      <c r="R1331">
        <v>0</v>
      </c>
      <c r="S1331">
        <v>0</v>
      </c>
      <c r="T1331">
        <v>0</v>
      </c>
      <c r="U1331">
        <v>0</v>
      </c>
      <c r="V1331">
        <v>3</v>
      </c>
      <c r="W1331">
        <v>11</v>
      </c>
      <c r="X1331">
        <v>0</v>
      </c>
      <c r="Y1331">
        <v>64</v>
      </c>
      <c r="Z1331">
        <v>2615</v>
      </c>
      <c r="AA1331">
        <v>0</v>
      </c>
      <c r="AB1331">
        <v>0</v>
      </c>
      <c r="AC1331">
        <v>0</v>
      </c>
      <c r="AD1331">
        <v>1</v>
      </c>
      <c r="AE1331">
        <v>0</v>
      </c>
      <c r="AF1331">
        <v>0</v>
      </c>
      <c r="AG1331">
        <v>0</v>
      </c>
      <c r="AH1331">
        <v>0</v>
      </c>
      <c r="AI1331">
        <v>0</v>
      </c>
      <c r="AJ1331">
        <v>1</v>
      </c>
      <c r="AK1331">
        <v>1469</v>
      </c>
      <c r="AL1331">
        <v>1455</v>
      </c>
      <c r="AM1331">
        <v>0</v>
      </c>
    </row>
    <row r="1332" spans="1:39" x14ac:dyDescent="0.25">
      <c r="A1332">
        <v>70515</v>
      </c>
      <c r="B1332">
        <v>0</v>
      </c>
      <c r="C1332">
        <v>0</v>
      </c>
      <c r="D1332">
        <v>12</v>
      </c>
      <c r="E1332">
        <v>420</v>
      </c>
      <c r="F1332">
        <v>0</v>
      </c>
      <c r="G1332">
        <v>452</v>
      </c>
      <c r="H1332">
        <v>182</v>
      </c>
      <c r="I1332">
        <v>64</v>
      </c>
      <c r="J1332">
        <v>140</v>
      </c>
      <c r="K1332">
        <v>1</v>
      </c>
      <c r="L1332">
        <v>6</v>
      </c>
      <c r="M1332">
        <v>6</v>
      </c>
      <c r="N1332">
        <v>4</v>
      </c>
      <c r="O1332">
        <v>2</v>
      </c>
      <c r="P1332">
        <v>0</v>
      </c>
      <c r="Q1332">
        <v>0</v>
      </c>
      <c r="R1332">
        <v>0</v>
      </c>
      <c r="S1332">
        <v>0</v>
      </c>
      <c r="T1332">
        <v>0</v>
      </c>
      <c r="U1332">
        <v>0</v>
      </c>
      <c r="V1332">
        <v>3</v>
      </c>
      <c r="W1332">
        <v>11</v>
      </c>
      <c r="X1332">
        <v>1</v>
      </c>
      <c r="Y1332">
        <v>27</v>
      </c>
      <c r="Z1332">
        <v>2410</v>
      </c>
      <c r="AA1332">
        <v>0</v>
      </c>
      <c r="AB1332">
        <v>0</v>
      </c>
      <c r="AC1332">
        <v>1</v>
      </c>
      <c r="AD1332">
        <v>0</v>
      </c>
      <c r="AE1332">
        <v>0</v>
      </c>
      <c r="AF1332">
        <v>0</v>
      </c>
      <c r="AG1332">
        <v>0</v>
      </c>
      <c r="AH1332">
        <v>1</v>
      </c>
      <c r="AI1332">
        <v>0</v>
      </c>
      <c r="AJ1332">
        <v>0</v>
      </c>
      <c r="AK1332">
        <v>1118</v>
      </c>
      <c r="AL1332">
        <v>978</v>
      </c>
      <c r="AM1332">
        <v>0</v>
      </c>
    </row>
    <row r="1333" spans="1:39" x14ac:dyDescent="0.25">
      <c r="A1333">
        <v>18227</v>
      </c>
      <c r="B1333">
        <v>1</v>
      </c>
      <c r="C1333">
        <v>0</v>
      </c>
      <c r="D1333">
        <v>21</v>
      </c>
      <c r="E1333">
        <v>1</v>
      </c>
      <c r="F1333">
        <v>2</v>
      </c>
      <c r="G1333">
        <v>7</v>
      </c>
      <c r="H1333">
        <v>4</v>
      </c>
      <c r="I1333">
        <v>3</v>
      </c>
      <c r="J1333">
        <v>11</v>
      </c>
      <c r="K1333">
        <v>1</v>
      </c>
      <c r="L1333">
        <v>0</v>
      </c>
      <c r="M1333">
        <v>1</v>
      </c>
      <c r="N1333">
        <v>2</v>
      </c>
      <c r="O1333">
        <v>8</v>
      </c>
      <c r="P1333">
        <v>0</v>
      </c>
      <c r="Q1333">
        <v>0</v>
      </c>
      <c r="R1333">
        <v>0</v>
      </c>
      <c r="S1333">
        <v>0</v>
      </c>
      <c r="T1333">
        <v>0</v>
      </c>
      <c r="U1333">
        <v>0</v>
      </c>
      <c r="V1333">
        <v>3</v>
      </c>
      <c r="W1333">
        <v>11</v>
      </c>
      <c r="X1333">
        <v>0</v>
      </c>
      <c r="Y1333">
        <v>33</v>
      </c>
      <c r="Z1333">
        <v>2757</v>
      </c>
      <c r="AA1333">
        <v>0</v>
      </c>
      <c r="AB1333">
        <v>0</v>
      </c>
      <c r="AC1333">
        <v>0</v>
      </c>
      <c r="AD1333">
        <v>1</v>
      </c>
      <c r="AE1333">
        <v>0</v>
      </c>
      <c r="AF1333">
        <v>0</v>
      </c>
      <c r="AG1333">
        <v>0</v>
      </c>
      <c r="AH1333">
        <v>1</v>
      </c>
      <c r="AI1333">
        <v>0</v>
      </c>
      <c r="AJ1333">
        <v>0</v>
      </c>
      <c r="AK1333">
        <v>17</v>
      </c>
      <c r="AL1333">
        <v>6</v>
      </c>
      <c r="AM1333">
        <v>0</v>
      </c>
    </row>
    <row r="1334" spans="1:39" x14ac:dyDescent="0.25">
      <c r="A1334">
        <v>69139</v>
      </c>
      <c r="B1334">
        <v>0</v>
      </c>
      <c r="C1334">
        <v>1</v>
      </c>
      <c r="D1334">
        <v>23</v>
      </c>
      <c r="E1334">
        <v>86</v>
      </c>
      <c r="F1334">
        <v>12</v>
      </c>
      <c r="G1334">
        <v>75</v>
      </c>
      <c r="H1334">
        <v>33</v>
      </c>
      <c r="I1334">
        <v>15</v>
      </c>
      <c r="J1334">
        <v>6</v>
      </c>
      <c r="K1334">
        <v>1</v>
      </c>
      <c r="L1334">
        <v>4</v>
      </c>
      <c r="M1334">
        <v>1</v>
      </c>
      <c r="N1334">
        <v>5</v>
      </c>
      <c r="O1334">
        <v>4</v>
      </c>
      <c r="P1334">
        <v>0</v>
      </c>
      <c r="Q1334">
        <v>0</v>
      </c>
      <c r="R1334">
        <v>0</v>
      </c>
      <c r="S1334">
        <v>0</v>
      </c>
      <c r="T1334">
        <v>0</v>
      </c>
      <c r="U1334">
        <v>0</v>
      </c>
      <c r="V1334">
        <v>3</v>
      </c>
      <c r="W1334">
        <v>11</v>
      </c>
      <c r="X1334">
        <v>0</v>
      </c>
      <c r="Y1334">
        <v>55</v>
      </c>
      <c r="Z1334">
        <v>2312</v>
      </c>
      <c r="AA1334">
        <v>0</v>
      </c>
      <c r="AB1334">
        <v>1</v>
      </c>
      <c r="AC1334">
        <v>0</v>
      </c>
      <c r="AD1334">
        <v>0</v>
      </c>
      <c r="AE1334">
        <v>0</v>
      </c>
      <c r="AF1334">
        <v>0</v>
      </c>
      <c r="AG1334">
        <v>0</v>
      </c>
      <c r="AH1334">
        <v>1</v>
      </c>
      <c r="AI1334">
        <v>0</v>
      </c>
      <c r="AJ1334">
        <v>0</v>
      </c>
      <c r="AK1334">
        <v>221</v>
      </c>
      <c r="AL1334">
        <v>215</v>
      </c>
      <c r="AM1334">
        <v>0</v>
      </c>
    </row>
    <row r="1335" spans="1:39" x14ac:dyDescent="0.25">
      <c r="A1335">
        <v>69109</v>
      </c>
      <c r="B1335">
        <v>0</v>
      </c>
      <c r="C1335">
        <v>0</v>
      </c>
      <c r="D1335">
        <v>10</v>
      </c>
      <c r="E1335">
        <v>823</v>
      </c>
      <c r="F1335">
        <v>25</v>
      </c>
      <c r="G1335">
        <v>459</v>
      </c>
      <c r="H1335">
        <v>124</v>
      </c>
      <c r="I1335">
        <v>29</v>
      </c>
      <c r="J1335">
        <v>95</v>
      </c>
      <c r="K1335">
        <v>1</v>
      </c>
      <c r="L1335">
        <v>6</v>
      </c>
      <c r="M1335">
        <v>6</v>
      </c>
      <c r="N1335">
        <v>7</v>
      </c>
      <c r="O1335">
        <v>4</v>
      </c>
      <c r="P1335">
        <v>0</v>
      </c>
      <c r="Q1335">
        <v>0</v>
      </c>
      <c r="R1335">
        <v>1</v>
      </c>
      <c r="S1335">
        <v>0</v>
      </c>
      <c r="T1335">
        <v>0</v>
      </c>
      <c r="U1335">
        <v>0</v>
      </c>
      <c r="V1335">
        <v>3</v>
      </c>
      <c r="W1335">
        <v>11</v>
      </c>
      <c r="X1335">
        <v>1</v>
      </c>
      <c r="Y1335">
        <v>38</v>
      </c>
      <c r="Z1335">
        <v>2756</v>
      </c>
      <c r="AA1335">
        <v>0</v>
      </c>
      <c r="AB1335">
        <v>1</v>
      </c>
      <c r="AC1335">
        <v>0</v>
      </c>
      <c r="AD1335">
        <v>0</v>
      </c>
      <c r="AE1335">
        <v>0</v>
      </c>
      <c r="AF1335">
        <v>0</v>
      </c>
      <c r="AG1335">
        <v>0</v>
      </c>
      <c r="AH1335">
        <v>1</v>
      </c>
      <c r="AI1335">
        <v>0</v>
      </c>
      <c r="AJ1335">
        <v>0</v>
      </c>
      <c r="AK1335">
        <v>1460</v>
      </c>
      <c r="AL1335">
        <v>1365</v>
      </c>
      <c r="AM1335">
        <v>1</v>
      </c>
    </row>
    <row r="1336" spans="1:39" x14ac:dyDescent="0.25">
      <c r="A1336">
        <v>69627</v>
      </c>
      <c r="B1336">
        <v>0</v>
      </c>
      <c r="C1336">
        <v>1</v>
      </c>
      <c r="D1336">
        <v>35</v>
      </c>
      <c r="E1336">
        <v>231</v>
      </c>
      <c r="F1336">
        <v>161</v>
      </c>
      <c r="G1336">
        <v>215</v>
      </c>
      <c r="H1336">
        <v>171</v>
      </c>
      <c r="I1336">
        <v>30</v>
      </c>
      <c r="J1336">
        <v>53</v>
      </c>
      <c r="K1336">
        <v>2</v>
      </c>
      <c r="L1336">
        <v>8</v>
      </c>
      <c r="M1336">
        <v>2</v>
      </c>
      <c r="N1336">
        <v>11</v>
      </c>
      <c r="O1336">
        <v>5</v>
      </c>
      <c r="P1336">
        <v>0</v>
      </c>
      <c r="Q1336">
        <v>0</v>
      </c>
      <c r="R1336">
        <v>0</v>
      </c>
      <c r="S1336">
        <v>0</v>
      </c>
      <c r="T1336">
        <v>0</v>
      </c>
      <c r="U1336">
        <v>0</v>
      </c>
      <c r="V1336">
        <v>3</v>
      </c>
      <c r="W1336">
        <v>11</v>
      </c>
      <c r="X1336">
        <v>0</v>
      </c>
      <c r="Y1336">
        <v>58</v>
      </c>
      <c r="Z1336">
        <v>2628</v>
      </c>
      <c r="AA1336">
        <v>0</v>
      </c>
      <c r="AB1336">
        <v>0</v>
      </c>
      <c r="AC1336">
        <v>1</v>
      </c>
      <c r="AD1336">
        <v>0</v>
      </c>
      <c r="AE1336">
        <v>0</v>
      </c>
      <c r="AF1336">
        <v>0</v>
      </c>
      <c r="AG1336">
        <v>0</v>
      </c>
      <c r="AH1336">
        <v>1</v>
      </c>
      <c r="AI1336">
        <v>0</v>
      </c>
      <c r="AJ1336">
        <v>0</v>
      </c>
      <c r="AK1336">
        <v>808</v>
      </c>
      <c r="AL1336">
        <v>755</v>
      </c>
      <c r="AM1336">
        <v>0</v>
      </c>
    </row>
    <row r="1337" spans="1:39" x14ac:dyDescent="0.25">
      <c r="A1337">
        <v>38136</v>
      </c>
      <c r="B1337">
        <v>1</v>
      </c>
      <c r="C1337">
        <v>0</v>
      </c>
      <c r="D1337">
        <v>69</v>
      </c>
      <c r="E1337">
        <v>8</v>
      </c>
      <c r="F1337">
        <v>15</v>
      </c>
      <c r="G1337">
        <v>27</v>
      </c>
      <c r="H1337">
        <v>0</v>
      </c>
      <c r="I1337">
        <v>20</v>
      </c>
      <c r="J1337">
        <v>33</v>
      </c>
      <c r="K1337">
        <v>2</v>
      </c>
      <c r="L1337">
        <v>3</v>
      </c>
      <c r="M1337">
        <v>1</v>
      </c>
      <c r="N1337">
        <v>2</v>
      </c>
      <c r="O1337">
        <v>8</v>
      </c>
      <c r="P1337">
        <v>1</v>
      </c>
      <c r="Q1337">
        <v>0</v>
      </c>
      <c r="R1337">
        <v>0</v>
      </c>
      <c r="S1337">
        <v>0</v>
      </c>
      <c r="T1337">
        <v>0</v>
      </c>
      <c r="U1337">
        <v>0</v>
      </c>
      <c r="V1337">
        <v>3</v>
      </c>
      <c r="W1337">
        <v>11</v>
      </c>
      <c r="X1337">
        <v>0</v>
      </c>
      <c r="Y1337">
        <v>42</v>
      </c>
      <c r="Z1337">
        <v>2592</v>
      </c>
      <c r="AA1337">
        <v>0</v>
      </c>
      <c r="AB1337">
        <v>1</v>
      </c>
      <c r="AC1337">
        <v>0</v>
      </c>
      <c r="AD1337">
        <v>0</v>
      </c>
      <c r="AE1337">
        <v>0</v>
      </c>
      <c r="AF1337">
        <v>0</v>
      </c>
      <c r="AG1337">
        <v>0</v>
      </c>
      <c r="AH1337">
        <v>1</v>
      </c>
      <c r="AI1337">
        <v>0</v>
      </c>
      <c r="AJ1337">
        <v>0</v>
      </c>
      <c r="AK1337">
        <v>70</v>
      </c>
      <c r="AL1337">
        <v>37</v>
      </c>
      <c r="AM1337">
        <v>1</v>
      </c>
    </row>
    <row r="1338" spans="1:39" x14ac:dyDescent="0.25">
      <c r="A1338">
        <v>62159</v>
      </c>
      <c r="B1338">
        <v>0</v>
      </c>
      <c r="C1338">
        <v>0</v>
      </c>
      <c r="D1338">
        <v>68</v>
      </c>
      <c r="E1338">
        <v>182</v>
      </c>
      <c r="F1338">
        <v>17</v>
      </c>
      <c r="G1338">
        <v>259</v>
      </c>
      <c r="H1338">
        <v>77</v>
      </c>
      <c r="I1338">
        <v>70</v>
      </c>
      <c r="J1338">
        <v>29</v>
      </c>
      <c r="K1338">
        <v>1</v>
      </c>
      <c r="L1338">
        <v>6</v>
      </c>
      <c r="M1338">
        <v>2</v>
      </c>
      <c r="N1338">
        <v>10</v>
      </c>
      <c r="O1338">
        <v>4</v>
      </c>
      <c r="P1338">
        <v>0</v>
      </c>
      <c r="Q1338">
        <v>0</v>
      </c>
      <c r="R1338">
        <v>0</v>
      </c>
      <c r="S1338">
        <v>0</v>
      </c>
      <c r="T1338">
        <v>0</v>
      </c>
      <c r="U1338">
        <v>0</v>
      </c>
      <c r="V1338">
        <v>3</v>
      </c>
      <c r="W1338">
        <v>11</v>
      </c>
      <c r="X1338">
        <v>0</v>
      </c>
      <c r="Y1338">
        <v>74</v>
      </c>
      <c r="Z1338">
        <v>2221</v>
      </c>
      <c r="AA1338">
        <v>0</v>
      </c>
      <c r="AB1338">
        <v>0</v>
      </c>
      <c r="AC1338">
        <v>1</v>
      </c>
      <c r="AD1338">
        <v>0</v>
      </c>
      <c r="AE1338">
        <v>0</v>
      </c>
      <c r="AF1338">
        <v>0</v>
      </c>
      <c r="AG1338">
        <v>0</v>
      </c>
      <c r="AH1338">
        <v>0</v>
      </c>
      <c r="AI1338">
        <v>0</v>
      </c>
      <c r="AJ1338">
        <v>1</v>
      </c>
      <c r="AK1338">
        <v>605</v>
      </c>
      <c r="AL1338">
        <v>576</v>
      </c>
      <c r="AM1338">
        <v>0</v>
      </c>
    </row>
    <row r="1339" spans="1:39" x14ac:dyDescent="0.25">
      <c r="A1339">
        <v>80695</v>
      </c>
      <c r="B1339">
        <v>0</v>
      </c>
      <c r="C1339">
        <v>0</v>
      </c>
      <c r="D1339">
        <v>85</v>
      </c>
      <c r="E1339">
        <v>557</v>
      </c>
      <c r="F1339">
        <v>129</v>
      </c>
      <c r="G1339">
        <v>984</v>
      </c>
      <c r="H1339">
        <v>193</v>
      </c>
      <c r="I1339">
        <v>37</v>
      </c>
      <c r="J1339">
        <v>18</v>
      </c>
      <c r="K1339">
        <v>1</v>
      </c>
      <c r="L1339">
        <v>5</v>
      </c>
      <c r="M1339">
        <v>8</v>
      </c>
      <c r="N1339">
        <v>5</v>
      </c>
      <c r="O1339">
        <v>2</v>
      </c>
      <c r="P1339">
        <v>0</v>
      </c>
      <c r="Q1339">
        <v>0</v>
      </c>
      <c r="R1339">
        <v>0</v>
      </c>
      <c r="S1339">
        <v>0</v>
      </c>
      <c r="T1339">
        <v>0</v>
      </c>
      <c r="U1339">
        <v>0</v>
      </c>
      <c r="V1339">
        <v>3</v>
      </c>
      <c r="W1339">
        <v>11</v>
      </c>
      <c r="X1339">
        <v>0</v>
      </c>
      <c r="Y1339">
        <v>57</v>
      </c>
      <c r="Z1339">
        <v>2341</v>
      </c>
      <c r="AA1339">
        <v>0</v>
      </c>
      <c r="AB1339">
        <v>0</v>
      </c>
      <c r="AC1339">
        <v>1</v>
      </c>
      <c r="AD1339">
        <v>0</v>
      </c>
      <c r="AE1339">
        <v>0</v>
      </c>
      <c r="AF1339">
        <v>0</v>
      </c>
      <c r="AG1339">
        <v>0</v>
      </c>
      <c r="AH1339">
        <v>1</v>
      </c>
      <c r="AI1339">
        <v>0</v>
      </c>
      <c r="AJ1339">
        <v>0</v>
      </c>
      <c r="AK1339">
        <v>1900</v>
      </c>
      <c r="AL1339">
        <v>1882</v>
      </c>
      <c r="AM1339">
        <v>0</v>
      </c>
    </row>
    <row r="1340" spans="1:39" x14ac:dyDescent="0.25">
      <c r="A1340">
        <v>33316</v>
      </c>
      <c r="B1340">
        <v>1</v>
      </c>
      <c r="C1340">
        <v>1</v>
      </c>
      <c r="D1340">
        <v>34</v>
      </c>
      <c r="E1340">
        <v>79</v>
      </c>
      <c r="F1340">
        <v>1</v>
      </c>
      <c r="G1340">
        <v>31</v>
      </c>
      <c r="H1340">
        <v>4</v>
      </c>
      <c r="I1340">
        <v>4</v>
      </c>
      <c r="J1340">
        <v>12</v>
      </c>
      <c r="K1340">
        <v>3</v>
      </c>
      <c r="L1340">
        <v>2</v>
      </c>
      <c r="M1340">
        <v>1</v>
      </c>
      <c r="N1340">
        <v>4</v>
      </c>
      <c r="O1340">
        <v>6</v>
      </c>
      <c r="P1340">
        <v>0</v>
      </c>
      <c r="Q1340">
        <v>0</v>
      </c>
      <c r="R1340">
        <v>0</v>
      </c>
      <c r="S1340">
        <v>0</v>
      </c>
      <c r="T1340">
        <v>0</v>
      </c>
      <c r="U1340">
        <v>0</v>
      </c>
      <c r="V1340">
        <v>3</v>
      </c>
      <c r="W1340">
        <v>11</v>
      </c>
      <c r="X1340">
        <v>0</v>
      </c>
      <c r="Y1340">
        <v>49</v>
      </c>
      <c r="Z1340">
        <v>2427</v>
      </c>
      <c r="AA1340">
        <v>0</v>
      </c>
      <c r="AB1340">
        <v>0</v>
      </c>
      <c r="AC1340">
        <v>1</v>
      </c>
      <c r="AD1340">
        <v>0</v>
      </c>
      <c r="AE1340">
        <v>0</v>
      </c>
      <c r="AF1340">
        <v>0</v>
      </c>
      <c r="AG1340">
        <v>0</v>
      </c>
      <c r="AH1340">
        <v>0</v>
      </c>
      <c r="AI1340">
        <v>1</v>
      </c>
      <c r="AJ1340">
        <v>0</v>
      </c>
      <c r="AK1340">
        <v>119</v>
      </c>
      <c r="AL1340">
        <v>107</v>
      </c>
      <c r="AM1340">
        <v>0</v>
      </c>
    </row>
    <row r="1341" spans="1:39" x14ac:dyDescent="0.25">
      <c r="A1341">
        <v>58554</v>
      </c>
      <c r="B1341">
        <v>1</v>
      </c>
      <c r="C1341">
        <v>1</v>
      </c>
      <c r="D1341">
        <v>55</v>
      </c>
      <c r="E1341">
        <v>368</v>
      </c>
      <c r="F1341">
        <v>24</v>
      </c>
      <c r="G1341">
        <v>68</v>
      </c>
      <c r="H1341">
        <v>38</v>
      </c>
      <c r="I1341">
        <v>0</v>
      </c>
      <c r="J1341">
        <v>88</v>
      </c>
      <c r="K1341">
        <v>6</v>
      </c>
      <c r="L1341">
        <v>8</v>
      </c>
      <c r="M1341">
        <v>2</v>
      </c>
      <c r="N1341">
        <v>6</v>
      </c>
      <c r="O1341">
        <v>7</v>
      </c>
      <c r="P1341">
        <v>0</v>
      </c>
      <c r="Q1341">
        <v>0</v>
      </c>
      <c r="R1341">
        <v>0</v>
      </c>
      <c r="S1341">
        <v>0</v>
      </c>
      <c r="T1341">
        <v>0</v>
      </c>
      <c r="U1341">
        <v>0</v>
      </c>
      <c r="V1341">
        <v>3</v>
      </c>
      <c r="W1341">
        <v>11</v>
      </c>
      <c r="X1341">
        <v>0</v>
      </c>
      <c r="Y1341">
        <v>52</v>
      </c>
      <c r="Z1341">
        <v>2800</v>
      </c>
      <c r="AA1341">
        <v>0</v>
      </c>
      <c r="AB1341">
        <v>0</v>
      </c>
      <c r="AC1341">
        <v>0</v>
      </c>
      <c r="AD1341">
        <v>1</v>
      </c>
      <c r="AE1341">
        <v>0</v>
      </c>
      <c r="AF1341">
        <v>0</v>
      </c>
      <c r="AG1341">
        <v>0</v>
      </c>
      <c r="AH1341">
        <v>1</v>
      </c>
      <c r="AI1341">
        <v>0</v>
      </c>
      <c r="AJ1341">
        <v>0</v>
      </c>
      <c r="AK1341">
        <v>498</v>
      </c>
      <c r="AL1341">
        <v>410</v>
      </c>
      <c r="AM1341">
        <v>0</v>
      </c>
    </row>
    <row r="1342" spans="1:39" x14ac:dyDescent="0.25">
      <c r="A1342">
        <v>17256</v>
      </c>
      <c r="B1342">
        <v>1</v>
      </c>
      <c r="C1342">
        <v>0</v>
      </c>
      <c r="D1342">
        <v>10</v>
      </c>
      <c r="E1342">
        <v>6</v>
      </c>
      <c r="F1342">
        <v>4</v>
      </c>
      <c r="G1342">
        <v>14</v>
      </c>
      <c r="H1342">
        <v>8</v>
      </c>
      <c r="I1342">
        <v>8</v>
      </c>
      <c r="J1342">
        <v>22</v>
      </c>
      <c r="K1342">
        <v>2</v>
      </c>
      <c r="L1342">
        <v>2</v>
      </c>
      <c r="M1342">
        <v>1</v>
      </c>
      <c r="N1342">
        <v>2</v>
      </c>
      <c r="O1342">
        <v>8</v>
      </c>
      <c r="P1342">
        <v>1</v>
      </c>
      <c r="Q1342">
        <v>0</v>
      </c>
      <c r="R1342">
        <v>0</v>
      </c>
      <c r="S1342">
        <v>0</v>
      </c>
      <c r="T1342">
        <v>0</v>
      </c>
      <c r="U1342">
        <v>0</v>
      </c>
      <c r="V1342">
        <v>3</v>
      </c>
      <c r="W1342">
        <v>11</v>
      </c>
      <c r="X1342">
        <v>0</v>
      </c>
      <c r="Y1342">
        <v>28</v>
      </c>
      <c r="Z1342">
        <v>2377</v>
      </c>
      <c r="AA1342">
        <v>0</v>
      </c>
      <c r="AB1342">
        <v>1</v>
      </c>
      <c r="AC1342">
        <v>0</v>
      </c>
      <c r="AD1342">
        <v>0</v>
      </c>
      <c r="AE1342">
        <v>0</v>
      </c>
      <c r="AF1342">
        <v>0</v>
      </c>
      <c r="AG1342">
        <v>1</v>
      </c>
      <c r="AH1342">
        <v>0</v>
      </c>
      <c r="AI1342">
        <v>0</v>
      </c>
      <c r="AJ1342">
        <v>0</v>
      </c>
      <c r="AK1342">
        <v>40</v>
      </c>
      <c r="AL1342">
        <v>18</v>
      </c>
      <c r="AM1342">
        <v>1</v>
      </c>
    </row>
    <row r="1343" spans="1:39" x14ac:dyDescent="0.25">
      <c r="A1343">
        <v>53034</v>
      </c>
      <c r="B1343">
        <v>1</v>
      </c>
      <c r="C1343">
        <v>1</v>
      </c>
      <c r="D1343">
        <v>30</v>
      </c>
      <c r="E1343">
        <v>160</v>
      </c>
      <c r="F1343">
        <v>15</v>
      </c>
      <c r="G1343">
        <v>196</v>
      </c>
      <c r="H1343">
        <v>15</v>
      </c>
      <c r="I1343">
        <v>11</v>
      </c>
      <c r="J1343">
        <v>50</v>
      </c>
      <c r="K1343">
        <v>8</v>
      </c>
      <c r="L1343">
        <v>6</v>
      </c>
      <c r="M1343">
        <v>1</v>
      </c>
      <c r="N1343">
        <v>7</v>
      </c>
      <c r="O1343">
        <v>8</v>
      </c>
      <c r="P1343">
        <v>0</v>
      </c>
      <c r="Q1343">
        <v>0</v>
      </c>
      <c r="R1343">
        <v>0</v>
      </c>
      <c r="S1343">
        <v>0</v>
      </c>
      <c r="T1343">
        <v>0</v>
      </c>
      <c r="U1343">
        <v>0</v>
      </c>
      <c r="V1343">
        <v>3</v>
      </c>
      <c r="W1343">
        <v>11</v>
      </c>
      <c r="X1343">
        <v>0</v>
      </c>
      <c r="Y1343">
        <v>46</v>
      </c>
      <c r="Z1343">
        <v>2554</v>
      </c>
      <c r="AA1343">
        <v>1</v>
      </c>
      <c r="AB1343">
        <v>0</v>
      </c>
      <c r="AC1343">
        <v>0</v>
      </c>
      <c r="AD1343">
        <v>0</v>
      </c>
      <c r="AE1343">
        <v>0</v>
      </c>
      <c r="AF1343">
        <v>0</v>
      </c>
      <c r="AG1343">
        <v>0</v>
      </c>
      <c r="AH1343">
        <v>1</v>
      </c>
      <c r="AI1343">
        <v>0</v>
      </c>
      <c r="AJ1343">
        <v>0</v>
      </c>
      <c r="AK1343">
        <v>397</v>
      </c>
      <c r="AL1343">
        <v>347</v>
      </c>
      <c r="AM1343">
        <v>0</v>
      </c>
    </row>
    <row r="1344" spans="1:39" x14ac:dyDescent="0.25">
      <c r="A1344">
        <v>52203</v>
      </c>
      <c r="B1344">
        <v>0</v>
      </c>
      <c r="C1344">
        <v>0</v>
      </c>
      <c r="D1344">
        <v>36</v>
      </c>
      <c r="E1344">
        <v>488</v>
      </c>
      <c r="F1344">
        <v>21</v>
      </c>
      <c r="G1344">
        <v>238</v>
      </c>
      <c r="H1344">
        <v>56</v>
      </c>
      <c r="I1344">
        <v>108</v>
      </c>
      <c r="J1344">
        <v>28</v>
      </c>
      <c r="K1344">
        <v>1</v>
      </c>
      <c r="L1344">
        <v>8</v>
      </c>
      <c r="M1344">
        <v>7</v>
      </c>
      <c r="N1344">
        <v>11</v>
      </c>
      <c r="O1344">
        <v>6</v>
      </c>
      <c r="P1344">
        <v>0</v>
      </c>
      <c r="Q1344">
        <v>0</v>
      </c>
      <c r="R1344">
        <v>0</v>
      </c>
      <c r="S1344">
        <v>0</v>
      </c>
      <c r="T1344">
        <v>0</v>
      </c>
      <c r="U1344">
        <v>0</v>
      </c>
      <c r="V1344">
        <v>3</v>
      </c>
      <c r="W1344">
        <v>11</v>
      </c>
      <c r="X1344">
        <v>0</v>
      </c>
      <c r="Y1344">
        <v>70</v>
      </c>
      <c r="Z1344">
        <v>2857</v>
      </c>
      <c r="AA1344">
        <v>0</v>
      </c>
      <c r="AB1344">
        <v>0</v>
      </c>
      <c r="AC1344">
        <v>0</v>
      </c>
      <c r="AD1344">
        <v>1</v>
      </c>
      <c r="AE1344">
        <v>0</v>
      </c>
      <c r="AF1344">
        <v>1</v>
      </c>
      <c r="AG1344">
        <v>0</v>
      </c>
      <c r="AH1344">
        <v>0</v>
      </c>
      <c r="AI1344">
        <v>0</v>
      </c>
      <c r="AJ1344">
        <v>0</v>
      </c>
      <c r="AK1344">
        <v>911</v>
      </c>
      <c r="AL1344">
        <v>883</v>
      </c>
      <c r="AM1344">
        <v>0</v>
      </c>
    </row>
    <row r="1345" spans="1:39" x14ac:dyDescent="0.25">
      <c r="A1345">
        <v>59601</v>
      </c>
      <c r="B1345">
        <v>0</v>
      </c>
      <c r="C1345">
        <v>1</v>
      </c>
      <c r="D1345">
        <v>14</v>
      </c>
      <c r="E1345">
        <v>691</v>
      </c>
      <c r="F1345">
        <v>7</v>
      </c>
      <c r="G1345">
        <v>69</v>
      </c>
      <c r="H1345">
        <v>0</v>
      </c>
      <c r="I1345">
        <v>7</v>
      </c>
      <c r="J1345">
        <v>23</v>
      </c>
      <c r="K1345">
        <v>4</v>
      </c>
      <c r="L1345">
        <v>2</v>
      </c>
      <c r="M1345">
        <v>2</v>
      </c>
      <c r="N1345">
        <v>7</v>
      </c>
      <c r="O1345">
        <v>8</v>
      </c>
      <c r="P1345">
        <v>0</v>
      </c>
      <c r="Q1345">
        <v>1</v>
      </c>
      <c r="R1345">
        <v>0</v>
      </c>
      <c r="S1345">
        <v>0</v>
      </c>
      <c r="T1345">
        <v>0</v>
      </c>
      <c r="U1345">
        <v>0</v>
      </c>
      <c r="V1345">
        <v>3</v>
      </c>
      <c r="W1345">
        <v>11</v>
      </c>
      <c r="X1345">
        <v>0</v>
      </c>
      <c r="Y1345">
        <v>43</v>
      </c>
      <c r="Z1345">
        <v>2498</v>
      </c>
      <c r="AA1345">
        <v>1</v>
      </c>
      <c r="AB1345">
        <v>0</v>
      </c>
      <c r="AC1345">
        <v>0</v>
      </c>
      <c r="AD1345">
        <v>0</v>
      </c>
      <c r="AE1345">
        <v>0</v>
      </c>
      <c r="AF1345">
        <v>1</v>
      </c>
      <c r="AG1345">
        <v>0</v>
      </c>
      <c r="AH1345">
        <v>0</v>
      </c>
      <c r="AI1345">
        <v>0</v>
      </c>
      <c r="AJ1345">
        <v>0</v>
      </c>
      <c r="AK1345">
        <v>774</v>
      </c>
      <c r="AL1345">
        <v>751</v>
      </c>
      <c r="AM1345">
        <v>1</v>
      </c>
    </row>
    <row r="1346" spans="1:39" x14ac:dyDescent="0.25">
      <c r="A1346">
        <v>75154</v>
      </c>
      <c r="B1346">
        <v>0</v>
      </c>
      <c r="C1346">
        <v>1</v>
      </c>
      <c r="D1346">
        <v>79</v>
      </c>
      <c r="E1346">
        <v>543</v>
      </c>
      <c r="F1346">
        <v>10</v>
      </c>
      <c r="G1346">
        <v>205</v>
      </c>
      <c r="H1346">
        <v>160</v>
      </c>
      <c r="I1346">
        <v>143</v>
      </c>
      <c r="J1346">
        <v>82</v>
      </c>
      <c r="K1346">
        <v>1</v>
      </c>
      <c r="L1346">
        <v>6</v>
      </c>
      <c r="M1346">
        <v>3</v>
      </c>
      <c r="N1346">
        <v>6</v>
      </c>
      <c r="O1346">
        <v>3</v>
      </c>
      <c r="P1346">
        <v>0</v>
      </c>
      <c r="Q1346">
        <v>0</v>
      </c>
      <c r="R1346">
        <v>0</v>
      </c>
      <c r="S1346">
        <v>0</v>
      </c>
      <c r="T1346">
        <v>0</v>
      </c>
      <c r="U1346">
        <v>0</v>
      </c>
      <c r="V1346">
        <v>3</v>
      </c>
      <c r="W1346">
        <v>11</v>
      </c>
      <c r="X1346">
        <v>1</v>
      </c>
      <c r="Y1346">
        <v>62</v>
      </c>
      <c r="Z1346">
        <v>2822</v>
      </c>
      <c r="AA1346">
        <v>0</v>
      </c>
      <c r="AB1346">
        <v>0</v>
      </c>
      <c r="AC1346">
        <v>1</v>
      </c>
      <c r="AD1346">
        <v>0</v>
      </c>
      <c r="AE1346">
        <v>0</v>
      </c>
      <c r="AF1346">
        <v>0</v>
      </c>
      <c r="AG1346">
        <v>0</v>
      </c>
      <c r="AH1346">
        <v>0</v>
      </c>
      <c r="AI1346">
        <v>1</v>
      </c>
      <c r="AJ1346">
        <v>0</v>
      </c>
      <c r="AK1346">
        <v>1061</v>
      </c>
      <c r="AL1346">
        <v>979</v>
      </c>
      <c r="AM1346">
        <v>0</v>
      </c>
    </row>
    <row r="1347" spans="1:39" x14ac:dyDescent="0.25">
      <c r="A1347">
        <v>47025</v>
      </c>
      <c r="B1347">
        <v>0</v>
      </c>
      <c r="C1347">
        <v>1</v>
      </c>
      <c r="D1347">
        <v>52</v>
      </c>
      <c r="E1347">
        <v>254</v>
      </c>
      <c r="F1347">
        <v>7</v>
      </c>
      <c r="G1347">
        <v>108</v>
      </c>
      <c r="H1347">
        <v>20</v>
      </c>
      <c r="I1347">
        <v>0</v>
      </c>
      <c r="J1347">
        <v>26</v>
      </c>
      <c r="K1347">
        <v>3</v>
      </c>
      <c r="L1347">
        <v>6</v>
      </c>
      <c r="M1347">
        <v>3</v>
      </c>
      <c r="N1347">
        <v>5</v>
      </c>
      <c r="O1347">
        <v>6</v>
      </c>
      <c r="P1347">
        <v>0</v>
      </c>
      <c r="Q1347">
        <v>0</v>
      </c>
      <c r="R1347">
        <v>0</v>
      </c>
      <c r="S1347">
        <v>0</v>
      </c>
      <c r="T1347">
        <v>0</v>
      </c>
      <c r="U1347">
        <v>0</v>
      </c>
      <c r="V1347">
        <v>3</v>
      </c>
      <c r="W1347">
        <v>11</v>
      </c>
      <c r="X1347">
        <v>0</v>
      </c>
      <c r="Y1347">
        <v>44</v>
      </c>
      <c r="Z1347">
        <v>2393</v>
      </c>
      <c r="AA1347">
        <v>0</v>
      </c>
      <c r="AB1347">
        <v>0</v>
      </c>
      <c r="AC1347">
        <v>1</v>
      </c>
      <c r="AD1347">
        <v>0</v>
      </c>
      <c r="AE1347">
        <v>0</v>
      </c>
      <c r="AF1347">
        <v>0</v>
      </c>
      <c r="AG1347">
        <v>0</v>
      </c>
      <c r="AH1347">
        <v>1</v>
      </c>
      <c r="AI1347">
        <v>0</v>
      </c>
      <c r="AJ1347">
        <v>0</v>
      </c>
      <c r="AK1347">
        <v>389</v>
      </c>
      <c r="AL1347">
        <v>363</v>
      </c>
      <c r="AM1347">
        <v>0</v>
      </c>
    </row>
    <row r="1348" spans="1:39" x14ac:dyDescent="0.25">
      <c r="A1348">
        <v>37971</v>
      </c>
      <c r="B1348">
        <v>1</v>
      </c>
      <c r="C1348">
        <v>0</v>
      </c>
      <c r="D1348">
        <v>97</v>
      </c>
      <c r="E1348">
        <v>5</v>
      </c>
      <c r="F1348">
        <v>4</v>
      </c>
      <c r="G1348">
        <v>10</v>
      </c>
      <c r="H1348">
        <v>2</v>
      </c>
      <c r="I1348">
        <v>2</v>
      </c>
      <c r="J1348">
        <v>7</v>
      </c>
      <c r="K1348">
        <v>1</v>
      </c>
      <c r="L1348">
        <v>1</v>
      </c>
      <c r="M1348">
        <v>0</v>
      </c>
      <c r="N1348">
        <v>3</v>
      </c>
      <c r="O1348">
        <v>8</v>
      </c>
      <c r="P1348">
        <v>0</v>
      </c>
      <c r="Q1348">
        <v>0</v>
      </c>
      <c r="R1348">
        <v>0</v>
      </c>
      <c r="S1348">
        <v>0</v>
      </c>
      <c r="T1348">
        <v>0</v>
      </c>
      <c r="U1348">
        <v>0</v>
      </c>
      <c r="V1348">
        <v>3</v>
      </c>
      <c r="W1348">
        <v>11</v>
      </c>
      <c r="X1348">
        <v>0</v>
      </c>
      <c r="Y1348">
        <v>47</v>
      </c>
      <c r="Z1348">
        <v>2375</v>
      </c>
      <c r="AA1348">
        <v>0</v>
      </c>
      <c r="AB1348">
        <v>1</v>
      </c>
      <c r="AC1348">
        <v>0</v>
      </c>
      <c r="AD1348">
        <v>0</v>
      </c>
      <c r="AE1348">
        <v>0</v>
      </c>
      <c r="AF1348">
        <v>0</v>
      </c>
      <c r="AG1348">
        <v>0</v>
      </c>
      <c r="AH1348">
        <v>1</v>
      </c>
      <c r="AI1348">
        <v>0</v>
      </c>
      <c r="AJ1348">
        <v>0</v>
      </c>
      <c r="AK1348">
        <v>23</v>
      </c>
      <c r="AL1348">
        <v>16</v>
      </c>
      <c r="AM1348">
        <v>0</v>
      </c>
    </row>
    <row r="1349" spans="1:39" x14ac:dyDescent="0.25">
      <c r="A1349">
        <v>41335</v>
      </c>
      <c r="B1349">
        <v>1</v>
      </c>
      <c r="C1349">
        <v>0</v>
      </c>
      <c r="D1349">
        <v>24</v>
      </c>
      <c r="E1349">
        <v>112</v>
      </c>
      <c r="F1349">
        <v>19</v>
      </c>
      <c r="G1349">
        <v>21</v>
      </c>
      <c r="H1349">
        <v>16</v>
      </c>
      <c r="I1349">
        <v>14</v>
      </c>
      <c r="J1349">
        <v>5</v>
      </c>
      <c r="K1349">
        <v>3</v>
      </c>
      <c r="L1349">
        <v>4</v>
      </c>
      <c r="M1349">
        <v>1</v>
      </c>
      <c r="N1349">
        <v>4</v>
      </c>
      <c r="O1349">
        <v>7</v>
      </c>
      <c r="P1349">
        <v>0</v>
      </c>
      <c r="Q1349">
        <v>0</v>
      </c>
      <c r="R1349">
        <v>0</v>
      </c>
      <c r="S1349">
        <v>0</v>
      </c>
      <c r="T1349">
        <v>0</v>
      </c>
      <c r="U1349">
        <v>0</v>
      </c>
      <c r="V1349">
        <v>3</v>
      </c>
      <c r="W1349">
        <v>11</v>
      </c>
      <c r="X1349">
        <v>0</v>
      </c>
      <c r="Y1349">
        <v>52</v>
      </c>
      <c r="Z1349">
        <v>2344</v>
      </c>
      <c r="AA1349">
        <v>1</v>
      </c>
      <c r="AB1349">
        <v>0</v>
      </c>
      <c r="AC1349">
        <v>0</v>
      </c>
      <c r="AD1349">
        <v>0</v>
      </c>
      <c r="AE1349">
        <v>0</v>
      </c>
      <c r="AF1349">
        <v>0</v>
      </c>
      <c r="AG1349">
        <v>0</v>
      </c>
      <c r="AH1349">
        <v>0</v>
      </c>
      <c r="AI1349">
        <v>1</v>
      </c>
      <c r="AJ1349">
        <v>0</v>
      </c>
      <c r="AK1349">
        <v>182</v>
      </c>
      <c r="AL1349">
        <v>177</v>
      </c>
      <c r="AM1349">
        <v>0</v>
      </c>
    </row>
    <row r="1350" spans="1:39" x14ac:dyDescent="0.25">
      <c r="A1350">
        <v>67267</v>
      </c>
      <c r="B1350">
        <v>0</v>
      </c>
      <c r="C1350">
        <v>1</v>
      </c>
      <c r="D1350">
        <v>0</v>
      </c>
      <c r="E1350">
        <v>134</v>
      </c>
      <c r="F1350">
        <v>11</v>
      </c>
      <c r="G1350">
        <v>59</v>
      </c>
      <c r="H1350">
        <v>15</v>
      </c>
      <c r="I1350">
        <v>2</v>
      </c>
      <c r="J1350">
        <v>30</v>
      </c>
      <c r="K1350">
        <v>1</v>
      </c>
      <c r="L1350">
        <v>3</v>
      </c>
      <c r="M1350">
        <v>2</v>
      </c>
      <c r="N1350">
        <v>5</v>
      </c>
      <c r="O1350">
        <v>2</v>
      </c>
      <c r="P1350">
        <v>0</v>
      </c>
      <c r="Q1350">
        <v>0</v>
      </c>
      <c r="R1350">
        <v>0</v>
      </c>
      <c r="S1350">
        <v>0</v>
      </c>
      <c r="T1350">
        <v>0</v>
      </c>
      <c r="U1350">
        <v>0</v>
      </c>
      <c r="V1350">
        <v>3</v>
      </c>
      <c r="W1350">
        <v>11</v>
      </c>
      <c r="X1350">
        <v>0</v>
      </c>
      <c r="Y1350">
        <v>62</v>
      </c>
      <c r="Z1350">
        <v>2206</v>
      </c>
      <c r="AA1350">
        <v>0</v>
      </c>
      <c r="AB1350">
        <v>1</v>
      </c>
      <c r="AC1350">
        <v>0</v>
      </c>
      <c r="AD1350">
        <v>0</v>
      </c>
      <c r="AE1350">
        <v>0</v>
      </c>
      <c r="AF1350">
        <v>0</v>
      </c>
      <c r="AG1350">
        <v>0</v>
      </c>
      <c r="AH1350">
        <v>1</v>
      </c>
      <c r="AI1350">
        <v>0</v>
      </c>
      <c r="AJ1350">
        <v>0</v>
      </c>
      <c r="AK1350">
        <v>221</v>
      </c>
      <c r="AL1350">
        <v>191</v>
      </c>
      <c r="AM1350">
        <v>0</v>
      </c>
    </row>
    <row r="1351" spans="1:39" x14ac:dyDescent="0.25">
      <c r="A1351">
        <v>57338</v>
      </c>
      <c r="B1351">
        <v>0</v>
      </c>
      <c r="C1351">
        <v>1</v>
      </c>
      <c r="D1351">
        <v>96</v>
      </c>
      <c r="E1351">
        <v>143</v>
      </c>
      <c r="F1351">
        <v>6</v>
      </c>
      <c r="G1351">
        <v>52</v>
      </c>
      <c r="H1351">
        <v>11</v>
      </c>
      <c r="I1351">
        <v>8</v>
      </c>
      <c r="J1351">
        <v>17</v>
      </c>
      <c r="K1351">
        <v>2</v>
      </c>
      <c r="L1351">
        <v>4</v>
      </c>
      <c r="M1351">
        <v>1</v>
      </c>
      <c r="N1351">
        <v>5</v>
      </c>
      <c r="O1351">
        <v>5</v>
      </c>
      <c r="P1351">
        <v>0</v>
      </c>
      <c r="Q1351">
        <v>0</v>
      </c>
      <c r="R1351">
        <v>0</v>
      </c>
      <c r="S1351">
        <v>0</v>
      </c>
      <c r="T1351">
        <v>0</v>
      </c>
      <c r="U1351">
        <v>0</v>
      </c>
      <c r="V1351">
        <v>3</v>
      </c>
      <c r="W1351">
        <v>11</v>
      </c>
      <c r="X1351">
        <v>0</v>
      </c>
      <c r="Y1351">
        <v>45</v>
      </c>
      <c r="Z1351">
        <v>2220</v>
      </c>
      <c r="AA1351">
        <v>0</v>
      </c>
      <c r="AB1351">
        <v>0</v>
      </c>
      <c r="AC1351">
        <v>1</v>
      </c>
      <c r="AD1351">
        <v>0</v>
      </c>
      <c r="AE1351">
        <v>0</v>
      </c>
      <c r="AF1351">
        <v>0</v>
      </c>
      <c r="AG1351">
        <v>0</v>
      </c>
      <c r="AH1351">
        <v>1</v>
      </c>
      <c r="AI1351">
        <v>0</v>
      </c>
      <c r="AJ1351">
        <v>0</v>
      </c>
      <c r="AK1351">
        <v>220</v>
      </c>
      <c r="AL1351">
        <v>203</v>
      </c>
      <c r="AM1351">
        <v>0</v>
      </c>
    </row>
    <row r="1352" spans="1:39" x14ac:dyDescent="0.25">
      <c r="A1352">
        <v>50523</v>
      </c>
      <c r="B1352">
        <v>1</v>
      </c>
      <c r="C1352">
        <v>1</v>
      </c>
      <c r="D1352">
        <v>89</v>
      </c>
      <c r="E1352">
        <v>51</v>
      </c>
      <c r="F1352">
        <v>4</v>
      </c>
      <c r="G1352">
        <v>24</v>
      </c>
      <c r="H1352">
        <v>4</v>
      </c>
      <c r="I1352">
        <v>7</v>
      </c>
      <c r="J1352">
        <v>1</v>
      </c>
      <c r="K1352">
        <v>2</v>
      </c>
      <c r="L1352">
        <v>2</v>
      </c>
      <c r="M1352">
        <v>0</v>
      </c>
      <c r="N1352">
        <v>4</v>
      </c>
      <c r="O1352">
        <v>6</v>
      </c>
      <c r="P1352">
        <v>0</v>
      </c>
      <c r="Q1352">
        <v>0</v>
      </c>
      <c r="R1352">
        <v>0</v>
      </c>
      <c r="S1352">
        <v>0</v>
      </c>
      <c r="T1352">
        <v>0</v>
      </c>
      <c r="U1352">
        <v>0</v>
      </c>
      <c r="V1352">
        <v>3</v>
      </c>
      <c r="W1352">
        <v>11</v>
      </c>
      <c r="X1352">
        <v>0</v>
      </c>
      <c r="Y1352">
        <v>60</v>
      </c>
      <c r="Z1352">
        <v>2345</v>
      </c>
      <c r="AA1352">
        <v>0</v>
      </c>
      <c r="AB1352">
        <v>0</v>
      </c>
      <c r="AC1352">
        <v>0</v>
      </c>
      <c r="AD1352">
        <v>1</v>
      </c>
      <c r="AE1352">
        <v>0</v>
      </c>
      <c r="AF1352">
        <v>1</v>
      </c>
      <c r="AG1352">
        <v>0</v>
      </c>
      <c r="AH1352">
        <v>0</v>
      </c>
      <c r="AI1352">
        <v>0</v>
      </c>
      <c r="AJ1352">
        <v>0</v>
      </c>
      <c r="AK1352">
        <v>90</v>
      </c>
      <c r="AL1352">
        <v>89</v>
      </c>
      <c r="AM1352">
        <v>0</v>
      </c>
    </row>
    <row r="1353" spans="1:39" x14ac:dyDescent="0.25">
      <c r="A1353">
        <v>35791</v>
      </c>
      <c r="B1353">
        <v>2</v>
      </c>
      <c r="C1353">
        <v>1</v>
      </c>
      <c r="D1353">
        <v>94</v>
      </c>
      <c r="E1353">
        <v>27</v>
      </c>
      <c r="F1353">
        <v>0</v>
      </c>
      <c r="G1353">
        <v>5</v>
      </c>
      <c r="H1353">
        <v>0</v>
      </c>
      <c r="I1353">
        <v>0</v>
      </c>
      <c r="J1353">
        <v>3</v>
      </c>
      <c r="K1353">
        <v>2</v>
      </c>
      <c r="L1353">
        <v>1</v>
      </c>
      <c r="M1353">
        <v>0</v>
      </c>
      <c r="N1353">
        <v>3</v>
      </c>
      <c r="O1353">
        <v>8</v>
      </c>
      <c r="P1353">
        <v>0</v>
      </c>
      <c r="Q1353">
        <v>0</v>
      </c>
      <c r="R1353">
        <v>0</v>
      </c>
      <c r="S1353">
        <v>0</v>
      </c>
      <c r="T1353">
        <v>0</v>
      </c>
      <c r="U1353">
        <v>0</v>
      </c>
      <c r="V1353">
        <v>3</v>
      </c>
      <c r="W1353">
        <v>11</v>
      </c>
      <c r="X1353">
        <v>0</v>
      </c>
      <c r="Y1353">
        <v>55</v>
      </c>
      <c r="Z1353">
        <v>2578</v>
      </c>
      <c r="AA1353">
        <v>0</v>
      </c>
      <c r="AB1353">
        <v>0</v>
      </c>
      <c r="AC1353">
        <v>1</v>
      </c>
      <c r="AD1353">
        <v>0</v>
      </c>
      <c r="AE1353">
        <v>0</v>
      </c>
      <c r="AF1353">
        <v>0</v>
      </c>
      <c r="AG1353">
        <v>0</v>
      </c>
      <c r="AH1353">
        <v>0</v>
      </c>
      <c r="AI1353">
        <v>1</v>
      </c>
      <c r="AJ1353">
        <v>0</v>
      </c>
      <c r="AK1353">
        <v>32</v>
      </c>
      <c r="AL1353">
        <v>29</v>
      </c>
      <c r="AM1353">
        <v>0</v>
      </c>
    </row>
    <row r="1354" spans="1:39" x14ac:dyDescent="0.25">
      <c r="A1354">
        <v>50611</v>
      </c>
      <c r="B1354">
        <v>0</v>
      </c>
      <c r="C1354">
        <v>1</v>
      </c>
      <c r="D1354">
        <v>98</v>
      </c>
      <c r="E1354">
        <v>459</v>
      </c>
      <c r="F1354">
        <v>0</v>
      </c>
      <c r="G1354">
        <v>24</v>
      </c>
      <c r="H1354">
        <v>6</v>
      </c>
      <c r="I1354">
        <v>0</v>
      </c>
      <c r="J1354">
        <v>4</v>
      </c>
      <c r="K1354">
        <v>6</v>
      </c>
      <c r="L1354">
        <v>4</v>
      </c>
      <c r="M1354">
        <v>5</v>
      </c>
      <c r="N1354">
        <v>7</v>
      </c>
      <c r="O1354">
        <v>6</v>
      </c>
      <c r="P1354">
        <v>0</v>
      </c>
      <c r="Q1354">
        <v>1</v>
      </c>
      <c r="R1354">
        <v>0</v>
      </c>
      <c r="S1354">
        <v>0</v>
      </c>
      <c r="T1354">
        <v>0</v>
      </c>
      <c r="U1354">
        <v>0</v>
      </c>
      <c r="V1354">
        <v>3</v>
      </c>
      <c r="W1354">
        <v>11</v>
      </c>
      <c r="X1354">
        <v>0</v>
      </c>
      <c r="Y1354">
        <v>60</v>
      </c>
      <c r="Z1354">
        <v>2792</v>
      </c>
      <c r="AA1354">
        <v>1</v>
      </c>
      <c r="AB1354">
        <v>0</v>
      </c>
      <c r="AC1354">
        <v>0</v>
      </c>
      <c r="AD1354">
        <v>0</v>
      </c>
      <c r="AE1354">
        <v>0</v>
      </c>
      <c r="AF1354">
        <v>0</v>
      </c>
      <c r="AG1354">
        <v>0</v>
      </c>
      <c r="AH1354">
        <v>0</v>
      </c>
      <c r="AI1354">
        <v>0</v>
      </c>
      <c r="AJ1354">
        <v>1</v>
      </c>
      <c r="AK1354">
        <v>489</v>
      </c>
      <c r="AL1354">
        <v>485</v>
      </c>
      <c r="AM1354">
        <v>1</v>
      </c>
    </row>
    <row r="1355" spans="1:39" x14ac:dyDescent="0.25">
      <c r="A1355">
        <v>56242</v>
      </c>
      <c r="B1355">
        <v>0</v>
      </c>
      <c r="C1355">
        <v>1</v>
      </c>
      <c r="D1355">
        <v>72</v>
      </c>
      <c r="E1355">
        <v>689</v>
      </c>
      <c r="F1355">
        <v>8</v>
      </c>
      <c r="G1355">
        <v>167</v>
      </c>
      <c r="H1355">
        <v>11</v>
      </c>
      <c r="I1355">
        <v>8</v>
      </c>
      <c r="J1355">
        <v>88</v>
      </c>
      <c r="K1355">
        <v>5</v>
      </c>
      <c r="L1355">
        <v>8</v>
      </c>
      <c r="M1355">
        <v>4</v>
      </c>
      <c r="N1355">
        <v>11</v>
      </c>
      <c r="O1355">
        <v>6</v>
      </c>
      <c r="P1355">
        <v>0</v>
      </c>
      <c r="Q1355">
        <v>0</v>
      </c>
      <c r="R1355">
        <v>0</v>
      </c>
      <c r="S1355">
        <v>0</v>
      </c>
      <c r="T1355">
        <v>0</v>
      </c>
      <c r="U1355">
        <v>0</v>
      </c>
      <c r="V1355">
        <v>3</v>
      </c>
      <c r="W1355">
        <v>11</v>
      </c>
      <c r="X1355">
        <v>0</v>
      </c>
      <c r="Y1355">
        <v>51</v>
      </c>
      <c r="Z1355">
        <v>2642</v>
      </c>
      <c r="AA1355">
        <v>0</v>
      </c>
      <c r="AB1355">
        <v>1</v>
      </c>
      <c r="AC1355">
        <v>0</v>
      </c>
      <c r="AD1355">
        <v>0</v>
      </c>
      <c r="AE1355">
        <v>0</v>
      </c>
      <c r="AF1355">
        <v>0</v>
      </c>
      <c r="AG1355">
        <v>0</v>
      </c>
      <c r="AH1355">
        <v>0</v>
      </c>
      <c r="AI1355">
        <v>0</v>
      </c>
      <c r="AJ1355">
        <v>1</v>
      </c>
      <c r="AK1355">
        <v>883</v>
      </c>
      <c r="AL1355">
        <v>795</v>
      </c>
      <c r="AM1355">
        <v>0</v>
      </c>
    </row>
    <row r="1356" spans="1:39" x14ac:dyDescent="0.25">
      <c r="A1356">
        <v>48904</v>
      </c>
      <c r="B1356">
        <v>0</v>
      </c>
      <c r="C1356">
        <v>1</v>
      </c>
      <c r="D1356">
        <v>1</v>
      </c>
      <c r="E1356">
        <v>283</v>
      </c>
      <c r="F1356">
        <v>10</v>
      </c>
      <c r="G1356">
        <v>38</v>
      </c>
      <c r="H1356">
        <v>0</v>
      </c>
      <c r="I1356">
        <v>13</v>
      </c>
      <c r="J1356">
        <v>27</v>
      </c>
      <c r="K1356">
        <v>4</v>
      </c>
      <c r="L1356">
        <v>7</v>
      </c>
      <c r="M1356">
        <v>2</v>
      </c>
      <c r="N1356">
        <v>4</v>
      </c>
      <c r="O1356">
        <v>8</v>
      </c>
      <c r="P1356">
        <v>0</v>
      </c>
      <c r="Q1356">
        <v>0</v>
      </c>
      <c r="R1356">
        <v>0</v>
      </c>
      <c r="S1356">
        <v>0</v>
      </c>
      <c r="T1356">
        <v>0</v>
      </c>
      <c r="U1356">
        <v>0</v>
      </c>
      <c r="V1356">
        <v>3</v>
      </c>
      <c r="W1356">
        <v>11</v>
      </c>
      <c r="X1356">
        <v>0</v>
      </c>
      <c r="Y1356">
        <v>60</v>
      </c>
      <c r="Z1356">
        <v>2733</v>
      </c>
      <c r="AA1356">
        <v>0</v>
      </c>
      <c r="AB1356">
        <v>0</v>
      </c>
      <c r="AC1356">
        <v>1</v>
      </c>
      <c r="AD1356">
        <v>0</v>
      </c>
      <c r="AE1356">
        <v>0</v>
      </c>
      <c r="AF1356">
        <v>0</v>
      </c>
      <c r="AG1356">
        <v>0</v>
      </c>
      <c r="AH1356">
        <v>1</v>
      </c>
      <c r="AI1356">
        <v>0</v>
      </c>
      <c r="AJ1356">
        <v>0</v>
      </c>
      <c r="AK1356">
        <v>344</v>
      </c>
      <c r="AL1356">
        <v>317</v>
      </c>
      <c r="AM1356">
        <v>0</v>
      </c>
    </row>
    <row r="1357" spans="1:39" x14ac:dyDescent="0.25">
      <c r="A1357">
        <v>56243</v>
      </c>
      <c r="B1357">
        <v>1</v>
      </c>
      <c r="C1357">
        <v>2</v>
      </c>
      <c r="D1357">
        <v>26</v>
      </c>
      <c r="E1357">
        <v>347</v>
      </c>
      <c r="F1357">
        <v>0</v>
      </c>
      <c r="G1357">
        <v>35</v>
      </c>
      <c r="H1357">
        <v>4</v>
      </c>
      <c r="I1357">
        <v>3</v>
      </c>
      <c r="J1357">
        <v>7</v>
      </c>
      <c r="K1357">
        <v>6</v>
      </c>
      <c r="L1357">
        <v>4</v>
      </c>
      <c r="M1357">
        <v>2</v>
      </c>
      <c r="N1357">
        <v>8</v>
      </c>
      <c r="O1357">
        <v>5</v>
      </c>
      <c r="P1357">
        <v>0</v>
      </c>
      <c r="Q1357">
        <v>0</v>
      </c>
      <c r="R1357">
        <v>0</v>
      </c>
      <c r="S1357">
        <v>0</v>
      </c>
      <c r="T1357">
        <v>0</v>
      </c>
      <c r="U1357">
        <v>0</v>
      </c>
      <c r="V1357">
        <v>3</v>
      </c>
      <c r="W1357">
        <v>11</v>
      </c>
      <c r="X1357">
        <v>0</v>
      </c>
      <c r="Y1357">
        <v>45</v>
      </c>
      <c r="Z1357">
        <v>2340</v>
      </c>
      <c r="AA1357">
        <v>0</v>
      </c>
      <c r="AB1357">
        <v>0</v>
      </c>
      <c r="AC1357">
        <v>1</v>
      </c>
      <c r="AD1357">
        <v>0</v>
      </c>
      <c r="AE1357">
        <v>0</v>
      </c>
      <c r="AF1357">
        <v>0</v>
      </c>
      <c r="AG1357">
        <v>0</v>
      </c>
      <c r="AH1357">
        <v>1</v>
      </c>
      <c r="AI1357">
        <v>0</v>
      </c>
      <c r="AJ1357">
        <v>0</v>
      </c>
      <c r="AK1357">
        <v>389</v>
      </c>
      <c r="AL1357">
        <v>382</v>
      </c>
      <c r="AM1357">
        <v>0</v>
      </c>
    </row>
    <row r="1358" spans="1:39" x14ac:dyDescent="0.25">
      <c r="A1358">
        <v>21355</v>
      </c>
      <c r="B1358">
        <v>1</v>
      </c>
      <c r="C1358">
        <v>0</v>
      </c>
      <c r="D1358">
        <v>5</v>
      </c>
      <c r="E1358">
        <v>5</v>
      </c>
      <c r="F1358">
        <v>13</v>
      </c>
      <c r="G1358">
        <v>14</v>
      </c>
      <c r="H1358">
        <v>0</v>
      </c>
      <c r="I1358">
        <v>5</v>
      </c>
      <c r="J1358">
        <v>31</v>
      </c>
      <c r="K1358">
        <v>2</v>
      </c>
      <c r="L1358">
        <v>2</v>
      </c>
      <c r="M1358">
        <v>1</v>
      </c>
      <c r="N1358">
        <v>2</v>
      </c>
      <c r="O1358">
        <v>6</v>
      </c>
      <c r="P1358">
        <v>1</v>
      </c>
      <c r="Q1358">
        <v>0</v>
      </c>
      <c r="R1358">
        <v>0</v>
      </c>
      <c r="S1358">
        <v>0</v>
      </c>
      <c r="T1358">
        <v>0</v>
      </c>
      <c r="U1358">
        <v>0</v>
      </c>
      <c r="V1358">
        <v>3</v>
      </c>
      <c r="W1358">
        <v>11</v>
      </c>
      <c r="X1358">
        <v>1</v>
      </c>
      <c r="Y1358">
        <v>35</v>
      </c>
      <c r="Z1358">
        <v>2472</v>
      </c>
      <c r="AA1358">
        <v>0</v>
      </c>
      <c r="AB1358">
        <v>1</v>
      </c>
      <c r="AC1358">
        <v>0</v>
      </c>
      <c r="AD1358">
        <v>0</v>
      </c>
      <c r="AE1358">
        <v>0</v>
      </c>
      <c r="AF1358">
        <v>0</v>
      </c>
      <c r="AG1358">
        <v>0</v>
      </c>
      <c r="AH1358">
        <v>1</v>
      </c>
      <c r="AI1358">
        <v>0</v>
      </c>
      <c r="AJ1358">
        <v>0</v>
      </c>
      <c r="AK1358">
        <v>37</v>
      </c>
      <c r="AL1358">
        <v>6</v>
      </c>
      <c r="AM1358">
        <v>1</v>
      </c>
    </row>
    <row r="1359" spans="1:39" x14ac:dyDescent="0.25">
      <c r="A1359">
        <v>57420</v>
      </c>
      <c r="B1359">
        <v>0</v>
      </c>
      <c r="C1359">
        <v>1</v>
      </c>
      <c r="D1359">
        <v>22</v>
      </c>
      <c r="E1359">
        <v>280</v>
      </c>
      <c r="F1359">
        <v>0</v>
      </c>
      <c r="G1359">
        <v>18</v>
      </c>
      <c r="H1359">
        <v>0</v>
      </c>
      <c r="I1359">
        <v>0</v>
      </c>
      <c r="J1359">
        <v>24</v>
      </c>
      <c r="K1359">
        <v>3</v>
      </c>
      <c r="L1359">
        <v>5</v>
      </c>
      <c r="M1359">
        <v>1</v>
      </c>
      <c r="N1359">
        <v>6</v>
      </c>
      <c r="O1359">
        <v>7</v>
      </c>
      <c r="P1359">
        <v>0</v>
      </c>
      <c r="Q1359">
        <v>1</v>
      </c>
      <c r="R1359">
        <v>0</v>
      </c>
      <c r="S1359">
        <v>0</v>
      </c>
      <c r="T1359">
        <v>0</v>
      </c>
      <c r="U1359">
        <v>0</v>
      </c>
      <c r="V1359">
        <v>3</v>
      </c>
      <c r="W1359">
        <v>11</v>
      </c>
      <c r="X1359">
        <v>0</v>
      </c>
      <c r="Y1359">
        <v>49</v>
      </c>
      <c r="Z1359">
        <v>2528</v>
      </c>
      <c r="AA1359">
        <v>0</v>
      </c>
      <c r="AB1359">
        <v>0</v>
      </c>
      <c r="AC1359">
        <v>0</v>
      </c>
      <c r="AD1359">
        <v>1</v>
      </c>
      <c r="AE1359">
        <v>0</v>
      </c>
      <c r="AF1359">
        <v>0</v>
      </c>
      <c r="AG1359">
        <v>0</v>
      </c>
      <c r="AH1359">
        <v>0</v>
      </c>
      <c r="AI1359">
        <v>1</v>
      </c>
      <c r="AJ1359">
        <v>0</v>
      </c>
      <c r="AK1359">
        <v>298</v>
      </c>
      <c r="AL1359">
        <v>274</v>
      </c>
      <c r="AM1359">
        <v>1</v>
      </c>
    </row>
    <row r="1360" spans="1:39" x14ac:dyDescent="0.25">
      <c r="A1360">
        <v>46390</v>
      </c>
      <c r="B1360">
        <v>0</v>
      </c>
      <c r="C1360">
        <v>1</v>
      </c>
      <c r="D1360">
        <v>56</v>
      </c>
      <c r="E1360">
        <v>95</v>
      </c>
      <c r="F1360">
        <v>14</v>
      </c>
      <c r="G1360">
        <v>64</v>
      </c>
      <c r="H1360">
        <v>2</v>
      </c>
      <c r="I1360">
        <v>9</v>
      </c>
      <c r="J1360">
        <v>38</v>
      </c>
      <c r="K1360">
        <v>1</v>
      </c>
      <c r="L1360">
        <v>4</v>
      </c>
      <c r="M1360">
        <v>2</v>
      </c>
      <c r="N1360">
        <v>3</v>
      </c>
      <c r="O1360">
        <v>7</v>
      </c>
      <c r="P1360">
        <v>0</v>
      </c>
      <c r="Q1360">
        <v>0</v>
      </c>
      <c r="R1360">
        <v>0</v>
      </c>
      <c r="S1360">
        <v>0</v>
      </c>
      <c r="T1360">
        <v>0</v>
      </c>
      <c r="U1360">
        <v>0</v>
      </c>
      <c r="V1360">
        <v>3</v>
      </c>
      <c r="W1360">
        <v>11</v>
      </c>
      <c r="X1360">
        <v>0</v>
      </c>
      <c r="Y1360">
        <v>65</v>
      </c>
      <c r="Z1360">
        <v>2214</v>
      </c>
      <c r="AA1360">
        <v>1</v>
      </c>
      <c r="AB1360">
        <v>0</v>
      </c>
      <c r="AC1360">
        <v>0</v>
      </c>
      <c r="AD1360">
        <v>0</v>
      </c>
      <c r="AE1360">
        <v>0</v>
      </c>
      <c r="AF1360">
        <v>0</v>
      </c>
      <c r="AG1360">
        <v>0</v>
      </c>
      <c r="AH1360">
        <v>0</v>
      </c>
      <c r="AI1360">
        <v>1</v>
      </c>
      <c r="AJ1360">
        <v>0</v>
      </c>
      <c r="AK1360">
        <v>184</v>
      </c>
      <c r="AL1360">
        <v>146</v>
      </c>
      <c r="AM1360">
        <v>0</v>
      </c>
    </row>
    <row r="1361" spans="1:39" x14ac:dyDescent="0.25">
      <c r="A1361">
        <v>54342</v>
      </c>
      <c r="B1361">
        <v>1</v>
      </c>
      <c r="C1361">
        <v>1</v>
      </c>
      <c r="D1361">
        <v>74</v>
      </c>
      <c r="E1361">
        <v>84</v>
      </c>
      <c r="F1361">
        <v>10</v>
      </c>
      <c r="G1361">
        <v>34</v>
      </c>
      <c r="H1361">
        <v>11</v>
      </c>
      <c r="I1361">
        <v>10</v>
      </c>
      <c r="J1361">
        <v>28</v>
      </c>
      <c r="K1361">
        <v>4</v>
      </c>
      <c r="L1361">
        <v>3</v>
      </c>
      <c r="M1361">
        <v>1</v>
      </c>
      <c r="N1361">
        <v>4</v>
      </c>
      <c r="O1361">
        <v>6</v>
      </c>
      <c r="P1361">
        <v>0</v>
      </c>
      <c r="Q1361">
        <v>0</v>
      </c>
      <c r="R1361">
        <v>0</v>
      </c>
      <c r="S1361">
        <v>0</v>
      </c>
      <c r="T1361">
        <v>0</v>
      </c>
      <c r="U1361">
        <v>0</v>
      </c>
      <c r="V1361">
        <v>3</v>
      </c>
      <c r="W1361">
        <v>11</v>
      </c>
      <c r="X1361">
        <v>0</v>
      </c>
      <c r="Y1361">
        <v>64</v>
      </c>
      <c r="Z1361">
        <v>2520</v>
      </c>
      <c r="AA1361">
        <v>0</v>
      </c>
      <c r="AB1361">
        <v>0</v>
      </c>
      <c r="AC1361">
        <v>0</v>
      </c>
      <c r="AD1361">
        <v>1</v>
      </c>
      <c r="AE1361">
        <v>0</v>
      </c>
      <c r="AF1361">
        <v>1</v>
      </c>
      <c r="AG1361">
        <v>0</v>
      </c>
      <c r="AH1361">
        <v>0</v>
      </c>
      <c r="AI1361">
        <v>0</v>
      </c>
      <c r="AJ1361">
        <v>0</v>
      </c>
      <c r="AK1361">
        <v>149</v>
      </c>
      <c r="AL1361">
        <v>121</v>
      </c>
      <c r="AM1361">
        <v>0</v>
      </c>
    </row>
    <row r="1362" spans="1:39" x14ac:dyDescent="0.25">
      <c r="A1362">
        <v>20895</v>
      </c>
      <c r="B1362">
        <v>1</v>
      </c>
      <c r="C1362">
        <v>0</v>
      </c>
      <c r="D1362">
        <v>24</v>
      </c>
      <c r="E1362">
        <v>18</v>
      </c>
      <c r="F1362">
        <v>3</v>
      </c>
      <c r="G1362">
        <v>17</v>
      </c>
      <c r="H1362">
        <v>3</v>
      </c>
      <c r="I1362">
        <v>0</v>
      </c>
      <c r="J1362">
        <v>4</v>
      </c>
      <c r="K1362">
        <v>1</v>
      </c>
      <c r="L1362">
        <v>2</v>
      </c>
      <c r="M1362">
        <v>0</v>
      </c>
      <c r="N1362">
        <v>3</v>
      </c>
      <c r="O1362">
        <v>9</v>
      </c>
      <c r="P1362">
        <v>0</v>
      </c>
      <c r="Q1362">
        <v>0</v>
      </c>
      <c r="R1362">
        <v>0</v>
      </c>
      <c r="S1362">
        <v>0</v>
      </c>
      <c r="T1362">
        <v>0</v>
      </c>
      <c r="U1362">
        <v>0</v>
      </c>
      <c r="V1362">
        <v>3</v>
      </c>
      <c r="W1362">
        <v>11</v>
      </c>
      <c r="X1362">
        <v>0</v>
      </c>
      <c r="Y1362">
        <v>47</v>
      </c>
      <c r="Z1362">
        <v>2790</v>
      </c>
      <c r="AA1362">
        <v>0</v>
      </c>
      <c r="AB1362">
        <v>1</v>
      </c>
      <c r="AC1362">
        <v>0</v>
      </c>
      <c r="AD1362">
        <v>0</v>
      </c>
      <c r="AE1362">
        <v>0</v>
      </c>
      <c r="AF1362">
        <v>0</v>
      </c>
      <c r="AG1362">
        <v>0</v>
      </c>
      <c r="AH1362">
        <v>1</v>
      </c>
      <c r="AI1362">
        <v>0</v>
      </c>
      <c r="AJ1362">
        <v>0</v>
      </c>
      <c r="AK1362">
        <v>41</v>
      </c>
      <c r="AL1362">
        <v>37</v>
      </c>
      <c r="AM1362">
        <v>0</v>
      </c>
    </row>
    <row r="1363" spans="1:39" x14ac:dyDescent="0.25">
      <c r="A1363">
        <v>92344</v>
      </c>
      <c r="B1363">
        <v>0</v>
      </c>
      <c r="C1363">
        <v>0</v>
      </c>
      <c r="D1363">
        <v>9</v>
      </c>
      <c r="E1363">
        <v>992</v>
      </c>
      <c r="F1363">
        <v>24</v>
      </c>
      <c r="G1363">
        <v>694</v>
      </c>
      <c r="H1363">
        <v>51</v>
      </c>
      <c r="I1363">
        <v>19</v>
      </c>
      <c r="J1363">
        <v>119</v>
      </c>
      <c r="K1363">
        <v>0</v>
      </c>
      <c r="L1363">
        <v>5</v>
      </c>
      <c r="M1363">
        <v>10</v>
      </c>
      <c r="N1363">
        <v>5</v>
      </c>
      <c r="O1363">
        <v>1</v>
      </c>
      <c r="P1363">
        <v>1</v>
      </c>
      <c r="Q1363">
        <v>0</v>
      </c>
      <c r="R1363">
        <v>1</v>
      </c>
      <c r="S1363">
        <v>0</v>
      </c>
      <c r="T1363">
        <v>0</v>
      </c>
      <c r="U1363">
        <v>0</v>
      </c>
      <c r="V1363">
        <v>3</v>
      </c>
      <c r="W1363">
        <v>11</v>
      </c>
      <c r="X1363">
        <v>0</v>
      </c>
      <c r="Y1363">
        <v>72</v>
      </c>
      <c r="Z1363">
        <v>2324</v>
      </c>
      <c r="AA1363">
        <v>0</v>
      </c>
      <c r="AB1363">
        <v>1</v>
      </c>
      <c r="AC1363">
        <v>0</v>
      </c>
      <c r="AD1363">
        <v>0</v>
      </c>
      <c r="AE1363">
        <v>0</v>
      </c>
      <c r="AF1363">
        <v>0</v>
      </c>
      <c r="AG1363">
        <v>0</v>
      </c>
      <c r="AH1363">
        <v>1</v>
      </c>
      <c r="AI1363">
        <v>0</v>
      </c>
      <c r="AJ1363">
        <v>0</v>
      </c>
      <c r="AK1363">
        <v>1780</v>
      </c>
      <c r="AL1363">
        <v>1661</v>
      </c>
      <c r="AM1363">
        <v>2</v>
      </c>
    </row>
    <row r="1364" spans="1:39" x14ac:dyDescent="0.25">
      <c r="A1364">
        <v>26907</v>
      </c>
      <c r="B1364">
        <v>1</v>
      </c>
      <c r="C1364">
        <v>1</v>
      </c>
      <c r="D1364">
        <v>10</v>
      </c>
      <c r="E1364">
        <v>9</v>
      </c>
      <c r="F1364">
        <v>1</v>
      </c>
      <c r="G1364">
        <v>7</v>
      </c>
      <c r="H1364">
        <v>0</v>
      </c>
      <c r="I1364">
        <v>3</v>
      </c>
      <c r="J1364">
        <v>2</v>
      </c>
      <c r="K1364">
        <v>2</v>
      </c>
      <c r="L1364">
        <v>1</v>
      </c>
      <c r="M1364">
        <v>0</v>
      </c>
      <c r="N1364">
        <v>3</v>
      </c>
      <c r="O1364">
        <v>7</v>
      </c>
      <c r="P1364">
        <v>0</v>
      </c>
      <c r="Q1364">
        <v>0</v>
      </c>
      <c r="R1364">
        <v>0</v>
      </c>
      <c r="S1364">
        <v>0</v>
      </c>
      <c r="T1364">
        <v>0</v>
      </c>
      <c r="U1364">
        <v>0</v>
      </c>
      <c r="V1364">
        <v>3</v>
      </c>
      <c r="W1364">
        <v>11</v>
      </c>
      <c r="X1364">
        <v>0</v>
      </c>
      <c r="Y1364">
        <v>44</v>
      </c>
      <c r="Z1364">
        <v>2472</v>
      </c>
      <c r="AA1364">
        <v>0</v>
      </c>
      <c r="AB1364">
        <v>0</v>
      </c>
      <c r="AC1364">
        <v>0</v>
      </c>
      <c r="AD1364">
        <v>1</v>
      </c>
      <c r="AE1364">
        <v>0</v>
      </c>
      <c r="AF1364">
        <v>1</v>
      </c>
      <c r="AG1364">
        <v>0</v>
      </c>
      <c r="AH1364">
        <v>0</v>
      </c>
      <c r="AI1364">
        <v>0</v>
      </c>
      <c r="AJ1364">
        <v>0</v>
      </c>
      <c r="AK1364">
        <v>20</v>
      </c>
      <c r="AL1364">
        <v>18</v>
      </c>
      <c r="AM1364">
        <v>0</v>
      </c>
    </row>
    <row r="1365" spans="1:39" x14ac:dyDescent="0.25">
      <c r="A1365">
        <v>44964</v>
      </c>
      <c r="B1365">
        <v>1</v>
      </c>
      <c r="C1365">
        <v>1</v>
      </c>
      <c r="D1365">
        <v>35</v>
      </c>
      <c r="E1365">
        <v>19</v>
      </c>
      <c r="F1365">
        <v>1</v>
      </c>
      <c r="G1365">
        <v>17</v>
      </c>
      <c r="H1365">
        <v>2</v>
      </c>
      <c r="I1365">
        <v>0</v>
      </c>
      <c r="J1365">
        <v>2</v>
      </c>
      <c r="K1365">
        <v>1</v>
      </c>
      <c r="L1365">
        <v>1</v>
      </c>
      <c r="M1365">
        <v>0</v>
      </c>
      <c r="N1365">
        <v>3</v>
      </c>
      <c r="O1365">
        <v>8</v>
      </c>
      <c r="P1365">
        <v>0</v>
      </c>
      <c r="Q1365">
        <v>0</v>
      </c>
      <c r="R1365">
        <v>0</v>
      </c>
      <c r="S1365">
        <v>0</v>
      </c>
      <c r="T1365">
        <v>0</v>
      </c>
      <c r="U1365">
        <v>0</v>
      </c>
      <c r="V1365">
        <v>3</v>
      </c>
      <c r="W1365">
        <v>11</v>
      </c>
      <c r="X1365">
        <v>0</v>
      </c>
      <c r="Y1365">
        <v>40</v>
      </c>
      <c r="Z1365">
        <v>2719</v>
      </c>
      <c r="AA1365">
        <v>0</v>
      </c>
      <c r="AB1365">
        <v>0</v>
      </c>
      <c r="AC1365">
        <v>0</v>
      </c>
      <c r="AD1365">
        <v>1</v>
      </c>
      <c r="AE1365">
        <v>0</v>
      </c>
      <c r="AF1365">
        <v>0</v>
      </c>
      <c r="AG1365">
        <v>0</v>
      </c>
      <c r="AH1365">
        <v>1</v>
      </c>
      <c r="AI1365">
        <v>0</v>
      </c>
      <c r="AJ1365">
        <v>0</v>
      </c>
      <c r="AK1365">
        <v>39</v>
      </c>
      <c r="AL1365">
        <v>37</v>
      </c>
      <c r="AM1365">
        <v>0</v>
      </c>
    </row>
    <row r="1366" spans="1:39" x14ac:dyDescent="0.25">
      <c r="A1366">
        <v>75507</v>
      </c>
      <c r="B1366">
        <v>0</v>
      </c>
      <c r="C1366">
        <v>0</v>
      </c>
      <c r="D1366">
        <v>56</v>
      </c>
      <c r="E1366">
        <v>709</v>
      </c>
      <c r="F1366">
        <v>93</v>
      </c>
      <c r="G1366">
        <v>374</v>
      </c>
      <c r="H1366">
        <v>104</v>
      </c>
      <c r="I1366">
        <v>80</v>
      </c>
      <c r="J1366">
        <v>80</v>
      </c>
      <c r="K1366">
        <v>1</v>
      </c>
      <c r="L1366">
        <v>8</v>
      </c>
      <c r="M1366">
        <v>6</v>
      </c>
      <c r="N1366">
        <v>6</v>
      </c>
      <c r="O1366">
        <v>3</v>
      </c>
      <c r="P1366">
        <v>0</v>
      </c>
      <c r="Q1366">
        <v>0</v>
      </c>
      <c r="R1366">
        <v>0</v>
      </c>
      <c r="S1366">
        <v>0</v>
      </c>
      <c r="T1366">
        <v>0</v>
      </c>
      <c r="U1366">
        <v>0</v>
      </c>
      <c r="V1366">
        <v>3</v>
      </c>
      <c r="W1366">
        <v>11</v>
      </c>
      <c r="X1366">
        <v>0</v>
      </c>
      <c r="Y1366">
        <v>41</v>
      </c>
      <c r="Z1366">
        <v>2217</v>
      </c>
      <c r="AA1366">
        <v>0</v>
      </c>
      <c r="AB1366">
        <v>0</v>
      </c>
      <c r="AC1366">
        <v>0</v>
      </c>
      <c r="AD1366">
        <v>1</v>
      </c>
      <c r="AE1366">
        <v>0</v>
      </c>
      <c r="AF1366">
        <v>0</v>
      </c>
      <c r="AG1366">
        <v>0</v>
      </c>
      <c r="AH1366">
        <v>1</v>
      </c>
      <c r="AI1366">
        <v>0</v>
      </c>
      <c r="AJ1366">
        <v>0</v>
      </c>
      <c r="AK1366">
        <v>1360</v>
      </c>
      <c r="AL1366">
        <v>1280</v>
      </c>
      <c r="AM1366">
        <v>0</v>
      </c>
    </row>
    <row r="1367" spans="1:39" x14ac:dyDescent="0.25">
      <c r="A1367">
        <v>53761</v>
      </c>
      <c r="B1367">
        <v>1</v>
      </c>
      <c r="C1367">
        <v>1</v>
      </c>
      <c r="D1367">
        <v>7</v>
      </c>
      <c r="E1367">
        <v>158</v>
      </c>
      <c r="F1367">
        <v>0</v>
      </c>
      <c r="G1367">
        <v>76</v>
      </c>
      <c r="H1367">
        <v>13</v>
      </c>
      <c r="I1367">
        <v>7</v>
      </c>
      <c r="J1367">
        <v>71</v>
      </c>
      <c r="K1367">
        <v>6</v>
      </c>
      <c r="L1367">
        <v>4</v>
      </c>
      <c r="M1367">
        <v>4</v>
      </c>
      <c r="N1367">
        <v>3</v>
      </c>
      <c r="O1367">
        <v>5</v>
      </c>
      <c r="P1367">
        <v>0</v>
      </c>
      <c r="Q1367">
        <v>0</v>
      </c>
      <c r="R1367">
        <v>0</v>
      </c>
      <c r="S1367">
        <v>0</v>
      </c>
      <c r="T1367">
        <v>0</v>
      </c>
      <c r="U1367">
        <v>0</v>
      </c>
      <c r="V1367">
        <v>3</v>
      </c>
      <c r="W1367">
        <v>11</v>
      </c>
      <c r="X1367">
        <v>0</v>
      </c>
      <c r="Y1367">
        <v>48</v>
      </c>
      <c r="Z1367">
        <v>2420</v>
      </c>
      <c r="AA1367">
        <v>0</v>
      </c>
      <c r="AB1367">
        <v>1</v>
      </c>
      <c r="AC1367">
        <v>0</v>
      </c>
      <c r="AD1367">
        <v>0</v>
      </c>
      <c r="AE1367">
        <v>0</v>
      </c>
      <c r="AF1367">
        <v>0</v>
      </c>
      <c r="AG1367">
        <v>0</v>
      </c>
      <c r="AH1367">
        <v>0</v>
      </c>
      <c r="AI1367">
        <v>1</v>
      </c>
      <c r="AJ1367">
        <v>0</v>
      </c>
      <c r="AK1367">
        <v>254</v>
      </c>
      <c r="AL1367">
        <v>183</v>
      </c>
      <c r="AM1367">
        <v>0</v>
      </c>
    </row>
    <row r="1368" spans="1:39" x14ac:dyDescent="0.25">
      <c r="A1368">
        <v>22682</v>
      </c>
      <c r="B1368">
        <v>1</v>
      </c>
      <c r="C1368">
        <v>0</v>
      </c>
      <c r="D1368">
        <v>51</v>
      </c>
      <c r="E1368">
        <v>10</v>
      </c>
      <c r="F1368">
        <v>14</v>
      </c>
      <c r="G1368">
        <v>29</v>
      </c>
      <c r="H1368">
        <v>4</v>
      </c>
      <c r="I1368">
        <v>2</v>
      </c>
      <c r="J1368">
        <v>36</v>
      </c>
      <c r="K1368">
        <v>3</v>
      </c>
      <c r="L1368">
        <v>2</v>
      </c>
      <c r="M1368">
        <v>1</v>
      </c>
      <c r="N1368">
        <v>4</v>
      </c>
      <c r="O1368">
        <v>4</v>
      </c>
      <c r="P1368">
        <v>0</v>
      </c>
      <c r="Q1368">
        <v>0</v>
      </c>
      <c r="R1368">
        <v>0</v>
      </c>
      <c r="S1368">
        <v>0</v>
      </c>
      <c r="T1368">
        <v>0</v>
      </c>
      <c r="U1368">
        <v>0</v>
      </c>
      <c r="V1368">
        <v>3</v>
      </c>
      <c r="W1368">
        <v>11</v>
      </c>
      <c r="X1368">
        <v>0</v>
      </c>
      <c r="Y1368">
        <v>47</v>
      </c>
      <c r="Z1368">
        <v>2428</v>
      </c>
      <c r="AA1368">
        <v>0</v>
      </c>
      <c r="AB1368">
        <v>0</v>
      </c>
      <c r="AC1368">
        <v>0</v>
      </c>
      <c r="AD1368">
        <v>1</v>
      </c>
      <c r="AE1368">
        <v>0</v>
      </c>
      <c r="AF1368">
        <v>0</v>
      </c>
      <c r="AG1368">
        <v>0</v>
      </c>
      <c r="AH1368">
        <v>1</v>
      </c>
      <c r="AI1368">
        <v>0</v>
      </c>
      <c r="AJ1368">
        <v>0</v>
      </c>
      <c r="AK1368">
        <v>59</v>
      </c>
      <c r="AL1368">
        <v>23</v>
      </c>
      <c r="AM1368">
        <v>0</v>
      </c>
    </row>
    <row r="1369" spans="1:39" x14ac:dyDescent="0.25">
      <c r="A1369">
        <v>38887</v>
      </c>
      <c r="B1369">
        <v>1</v>
      </c>
      <c r="C1369">
        <v>0</v>
      </c>
      <c r="D1369">
        <v>17</v>
      </c>
      <c r="E1369">
        <v>25</v>
      </c>
      <c r="F1369">
        <v>1</v>
      </c>
      <c r="G1369">
        <v>13</v>
      </c>
      <c r="H1369">
        <v>0</v>
      </c>
      <c r="I1369">
        <v>0</v>
      </c>
      <c r="J1369">
        <v>3</v>
      </c>
      <c r="K1369">
        <v>1</v>
      </c>
      <c r="L1369">
        <v>1</v>
      </c>
      <c r="M1369">
        <v>0</v>
      </c>
      <c r="N1369">
        <v>3</v>
      </c>
      <c r="O1369">
        <v>7</v>
      </c>
      <c r="P1369">
        <v>0</v>
      </c>
      <c r="Q1369">
        <v>0</v>
      </c>
      <c r="R1369">
        <v>0</v>
      </c>
      <c r="S1369">
        <v>0</v>
      </c>
      <c r="T1369">
        <v>0</v>
      </c>
      <c r="U1369">
        <v>0</v>
      </c>
      <c r="V1369">
        <v>3</v>
      </c>
      <c r="W1369">
        <v>11</v>
      </c>
      <c r="X1369">
        <v>0</v>
      </c>
      <c r="Y1369">
        <v>48</v>
      </c>
      <c r="Z1369">
        <v>2278</v>
      </c>
      <c r="AA1369">
        <v>0</v>
      </c>
      <c r="AB1369">
        <v>0</v>
      </c>
      <c r="AC1369">
        <v>0</v>
      </c>
      <c r="AD1369">
        <v>1</v>
      </c>
      <c r="AE1369">
        <v>0</v>
      </c>
      <c r="AF1369">
        <v>0</v>
      </c>
      <c r="AG1369">
        <v>0</v>
      </c>
      <c r="AH1369">
        <v>0</v>
      </c>
      <c r="AI1369">
        <v>0</v>
      </c>
      <c r="AJ1369">
        <v>1</v>
      </c>
      <c r="AK1369">
        <v>39</v>
      </c>
      <c r="AL1369">
        <v>36</v>
      </c>
      <c r="AM1369">
        <v>0</v>
      </c>
    </row>
    <row r="1370" spans="1:39" x14ac:dyDescent="0.25">
      <c r="A1370">
        <v>41658</v>
      </c>
      <c r="B1370">
        <v>1</v>
      </c>
      <c r="C1370">
        <v>1</v>
      </c>
      <c r="D1370">
        <v>30</v>
      </c>
      <c r="E1370">
        <v>8</v>
      </c>
      <c r="F1370">
        <v>4</v>
      </c>
      <c r="G1370">
        <v>12</v>
      </c>
      <c r="H1370">
        <v>15</v>
      </c>
      <c r="I1370">
        <v>4</v>
      </c>
      <c r="J1370">
        <v>29</v>
      </c>
      <c r="K1370">
        <v>2</v>
      </c>
      <c r="L1370">
        <v>1</v>
      </c>
      <c r="M1370">
        <v>1</v>
      </c>
      <c r="N1370">
        <v>2</v>
      </c>
      <c r="O1370">
        <v>4</v>
      </c>
      <c r="P1370">
        <v>0</v>
      </c>
      <c r="Q1370">
        <v>0</v>
      </c>
      <c r="R1370">
        <v>0</v>
      </c>
      <c r="S1370">
        <v>0</v>
      </c>
      <c r="T1370">
        <v>0</v>
      </c>
      <c r="U1370">
        <v>0</v>
      </c>
      <c r="V1370">
        <v>3</v>
      </c>
      <c r="W1370">
        <v>11</v>
      </c>
      <c r="X1370">
        <v>0</v>
      </c>
      <c r="Y1370">
        <v>45</v>
      </c>
      <c r="Z1370">
        <v>2756</v>
      </c>
      <c r="AA1370">
        <v>0</v>
      </c>
      <c r="AB1370">
        <v>0</v>
      </c>
      <c r="AC1370">
        <v>1</v>
      </c>
      <c r="AD1370">
        <v>0</v>
      </c>
      <c r="AE1370">
        <v>0</v>
      </c>
      <c r="AF1370">
        <v>1</v>
      </c>
      <c r="AG1370">
        <v>0</v>
      </c>
      <c r="AH1370">
        <v>0</v>
      </c>
      <c r="AI1370">
        <v>0</v>
      </c>
      <c r="AJ1370">
        <v>0</v>
      </c>
      <c r="AK1370">
        <v>43</v>
      </c>
      <c r="AL1370">
        <v>14</v>
      </c>
      <c r="AM1370">
        <v>0</v>
      </c>
    </row>
    <row r="1371" spans="1:39" x14ac:dyDescent="0.25">
      <c r="A1371">
        <v>29791</v>
      </c>
      <c r="B1371">
        <v>1</v>
      </c>
      <c r="C1371">
        <v>0</v>
      </c>
      <c r="D1371">
        <v>21</v>
      </c>
      <c r="E1371">
        <v>14</v>
      </c>
      <c r="F1371">
        <v>0</v>
      </c>
      <c r="G1371">
        <v>6</v>
      </c>
      <c r="H1371">
        <v>0</v>
      </c>
      <c r="I1371">
        <v>0</v>
      </c>
      <c r="J1371">
        <v>0</v>
      </c>
      <c r="K1371">
        <v>2</v>
      </c>
      <c r="L1371">
        <v>2</v>
      </c>
      <c r="M1371">
        <v>0</v>
      </c>
      <c r="N1371">
        <v>3</v>
      </c>
      <c r="O1371">
        <v>5</v>
      </c>
      <c r="P1371">
        <v>0</v>
      </c>
      <c r="Q1371">
        <v>0</v>
      </c>
      <c r="R1371">
        <v>0</v>
      </c>
      <c r="S1371">
        <v>0</v>
      </c>
      <c r="T1371">
        <v>0</v>
      </c>
      <c r="U1371">
        <v>0</v>
      </c>
      <c r="V1371">
        <v>3</v>
      </c>
      <c r="W1371">
        <v>11</v>
      </c>
      <c r="X1371">
        <v>0</v>
      </c>
      <c r="Y1371">
        <v>48</v>
      </c>
      <c r="Z1371">
        <v>2204</v>
      </c>
      <c r="AA1371">
        <v>0</v>
      </c>
      <c r="AB1371">
        <v>1</v>
      </c>
      <c r="AC1371">
        <v>0</v>
      </c>
      <c r="AD1371">
        <v>0</v>
      </c>
      <c r="AE1371">
        <v>0</v>
      </c>
      <c r="AF1371">
        <v>0</v>
      </c>
      <c r="AG1371">
        <v>0</v>
      </c>
      <c r="AH1371">
        <v>0</v>
      </c>
      <c r="AI1371">
        <v>0</v>
      </c>
      <c r="AJ1371">
        <v>1</v>
      </c>
      <c r="AK1371">
        <v>20</v>
      </c>
      <c r="AL1371">
        <v>20</v>
      </c>
      <c r="AM1371">
        <v>0</v>
      </c>
    </row>
    <row r="1372" spans="1:39" x14ac:dyDescent="0.25">
      <c r="A1372">
        <v>63915</v>
      </c>
      <c r="B1372">
        <v>0</v>
      </c>
      <c r="C1372">
        <v>2</v>
      </c>
      <c r="D1372">
        <v>2</v>
      </c>
      <c r="E1372">
        <v>622</v>
      </c>
      <c r="F1372">
        <v>7</v>
      </c>
      <c r="G1372">
        <v>115</v>
      </c>
      <c r="H1372">
        <v>30</v>
      </c>
      <c r="I1372">
        <v>0</v>
      </c>
      <c r="J1372">
        <v>15</v>
      </c>
      <c r="K1372">
        <v>2</v>
      </c>
      <c r="L1372">
        <v>6</v>
      </c>
      <c r="M1372">
        <v>3</v>
      </c>
      <c r="N1372">
        <v>12</v>
      </c>
      <c r="O1372">
        <v>5</v>
      </c>
      <c r="P1372">
        <v>0</v>
      </c>
      <c r="Q1372">
        <v>0</v>
      </c>
      <c r="R1372">
        <v>0</v>
      </c>
      <c r="S1372">
        <v>0</v>
      </c>
      <c r="T1372">
        <v>0</v>
      </c>
      <c r="U1372">
        <v>0</v>
      </c>
      <c r="V1372">
        <v>3</v>
      </c>
      <c r="W1372">
        <v>11</v>
      </c>
      <c r="X1372">
        <v>0</v>
      </c>
      <c r="Y1372">
        <v>64</v>
      </c>
      <c r="Z1372">
        <v>2493</v>
      </c>
      <c r="AA1372">
        <v>0</v>
      </c>
      <c r="AB1372">
        <v>1</v>
      </c>
      <c r="AC1372">
        <v>0</v>
      </c>
      <c r="AD1372">
        <v>0</v>
      </c>
      <c r="AE1372">
        <v>0</v>
      </c>
      <c r="AF1372">
        <v>0</v>
      </c>
      <c r="AG1372">
        <v>0</v>
      </c>
      <c r="AH1372">
        <v>0</v>
      </c>
      <c r="AI1372">
        <v>1</v>
      </c>
      <c r="AJ1372">
        <v>0</v>
      </c>
      <c r="AK1372">
        <v>774</v>
      </c>
      <c r="AL1372">
        <v>759</v>
      </c>
      <c r="AM1372">
        <v>0</v>
      </c>
    </row>
    <row r="1373" spans="1:39" x14ac:dyDescent="0.25">
      <c r="A1373">
        <v>39996</v>
      </c>
      <c r="B1373">
        <v>1</v>
      </c>
      <c r="C1373">
        <v>1</v>
      </c>
      <c r="D1373">
        <v>85</v>
      </c>
      <c r="E1373">
        <v>11</v>
      </c>
      <c r="F1373">
        <v>0</v>
      </c>
      <c r="G1373">
        <v>3</v>
      </c>
      <c r="H1373">
        <v>0</v>
      </c>
      <c r="I1373">
        <v>0</v>
      </c>
      <c r="J1373">
        <v>1</v>
      </c>
      <c r="K1373">
        <v>1</v>
      </c>
      <c r="L1373">
        <v>1</v>
      </c>
      <c r="M1373">
        <v>0</v>
      </c>
      <c r="N1373">
        <v>2</v>
      </c>
      <c r="O1373">
        <v>6</v>
      </c>
      <c r="P1373">
        <v>0</v>
      </c>
      <c r="Q1373">
        <v>0</v>
      </c>
      <c r="R1373">
        <v>0</v>
      </c>
      <c r="S1373">
        <v>0</v>
      </c>
      <c r="T1373">
        <v>0</v>
      </c>
      <c r="U1373">
        <v>0</v>
      </c>
      <c r="V1373">
        <v>3</v>
      </c>
      <c r="W1373">
        <v>11</v>
      </c>
      <c r="X1373">
        <v>0</v>
      </c>
      <c r="Y1373">
        <v>46</v>
      </c>
      <c r="Z1373">
        <v>2197</v>
      </c>
      <c r="AA1373">
        <v>1</v>
      </c>
      <c r="AB1373">
        <v>0</v>
      </c>
      <c r="AC1373">
        <v>0</v>
      </c>
      <c r="AD1373">
        <v>0</v>
      </c>
      <c r="AE1373">
        <v>0</v>
      </c>
      <c r="AF1373">
        <v>0</v>
      </c>
      <c r="AG1373">
        <v>0</v>
      </c>
      <c r="AH1373">
        <v>1</v>
      </c>
      <c r="AI1373">
        <v>0</v>
      </c>
      <c r="AJ1373">
        <v>0</v>
      </c>
      <c r="AK1373">
        <v>14</v>
      </c>
      <c r="AL1373">
        <v>13</v>
      </c>
      <c r="AM1373">
        <v>0</v>
      </c>
    </row>
    <row r="1374" spans="1:39" x14ac:dyDescent="0.25">
      <c r="A1374">
        <v>26759</v>
      </c>
      <c r="B1374">
        <v>1</v>
      </c>
      <c r="C1374">
        <v>0</v>
      </c>
      <c r="D1374">
        <v>65</v>
      </c>
      <c r="E1374">
        <v>25</v>
      </c>
      <c r="F1374">
        <v>3</v>
      </c>
      <c r="G1374">
        <v>16</v>
      </c>
      <c r="H1374">
        <v>8</v>
      </c>
      <c r="I1374">
        <v>5</v>
      </c>
      <c r="J1374">
        <v>2</v>
      </c>
      <c r="K1374">
        <v>2</v>
      </c>
      <c r="L1374">
        <v>2</v>
      </c>
      <c r="M1374">
        <v>1</v>
      </c>
      <c r="N1374">
        <v>3</v>
      </c>
      <c r="O1374">
        <v>6</v>
      </c>
      <c r="P1374">
        <v>0</v>
      </c>
      <c r="Q1374">
        <v>0</v>
      </c>
      <c r="R1374">
        <v>0</v>
      </c>
      <c r="S1374">
        <v>0</v>
      </c>
      <c r="T1374">
        <v>0</v>
      </c>
      <c r="U1374">
        <v>0</v>
      </c>
      <c r="V1374">
        <v>3</v>
      </c>
      <c r="W1374">
        <v>11</v>
      </c>
      <c r="X1374">
        <v>0</v>
      </c>
      <c r="Y1374">
        <v>48</v>
      </c>
      <c r="Z1374">
        <v>2301</v>
      </c>
      <c r="AA1374">
        <v>1</v>
      </c>
      <c r="AB1374">
        <v>0</v>
      </c>
      <c r="AC1374">
        <v>0</v>
      </c>
      <c r="AD1374">
        <v>0</v>
      </c>
      <c r="AE1374">
        <v>0</v>
      </c>
      <c r="AF1374">
        <v>0</v>
      </c>
      <c r="AG1374">
        <v>0</v>
      </c>
      <c r="AH1374">
        <v>1</v>
      </c>
      <c r="AI1374">
        <v>0</v>
      </c>
      <c r="AJ1374">
        <v>0</v>
      </c>
      <c r="AK1374">
        <v>57</v>
      </c>
      <c r="AL1374">
        <v>55</v>
      </c>
      <c r="AM1374">
        <v>0</v>
      </c>
    </row>
    <row r="1375" spans="1:39" x14ac:dyDescent="0.25">
      <c r="A1375">
        <v>63841</v>
      </c>
      <c r="B1375">
        <v>0</v>
      </c>
      <c r="C1375">
        <v>1</v>
      </c>
      <c r="D1375">
        <v>64</v>
      </c>
      <c r="E1375">
        <v>635</v>
      </c>
      <c r="F1375">
        <v>15</v>
      </c>
      <c r="G1375">
        <v>100</v>
      </c>
      <c r="H1375">
        <v>20</v>
      </c>
      <c r="I1375">
        <v>7</v>
      </c>
      <c r="J1375">
        <v>131</v>
      </c>
      <c r="K1375">
        <v>1</v>
      </c>
      <c r="L1375">
        <v>9</v>
      </c>
      <c r="M1375">
        <v>3</v>
      </c>
      <c r="N1375">
        <v>9</v>
      </c>
      <c r="O1375">
        <v>6</v>
      </c>
      <c r="P1375">
        <v>0</v>
      </c>
      <c r="Q1375">
        <v>0</v>
      </c>
      <c r="R1375">
        <v>0</v>
      </c>
      <c r="S1375">
        <v>0</v>
      </c>
      <c r="T1375">
        <v>0</v>
      </c>
      <c r="U1375">
        <v>0</v>
      </c>
      <c r="V1375">
        <v>3</v>
      </c>
      <c r="W1375">
        <v>11</v>
      </c>
      <c r="X1375">
        <v>0</v>
      </c>
      <c r="Y1375">
        <v>52</v>
      </c>
      <c r="Z1375">
        <v>2593</v>
      </c>
      <c r="AA1375">
        <v>1</v>
      </c>
      <c r="AB1375">
        <v>0</v>
      </c>
      <c r="AC1375">
        <v>0</v>
      </c>
      <c r="AD1375">
        <v>0</v>
      </c>
      <c r="AE1375">
        <v>0</v>
      </c>
      <c r="AF1375">
        <v>0</v>
      </c>
      <c r="AG1375">
        <v>0</v>
      </c>
      <c r="AH1375">
        <v>0</v>
      </c>
      <c r="AI1375">
        <v>1</v>
      </c>
      <c r="AJ1375">
        <v>0</v>
      </c>
      <c r="AK1375">
        <v>777</v>
      </c>
      <c r="AL1375">
        <v>646</v>
      </c>
      <c r="AM1375">
        <v>0</v>
      </c>
    </row>
    <row r="1376" spans="1:39" x14ac:dyDescent="0.25">
      <c r="A1376">
        <v>51039</v>
      </c>
      <c r="B1376">
        <v>1</v>
      </c>
      <c r="C1376">
        <v>1</v>
      </c>
      <c r="D1376">
        <v>11</v>
      </c>
      <c r="E1376">
        <v>100</v>
      </c>
      <c r="F1376">
        <v>64</v>
      </c>
      <c r="G1376">
        <v>79</v>
      </c>
      <c r="H1376">
        <v>65</v>
      </c>
      <c r="I1376">
        <v>0</v>
      </c>
      <c r="J1376">
        <v>109</v>
      </c>
      <c r="K1376">
        <v>2</v>
      </c>
      <c r="L1376">
        <v>6</v>
      </c>
      <c r="M1376">
        <v>2</v>
      </c>
      <c r="N1376">
        <v>4</v>
      </c>
      <c r="O1376">
        <v>7</v>
      </c>
      <c r="P1376">
        <v>0</v>
      </c>
      <c r="Q1376">
        <v>0</v>
      </c>
      <c r="R1376">
        <v>0</v>
      </c>
      <c r="S1376">
        <v>0</v>
      </c>
      <c r="T1376">
        <v>0</v>
      </c>
      <c r="U1376">
        <v>0</v>
      </c>
      <c r="V1376">
        <v>3</v>
      </c>
      <c r="W1376">
        <v>11</v>
      </c>
      <c r="X1376">
        <v>0</v>
      </c>
      <c r="Y1376">
        <v>51</v>
      </c>
      <c r="Z1376">
        <v>2725</v>
      </c>
      <c r="AA1376">
        <v>0</v>
      </c>
      <c r="AB1376">
        <v>1</v>
      </c>
      <c r="AC1376">
        <v>0</v>
      </c>
      <c r="AD1376">
        <v>0</v>
      </c>
      <c r="AE1376">
        <v>0</v>
      </c>
      <c r="AF1376">
        <v>0</v>
      </c>
      <c r="AG1376">
        <v>0</v>
      </c>
      <c r="AH1376">
        <v>0</v>
      </c>
      <c r="AI1376">
        <v>0</v>
      </c>
      <c r="AJ1376">
        <v>1</v>
      </c>
      <c r="AK1376">
        <v>308</v>
      </c>
      <c r="AL1376">
        <v>199</v>
      </c>
      <c r="AM1376">
        <v>0</v>
      </c>
    </row>
    <row r="1377" spans="1:39" x14ac:dyDescent="0.25">
      <c r="A1377">
        <v>60544</v>
      </c>
      <c r="B1377">
        <v>1</v>
      </c>
      <c r="C1377">
        <v>1</v>
      </c>
      <c r="D1377">
        <v>92</v>
      </c>
      <c r="E1377">
        <v>201</v>
      </c>
      <c r="F1377">
        <v>2</v>
      </c>
      <c r="G1377">
        <v>43</v>
      </c>
      <c r="H1377">
        <v>3</v>
      </c>
      <c r="I1377">
        <v>5</v>
      </c>
      <c r="J1377">
        <v>35</v>
      </c>
      <c r="K1377">
        <v>4</v>
      </c>
      <c r="L1377">
        <v>5</v>
      </c>
      <c r="M1377">
        <v>1</v>
      </c>
      <c r="N1377">
        <v>5</v>
      </c>
      <c r="O1377">
        <v>6</v>
      </c>
      <c r="P1377">
        <v>0</v>
      </c>
      <c r="Q1377">
        <v>0</v>
      </c>
      <c r="R1377">
        <v>0</v>
      </c>
      <c r="S1377">
        <v>0</v>
      </c>
      <c r="T1377">
        <v>0</v>
      </c>
      <c r="U1377">
        <v>0</v>
      </c>
      <c r="V1377">
        <v>3</v>
      </c>
      <c r="W1377">
        <v>11</v>
      </c>
      <c r="X1377">
        <v>0</v>
      </c>
      <c r="Y1377">
        <v>59</v>
      </c>
      <c r="Z1377">
        <v>2832</v>
      </c>
      <c r="AA1377">
        <v>0</v>
      </c>
      <c r="AB1377">
        <v>1</v>
      </c>
      <c r="AC1377">
        <v>0</v>
      </c>
      <c r="AD1377">
        <v>0</v>
      </c>
      <c r="AE1377">
        <v>0</v>
      </c>
      <c r="AF1377">
        <v>0</v>
      </c>
      <c r="AG1377">
        <v>0</v>
      </c>
      <c r="AH1377">
        <v>1</v>
      </c>
      <c r="AI1377">
        <v>0</v>
      </c>
      <c r="AJ1377">
        <v>0</v>
      </c>
      <c r="AK1377">
        <v>254</v>
      </c>
      <c r="AL1377">
        <v>219</v>
      </c>
      <c r="AM1377">
        <v>0</v>
      </c>
    </row>
    <row r="1378" spans="1:39" x14ac:dyDescent="0.25">
      <c r="A1378">
        <v>65685</v>
      </c>
      <c r="B1378">
        <v>0</v>
      </c>
      <c r="C1378">
        <v>1</v>
      </c>
      <c r="D1378">
        <v>54</v>
      </c>
      <c r="E1378">
        <v>642</v>
      </c>
      <c r="F1378">
        <v>14</v>
      </c>
      <c r="G1378">
        <v>49</v>
      </c>
      <c r="H1378">
        <v>0</v>
      </c>
      <c r="I1378">
        <v>7</v>
      </c>
      <c r="J1378">
        <v>57</v>
      </c>
      <c r="K1378">
        <v>1</v>
      </c>
      <c r="L1378">
        <v>9</v>
      </c>
      <c r="M1378">
        <v>2</v>
      </c>
      <c r="N1378">
        <v>9</v>
      </c>
      <c r="O1378">
        <v>5</v>
      </c>
      <c r="P1378">
        <v>0</v>
      </c>
      <c r="Q1378">
        <v>0</v>
      </c>
      <c r="R1378">
        <v>0</v>
      </c>
      <c r="S1378">
        <v>0</v>
      </c>
      <c r="T1378">
        <v>0</v>
      </c>
      <c r="U1378">
        <v>0</v>
      </c>
      <c r="V1378">
        <v>3</v>
      </c>
      <c r="W1378">
        <v>11</v>
      </c>
      <c r="X1378">
        <v>0</v>
      </c>
      <c r="Y1378">
        <v>48</v>
      </c>
      <c r="Z1378">
        <v>2251</v>
      </c>
      <c r="AA1378">
        <v>0</v>
      </c>
      <c r="AB1378">
        <v>1</v>
      </c>
      <c r="AC1378">
        <v>0</v>
      </c>
      <c r="AD1378">
        <v>0</v>
      </c>
      <c r="AE1378">
        <v>0</v>
      </c>
      <c r="AF1378">
        <v>0</v>
      </c>
      <c r="AG1378">
        <v>0</v>
      </c>
      <c r="AH1378">
        <v>1</v>
      </c>
      <c r="AI1378">
        <v>0</v>
      </c>
      <c r="AJ1378">
        <v>0</v>
      </c>
      <c r="AK1378">
        <v>712</v>
      </c>
      <c r="AL1378">
        <v>655</v>
      </c>
      <c r="AM1378">
        <v>0</v>
      </c>
    </row>
    <row r="1379" spans="1:39" x14ac:dyDescent="0.25">
      <c r="A1379">
        <v>37716</v>
      </c>
      <c r="B1379">
        <v>0</v>
      </c>
      <c r="C1379">
        <v>1</v>
      </c>
      <c r="D1379">
        <v>4</v>
      </c>
      <c r="E1379">
        <v>97</v>
      </c>
      <c r="F1379">
        <v>1</v>
      </c>
      <c r="G1379">
        <v>41</v>
      </c>
      <c r="H1379">
        <v>6</v>
      </c>
      <c r="I1379">
        <v>2</v>
      </c>
      <c r="J1379">
        <v>41</v>
      </c>
      <c r="K1379">
        <v>2</v>
      </c>
      <c r="L1379">
        <v>4</v>
      </c>
      <c r="M1379">
        <v>1</v>
      </c>
      <c r="N1379">
        <v>3</v>
      </c>
      <c r="O1379">
        <v>7</v>
      </c>
      <c r="P1379">
        <v>0</v>
      </c>
      <c r="Q1379">
        <v>0</v>
      </c>
      <c r="R1379">
        <v>0</v>
      </c>
      <c r="S1379">
        <v>0</v>
      </c>
      <c r="T1379">
        <v>0</v>
      </c>
      <c r="U1379">
        <v>0</v>
      </c>
      <c r="V1379">
        <v>3</v>
      </c>
      <c r="W1379">
        <v>11</v>
      </c>
      <c r="X1379">
        <v>0</v>
      </c>
      <c r="Y1379">
        <v>67</v>
      </c>
      <c r="Z1379">
        <v>2228</v>
      </c>
      <c r="AA1379">
        <v>0</v>
      </c>
      <c r="AB1379">
        <v>1</v>
      </c>
      <c r="AC1379">
        <v>0</v>
      </c>
      <c r="AD1379">
        <v>0</v>
      </c>
      <c r="AE1379">
        <v>0</v>
      </c>
      <c r="AF1379">
        <v>0</v>
      </c>
      <c r="AG1379">
        <v>0</v>
      </c>
      <c r="AH1379">
        <v>1</v>
      </c>
      <c r="AI1379">
        <v>0</v>
      </c>
      <c r="AJ1379">
        <v>0</v>
      </c>
      <c r="AK1379">
        <v>147</v>
      </c>
      <c r="AL1379">
        <v>106</v>
      </c>
      <c r="AM1379">
        <v>0</v>
      </c>
    </row>
    <row r="1380" spans="1:39" x14ac:dyDescent="0.25">
      <c r="A1380">
        <v>36864</v>
      </c>
      <c r="B1380">
        <v>0</v>
      </c>
      <c r="C1380">
        <v>1</v>
      </c>
      <c r="D1380">
        <v>53</v>
      </c>
      <c r="E1380">
        <v>204</v>
      </c>
      <c r="F1380">
        <v>5</v>
      </c>
      <c r="G1380">
        <v>39</v>
      </c>
      <c r="H1380">
        <v>17</v>
      </c>
      <c r="I1380">
        <v>0</v>
      </c>
      <c r="J1380">
        <v>89</v>
      </c>
      <c r="K1380">
        <v>3</v>
      </c>
      <c r="L1380">
        <v>5</v>
      </c>
      <c r="M1380">
        <v>2</v>
      </c>
      <c r="N1380">
        <v>4</v>
      </c>
      <c r="O1380">
        <v>8</v>
      </c>
      <c r="P1380">
        <v>0</v>
      </c>
      <c r="Q1380">
        <v>0</v>
      </c>
      <c r="R1380">
        <v>0</v>
      </c>
      <c r="S1380">
        <v>0</v>
      </c>
      <c r="T1380">
        <v>0</v>
      </c>
      <c r="U1380">
        <v>0</v>
      </c>
      <c r="V1380">
        <v>3</v>
      </c>
      <c r="W1380">
        <v>11</v>
      </c>
      <c r="X1380">
        <v>1</v>
      </c>
      <c r="Y1380">
        <v>63</v>
      </c>
      <c r="Z1380">
        <v>2844</v>
      </c>
      <c r="AA1380">
        <v>0</v>
      </c>
      <c r="AB1380">
        <v>0</v>
      </c>
      <c r="AC1380">
        <v>1</v>
      </c>
      <c r="AD1380">
        <v>0</v>
      </c>
      <c r="AE1380">
        <v>0</v>
      </c>
      <c r="AF1380">
        <v>0</v>
      </c>
      <c r="AG1380">
        <v>0</v>
      </c>
      <c r="AH1380">
        <v>1</v>
      </c>
      <c r="AI1380">
        <v>0</v>
      </c>
      <c r="AJ1380">
        <v>0</v>
      </c>
      <c r="AK1380">
        <v>265</v>
      </c>
      <c r="AL1380">
        <v>176</v>
      </c>
      <c r="AM1380">
        <v>0</v>
      </c>
    </row>
    <row r="1381" spans="1:39" x14ac:dyDescent="0.25">
      <c r="A1381">
        <v>44511</v>
      </c>
      <c r="B1381">
        <v>1</v>
      </c>
      <c r="C1381">
        <v>0</v>
      </c>
      <c r="D1381">
        <v>39</v>
      </c>
      <c r="E1381">
        <v>513</v>
      </c>
      <c r="F1381">
        <v>7</v>
      </c>
      <c r="G1381">
        <v>133</v>
      </c>
      <c r="H1381">
        <v>46</v>
      </c>
      <c r="I1381">
        <v>14</v>
      </c>
      <c r="J1381">
        <v>14</v>
      </c>
      <c r="K1381">
        <v>6</v>
      </c>
      <c r="L1381">
        <v>8</v>
      </c>
      <c r="M1381">
        <v>4</v>
      </c>
      <c r="N1381">
        <v>8</v>
      </c>
      <c r="O1381">
        <v>8</v>
      </c>
      <c r="P1381">
        <v>0</v>
      </c>
      <c r="Q1381">
        <v>0</v>
      </c>
      <c r="R1381">
        <v>0</v>
      </c>
      <c r="S1381">
        <v>0</v>
      </c>
      <c r="T1381">
        <v>0</v>
      </c>
      <c r="U1381">
        <v>0</v>
      </c>
      <c r="V1381">
        <v>3</v>
      </c>
      <c r="W1381">
        <v>11</v>
      </c>
      <c r="X1381">
        <v>0</v>
      </c>
      <c r="Y1381">
        <v>50</v>
      </c>
      <c r="Z1381">
        <v>2784</v>
      </c>
      <c r="AA1381">
        <v>0</v>
      </c>
      <c r="AB1381">
        <v>1</v>
      </c>
      <c r="AC1381">
        <v>0</v>
      </c>
      <c r="AD1381">
        <v>0</v>
      </c>
      <c r="AE1381">
        <v>0</v>
      </c>
      <c r="AF1381">
        <v>0</v>
      </c>
      <c r="AG1381">
        <v>0</v>
      </c>
      <c r="AH1381">
        <v>0</v>
      </c>
      <c r="AI1381">
        <v>1</v>
      </c>
      <c r="AJ1381">
        <v>0</v>
      </c>
      <c r="AK1381">
        <v>713</v>
      </c>
      <c r="AL1381">
        <v>699</v>
      </c>
      <c r="AM1381">
        <v>0</v>
      </c>
    </row>
    <row r="1382" spans="1:39" x14ac:dyDescent="0.25">
      <c r="A1382">
        <v>36947</v>
      </c>
      <c r="B1382">
        <v>1</v>
      </c>
      <c r="C1382">
        <v>1</v>
      </c>
      <c r="D1382">
        <v>49</v>
      </c>
      <c r="E1382">
        <v>88</v>
      </c>
      <c r="F1382">
        <v>3</v>
      </c>
      <c r="G1382">
        <v>21</v>
      </c>
      <c r="H1382">
        <v>4</v>
      </c>
      <c r="I1382">
        <v>1</v>
      </c>
      <c r="J1382">
        <v>29</v>
      </c>
      <c r="K1382">
        <v>4</v>
      </c>
      <c r="L1382">
        <v>3</v>
      </c>
      <c r="M1382">
        <v>0</v>
      </c>
      <c r="N1382">
        <v>4</v>
      </c>
      <c r="O1382">
        <v>9</v>
      </c>
      <c r="P1382">
        <v>0</v>
      </c>
      <c r="Q1382">
        <v>0</v>
      </c>
      <c r="R1382">
        <v>0</v>
      </c>
      <c r="S1382">
        <v>0</v>
      </c>
      <c r="T1382">
        <v>0</v>
      </c>
      <c r="U1382">
        <v>0</v>
      </c>
      <c r="V1382">
        <v>3</v>
      </c>
      <c r="W1382">
        <v>11</v>
      </c>
      <c r="X1382">
        <v>0</v>
      </c>
      <c r="Y1382">
        <v>53</v>
      </c>
      <c r="Z1382">
        <v>2850</v>
      </c>
      <c r="AA1382">
        <v>0</v>
      </c>
      <c r="AB1382">
        <v>1</v>
      </c>
      <c r="AC1382">
        <v>0</v>
      </c>
      <c r="AD1382">
        <v>0</v>
      </c>
      <c r="AE1382">
        <v>0</v>
      </c>
      <c r="AF1382">
        <v>0</v>
      </c>
      <c r="AG1382">
        <v>0</v>
      </c>
      <c r="AH1382">
        <v>0</v>
      </c>
      <c r="AI1382">
        <v>0</v>
      </c>
      <c r="AJ1382">
        <v>1</v>
      </c>
      <c r="AK1382">
        <v>117</v>
      </c>
      <c r="AL1382">
        <v>88</v>
      </c>
      <c r="AM1382">
        <v>0</v>
      </c>
    </row>
    <row r="1383" spans="1:39" x14ac:dyDescent="0.25">
      <c r="A1383">
        <v>47352</v>
      </c>
      <c r="B1383">
        <v>0</v>
      </c>
      <c r="C1383">
        <v>1</v>
      </c>
      <c r="D1383">
        <v>70</v>
      </c>
      <c r="E1383">
        <v>172</v>
      </c>
      <c r="F1383">
        <v>12</v>
      </c>
      <c r="G1383">
        <v>112</v>
      </c>
      <c r="H1383">
        <v>8</v>
      </c>
      <c r="I1383">
        <v>0</v>
      </c>
      <c r="J1383">
        <v>15</v>
      </c>
      <c r="K1383">
        <v>4</v>
      </c>
      <c r="L1383">
        <v>6</v>
      </c>
      <c r="M1383">
        <v>1</v>
      </c>
      <c r="N1383">
        <v>5</v>
      </c>
      <c r="O1383">
        <v>7</v>
      </c>
      <c r="P1383">
        <v>0</v>
      </c>
      <c r="Q1383">
        <v>0</v>
      </c>
      <c r="R1383">
        <v>0</v>
      </c>
      <c r="S1383">
        <v>0</v>
      </c>
      <c r="T1383">
        <v>0</v>
      </c>
      <c r="U1383">
        <v>0</v>
      </c>
      <c r="V1383">
        <v>3</v>
      </c>
      <c r="W1383">
        <v>11</v>
      </c>
      <c r="X1383">
        <v>0</v>
      </c>
      <c r="Y1383">
        <v>69</v>
      </c>
      <c r="Z1383">
        <v>2603</v>
      </c>
      <c r="AA1383">
        <v>0</v>
      </c>
      <c r="AB1383">
        <v>0</v>
      </c>
      <c r="AC1383">
        <v>0</v>
      </c>
      <c r="AD1383">
        <v>1</v>
      </c>
      <c r="AE1383">
        <v>0</v>
      </c>
      <c r="AF1383">
        <v>0</v>
      </c>
      <c r="AG1383">
        <v>0</v>
      </c>
      <c r="AH1383">
        <v>0</v>
      </c>
      <c r="AI1383">
        <v>1</v>
      </c>
      <c r="AJ1383">
        <v>0</v>
      </c>
      <c r="AK1383">
        <v>304</v>
      </c>
      <c r="AL1383">
        <v>289</v>
      </c>
      <c r="AM1383">
        <v>0</v>
      </c>
    </row>
    <row r="1384" spans="1:39" x14ac:dyDescent="0.25">
      <c r="A1384">
        <v>67087</v>
      </c>
      <c r="B1384">
        <v>0</v>
      </c>
      <c r="C1384">
        <v>1</v>
      </c>
      <c r="D1384">
        <v>40</v>
      </c>
      <c r="E1384">
        <v>329</v>
      </c>
      <c r="F1384">
        <v>35</v>
      </c>
      <c r="G1384">
        <v>222</v>
      </c>
      <c r="H1384">
        <v>130</v>
      </c>
      <c r="I1384">
        <v>35</v>
      </c>
      <c r="J1384">
        <v>43</v>
      </c>
      <c r="K1384">
        <v>2</v>
      </c>
      <c r="L1384">
        <v>7</v>
      </c>
      <c r="M1384">
        <v>5</v>
      </c>
      <c r="N1384">
        <v>8</v>
      </c>
      <c r="O1384">
        <v>4</v>
      </c>
      <c r="P1384">
        <v>0</v>
      </c>
      <c r="Q1384">
        <v>0</v>
      </c>
      <c r="R1384">
        <v>0</v>
      </c>
      <c r="S1384">
        <v>0</v>
      </c>
      <c r="T1384">
        <v>0</v>
      </c>
      <c r="U1384">
        <v>0</v>
      </c>
      <c r="V1384">
        <v>3</v>
      </c>
      <c r="W1384">
        <v>11</v>
      </c>
      <c r="X1384">
        <v>0</v>
      </c>
      <c r="Y1384">
        <v>67</v>
      </c>
      <c r="Z1384">
        <v>2353</v>
      </c>
      <c r="AA1384">
        <v>0</v>
      </c>
      <c r="AB1384">
        <v>1</v>
      </c>
      <c r="AC1384">
        <v>0</v>
      </c>
      <c r="AD1384">
        <v>0</v>
      </c>
      <c r="AE1384">
        <v>0</v>
      </c>
      <c r="AF1384">
        <v>0</v>
      </c>
      <c r="AG1384">
        <v>0</v>
      </c>
      <c r="AH1384">
        <v>0</v>
      </c>
      <c r="AI1384">
        <v>1</v>
      </c>
      <c r="AJ1384">
        <v>0</v>
      </c>
      <c r="AK1384">
        <v>751</v>
      </c>
      <c r="AL1384">
        <v>708</v>
      </c>
      <c r="AM1384">
        <v>0</v>
      </c>
    </row>
    <row r="1385" spans="1:39" x14ac:dyDescent="0.25">
      <c r="A1385">
        <v>57045</v>
      </c>
      <c r="B1385">
        <v>0</v>
      </c>
      <c r="C1385">
        <v>1</v>
      </c>
      <c r="D1385">
        <v>40</v>
      </c>
      <c r="E1385">
        <v>296</v>
      </c>
      <c r="F1385">
        <v>13</v>
      </c>
      <c r="G1385">
        <v>104</v>
      </c>
      <c r="H1385">
        <v>11</v>
      </c>
      <c r="I1385">
        <v>13</v>
      </c>
      <c r="J1385">
        <v>17</v>
      </c>
      <c r="K1385">
        <v>3</v>
      </c>
      <c r="L1385">
        <v>4</v>
      </c>
      <c r="M1385">
        <v>2</v>
      </c>
      <c r="N1385">
        <v>9</v>
      </c>
      <c r="O1385">
        <v>3</v>
      </c>
      <c r="P1385">
        <v>0</v>
      </c>
      <c r="Q1385">
        <v>0</v>
      </c>
      <c r="R1385">
        <v>0</v>
      </c>
      <c r="S1385">
        <v>0</v>
      </c>
      <c r="T1385">
        <v>0</v>
      </c>
      <c r="U1385">
        <v>0</v>
      </c>
      <c r="V1385">
        <v>3</v>
      </c>
      <c r="W1385">
        <v>11</v>
      </c>
      <c r="X1385">
        <v>0</v>
      </c>
      <c r="Y1385">
        <v>70</v>
      </c>
      <c r="Z1385">
        <v>2818</v>
      </c>
      <c r="AA1385">
        <v>0</v>
      </c>
      <c r="AB1385">
        <v>1</v>
      </c>
      <c r="AC1385">
        <v>0</v>
      </c>
      <c r="AD1385">
        <v>0</v>
      </c>
      <c r="AE1385">
        <v>0</v>
      </c>
      <c r="AF1385">
        <v>0</v>
      </c>
      <c r="AG1385">
        <v>0</v>
      </c>
      <c r="AH1385">
        <v>1</v>
      </c>
      <c r="AI1385">
        <v>0</v>
      </c>
      <c r="AJ1385">
        <v>0</v>
      </c>
      <c r="AK1385">
        <v>437</v>
      </c>
      <c r="AL1385">
        <v>420</v>
      </c>
      <c r="AM1385">
        <v>0</v>
      </c>
    </row>
    <row r="1386" spans="1:39" x14ac:dyDescent="0.25">
      <c r="A1386">
        <v>36957</v>
      </c>
      <c r="B1386">
        <v>1</v>
      </c>
      <c r="C1386">
        <v>1</v>
      </c>
      <c r="D1386">
        <v>43</v>
      </c>
      <c r="E1386">
        <v>100</v>
      </c>
      <c r="F1386">
        <v>2</v>
      </c>
      <c r="G1386">
        <v>16</v>
      </c>
      <c r="H1386">
        <v>2</v>
      </c>
      <c r="I1386">
        <v>1</v>
      </c>
      <c r="J1386">
        <v>31</v>
      </c>
      <c r="K1386">
        <v>4</v>
      </c>
      <c r="L1386">
        <v>3</v>
      </c>
      <c r="M1386">
        <v>2</v>
      </c>
      <c r="N1386">
        <v>2</v>
      </c>
      <c r="O1386">
        <v>9</v>
      </c>
      <c r="P1386">
        <v>0</v>
      </c>
      <c r="Q1386">
        <v>0</v>
      </c>
      <c r="R1386">
        <v>0</v>
      </c>
      <c r="S1386">
        <v>0</v>
      </c>
      <c r="T1386">
        <v>0</v>
      </c>
      <c r="U1386">
        <v>0</v>
      </c>
      <c r="V1386">
        <v>3</v>
      </c>
      <c r="W1386">
        <v>11</v>
      </c>
      <c r="X1386">
        <v>1</v>
      </c>
      <c r="Y1386">
        <v>67</v>
      </c>
      <c r="Z1386">
        <v>2820</v>
      </c>
      <c r="AA1386">
        <v>1</v>
      </c>
      <c r="AB1386">
        <v>0</v>
      </c>
      <c r="AC1386">
        <v>0</v>
      </c>
      <c r="AD1386">
        <v>0</v>
      </c>
      <c r="AE1386">
        <v>0</v>
      </c>
      <c r="AF1386">
        <v>0</v>
      </c>
      <c r="AG1386">
        <v>0</v>
      </c>
      <c r="AH1386">
        <v>0</v>
      </c>
      <c r="AI1386">
        <v>0</v>
      </c>
      <c r="AJ1386">
        <v>1</v>
      </c>
      <c r="AK1386">
        <v>121</v>
      </c>
      <c r="AL1386">
        <v>90</v>
      </c>
      <c r="AM1386">
        <v>0</v>
      </c>
    </row>
    <row r="1387" spans="1:39" x14ac:dyDescent="0.25">
      <c r="A1387">
        <v>69389</v>
      </c>
      <c r="B1387">
        <v>0</v>
      </c>
      <c r="C1387">
        <v>1</v>
      </c>
      <c r="D1387">
        <v>17</v>
      </c>
      <c r="E1387">
        <v>422</v>
      </c>
      <c r="F1387">
        <v>7</v>
      </c>
      <c r="G1387">
        <v>238</v>
      </c>
      <c r="H1387">
        <v>69</v>
      </c>
      <c r="I1387">
        <v>46</v>
      </c>
      <c r="J1387">
        <v>15</v>
      </c>
      <c r="K1387">
        <v>1</v>
      </c>
      <c r="L1387">
        <v>7</v>
      </c>
      <c r="M1387">
        <v>2</v>
      </c>
      <c r="N1387">
        <v>12</v>
      </c>
      <c r="O1387">
        <v>4</v>
      </c>
      <c r="P1387">
        <v>0</v>
      </c>
      <c r="Q1387">
        <v>0</v>
      </c>
      <c r="R1387">
        <v>0</v>
      </c>
      <c r="S1387">
        <v>0</v>
      </c>
      <c r="T1387">
        <v>0</v>
      </c>
      <c r="U1387">
        <v>0</v>
      </c>
      <c r="V1387">
        <v>3</v>
      </c>
      <c r="W1387">
        <v>11</v>
      </c>
      <c r="X1387">
        <v>0</v>
      </c>
      <c r="Y1387">
        <v>43</v>
      </c>
      <c r="Z1387">
        <v>2798</v>
      </c>
      <c r="AA1387">
        <v>0</v>
      </c>
      <c r="AB1387">
        <v>1</v>
      </c>
      <c r="AC1387">
        <v>0</v>
      </c>
      <c r="AD1387">
        <v>0</v>
      </c>
      <c r="AE1387">
        <v>0</v>
      </c>
      <c r="AF1387">
        <v>0</v>
      </c>
      <c r="AG1387">
        <v>0</v>
      </c>
      <c r="AH1387">
        <v>0</v>
      </c>
      <c r="AI1387">
        <v>0</v>
      </c>
      <c r="AJ1387">
        <v>1</v>
      </c>
      <c r="AK1387">
        <v>782</v>
      </c>
      <c r="AL1387">
        <v>767</v>
      </c>
      <c r="AM1387">
        <v>0</v>
      </c>
    </row>
    <row r="1388" spans="1:39" x14ac:dyDescent="0.25">
      <c r="A1388">
        <v>80134</v>
      </c>
      <c r="B1388">
        <v>1</v>
      </c>
      <c r="C1388">
        <v>0</v>
      </c>
      <c r="D1388">
        <v>40</v>
      </c>
      <c r="E1388">
        <v>1218</v>
      </c>
      <c r="F1388">
        <v>16</v>
      </c>
      <c r="G1388">
        <v>272</v>
      </c>
      <c r="H1388">
        <v>104</v>
      </c>
      <c r="I1388">
        <v>0</v>
      </c>
      <c r="J1388">
        <v>80</v>
      </c>
      <c r="K1388">
        <v>2</v>
      </c>
      <c r="L1388">
        <v>5</v>
      </c>
      <c r="M1388">
        <v>3</v>
      </c>
      <c r="N1388">
        <v>6</v>
      </c>
      <c r="O1388">
        <v>6</v>
      </c>
      <c r="P1388">
        <v>0</v>
      </c>
      <c r="Q1388">
        <v>1</v>
      </c>
      <c r="R1388">
        <v>1</v>
      </c>
      <c r="S1388">
        <v>1</v>
      </c>
      <c r="T1388">
        <v>0</v>
      </c>
      <c r="U1388">
        <v>0</v>
      </c>
      <c r="V1388">
        <v>3</v>
      </c>
      <c r="W1388">
        <v>11</v>
      </c>
      <c r="X1388">
        <v>1</v>
      </c>
      <c r="Y1388">
        <v>48</v>
      </c>
      <c r="Z1388">
        <v>2564</v>
      </c>
      <c r="AA1388">
        <v>0</v>
      </c>
      <c r="AB1388">
        <v>1</v>
      </c>
      <c r="AC1388">
        <v>0</v>
      </c>
      <c r="AD1388">
        <v>0</v>
      </c>
      <c r="AE1388">
        <v>0</v>
      </c>
      <c r="AF1388">
        <v>0</v>
      </c>
      <c r="AG1388">
        <v>0</v>
      </c>
      <c r="AH1388">
        <v>1</v>
      </c>
      <c r="AI1388">
        <v>0</v>
      </c>
      <c r="AJ1388">
        <v>0</v>
      </c>
      <c r="AK1388">
        <v>1610</v>
      </c>
      <c r="AL1388">
        <v>1530</v>
      </c>
      <c r="AM1388">
        <v>3</v>
      </c>
    </row>
    <row r="1389" spans="1:39" x14ac:dyDescent="0.25">
      <c r="A1389">
        <v>43142</v>
      </c>
      <c r="B1389">
        <v>1</v>
      </c>
      <c r="C1389">
        <v>1</v>
      </c>
      <c r="D1389">
        <v>84</v>
      </c>
      <c r="E1389">
        <v>5</v>
      </c>
      <c r="F1389">
        <v>1</v>
      </c>
      <c r="G1389">
        <v>7</v>
      </c>
      <c r="H1389">
        <v>2</v>
      </c>
      <c r="I1389">
        <v>1</v>
      </c>
      <c r="J1389">
        <v>4</v>
      </c>
      <c r="K1389">
        <v>1</v>
      </c>
      <c r="L1389">
        <v>1</v>
      </c>
      <c r="M1389">
        <v>0</v>
      </c>
      <c r="N1389">
        <v>2</v>
      </c>
      <c r="O1389">
        <v>7</v>
      </c>
      <c r="P1389">
        <v>0</v>
      </c>
      <c r="Q1389">
        <v>0</v>
      </c>
      <c r="R1389">
        <v>0</v>
      </c>
      <c r="S1389">
        <v>0</v>
      </c>
      <c r="T1389">
        <v>0</v>
      </c>
      <c r="U1389">
        <v>0</v>
      </c>
      <c r="V1389">
        <v>3</v>
      </c>
      <c r="W1389">
        <v>11</v>
      </c>
      <c r="X1389">
        <v>0</v>
      </c>
      <c r="Y1389">
        <v>51</v>
      </c>
      <c r="Z1389">
        <v>2290</v>
      </c>
      <c r="AA1389">
        <v>0</v>
      </c>
      <c r="AB1389">
        <v>1</v>
      </c>
      <c r="AC1389">
        <v>0</v>
      </c>
      <c r="AD1389">
        <v>0</v>
      </c>
      <c r="AE1389">
        <v>0</v>
      </c>
      <c r="AF1389">
        <v>0</v>
      </c>
      <c r="AG1389">
        <v>0</v>
      </c>
      <c r="AH1389">
        <v>0</v>
      </c>
      <c r="AI1389">
        <v>1</v>
      </c>
      <c r="AJ1389">
        <v>0</v>
      </c>
      <c r="AK1389">
        <v>16</v>
      </c>
      <c r="AL1389">
        <v>12</v>
      </c>
      <c r="AM1389">
        <v>0</v>
      </c>
    </row>
    <row r="1390" spans="1:39" x14ac:dyDescent="0.25">
      <c r="A1390">
        <v>80589</v>
      </c>
      <c r="B1390">
        <v>0</v>
      </c>
      <c r="C1390">
        <v>0</v>
      </c>
      <c r="D1390">
        <v>25</v>
      </c>
      <c r="E1390">
        <v>507</v>
      </c>
      <c r="F1390">
        <v>93</v>
      </c>
      <c r="G1390">
        <v>520</v>
      </c>
      <c r="H1390">
        <v>242</v>
      </c>
      <c r="I1390">
        <v>40</v>
      </c>
      <c r="J1390">
        <v>26</v>
      </c>
      <c r="K1390">
        <v>1</v>
      </c>
      <c r="L1390">
        <v>5</v>
      </c>
      <c r="M1390">
        <v>10</v>
      </c>
      <c r="N1390">
        <v>5</v>
      </c>
      <c r="O1390">
        <v>1</v>
      </c>
      <c r="P1390">
        <v>0</v>
      </c>
      <c r="Q1390">
        <v>0</v>
      </c>
      <c r="R1390">
        <v>0</v>
      </c>
      <c r="S1390">
        <v>1</v>
      </c>
      <c r="T1390">
        <v>0</v>
      </c>
      <c r="U1390">
        <v>0</v>
      </c>
      <c r="V1390">
        <v>3</v>
      </c>
      <c r="W1390">
        <v>11</v>
      </c>
      <c r="X1390">
        <v>1</v>
      </c>
      <c r="Y1390">
        <v>76</v>
      </c>
      <c r="Z1390">
        <v>2317</v>
      </c>
      <c r="AA1390">
        <v>0</v>
      </c>
      <c r="AB1390">
        <v>1</v>
      </c>
      <c r="AC1390">
        <v>0</v>
      </c>
      <c r="AD1390">
        <v>0</v>
      </c>
      <c r="AE1390">
        <v>0</v>
      </c>
      <c r="AF1390">
        <v>0</v>
      </c>
      <c r="AG1390">
        <v>0</v>
      </c>
      <c r="AH1390">
        <v>1</v>
      </c>
      <c r="AI1390">
        <v>0</v>
      </c>
      <c r="AJ1390">
        <v>0</v>
      </c>
      <c r="AK1390">
        <v>1402</v>
      </c>
      <c r="AL1390">
        <v>1376</v>
      </c>
      <c r="AM1390">
        <v>1</v>
      </c>
    </row>
    <row r="1391" spans="1:39" x14ac:dyDescent="0.25">
      <c r="A1391">
        <v>34412</v>
      </c>
      <c r="B1391">
        <v>1</v>
      </c>
      <c r="C1391">
        <v>0</v>
      </c>
      <c r="D1391">
        <v>62</v>
      </c>
      <c r="E1391">
        <v>52</v>
      </c>
      <c r="F1391">
        <v>12</v>
      </c>
      <c r="G1391">
        <v>50</v>
      </c>
      <c r="H1391">
        <v>4</v>
      </c>
      <c r="I1391">
        <v>36</v>
      </c>
      <c r="J1391">
        <v>55</v>
      </c>
      <c r="K1391">
        <v>3</v>
      </c>
      <c r="L1391">
        <v>5</v>
      </c>
      <c r="M1391">
        <v>0</v>
      </c>
      <c r="N1391">
        <v>3</v>
      </c>
      <c r="O1391">
        <v>9</v>
      </c>
      <c r="P1391">
        <v>0</v>
      </c>
      <c r="Q1391">
        <v>0</v>
      </c>
      <c r="R1391">
        <v>0</v>
      </c>
      <c r="S1391">
        <v>0</v>
      </c>
      <c r="T1391">
        <v>0</v>
      </c>
      <c r="U1391">
        <v>0</v>
      </c>
      <c r="V1391">
        <v>3</v>
      </c>
      <c r="W1391">
        <v>11</v>
      </c>
      <c r="X1391">
        <v>0</v>
      </c>
      <c r="Y1391">
        <v>30</v>
      </c>
      <c r="Z1391">
        <v>2660</v>
      </c>
      <c r="AA1391">
        <v>0</v>
      </c>
      <c r="AB1391">
        <v>0</v>
      </c>
      <c r="AC1391">
        <v>1</v>
      </c>
      <c r="AD1391">
        <v>0</v>
      </c>
      <c r="AE1391">
        <v>0</v>
      </c>
      <c r="AF1391">
        <v>0</v>
      </c>
      <c r="AG1391">
        <v>0</v>
      </c>
      <c r="AH1391">
        <v>1</v>
      </c>
      <c r="AI1391">
        <v>0</v>
      </c>
      <c r="AJ1391">
        <v>0</v>
      </c>
      <c r="AK1391">
        <v>154</v>
      </c>
      <c r="AL1391">
        <v>99</v>
      </c>
      <c r="AM1391">
        <v>0</v>
      </c>
    </row>
    <row r="1392" spans="1:39" x14ac:dyDescent="0.25">
      <c r="A1392">
        <v>57537</v>
      </c>
      <c r="B1392">
        <v>1</v>
      </c>
      <c r="C1392">
        <v>0</v>
      </c>
      <c r="D1392">
        <v>83</v>
      </c>
      <c r="E1392">
        <v>191</v>
      </c>
      <c r="F1392">
        <v>56</v>
      </c>
      <c r="G1392">
        <v>139</v>
      </c>
      <c r="H1392">
        <v>51</v>
      </c>
      <c r="I1392">
        <v>8</v>
      </c>
      <c r="J1392">
        <v>100</v>
      </c>
      <c r="K1392">
        <v>4</v>
      </c>
      <c r="L1392">
        <v>4</v>
      </c>
      <c r="M1392">
        <v>3</v>
      </c>
      <c r="N1392">
        <v>8</v>
      </c>
      <c r="O1392">
        <v>4</v>
      </c>
      <c r="P1392">
        <v>0</v>
      </c>
      <c r="Q1392">
        <v>0</v>
      </c>
      <c r="R1392">
        <v>0</v>
      </c>
      <c r="S1392">
        <v>0</v>
      </c>
      <c r="T1392">
        <v>0</v>
      </c>
      <c r="U1392">
        <v>0</v>
      </c>
      <c r="V1392">
        <v>3</v>
      </c>
      <c r="W1392">
        <v>11</v>
      </c>
      <c r="X1392">
        <v>0</v>
      </c>
      <c r="Y1392">
        <v>41</v>
      </c>
      <c r="Z1392">
        <v>2543</v>
      </c>
      <c r="AA1392">
        <v>0</v>
      </c>
      <c r="AB1392">
        <v>0</v>
      </c>
      <c r="AC1392">
        <v>1</v>
      </c>
      <c r="AD1392">
        <v>0</v>
      </c>
      <c r="AE1392">
        <v>0</v>
      </c>
      <c r="AF1392">
        <v>0</v>
      </c>
      <c r="AG1392">
        <v>0</v>
      </c>
      <c r="AH1392">
        <v>1</v>
      </c>
      <c r="AI1392">
        <v>0</v>
      </c>
      <c r="AJ1392">
        <v>0</v>
      </c>
      <c r="AK1392">
        <v>445</v>
      </c>
      <c r="AL1392">
        <v>345</v>
      </c>
      <c r="AM1392">
        <v>0</v>
      </c>
    </row>
    <row r="1393" spans="1:39" x14ac:dyDescent="0.25">
      <c r="A1393">
        <v>22634</v>
      </c>
      <c r="B1393">
        <v>0</v>
      </c>
      <c r="C1393">
        <v>0</v>
      </c>
      <c r="D1393">
        <v>47</v>
      </c>
      <c r="E1393">
        <v>2</v>
      </c>
      <c r="F1393">
        <v>23</v>
      </c>
      <c r="G1393">
        <v>11</v>
      </c>
      <c r="H1393">
        <v>8</v>
      </c>
      <c r="I1393">
        <v>6</v>
      </c>
      <c r="J1393">
        <v>46</v>
      </c>
      <c r="K1393">
        <v>1</v>
      </c>
      <c r="L1393">
        <v>2</v>
      </c>
      <c r="M1393">
        <v>1</v>
      </c>
      <c r="N1393">
        <v>2</v>
      </c>
      <c r="O1393">
        <v>8</v>
      </c>
      <c r="P1393">
        <v>0</v>
      </c>
      <c r="Q1393">
        <v>0</v>
      </c>
      <c r="R1393">
        <v>0</v>
      </c>
      <c r="S1393">
        <v>0</v>
      </c>
      <c r="T1393">
        <v>0</v>
      </c>
      <c r="U1393">
        <v>0</v>
      </c>
      <c r="V1393">
        <v>3</v>
      </c>
      <c r="W1393">
        <v>11</v>
      </c>
      <c r="X1393">
        <v>0</v>
      </c>
      <c r="Y1393">
        <v>54</v>
      </c>
      <c r="Z1393">
        <v>2688</v>
      </c>
      <c r="AA1393">
        <v>0</v>
      </c>
      <c r="AB1393">
        <v>0</v>
      </c>
      <c r="AC1393">
        <v>0</v>
      </c>
      <c r="AD1393">
        <v>1</v>
      </c>
      <c r="AE1393">
        <v>0</v>
      </c>
      <c r="AF1393">
        <v>0</v>
      </c>
      <c r="AG1393">
        <v>1</v>
      </c>
      <c r="AH1393">
        <v>0</v>
      </c>
      <c r="AI1393">
        <v>0</v>
      </c>
      <c r="AJ1393">
        <v>0</v>
      </c>
      <c r="AK1393">
        <v>50</v>
      </c>
      <c r="AL1393">
        <v>4</v>
      </c>
      <c r="AM1393">
        <v>0</v>
      </c>
    </row>
    <row r="1394" spans="1:39" x14ac:dyDescent="0.25">
      <c r="A1394">
        <v>51315</v>
      </c>
      <c r="B1394">
        <v>0</v>
      </c>
      <c r="C1394">
        <v>0</v>
      </c>
      <c r="D1394">
        <v>45</v>
      </c>
      <c r="E1394">
        <v>68</v>
      </c>
      <c r="F1394">
        <v>28</v>
      </c>
      <c r="G1394">
        <v>39</v>
      </c>
      <c r="H1394">
        <v>16</v>
      </c>
      <c r="I1394">
        <v>30</v>
      </c>
      <c r="J1394">
        <v>41</v>
      </c>
      <c r="K1394">
        <v>1</v>
      </c>
      <c r="L1394">
        <v>2</v>
      </c>
      <c r="M1394">
        <v>2</v>
      </c>
      <c r="N1394">
        <v>5</v>
      </c>
      <c r="O1394">
        <v>2</v>
      </c>
      <c r="P1394">
        <v>0</v>
      </c>
      <c r="Q1394">
        <v>0</v>
      </c>
      <c r="R1394">
        <v>0</v>
      </c>
      <c r="S1394">
        <v>0</v>
      </c>
      <c r="T1394">
        <v>0</v>
      </c>
      <c r="U1394">
        <v>0</v>
      </c>
      <c r="V1394">
        <v>3</v>
      </c>
      <c r="W1394">
        <v>11</v>
      </c>
      <c r="X1394">
        <v>0</v>
      </c>
      <c r="Y1394">
        <v>72</v>
      </c>
      <c r="Z1394">
        <v>2285</v>
      </c>
      <c r="AA1394">
        <v>0</v>
      </c>
      <c r="AB1394">
        <v>0</v>
      </c>
      <c r="AC1394">
        <v>0</v>
      </c>
      <c r="AD1394">
        <v>1</v>
      </c>
      <c r="AE1394">
        <v>0</v>
      </c>
      <c r="AF1394">
        <v>0</v>
      </c>
      <c r="AG1394">
        <v>0</v>
      </c>
      <c r="AH1394">
        <v>1</v>
      </c>
      <c r="AI1394">
        <v>0</v>
      </c>
      <c r="AJ1394">
        <v>0</v>
      </c>
      <c r="AK1394">
        <v>181</v>
      </c>
      <c r="AL1394">
        <v>140</v>
      </c>
      <c r="AM1394">
        <v>0</v>
      </c>
    </row>
    <row r="1395" spans="1:39" x14ac:dyDescent="0.25">
      <c r="A1395">
        <v>36026</v>
      </c>
      <c r="B1395">
        <v>2</v>
      </c>
      <c r="C1395">
        <v>1</v>
      </c>
      <c r="D1395">
        <v>34</v>
      </c>
      <c r="E1395">
        <v>20</v>
      </c>
      <c r="F1395">
        <v>4</v>
      </c>
      <c r="G1395">
        <v>10</v>
      </c>
      <c r="H1395">
        <v>6</v>
      </c>
      <c r="I1395">
        <v>4</v>
      </c>
      <c r="J1395">
        <v>17</v>
      </c>
      <c r="K1395">
        <v>2</v>
      </c>
      <c r="L1395">
        <v>2</v>
      </c>
      <c r="M1395">
        <v>0</v>
      </c>
      <c r="N1395">
        <v>3</v>
      </c>
      <c r="O1395">
        <v>6</v>
      </c>
      <c r="P1395">
        <v>0</v>
      </c>
      <c r="Q1395">
        <v>0</v>
      </c>
      <c r="R1395">
        <v>0</v>
      </c>
      <c r="S1395">
        <v>0</v>
      </c>
      <c r="T1395">
        <v>0</v>
      </c>
      <c r="U1395">
        <v>0</v>
      </c>
      <c r="V1395">
        <v>3</v>
      </c>
      <c r="W1395">
        <v>11</v>
      </c>
      <c r="X1395">
        <v>0</v>
      </c>
      <c r="Y1395">
        <v>48</v>
      </c>
      <c r="Z1395">
        <v>2264</v>
      </c>
      <c r="AA1395">
        <v>0</v>
      </c>
      <c r="AB1395">
        <v>1</v>
      </c>
      <c r="AC1395">
        <v>0</v>
      </c>
      <c r="AD1395">
        <v>0</v>
      </c>
      <c r="AE1395">
        <v>0</v>
      </c>
      <c r="AF1395">
        <v>0</v>
      </c>
      <c r="AG1395">
        <v>0</v>
      </c>
      <c r="AH1395">
        <v>1</v>
      </c>
      <c r="AI1395">
        <v>0</v>
      </c>
      <c r="AJ1395">
        <v>0</v>
      </c>
      <c r="AK1395">
        <v>44</v>
      </c>
      <c r="AL1395">
        <v>27</v>
      </c>
      <c r="AM1395">
        <v>0</v>
      </c>
    </row>
    <row r="1396" spans="1:39" x14ac:dyDescent="0.25">
      <c r="A1396">
        <v>24639</v>
      </c>
      <c r="B1396">
        <v>1</v>
      </c>
      <c r="C1396">
        <v>1</v>
      </c>
      <c r="D1396">
        <v>3</v>
      </c>
      <c r="E1396">
        <v>20</v>
      </c>
      <c r="F1396">
        <v>3</v>
      </c>
      <c r="G1396">
        <v>16</v>
      </c>
      <c r="H1396">
        <v>0</v>
      </c>
      <c r="I1396">
        <v>4</v>
      </c>
      <c r="J1396">
        <v>1</v>
      </c>
      <c r="K1396">
        <v>3</v>
      </c>
      <c r="L1396">
        <v>2</v>
      </c>
      <c r="M1396">
        <v>0</v>
      </c>
      <c r="N1396">
        <v>4</v>
      </c>
      <c r="O1396">
        <v>6</v>
      </c>
      <c r="P1396">
        <v>0</v>
      </c>
      <c r="Q1396">
        <v>0</v>
      </c>
      <c r="R1396">
        <v>0</v>
      </c>
      <c r="S1396">
        <v>0</v>
      </c>
      <c r="T1396">
        <v>0</v>
      </c>
      <c r="U1396">
        <v>0</v>
      </c>
      <c r="V1396">
        <v>3</v>
      </c>
      <c r="W1396">
        <v>11</v>
      </c>
      <c r="X1396">
        <v>0</v>
      </c>
      <c r="Y1396">
        <v>47</v>
      </c>
      <c r="Z1396">
        <v>2311</v>
      </c>
      <c r="AA1396">
        <v>0</v>
      </c>
      <c r="AB1396">
        <v>1</v>
      </c>
      <c r="AC1396">
        <v>0</v>
      </c>
      <c r="AD1396">
        <v>0</v>
      </c>
      <c r="AE1396">
        <v>0</v>
      </c>
      <c r="AF1396">
        <v>0</v>
      </c>
      <c r="AG1396">
        <v>0</v>
      </c>
      <c r="AH1396">
        <v>1</v>
      </c>
      <c r="AI1396">
        <v>0</v>
      </c>
      <c r="AJ1396">
        <v>0</v>
      </c>
      <c r="AK1396">
        <v>43</v>
      </c>
      <c r="AL1396">
        <v>42</v>
      </c>
      <c r="AM1396">
        <v>0</v>
      </c>
    </row>
    <row r="1397" spans="1:39" x14ac:dyDescent="0.25">
      <c r="A1397">
        <v>34578</v>
      </c>
      <c r="B1397">
        <v>2</v>
      </c>
      <c r="C1397">
        <v>1</v>
      </c>
      <c r="D1397">
        <v>1</v>
      </c>
      <c r="E1397">
        <v>7</v>
      </c>
      <c r="F1397">
        <v>0</v>
      </c>
      <c r="G1397">
        <v>1</v>
      </c>
      <c r="H1397">
        <v>0</v>
      </c>
      <c r="I1397">
        <v>0</v>
      </c>
      <c r="J1397">
        <v>0</v>
      </c>
      <c r="K1397">
        <v>1</v>
      </c>
      <c r="L1397">
        <v>1</v>
      </c>
      <c r="M1397">
        <v>0</v>
      </c>
      <c r="N1397">
        <v>2</v>
      </c>
      <c r="O1397">
        <v>6</v>
      </c>
      <c r="P1397">
        <v>0</v>
      </c>
      <c r="Q1397">
        <v>0</v>
      </c>
      <c r="R1397">
        <v>0</v>
      </c>
      <c r="S1397">
        <v>0</v>
      </c>
      <c r="T1397">
        <v>0</v>
      </c>
      <c r="U1397">
        <v>0</v>
      </c>
      <c r="V1397">
        <v>3</v>
      </c>
      <c r="W1397">
        <v>11</v>
      </c>
      <c r="X1397">
        <v>0</v>
      </c>
      <c r="Y1397">
        <v>48</v>
      </c>
      <c r="Z1397">
        <v>2238</v>
      </c>
      <c r="AA1397">
        <v>0</v>
      </c>
      <c r="AB1397">
        <v>0</v>
      </c>
      <c r="AC1397">
        <v>0</v>
      </c>
      <c r="AD1397">
        <v>1</v>
      </c>
      <c r="AE1397">
        <v>0</v>
      </c>
      <c r="AF1397">
        <v>0</v>
      </c>
      <c r="AG1397">
        <v>0</v>
      </c>
      <c r="AH1397">
        <v>0</v>
      </c>
      <c r="AI1397">
        <v>0</v>
      </c>
      <c r="AJ1397">
        <v>1</v>
      </c>
      <c r="AK1397">
        <v>8</v>
      </c>
      <c r="AL1397">
        <v>8</v>
      </c>
      <c r="AM1397">
        <v>0</v>
      </c>
    </row>
    <row r="1398" spans="1:39" x14ac:dyDescent="0.25">
      <c r="A1398">
        <v>65704</v>
      </c>
      <c r="B1398">
        <v>0</v>
      </c>
      <c r="C1398">
        <v>0</v>
      </c>
      <c r="D1398">
        <v>18</v>
      </c>
      <c r="E1398">
        <v>279</v>
      </c>
      <c r="F1398">
        <v>172</v>
      </c>
      <c r="G1398">
        <v>74</v>
      </c>
      <c r="H1398">
        <v>38</v>
      </c>
      <c r="I1398">
        <v>8</v>
      </c>
      <c r="J1398">
        <v>246</v>
      </c>
      <c r="K1398">
        <v>1</v>
      </c>
      <c r="L1398">
        <v>2</v>
      </c>
      <c r="M1398">
        <v>10</v>
      </c>
      <c r="N1398">
        <v>10</v>
      </c>
      <c r="O1398">
        <v>1</v>
      </c>
      <c r="P1398">
        <v>0</v>
      </c>
      <c r="Q1398">
        <v>0</v>
      </c>
      <c r="R1398">
        <v>0</v>
      </c>
      <c r="S1398">
        <v>0</v>
      </c>
      <c r="T1398">
        <v>0</v>
      </c>
      <c r="U1398">
        <v>0</v>
      </c>
      <c r="V1398">
        <v>3</v>
      </c>
      <c r="W1398">
        <v>11</v>
      </c>
      <c r="X1398">
        <v>0</v>
      </c>
      <c r="Y1398">
        <v>48</v>
      </c>
      <c r="Z1398">
        <v>2418</v>
      </c>
      <c r="AA1398">
        <v>0</v>
      </c>
      <c r="AB1398">
        <v>0</v>
      </c>
      <c r="AC1398">
        <v>1</v>
      </c>
      <c r="AD1398">
        <v>0</v>
      </c>
      <c r="AE1398">
        <v>0</v>
      </c>
      <c r="AF1398">
        <v>1</v>
      </c>
      <c r="AG1398">
        <v>0</v>
      </c>
      <c r="AH1398">
        <v>0</v>
      </c>
      <c r="AI1398">
        <v>0</v>
      </c>
      <c r="AJ1398">
        <v>0</v>
      </c>
      <c r="AK1398">
        <v>571</v>
      </c>
      <c r="AL1398">
        <v>325</v>
      </c>
      <c r="AM1398">
        <v>0</v>
      </c>
    </row>
    <row r="1399" spans="1:39" x14ac:dyDescent="0.25">
      <c r="A1399">
        <v>63810</v>
      </c>
      <c r="B1399">
        <v>0</v>
      </c>
      <c r="C1399">
        <v>1</v>
      </c>
      <c r="D1399">
        <v>45</v>
      </c>
      <c r="E1399">
        <v>977</v>
      </c>
      <c r="F1399">
        <v>12</v>
      </c>
      <c r="G1399">
        <v>253</v>
      </c>
      <c r="H1399">
        <v>16</v>
      </c>
      <c r="I1399">
        <v>12</v>
      </c>
      <c r="J1399">
        <v>101</v>
      </c>
      <c r="K1399">
        <v>4</v>
      </c>
      <c r="L1399">
        <v>4</v>
      </c>
      <c r="M1399">
        <v>3</v>
      </c>
      <c r="N1399">
        <v>12</v>
      </c>
      <c r="O1399">
        <v>8</v>
      </c>
      <c r="P1399">
        <v>0</v>
      </c>
      <c r="Q1399">
        <v>1</v>
      </c>
      <c r="R1399">
        <v>0</v>
      </c>
      <c r="S1399">
        <v>0</v>
      </c>
      <c r="T1399">
        <v>0</v>
      </c>
      <c r="U1399">
        <v>0</v>
      </c>
      <c r="V1399">
        <v>3</v>
      </c>
      <c r="W1399">
        <v>11</v>
      </c>
      <c r="X1399">
        <v>0</v>
      </c>
      <c r="Y1399">
        <v>54</v>
      </c>
      <c r="Z1399">
        <v>2754</v>
      </c>
      <c r="AA1399">
        <v>0</v>
      </c>
      <c r="AB1399">
        <v>0</v>
      </c>
      <c r="AC1399">
        <v>1</v>
      </c>
      <c r="AD1399">
        <v>0</v>
      </c>
      <c r="AE1399">
        <v>0</v>
      </c>
      <c r="AF1399">
        <v>0</v>
      </c>
      <c r="AG1399">
        <v>0</v>
      </c>
      <c r="AH1399">
        <v>1</v>
      </c>
      <c r="AI1399">
        <v>0</v>
      </c>
      <c r="AJ1399">
        <v>0</v>
      </c>
      <c r="AK1399">
        <v>1270</v>
      </c>
      <c r="AL1399">
        <v>1169</v>
      </c>
      <c r="AM1399">
        <v>1</v>
      </c>
    </row>
    <row r="1400" spans="1:39" x14ac:dyDescent="0.25">
      <c r="A1400">
        <v>54132</v>
      </c>
      <c r="B1400">
        <v>0</v>
      </c>
      <c r="C1400">
        <v>1</v>
      </c>
      <c r="D1400">
        <v>81</v>
      </c>
      <c r="E1400">
        <v>30</v>
      </c>
      <c r="F1400">
        <v>1</v>
      </c>
      <c r="G1400">
        <v>8</v>
      </c>
      <c r="H1400">
        <v>0</v>
      </c>
      <c r="I1400">
        <v>0</v>
      </c>
      <c r="J1400">
        <v>3</v>
      </c>
      <c r="K1400">
        <v>1</v>
      </c>
      <c r="L1400">
        <v>1</v>
      </c>
      <c r="M1400">
        <v>0</v>
      </c>
      <c r="N1400">
        <v>3</v>
      </c>
      <c r="O1400">
        <v>7</v>
      </c>
      <c r="P1400">
        <v>0</v>
      </c>
      <c r="Q1400">
        <v>0</v>
      </c>
      <c r="R1400">
        <v>0</v>
      </c>
      <c r="S1400">
        <v>0</v>
      </c>
      <c r="T1400">
        <v>0</v>
      </c>
      <c r="U1400">
        <v>0</v>
      </c>
      <c r="V1400">
        <v>3</v>
      </c>
      <c r="W1400">
        <v>11</v>
      </c>
      <c r="X1400">
        <v>0</v>
      </c>
      <c r="Y1400">
        <v>51</v>
      </c>
      <c r="Z1400">
        <v>2292</v>
      </c>
      <c r="AA1400">
        <v>0</v>
      </c>
      <c r="AB1400">
        <v>0</v>
      </c>
      <c r="AC1400">
        <v>0</v>
      </c>
      <c r="AD1400">
        <v>1</v>
      </c>
      <c r="AE1400">
        <v>0</v>
      </c>
      <c r="AF1400">
        <v>0</v>
      </c>
      <c r="AG1400">
        <v>0</v>
      </c>
      <c r="AH1400">
        <v>0</v>
      </c>
      <c r="AI1400">
        <v>0</v>
      </c>
      <c r="AJ1400">
        <v>1</v>
      </c>
      <c r="AK1400">
        <v>39</v>
      </c>
      <c r="AL1400">
        <v>36</v>
      </c>
      <c r="AM1400">
        <v>0</v>
      </c>
    </row>
    <row r="1401" spans="1:39" x14ac:dyDescent="0.25">
      <c r="A1401">
        <v>18690</v>
      </c>
      <c r="B1401">
        <v>0</v>
      </c>
      <c r="C1401">
        <v>0</v>
      </c>
      <c r="D1401">
        <v>77</v>
      </c>
      <c r="E1401">
        <v>6</v>
      </c>
      <c r="F1401">
        <v>1</v>
      </c>
      <c r="G1401">
        <v>7</v>
      </c>
      <c r="H1401">
        <v>23</v>
      </c>
      <c r="I1401">
        <v>4</v>
      </c>
      <c r="J1401">
        <v>19</v>
      </c>
      <c r="K1401">
        <v>1</v>
      </c>
      <c r="L1401">
        <v>1</v>
      </c>
      <c r="M1401">
        <v>1</v>
      </c>
      <c r="N1401">
        <v>2</v>
      </c>
      <c r="O1401">
        <v>8</v>
      </c>
      <c r="P1401">
        <v>0</v>
      </c>
      <c r="Q1401">
        <v>0</v>
      </c>
      <c r="R1401">
        <v>0</v>
      </c>
      <c r="S1401">
        <v>0</v>
      </c>
      <c r="T1401">
        <v>0</v>
      </c>
      <c r="U1401">
        <v>0</v>
      </c>
      <c r="V1401">
        <v>3</v>
      </c>
      <c r="W1401">
        <v>11</v>
      </c>
      <c r="X1401">
        <v>0</v>
      </c>
      <c r="Y1401">
        <v>61</v>
      </c>
      <c r="Z1401">
        <v>2707</v>
      </c>
      <c r="AA1401">
        <v>0</v>
      </c>
      <c r="AB1401">
        <v>1</v>
      </c>
      <c r="AC1401">
        <v>0</v>
      </c>
      <c r="AD1401">
        <v>0</v>
      </c>
      <c r="AE1401">
        <v>0</v>
      </c>
      <c r="AF1401">
        <v>0</v>
      </c>
      <c r="AG1401">
        <v>0</v>
      </c>
      <c r="AH1401">
        <v>1</v>
      </c>
      <c r="AI1401">
        <v>0</v>
      </c>
      <c r="AJ1401">
        <v>0</v>
      </c>
      <c r="AK1401">
        <v>41</v>
      </c>
      <c r="AL1401">
        <v>22</v>
      </c>
      <c r="AM1401">
        <v>0</v>
      </c>
    </row>
    <row r="1402" spans="1:39" x14ac:dyDescent="0.25">
      <c r="A1402">
        <v>28164</v>
      </c>
      <c r="B1402">
        <v>1</v>
      </c>
      <c r="C1402">
        <v>0</v>
      </c>
      <c r="D1402">
        <v>23</v>
      </c>
      <c r="E1402">
        <v>3</v>
      </c>
      <c r="F1402">
        <v>18</v>
      </c>
      <c r="G1402">
        <v>26</v>
      </c>
      <c r="H1402">
        <v>11</v>
      </c>
      <c r="I1402">
        <v>8</v>
      </c>
      <c r="J1402">
        <v>12</v>
      </c>
      <c r="K1402">
        <v>3</v>
      </c>
      <c r="L1402">
        <v>2</v>
      </c>
      <c r="M1402">
        <v>0</v>
      </c>
      <c r="N1402">
        <v>4</v>
      </c>
      <c r="O1402">
        <v>7</v>
      </c>
      <c r="P1402">
        <v>0</v>
      </c>
      <c r="Q1402">
        <v>0</v>
      </c>
      <c r="R1402">
        <v>0</v>
      </c>
      <c r="S1402">
        <v>0</v>
      </c>
      <c r="T1402">
        <v>0</v>
      </c>
      <c r="U1402">
        <v>0</v>
      </c>
      <c r="V1402">
        <v>3</v>
      </c>
      <c r="W1402">
        <v>11</v>
      </c>
      <c r="X1402">
        <v>0</v>
      </c>
      <c r="Y1402">
        <v>50</v>
      </c>
      <c r="Z1402">
        <v>2580</v>
      </c>
      <c r="AA1402">
        <v>0</v>
      </c>
      <c r="AB1402">
        <v>1</v>
      </c>
      <c r="AC1402">
        <v>0</v>
      </c>
      <c r="AD1402">
        <v>0</v>
      </c>
      <c r="AE1402">
        <v>0</v>
      </c>
      <c r="AF1402">
        <v>0</v>
      </c>
      <c r="AG1402">
        <v>0</v>
      </c>
      <c r="AH1402">
        <v>1</v>
      </c>
      <c r="AI1402">
        <v>0</v>
      </c>
      <c r="AJ1402">
        <v>0</v>
      </c>
      <c r="AK1402">
        <v>66</v>
      </c>
      <c r="AL1402">
        <v>54</v>
      </c>
      <c r="AM1402">
        <v>0</v>
      </c>
    </row>
    <row r="1403" spans="1:39" x14ac:dyDescent="0.25">
      <c r="A1403">
        <v>34596</v>
      </c>
      <c r="B1403">
        <v>1</v>
      </c>
      <c r="C1403">
        <v>0</v>
      </c>
      <c r="D1403">
        <v>48</v>
      </c>
      <c r="E1403">
        <v>14</v>
      </c>
      <c r="F1403">
        <v>0</v>
      </c>
      <c r="G1403">
        <v>2</v>
      </c>
      <c r="H1403">
        <v>0</v>
      </c>
      <c r="I1403">
        <v>0</v>
      </c>
      <c r="J1403">
        <v>7</v>
      </c>
      <c r="K1403">
        <v>1</v>
      </c>
      <c r="L1403">
        <v>1</v>
      </c>
      <c r="M1403">
        <v>0</v>
      </c>
      <c r="N1403">
        <v>2</v>
      </c>
      <c r="O1403">
        <v>8</v>
      </c>
      <c r="P1403">
        <v>0</v>
      </c>
      <c r="Q1403">
        <v>0</v>
      </c>
      <c r="R1403">
        <v>0</v>
      </c>
      <c r="S1403">
        <v>0</v>
      </c>
      <c r="T1403">
        <v>0</v>
      </c>
      <c r="U1403">
        <v>0</v>
      </c>
      <c r="V1403">
        <v>3</v>
      </c>
      <c r="W1403">
        <v>11</v>
      </c>
      <c r="X1403">
        <v>0</v>
      </c>
      <c r="Y1403">
        <v>46</v>
      </c>
      <c r="Z1403">
        <v>2601</v>
      </c>
      <c r="AA1403">
        <v>0</v>
      </c>
      <c r="AB1403">
        <v>1</v>
      </c>
      <c r="AC1403">
        <v>0</v>
      </c>
      <c r="AD1403">
        <v>0</v>
      </c>
      <c r="AE1403">
        <v>0</v>
      </c>
      <c r="AF1403">
        <v>0</v>
      </c>
      <c r="AG1403">
        <v>0</v>
      </c>
      <c r="AH1403">
        <v>0</v>
      </c>
      <c r="AI1403">
        <v>0</v>
      </c>
      <c r="AJ1403">
        <v>1</v>
      </c>
      <c r="AK1403">
        <v>16</v>
      </c>
      <c r="AL1403">
        <v>9</v>
      </c>
      <c r="AM1403">
        <v>0</v>
      </c>
    </row>
    <row r="1404" spans="1:39" x14ac:dyDescent="0.25">
      <c r="A1404">
        <v>43269</v>
      </c>
      <c r="B1404">
        <v>1</v>
      </c>
      <c r="C1404">
        <v>0</v>
      </c>
      <c r="D1404">
        <v>61</v>
      </c>
      <c r="E1404">
        <v>10</v>
      </c>
      <c r="F1404">
        <v>1</v>
      </c>
      <c r="G1404">
        <v>7</v>
      </c>
      <c r="H1404">
        <v>0</v>
      </c>
      <c r="I1404">
        <v>0</v>
      </c>
      <c r="J1404">
        <v>1</v>
      </c>
      <c r="K1404">
        <v>1</v>
      </c>
      <c r="L1404">
        <v>1</v>
      </c>
      <c r="M1404">
        <v>0</v>
      </c>
      <c r="N1404">
        <v>2</v>
      </c>
      <c r="O1404">
        <v>8</v>
      </c>
      <c r="P1404">
        <v>0</v>
      </c>
      <c r="Q1404">
        <v>0</v>
      </c>
      <c r="R1404">
        <v>0</v>
      </c>
      <c r="S1404">
        <v>0</v>
      </c>
      <c r="T1404">
        <v>0</v>
      </c>
      <c r="U1404">
        <v>0</v>
      </c>
      <c r="V1404">
        <v>3</v>
      </c>
      <c r="W1404">
        <v>11</v>
      </c>
      <c r="X1404">
        <v>0</v>
      </c>
      <c r="Y1404">
        <v>48</v>
      </c>
      <c r="Z1404">
        <v>2445</v>
      </c>
      <c r="AA1404">
        <v>0</v>
      </c>
      <c r="AB1404">
        <v>1</v>
      </c>
      <c r="AC1404">
        <v>0</v>
      </c>
      <c r="AD1404">
        <v>0</v>
      </c>
      <c r="AE1404">
        <v>0</v>
      </c>
      <c r="AF1404">
        <v>0</v>
      </c>
      <c r="AG1404">
        <v>0</v>
      </c>
      <c r="AH1404">
        <v>0</v>
      </c>
      <c r="AI1404">
        <v>0</v>
      </c>
      <c r="AJ1404">
        <v>1</v>
      </c>
      <c r="AK1404">
        <v>18</v>
      </c>
      <c r="AL1404">
        <v>17</v>
      </c>
      <c r="AM1404">
        <v>0</v>
      </c>
    </row>
    <row r="1405" spans="1:39" x14ac:dyDescent="0.25">
      <c r="A1405">
        <v>38741</v>
      </c>
      <c r="B1405">
        <v>1</v>
      </c>
      <c r="C1405">
        <v>1</v>
      </c>
      <c r="D1405">
        <v>60</v>
      </c>
      <c r="E1405">
        <v>7</v>
      </c>
      <c r="F1405">
        <v>10</v>
      </c>
      <c r="G1405">
        <v>17</v>
      </c>
      <c r="H1405">
        <v>8</v>
      </c>
      <c r="I1405">
        <v>6</v>
      </c>
      <c r="J1405">
        <v>13</v>
      </c>
      <c r="K1405">
        <v>2</v>
      </c>
      <c r="L1405">
        <v>2</v>
      </c>
      <c r="M1405">
        <v>0</v>
      </c>
      <c r="N1405">
        <v>3</v>
      </c>
      <c r="O1405">
        <v>7</v>
      </c>
      <c r="P1405">
        <v>0</v>
      </c>
      <c r="Q1405">
        <v>0</v>
      </c>
      <c r="R1405">
        <v>0</v>
      </c>
      <c r="S1405">
        <v>0</v>
      </c>
      <c r="T1405">
        <v>0</v>
      </c>
      <c r="U1405">
        <v>0</v>
      </c>
      <c r="V1405">
        <v>3</v>
      </c>
      <c r="W1405">
        <v>11</v>
      </c>
      <c r="X1405">
        <v>0</v>
      </c>
      <c r="Y1405">
        <v>62</v>
      </c>
      <c r="Z1405">
        <v>2250</v>
      </c>
      <c r="AA1405">
        <v>0</v>
      </c>
      <c r="AB1405">
        <v>0</v>
      </c>
      <c r="AC1405">
        <v>1</v>
      </c>
      <c r="AD1405">
        <v>0</v>
      </c>
      <c r="AE1405">
        <v>0</v>
      </c>
      <c r="AF1405">
        <v>1</v>
      </c>
      <c r="AG1405">
        <v>0</v>
      </c>
      <c r="AH1405">
        <v>0</v>
      </c>
      <c r="AI1405">
        <v>0</v>
      </c>
      <c r="AJ1405">
        <v>0</v>
      </c>
      <c r="AK1405">
        <v>48</v>
      </c>
      <c r="AL1405">
        <v>35</v>
      </c>
      <c r="AM1405">
        <v>0</v>
      </c>
    </row>
    <row r="1406" spans="1:39" x14ac:dyDescent="0.25">
      <c r="A1406">
        <v>31907</v>
      </c>
      <c r="B1406">
        <v>0</v>
      </c>
      <c r="C1406">
        <v>0</v>
      </c>
      <c r="D1406">
        <v>75</v>
      </c>
      <c r="E1406">
        <v>33</v>
      </c>
      <c r="F1406">
        <v>87</v>
      </c>
      <c r="G1406">
        <v>64</v>
      </c>
      <c r="H1406">
        <v>175</v>
      </c>
      <c r="I1406">
        <v>16</v>
      </c>
      <c r="J1406">
        <v>74</v>
      </c>
      <c r="K1406">
        <v>1</v>
      </c>
      <c r="L1406">
        <v>6</v>
      </c>
      <c r="M1406">
        <v>1</v>
      </c>
      <c r="N1406">
        <v>6</v>
      </c>
      <c r="O1406">
        <v>7</v>
      </c>
      <c r="P1406">
        <v>0</v>
      </c>
      <c r="Q1406">
        <v>0</v>
      </c>
      <c r="R1406">
        <v>0</v>
      </c>
      <c r="S1406">
        <v>0</v>
      </c>
      <c r="T1406">
        <v>0</v>
      </c>
      <c r="U1406">
        <v>0</v>
      </c>
      <c r="V1406">
        <v>3</v>
      </c>
      <c r="W1406">
        <v>11</v>
      </c>
      <c r="X1406">
        <v>0</v>
      </c>
      <c r="Y1406">
        <v>48</v>
      </c>
      <c r="Z1406">
        <v>2641</v>
      </c>
      <c r="AA1406">
        <v>0</v>
      </c>
      <c r="AB1406">
        <v>0</v>
      </c>
      <c r="AC1406">
        <v>1</v>
      </c>
      <c r="AD1406">
        <v>0</v>
      </c>
      <c r="AE1406">
        <v>0</v>
      </c>
      <c r="AF1406">
        <v>0</v>
      </c>
      <c r="AG1406">
        <v>0</v>
      </c>
      <c r="AH1406">
        <v>1</v>
      </c>
      <c r="AI1406">
        <v>0</v>
      </c>
      <c r="AJ1406">
        <v>0</v>
      </c>
      <c r="AK1406">
        <v>375</v>
      </c>
      <c r="AL1406">
        <v>301</v>
      </c>
      <c r="AM1406">
        <v>0</v>
      </c>
    </row>
    <row r="1407" spans="1:39" x14ac:dyDescent="0.25">
      <c r="A1407">
        <v>27100</v>
      </c>
      <c r="B1407">
        <v>1</v>
      </c>
      <c r="C1407">
        <v>0</v>
      </c>
      <c r="D1407">
        <v>64</v>
      </c>
      <c r="E1407">
        <v>12</v>
      </c>
      <c r="F1407">
        <v>0</v>
      </c>
      <c r="G1407">
        <v>13</v>
      </c>
      <c r="H1407">
        <v>2</v>
      </c>
      <c r="I1407">
        <v>0</v>
      </c>
      <c r="J1407">
        <v>10</v>
      </c>
      <c r="K1407">
        <v>1</v>
      </c>
      <c r="L1407">
        <v>1</v>
      </c>
      <c r="M1407">
        <v>0</v>
      </c>
      <c r="N1407">
        <v>3</v>
      </c>
      <c r="O1407">
        <v>7</v>
      </c>
      <c r="P1407">
        <v>0</v>
      </c>
      <c r="Q1407">
        <v>0</v>
      </c>
      <c r="R1407">
        <v>0</v>
      </c>
      <c r="S1407">
        <v>0</v>
      </c>
      <c r="T1407">
        <v>0</v>
      </c>
      <c r="U1407">
        <v>0</v>
      </c>
      <c r="V1407">
        <v>3</v>
      </c>
      <c r="W1407">
        <v>11</v>
      </c>
      <c r="X1407">
        <v>0</v>
      </c>
      <c r="Y1407">
        <v>37</v>
      </c>
      <c r="Z1407">
        <v>2609</v>
      </c>
      <c r="AA1407">
        <v>0</v>
      </c>
      <c r="AB1407">
        <v>1</v>
      </c>
      <c r="AC1407">
        <v>0</v>
      </c>
      <c r="AD1407">
        <v>0</v>
      </c>
      <c r="AE1407">
        <v>0</v>
      </c>
      <c r="AF1407">
        <v>0</v>
      </c>
      <c r="AG1407">
        <v>0</v>
      </c>
      <c r="AH1407">
        <v>0</v>
      </c>
      <c r="AI1407">
        <v>1</v>
      </c>
      <c r="AJ1407">
        <v>0</v>
      </c>
      <c r="AK1407">
        <v>27</v>
      </c>
      <c r="AL1407">
        <v>17</v>
      </c>
      <c r="AM1407">
        <v>0</v>
      </c>
    </row>
    <row r="1408" spans="1:39" x14ac:dyDescent="0.25">
      <c r="A1408">
        <v>31163</v>
      </c>
      <c r="B1408">
        <v>1</v>
      </c>
      <c r="C1408">
        <v>0</v>
      </c>
      <c r="D1408">
        <v>54</v>
      </c>
      <c r="E1408">
        <v>2</v>
      </c>
      <c r="F1408">
        <v>3</v>
      </c>
      <c r="G1408">
        <v>10</v>
      </c>
      <c r="H1408">
        <v>11</v>
      </c>
      <c r="I1408">
        <v>2</v>
      </c>
      <c r="J1408">
        <v>10</v>
      </c>
      <c r="K1408">
        <v>1</v>
      </c>
      <c r="L1408">
        <v>1</v>
      </c>
      <c r="M1408">
        <v>0</v>
      </c>
      <c r="N1408">
        <v>3</v>
      </c>
      <c r="O1408">
        <v>6</v>
      </c>
      <c r="P1408">
        <v>0</v>
      </c>
      <c r="Q1408">
        <v>0</v>
      </c>
      <c r="R1408">
        <v>0</v>
      </c>
      <c r="S1408">
        <v>0</v>
      </c>
      <c r="T1408">
        <v>0</v>
      </c>
      <c r="U1408">
        <v>0</v>
      </c>
      <c r="V1408">
        <v>3</v>
      </c>
      <c r="W1408">
        <v>11</v>
      </c>
      <c r="X1408">
        <v>0</v>
      </c>
      <c r="Y1408">
        <v>47</v>
      </c>
      <c r="Z1408">
        <v>2295</v>
      </c>
      <c r="AA1408">
        <v>1</v>
      </c>
      <c r="AB1408">
        <v>0</v>
      </c>
      <c r="AC1408">
        <v>0</v>
      </c>
      <c r="AD1408">
        <v>0</v>
      </c>
      <c r="AE1408">
        <v>0</v>
      </c>
      <c r="AF1408">
        <v>1</v>
      </c>
      <c r="AG1408">
        <v>0</v>
      </c>
      <c r="AH1408">
        <v>0</v>
      </c>
      <c r="AI1408">
        <v>0</v>
      </c>
      <c r="AJ1408">
        <v>0</v>
      </c>
      <c r="AK1408">
        <v>28</v>
      </c>
      <c r="AL1408">
        <v>18</v>
      </c>
      <c r="AM1408">
        <v>0</v>
      </c>
    </row>
    <row r="1409" spans="1:39" x14ac:dyDescent="0.25">
      <c r="A1409">
        <v>92533</v>
      </c>
      <c r="B1409">
        <v>0</v>
      </c>
      <c r="C1409">
        <v>0</v>
      </c>
      <c r="D1409">
        <v>84</v>
      </c>
      <c r="E1409">
        <v>693</v>
      </c>
      <c r="F1409">
        <v>21</v>
      </c>
      <c r="G1409">
        <v>118</v>
      </c>
      <c r="H1409">
        <v>110</v>
      </c>
      <c r="I1409">
        <v>147</v>
      </c>
      <c r="J1409">
        <v>42</v>
      </c>
      <c r="K1409">
        <v>1</v>
      </c>
      <c r="L1409">
        <v>6</v>
      </c>
      <c r="M1409">
        <v>5</v>
      </c>
      <c r="N1409">
        <v>11</v>
      </c>
      <c r="O1409">
        <v>2</v>
      </c>
      <c r="P1409">
        <v>0</v>
      </c>
      <c r="Q1409">
        <v>0</v>
      </c>
      <c r="R1409">
        <v>1</v>
      </c>
      <c r="S1409">
        <v>1</v>
      </c>
      <c r="T1409">
        <v>0</v>
      </c>
      <c r="U1409">
        <v>0</v>
      </c>
      <c r="V1409">
        <v>3</v>
      </c>
      <c r="W1409">
        <v>11</v>
      </c>
      <c r="X1409">
        <v>0</v>
      </c>
      <c r="Y1409">
        <v>35</v>
      </c>
      <c r="Z1409">
        <v>2351</v>
      </c>
      <c r="AA1409">
        <v>0</v>
      </c>
      <c r="AB1409">
        <v>1</v>
      </c>
      <c r="AC1409">
        <v>0</v>
      </c>
      <c r="AD1409">
        <v>0</v>
      </c>
      <c r="AE1409">
        <v>0</v>
      </c>
      <c r="AF1409">
        <v>0</v>
      </c>
      <c r="AG1409">
        <v>0</v>
      </c>
      <c r="AH1409">
        <v>1</v>
      </c>
      <c r="AI1409">
        <v>0</v>
      </c>
      <c r="AJ1409">
        <v>0</v>
      </c>
      <c r="AK1409">
        <v>1089</v>
      </c>
      <c r="AL1409">
        <v>1047</v>
      </c>
      <c r="AM1409">
        <v>2</v>
      </c>
    </row>
    <row r="1410" spans="1:39" x14ac:dyDescent="0.25">
      <c r="A1410">
        <v>34853</v>
      </c>
      <c r="B1410">
        <v>1</v>
      </c>
      <c r="C1410">
        <v>1</v>
      </c>
      <c r="D1410">
        <v>75</v>
      </c>
      <c r="E1410">
        <v>9</v>
      </c>
      <c r="F1410">
        <v>3</v>
      </c>
      <c r="G1410">
        <v>15</v>
      </c>
      <c r="H1410">
        <v>2</v>
      </c>
      <c r="I1410">
        <v>3</v>
      </c>
      <c r="J1410">
        <v>2</v>
      </c>
      <c r="K1410">
        <v>2</v>
      </c>
      <c r="L1410">
        <v>2</v>
      </c>
      <c r="M1410">
        <v>0</v>
      </c>
      <c r="N1410">
        <v>3</v>
      </c>
      <c r="O1410">
        <v>6</v>
      </c>
      <c r="P1410">
        <v>0</v>
      </c>
      <c r="Q1410">
        <v>0</v>
      </c>
      <c r="R1410">
        <v>0</v>
      </c>
      <c r="S1410">
        <v>0</v>
      </c>
      <c r="T1410">
        <v>0</v>
      </c>
      <c r="U1410">
        <v>0</v>
      </c>
      <c r="V1410">
        <v>3</v>
      </c>
      <c r="W1410">
        <v>11</v>
      </c>
      <c r="X1410">
        <v>0</v>
      </c>
      <c r="Y1410">
        <v>47</v>
      </c>
      <c r="Z1410">
        <v>2347</v>
      </c>
      <c r="AA1410">
        <v>0</v>
      </c>
      <c r="AB1410">
        <v>0</v>
      </c>
      <c r="AC1410">
        <v>1</v>
      </c>
      <c r="AD1410">
        <v>0</v>
      </c>
      <c r="AE1410">
        <v>0</v>
      </c>
      <c r="AF1410">
        <v>0</v>
      </c>
      <c r="AG1410">
        <v>0</v>
      </c>
      <c r="AH1410">
        <v>1</v>
      </c>
      <c r="AI1410">
        <v>0</v>
      </c>
      <c r="AJ1410">
        <v>0</v>
      </c>
      <c r="AK1410">
        <v>32</v>
      </c>
      <c r="AL1410">
        <v>30</v>
      </c>
      <c r="AM1410">
        <v>0</v>
      </c>
    </row>
    <row r="1411" spans="1:39" x14ac:dyDescent="0.25">
      <c r="A1411">
        <v>70844</v>
      </c>
      <c r="B1411">
        <v>1</v>
      </c>
      <c r="C1411">
        <v>1</v>
      </c>
      <c r="D1411">
        <v>16</v>
      </c>
      <c r="E1411">
        <v>129</v>
      </c>
      <c r="F1411">
        <v>26</v>
      </c>
      <c r="G1411">
        <v>67</v>
      </c>
      <c r="H1411">
        <v>3</v>
      </c>
      <c r="I1411">
        <v>67</v>
      </c>
      <c r="J1411">
        <v>2</v>
      </c>
      <c r="K1411">
        <v>5</v>
      </c>
      <c r="L1411">
        <v>6</v>
      </c>
      <c r="M1411">
        <v>1</v>
      </c>
      <c r="N1411">
        <v>5</v>
      </c>
      <c r="O1411">
        <v>7</v>
      </c>
      <c r="P1411">
        <v>0</v>
      </c>
      <c r="Q1411">
        <v>0</v>
      </c>
      <c r="R1411">
        <v>0</v>
      </c>
      <c r="S1411">
        <v>0</v>
      </c>
      <c r="T1411">
        <v>0</v>
      </c>
      <c r="U1411">
        <v>0</v>
      </c>
      <c r="V1411">
        <v>3</v>
      </c>
      <c r="W1411">
        <v>11</v>
      </c>
      <c r="X1411">
        <v>0</v>
      </c>
      <c r="Y1411">
        <v>53</v>
      </c>
      <c r="Z1411">
        <v>2401</v>
      </c>
      <c r="AA1411">
        <v>1</v>
      </c>
      <c r="AB1411">
        <v>0</v>
      </c>
      <c r="AC1411">
        <v>0</v>
      </c>
      <c r="AD1411">
        <v>0</v>
      </c>
      <c r="AE1411">
        <v>0</v>
      </c>
      <c r="AF1411">
        <v>0</v>
      </c>
      <c r="AG1411">
        <v>0</v>
      </c>
      <c r="AH1411">
        <v>1</v>
      </c>
      <c r="AI1411">
        <v>0</v>
      </c>
      <c r="AJ1411">
        <v>0</v>
      </c>
      <c r="AK1411">
        <v>292</v>
      </c>
      <c r="AL1411">
        <v>290</v>
      </c>
      <c r="AM1411">
        <v>0</v>
      </c>
    </row>
    <row r="1412" spans="1:39" x14ac:dyDescent="0.25">
      <c r="A1412">
        <v>31086</v>
      </c>
      <c r="B1412">
        <v>1</v>
      </c>
      <c r="C1412">
        <v>1</v>
      </c>
      <c r="D1412">
        <v>79</v>
      </c>
      <c r="E1412">
        <v>16</v>
      </c>
      <c r="F1412">
        <v>2</v>
      </c>
      <c r="G1412">
        <v>11</v>
      </c>
      <c r="H1412">
        <v>3</v>
      </c>
      <c r="I1412">
        <v>0</v>
      </c>
      <c r="J1412">
        <v>16</v>
      </c>
      <c r="K1412">
        <v>2</v>
      </c>
      <c r="L1412">
        <v>1</v>
      </c>
      <c r="M1412">
        <v>1</v>
      </c>
      <c r="N1412">
        <v>2</v>
      </c>
      <c r="O1412">
        <v>8</v>
      </c>
      <c r="P1412">
        <v>1</v>
      </c>
      <c r="Q1412">
        <v>0</v>
      </c>
      <c r="R1412">
        <v>0</v>
      </c>
      <c r="S1412">
        <v>0</v>
      </c>
      <c r="T1412">
        <v>0</v>
      </c>
      <c r="U1412">
        <v>0</v>
      </c>
      <c r="V1412">
        <v>3</v>
      </c>
      <c r="W1412">
        <v>11</v>
      </c>
      <c r="X1412">
        <v>0</v>
      </c>
      <c r="Y1412">
        <v>41</v>
      </c>
      <c r="Z1412">
        <v>2580</v>
      </c>
      <c r="AA1412">
        <v>0</v>
      </c>
      <c r="AB1412">
        <v>1</v>
      </c>
      <c r="AC1412">
        <v>0</v>
      </c>
      <c r="AD1412">
        <v>0</v>
      </c>
      <c r="AE1412">
        <v>0</v>
      </c>
      <c r="AF1412">
        <v>1</v>
      </c>
      <c r="AG1412">
        <v>0</v>
      </c>
      <c r="AH1412">
        <v>0</v>
      </c>
      <c r="AI1412">
        <v>0</v>
      </c>
      <c r="AJ1412">
        <v>0</v>
      </c>
      <c r="AK1412">
        <v>32</v>
      </c>
      <c r="AL1412">
        <v>16</v>
      </c>
      <c r="AM1412">
        <v>1</v>
      </c>
    </row>
    <row r="1413" spans="1:39" x14ac:dyDescent="0.25">
      <c r="A1413">
        <v>60544</v>
      </c>
      <c r="B1413">
        <v>1</v>
      </c>
      <c r="C1413">
        <v>1</v>
      </c>
      <c r="D1413">
        <v>92</v>
      </c>
      <c r="E1413">
        <v>201</v>
      </c>
      <c r="F1413">
        <v>2</v>
      </c>
      <c r="G1413">
        <v>43</v>
      </c>
      <c r="H1413">
        <v>3</v>
      </c>
      <c r="I1413">
        <v>5</v>
      </c>
      <c r="J1413">
        <v>35</v>
      </c>
      <c r="K1413">
        <v>4</v>
      </c>
      <c r="L1413">
        <v>5</v>
      </c>
      <c r="M1413">
        <v>1</v>
      </c>
      <c r="N1413">
        <v>5</v>
      </c>
      <c r="O1413">
        <v>6</v>
      </c>
      <c r="P1413">
        <v>0</v>
      </c>
      <c r="Q1413">
        <v>0</v>
      </c>
      <c r="R1413">
        <v>0</v>
      </c>
      <c r="S1413">
        <v>0</v>
      </c>
      <c r="T1413">
        <v>0</v>
      </c>
      <c r="U1413">
        <v>0</v>
      </c>
      <c r="V1413">
        <v>3</v>
      </c>
      <c r="W1413">
        <v>11</v>
      </c>
      <c r="X1413">
        <v>0</v>
      </c>
      <c r="Y1413">
        <v>59</v>
      </c>
      <c r="Z1413">
        <v>2832</v>
      </c>
      <c r="AA1413">
        <v>0</v>
      </c>
      <c r="AB1413">
        <v>1</v>
      </c>
      <c r="AC1413">
        <v>0</v>
      </c>
      <c r="AD1413">
        <v>0</v>
      </c>
      <c r="AE1413">
        <v>0</v>
      </c>
      <c r="AF1413">
        <v>0</v>
      </c>
      <c r="AG1413">
        <v>0</v>
      </c>
      <c r="AH1413">
        <v>1</v>
      </c>
      <c r="AI1413">
        <v>0</v>
      </c>
      <c r="AJ1413">
        <v>0</v>
      </c>
      <c r="AK1413">
        <v>254</v>
      </c>
      <c r="AL1413">
        <v>219</v>
      </c>
      <c r="AM1413">
        <v>0</v>
      </c>
    </row>
    <row r="1414" spans="1:39" x14ac:dyDescent="0.25">
      <c r="A1414">
        <v>20491</v>
      </c>
      <c r="B1414">
        <v>0</v>
      </c>
      <c r="C1414">
        <v>0</v>
      </c>
      <c r="D1414">
        <v>16</v>
      </c>
      <c r="E1414">
        <v>5</v>
      </c>
      <c r="F1414">
        <v>4</v>
      </c>
      <c r="G1414">
        <v>5</v>
      </c>
      <c r="H1414">
        <v>4</v>
      </c>
      <c r="I1414">
        <v>2</v>
      </c>
      <c r="J1414">
        <v>10</v>
      </c>
      <c r="K1414">
        <v>1</v>
      </c>
      <c r="L1414">
        <v>0</v>
      </c>
      <c r="M1414">
        <v>1</v>
      </c>
      <c r="N1414">
        <v>2</v>
      </c>
      <c r="O1414">
        <v>7</v>
      </c>
      <c r="P1414">
        <v>0</v>
      </c>
      <c r="Q1414">
        <v>0</v>
      </c>
      <c r="R1414">
        <v>0</v>
      </c>
      <c r="S1414">
        <v>0</v>
      </c>
      <c r="T1414">
        <v>0</v>
      </c>
      <c r="U1414">
        <v>0</v>
      </c>
      <c r="V1414">
        <v>3</v>
      </c>
      <c r="W1414">
        <v>11</v>
      </c>
      <c r="X1414">
        <v>0</v>
      </c>
      <c r="Y1414">
        <v>34</v>
      </c>
      <c r="Z1414">
        <v>2679</v>
      </c>
      <c r="AA1414">
        <v>0</v>
      </c>
      <c r="AB1414">
        <v>0</v>
      </c>
      <c r="AC1414">
        <v>0</v>
      </c>
      <c r="AD1414">
        <v>1</v>
      </c>
      <c r="AE1414">
        <v>0</v>
      </c>
      <c r="AF1414">
        <v>1</v>
      </c>
      <c r="AG1414">
        <v>0</v>
      </c>
      <c r="AH1414">
        <v>0</v>
      </c>
      <c r="AI1414">
        <v>0</v>
      </c>
      <c r="AJ1414">
        <v>0</v>
      </c>
      <c r="AK1414">
        <v>20</v>
      </c>
      <c r="AL1414">
        <v>10</v>
      </c>
      <c r="AM1414">
        <v>0</v>
      </c>
    </row>
    <row r="1415" spans="1:39" x14ac:dyDescent="0.25">
      <c r="A1415">
        <v>42523</v>
      </c>
      <c r="B1415">
        <v>0</v>
      </c>
      <c r="C1415">
        <v>0</v>
      </c>
      <c r="D1415">
        <v>96</v>
      </c>
      <c r="E1415">
        <v>14</v>
      </c>
      <c r="F1415">
        <v>36</v>
      </c>
      <c r="G1415">
        <v>11</v>
      </c>
      <c r="H1415">
        <v>3</v>
      </c>
      <c r="I1415">
        <v>26</v>
      </c>
      <c r="J1415">
        <v>35</v>
      </c>
      <c r="K1415">
        <v>1</v>
      </c>
      <c r="L1415">
        <v>1</v>
      </c>
      <c r="M1415">
        <v>1</v>
      </c>
      <c r="N1415">
        <v>4</v>
      </c>
      <c r="O1415">
        <v>2</v>
      </c>
      <c r="P1415">
        <v>0</v>
      </c>
      <c r="Q1415">
        <v>0</v>
      </c>
      <c r="R1415">
        <v>0</v>
      </c>
      <c r="S1415">
        <v>0</v>
      </c>
      <c r="T1415">
        <v>0</v>
      </c>
      <c r="U1415">
        <v>0</v>
      </c>
      <c r="V1415">
        <v>3</v>
      </c>
      <c r="W1415">
        <v>11</v>
      </c>
      <c r="X1415">
        <v>0</v>
      </c>
      <c r="Y1415">
        <v>56</v>
      </c>
      <c r="Z1415">
        <v>2226</v>
      </c>
      <c r="AA1415">
        <v>0</v>
      </c>
      <c r="AB1415">
        <v>1</v>
      </c>
      <c r="AC1415">
        <v>0</v>
      </c>
      <c r="AD1415">
        <v>0</v>
      </c>
      <c r="AE1415">
        <v>0</v>
      </c>
      <c r="AF1415">
        <v>0</v>
      </c>
      <c r="AG1415">
        <v>0</v>
      </c>
      <c r="AH1415">
        <v>1</v>
      </c>
      <c r="AI1415">
        <v>0</v>
      </c>
      <c r="AJ1415">
        <v>0</v>
      </c>
      <c r="AK1415">
        <v>90</v>
      </c>
      <c r="AL1415">
        <v>55</v>
      </c>
      <c r="AM1415">
        <v>0</v>
      </c>
    </row>
    <row r="1416" spans="1:39" x14ac:dyDescent="0.25">
      <c r="A1416">
        <v>39922</v>
      </c>
      <c r="B1416">
        <v>1</v>
      </c>
      <c r="C1416">
        <v>0</v>
      </c>
      <c r="D1416">
        <v>30</v>
      </c>
      <c r="E1416">
        <v>29</v>
      </c>
      <c r="F1416">
        <v>12</v>
      </c>
      <c r="G1416">
        <v>59</v>
      </c>
      <c r="H1416">
        <v>19</v>
      </c>
      <c r="I1416">
        <v>1</v>
      </c>
      <c r="J1416">
        <v>36</v>
      </c>
      <c r="K1416">
        <v>2</v>
      </c>
      <c r="L1416">
        <v>3</v>
      </c>
      <c r="M1416">
        <v>0</v>
      </c>
      <c r="N1416">
        <v>4</v>
      </c>
      <c r="O1416">
        <v>8</v>
      </c>
      <c r="P1416">
        <v>0</v>
      </c>
      <c r="Q1416">
        <v>0</v>
      </c>
      <c r="R1416">
        <v>0</v>
      </c>
      <c r="S1416">
        <v>0</v>
      </c>
      <c r="T1416">
        <v>0</v>
      </c>
      <c r="U1416">
        <v>0</v>
      </c>
      <c r="V1416">
        <v>3</v>
      </c>
      <c r="W1416">
        <v>11</v>
      </c>
      <c r="X1416">
        <v>0</v>
      </c>
      <c r="Y1416">
        <v>37</v>
      </c>
      <c r="Z1416">
        <v>2659</v>
      </c>
      <c r="AA1416">
        <v>0</v>
      </c>
      <c r="AB1416">
        <v>1</v>
      </c>
      <c r="AC1416">
        <v>0</v>
      </c>
      <c r="AD1416">
        <v>0</v>
      </c>
      <c r="AE1416">
        <v>0</v>
      </c>
      <c r="AF1416">
        <v>0</v>
      </c>
      <c r="AG1416">
        <v>0</v>
      </c>
      <c r="AH1416">
        <v>1</v>
      </c>
      <c r="AI1416">
        <v>0</v>
      </c>
      <c r="AJ1416">
        <v>0</v>
      </c>
      <c r="AK1416">
        <v>120</v>
      </c>
      <c r="AL1416">
        <v>84</v>
      </c>
      <c r="AM1416">
        <v>0</v>
      </c>
    </row>
    <row r="1417" spans="1:39" x14ac:dyDescent="0.25">
      <c r="A1417">
        <v>33402</v>
      </c>
      <c r="B1417">
        <v>1</v>
      </c>
      <c r="C1417">
        <v>1</v>
      </c>
      <c r="D1417">
        <v>60</v>
      </c>
      <c r="E1417">
        <v>26</v>
      </c>
      <c r="F1417">
        <v>2</v>
      </c>
      <c r="G1417">
        <v>19</v>
      </c>
      <c r="H1417">
        <v>10</v>
      </c>
      <c r="I1417">
        <v>5</v>
      </c>
      <c r="J1417">
        <v>8</v>
      </c>
      <c r="K1417">
        <v>3</v>
      </c>
      <c r="L1417">
        <v>2</v>
      </c>
      <c r="M1417">
        <v>1</v>
      </c>
      <c r="N1417">
        <v>3</v>
      </c>
      <c r="O1417">
        <v>8</v>
      </c>
      <c r="P1417">
        <v>0</v>
      </c>
      <c r="Q1417">
        <v>0</v>
      </c>
      <c r="R1417">
        <v>0</v>
      </c>
      <c r="S1417">
        <v>0</v>
      </c>
      <c r="T1417">
        <v>0</v>
      </c>
      <c r="U1417">
        <v>0</v>
      </c>
      <c r="V1417">
        <v>3</v>
      </c>
      <c r="W1417">
        <v>11</v>
      </c>
      <c r="X1417">
        <v>0</v>
      </c>
      <c r="Y1417">
        <v>68</v>
      </c>
      <c r="Z1417">
        <v>2505</v>
      </c>
      <c r="AA1417">
        <v>0</v>
      </c>
      <c r="AB1417">
        <v>0</v>
      </c>
      <c r="AC1417">
        <v>0</v>
      </c>
      <c r="AD1417">
        <v>1</v>
      </c>
      <c r="AE1417">
        <v>0</v>
      </c>
      <c r="AF1417">
        <v>0</v>
      </c>
      <c r="AG1417">
        <v>0</v>
      </c>
      <c r="AH1417">
        <v>1</v>
      </c>
      <c r="AI1417">
        <v>0</v>
      </c>
      <c r="AJ1417">
        <v>0</v>
      </c>
      <c r="AK1417">
        <v>62</v>
      </c>
      <c r="AL1417">
        <v>54</v>
      </c>
      <c r="AM1417">
        <v>0</v>
      </c>
    </row>
    <row r="1418" spans="1:39" x14ac:dyDescent="0.25">
      <c r="A1418">
        <v>36408</v>
      </c>
      <c r="B1418">
        <v>1</v>
      </c>
      <c r="C1418">
        <v>1</v>
      </c>
      <c r="D1418">
        <v>11</v>
      </c>
      <c r="E1418">
        <v>9</v>
      </c>
      <c r="F1418">
        <v>1</v>
      </c>
      <c r="G1418">
        <v>4</v>
      </c>
      <c r="H1418">
        <v>3</v>
      </c>
      <c r="I1418">
        <v>2</v>
      </c>
      <c r="J1418">
        <v>3</v>
      </c>
      <c r="K1418">
        <v>1</v>
      </c>
      <c r="L1418">
        <v>1</v>
      </c>
      <c r="M1418">
        <v>0</v>
      </c>
      <c r="N1418">
        <v>2</v>
      </c>
      <c r="O1418">
        <v>6</v>
      </c>
      <c r="P1418">
        <v>0</v>
      </c>
      <c r="Q1418">
        <v>0</v>
      </c>
      <c r="R1418">
        <v>0</v>
      </c>
      <c r="S1418">
        <v>0</v>
      </c>
      <c r="T1418">
        <v>0</v>
      </c>
      <c r="U1418">
        <v>0</v>
      </c>
      <c r="V1418">
        <v>3</v>
      </c>
      <c r="W1418">
        <v>11</v>
      </c>
      <c r="X1418">
        <v>0</v>
      </c>
      <c r="Y1418">
        <v>71</v>
      </c>
      <c r="Z1418">
        <v>2440</v>
      </c>
      <c r="AA1418">
        <v>0</v>
      </c>
      <c r="AB1418">
        <v>1</v>
      </c>
      <c r="AC1418">
        <v>0</v>
      </c>
      <c r="AD1418">
        <v>0</v>
      </c>
      <c r="AE1418">
        <v>0</v>
      </c>
      <c r="AF1418">
        <v>0</v>
      </c>
      <c r="AG1418">
        <v>0</v>
      </c>
      <c r="AH1418">
        <v>0</v>
      </c>
      <c r="AI1418">
        <v>1</v>
      </c>
      <c r="AJ1418">
        <v>0</v>
      </c>
      <c r="AK1418">
        <v>19</v>
      </c>
      <c r="AL1418">
        <v>16</v>
      </c>
      <c r="AM1418">
        <v>0</v>
      </c>
    </row>
    <row r="1419" spans="1:39" x14ac:dyDescent="0.25">
      <c r="A1419">
        <v>21645</v>
      </c>
      <c r="B1419">
        <v>1</v>
      </c>
      <c r="C1419">
        <v>0</v>
      </c>
      <c r="D1419">
        <v>75</v>
      </c>
      <c r="E1419">
        <v>14</v>
      </c>
      <c r="F1419">
        <v>0</v>
      </c>
      <c r="G1419">
        <v>23</v>
      </c>
      <c r="H1419">
        <v>4</v>
      </c>
      <c r="I1419">
        <v>5</v>
      </c>
      <c r="J1419">
        <v>19</v>
      </c>
      <c r="K1419">
        <v>3</v>
      </c>
      <c r="L1419">
        <v>3</v>
      </c>
      <c r="M1419">
        <v>0</v>
      </c>
      <c r="N1419">
        <v>3</v>
      </c>
      <c r="O1419">
        <v>9</v>
      </c>
      <c r="P1419">
        <v>0</v>
      </c>
      <c r="Q1419">
        <v>0</v>
      </c>
      <c r="R1419">
        <v>0</v>
      </c>
      <c r="S1419">
        <v>0</v>
      </c>
      <c r="T1419">
        <v>0</v>
      </c>
      <c r="U1419">
        <v>0</v>
      </c>
      <c r="V1419">
        <v>3</v>
      </c>
      <c r="W1419">
        <v>11</v>
      </c>
      <c r="X1419">
        <v>1</v>
      </c>
      <c r="Y1419">
        <v>41</v>
      </c>
      <c r="Z1419">
        <v>2823</v>
      </c>
      <c r="AA1419">
        <v>0</v>
      </c>
      <c r="AB1419">
        <v>0</v>
      </c>
      <c r="AC1419">
        <v>0</v>
      </c>
      <c r="AD1419">
        <v>1</v>
      </c>
      <c r="AE1419">
        <v>0</v>
      </c>
      <c r="AF1419">
        <v>0</v>
      </c>
      <c r="AG1419">
        <v>0</v>
      </c>
      <c r="AH1419">
        <v>1</v>
      </c>
      <c r="AI1419">
        <v>0</v>
      </c>
      <c r="AJ1419">
        <v>0</v>
      </c>
      <c r="AK1419">
        <v>46</v>
      </c>
      <c r="AL1419">
        <v>27</v>
      </c>
      <c r="AM1419">
        <v>0</v>
      </c>
    </row>
    <row r="1420" spans="1:39" x14ac:dyDescent="0.25">
      <c r="A1420">
        <v>78427</v>
      </c>
      <c r="B1420">
        <v>0</v>
      </c>
      <c r="C1420">
        <v>0</v>
      </c>
      <c r="D1420">
        <v>36</v>
      </c>
      <c r="E1420">
        <v>972</v>
      </c>
      <c r="F1420">
        <v>19</v>
      </c>
      <c r="G1420">
        <v>595</v>
      </c>
      <c r="H1420">
        <v>180</v>
      </c>
      <c r="I1420">
        <v>26</v>
      </c>
      <c r="J1420">
        <v>138</v>
      </c>
      <c r="K1420">
        <v>3</v>
      </c>
      <c r="L1420">
        <v>3</v>
      </c>
      <c r="M1420">
        <v>7</v>
      </c>
      <c r="N1420">
        <v>10</v>
      </c>
      <c r="O1420">
        <v>3</v>
      </c>
      <c r="P1420">
        <v>0</v>
      </c>
      <c r="Q1420">
        <v>0</v>
      </c>
      <c r="R1420">
        <v>0</v>
      </c>
      <c r="S1420">
        <v>1</v>
      </c>
      <c r="T1420">
        <v>0</v>
      </c>
      <c r="U1420">
        <v>0</v>
      </c>
      <c r="V1420">
        <v>3</v>
      </c>
      <c r="W1420">
        <v>11</v>
      </c>
      <c r="X1420">
        <v>1</v>
      </c>
      <c r="Y1420">
        <v>72</v>
      </c>
      <c r="Z1420">
        <v>2772</v>
      </c>
      <c r="AA1420">
        <v>0</v>
      </c>
      <c r="AB1420">
        <v>0</v>
      </c>
      <c r="AC1420">
        <v>0</v>
      </c>
      <c r="AD1420">
        <v>0</v>
      </c>
      <c r="AE1420">
        <v>1</v>
      </c>
      <c r="AF1420">
        <v>0</v>
      </c>
      <c r="AG1420">
        <v>0</v>
      </c>
      <c r="AH1420">
        <v>0</v>
      </c>
      <c r="AI1420">
        <v>1</v>
      </c>
      <c r="AJ1420">
        <v>0</v>
      </c>
      <c r="AK1420">
        <v>1792</v>
      </c>
      <c r="AL1420">
        <v>1654</v>
      </c>
      <c r="AM1420">
        <v>1</v>
      </c>
    </row>
    <row r="1421" spans="1:39" x14ac:dyDescent="0.25">
      <c r="A1421">
        <v>82657</v>
      </c>
      <c r="B1421">
        <v>0</v>
      </c>
      <c r="C1421">
        <v>0</v>
      </c>
      <c r="D1421">
        <v>71</v>
      </c>
      <c r="E1421">
        <v>966</v>
      </c>
      <c r="F1421">
        <v>168</v>
      </c>
      <c r="G1421">
        <v>672</v>
      </c>
      <c r="H1421">
        <v>246</v>
      </c>
      <c r="I1421">
        <v>105</v>
      </c>
      <c r="J1421">
        <v>126</v>
      </c>
      <c r="K1421">
        <v>1</v>
      </c>
      <c r="L1421">
        <v>7</v>
      </c>
      <c r="M1421">
        <v>5</v>
      </c>
      <c r="N1421">
        <v>10</v>
      </c>
      <c r="O1421">
        <v>4</v>
      </c>
      <c r="P1421">
        <v>0</v>
      </c>
      <c r="Q1421">
        <v>1</v>
      </c>
      <c r="R1421">
        <v>0</v>
      </c>
      <c r="S1421">
        <v>1</v>
      </c>
      <c r="T1421">
        <v>0</v>
      </c>
      <c r="U1421">
        <v>0</v>
      </c>
      <c r="V1421">
        <v>3</v>
      </c>
      <c r="W1421">
        <v>11</v>
      </c>
      <c r="X1421">
        <v>0</v>
      </c>
      <c r="Y1421">
        <v>74</v>
      </c>
      <c r="Z1421">
        <v>2434</v>
      </c>
      <c r="AA1421">
        <v>0</v>
      </c>
      <c r="AB1421">
        <v>0</v>
      </c>
      <c r="AC1421">
        <v>0</v>
      </c>
      <c r="AD1421">
        <v>1</v>
      </c>
      <c r="AE1421">
        <v>0</v>
      </c>
      <c r="AF1421">
        <v>0</v>
      </c>
      <c r="AG1421">
        <v>0</v>
      </c>
      <c r="AH1421">
        <v>1</v>
      </c>
      <c r="AI1421">
        <v>0</v>
      </c>
      <c r="AJ1421">
        <v>0</v>
      </c>
      <c r="AK1421">
        <v>2157</v>
      </c>
      <c r="AL1421">
        <v>2031</v>
      </c>
      <c r="AM1421">
        <v>2</v>
      </c>
    </row>
    <row r="1422" spans="1:39" x14ac:dyDescent="0.25">
      <c r="A1422">
        <v>51876</v>
      </c>
      <c r="B1422">
        <v>0</v>
      </c>
      <c r="C1422">
        <v>0</v>
      </c>
      <c r="D1422">
        <v>88</v>
      </c>
      <c r="E1422">
        <v>99</v>
      </c>
      <c r="F1422">
        <v>27</v>
      </c>
      <c r="G1422">
        <v>102</v>
      </c>
      <c r="H1422">
        <v>28</v>
      </c>
      <c r="I1422">
        <v>48</v>
      </c>
      <c r="J1422">
        <v>6</v>
      </c>
      <c r="K1422">
        <v>1</v>
      </c>
      <c r="L1422">
        <v>2</v>
      </c>
      <c r="M1422">
        <v>2</v>
      </c>
      <c r="N1422">
        <v>8</v>
      </c>
      <c r="O1422">
        <v>1</v>
      </c>
      <c r="P1422">
        <v>0</v>
      </c>
      <c r="Q1422">
        <v>0</v>
      </c>
      <c r="R1422">
        <v>0</v>
      </c>
      <c r="S1422">
        <v>0</v>
      </c>
      <c r="T1422">
        <v>0</v>
      </c>
      <c r="U1422">
        <v>0</v>
      </c>
      <c r="V1422">
        <v>3</v>
      </c>
      <c r="W1422">
        <v>11</v>
      </c>
      <c r="X1422">
        <v>0</v>
      </c>
      <c r="Y1422">
        <v>62</v>
      </c>
      <c r="Z1422">
        <v>2416</v>
      </c>
      <c r="AA1422">
        <v>0</v>
      </c>
      <c r="AB1422">
        <v>1</v>
      </c>
      <c r="AC1422">
        <v>0</v>
      </c>
      <c r="AD1422">
        <v>0</v>
      </c>
      <c r="AE1422">
        <v>0</v>
      </c>
      <c r="AF1422">
        <v>0</v>
      </c>
      <c r="AG1422">
        <v>0</v>
      </c>
      <c r="AH1422">
        <v>1</v>
      </c>
      <c r="AI1422">
        <v>0</v>
      </c>
      <c r="AJ1422">
        <v>0</v>
      </c>
      <c r="AK1422">
        <v>304</v>
      </c>
      <c r="AL1422">
        <v>298</v>
      </c>
      <c r="AM1422">
        <v>0</v>
      </c>
    </row>
    <row r="1423" spans="1:39" x14ac:dyDescent="0.25">
      <c r="A1423">
        <v>78041</v>
      </c>
      <c r="B1423">
        <v>0</v>
      </c>
      <c r="C1423">
        <v>0</v>
      </c>
      <c r="D1423">
        <v>93</v>
      </c>
      <c r="E1423">
        <v>482</v>
      </c>
      <c r="F1423">
        <v>35</v>
      </c>
      <c r="G1423">
        <v>553</v>
      </c>
      <c r="H1423">
        <v>72</v>
      </c>
      <c r="I1423">
        <v>160</v>
      </c>
      <c r="J1423">
        <v>17</v>
      </c>
      <c r="K1423">
        <v>1</v>
      </c>
      <c r="L1423">
        <v>4</v>
      </c>
      <c r="M1423">
        <v>4</v>
      </c>
      <c r="N1423">
        <v>9</v>
      </c>
      <c r="O1423">
        <v>2</v>
      </c>
      <c r="P1423">
        <v>0</v>
      </c>
      <c r="Q1423">
        <v>0</v>
      </c>
      <c r="R1423">
        <v>0</v>
      </c>
      <c r="S1423">
        <v>0</v>
      </c>
      <c r="T1423">
        <v>0</v>
      </c>
      <c r="U1423">
        <v>0</v>
      </c>
      <c r="V1423">
        <v>3</v>
      </c>
      <c r="W1423">
        <v>11</v>
      </c>
      <c r="X1423">
        <v>0</v>
      </c>
      <c r="Y1423">
        <v>49</v>
      </c>
      <c r="Z1423">
        <v>2719</v>
      </c>
      <c r="AA1423">
        <v>0</v>
      </c>
      <c r="AB1423">
        <v>1</v>
      </c>
      <c r="AC1423">
        <v>0</v>
      </c>
      <c r="AD1423">
        <v>0</v>
      </c>
      <c r="AE1423">
        <v>0</v>
      </c>
      <c r="AF1423">
        <v>1</v>
      </c>
      <c r="AG1423">
        <v>0</v>
      </c>
      <c r="AH1423">
        <v>0</v>
      </c>
      <c r="AI1423">
        <v>0</v>
      </c>
      <c r="AJ1423">
        <v>0</v>
      </c>
      <c r="AK1423">
        <v>1302</v>
      </c>
      <c r="AL1423">
        <v>1285</v>
      </c>
      <c r="AM1423">
        <v>0</v>
      </c>
    </row>
    <row r="1424" spans="1:39" x14ac:dyDescent="0.25">
      <c r="A1424">
        <v>52852</v>
      </c>
      <c r="B1424">
        <v>0</v>
      </c>
      <c r="C1424">
        <v>1</v>
      </c>
      <c r="D1424">
        <v>93</v>
      </c>
      <c r="E1424">
        <v>714</v>
      </c>
      <c r="F1424">
        <v>8</v>
      </c>
      <c r="G1424">
        <v>99</v>
      </c>
      <c r="H1424">
        <v>11</v>
      </c>
      <c r="I1424">
        <v>0</v>
      </c>
      <c r="J1424">
        <v>47</v>
      </c>
      <c r="K1424">
        <v>4</v>
      </c>
      <c r="L1424">
        <v>10</v>
      </c>
      <c r="M1424">
        <v>7</v>
      </c>
      <c r="N1424">
        <v>5</v>
      </c>
      <c r="O1424">
        <v>8</v>
      </c>
      <c r="P1424">
        <v>1</v>
      </c>
      <c r="Q1424">
        <v>0</v>
      </c>
      <c r="R1424">
        <v>0</v>
      </c>
      <c r="S1424">
        <v>0</v>
      </c>
      <c r="T1424">
        <v>0</v>
      </c>
      <c r="U1424">
        <v>0</v>
      </c>
      <c r="V1424">
        <v>3</v>
      </c>
      <c r="W1424">
        <v>11</v>
      </c>
      <c r="X1424">
        <v>0</v>
      </c>
      <c r="Y1424">
        <v>63</v>
      </c>
      <c r="Z1424">
        <v>2734</v>
      </c>
      <c r="AA1424">
        <v>0</v>
      </c>
      <c r="AB1424">
        <v>1</v>
      </c>
      <c r="AC1424">
        <v>0</v>
      </c>
      <c r="AD1424">
        <v>0</v>
      </c>
      <c r="AE1424">
        <v>0</v>
      </c>
      <c r="AF1424">
        <v>0</v>
      </c>
      <c r="AG1424">
        <v>0</v>
      </c>
      <c r="AH1424">
        <v>1</v>
      </c>
      <c r="AI1424">
        <v>0</v>
      </c>
      <c r="AJ1424">
        <v>0</v>
      </c>
      <c r="AK1424">
        <v>832</v>
      </c>
      <c r="AL1424">
        <v>785</v>
      </c>
      <c r="AM1424">
        <v>1</v>
      </c>
    </row>
    <row r="1425" spans="1:39" x14ac:dyDescent="0.25">
      <c r="A1425">
        <v>70038</v>
      </c>
      <c r="B1425">
        <v>0</v>
      </c>
      <c r="C1425">
        <v>0</v>
      </c>
      <c r="D1425">
        <v>54</v>
      </c>
      <c r="E1425">
        <v>587</v>
      </c>
      <c r="F1425">
        <v>54</v>
      </c>
      <c r="G1425">
        <v>348</v>
      </c>
      <c r="H1425">
        <v>71</v>
      </c>
      <c r="I1425">
        <v>54</v>
      </c>
      <c r="J1425">
        <v>130</v>
      </c>
      <c r="K1425">
        <v>1</v>
      </c>
      <c r="L1425">
        <v>4</v>
      </c>
      <c r="M1425">
        <v>4</v>
      </c>
      <c r="N1425">
        <v>8</v>
      </c>
      <c r="O1425">
        <v>2</v>
      </c>
      <c r="P1425">
        <v>0</v>
      </c>
      <c r="Q1425">
        <v>0</v>
      </c>
      <c r="R1425">
        <v>0</v>
      </c>
      <c r="S1425">
        <v>0</v>
      </c>
      <c r="T1425">
        <v>0</v>
      </c>
      <c r="U1425">
        <v>0</v>
      </c>
      <c r="V1425">
        <v>3</v>
      </c>
      <c r="W1425">
        <v>11</v>
      </c>
      <c r="X1425">
        <v>0</v>
      </c>
      <c r="Y1425">
        <v>38</v>
      </c>
      <c r="Z1425">
        <v>2406</v>
      </c>
      <c r="AA1425">
        <v>0</v>
      </c>
      <c r="AB1425">
        <v>0</v>
      </c>
      <c r="AC1425">
        <v>0</v>
      </c>
      <c r="AD1425">
        <v>1</v>
      </c>
      <c r="AE1425">
        <v>0</v>
      </c>
      <c r="AF1425">
        <v>0</v>
      </c>
      <c r="AG1425">
        <v>0</v>
      </c>
      <c r="AH1425">
        <v>0</v>
      </c>
      <c r="AI1425">
        <v>0</v>
      </c>
      <c r="AJ1425">
        <v>1</v>
      </c>
      <c r="AK1425">
        <v>1114</v>
      </c>
      <c r="AL1425">
        <v>984</v>
      </c>
      <c r="AM1425">
        <v>0</v>
      </c>
    </row>
    <row r="1426" spans="1:39" x14ac:dyDescent="0.25">
      <c r="A1426">
        <v>69401</v>
      </c>
      <c r="B1426">
        <v>0</v>
      </c>
      <c r="C1426">
        <v>1</v>
      </c>
      <c r="D1426">
        <v>41</v>
      </c>
      <c r="E1426">
        <v>399</v>
      </c>
      <c r="F1426">
        <v>27</v>
      </c>
      <c r="G1426">
        <v>159</v>
      </c>
      <c r="H1426">
        <v>58</v>
      </c>
      <c r="I1426">
        <v>8</v>
      </c>
      <c r="J1426">
        <v>39</v>
      </c>
      <c r="K1426">
        <v>4</v>
      </c>
      <c r="L1426">
        <v>4</v>
      </c>
      <c r="M1426">
        <v>4</v>
      </c>
      <c r="N1426">
        <v>5</v>
      </c>
      <c r="O1426">
        <v>2</v>
      </c>
      <c r="P1426">
        <v>0</v>
      </c>
      <c r="Q1426">
        <v>0</v>
      </c>
      <c r="R1426">
        <v>0</v>
      </c>
      <c r="S1426">
        <v>0</v>
      </c>
      <c r="T1426">
        <v>0</v>
      </c>
      <c r="U1426">
        <v>0</v>
      </c>
      <c r="V1426">
        <v>3</v>
      </c>
      <c r="W1426">
        <v>11</v>
      </c>
      <c r="X1426">
        <v>0</v>
      </c>
      <c r="Y1426">
        <v>47</v>
      </c>
      <c r="Z1426">
        <v>2257</v>
      </c>
      <c r="AA1426">
        <v>0</v>
      </c>
      <c r="AB1426">
        <v>0</v>
      </c>
      <c r="AC1426">
        <v>0</v>
      </c>
      <c r="AD1426">
        <v>1</v>
      </c>
      <c r="AE1426">
        <v>0</v>
      </c>
      <c r="AF1426">
        <v>1</v>
      </c>
      <c r="AG1426">
        <v>0</v>
      </c>
      <c r="AH1426">
        <v>0</v>
      </c>
      <c r="AI1426">
        <v>0</v>
      </c>
      <c r="AJ1426">
        <v>0</v>
      </c>
      <c r="AK1426">
        <v>651</v>
      </c>
      <c r="AL1426">
        <v>612</v>
      </c>
      <c r="AM1426">
        <v>0</v>
      </c>
    </row>
    <row r="1427" spans="1:39" x14ac:dyDescent="0.25">
      <c r="A1427">
        <v>46053</v>
      </c>
      <c r="B1427">
        <v>1</v>
      </c>
      <c r="C1427">
        <v>0</v>
      </c>
      <c r="D1427">
        <v>46</v>
      </c>
      <c r="E1427">
        <v>56</v>
      </c>
      <c r="F1427">
        <v>10</v>
      </c>
      <c r="G1427">
        <v>92</v>
      </c>
      <c r="H1427">
        <v>19</v>
      </c>
      <c r="I1427">
        <v>7</v>
      </c>
      <c r="J1427">
        <v>25</v>
      </c>
      <c r="K1427">
        <v>3</v>
      </c>
      <c r="L1427">
        <v>3</v>
      </c>
      <c r="M1427">
        <v>2</v>
      </c>
      <c r="N1427">
        <v>4</v>
      </c>
      <c r="O1427">
        <v>5</v>
      </c>
      <c r="P1427">
        <v>0</v>
      </c>
      <c r="Q1427">
        <v>0</v>
      </c>
      <c r="R1427">
        <v>0</v>
      </c>
      <c r="S1427">
        <v>0</v>
      </c>
      <c r="T1427">
        <v>0</v>
      </c>
      <c r="U1427">
        <v>0</v>
      </c>
      <c r="V1427">
        <v>3</v>
      </c>
      <c r="W1427">
        <v>11</v>
      </c>
      <c r="X1427">
        <v>0</v>
      </c>
      <c r="Y1427">
        <v>48</v>
      </c>
      <c r="Z1427">
        <v>2656</v>
      </c>
      <c r="AA1427">
        <v>0</v>
      </c>
      <c r="AB1427">
        <v>0</v>
      </c>
      <c r="AC1427">
        <v>0</v>
      </c>
      <c r="AD1427">
        <v>1</v>
      </c>
      <c r="AE1427">
        <v>0</v>
      </c>
      <c r="AF1427">
        <v>0</v>
      </c>
      <c r="AG1427">
        <v>0</v>
      </c>
      <c r="AH1427">
        <v>1</v>
      </c>
      <c r="AI1427">
        <v>0</v>
      </c>
      <c r="AJ1427">
        <v>0</v>
      </c>
      <c r="AK1427">
        <v>184</v>
      </c>
      <c r="AL1427">
        <v>159</v>
      </c>
      <c r="AM1427">
        <v>0</v>
      </c>
    </row>
    <row r="1428" spans="1:39" x14ac:dyDescent="0.25">
      <c r="A1428">
        <v>77343</v>
      </c>
      <c r="B1428">
        <v>0</v>
      </c>
      <c r="C1428">
        <v>0</v>
      </c>
      <c r="D1428">
        <v>28</v>
      </c>
      <c r="E1428">
        <v>227</v>
      </c>
      <c r="F1428">
        <v>151</v>
      </c>
      <c r="G1428">
        <v>573</v>
      </c>
      <c r="H1428">
        <v>98</v>
      </c>
      <c r="I1428">
        <v>54</v>
      </c>
      <c r="J1428">
        <v>31</v>
      </c>
      <c r="K1428">
        <v>1</v>
      </c>
      <c r="L1428">
        <v>3</v>
      </c>
      <c r="M1428">
        <v>4</v>
      </c>
      <c r="N1428">
        <v>9</v>
      </c>
      <c r="O1428">
        <v>1</v>
      </c>
      <c r="P1428">
        <v>0</v>
      </c>
      <c r="Q1428">
        <v>0</v>
      </c>
      <c r="R1428">
        <v>0</v>
      </c>
      <c r="S1428">
        <v>0</v>
      </c>
      <c r="T1428">
        <v>0</v>
      </c>
      <c r="U1428">
        <v>0</v>
      </c>
      <c r="V1428">
        <v>3</v>
      </c>
      <c r="W1428">
        <v>11</v>
      </c>
      <c r="X1428">
        <v>0</v>
      </c>
      <c r="Y1428">
        <v>55</v>
      </c>
      <c r="Z1428">
        <v>2179</v>
      </c>
      <c r="AA1428">
        <v>0</v>
      </c>
      <c r="AB1428">
        <v>1</v>
      </c>
      <c r="AC1428">
        <v>0</v>
      </c>
      <c r="AD1428">
        <v>0</v>
      </c>
      <c r="AE1428">
        <v>0</v>
      </c>
      <c r="AF1428">
        <v>0</v>
      </c>
      <c r="AG1428">
        <v>0</v>
      </c>
      <c r="AH1428">
        <v>1</v>
      </c>
      <c r="AI1428">
        <v>0</v>
      </c>
      <c r="AJ1428">
        <v>0</v>
      </c>
      <c r="AK1428">
        <v>1103</v>
      </c>
      <c r="AL1428">
        <v>1072</v>
      </c>
      <c r="AM1428">
        <v>0</v>
      </c>
    </row>
    <row r="1429" spans="1:39" x14ac:dyDescent="0.25">
      <c r="A1429">
        <v>73892</v>
      </c>
      <c r="B1429">
        <v>0</v>
      </c>
      <c r="C1429">
        <v>0</v>
      </c>
      <c r="D1429">
        <v>40</v>
      </c>
      <c r="E1429">
        <v>703</v>
      </c>
      <c r="F1429">
        <v>102</v>
      </c>
      <c r="G1429">
        <v>601</v>
      </c>
      <c r="H1429">
        <v>0</v>
      </c>
      <c r="I1429">
        <v>58</v>
      </c>
      <c r="J1429">
        <v>43</v>
      </c>
      <c r="K1429">
        <v>1</v>
      </c>
      <c r="L1429">
        <v>3</v>
      </c>
      <c r="M1429">
        <v>11</v>
      </c>
      <c r="N1429">
        <v>8</v>
      </c>
      <c r="O1429">
        <v>1</v>
      </c>
      <c r="P1429">
        <v>0</v>
      </c>
      <c r="Q1429">
        <v>0</v>
      </c>
      <c r="R1429">
        <v>0</v>
      </c>
      <c r="S1429">
        <v>0</v>
      </c>
      <c r="T1429">
        <v>0</v>
      </c>
      <c r="U1429">
        <v>0</v>
      </c>
      <c r="V1429">
        <v>3</v>
      </c>
      <c r="W1429">
        <v>11</v>
      </c>
      <c r="X1429">
        <v>1</v>
      </c>
      <c r="Y1429">
        <v>67</v>
      </c>
      <c r="Z1429">
        <v>2387</v>
      </c>
      <c r="AA1429">
        <v>0</v>
      </c>
      <c r="AB1429">
        <v>0</v>
      </c>
      <c r="AC1429">
        <v>1</v>
      </c>
      <c r="AD1429">
        <v>0</v>
      </c>
      <c r="AE1429">
        <v>0</v>
      </c>
      <c r="AF1429">
        <v>0</v>
      </c>
      <c r="AG1429">
        <v>0</v>
      </c>
      <c r="AH1429">
        <v>1</v>
      </c>
      <c r="AI1429">
        <v>0</v>
      </c>
      <c r="AJ1429">
        <v>0</v>
      </c>
      <c r="AK1429">
        <v>1464</v>
      </c>
      <c r="AL1429">
        <v>1421</v>
      </c>
      <c r="AM1429">
        <v>0</v>
      </c>
    </row>
    <row r="1430" spans="1:39" x14ac:dyDescent="0.25">
      <c r="A1430">
        <v>40304</v>
      </c>
      <c r="B1430">
        <v>1</v>
      </c>
      <c r="C1430">
        <v>0</v>
      </c>
      <c r="D1430">
        <v>82</v>
      </c>
      <c r="E1430">
        <v>37</v>
      </c>
      <c r="F1430">
        <v>0</v>
      </c>
      <c r="G1430">
        <v>17</v>
      </c>
      <c r="H1430">
        <v>0</v>
      </c>
      <c r="I1430">
        <v>0</v>
      </c>
      <c r="J1430">
        <v>3</v>
      </c>
      <c r="K1430">
        <v>1</v>
      </c>
      <c r="L1430">
        <v>2</v>
      </c>
      <c r="M1430">
        <v>0</v>
      </c>
      <c r="N1430">
        <v>3</v>
      </c>
      <c r="O1430">
        <v>7</v>
      </c>
      <c r="P1430">
        <v>0</v>
      </c>
      <c r="Q1430">
        <v>0</v>
      </c>
      <c r="R1430">
        <v>0</v>
      </c>
      <c r="S1430">
        <v>0</v>
      </c>
      <c r="T1430">
        <v>0</v>
      </c>
      <c r="U1430">
        <v>0</v>
      </c>
      <c r="V1430">
        <v>3</v>
      </c>
      <c r="W1430">
        <v>11</v>
      </c>
      <c r="X1430">
        <v>0</v>
      </c>
      <c r="Y1430">
        <v>53</v>
      </c>
      <c r="Z1430">
        <v>2431</v>
      </c>
      <c r="AA1430">
        <v>0</v>
      </c>
      <c r="AB1430">
        <v>0</v>
      </c>
      <c r="AC1430">
        <v>1</v>
      </c>
      <c r="AD1430">
        <v>0</v>
      </c>
      <c r="AE1430">
        <v>0</v>
      </c>
      <c r="AF1430">
        <v>0</v>
      </c>
      <c r="AG1430">
        <v>0</v>
      </c>
      <c r="AH1430">
        <v>0</v>
      </c>
      <c r="AI1430">
        <v>0</v>
      </c>
      <c r="AJ1430">
        <v>1</v>
      </c>
      <c r="AK1430">
        <v>54</v>
      </c>
      <c r="AL1430">
        <v>51</v>
      </c>
      <c r="AM1430">
        <v>0</v>
      </c>
    </row>
    <row r="1431" spans="1:39" x14ac:dyDescent="0.25">
      <c r="A1431">
        <v>32727</v>
      </c>
      <c r="B1431">
        <v>0</v>
      </c>
      <c r="C1431">
        <v>0</v>
      </c>
      <c r="D1431">
        <v>38</v>
      </c>
      <c r="E1431">
        <v>167</v>
      </c>
      <c r="F1431">
        <v>13</v>
      </c>
      <c r="G1431">
        <v>180</v>
      </c>
      <c r="H1431">
        <v>86</v>
      </c>
      <c r="I1431">
        <v>13</v>
      </c>
      <c r="J1431">
        <v>70</v>
      </c>
      <c r="K1431">
        <v>2</v>
      </c>
      <c r="L1431">
        <v>7</v>
      </c>
      <c r="M1431">
        <v>3</v>
      </c>
      <c r="N1431">
        <v>5</v>
      </c>
      <c r="O1431">
        <v>8</v>
      </c>
      <c r="P1431">
        <v>0</v>
      </c>
      <c r="Q1431">
        <v>0</v>
      </c>
      <c r="R1431">
        <v>0</v>
      </c>
      <c r="S1431">
        <v>0</v>
      </c>
      <c r="T1431">
        <v>0</v>
      </c>
      <c r="U1431">
        <v>0</v>
      </c>
      <c r="V1431">
        <v>3</v>
      </c>
      <c r="W1431">
        <v>11</v>
      </c>
      <c r="X1431">
        <v>0</v>
      </c>
      <c r="Y1431">
        <v>55</v>
      </c>
      <c r="Z1431">
        <v>2829</v>
      </c>
      <c r="AA1431">
        <v>0</v>
      </c>
      <c r="AB1431">
        <v>0</v>
      </c>
      <c r="AC1431">
        <v>0</v>
      </c>
      <c r="AD1431">
        <v>1</v>
      </c>
      <c r="AE1431">
        <v>0</v>
      </c>
      <c r="AF1431">
        <v>0</v>
      </c>
      <c r="AG1431">
        <v>0</v>
      </c>
      <c r="AH1431">
        <v>0</v>
      </c>
      <c r="AI1431">
        <v>0</v>
      </c>
      <c r="AJ1431">
        <v>1</v>
      </c>
      <c r="AK1431">
        <v>459</v>
      </c>
      <c r="AL1431">
        <v>389</v>
      </c>
      <c r="AM1431">
        <v>0</v>
      </c>
    </row>
    <row r="1432" spans="1:39" x14ac:dyDescent="0.25">
      <c r="A1432">
        <v>68695</v>
      </c>
      <c r="B1432">
        <v>0</v>
      </c>
      <c r="C1432">
        <v>0</v>
      </c>
      <c r="D1432">
        <v>3</v>
      </c>
      <c r="E1432">
        <v>458</v>
      </c>
      <c r="F1432">
        <v>81</v>
      </c>
      <c r="G1432">
        <v>356</v>
      </c>
      <c r="H1432">
        <v>106</v>
      </c>
      <c r="I1432">
        <v>50</v>
      </c>
      <c r="J1432">
        <v>40</v>
      </c>
      <c r="K1432">
        <v>1</v>
      </c>
      <c r="L1432">
        <v>4</v>
      </c>
      <c r="M1432">
        <v>4</v>
      </c>
      <c r="N1432">
        <v>7</v>
      </c>
      <c r="O1432">
        <v>2</v>
      </c>
      <c r="P1432">
        <v>0</v>
      </c>
      <c r="Q1432">
        <v>0</v>
      </c>
      <c r="R1432">
        <v>0</v>
      </c>
      <c r="S1432">
        <v>0</v>
      </c>
      <c r="T1432">
        <v>0</v>
      </c>
      <c r="U1432">
        <v>0</v>
      </c>
      <c r="V1432">
        <v>3</v>
      </c>
      <c r="W1432">
        <v>11</v>
      </c>
      <c r="X1432">
        <v>0</v>
      </c>
      <c r="Y1432">
        <v>51</v>
      </c>
      <c r="Z1432">
        <v>2163</v>
      </c>
      <c r="AA1432">
        <v>0</v>
      </c>
      <c r="AB1432">
        <v>0</v>
      </c>
      <c r="AC1432">
        <v>0</v>
      </c>
      <c r="AD1432">
        <v>1</v>
      </c>
      <c r="AE1432">
        <v>0</v>
      </c>
      <c r="AF1432">
        <v>0</v>
      </c>
      <c r="AG1432">
        <v>0</v>
      </c>
      <c r="AH1432">
        <v>1</v>
      </c>
      <c r="AI1432">
        <v>0</v>
      </c>
      <c r="AJ1432">
        <v>0</v>
      </c>
      <c r="AK1432">
        <v>1051</v>
      </c>
      <c r="AL1432">
        <v>1011</v>
      </c>
      <c r="AM1432">
        <v>0</v>
      </c>
    </row>
    <row r="1433" spans="1:39" x14ac:dyDescent="0.25">
      <c r="A1433">
        <v>43300</v>
      </c>
      <c r="B1433">
        <v>0</v>
      </c>
      <c r="C1433">
        <v>1</v>
      </c>
      <c r="D1433">
        <v>87</v>
      </c>
      <c r="E1433">
        <v>91</v>
      </c>
      <c r="F1433">
        <v>3</v>
      </c>
      <c r="G1433">
        <v>52</v>
      </c>
      <c r="H1433">
        <v>2</v>
      </c>
      <c r="I1433">
        <v>1</v>
      </c>
      <c r="J1433">
        <v>31</v>
      </c>
      <c r="K1433">
        <v>3</v>
      </c>
      <c r="L1433">
        <v>4</v>
      </c>
      <c r="M1433">
        <v>0</v>
      </c>
      <c r="N1433">
        <v>4</v>
      </c>
      <c r="O1433">
        <v>8</v>
      </c>
      <c r="P1433">
        <v>0</v>
      </c>
      <c r="Q1433">
        <v>0</v>
      </c>
      <c r="R1433">
        <v>0</v>
      </c>
      <c r="S1433">
        <v>0</v>
      </c>
      <c r="T1433">
        <v>0</v>
      </c>
      <c r="U1433">
        <v>0</v>
      </c>
      <c r="V1433">
        <v>3</v>
      </c>
      <c r="W1433">
        <v>11</v>
      </c>
      <c r="X1433">
        <v>1</v>
      </c>
      <c r="Y1433">
        <v>49</v>
      </c>
      <c r="Z1433">
        <v>2783</v>
      </c>
      <c r="AA1433">
        <v>1</v>
      </c>
      <c r="AB1433">
        <v>0</v>
      </c>
      <c r="AC1433">
        <v>0</v>
      </c>
      <c r="AD1433">
        <v>0</v>
      </c>
      <c r="AE1433">
        <v>0</v>
      </c>
      <c r="AF1433">
        <v>0</v>
      </c>
      <c r="AG1433">
        <v>0</v>
      </c>
      <c r="AH1433">
        <v>1</v>
      </c>
      <c r="AI1433">
        <v>0</v>
      </c>
      <c r="AJ1433">
        <v>0</v>
      </c>
      <c r="AK1433">
        <v>149</v>
      </c>
      <c r="AL1433">
        <v>118</v>
      </c>
      <c r="AM1433">
        <v>0</v>
      </c>
    </row>
    <row r="1434" spans="1:39" x14ac:dyDescent="0.25">
      <c r="A1434">
        <v>26290</v>
      </c>
      <c r="B1434">
        <v>1</v>
      </c>
      <c r="C1434">
        <v>1</v>
      </c>
      <c r="D1434">
        <v>49</v>
      </c>
      <c r="E1434">
        <v>15</v>
      </c>
      <c r="F1434">
        <v>8</v>
      </c>
      <c r="G1434">
        <v>16</v>
      </c>
      <c r="H1434">
        <v>11</v>
      </c>
      <c r="I1434">
        <v>5</v>
      </c>
      <c r="J1434">
        <v>22</v>
      </c>
      <c r="K1434">
        <v>4</v>
      </c>
      <c r="L1434">
        <v>2</v>
      </c>
      <c r="M1434">
        <v>0</v>
      </c>
      <c r="N1434">
        <v>4</v>
      </c>
      <c r="O1434">
        <v>6</v>
      </c>
      <c r="P1434">
        <v>0</v>
      </c>
      <c r="Q1434">
        <v>0</v>
      </c>
      <c r="R1434">
        <v>0</v>
      </c>
      <c r="S1434">
        <v>0</v>
      </c>
      <c r="T1434">
        <v>0</v>
      </c>
      <c r="U1434">
        <v>0</v>
      </c>
      <c r="V1434">
        <v>3</v>
      </c>
      <c r="W1434">
        <v>11</v>
      </c>
      <c r="X1434">
        <v>0</v>
      </c>
      <c r="Y1434">
        <v>48</v>
      </c>
      <c r="Z1434">
        <v>2692</v>
      </c>
      <c r="AA1434">
        <v>0</v>
      </c>
      <c r="AB1434">
        <v>0</v>
      </c>
      <c r="AC1434">
        <v>0</v>
      </c>
      <c r="AD1434">
        <v>1</v>
      </c>
      <c r="AE1434">
        <v>0</v>
      </c>
      <c r="AF1434">
        <v>0</v>
      </c>
      <c r="AG1434">
        <v>0</v>
      </c>
      <c r="AH1434">
        <v>1</v>
      </c>
      <c r="AI1434">
        <v>0</v>
      </c>
      <c r="AJ1434">
        <v>0</v>
      </c>
      <c r="AK1434">
        <v>55</v>
      </c>
      <c r="AL1434">
        <v>33</v>
      </c>
      <c r="AM1434">
        <v>0</v>
      </c>
    </row>
    <row r="1435" spans="1:39" x14ac:dyDescent="0.25">
      <c r="A1435">
        <v>93790</v>
      </c>
      <c r="B1435">
        <v>0</v>
      </c>
      <c r="C1435">
        <v>0</v>
      </c>
      <c r="D1435">
        <v>16</v>
      </c>
      <c r="E1435">
        <v>1302</v>
      </c>
      <c r="F1435">
        <v>68</v>
      </c>
      <c r="G1435">
        <v>731</v>
      </c>
      <c r="H1435">
        <v>89</v>
      </c>
      <c r="I1435">
        <v>114</v>
      </c>
      <c r="J1435">
        <v>45</v>
      </c>
      <c r="K1435">
        <v>0</v>
      </c>
      <c r="L1435">
        <v>6</v>
      </c>
      <c r="M1435">
        <v>7</v>
      </c>
      <c r="N1435">
        <v>12</v>
      </c>
      <c r="O1435">
        <v>2</v>
      </c>
      <c r="P1435">
        <v>0</v>
      </c>
      <c r="Q1435">
        <v>1</v>
      </c>
      <c r="R1435">
        <v>1</v>
      </c>
      <c r="S1435">
        <v>1</v>
      </c>
      <c r="T1435">
        <v>0</v>
      </c>
      <c r="U1435">
        <v>0</v>
      </c>
      <c r="V1435">
        <v>3</v>
      </c>
      <c r="W1435">
        <v>11</v>
      </c>
      <c r="X1435">
        <v>1</v>
      </c>
      <c r="Y1435">
        <v>50</v>
      </c>
      <c r="Z1435">
        <v>2296</v>
      </c>
      <c r="AA1435">
        <v>0</v>
      </c>
      <c r="AB1435">
        <v>0</v>
      </c>
      <c r="AC1435">
        <v>1</v>
      </c>
      <c r="AD1435">
        <v>0</v>
      </c>
      <c r="AE1435">
        <v>0</v>
      </c>
      <c r="AF1435">
        <v>0</v>
      </c>
      <c r="AG1435">
        <v>0</v>
      </c>
      <c r="AH1435">
        <v>1</v>
      </c>
      <c r="AI1435">
        <v>0</v>
      </c>
      <c r="AJ1435">
        <v>0</v>
      </c>
      <c r="AK1435">
        <v>2304</v>
      </c>
      <c r="AL1435">
        <v>2259</v>
      </c>
      <c r="AM1435">
        <v>3</v>
      </c>
    </row>
    <row r="1436" spans="1:39" x14ac:dyDescent="0.25">
      <c r="A1436">
        <v>38410</v>
      </c>
      <c r="B1436">
        <v>0</v>
      </c>
      <c r="C1436">
        <v>0</v>
      </c>
      <c r="D1436">
        <v>65</v>
      </c>
      <c r="E1436">
        <v>153</v>
      </c>
      <c r="F1436">
        <v>64</v>
      </c>
      <c r="G1436">
        <v>123</v>
      </c>
      <c r="H1436">
        <v>116</v>
      </c>
      <c r="I1436">
        <v>64</v>
      </c>
      <c r="J1436">
        <v>14</v>
      </c>
      <c r="K1436">
        <v>2</v>
      </c>
      <c r="L1436">
        <v>5</v>
      </c>
      <c r="M1436">
        <v>2</v>
      </c>
      <c r="N1436">
        <v>9</v>
      </c>
      <c r="O1436">
        <v>6</v>
      </c>
      <c r="P1436">
        <v>0</v>
      </c>
      <c r="Q1436">
        <v>0</v>
      </c>
      <c r="R1436">
        <v>0</v>
      </c>
      <c r="S1436">
        <v>0</v>
      </c>
      <c r="T1436">
        <v>0</v>
      </c>
      <c r="U1436">
        <v>0</v>
      </c>
      <c r="V1436">
        <v>3</v>
      </c>
      <c r="W1436">
        <v>11</v>
      </c>
      <c r="X1436">
        <v>1</v>
      </c>
      <c r="Y1436">
        <v>46</v>
      </c>
      <c r="Z1436">
        <v>2812</v>
      </c>
      <c r="AA1436">
        <v>0</v>
      </c>
      <c r="AB1436">
        <v>1</v>
      </c>
      <c r="AC1436">
        <v>0</v>
      </c>
      <c r="AD1436">
        <v>0</v>
      </c>
      <c r="AE1436">
        <v>0</v>
      </c>
      <c r="AF1436">
        <v>0</v>
      </c>
      <c r="AG1436">
        <v>0</v>
      </c>
      <c r="AH1436">
        <v>0</v>
      </c>
      <c r="AI1436">
        <v>0</v>
      </c>
      <c r="AJ1436">
        <v>1</v>
      </c>
      <c r="AK1436">
        <v>520</v>
      </c>
      <c r="AL1436">
        <v>506</v>
      </c>
      <c r="AM1436">
        <v>0</v>
      </c>
    </row>
    <row r="1437" spans="1:39" x14ac:dyDescent="0.25">
      <c r="A1437">
        <v>64866</v>
      </c>
      <c r="B1437">
        <v>0</v>
      </c>
      <c r="C1437">
        <v>1</v>
      </c>
      <c r="D1437">
        <v>9</v>
      </c>
      <c r="E1437">
        <v>508</v>
      </c>
      <c r="F1437">
        <v>5</v>
      </c>
      <c r="G1437">
        <v>21</v>
      </c>
      <c r="H1437">
        <v>7</v>
      </c>
      <c r="I1437">
        <v>5</v>
      </c>
      <c r="J1437">
        <v>10</v>
      </c>
      <c r="K1437">
        <v>4</v>
      </c>
      <c r="L1437">
        <v>7</v>
      </c>
      <c r="M1437">
        <v>3</v>
      </c>
      <c r="N1437">
        <v>7</v>
      </c>
      <c r="O1437">
        <v>5</v>
      </c>
      <c r="P1437">
        <v>0</v>
      </c>
      <c r="Q1437">
        <v>1</v>
      </c>
      <c r="R1437">
        <v>0</v>
      </c>
      <c r="S1437">
        <v>0</v>
      </c>
      <c r="T1437">
        <v>0</v>
      </c>
      <c r="U1437">
        <v>0</v>
      </c>
      <c r="V1437">
        <v>3</v>
      </c>
      <c r="W1437">
        <v>11</v>
      </c>
      <c r="X1437">
        <v>0</v>
      </c>
      <c r="Y1437">
        <v>70</v>
      </c>
      <c r="Z1437">
        <v>2313</v>
      </c>
      <c r="AA1437">
        <v>0</v>
      </c>
      <c r="AB1437">
        <v>0</v>
      </c>
      <c r="AC1437">
        <v>0</v>
      </c>
      <c r="AD1437">
        <v>0</v>
      </c>
      <c r="AE1437">
        <v>1</v>
      </c>
      <c r="AF1437">
        <v>0</v>
      </c>
      <c r="AG1437">
        <v>0</v>
      </c>
      <c r="AH1437">
        <v>0</v>
      </c>
      <c r="AI1437">
        <v>1</v>
      </c>
      <c r="AJ1437">
        <v>0</v>
      </c>
      <c r="AK1437">
        <v>546</v>
      </c>
      <c r="AL1437">
        <v>536</v>
      </c>
      <c r="AM1437">
        <v>1</v>
      </c>
    </row>
    <row r="1438" spans="1:39" x14ac:dyDescent="0.25">
      <c r="A1438">
        <v>57957</v>
      </c>
      <c r="B1438">
        <v>0</v>
      </c>
      <c r="C1438">
        <v>1</v>
      </c>
      <c r="D1438">
        <v>24</v>
      </c>
      <c r="E1438">
        <v>290</v>
      </c>
      <c r="F1438">
        <v>59</v>
      </c>
      <c r="G1438">
        <v>177</v>
      </c>
      <c r="H1438">
        <v>77</v>
      </c>
      <c r="I1438">
        <v>5</v>
      </c>
      <c r="J1438">
        <v>29</v>
      </c>
      <c r="K1438">
        <v>7</v>
      </c>
      <c r="L1438">
        <v>4</v>
      </c>
      <c r="M1438">
        <v>6</v>
      </c>
      <c r="N1438">
        <v>8</v>
      </c>
      <c r="O1438">
        <v>3</v>
      </c>
      <c r="P1438">
        <v>0</v>
      </c>
      <c r="Q1438">
        <v>0</v>
      </c>
      <c r="R1438">
        <v>0</v>
      </c>
      <c r="S1438">
        <v>0</v>
      </c>
      <c r="T1438">
        <v>0</v>
      </c>
      <c r="U1438">
        <v>1</v>
      </c>
      <c r="V1438">
        <v>3</v>
      </c>
      <c r="W1438">
        <v>11</v>
      </c>
      <c r="X1438">
        <v>0</v>
      </c>
      <c r="Y1438">
        <v>61</v>
      </c>
      <c r="Z1438">
        <v>2473</v>
      </c>
      <c r="AA1438">
        <v>0</v>
      </c>
      <c r="AB1438">
        <v>0</v>
      </c>
      <c r="AC1438">
        <v>0</v>
      </c>
      <c r="AD1438">
        <v>1</v>
      </c>
      <c r="AE1438">
        <v>0</v>
      </c>
      <c r="AF1438">
        <v>0</v>
      </c>
      <c r="AG1438">
        <v>0</v>
      </c>
      <c r="AH1438">
        <v>1</v>
      </c>
      <c r="AI1438">
        <v>0</v>
      </c>
      <c r="AJ1438">
        <v>0</v>
      </c>
      <c r="AK1438">
        <v>608</v>
      </c>
      <c r="AL1438">
        <v>579</v>
      </c>
      <c r="AM1438">
        <v>0</v>
      </c>
    </row>
    <row r="1439" spans="1:39" x14ac:dyDescent="0.25">
      <c r="A1439">
        <v>46015</v>
      </c>
      <c r="B1439">
        <v>1</v>
      </c>
      <c r="C1439">
        <v>1</v>
      </c>
      <c r="D1439">
        <v>25</v>
      </c>
      <c r="E1439">
        <v>38</v>
      </c>
      <c r="F1439">
        <v>0</v>
      </c>
      <c r="G1439">
        <v>2</v>
      </c>
      <c r="H1439">
        <v>0</v>
      </c>
      <c r="I1439">
        <v>0</v>
      </c>
      <c r="J1439">
        <v>6</v>
      </c>
      <c r="K1439">
        <v>1</v>
      </c>
      <c r="L1439">
        <v>1</v>
      </c>
      <c r="M1439">
        <v>0</v>
      </c>
      <c r="N1439">
        <v>3</v>
      </c>
      <c r="O1439">
        <v>7</v>
      </c>
      <c r="P1439">
        <v>1</v>
      </c>
      <c r="Q1439">
        <v>0</v>
      </c>
      <c r="R1439">
        <v>0</v>
      </c>
      <c r="S1439">
        <v>0</v>
      </c>
      <c r="T1439">
        <v>1</v>
      </c>
      <c r="U1439">
        <v>0</v>
      </c>
      <c r="V1439">
        <v>3</v>
      </c>
      <c r="W1439">
        <v>11</v>
      </c>
      <c r="X1439">
        <v>0</v>
      </c>
      <c r="Y1439">
        <v>65</v>
      </c>
      <c r="Z1439">
        <v>2236</v>
      </c>
      <c r="AA1439">
        <v>0</v>
      </c>
      <c r="AB1439">
        <v>0</v>
      </c>
      <c r="AC1439">
        <v>0</v>
      </c>
      <c r="AD1439">
        <v>1</v>
      </c>
      <c r="AE1439">
        <v>0</v>
      </c>
      <c r="AF1439">
        <v>0</v>
      </c>
      <c r="AG1439">
        <v>0</v>
      </c>
      <c r="AH1439">
        <v>0</v>
      </c>
      <c r="AI1439">
        <v>0</v>
      </c>
      <c r="AJ1439">
        <v>1</v>
      </c>
      <c r="AK1439">
        <v>40</v>
      </c>
      <c r="AL1439">
        <v>34</v>
      </c>
      <c r="AM1439">
        <v>2</v>
      </c>
    </row>
    <row r="1440" spans="1:39" x14ac:dyDescent="0.25">
      <c r="A1440">
        <v>16531</v>
      </c>
      <c r="B1440">
        <v>1</v>
      </c>
      <c r="C1440">
        <v>0</v>
      </c>
      <c r="D1440">
        <v>43</v>
      </c>
      <c r="E1440">
        <v>2</v>
      </c>
      <c r="F1440">
        <v>13</v>
      </c>
      <c r="G1440">
        <v>6</v>
      </c>
      <c r="H1440">
        <v>7</v>
      </c>
      <c r="I1440">
        <v>5</v>
      </c>
      <c r="J1440">
        <v>11</v>
      </c>
      <c r="K1440">
        <v>3</v>
      </c>
      <c r="L1440">
        <v>3</v>
      </c>
      <c r="M1440">
        <v>0</v>
      </c>
      <c r="N1440">
        <v>3</v>
      </c>
      <c r="O1440">
        <v>7</v>
      </c>
      <c r="P1440">
        <v>0</v>
      </c>
      <c r="Q1440">
        <v>0</v>
      </c>
      <c r="R1440">
        <v>0</v>
      </c>
      <c r="S1440">
        <v>0</v>
      </c>
      <c r="T1440">
        <v>0</v>
      </c>
      <c r="U1440">
        <v>0</v>
      </c>
      <c r="V1440">
        <v>3</v>
      </c>
      <c r="W1440">
        <v>11</v>
      </c>
      <c r="X1440">
        <v>0</v>
      </c>
      <c r="Y1440">
        <v>42</v>
      </c>
      <c r="Z1440">
        <v>2170</v>
      </c>
      <c r="AA1440">
        <v>0</v>
      </c>
      <c r="AB1440">
        <v>0</v>
      </c>
      <c r="AC1440">
        <v>0</v>
      </c>
      <c r="AD1440">
        <v>1</v>
      </c>
      <c r="AE1440">
        <v>0</v>
      </c>
      <c r="AF1440">
        <v>0</v>
      </c>
      <c r="AG1440">
        <v>0</v>
      </c>
      <c r="AH1440">
        <v>1</v>
      </c>
      <c r="AI1440">
        <v>0</v>
      </c>
      <c r="AJ1440">
        <v>0</v>
      </c>
      <c r="AK1440">
        <v>33</v>
      </c>
      <c r="AL1440">
        <v>22</v>
      </c>
      <c r="AM1440">
        <v>0</v>
      </c>
    </row>
    <row r="1441" spans="1:39" x14ac:dyDescent="0.25">
      <c r="A1441">
        <v>28072</v>
      </c>
      <c r="B1441">
        <v>1</v>
      </c>
      <c r="C1441">
        <v>0</v>
      </c>
      <c r="D1441">
        <v>10</v>
      </c>
      <c r="E1441">
        <v>30</v>
      </c>
      <c r="F1441">
        <v>0</v>
      </c>
      <c r="G1441">
        <v>10</v>
      </c>
      <c r="H1441">
        <v>2</v>
      </c>
      <c r="I1441">
        <v>0</v>
      </c>
      <c r="J1441">
        <v>5</v>
      </c>
      <c r="K1441">
        <v>1</v>
      </c>
      <c r="L1441">
        <v>1</v>
      </c>
      <c r="M1441">
        <v>0</v>
      </c>
      <c r="N1441">
        <v>3</v>
      </c>
      <c r="O1441">
        <v>7</v>
      </c>
      <c r="P1441">
        <v>0</v>
      </c>
      <c r="Q1441">
        <v>0</v>
      </c>
      <c r="R1441">
        <v>0</v>
      </c>
      <c r="S1441">
        <v>0</v>
      </c>
      <c r="T1441">
        <v>0</v>
      </c>
      <c r="U1441">
        <v>0</v>
      </c>
      <c r="V1441">
        <v>3</v>
      </c>
      <c r="W1441">
        <v>11</v>
      </c>
      <c r="X1441">
        <v>0</v>
      </c>
      <c r="Y1441">
        <v>34</v>
      </c>
      <c r="Z1441">
        <v>2515</v>
      </c>
      <c r="AA1441">
        <v>0</v>
      </c>
      <c r="AB1441">
        <v>1</v>
      </c>
      <c r="AC1441">
        <v>0</v>
      </c>
      <c r="AD1441">
        <v>0</v>
      </c>
      <c r="AE1441">
        <v>0</v>
      </c>
      <c r="AF1441">
        <v>0</v>
      </c>
      <c r="AG1441">
        <v>0</v>
      </c>
      <c r="AH1441">
        <v>0</v>
      </c>
      <c r="AI1441">
        <v>1</v>
      </c>
      <c r="AJ1441">
        <v>0</v>
      </c>
      <c r="AK1441">
        <v>42</v>
      </c>
      <c r="AL1441">
        <v>37</v>
      </c>
      <c r="AM1441">
        <v>0</v>
      </c>
    </row>
    <row r="1442" spans="1:39" x14ac:dyDescent="0.25">
      <c r="A1442">
        <v>49476</v>
      </c>
      <c r="B1442">
        <v>0</v>
      </c>
      <c r="C1442">
        <v>1</v>
      </c>
      <c r="D1442">
        <v>29</v>
      </c>
      <c r="E1442">
        <v>386</v>
      </c>
      <c r="F1442">
        <v>23</v>
      </c>
      <c r="G1442">
        <v>95</v>
      </c>
      <c r="H1442">
        <v>54</v>
      </c>
      <c r="I1442">
        <v>41</v>
      </c>
      <c r="J1442">
        <v>196</v>
      </c>
      <c r="K1442">
        <v>4</v>
      </c>
      <c r="L1442">
        <v>2</v>
      </c>
      <c r="M1442">
        <v>11</v>
      </c>
      <c r="N1442">
        <v>5</v>
      </c>
      <c r="O1442">
        <v>2</v>
      </c>
      <c r="P1442">
        <v>0</v>
      </c>
      <c r="Q1442">
        <v>0</v>
      </c>
      <c r="R1442">
        <v>0</v>
      </c>
      <c r="S1442">
        <v>0</v>
      </c>
      <c r="T1442">
        <v>0</v>
      </c>
      <c r="U1442">
        <v>0</v>
      </c>
      <c r="V1442">
        <v>3</v>
      </c>
      <c r="W1442">
        <v>11</v>
      </c>
      <c r="X1442">
        <v>0</v>
      </c>
      <c r="Y1442">
        <v>57</v>
      </c>
      <c r="Z1442">
        <v>2533</v>
      </c>
      <c r="AA1442">
        <v>1</v>
      </c>
      <c r="AB1442">
        <v>0</v>
      </c>
      <c r="AC1442">
        <v>0</v>
      </c>
      <c r="AD1442">
        <v>0</v>
      </c>
      <c r="AE1442">
        <v>0</v>
      </c>
      <c r="AF1442">
        <v>0</v>
      </c>
      <c r="AG1442">
        <v>0</v>
      </c>
      <c r="AH1442">
        <v>0</v>
      </c>
      <c r="AI1442">
        <v>1</v>
      </c>
      <c r="AJ1442">
        <v>0</v>
      </c>
      <c r="AK1442">
        <v>599</v>
      </c>
      <c r="AL1442">
        <v>403</v>
      </c>
      <c r="AM1442">
        <v>0</v>
      </c>
    </row>
    <row r="1443" spans="1:39" x14ac:dyDescent="0.25">
      <c r="A1443">
        <v>50725</v>
      </c>
      <c r="B1443">
        <v>0</v>
      </c>
      <c r="C1443">
        <v>1</v>
      </c>
      <c r="D1443">
        <v>45</v>
      </c>
      <c r="E1443">
        <v>443</v>
      </c>
      <c r="F1443">
        <v>10</v>
      </c>
      <c r="G1443">
        <v>75</v>
      </c>
      <c r="H1443">
        <v>0</v>
      </c>
      <c r="I1443">
        <v>10</v>
      </c>
      <c r="J1443">
        <v>48</v>
      </c>
      <c r="K1443">
        <v>4</v>
      </c>
      <c r="L1443">
        <v>8</v>
      </c>
      <c r="M1443">
        <v>1</v>
      </c>
      <c r="N1443">
        <v>8</v>
      </c>
      <c r="O1443">
        <v>8</v>
      </c>
      <c r="P1443">
        <v>0</v>
      </c>
      <c r="Q1443">
        <v>0</v>
      </c>
      <c r="R1443">
        <v>0</v>
      </c>
      <c r="S1443">
        <v>0</v>
      </c>
      <c r="T1443">
        <v>0</v>
      </c>
      <c r="U1443">
        <v>0</v>
      </c>
      <c r="V1443">
        <v>3</v>
      </c>
      <c r="W1443">
        <v>11</v>
      </c>
      <c r="X1443">
        <v>0</v>
      </c>
      <c r="Y1443">
        <v>67</v>
      </c>
      <c r="Z1443">
        <v>2660</v>
      </c>
      <c r="AA1443">
        <v>0</v>
      </c>
      <c r="AB1443">
        <v>1</v>
      </c>
      <c r="AC1443">
        <v>0</v>
      </c>
      <c r="AD1443">
        <v>0</v>
      </c>
      <c r="AE1443">
        <v>0</v>
      </c>
      <c r="AF1443">
        <v>0</v>
      </c>
      <c r="AG1443">
        <v>0</v>
      </c>
      <c r="AH1443">
        <v>1</v>
      </c>
      <c r="AI1443">
        <v>0</v>
      </c>
      <c r="AJ1443">
        <v>0</v>
      </c>
      <c r="AK1443">
        <v>538</v>
      </c>
      <c r="AL1443">
        <v>490</v>
      </c>
      <c r="AM1443">
        <v>0</v>
      </c>
    </row>
    <row r="1444" spans="1:39" x14ac:dyDescent="0.25">
      <c r="A1444">
        <v>83844</v>
      </c>
      <c r="B1444">
        <v>0</v>
      </c>
      <c r="C1444">
        <v>0</v>
      </c>
      <c r="D1444">
        <v>57</v>
      </c>
      <c r="E1444">
        <v>901</v>
      </c>
      <c r="F1444">
        <v>31</v>
      </c>
      <c r="G1444">
        <v>345</v>
      </c>
      <c r="H1444">
        <v>75</v>
      </c>
      <c r="I1444">
        <v>31</v>
      </c>
      <c r="J1444">
        <v>191</v>
      </c>
      <c r="K1444">
        <v>1</v>
      </c>
      <c r="L1444">
        <v>4</v>
      </c>
      <c r="M1444">
        <v>4</v>
      </c>
      <c r="N1444">
        <v>11</v>
      </c>
      <c r="O1444">
        <v>1</v>
      </c>
      <c r="P1444">
        <v>0</v>
      </c>
      <c r="Q1444">
        <v>0</v>
      </c>
      <c r="R1444">
        <v>1</v>
      </c>
      <c r="S1444">
        <v>0</v>
      </c>
      <c r="T1444">
        <v>0</v>
      </c>
      <c r="U1444">
        <v>0</v>
      </c>
      <c r="V1444">
        <v>3</v>
      </c>
      <c r="W1444">
        <v>11</v>
      </c>
      <c r="X1444">
        <v>0</v>
      </c>
      <c r="Y1444">
        <v>68</v>
      </c>
      <c r="Z1444">
        <v>2572</v>
      </c>
      <c r="AA1444">
        <v>0</v>
      </c>
      <c r="AB1444">
        <v>0</v>
      </c>
      <c r="AC1444">
        <v>0</v>
      </c>
      <c r="AD1444">
        <v>1</v>
      </c>
      <c r="AE1444">
        <v>0</v>
      </c>
      <c r="AF1444">
        <v>0</v>
      </c>
      <c r="AG1444">
        <v>0</v>
      </c>
      <c r="AH1444">
        <v>1</v>
      </c>
      <c r="AI1444">
        <v>0</v>
      </c>
      <c r="AJ1444">
        <v>0</v>
      </c>
      <c r="AK1444">
        <v>1383</v>
      </c>
      <c r="AL1444">
        <v>1192</v>
      </c>
      <c r="AM1444">
        <v>1</v>
      </c>
    </row>
    <row r="1445" spans="1:39" x14ac:dyDescent="0.25">
      <c r="A1445">
        <v>41145</v>
      </c>
      <c r="B1445">
        <v>1</v>
      </c>
      <c r="C1445">
        <v>1</v>
      </c>
      <c r="D1445">
        <v>20</v>
      </c>
      <c r="E1445">
        <v>9</v>
      </c>
      <c r="F1445">
        <v>0</v>
      </c>
      <c r="G1445">
        <v>3</v>
      </c>
      <c r="H1445">
        <v>0</v>
      </c>
      <c r="I1445">
        <v>0</v>
      </c>
      <c r="J1445">
        <v>1</v>
      </c>
      <c r="K1445">
        <v>1</v>
      </c>
      <c r="L1445">
        <v>0</v>
      </c>
      <c r="M1445">
        <v>0</v>
      </c>
      <c r="N1445">
        <v>3</v>
      </c>
      <c r="O1445">
        <v>3</v>
      </c>
      <c r="P1445">
        <v>0</v>
      </c>
      <c r="Q1445">
        <v>0</v>
      </c>
      <c r="R1445">
        <v>0</v>
      </c>
      <c r="S1445">
        <v>0</v>
      </c>
      <c r="T1445">
        <v>0</v>
      </c>
      <c r="U1445">
        <v>0</v>
      </c>
      <c r="V1445">
        <v>3</v>
      </c>
      <c r="W1445">
        <v>11</v>
      </c>
      <c r="X1445">
        <v>0</v>
      </c>
      <c r="Y1445">
        <v>70</v>
      </c>
      <c r="Z1445">
        <v>2300</v>
      </c>
      <c r="AA1445">
        <v>0</v>
      </c>
      <c r="AB1445">
        <v>1</v>
      </c>
      <c r="AC1445">
        <v>0</v>
      </c>
      <c r="AD1445">
        <v>0</v>
      </c>
      <c r="AE1445">
        <v>0</v>
      </c>
      <c r="AF1445">
        <v>0</v>
      </c>
      <c r="AG1445">
        <v>0</v>
      </c>
      <c r="AH1445">
        <v>0</v>
      </c>
      <c r="AI1445">
        <v>0</v>
      </c>
      <c r="AJ1445">
        <v>1</v>
      </c>
      <c r="AK1445">
        <v>12</v>
      </c>
      <c r="AL1445">
        <v>11</v>
      </c>
      <c r="AM1445">
        <v>0</v>
      </c>
    </row>
    <row r="1446" spans="1:39" x14ac:dyDescent="0.25">
      <c r="A1446">
        <v>67419</v>
      </c>
      <c r="B1446">
        <v>0</v>
      </c>
      <c r="C1446">
        <v>1</v>
      </c>
      <c r="D1446">
        <v>29</v>
      </c>
      <c r="E1446">
        <v>846</v>
      </c>
      <c r="F1446">
        <v>84</v>
      </c>
      <c r="G1446">
        <v>352</v>
      </c>
      <c r="H1446">
        <v>91</v>
      </c>
      <c r="I1446">
        <v>56</v>
      </c>
      <c r="J1446">
        <v>42</v>
      </c>
      <c r="K1446">
        <v>4</v>
      </c>
      <c r="L1446">
        <v>9</v>
      </c>
      <c r="M1446">
        <v>4</v>
      </c>
      <c r="N1446">
        <v>8</v>
      </c>
      <c r="O1446">
        <v>5</v>
      </c>
      <c r="P1446">
        <v>0</v>
      </c>
      <c r="Q1446">
        <v>0</v>
      </c>
      <c r="R1446">
        <v>0</v>
      </c>
      <c r="S1446">
        <v>0</v>
      </c>
      <c r="T1446">
        <v>0</v>
      </c>
      <c r="U1446">
        <v>0</v>
      </c>
      <c r="V1446">
        <v>3</v>
      </c>
      <c r="W1446">
        <v>11</v>
      </c>
      <c r="X1446">
        <v>0</v>
      </c>
      <c r="Y1446">
        <v>50</v>
      </c>
      <c r="Z1446">
        <v>2688</v>
      </c>
      <c r="AA1446">
        <v>0</v>
      </c>
      <c r="AB1446">
        <v>0</v>
      </c>
      <c r="AC1446">
        <v>0</v>
      </c>
      <c r="AD1446">
        <v>1</v>
      </c>
      <c r="AE1446">
        <v>0</v>
      </c>
      <c r="AF1446">
        <v>0</v>
      </c>
      <c r="AG1446">
        <v>0</v>
      </c>
      <c r="AH1446">
        <v>1</v>
      </c>
      <c r="AI1446">
        <v>0</v>
      </c>
      <c r="AJ1446">
        <v>0</v>
      </c>
      <c r="AK1446">
        <v>1429</v>
      </c>
      <c r="AL1446">
        <v>1387</v>
      </c>
      <c r="AM1446">
        <v>0</v>
      </c>
    </row>
    <row r="1447" spans="1:39" x14ac:dyDescent="0.25">
      <c r="A1447">
        <v>23162</v>
      </c>
      <c r="B1447">
        <v>1</v>
      </c>
      <c r="C1447">
        <v>1</v>
      </c>
      <c r="D1447">
        <v>82</v>
      </c>
      <c r="E1447">
        <v>8</v>
      </c>
      <c r="F1447">
        <v>3</v>
      </c>
      <c r="G1447">
        <v>9</v>
      </c>
      <c r="H1447">
        <v>19</v>
      </c>
      <c r="I1447">
        <v>4</v>
      </c>
      <c r="J1447">
        <v>22</v>
      </c>
      <c r="K1447">
        <v>3</v>
      </c>
      <c r="L1447">
        <v>1</v>
      </c>
      <c r="M1447">
        <v>1</v>
      </c>
      <c r="N1447">
        <v>3</v>
      </c>
      <c r="O1447">
        <v>6</v>
      </c>
      <c r="P1447">
        <v>0</v>
      </c>
      <c r="Q1447">
        <v>0</v>
      </c>
      <c r="R1447">
        <v>0</v>
      </c>
      <c r="S1447">
        <v>0</v>
      </c>
      <c r="T1447">
        <v>0</v>
      </c>
      <c r="U1447">
        <v>0</v>
      </c>
      <c r="V1447">
        <v>3</v>
      </c>
      <c r="W1447">
        <v>11</v>
      </c>
      <c r="X1447">
        <v>0</v>
      </c>
      <c r="Y1447">
        <v>50</v>
      </c>
      <c r="Z1447">
        <v>2349</v>
      </c>
      <c r="AA1447">
        <v>0</v>
      </c>
      <c r="AB1447">
        <v>1</v>
      </c>
      <c r="AC1447">
        <v>0</v>
      </c>
      <c r="AD1447">
        <v>0</v>
      </c>
      <c r="AE1447">
        <v>0</v>
      </c>
      <c r="AF1447">
        <v>1</v>
      </c>
      <c r="AG1447">
        <v>0</v>
      </c>
      <c r="AH1447">
        <v>0</v>
      </c>
      <c r="AI1447">
        <v>0</v>
      </c>
      <c r="AJ1447">
        <v>0</v>
      </c>
      <c r="AK1447">
        <v>43</v>
      </c>
      <c r="AL1447">
        <v>21</v>
      </c>
      <c r="AM1447">
        <v>0</v>
      </c>
    </row>
    <row r="1448" spans="1:39" x14ac:dyDescent="0.25">
      <c r="A1448">
        <v>34380</v>
      </c>
      <c r="B1448">
        <v>1</v>
      </c>
      <c r="C1448">
        <v>0</v>
      </c>
      <c r="D1448">
        <v>68</v>
      </c>
      <c r="E1448">
        <v>72</v>
      </c>
      <c r="F1448">
        <v>7</v>
      </c>
      <c r="G1448">
        <v>58</v>
      </c>
      <c r="H1448">
        <v>13</v>
      </c>
      <c r="I1448">
        <v>1</v>
      </c>
      <c r="J1448">
        <v>24</v>
      </c>
      <c r="K1448">
        <v>4</v>
      </c>
      <c r="L1448">
        <v>4</v>
      </c>
      <c r="M1448">
        <v>1</v>
      </c>
      <c r="N1448">
        <v>3</v>
      </c>
      <c r="O1448">
        <v>8</v>
      </c>
      <c r="P1448">
        <v>0</v>
      </c>
      <c r="Q1448">
        <v>0</v>
      </c>
      <c r="R1448">
        <v>0</v>
      </c>
      <c r="S1448">
        <v>0</v>
      </c>
      <c r="T1448">
        <v>0</v>
      </c>
      <c r="U1448">
        <v>0</v>
      </c>
      <c r="V1448">
        <v>3</v>
      </c>
      <c r="W1448">
        <v>11</v>
      </c>
      <c r="X1448">
        <v>0</v>
      </c>
      <c r="Y1448">
        <v>43</v>
      </c>
      <c r="Z1448">
        <v>2582</v>
      </c>
      <c r="AA1448">
        <v>0</v>
      </c>
      <c r="AB1448">
        <v>1</v>
      </c>
      <c r="AC1448">
        <v>0</v>
      </c>
      <c r="AD1448">
        <v>0</v>
      </c>
      <c r="AE1448">
        <v>0</v>
      </c>
      <c r="AF1448">
        <v>0</v>
      </c>
      <c r="AG1448">
        <v>0</v>
      </c>
      <c r="AH1448">
        <v>1</v>
      </c>
      <c r="AI1448">
        <v>0</v>
      </c>
      <c r="AJ1448">
        <v>0</v>
      </c>
      <c r="AK1448">
        <v>151</v>
      </c>
      <c r="AL1448">
        <v>127</v>
      </c>
      <c r="AM1448">
        <v>0</v>
      </c>
    </row>
    <row r="1449" spans="1:39" x14ac:dyDescent="0.25">
      <c r="A1449">
        <v>34704</v>
      </c>
      <c r="B1449">
        <v>0</v>
      </c>
      <c r="C1449">
        <v>1</v>
      </c>
      <c r="D1449">
        <v>65</v>
      </c>
      <c r="E1449">
        <v>29</v>
      </c>
      <c r="F1449">
        <v>0</v>
      </c>
      <c r="G1449">
        <v>5</v>
      </c>
      <c r="H1449">
        <v>0</v>
      </c>
      <c r="I1449">
        <v>1</v>
      </c>
      <c r="J1449">
        <v>5</v>
      </c>
      <c r="K1449">
        <v>1</v>
      </c>
      <c r="L1449">
        <v>1</v>
      </c>
      <c r="M1449">
        <v>0</v>
      </c>
      <c r="N1449">
        <v>3</v>
      </c>
      <c r="O1449">
        <v>5</v>
      </c>
      <c r="P1449">
        <v>0</v>
      </c>
      <c r="Q1449">
        <v>0</v>
      </c>
      <c r="R1449">
        <v>0</v>
      </c>
      <c r="S1449">
        <v>0</v>
      </c>
      <c r="T1449">
        <v>0</v>
      </c>
      <c r="U1449">
        <v>0</v>
      </c>
      <c r="V1449">
        <v>3</v>
      </c>
      <c r="W1449">
        <v>11</v>
      </c>
      <c r="X1449">
        <v>0</v>
      </c>
      <c r="Y1449">
        <v>54</v>
      </c>
      <c r="Z1449">
        <v>2587</v>
      </c>
      <c r="AA1449">
        <v>0</v>
      </c>
      <c r="AB1449">
        <v>0</v>
      </c>
      <c r="AC1449">
        <v>1</v>
      </c>
      <c r="AD1449">
        <v>0</v>
      </c>
      <c r="AE1449">
        <v>0</v>
      </c>
      <c r="AF1449">
        <v>0</v>
      </c>
      <c r="AG1449">
        <v>0</v>
      </c>
      <c r="AH1449">
        <v>1</v>
      </c>
      <c r="AI1449">
        <v>0</v>
      </c>
      <c r="AJ1449">
        <v>0</v>
      </c>
      <c r="AK1449">
        <v>35</v>
      </c>
      <c r="AL1449">
        <v>30</v>
      </c>
      <c r="AM1449">
        <v>0</v>
      </c>
    </row>
    <row r="1450" spans="1:39" x14ac:dyDescent="0.25">
      <c r="A1450">
        <v>94871</v>
      </c>
      <c r="B1450">
        <v>0</v>
      </c>
      <c r="C1450">
        <v>2</v>
      </c>
      <c r="D1450">
        <v>99</v>
      </c>
      <c r="E1450">
        <v>169</v>
      </c>
      <c r="F1450">
        <v>24</v>
      </c>
      <c r="G1450">
        <v>553</v>
      </c>
      <c r="H1450">
        <v>188</v>
      </c>
      <c r="I1450">
        <v>0</v>
      </c>
      <c r="J1450">
        <v>144</v>
      </c>
      <c r="K1450">
        <v>1</v>
      </c>
      <c r="L1450">
        <v>8</v>
      </c>
      <c r="M1450">
        <v>5</v>
      </c>
      <c r="N1450">
        <v>4</v>
      </c>
      <c r="O1450">
        <v>7</v>
      </c>
      <c r="P1450">
        <v>0</v>
      </c>
      <c r="Q1450">
        <v>1</v>
      </c>
      <c r="R1450">
        <v>1</v>
      </c>
      <c r="S1450">
        <v>0</v>
      </c>
      <c r="T1450">
        <v>0</v>
      </c>
      <c r="U1450">
        <v>0</v>
      </c>
      <c r="V1450">
        <v>3</v>
      </c>
      <c r="W1450">
        <v>11</v>
      </c>
      <c r="X1450">
        <v>1</v>
      </c>
      <c r="Y1450">
        <v>51</v>
      </c>
      <c r="Z1450">
        <v>2825</v>
      </c>
      <c r="AA1450">
        <v>0</v>
      </c>
      <c r="AB1450">
        <v>1</v>
      </c>
      <c r="AC1450">
        <v>0</v>
      </c>
      <c r="AD1450">
        <v>0</v>
      </c>
      <c r="AE1450">
        <v>0</v>
      </c>
      <c r="AF1450">
        <v>0</v>
      </c>
      <c r="AG1450">
        <v>0</v>
      </c>
      <c r="AH1450">
        <v>0</v>
      </c>
      <c r="AI1450">
        <v>0</v>
      </c>
      <c r="AJ1450">
        <v>1</v>
      </c>
      <c r="AK1450">
        <v>934</v>
      </c>
      <c r="AL1450">
        <v>790</v>
      </c>
      <c r="AM1450">
        <v>2</v>
      </c>
    </row>
    <row r="1451" spans="1:39" x14ac:dyDescent="0.25">
      <c r="A1451">
        <v>65148</v>
      </c>
      <c r="B1451">
        <v>0</v>
      </c>
      <c r="C1451">
        <v>1</v>
      </c>
      <c r="D1451">
        <v>9</v>
      </c>
      <c r="E1451">
        <v>460</v>
      </c>
      <c r="F1451">
        <v>35</v>
      </c>
      <c r="G1451">
        <v>422</v>
      </c>
      <c r="H1451">
        <v>33</v>
      </c>
      <c r="I1451">
        <v>12</v>
      </c>
      <c r="J1451">
        <v>153</v>
      </c>
      <c r="K1451">
        <v>2</v>
      </c>
      <c r="L1451">
        <v>6</v>
      </c>
      <c r="M1451">
        <v>6</v>
      </c>
      <c r="N1451">
        <v>7</v>
      </c>
      <c r="O1451">
        <v>4</v>
      </c>
      <c r="P1451">
        <v>0</v>
      </c>
      <c r="Q1451">
        <v>0</v>
      </c>
      <c r="R1451">
        <v>0</v>
      </c>
      <c r="S1451">
        <v>0</v>
      </c>
      <c r="T1451">
        <v>0</v>
      </c>
      <c r="U1451">
        <v>0</v>
      </c>
      <c r="V1451">
        <v>3</v>
      </c>
      <c r="W1451">
        <v>11</v>
      </c>
      <c r="X1451">
        <v>0</v>
      </c>
      <c r="Y1451">
        <v>62</v>
      </c>
      <c r="Z1451">
        <v>2749</v>
      </c>
      <c r="AA1451">
        <v>0</v>
      </c>
      <c r="AB1451">
        <v>1</v>
      </c>
      <c r="AC1451">
        <v>0</v>
      </c>
      <c r="AD1451">
        <v>0</v>
      </c>
      <c r="AE1451">
        <v>0</v>
      </c>
      <c r="AF1451">
        <v>0</v>
      </c>
      <c r="AG1451">
        <v>0</v>
      </c>
      <c r="AH1451">
        <v>1</v>
      </c>
      <c r="AI1451">
        <v>0</v>
      </c>
      <c r="AJ1451">
        <v>0</v>
      </c>
      <c r="AK1451">
        <v>962</v>
      </c>
      <c r="AL1451">
        <v>809</v>
      </c>
      <c r="AM1451">
        <v>0</v>
      </c>
    </row>
    <row r="1452" spans="1:39" x14ac:dyDescent="0.25">
      <c r="A1452">
        <v>39898</v>
      </c>
      <c r="B1452">
        <v>0</v>
      </c>
      <c r="C1452">
        <v>1</v>
      </c>
      <c r="D1452">
        <v>20</v>
      </c>
      <c r="E1452">
        <v>69</v>
      </c>
      <c r="F1452">
        <v>8</v>
      </c>
      <c r="G1452">
        <v>26</v>
      </c>
      <c r="H1452">
        <v>12</v>
      </c>
      <c r="I1452">
        <v>7</v>
      </c>
      <c r="J1452">
        <v>12</v>
      </c>
      <c r="K1452">
        <v>2</v>
      </c>
      <c r="L1452">
        <v>3</v>
      </c>
      <c r="M1452">
        <v>0</v>
      </c>
      <c r="N1452">
        <v>4</v>
      </c>
      <c r="O1452">
        <v>7</v>
      </c>
      <c r="P1452">
        <v>0</v>
      </c>
      <c r="Q1452">
        <v>0</v>
      </c>
      <c r="R1452">
        <v>0</v>
      </c>
      <c r="S1452">
        <v>0</v>
      </c>
      <c r="T1452">
        <v>0</v>
      </c>
      <c r="U1452">
        <v>0</v>
      </c>
      <c r="V1452">
        <v>3</v>
      </c>
      <c r="W1452">
        <v>11</v>
      </c>
      <c r="X1452">
        <v>0</v>
      </c>
      <c r="Y1452">
        <v>66</v>
      </c>
      <c r="Z1452">
        <v>2661</v>
      </c>
      <c r="AA1452">
        <v>0</v>
      </c>
      <c r="AB1452">
        <v>0</v>
      </c>
      <c r="AC1452">
        <v>0</v>
      </c>
      <c r="AD1452">
        <v>1</v>
      </c>
      <c r="AE1452">
        <v>0</v>
      </c>
      <c r="AF1452">
        <v>0</v>
      </c>
      <c r="AG1452">
        <v>0</v>
      </c>
      <c r="AH1452">
        <v>1</v>
      </c>
      <c r="AI1452">
        <v>0</v>
      </c>
      <c r="AJ1452">
        <v>0</v>
      </c>
      <c r="AK1452">
        <v>122</v>
      </c>
      <c r="AL1452">
        <v>110</v>
      </c>
      <c r="AM1452">
        <v>0</v>
      </c>
    </row>
    <row r="1453" spans="1:39" x14ac:dyDescent="0.25">
      <c r="A1453">
        <v>64857</v>
      </c>
      <c r="B1453">
        <v>0</v>
      </c>
      <c r="C1453">
        <v>0</v>
      </c>
      <c r="D1453">
        <v>78</v>
      </c>
      <c r="E1453">
        <v>556</v>
      </c>
      <c r="F1453">
        <v>14</v>
      </c>
      <c r="G1453">
        <v>717</v>
      </c>
      <c r="H1453">
        <v>210</v>
      </c>
      <c r="I1453">
        <v>0</v>
      </c>
      <c r="J1453">
        <v>43</v>
      </c>
      <c r="K1453">
        <v>1</v>
      </c>
      <c r="L1453">
        <v>7</v>
      </c>
      <c r="M1453">
        <v>5</v>
      </c>
      <c r="N1453">
        <v>10</v>
      </c>
      <c r="O1453">
        <v>4</v>
      </c>
      <c r="P1453">
        <v>0</v>
      </c>
      <c r="Q1453">
        <v>0</v>
      </c>
      <c r="R1453">
        <v>0</v>
      </c>
      <c r="S1453">
        <v>0</v>
      </c>
      <c r="T1453">
        <v>0</v>
      </c>
      <c r="U1453">
        <v>0</v>
      </c>
      <c r="V1453">
        <v>3</v>
      </c>
      <c r="W1453">
        <v>11</v>
      </c>
      <c r="X1453">
        <v>0</v>
      </c>
      <c r="Y1453">
        <v>64</v>
      </c>
      <c r="Z1453">
        <v>2742</v>
      </c>
      <c r="AA1453">
        <v>0</v>
      </c>
      <c r="AB1453">
        <v>0</v>
      </c>
      <c r="AC1453">
        <v>1</v>
      </c>
      <c r="AD1453">
        <v>0</v>
      </c>
      <c r="AE1453">
        <v>0</v>
      </c>
      <c r="AF1453">
        <v>0</v>
      </c>
      <c r="AG1453">
        <v>0</v>
      </c>
      <c r="AH1453">
        <v>0</v>
      </c>
      <c r="AI1453">
        <v>1</v>
      </c>
      <c r="AJ1453">
        <v>0</v>
      </c>
      <c r="AK1453">
        <v>1497</v>
      </c>
      <c r="AL1453">
        <v>1454</v>
      </c>
      <c r="AM1453">
        <v>0</v>
      </c>
    </row>
    <row r="1454" spans="1:39" x14ac:dyDescent="0.25">
      <c r="A1454">
        <v>59892</v>
      </c>
      <c r="B1454">
        <v>0</v>
      </c>
      <c r="C1454">
        <v>1</v>
      </c>
      <c r="D1454">
        <v>26</v>
      </c>
      <c r="E1454">
        <v>73</v>
      </c>
      <c r="F1454">
        <v>0</v>
      </c>
      <c r="G1454">
        <v>13</v>
      </c>
      <c r="H1454">
        <v>0</v>
      </c>
      <c r="I1454">
        <v>1</v>
      </c>
      <c r="J1454">
        <v>0</v>
      </c>
      <c r="K1454">
        <v>1</v>
      </c>
      <c r="L1454">
        <v>2</v>
      </c>
      <c r="M1454">
        <v>1</v>
      </c>
      <c r="N1454">
        <v>3</v>
      </c>
      <c r="O1454">
        <v>3</v>
      </c>
      <c r="P1454">
        <v>0</v>
      </c>
      <c r="Q1454">
        <v>0</v>
      </c>
      <c r="R1454">
        <v>0</v>
      </c>
      <c r="S1454">
        <v>0</v>
      </c>
      <c r="T1454">
        <v>0</v>
      </c>
      <c r="U1454">
        <v>0</v>
      </c>
      <c r="V1454">
        <v>3</v>
      </c>
      <c r="W1454">
        <v>11</v>
      </c>
      <c r="X1454">
        <v>0</v>
      </c>
      <c r="Y1454">
        <v>50</v>
      </c>
      <c r="Z1454">
        <v>2398</v>
      </c>
      <c r="AA1454">
        <v>0</v>
      </c>
      <c r="AB1454">
        <v>1</v>
      </c>
      <c r="AC1454">
        <v>0</v>
      </c>
      <c r="AD1454">
        <v>0</v>
      </c>
      <c r="AE1454">
        <v>0</v>
      </c>
      <c r="AF1454">
        <v>0</v>
      </c>
      <c r="AG1454">
        <v>0</v>
      </c>
      <c r="AH1454">
        <v>0</v>
      </c>
      <c r="AI1454">
        <v>0</v>
      </c>
      <c r="AJ1454">
        <v>1</v>
      </c>
      <c r="AK1454">
        <v>87</v>
      </c>
      <c r="AL1454">
        <v>87</v>
      </c>
      <c r="AM1454">
        <v>0</v>
      </c>
    </row>
    <row r="1455" spans="1:39" x14ac:dyDescent="0.25">
      <c r="A1455">
        <v>41020</v>
      </c>
      <c r="B1455">
        <v>0</v>
      </c>
      <c r="C1455">
        <v>0</v>
      </c>
      <c r="D1455">
        <v>68</v>
      </c>
      <c r="E1455">
        <v>112</v>
      </c>
      <c r="F1455">
        <v>1</v>
      </c>
      <c r="G1455">
        <v>54</v>
      </c>
      <c r="H1455">
        <v>7</v>
      </c>
      <c r="I1455">
        <v>7</v>
      </c>
      <c r="J1455">
        <v>36</v>
      </c>
      <c r="K1455">
        <v>1</v>
      </c>
      <c r="L1455">
        <v>3</v>
      </c>
      <c r="M1455">
        <v>2</v>
      </c>
      <c r="N1455">
        <v>4</v>
      </c>
      <c r="O1455">
        <v>3</v>
      </c>
      <c r="P1455">
        <v>0</v>
      </c>
      <c r="Q1455">
        <v>0</v>
      </c>
      <c r="R1455">
        <v>0</v>
      </c>
      <c r="S1455">
        <v>0</v>
      </c>
      <c r="T1455">
        <v>0</v>
      </c>
      <c r="U1455">
        <v>0</v>
      </c>
      <c r="V1455">
        <v>3</v>
      </c>
      <c r="W1455">
        <v>11</v>
      </c>
      <c r="X1455">
        <v>0</v>
      </c>
      <c r="Y1455">
        <v>33</v>
      </c>
      <c r="Z1455">
        <v>2403</v>
      </c>
      <c r="AA1455">
        <v>0</v>
      </c>
      <c r="AB1455">
        <v>0</v>
      </c>
      <c r="AC1455">
        <v>1</v>
      </c>
      <c r="AD1455">
        <v>0</v>
      </c>
      <c r="AE1455">
        <v>0</v>
      </c>
      <c r="AF1455">
        <v>0</v>
      </c>
      <c r="AG1455">
        <v>0</v>
      </c>
      <c r="AH1455">
        <v>0</v>
      </c>
      <c r="AI1455">
        <v>1</v>
      </c>
      <c r="AJ1455">
        <v>0</v>
      </c>
      <c r="AK1455">
        <v>181</v>
      </c>
      <c r="AL1455">
        <v>145</v>
      </c>
      <c r="AM1455">
        <v>0</v>
      </c>
    </row>
    <row r="1456" spans="1:39" x14ac:dyDescent="0.25">
      <c r="A1456">
        <v>57072</v>
      </c>
      <c r="B1456">
        <v>0</v>
      </c>
      <c r="C1456">
        <v>1</v>
      </c>
      <c r="D1456">
        <v>79</v>
      </c>
      <c r="E1456">
        <v>944</v>
      </c>
      <c r="F1456">
        <v>0</v>
      </c>
      <c r="G1456">
        <v>60</v>
      </c>
      <c r="H1456">
        <v>0</v>
      </c>
      <c r="I1456">
        <v>0</v>
      </c>
      <c r="J1456">
        <v>30</v>
      </c>
      <c r="K1456">
        <v>2</v>
      </c>
      <c r="L1456">
        <v>7</v>
      </c>
      <c r="M1456">
        <v>5</v>
      </c>
      <c r="N1456">
        <v>13</v>
      </c>
      <c r="O1456">
        <v>5</v>
      </c>
      <c r="P1456">
        <v>1</v>
      </c>
      <c r="Q1456">
        <v>0</v>
      </c>
      <c r="R1456">
        <v>0</v>
      </c>
      <c r="S1456">
        <v>0</v>
      </c>
      <c r="T1456">
        <v>0</v>
      </c>
      <c r="U1456">
        <v>0</v>
      </c>
      <c r="V1456">
        <v>3</v>
      </c>
      <c r="W1456">
        <v>11</v>
      </c>
      <c r="X1456">
        <v>0</v>
      </c>
      <c r="Y1456">
        <v>59</v>
      </c>
      <c r="Z1456">
        <v>2315</v>
      </c>
      <c r="AA1456">
        <v>0</v>
      </c>
      <c r="AB1456">
        <v>1</v>
      </c>
      <c r="AC1456">
        <v>0</v>
      </c>
      <c r="AD1456">
        <v>0</v>
      </c>
      <c r="AE1456">
        <v>0</v>
      </c>
      <c r="AF1456">
        <v>0</v>
      </c>
      <c r="AG1456">
        <v>0</v>
      </c>
      <c r="AH1456">
        <v>0</v>
      </c>
      <c r="AI1456">
        <v>0</v>
      </c>
      <c r="AJ1456">
        <v>1</v>
      </c>
      <c r="AK1456">
        <v>1004</v>
      </c>
      <c r="AL1456">
        <v>974</v>
      </c>
      <c r="AM1456">
        <v>1</v>
      </c>
    </row>
    <row r="1457" spans="1:39" x14ac:dyDescent="0.25">
      <c r="A1457">
        <v>60474</v>
      </c>
      <c r="B1457">
        <v>0</v>
      </c>
      <c r="C1457">
        <v>1</v>
      </c>
      <c r="D1457">
        <v>25</v>
      </c>
      <c r="E1457">
        <v>265</v>
      </c>
      <c r="F1457">
        <v>199</v>
      </c>
      <c r="G1457">
        <v>303</v>
      </c>
      <c r="H1457">
        <v>234</v>
      </c>
      <c r="I1457">
        <v>9</v>
      </c>
      <c r="J1457">
        <v>170</v>
      </c>
      <c r="K1457">
        <v>7</v>
      </c>
      <c r="L1457">
        <v>10</v>
      </c>
      <c r="M1457">
        <v>2</v>
      </c>
      <c r="N1457">
        <v>12</v>
      </c>
      <c r="O1457">
        <v>7</v>
      </c>
      <c r="P1457">
        <v>0</v>
      </c>
      <c r="Q1457">
        <v>0</v>
      </c>
      <c r="R1457">
        <v>0</v>
      </c>
      <c r="S1457">
        <v>0</v>
      </c>
      <c r="T1457">
        <v>0</v>
      </c>
      <c r="U1457">
        <v>0</v>
      </c>
      <c r="V1457">
        <v>3</v>
      </c>
      <c r="W1457">
        <v>11</v>
      </c>
      <c r="X1457">
        <v>0</v>
      </c>
      <c r="Y1457">
        <v>41</v>
      </c>
      <c r="Z1457">
        <v>2613</v>
      </c>
      <c r="AA1457">
        <v>0</v>
      </c>
      <c r="AB1457">
        <v>0</v>
      </c>
      <c r="AC1457">
        <v>1</v>
      </c>
      <c r="AD1457">
        <v>0</v>
      </c>
      <c r="AE1457">
        <v>0</v>
      </c>
      <c r="AF1457">
        <v>0</v>
      </c>
      <c r="AG1457">
        <v>0</v>
      </c>
      <c r="AH1457">
        <v>1</v>
      </c>
      <c r="AI1457">
        <v>0</v>
      </c>
      <c r="AJ1457">
        <v>0</v>
      </c>
      <c r="AK1457">
        <v>1010</v>
      </c>
      <c r="AL1457">
        <v>840</v>
      </c>
      <c r="AM1457">
        <v>0</v>
      </c>
    </row>
    <row r="1458" spans="1:39" x14ac:dyDescent="0.25">
      <c r="A1458">
        <v>62807</v>
      </c>
      <c r="B1458">
        <v>0</v>
      </c>
      <c r="C1458">
        <v>1</v>
      </c>
      <c r="D1458">
        <v>83</v>
      </c>
      <c r="E1458">
        <v>526</v>
      </c>
      <c r="F1458">
        <v>28</v>
      </c>
      <c r="G1458">
        <v>135</v>
      </c>
      <c r="H1458">
        <v>10</v>
      </c>
      <c r="I1458">
        <v>21</v>
      </c>
      <c r="J1458">
        <v>99</v>
      </c>
      <c r="K1458">
        <v>3</v>
      </c>
      <c r="L1458">
        <v>5</v>
      </c>
      <c r="M1458">
        <v>3</v>
      </c>
      <c r="N1458">
        <v>12</v>
      </c>
      <c r="O1458">
        <v>5</v>
      </c>
      <c r="P1458">
        <v>0</v>
      </c>
      <c r="Q1458">
        <v>0</v>
      </c>
      <c r="R1458">
        <v>0</v>
      </c>
      <c r="S1458">
        <v>0</v>
      </c>
      <c r="T1458">
        <v>0</v>
      </c>
      <c r="U1458">
        <v>0</v>
      </c>
      <c r="V1458">
        <v>3</v>
      </c>
      <c r="W1458">
        <v>11</v>
      </c>
      <c r="X1458">
        <v>0</v>
      </c>
      <c r="Y1458">
        <v>60</v>
      </c>
      <c r="Z1458">
        <v>2826</v>
      </c>
      <c r="AA1458">
        <v>0</v>
      </c>
      <c r="AB1458">
        <v>0</v>
      </c>
      <c r="AC1458">
        <v>0</v>
      </c>
      <c r="AD1458">
        <v>1</v>
      </c>
      <c r="AE1458">
        <v>0</v>
      </c>
      <c r="AF1458">
        <v>0</v>
      </c>
      <c r="AG1458">
        <v>0</v>
      </c>
      <c r="AH1458">
        <v>1</v>
      </c>
      <c r="AI1458">
        <v>0</v>
      </c>
      <c r="AJ1458">
        <v>0</v>
      </c>
      <c r="AK1458">
        <v>720</v>
      </c>
      <c r="AL1458">
        <v>621</v>
      </c>
      <c r="AM1458">
        <v>0</v>
      </c>
    </row>
    <row r="1459" spans="1:39" x14ac:dyDescent="0.25">
      <c r="A1459">
        <v>19414</v>
      </c>
      <c r="B1459">
        <v>1</v>
      </c>
      <c r="C1459">
        <v>0</v>
      </c>
      <c r="D1459">
        <v>32</v>
      </c>
      <c r="E1459">
        <v>2</v>
      </c>
      <c r="F1459">
        <v>3</v>
      </c>
      <c r="G1459">
        <v>12</v>
      </c>
      <c r="H1459">
        <v>3</v>
      </c>
      <c r="I1459">
        <v>5</v>
      </c>
      <c r="J1459">
        <v>7</v>
      </c>
      <c r="K1459">
        <v>1</v>
      </c>
      <c r="L1459">
        <v>1</v>
      </c>
      <c r="M1459">
        <v>0</v>
      </c>
      <c r="N1459">
        <v>3</v>
      </c>
      <c r="O1459">
        <v>8</v>
      </c>
      <c r="P1459">
        <v>0</v>
      </c>
      <c r="Q1459">
        <v>0</v>
      </c>
      <c r="R1459">
        <v>0</v>
      </c>
      <c r="S1459">
        <v>0</v>
      </c>
      <c r="T1459">
        <v>0</v>
      </c>
      <c r="U1459">
        <v>0</v>
      </c>
      <c r="V1459">
        <v>3</v>
      </c>
      <c r="W1459">
        <v>11</v>
      </c>
      <c r="X1459">
        <v>0</v>
      </c>
      <c r="Y1459">
        <v>39</v>
      </c>
      <c r="Z1459">
        <v>2415</v>
      </c>
      <c r="AA1459">
        <v>0</v>
      </c>
      <c r="AB1459">
        <v>0</v>
      </c>
      <c r="AC1459">
        <v>0</v>
      </c>
      <c r="AD1459">
        <v>1</v>
      </c>
      <c r="AE1459">
        <v>0</v>
      </c>
      <c r="AF1459">
        <v>1</v>
      </c>
      <c r="AG1459">
        <v>0</v>
      </c>
      <c r="AH1459">
        <v>0</v>
      </c>
      <c r="AI1459">
        <v>0</v>
      </c>
      <c r="AJ1459">
        <v>0</v>
      </c>
      <c r="AK1459">
        <v>25</v>
      </c>
      <c r="AL1459">
        <v>18</v>
      </c>
      <c r="AM1459">
        <v>0</v>
      </c>
    </row>
    <row r="1460" spans="1:39" x14ac:dyDescent="0.25">
      <c r="A1460">
        <v>19107</v>
      </c>
      <c r="B1460">
        <v>1</v>
      </c>
      <c r="C1460">
        <v>0</v>
      </c>
      <c r="D1460">
        <v>49</v>
      </c>
      <c r="E1460">
        <v>2</v>
      </c>
      <c r="F1460">
        <v>4</v>
      </c>
      <c r="G1460">
        <v>9</v>
      </c>
      <c r="H1460">
        <v>10</v>
      </c>
      <c r="I1460">
        <v>5</v>
      </c>
      <c r="J1460">
        <v>16</v>
      </c>
      <c r="K1460">
        <v>2</v>
      </c>
      <c r="L1460">
        <v>1</v>
      </c>
      <c r="M1460">
        <v>0</v>
      </c>
      <c r="N1460">
        <v>3</v>
      </c>
      <c r="O1460">
        <v>7</v>
      </c>
      <c r="P1460">
        <v>0</v>
      </c>
      <c r="Q1460">
        <v>0</v>
      </c>
      <c r="R1460">
        <v>0</v>
      </c>
      <c r="S1460">
        <v>0</v>
      </c>
      <c r="T1460">
        <v>0</v>
      </c>
      <c r="U1460">
        <v>0</v>
      </c>
      <c r="V1460">
        <v>3</v>
      </c>
      <c r="W1460">
        <v>11</v>
      </c>
      <c r="X1460">
        <v>0</v>
      </c>
      <c r="Y1460">
        <v>40</v>
      </c>
      <c r="Z1460">
        <v>2470</v>
      </c>
      <c r="AA1460">
        <v>0</v>
      </c>
      <c r="AB1460">
        <v>1</v>
      </c>
      <c r="AC1460">
        <v>0</v>
      </c>
      <c r="AD1460">
        <v>0</v>
      </c>
      <c r="AE1460">
        <v>0</v>
      </c>
      <c r="AF1460">
        <v>0</v>
      </c>
      <c r="AG1460">
        <v>0</v>
      </c>
      <c r="AH1460">
        <v>1</v>
      </c>
      <c r="AI1460">
        <v>0</v>
      </c>
      <c r="AJ1460">
        <v>0</v>
      </c>
      <c r="AK1460">
        <v>30</v>
      </c>
      <c r="AL1460">
        <v>14</v>
      </c>
      <c r="AM1460">
        <v>0</v>
      </c>
    </row>
    <row r="1461" spans="1:39" x14ac:dyDescent="0.25">
      <c r="A1461">
        <v>75484</v>
      </c>
      <c r="B1461">
        <v>0</v>
      </c>
      <c r="C1461">
        <v>1</v>
      </c>
      <c r="D1461">
        <v>50</v>
      </c>
      <c r="E1461">
        <v>378</v>
      </c>
      <c r="F1461">
        <v>97</v>
      </c>
      <c r="G1461">
        <v>259</v>
      </c>
      <c r="H1461">
        <v>197</v>
      </c>
      <c r="I1461">
        <v>194</v>
      </c>
      <c r="J1461">
        <v>34</v>
      </c>
      <c r="K1461">
        <v>2</v>
      </c>
      <c r="L1461">
        <v>7</v>
      </c>
      <c r="M1461">
        <v>3</v>
      </c>
      <c r="N1461">
        <v>6</v>
      </c>
      <c r="O1461">
        <v>4</v>
      </c>
      <c r="P1461">
        <v>0</v>
      </c>
      <c r="Q1461">
        <v>0</v>
      </c>
      <c r="R1461">
        <v>0</v>
      </c>
      <c r="S1461">
        <v>0</v>
      </c>
      <c r="T1461">
        <v>0</v>
      </c>
      <c r="U1461">
        <v>0</v>
      </c>
      <c r="V1461">
        <v>3</v>
      </c>
      <c r="W1461">
        <v>11</v>
      </c>
      <c r="X1461">
        <v>0</v>
      </c>
      <c r="Y1461">
        <v>44</v>
      </c>
      <c r="Z1461">
        <v>2855</v>
      </c>
      <c r="AA1461">
        <v>0</v>
      </c>
      <c r="AB1461">
        <v>0</v>
      </c>
      <c r="AC1461">
        <v>0</v>
      </c>
      <c r="AD1461">
        <v>1</v>
      </c>
      <c r="AE1461">
        <v>0</v>
      </c>
      <c r="AF1461">
        <v>1</v>
      </c>
      <c r="AG1461">
        <v>0</v>
      </c>
      <c r="AH1461">
        <v>0</v>
      </c>
      <c r="AI1461">
        <v>0</v>
      </c>
      <c r="AJ1461">
        <v>0</v>
      </c>
      <c r="AK1461">
        <v>1125</v>
      </c>
      <c r="AL1461">
        <v>1091</v>
      </c>
      <c r="AM1461">
        <v>0</v>
      </c>
    </row>
    <row r="1462" spans="1:39" x14ac:dyDescent="0.25">
      <c r="A1462">
        <v>70379</v>
      </c>
      <c r="B1462">
        <v>0</v>
      </c>
      <c r="C1462">
        <v>1</v>
      </c>
      <c r="D1462">
        <v>84</v>
      </c>
      <c r="E1462">
        <v>553</v>
      </c>
      <c r="F1462">
        <v>25</v>
      </c>
      <c r="G1462">
        <v>142</v>
      </c>
      <c r="H1462">
        <v>65</v>
      </c>
      <c r="I1462">
        <v>67</v>
      </c>
      <c r="J1462">
        <v>8</v>
      </c>
      <c r="K1462">
        <v>3</v>
      </c>
      <c r="L1462">
        <v>6</v>
      </c>
      <c r="M1462">
        <v>3</v>
      </c>
      <c r="N1462">
        <v>13</v>
      </c>
      <c r="O1462">
        <v>4</v>
      </c>
      <c r="P1462">
        <v>0</v>
      </c>
      <c r="Q1462">
        <v>0</v>
      </c>
      <c r="R1462">
        <v>0</v>
      </c>
      <c r="S1462">
        <v>0</v>
      </c>
      <c r="T1462">
        <v>0</v>
      </c>
      <c r="U1462">
        <v>0</v>
      </c>
      <c r="V1462">
        <v>3</v>
      </c>
      <c r="W1462">
        <v>11</v>
      </c>
      <c r="X1462">
        <v>0</v>
      </c>
      <c r="Y1462">
        <v>44</v>
      </c>
      <c r="Z1462">
        <v>2642</v>
      </c>
      <c r="AA1462">
        <v>0</v>
      </c>
      <c r="AB1462">
        <v>0</v>
      </c>
      <c r="AC1462">
        <v>1</v>
      </c>
      <c r="AD1462">
        <v>0</v>
      </c>
      <c r="AE1462">
        <v>0</v>
      </c>
      <c r="AF1462">
        <v>0</v>
      </c>
      <c r="AG1462">
        <v>0</v>
      </c>
      <c r="AH1462">
        <v>0</v>
      </c>
      <c r="AI1462">
        <v>1</v>
      </c>
      <c r="AJ1462">
        <v>0</v>
      </c>
      <c r="AK1462">
        <v>852</v>
      </c>
      <c r="AL1462">
        <v>844</v>
      </c>
      <c r="AM1462">
        <v>0</v>
      </c>
    </row>
    <row r="1463" spans="1:39" x14ac:dyDescent="0.25">
      <c r="A1463">
        <v>79419</v>
      </c>
      <c r="B1463">
        <v>0</v>
      </c>
      <c r="C1463">
        <v>0</v>
      </c>
      <c r="D1463">
        <v>96</v>
      </c>
      <c r="E1463">
        <v>751</v>
      </c>
      <c r="F1463">
        <v>127</v>
      </c>
      <c r="G1463">
        <v>687</v>
      </c>
      <c r="H1463">
        <v>20</v>
      </c>
      <c r="I1463">
        <v>15</v>
      </c>
      <c r="J1463">
        <v>31</v>
      </c>
      <c r="K1463">
        <v>1</v>
      </c>
      <c r="L1463">
        <v>4</v>
      </c>
      <c r="M1463">
        <v>6</v>
      </c>
      <c r="N1463">
        <v>4</v>
      </c>
      <c r="O1463">
        <v>2</v>
      </c>
      <c r="P1463">
        <v>0</v>
      </c>
      <c r="Q1463">
        <v>0</v>
      </c>
      <c r="R1463">
        <v>0</v>
      </c>
      <c r="S1463">
        <v>0</v>
      </c>
      <c r="T1463">
        <v>0</v>
      </c>
      <c r="U1463">
        <v>0</v>
      </c>
      <c r="V1463">
        <v>3</v>
      </c>
      <c r="W1463">
        <v>11</v>
      </c>
      <c r="X1463">
        <v>0</v>
      </c>
      <c r="Y1463">
        <v>50</v>
      </c>
      <c r="Z1463">
        <v>2166</v>
      </c>
      <c r="AA1463">
        <v>0</v>
      </c>
      <c r="AB1463">
        <v>0</v>
      </c>
      <c r="AC1463">
        <v>0</v>
      </c>
      <c r="AD1463">
        <v>1</v>
      </c>
      <c r="AE1463">
        <v>0</v>
      </c>
      <c r="AF1463">
        <v>0</v>
      </c>
      <c r="AG1463">
        <v>0</v>
      </c>
      <c r="AH1463">
        <v>0</v>
      </c>
      <c r="AI1463">
        <v>1</v>
      </c>
      <c r="AJ1463">
        <v>0</v>
      </c>
      <c r="AK1463">
        <v>1600</v>
      </c>
      <c r="AL1463">
        <v>1569</v>
      </c>
      <c r="AM1463">
        <v>0</v>
      </c>
    </row>
    <row r="1464" spans="1:39" x14ac:dyDescent="0.25">
      <c r="A1464">
        <v>64014</v>
      </c>
      <c r="B1464">
        <v>2</v>
      </c>
      <c r="C1464">
        <v>1</v>
      </c>
      <c r="D1464">
        <v>56</v>
      </c>
      <c r="E1464">
        <v>406</v>
      </c>
      <c r="F1464">
        <v>0</v>
      </c>
      <c r="G1464">
        <v>30</v>
      </c>
      <c r="H1464">
        <v>0</v>
      </c>
      <c r="I1464">
        <v>0</v>
      </c>
      <c r="J1464">
        <v>8</v>
      </c>
      <c r="K1464">
        <v>7</v>
      </c>
      <c r="L1464">
        <v>8</v>
      </c>
      <c r="M1464">
        <v>2</v>
      </c>
      <c r="N1464">
        <v>5</v>
      </c>
      <c r="O1464">
        <v>7</v>
      </c>
      <c r="P1464">
        <v>0</v>
      </c>
      <c r="Q1464">
        <v>0</v>
      </c>
      <c r="R1464">
        <v>0</v>
      </c>
      <c r="S1464">
        <v>1</v>
      </c>
      <c r="T1464">
        <v>0</v>
      </c>
      <c r="U1464">
        <v>0</v>
      </c>
      <c r="V1464">
        <v>3</v>
      </c>
      <c r="W1464">
        <v>11</v>
      </c>
      <c r="X1464">
        <v>0</v>
      </c>
      <c r="Y1464">
        <v>74</v>
      </c>
      <c r="Z1464">
        <v>2178</v>
      </c>
      <c r="AA1464">
        <v>0</v>
      </c>
      <c r="AB1464">
        <v>0</v>
      </c>
      <c r="AC1464">
        <v>0</v>
      </c>
      <c r="AD1464">
        <v>1</v>
      </c>
      <c r="AE1464">
        <v>0</v>
      </c>
      <c r="AF1464">
        <v>0</v>
      </c>
      <c r="AG1464">
        <v>0</v>
      </c>
      <c r="AH1464">
        <v>0</v>
      </c>
      <c r="AI1464">
        <v>0</v>
      </c>
      <c r="AJ1464">
        <v>1</v>
      </c>
      <c r="AK1464">
        <v>436</v>
      </c>
      <c r="AL1464">
        <v>428</v>
      </c>
      <c r="AM1464">
        <v>1</v>
      </c>
    </row>
    <row r="1465" spans="1:39" x14ac:dyDescent="0.25">
      <c r="A1465">
        <v>76998</v>
      </c>
      <c r="B1465">
        <v>0</v>
      </c>
      <c r="C1465">
        <v>1</v>
      </c>
      <c r="D1465">
        <v>85</v>
      </c>
      <c r="E1465">
        <v>1449</v>
      </c>
      <c r="F1465">
        <v>89</v>
      </c>
      <c r="G1465">
        <v>161</v>
      </c>
      <c r="H1465">
        <v>69</v>
      </c>
      <c r="I1465">
        <v>35</v>
      </c>
      <c r="J1465">
        <v>107</v>
      </c>
      <c r="K1465">
        <v>2</v>
      </c>
      <c r="L1465">
        <v>11</v>
      </c>
      <c r="M1465">
        <v>8</v>
      </c>
      <c r="N1465">
        <v>8</v>
      </c>
      <c r="O1465">
        <v>6</v>
      </c>
      <c r="P1465">
        <v>0</v>
      </c>
      <c r="Q1465">
        <v>0</v>
      </c>
      <c r="R1465">
        <v>1</v>
      </c>
      <c r="S1465">
        <v>0</v>
      </c>
      <c r="T1465">
        <v>0</v>
      </c>
      <c r="U1465">
        <v>0</v>
      </c>
      <c r="V1465">
        <v>3</v>
      </c>
      <c r="W1465">
        <v>11</v>
      </c>
      <c r="X1465">
        <v>0</v>
      </c>
      <c r="Y1465">
        <v>65</v>
      </c>
      <c r="Z1465">
        <v>2693</v>
      </c>
      <c r="AA1465">
        <v>0</v>
      </c>
      <c r="AB1465">
        <v>1</v>
      </c>
      <c r="AC1465">
        <v>0</v>
      </c>
      <c r="AD1465">
        <v>0</v>
      </c>
      <c r="AE1465">
        <v>0</v>
      </c>
      <c r="AF1465">
        <v>0</v>
      </c>
      <c r="AG1465">
        <v>0</v>
      </c>
      <c r="AH1465">
        <v>1</v>
      </c>
      <c r="AI1465">
        <v>0</v>
      </c>
      <c r="AJ1465">
        <v>0</v>
      </c>
      <c r="AK1465">
        <v>1803</v>
      </c>
      <c r="AL1465">
        <v>1696</v>
      </c>
      <c r="AM1465">
        <v>1</v>
      </c>
    </row>
    <row r="1466" spans="1:39" x14ac:dyDescent="0.25">
      <c r="A1466">
        <v>49854</v>
      </c>
      <c r="B1466">
        <v>1</v>
      </c>
      <c r="C1466">
        <v>0</v>
      </c>
      <c r="D1466">
        <v>63</v>
      </c>
      <c r="E1466">
        <v>123</v>
      </c>
      <c r="F1466">
        <v>17</v>
      </c>
      <c r="G1466">
        <v>171</v>
      </c>
      <c r="H1466">
        <v>39</v>
      </c>
      <c r="I1466">
        <v>0</v>
      </c>
      <c r="J1466">
        <v>30</v>
      </c>
      <c r="K1466">
        <v>5</v>
      </c>
      <c r="L1466">
        <v>6</v>
      </c>
      <c r="M1466">
        <v>2</v>
      </c>
      <c r="N1466">
        <v>5</v>
      </c>
      <c r="O1466">
        <v>6</v>
      </c>
      <c r="P1466">
        <v>0</v>
      </c>
      <c r="Q1466">
        <v>0</v>
      </c>
      <c r="R1466">
        <v>0</v>
      </c>
      <c r="S1466">
        <v>0</v>
      </c>
      <c r="T1466">
        <v>0</v>
      </c>
      <c r="U1466">
        <v>0</v>
      </c>
      <c r="V1466">
        <v>3</v>
      </c>
      <c r="W1466">
        <v>11</v>
      </c>
      <c r="X1466">
        <v>0</v>
      </c>
      <c r="Y1466">
        <v>48</v>
      </c>
      <c r="Z1466">
        <v>2390</v>
      </c>
      <c r="AA1466">
        <v>0</v>
      </c>
      <c r="AB1466">
        <v>0</v>
      </c>
      <c r="AC1466">
        <v>0</v>
      </c>
      <c r="AD1466">
        <v>1</v>
      </c>
      <c r="AE1466">
        <v>0</v>
      </c>
      <c r="AF1466">
        <v>0</v>
      </c>
      <c r="AG1466">
        <v>0</v>
      </c>
      <c r="AH1466">
        <v>0</v>
      </c>
      <c r="AI1466">
        <v>1</v>
      </c>
      <c r="AJ1466">
        <v>0</v>
      </c>
      <c r="AK1466">
        <v>350</v>
      </c>
      <c r="AL1466">
        <v>320</v>
      </c>
      <c r="AM1466">
        <v>0</v>
      </c>
    </row>
    <row r="1467" spans="1:39" x14ac:dyDescent="0.25">
      <c r="A1467">
        <v>60585</v>
      </c>
      <c r="B1467">
        <v>1</v>
      </c>
      <c r="C1467">
        <v>1</v>
      </c>
      <c r="D1467">
        <v>17</v>
      </c>
      <c r="E1467">
        <v>267</v>
      </c>
      <c r="F1467">
        <v>42</v>
      </c>
      <c r="G1467">
        <v>309</v>
      </c>
      <c r="H1467">
        <v>55</v>
      </c>
      <c r="I1467">
        <v>42</v>
      </c>
      <c r="J1467">
        <v>21</v>
      </c>
      <c r="K1467">
        <v>10</v>
      </c>
      <c r="L1467">
        <v>7</v>
      </c>
      <c r="M1467">
        <v>4</v>
      </c>
      <c r="N1467">
        <v>9</v>
      </c>
      <c r="O1467">
        <v>5</v>
      </c>
      <c r="P1467">
        <v>0</v>
      </c>
      <c r="Q1467">
        <v>0</v>
      </c>
      <c r="R1467">
        <v>0</v>
      </c>
      <c r="S1467">
        <v>0</v>
      </c>
      <c r="T1467">
        <v>0</v>
      </c>
      <c r="U1467">
        <v>0</v>
      </c>
      <c r="V1467">
        <v>3</v>
      </c>
      <c r="W1467">
        <v>11</v>
      </c>
      <c r="X1467">
        <v>1</v>
      </c>
      <c r="Y1467">
        <v>49</v>
      </c>
      <c r="Z1467">
        <v>2529</v>
      </c>
      <c r="AA1467">
        <v>0</v>
      </c>
      <c r="AB1467">
        <v>1</v>
      </c>
      <c r="AC1467">
        <v>0</v>
      </c>
      <c r="AD1467">
        <v>0</v>
      </c>
      <c r="AE1467">
        <v>0</v>
      </c>
      <c r="AF1467">
        <v>0</v>
      </c>
      <c r="AG1467">
        <v>0</v>
      </c>
      <c r="AH1467">
        <v>0</v>
      </c>
      <c r="AI1467">
        <v>0</v>
      </c>
      <c r="AJ1467">
        <v>1</v>
      </c>
      <c r="AK1467">
        <v>715</v>
      </c>
      <c r="AL1467">
        <v>694</v>
      </c>
      <c r="AM1467">
        <v>0</v>
      </c>
    </row>
    <row r="1468" spans="1:39" x14ac:dyDescent="0.25">
      <c r="A1468">
        <v>42873</v>
      </c>
      <c r="B1468">
        <v>1</v>
      </c>
      <c r="C1468">
        <v>1</v>
      </c>
      <c r="D1468">
        <v>11</v>
      </c>
      <c r="E1468">
        <v>209</v>
      </c>
      <c r="F1468">
        <v>0</v>
      </c>
      <c r="G1468">
        <v>40</v>
      </c>
      <c r="H1468">
        <v>3</v>
      </c>
      <c r="I1468">
        <v>2</v>
      </c>
      <c r="J1468">
        <v>15</v>
      </c>
      <c r="K1468">
        <v>4</v>
      </c>
      <c r="L1468">
        <v>6</v>
      </c>
      <c r="M1468">
        <v>1</v>
      </c>
      <c r="N1468">
        <v>4</v>
      </c>
      <c r="O1468">
        <v>8</v>
      </c>
      <c r="P1468">
        <v>0</v>
      </c>
      <c r="Q1468">
        <v>0</v>
      </c>
      <c r="R1468">
        <v>0</v>
      </c>
      <c r="S1468">
        <v>0</v>
      </c>
      <c r="T1468">
        <v>0</v>
      </c>
      <c r="U1468">
        <v>0</v>
      </c>
      <c r="V1468">
        <v>3</v>
      </c>
      <c r="W1468">
        <v>11</v>
      </c>
      <c r="X1468">
        <v>0</v>
      </c>
      <c r="Y1468">
        <v>70</v>
      </c>
      <c r="Z1468">
        <v>2683</v>
      </c>
      <c r="AA1468">
        <v>1</v>
      </c>
      <c r="AB1468">
        <v>0</v>
      </c>
      <c r="AC1468">
        <v>0</v>
      </c>
      <c r="AD1468">
        <v>0</v>
      </c>
      <c r="AE1468">
        <v>0</v>
      </c>
      <c r="AF1468">
        <v>0</v>
      </c>
      <c r="AG1468">
        <v>0</v>
      </c>
      <c r="AH1468">
        <v>0</v>
      </c>
      <c r="AI1468">
        <v>0</v>
      </c>
      <c r="AJ1468">
        <v>1</v>
      </c>
      <c r="AK1468">
        <v>254</v>
      </c>
      <c r="AL1468">
        <v>239</v>
      </c>
      <c r="AM1468">
        <v>0</v>
      </c>
    </row>
    <row r="1469" spans="1:39" x14ac:dyDescent="0.25">
      <c r="A1469">
        <v>87679</v>
      </c>
      <c r="B1469">
        <v>0</v>
      </c>
      <c r="C1469">
        <v>0</v>
      </c>
      <c r="D1469">
        <v>62</v>
      </c>
      <c r="E1469">
        <v>1259</v>
      </c>
      <c r="F1469">
        <v>172</v>
      </c>
      <c r="G1469">
        <v>815</v>
      </c>
      <c r="H1469">
        <v>97</v>
      </c>
      <c r="I1469">
        <v>148</v>
      </c>
      <c r="J1469">
        <v>33</v>
      </c>
      <c r="K1469">
        <v>1</v>
      </c>
      <c r="L1469">
        <v>7</v>
      </c>
      <c r="M1469">
        <v>11</v>
      </c>
      <c r="N1469">
        <v>10</v>
      </c>
      <c r="O1469">
        <v>4</v>
      </c>
      <c r="P1469">
        <v>1</v>
      </c>
      <c r="Q1469">
        <v>0</v>
      </c>
      <c r="R1469">
        <v>1</v>
      </c>
      <c r="S1469">
        <v>1</v>
      </c>
      <c r="T1469">
        <v>0</v>
      </c>
      <c r="U1469">
        <v>0</v>
      </c>
      <c r="V1469">
        <v>3</v>
      </c>
      <c r="W1469">
        <v>11</v>
      </c>
      <c r="X1469">
        <v>1</v>
      </c>
      <c r="Y1469">
        <v>32</v>
      </c>
      <c r="Z1469">
        <v>2496</v>
      </c>
      <c r="AA1469">
        <v>0</v>
      </c>
      <c r="AB1469">
        <v>0</v>
      </c>
      <c r="AC1469">
        <v>0</v>
      </c>
      <c r="AD1469">
        <v>1</v>
      </c>
      <c r="AE1469">
        <v>0</v>
      </c>
      <c r="AF1469">
        <v>0</v>
      </c>
      <c r="AG1469">
        <v>0</v>
      </c>
      <c r="AH1469">
        <v>1</v>
      </c>
      <c r="AI1469">
        <v>0</v>
      </c>
      <c r="AJ1469">
        <v>0</v>
      </c>
      <c r="AK1469">
        <v>2491</v>
      </c>
      <c r="AL1469">
        <v>2458</v>
      </c>
      <c r="AM1469">
        <v>3</v>
      </c>
    </row>
    <row r="1470" spans="1:39" x14ac:dyDescent="0.25">
      <c r="A1470">
        <v>57867</v>
      </c>
      <c r="B1470">
        <v>1</v>
      </c>
      <c r="C1470">
        <v>0</v>
      </c>
      <c r="D1470">
        <v>48</v>
      </c>
      <c r="E1470">
        <v>344</v>
      </c>
      <c r="F1470">
        <v>35</v>
      </c>
      <c r="G1470">
        <v>178</v>
      </c>
      <c r="H1470">
        <v>15</v>
      </c>
      <c r="I1470">
        <v>23</v>
      </c>
      <c r="J1470">
        <v>17</v>
      </c>
      <c r="K1470">
        <v>7</v>
      </c>
      <c r="L1470">
        <v>7</v>
      </c>
      <c r="M1470">
        <v>2</v>
      </c>
      <c r="N1470">
        <v>9</v>
      </c>
      <c r="O1470">
        <v>6</v>
      </c>
      <c r="P1470">
        <v>0</v>
      </c>
      <c r="Q1470">
        <v>0</v>
      </c>
      <c r="R1470">
        <v>0</v>
      </c>
      <c r="S1470">
        <v>0</v>
      </c>
      <c r="T1470">
        <v>0</v>
      </c>
      <c r="U1470">
        <v>0</v>
      </c>
      <c r="V1470">
        <v>3</v>
      </c>
      <c r="W1470">
        <v>11</v>
      </c>
      <c r="X1470">
        <v>0</v>
      </c>
      <c r="Y1470">
        <v>42</v>
      </c>
      <c r="Z1470">
        <v>2430</v>
      </c>
      <c r="AA1470">
        <v>0</v>
      </c>
      <c r="AB1470">
        <v>0</v>
      </c>
      <c r="AC1470">
        <v>0</v>
      </c>
      <c r="AD1470">
        <v>1</v>
      </c>
      <c r="AE1470">
        <v>0</v>
      </c>
      <c r="AF1470">
        <v>0</v>
      </c>
      <c r="AG1470">
        <v>0</v>
      </c>
      <c r="AH1470">
        <v>1</v>
      </c>
      <c r="AI1470">
        <v>0</v>
      </c>
      <c r="AJ1470">
        <v>0</v>
      </c>
      <c r="AK1470">
        <v>595</v>
      </c>
      <c r="AL1470">
        <v>578</v>
      </c>
      <c r="AM1470">
        <v>0</v>
      </c>
    </row>
    <row r="1471" spans="1:39" x14ac:dyDescent="0.25">
      <c r="A1471">
        <v>35765</v>
      </c>
      <c r="B1471">
        <v>1</v>
      </c>
      <c r="C1471">
        <v>0</v>
      </c>
      <c r="D1471">
        <v>86</v>
      </c>
      <c r="E1471">
        <v>22</v>
      </c>
      <c r="F1471">
        <v>3</v>
      </c>
      <c r="G1471">
        <v>30</v>
      </c>
      <c r="H1471">
        <v>0</v>
      </c>
      <c r="I1471">
        <v>5</v>
      </c>
      <c r="J1471">
        <v>15</v>
      </c>
      <c r="K1471">
        <v>2</v>
      </c>
      <c r="L1471">
        <v>2</v>
      </c>
      <c r="M1471">
        <v>0</v>
      </c>
      <c r="N1471">
        <v>4</v>
      </c>
      <c r="O1471">
        <v>6</v>
      </c>
      <c r="P1471">
        <v>0</v>
      </c>
      <c r="Q1471">
        <v>0</v>
      </c>
      <c r="R1471">
        <v>0</v>
      </c>
      <c r="S1471">
        <v>0</v>
      </c>
      <c r="T1471">
        <v>0</v>
      </c>
      <c r="U1471">
        <v>0</v>
      </c>
      <c r="V1471">
        <v>3</v>
      </c>
      <c r="W1471">
        <v>11</v>
      </c>
      <c r="X1471">
        <v>0</v>
      </c>
      <c r="Y1471">
        <v>30</v>
      </c>
      <c r="Z1471">
        <v>2359</v>
      </c>
      <c r="AA1471">
        <v>0</v>
      </c>
      <c r="AB1471">
        <v>1</v>
      </c>
      <c r="AC1471">
        <v>0</v>
      </c>
      <c r="AD1471">
        <v>0</v>
      </c>
      <c r="AE1471">
        <v>0</v>
      </c>
      <c r="AF1471">
        <v>0</v>
      </c>
      <c r="AG1471">
        <v>0</v>
      </c>
      <c r="AH1471">
        <v>1</v>
      </c>
      <c r="AI1471">
        <v>0</v>
      </c>
      <c r="AJ1471">
        <v>0</v>
      </c>
      <c r="AK1471">
        <v>60</v>
      </c>
      <c r="AL1471">
        <v>45</v>
      </c>
      <c r="AM1471">
        <v>0</v>
      </c>
    </row>
    <row r="1472" spans="1:39" x14ac:dyDescent="0.25">
      <c r="A1472">
        <v>65492</v>
      </c>
      <c r="B1472">
        <v>0</v>
      </c>
      <c r="C1472">
        <v>0</v>
      </c>
      <c r="D1472">
        <v>73</v>
      </c>
      <c r="E1472">
        <v>247</v>
      </c>
      <c r="F1472">
        <v>161</v>
      </c>
      <c r="G1472">
        <v>295</v>
      </c>
      <c r="H1472">
        <v>210</v>
      </c>
      <c r="I1472">
        <v>85</v>
      </c>
      <c r="J1472">
        <v>47</v>
      </c>
      <c r="K1472">
        <v>2</v>
      </c>
      <c r="L1472">
        <v>4</v>
      </c>
      <c r="M1472">
        <v>7</v>
      </c>
      <c r="N1472">
        <v>13</v>
      </c>
      <c r="O1472">
        <v>2</v>
      </c>
      <c r="P1472">
        <v>0</v>
      </c>
      <c r="Q1472">
        <v>0</v>
      </c>
      <c r="R1472">
        <v>0</v>
      </c>
      <c r="S1472">
        <v>0</v>
      </c>
      <c r="T1472">
        <v>0</v>
      </c>
      <c r="U1472">
        <v>0</v>
      </c>
      <c r="V1472">
        <v>3</v>
      </c>
      <c r="W1472">
        <v>11</v>
      </c>
      <c r="X1472">
        <v>0</v>
      </c>
      <c r="Y1472">
        <v>61</v>
      </c>
      <c r="Z1472">
        <v>2313</v>
      </c>
      <c r="AA1472">
        <v>0</v>
      </c>
      <c r="AB1472">
        <v>1</v>
      </c>
      <c r="AC1472">
        <v>0</v>
      </c>
      <c r="AD1472">
        <v>0</v>
      </c>
      <c r="AE1472">
        <v>0</v>
      </c>
      <c r="AF1472">
        <v>0</v>
      </c>
      <c r="AG1472">
        <v>0</v>
      </c>
      <c r="AH1472">
        <v>1</v>
      </c>
      <c r="AI1472">
        <v>0</v>
      </c>
      <c r="AJ1472">
        <v>0</v>
      </c>
      <c r="AK1472">
        <v>998</v>
      </c>
      <c r="AL1472">
        <v>951</v>
      </c>
      <c r="AM1472">
        <v>0</v>
      </c>
    </row>
    <row r="1473" spans="1:39" x14ac:dyDescent="0.25">
      <c r="A1473">
        <v>32952</v>
      </c>
      <c r="B1473">
        <v>1</v>
      </c>
      <c r="C1473">
        <v>0</v>
      </c>
      <c r="D1473">
        <v>36</v>
      </c>
      <c r="E1473">
        <v>38</v>
      </c>
      <c r="F1473">
        <v>0</v>
      </c>
      <c r="G1473">
        <v>12</v>
      </c>
      <c r="H1473">
        <v>3</v>
      </c>
      <c r="I1473">
        <v>1</v>
      </c>
      <c r="J1473">
        <v>1</v>
      </c>
      <c r="K1473">
        <v>1</v>
      </c>
      <c r="L1473">
        <v>2</v>
      </c>
      <c r="M1473">
        <v>0</v>
      </c>
      <c r="N1473">
        <v>3</v>
      </c>
      <c r="O1473">
        <v>7</v>
      </c>
      <c r="P1473">
        <v>0</v>
      </c>
      <c r="Q1473">
        <v>0</v>
      </c>
      <c r="R1473">
        <v>0</v>
      </c>
      <c r="S1473">
        <v>0</v>
      </c>
      <c r="T1473">
        <v>0</v>
      </c>
      <c r="U1473">
        <v>0</v>
      </c>
      <c r="V1473">
        <v>3</v>
      </c>
      <c r="W1473">
        <v>11</v>
      </c>
      <c r="X1473">
        <v>0</v>
      </c>
      <c r="Y1473">
        <v>43</v>
      </c>
      <c r="Z1473">
        <v>2369</v>
      </c>
      <c r="AA1473">
        <v>1</v>
      </c>
      <c r="AB1473">
        <v>0</v>
      </c>
      <c r="AC1473">
        <v>0</v>
      </c>
      <c r="AD1473">
        <v>0</v>
      </c>
      <c r="AE1473">
        <v>0</v>
      </c>
      <c r="AF1473">
        <v>0</v>
      </c>
      <c r="AG1473">
        <v>0</v>
      </c>
      <c r="AH1473">
        <v>1</v>
      </c>
      <c r="AI1473">
        <v>0</v>
      </c>
      <c r="AJ1473">
        <v>0</v>
      </c>
      <c r="AK1473">
        <v>54</v>
      </c>
      <c r="AL1473">
        <v>53</v>
      </c>
      <c r="AM1473">
        <v>0</v>
      </c>
    </row>
    <row r="1474" spans="1:39" x14ac:dyDescent="0.25">
      <c r="A1474">
        <v>53374</v>
      </c>
      <c r="B1474">
        <v>0</v>
      </c>
      <c r="C1474">
        <v>1</v>
      </c>
      <c r="D1474">
        <v>34</v>
      </c>
      <c r="E1474">
        <v>896</v>
      </c>
      <c r="F1474">
        <v>10</v>
      </c>
      <c r="G1474">
        <v>101</v>
      </c>
      <c r="H1474">
        <v>13</v>
      </c>
      <c r="I1474">
        <v>10</v>
      </c>
      <c r="J1474">
        <v>34</v>
      </c>
      <c r="K1474">
        <v>6</v>
      </c>
      <c r="L1474">
        <v>4</v>
      </c>
      <c r="M1474">
        <v>2</v>
      </c>
      <c r="N1474">
        <v>9</v>
      </c>
      <c r="O1474">
        <v>9</v>
      </c>
      <c r="P1474">
        <v>1</v>
      </c>
      <c r="Q1474">
        <v>0</v>
      </c>
      <c r="R1474">
        <v>0</v>
      </c>
      <c r="S1474">
        <v>0</v>
      </c>
      <c r="T1474">
        <v>0</v>
      </c>
      <c r="U1474">
        <v>0</v>
      </c>
      <c r="V1474">
        <v>3</v>
      </c>
      <c r="W1474">
        <v>11</v>
      </c>
      <c r="X1474">
        <v>1</v>
      </c>
      <c r="Y1474">
        <v>51</v>
      </c>
      <c r="Z1474">
        <v>2841</v>
      </c>
      <c r="AA1474">
        <v>0</v>
      </c>
      <c r="AB1474">
        <v>0</v>
      </c>
      <c r="AC1474">
        <v>0</v>
      </c>
      <c r="AD1474">
        <v>1</v>
      </c>
      <c r="AE1474">
        <v>0</v>
      </c>
      <c r="AF1474">
        <v>0</v>
      </c>
      <c r="AG1474">
        <v>0</v>
      </c>
      <c r="AH1474">
        <v>0</v>
      </c>
      <c r="AI1474">
        <v>0</v>
      </c>
      <c r="AJ1474">
        <v>1</v>
      </c>
      <c r="AK1474">
        <v>1030</v>
      </c>
      <c r="AL1474">
        <v>996</v>
      </c>
      <c r="AM1474">
        <v>1</v>
      </c>
    </row>
    <row r="1475" spans="1:39" x14ac:dyDescent="0.25">
      <c r="A1475">
        <v>71706</v>
      </c>
      <c r="B1475">
        <v>0</v>
      </c>
      <c r="C1475">
        <v>1</v>
      </c>
      <c r="D1475">
        <v>16</v>
      </c>
      <c r="E1475">
        <v>931</v>
      </c>
      <c r="F1475">
        <v>56</v>
      </c>
      <c r="G1475">
        <v>253</v>
      </c>
      <c r="H1475">
        <v>91</v>
      </c>
      <c r="I1475">
        <v>98</v>
      </c>
      <c r="J1475">
        <v>14</v>
      </c>
      <c r="K1475">
        <v>4</v>
      </c>
      <c r="L1475">
        <v>9</v>
      </c>
      <c r="M1475">
        <v>5</v>
      </c>
      <c r="N1475">
        <v>7</v>
      </c>
      <c r="O1475">
        <v>5</v>
      </c>
      <c r="P1475">
        <v>0</v>
      </c>
      <c r="Q1475">
        <v>0</v>
      </c>
      <c r="R1475">
        <v>0</v>
      </c>
      <c r="S1475">
        <v>0</v>
      </c>
      <c r="T1475">
        <v>0</v>
      </c>
      <c r="U1475">
        <v>0</v>
      </c>
      <c r="V1475">
        <v>3</v>
      </c>
      <c r="W1475">
        <v>11</v>
      </c>
      <c r="X1475">
        <v>0</v>
      </c>
      <c r="Y1475">
        <v>61</v>
      </c>
      <c r="Z1475">
        <v>2752</v>
      </c>
      <c r="AA1475">
        <v>0</v>
      </c>
      <c r="AB1475">
        <v>0</v>
      </c>
      <c r="AC1475">
        <v>0</v>
      </c>
      <c r="AD1475">
        <v>1</v>
      </c>
      <c r="AE1475">
        <v>0</v>
      </c>
      <c r="AF1475">
        <v>0</v>
      </c>
      <c r="AG1475">
        <v>0</v>
      </c>
      <c r="AH1475">
        <v>1</v>
      </c>
      <c r="AI1475">
        <v>0</v>
      </c>
      <c r="AJ1475">
        <v>0</v>
      </c>
      <c r="AK1475">
        <v>1429</v>
      </c>
      <c r="AL1475">
        <v>1415</v>
      </c>
      <c r="AM1475">
        <v>0</v>
      </c>
    </row>
    <row r="1476" spans="1:39" x14ac:dyDescent="0.25">
      <c r="A1476">
        <v>68487</v>
      </c>
      <c r="B1476">
        <v>0</v>
      </c>
      <c r="C1476">
        <v>0</v>
      </c>
      <c r="D1476">
        <v>48</v>
      </c>
      <c r="E1476">
        <v>758</v>
      </c>
      <c r="F1476">
        <v>12</v>
      </c>
      <c r="G1476">
        <v>385</v>
      </c>
      <c r="H1476">
        <v>33</v>
      </c>
      <c r="I1476">
        <v>89</v>
      </c>
      <c r="J1476">
        <v>89</v>
      </c>
      <c r="K1476">
        <v>1</v>
      </c>
      <c r="L1476">
        <v>9</v>
      </c>
      <c r="M1476">
        <v>7</v>
      </c>
      <c r="N1476">
        <v>13</v>
      </c>
      <c r="O1476">
        <v>4</v>
      </c>
      <c r="P1476">
        <v>0</v>
      </c>
      <c r="Q1476">
        <v>0</v>
      </c>
      <c r="R1476">
        <v>0</v>
      </c>
      <c r="S1476">
        <v>0</v>
      </c>
      <c r="T1476">
        <v>0</v>
      </c>
      <c r="U1476">
        <v>0</v>
      </c>
      <c r="V1476">
        <v>3</v>
      </c>
      <c r="W1476">
        <v>11</v>
      </c>
      <c r="X1476">
        <v>0</v>
      </c>
      <c r="Y1476">
        <v>32</v>
      </c>
      <c r="Z1476">
        <v>2691</v>
      </c>
      <c r="AA1476">
        <v>0</v>
      </c>
      <c r="AB1476">
        <v>1</v>
      </c>
      <c r="AC1476">
        <v>0</v>
      </c>
      <c r="AD1476">
        <v>0</v>
      </c>
      <c r="AE1476">
        <v>0</v>
      </c>
      <c r="AF1476">
        <v>0</v>
      </c>
      <c r="AG1476">
        <v>0</v>
      </c>
      <c r="AH1476">
        <v>1</v>
      </c>
      <c r="AI1476">
        <v>0</v>
      </c>
      <c r="AJ1476">
        <v>0</v>
      </c>
      <c r="AK1476">
        <v>1277</v>
      </c>
      <c r="AL1476">
        <v>1188</v>
      </c>
      <c r="AM1476">
        <v>0</v>
      </c>
    </row>
    <row r="1477" spans="1:39" x14ac:dyDescent="0.25">
      <c r="A1477">
        <v>53253</v>
      </c>
      <c r="B1477">
        <v>1</v>
      </c>
      <c r="C1477">
        <v>1</v>
      </c>
      <c r="D1477">
        <v>61</v>
      </c>
      <c r="E1477">
        <v>216</v>
      </c>
      <c r="F1477">
        <v>9</v>
      </c>
      <c r="G1477">
        <v>57</v>
      </c>
      <c r="H1477">
        <v>20</v>
      </c>
      <c r="I1477">
        <v>9</v>
      </c>
      <c r="J1477">
        <v>125</v>
      </c>
      <c r="K1477">
        <v>7</v>
      </c>
      <c r="L1477">
        <v>4</v>
      </c>
      <c r="M1477">
        <v>3</v>
      </c>
      <c r="N1477">
        <v>5</v>
      </c>
      <c r="O1477">
        <v>5</v>
      </c>
      <c r="P1477">
        <v>0</v>
      </c>
      <c r="Q1477">
        <v>0</v>
      </c>
      <c r="R1477">
        <v>0</v>
      </c>
      <c r="S1477">
        <v>0</v>
      </c>
      <c r="T1477">
        <v>0</v>
      </c>
      <c r="U1477">
        <v>0</v>
      </c>
      <c r="V1477">
        <v>3</v>
      </c>
      <c r="W1477">
        <v>11</v>
      </c>
      <c r="X1477">
        <v>0</v>
      </c>
      <c r="Y1477">
        <v>45</v>
      </c>
      <c r="Z1477">
        <v>2662</v>
      </c>
      <c r="AA1477">
        <v>0</v>
      </c>
      <c r="AB1477">
        <v>0</v>
      </c>
      <c r="AC1477">
        <v>0</v>
      </c>
      <c r="AD1477">
        <v>1</v>
      </c>
      <c r="AE1477">
        <v>0</v>
      </c>
      <c r="AF1477">
        <v>0</v>
      </c>
      <c r="AG1477">
        <v>0</v>
      </c>
      <c r="AH1477">
        <v>0</v>
      </c>
      <c r="AI1477">
        <v>1</v>
      </c>
      <c r="AJ1477">
        <v>0</v>
      </c>
      <c r="AK1477">
        <v>311</v>
      </c>
      <c r="AL1477">
        <v>186</v>
      </c>
      <c r="AM1477">
        <v>0</v>
      </c>
    </row>
    <row r="1478" spans="1:39" x14ac:dyDescent="0.25">
      <c r="A1478">
        <v>31163</v>
      </c>
      <c r="B1478">
        <v>1</v>
      </c>
      <c r="C1478">
        <v>0</v>
      </c>
      <c r="D1478">
        <v>54</v>
      </c>
      <c r="E1478">
        <v>2</v>
      </c>
      <c r="F1478">
        <v>3</v>
      </c>
      <c r="G1478">
        <v>10</v>
      </c>
      <c r="H1478">
        <v>11</v>
      </c>
      <c r="I1478">
        <v>2</v>
      </c>
      <c r="J1478">
        <v>10</v>
      </c>
      <c r="K1478">
        <v>1</v>
      </c>
      <c r="L1478">
        <v>1</v>
      </c>
      <c r="M1478">
        <v>0</v>
      </c>
      <c r="N1478">
        <v>3</v>
      </c>
      <c r="O1478">
        <v>6</v>
      </c>
      <c r="P1478">
        <v>0</v>
      </c>
      <c r="Q1478">
        <v>0</v>
      </c>
      <c r="R1478">
        <v>0</v>
      </c>
      <c r="S1478">
        <v>0</v>
      </c>
      <c r="T1478">
        <v>0</v>
      </c>
      <c r="U1478">
        <v>0</v>
      </c>
      <c r="V1478">
        <v>3</v>
      </c>
      <c r="W1478">
        <v>11</v>
      </c>
      <c r="X1478">
        <v>0</v>
      </c>
      <c r="Y1478">
        <v>47</v>
      </c>
      <c r="Z1478">
        <v>2295</v>
      </c>
      <c r="AA1478">
        <v>1</v>
      </c>
      <c r="AB1478">
        <v>0</v>
      </c>
      <c r="AC1478">
        <v>0</v>
      </c>
      <c r="AD1478">
        <v>0</v>
      </c>
      <c r="AE1478">
        <v>0</v>
      </c>
      <c r="AF1478">
        <v>1</v>
      </c>
      <c r="AG1478">
        <v>0</v>
      </c>
      <c r="AH1478">
        <v>0</v>
      </c>
      <c r="AI1478">
        <v>0</v>
      </c>
      <c r="AJ1478">
        <v>0</v>
      </c>
      <c r="AK1478">
        <v>28</v>
      </c>
      <c r="AL1478">
        <v>18</v>
      </c>
      <c r="AM1478">
        <v>0</v>
      </c>
    </row>
    <row r="1479" spans="1:39" x14ac:dyDescent="0.25">
      <c r="A1479">
        <v>42014</v>
      </c>
      <c r="B1479">
        <v>1</v>
      </c>
      <c r="C1479">
        <v>0</v>
      </c>
      <c r="D1479">
        <v>56</v>
      </c>
      <c r="E1479">
        <v>244</v>
      </c>
      <c r="F1479">
        <v>15</v>
      </c>
      <c r="G1479">
        <v>108</v>
      </c>
      <c r="H1479">
        <v>4</v>
      </c>
      <c r="I1479">
        <v>15</v>
      </c>
      <c r="J1479">
        <v>50</v>
      </c>
      <c r="K1479">
        <v>6</v>
      </c>
      <c r="L1479">
        <v>7</v>
      </c>
      <c r="M1479">
        <v>1</v>
      </c>
      <c r="N1479">
        <v>6</v>
      </c>
      <c r="O1479">
        <v>8</v>
      </c>
      <c r="P1479">
        <v>0</v>
      </c>
      <c r="Q1479">
        <v>0</v>
      </c>
      <c r="R1479">
        <v>0</v>
      </c>
      <c r="S1479">
        <v>0</v>
      </c>
      <c r="T1479">
        <v>0</v>
      </c>
      <c r="U1479">
        <v>0</v>
      </c>
      <c r="V1479">
        <v>3</v>
      </c>
      <c r="W1479">
        <v>11</v>
      </c>
      <c r="X1479">
        <v>1</v>
      </c>
      <c r="Y1479">
        <v>43</v>
      </c>
      <c r="Z1479">
        <v>2840</v>
      </c>
      <c r="AA1479">
        <v>0</v>
      </c>
      <c r="AB1479">
        <v>1</v>
      </c>
      <c r="AC1479">
        <v>0</v>
      </c>
      <c r="AD1479">
        <v>0</v>
      </c>
      <c r="AE1479">
        <v>0</v>
      </c>
      <c r="AF1479">
        <v>0</v>
      </c>
      <c r="AG1479">
        <v>0</v>
      </c>
      <c r="AH1479">
        <v>1</v>
      </c>
      <c r="AI1479">
        <v>0</v>
      </c>
      <c r="AJ1479">
        <v>0</v>
      </c>
      <c r="AK1479">
        <v>386</v>
      </c>
      <c r="AL1479">
        <v>336</v>
      </c>
      <c r="AM1479">
        <v>0</v>
      </c>
    </row>
    <row r="1480" spans="1:39" x14ac:dyDescent="0.25">
      <c r="A1480">
        <v>54108</v>
      </c>
      <c r="B1480">
        <v>1</v>
      </c>
      <c r="C1480">
        <v>1</v>
      </c>
      <c r="D1480">
        <v>74</v>
      </c>
      <c r="E1480">
        <v>539</v>
      </c>
      <c r="F1480">
        <v>6</v>
      </c>
      <c r="G1480">
        <v>91</v>
      </c>
      <c r="H1480">
        <v>8</v>
      </c>
      <c r="I1480">
        <v>6</v>
      </c>
      <c r="J1480">
        <v>97</v>
      </c>
      <c r="K1480">
        <v>13</v>
      </c>
      <c r="L1480">
        <v>8</v>
      </c>
      <c r="M1480">
        <v>2</v>
      </c>
      <c r="N1480">
        <v>9</v>
      </c>
      <c r="O1480">
        <v>8</v>
      </c>
      <c r="P1480">
        <v>0</v>
      </c>
      <c r="Q1480">
        <v>0</v>
      </c>
      <c r="R1480">
        <v>0</v>
      </c>
      <c r="S1480">
        <v>0</v>
      </c>
      <c r="T1480">
        <v>0</v>
      </c>
      <c r="U1480">
        <v>0</v>
      </c>
      <c r="V1480">
        <v>3</v>
      </c>
      <c r="W1480">
        <v>11</v>
      </c>
      <c r="X1480">
        <v>0</v>
      </c>
      <c r="Y1480">
        <v>47</v>
      </c>
      <c r="Z1480">
        <v>2760</v>
      </c>
      <c r="AA1480">
        <v>0</v>
      </c>
      <c r="AB1480">
        <v>1</v>
      </c>
      <c r="AC1480">
        <v>0</v>
      </c>
      <c r="AD1480">
        <v>0</v>
      </c>
      <c r="AE1480">
        <v>0</v>
      </c>
      <c r="AF1480">
        <v>0</v>
      </c>
      <c r="AG1480">
        <v>0</v>
      </c>
      <c r="AH1480">
        <v>0</v>
      </c>
      <c r="AI1480">
        <v>1</v>
      </c>
      <c r="AJ1480">
        <v>0</v>
      </c>
      <c r="AK1480">
        <v>650</v>
      </c>
      <c r="AL1480">
        <v>553</v>
      </c>
      <c r="AM1480">
        <v>0</v>
      </c>
    </row>
    <row r="1481" spans="1:39" x14ac:dyDescent="0.25">
      <c r="A1481">
        <v>49667</v>
      </c>
      <c r="B1481">
        <v>0</v>
      </c>
      <c r="C1481">
        <v>0</v>
      </c>
      <c r="D1481">
        <v>35</v>
      </c>
      <c r="E1481">
        <v>1181</v>
      </c>
      <c r="F1481">
        <v>26</v>
      </c>
      <c r="G1481">
        <v>120</v>
      </c>
      <c r="H1481">
        <v>17</v>
      </c>
      <c r="I1481">
        <v>13</v>
      </c>
      <c r="J1481">
        <v>39</v>
      </c>
      <c r="K1481">
        <v>2</v>
      </c>
      <c r="L1481">
        <v>5</v>
      </c>
      <c r="M1481">
        <v>10</v>
      </c>
      <c r="N1481">
        <v>5</v>
      </c>
      <c r="O1481">
        <v>8</v>
      </c>
      <c r="P1481">
        <v>1</v>
      </c>
      <c r="Q1481">
        <v>0</v>
      </c>
      <c r="R1481">
        <v>0</v>
      </c>
      <c r="S1481">
        <v>0</v>
      </c>
      <c r="T1481">
        <v>0</v>
      </c>
      <c r="U1481">
        <v>0</v>
      </c>
      <c r="V1481">
        <v>3</v>
      </c>
      <c r="W1481">
        <v>11</v>
      </c>
      <c r="X1481">
        <v>1</v>
      </c>
      <c r="Y1481">
        <v>65</v>
      </c>
      <c r="Z1481">
        <v>2837</v>
      </c>
      <c r="AA1481">
        <v>0</v>
      </c>
      <c r="AB1481">
        <v>0</v>
      </c>
      <c r="AC1481">
        <v>1</v>
      </c>
      <c r="AD1481">
        <v>0</v>
      </c>
      <c r="AE1481">
        <v>0</v>
      </c>
      <c r="AF1481">
        <v>0</v>
      </c>
      <c r="AG1481">
        <v>0</v>
      </c>
      <c r="AH1481">
        <v>0</v>
      </c>
      <c r="AI1481">
        <v>0</v>
      </c>
      <c r="AJ1481">
        <v>1</v>
      </c>
      <c r="AK1481">
        <v>1357</v>
      </c>
      <c r="AL1481">
        <v>1318</v>
      </c>
      <c r="AM1481">
        <v>1</v>
      </c>
    </row>
    <row r="1482" spans="1:39" x14ac:dyDescent="0.25">
      <c r="A1482">
        <v>63206</v>
      </c>
      <c r="B1482">
        <v>0</v>
      </c>
      <c r="C1482">
        <v>0</v>
      </c>
      <c r="D1482">
        <v>65</v>
      </c>
      <c r="E1482">
        <v>750</v>
      </c>
      <c r="F1482">
        <v>8</v>
      </c>
      <c r="G1482">
        <v>125</v>
      </c>
      <c r="H1482">
        <v>11</v>
      </c>
      <c r="I1482">
        <v>8</v>
      </c>
      <c r="J1482">
        <v>26</v>
      </c>
      <c r="K1482">
        <v>1</v>
      </c>
      <c r="L1482">
        <v>4</v>
      </c>
      <c r="M1482">
        <v>3</v>
      </c>
      <c r="N1482">
        <v>6</v>
      </c>
      <c r="O1482">
        <v>2</v>
      </c>
      <c r="P1482">
        <v>0</v>
      </c>
      <c r="Q1482">
        <v>0</v>
      </c>
      <c r="R1482">
        <v>1</v>
      </c>
      <c r="S1482">
        <v>0</v>
      </c>
      <c r="T1482">
        <v>0</v>
      </c>
      <c r="U1482">
        <v>0</v>
      </c>
      <c r="V1482">
        <v>3</v>
      </c>
      <c r="W1482">
        <v>11</v>
      </c>
      <c r="X1482">
        <v>0</v>
      </c>
      <c r="Y1482">
        <v>46</v>
      </c>
      <c r="Z1482">
        <v>2260</v>
      </c>
      <c r="AA1482">
        <v>0</v>
      </c>
      <c r="AB1482">
        <v>1</v>
      </c>
      <c r="AC1482">
        <v>0</v>
      </c>
      <c r="AD1482">
        <v>0</v>
      </c>
      <c r="AE1482">
        <v>0</v>
      </c>
      <c r="AF1482">
        <v>0</v>
      </c>
      <c r="AG1482">
        <v>0</v>
      </c>
      <c r="AH1482">
        <v>0</v>
      </c>
      <c r="AI1482">
        <v>1</v>
      </c>
      <c r="AJ1482">
        <v>0</v>
      </c>
      <c r="AK1482">
        <v>902</v>
      </c>
      <c r="AL1482">
        <v>876</v>
      </c>
      <c r="AM1482">
        <v>1</v>
      </c>
    </row>
    <row r="1483" spans="1:39" x14ac:dyDescent="0.25">
      <c r="A1483">
        <v>57136</v>
      </c>
      <c r="B1483">
        <v>1</v>
      </c>
      <c r="C1483">
        <v>1</v>
      </c>
      <c r="D1483">
        <v>48</v>
      </c>
      <c r="E1483">
        <v>306</v>
      </c>
      <c r="F1483">
        <v>5</v>
      </c>
      <c r="G1483">
        <v>109</v>
      </c>
      <c r="H1483">
        <v>21</v>
      </c>
      <c r="I1483">
        <v>109</v>
      </c>
      <c r="J1483">
        <v>92</v>
      </c>
      <c r="K1483">
        <v>9</v>
      </c>
      <c r="L1483">
        <v>5</v>
      </c>
      <c r="M1483">
        <v>2</v>
      </c>
      <c r="N1483">
        <v>10</v>
      </c>
      <c r="O1483">
        <v>6</v>
      </c>
      <c r="P1483">
        <v>0</v>
      </c>
      <c r="Q1483">
        <v>0</v>
      </c>
      <c r="R1483">
        <v>0</v>
      </c>
      <c r="S1483">
        <v>0</v>
      </c>
      <c r="T1483">
        <v>0</v>
      </c>
      <c r="U1483">
        <v>0</v>
      </c>
      <c r="V1483">
        <v>3</v>
      </c>
      <c r="W1483">
        <v>11</v>
      </c>
      <c r="X1483">
        <v>0</v>
      </c>
      <c r="Y1483">
        <v>48</v>
      </c>
      <c r="Z1483">
        <v>2514</v>
      </c>
      <c r="AA1483">
        <v>0</v>
      </c>
      <c r="AB1483">
        <v>1</v>
      </c>
      <c r="AC1483">
        <v>0</v>
      </c>
      <c r="AD1483">
        <v>0</v>
      </c>
      <c r="AE1483">
        <v>0</v>
      </c>
      <c r="AF1483">
        <v>0</v>
      </c>
      <c r="AG1483">
        <v>0</v>
      </c>
      <c r="AH1483">
        <v>0</v>
      </c>
      <c r="AI1483">
        <v>1</v>
      </c>
      <c r="AJ1483">
        <v>0</v>
      </c>
      <c r="AK1483">
        <v>550</v>
      </c>
      <c r="AL1483">
        <v>458</v>
      </c>
      <c r="AM1483">
        <v>0</v>
      </c>
    </row>
    <row r="1484" spans="1:39" x14ac:dyDescent="0.25">
      <c r="A1484">
        <v>46772</v>
      </c>
      <c r="B1484">
        <v>0</v>
      </c>
      <c r="C1484">
        <v>1</v>
      </c>
      <c r="D1484">
        <v>88</v>
      </c>
      <c r="E1484">
        <v>350</v>
      </c>
      <c r="F1484">
        <v>104</v>
      </c>
      <c r="G1484">
        <v>189</v>
      </c>
      <c r="H1484">
        <v>197</v>
      </c>
      <c r="I1484">
        <v>151</v>
      </c>
      <c r="J1484">
        <v>57</v>
      </c>
      <c r="K1484">
        <v>6</v>
      </c>
      <c r="L1484">
        <v>11</v>
      </c>
      <c r="M1484">
        <v>8</v>
      </c>
      <c r="N1484">
        <v>5</v>
      </c>
      <c r="O1484">
        <v>8</v>
      </c>
      <c r="P1484">
        <v>1</v>
      </c>
      <c r="Q1484">
        <v>0</v>
      </c>
      <c r="R1484">
        <v>0</v>
      </c>
      <c r="S1484">
        <v>0</v>
      </c>
      <c r="T1484">
        <v>0</v>
      </c>
      <c r="U1484">
        <v>0</v>
      </c>
      <c r="V1484">
        <v>3</v>
      </c>
      <c r="W1484">
        <v>11</v>
      </c>
      <c r="X1484">
        <v>0</v>
      </c>
      <c r="Y1484">
        <v>45</v>
      </c>
      <c r="Z1484">
        <v>2758</v>
      </c>
      <c r="AA1484">
        <v>0</v>
      </c>
      <c r="AB1484">
        <v>0</v>
      </c>
      <c r="AC1484">
        <v>0</v>
      </c>
      <c r="AD1484">
        <v>1</v>
      </c>
      <c r="AE1484">
        <v>0</v>
      </c>
      <c r="AF1484">
        <v>1</v>
      </c>
      <c r="AG1484">
        <v>0</v>
      </c>
      <c r="AH1484">
        <v>0</v>
      </c>
      <c r="AI1484">
        <v>0</v>
      </c>
      <c r="AJ1484">
        <v>0</v>
      </c>
      <c r="AK1484">
        <v>991</v>
      </c>
      <c r="AL1484">
        <v>934</v>
      </c>
      <c r="AM1484">
        <v>1</v>
      </c>
    </row>
    <row r="1485" spans="1:39" x14ac:dyDescent="0.25">
      <c r="A1485">
        <v>78931</v>
      </c>
      <c r="B1485">
        <v>0</v>
      </c>
      <c r="C1485">
        <v>0</v>
      </c>
      <c r="D1485">
        <v>19</v>
      </c>
      <c r="E1485">
        <v>331</v>
      </c>
      <c r="F1485">
        <v>197</v>
      </c>
      <c r="G1485">
        <v>170</v>
      </c>
      <c r="H1485">
        <v>58</v>
      </c>
      <c r="I1485">
        <v>152</v>
      </c>
      <c r="J1485">
        <v>35</v>
      </c>
      <c r="K1485">
        <v>1</v>
      </c>
      <c r="L1485">
        <v>2</v>
      </c>
      <c r="M1485">
        <v>8</v>
      </c>
      <c r="N1485">
        <v>13</v>
      </c>
      <c r="O1485">
        <v>1</v>
      </c>
      <c r="P1485">
        <v>0</v>
      </c>
      <c r="Q1485">
        <v>0</v>
      </c>
      <c r="R1485">
        <v>0</v>
      </c>
      <c r="S1485">
        <v>0</v>
      </c>
      <c r="T1485">
        <v>0</v>
      </c>
      <c r="U1485">
        <v>0</v>
      </c>
      <c r="V1485">
        <v>3</v>
      </c>
      <c r="W1485">
        <v>11</v>
      </c>
      <c r="X1485">
        <v>0</v>
      </c>
      <c r="Y1485">
        <v>49</v>
      </c>
      <c r="Z1485">
        <v>2406</v>
      </c>
      <c r="AA1485">
        <v>0</v>
      </c>
      <c r="AB1485">
        <v>1</v>
      </c>
      <c r="AC1485">
        <v>0</v>
      </c>
      <c r="AD1485">
        <v>0</v>
      </c>
      <c r="AE1485">
        <v>0</v>
      </c>
      <c r="AF1485">
        <v>0</v>
      </c>
      <c r="AG1485">
        <v>0</v>
      </c>
      <c r="AH1485">
        <v>0</v>
      </c>
      <c r="AI1485">
        <v>0</v>
      </c>
      <c r="AJ1485">
        <v>1</v>
      </c>
      <c r="AK1485">
        <v>908</v>
      </c>
      <c r="AL1485">
        <v>873</v>
      </c>
      <c r="AM1485">
        <v>0</v>
      </c>
    </row>
    <row r="1486" spans="1:39" x14ac:dyDescent="0.25">
      <c r="A1486">
        <v>53977</v>
      </c>
      <c r="B1486">
        <v>0</v>
      </c>
      <c r="C1486">
        <v>1</v>
      </c>
      <c r="D1486">
        <v>21</v>
      </c>
      <c r="E1486">
        <v>620</v>
      </c>
      <c r="F1486">
        <v>16</v>
      </c>
      <c r="G1486">
        <v>165</v>
      </c>
      <c r="H1486">
        <v>0</v>
      </c>
      <c r="I1486">
        <v>24</v>
      </c>
      <c r="J1486">
        <v>82</v>
      </c>
      <c r="K1486">
        <v>5</v>
      </c>
      <c r="L1486">
        <v>5</v>
      </c>
      <c r="M1486">
        <v>5</v>
      </c>
      <c r="N1486">
        <v>12</v>
      </c>
      <c r="O1486">
        <v>5</v>
      </c>
      <c r="P1486">
        <v>0</v>
      </c>
      <c r="Q1486">
        <v>0</v>
      </c>
      <c r="R1486">
        <v>0</v>
      </c>
      <c r="S1486">
        <v>0</v>
      </c>
      <c r="T1486">
        <v>0</v>
      </c>
      <c r="U1486">
        <v>0</v>
      </c>
      <c r="V1486">
        <v>3</v>
      </c>
      <c r="W1486">
        <v>11</v>
      </c>
      <c r="X1486">
        <v>0</v>
      </c>
      <c r="Y1486">
        <v>62</v>
      </c>
      <c r="Z1486">
        <v>2545</v>
      </c>
      <c r="AA1486">
        <v>0</v>
      </c>
      <c r="AB1486">
        <v>0</v>
      </c>
      <c r="AC1486">
        <v>0</v>
      </c>
      <c r="AD1486">
        <v>1</v>
      </c>
      <c r="AE1486">
        <v>0</v>
      </c>
      <c r="AF1486">
        <v>0</v>
      </c>
      <c r="AG1486">
        <v>0</v>
      </c>
      <c r="AH1486">
        <v>1</v>
      </c>
      <c r="AI1486">
        <v>0</v>
      </c>
      <c r="AJ1486">
        <v>0</v>
      </c>
      <c r="AK1486">
        <v>825</v>
      </c>
      <c r="AL1486">
        <v>743</v>
      </c>
      <c r="AM1486">
        <v>0</v>
      </c>
    </row>
    <row r="1487" spans="1:39" x14ac:dyDescent="0.25">
      <c r="A1487">
        <v>84219</v>
      </c>
      <c r="B1487">
        <v>0</v>
      </c>
      <c r="C1487">
        <v>0</v>
      </c>
      <c r="D1487">
        <v>27</v>
      </c>
      <c r="E1487">
        <v>434</v>
      </c>
      <c r="F1487">
        <v>137</v>
      </c>
      <c r="G1487">
        <v>400</v>
      </c>
      <c r="H1487">
        <v>45</v>
      </c>
      <c r="I1487">
        <v>137</v>
      </c>
      <c r="J1487">
        <v>45</v>
      </c>
      <c r="K1487">
        <v>1</v>
      </c>
      <c r="L1487">
        <v>3</v>
      </c>
      <c r="M1487">
        <v>4</v>
      </c>
      <c r="N1487">
        <v>10</v>
      </c>
      <c r="O1487">
        <v>1</v>
      </c>
      <c r="P1487">
        <v>0</v>
      </c>
      <c r="Q1487">
        <v>0</v>
      </c>
      <c r="R1487">
        <v>0</v>
      </c>
      <c r="S1487">
        <v>0</v>
      </c>
      <c r="T1487">
        <v>0</v>
      </c>
      <c r="U1487">
        <v>0</v>
      </c>
      <c r="V1487">
        <v>3</v>
      </c>
      <c r="W1487">
        <v>11</v>
      </c>
      <c r="X1487">
        <v>0</v>
      </c>
      <c r="Y1487">
        <v>32</v>
      </c>
      <c r="Z1487">
        <v>2306</v>
      </c>
      <c r="AA1487">
        <v>0</v>
      </c>
      <c r="AB1487">
        <v>1</v>
      </c>
      <c r="AC1487">
        <v>0</v>
      </c>
      <c r="AD1487">
        <v>0</v>
      </c>
      <c r="AE1487">
        <v>0</v>
      </c>
      <c r="AF1487">
        <v>0</v>
      </c>
      <c r="AG1487">
        <v>0</v>
      </c>
      <c r="AH1487">
        <v>1</v>
      </c>
      <c r="AI1487">
        <v>0</v>
      </c>
      <c r="AJ1487">
        <v>0</v>
      </c>
      <c r="AK1487">
        <v>1153</v>
      </c>
      <c r="AL1487">
        <v>1108</v>
      </c>
      <c r="AM1487">
        <v>0</v>
      </c>
    </row>
    <row r="1488" spans="1:39" x14ac:dyDescent="0.25">
      <c r="A1488">
        <v>46098</v>
      </c>
      <c r="B1488">
        <v>1</v>
      </c>
      <c r="C1488">
        <v>1</v>
      </c>
      <c r="D1488">
        <v>86</v>
      </c>
      <c r="E1488">
        <v>57</v>
      </c>
      <c r="F1488">
        <v>0</v>
      </c>
      <c r="G1488">
        <v>27</v>
      </c>
      <c r="H1488">
        <v>0</v>
      </c>
      <c r="I1488">
        <v>0</v>
      </c>
      <c r="J1488">
        <v>36</v>
      </c>
      <c r="K1488">
        <v>4</v>
      </c>
      <c r="L1488">
        <v>3</v>
      </c>
      <c r="M1488">
        <v>2</v>
      </c>
      <c r="N1488">
        <v>2</v>
      </c>
      <c r="O1488">
        <v>8</v>
      </c>
      <c r="P1488">
        <v>0</v>
      </c>
      <c r="Q1488">
        <v>0</v>
      </c>
      <c r="R1488">
        <v>0</v>
      </c>
      <c r="S1488">
        <v>0</v>
      </c>
      <c r="T1488">
        <v>0</v>
      </c>
      <c r="U1488">
        <v>0</v>
      </c>
      <c r="V1488">
        <v>3</v>
      </c>
      <c r="W1488">
        <v>11</v>
      </c>
      <c r="X1488">
        <v>0</v>
      </c>
      <c r="Y1488">
        <v>45</v>
      </c>
      <c r="Z1488">
        <v>2839</v>
      </c>
      <c r="AA1488">
        <v>0</v>
      </c>
      <c r="AB1488">
        <v>0</v>
      </c>
      <c r="AC1488">
        <v>1</v>
      </c>
      <c r="AD1488">
        <v>0</v>
      </c>
      <c r="AE1488">
        <v>0</v>
      </c>
      <c r="AF1488">
        <v>0</v>
      </c>
      <c r="AG1488">
        <v>0</v>
      </c>
      <c r="AH1488">
        <v>0</v>
      </c>
      <c r="AI1488">
        <v>1</v>
      </c>
      <c r="AJ1488">
        <v>0</v>
      </c>
      <c r="AK1488">
        <v>84</v>
      </c>
      <c r="AL1488">
        <v>48</v>
      </c>
      <c r="AM1488">
        <v>0</v>
      </c>
    </row>
    <row r="1489" spans="1:39" x14ac:dyDescent="0.25">
      <c r="A1489">
        <v>73538</v>
      </c>
      <c r="B1489">
        <v>0</v>
      </c>
      <c r="C1489">
        <v>1</v>
      </c>
      <c r="D1489">
        <v>92</v>
      </c>
      <c r="E1489">
        <v>811</v>
      </c>
      <c r="F1489">
        <v>76</v>
      </c>
      <c r="G1489">
        <v>428</v>
      </c>
      <c r="H1489">
        <v>99</v>
      </c>
      <c r="I1489">
        <v>137</v>
      </c>
      <c r="J1489">
        <v>107</v>
      </c>
      <c r="K1489">
        <v>3</v>
      </c>
      <c r="L1489">
        <v>10</v>
      </c>
      <c r="M1489">
        <v>4</v>
      </c>
      <c r="N1489">
        <v>9</v>
      </c>
      <c r="O1489">
        <v>7</v>
      </c>
      <c r="P1489">
        <v>0</v>
      </c>
      <c r="Q1489">
        <v>0</v>
      </c>
      <c r="R1489">
        <v>0</v>
      </c>
      <c r="S1489">
        <v>0</v>
      </c>
      <c r="T1489">
        <v>0</v>
      </c>
      <c r="U1489">
        <v>0</v>
      </c>
      <c r="V1489">
        <v>3</v>
      </c>
      <c r="W1489">
        <v>11</v>
      </c>
      <c r="X1489">
        <v>0</v>
      </c>
      <c r="Y1489">
        <v>55</v>
      </c>
      <c r="Z1489">
        <v>2740</v>
      </c>
      <c r="AA1489">
        <v>0</v>
      </c>
      <c r="AB1489">
        <v>1</v>
      </c>
      <c r="AC1489">
        <v>0</v>
      </c>
      <c r="AD1489">
        <v>0</v>
      </c>
      <c r="AE1489">
        <v>0</v>
      </c>
      <c r="AF1489">
        <v>0</v>
      </c>
      <c r="AG1489">
        <v>0</v>
      </c>
      <c r="AH1489">
        <v>1</v>
      </c>
      <c r="AI1489">
        <v>0</v>
      </c>
      <c r="AJ1489">
        <v>0</v>
      </c>
      <c r="AK1489">
        <v>1551</v>
      </c>
      <c r="AL1489">
        <v>1444</v>
      </c>
      <c r="AM1489">
        <v>0</v>
      </c>
    </row>
    <row r="1490" spans="1:39" x14ac:dyDescent="0.25">
      <c r="A1490">
        <v>79529</v>
      </c>
      <c r="B1490">
        <v>0</v>
      </c>
      <c r="C1490">
        <v>0</v>
      </c>
      <c r="D1490">
        <v>1</v>
      </c>
      <c r="E1490">
        <v>423</v>
      </c>
      <c r="F1490">
        <v>42</v>
      </c>
      <c r="G1490">
        <v>706</v>
      </c>
      <c r="H1490">
        <v>73</v>
      </c>
      <c r="I1490">
        <v>197</v>
      </c>
      <c r="J1490">
        <v>197</v>
      </c>
      <c r="K1490">
        <v>1</v>
      </c>
      <c r="L1490">
        <v>4</v>
      </c>
      <c r="M1490">
        <v>8</v>
      </c>
      <c r="N1490">
        <v>9</v>
      </c>
      <c r="O1490">
        <v>2</v>
      </c>
      <c r="P1490">
        <v>0</v>
      </c>
      <c r="Q1490">
        <v>0</v>
      </c>
      <c r="R1490">
        <v>0</v>
      </c>
      <c r="S1490">
        <v>0</v>
      </c>
      <c r="T1490">
        <v>0</v>
      </c>
      <c r="U1490">
        <v>0</v>
      </c>
      <c r="V1490">
        <v>3</v>
      </c>
      <c r="W1490">
        <v>11</v>
      </c>
      <c r="X1490">
        <v>0</v>
      </c>
      <c r="Y1490">
        <v>34</v>
      </c>
      <c r="Z1490">
        <v>2222</v>
      </c>
      <c r="AA1490">
        <v>0</v>
      </c>
      <c r="AB1490">
        <v>1</v>
      </c>
      <c r="AC1490">
        <v>0</v>
      </c>
      <c r="AD1490">
        <v>0</v>
      </c>
      <c r="AE1490">
        <v>0</v>
      </c>
      <c r="AF1490">
        <v>0</v>
      </c>
      <c r="AG1490">
        <v>0</v>
      </c>
      <c r="AH1490">
        <v>1</v>
      </c>
      <c r="AI1490">
        <v>0</v>
      </c>
      <c r="AJ1490">
        <v>0</v>
      </c>
      <c r="AK1490">
        <v>1441</v>
      </c>
      <c r="AL1490">
        <v>1244</v>
      </c>
      <c r="AM1490">
        <v>0</v>
      </c>
    </row>
    <row r="1491" spans="1:39" x14ac:dyDescent="0.25">
      <c r="A1491">
        <v>20981</v>
      </c>
      <c r="B1491">
        <v>0</v>
      </c>
      <c r="C1491">
        <v>0</v>
      </c>
      <c r="D1491">
        <v>14</v>
      </c>
      <c r="E1491">
        <v>2</v>
      </c>
      <c r="F1491">
        <v>12</v>
      </c>
      <c r="G1491">
        <v>10</v>
      </c>
      <c r="H1491">
        <v>6</v>
      </c>
      <c r="I1491">
        <v>13</v>
      </c>
      <c r="J1491">
        <v>30</v>
      </c>
      <c r="K1491">
        <v>1</v>
      </c>
      <c r="L1491">
        <v>3</v>
      </c>
      <c r="M1491">
        <v>1</v>
      </c>
      <c r="N1491">
        <v>2</v>
      </c>
      <c r="O1491">
        <v>8</v>
      </c>
      <c r="P1491">
        <v>0</v>
      </c>
      <c r="Q1491">
        <v>0</v>
      </c>
      <c r="R1491">
        <v>0</v>
      </c>
      <c r="S1491">
        <v>0</v>
      </c>
      <c r="T1491">
        <v>0</v>
      </c>
      <c r="U1491">
        <v>0</v>
      </c>
      <c r="V1491">
        <v>3</v>
      </c>
      <c r="W1491">
        <v>11</v>
      </c>
      <c r="X1491">
        <v>1</v>
      </c>
      <c r="Y1491">
        <v>43</v>
      </c>
      <c r="Z1491">
        <v>2584</v>
      </c>
      <c r="AA1491">
        <v>0</v>
      </c>
      <c r="AB1491">
        <v>0</v>
      </c>
      <c r="AC1491">
        <v>0</v>
      </c>
      <c r="AD1491">
        <v>1</v>
      </c>
      <c r="AE1491">
        <v>0</v>
      </c>
      <c r="AF1491">
        <v>1</v>
      </c>
      <c r="AG1491">
        <v>0</v>
      </c>
      <c r="AH1491">
        <v>0</v>
      </c>
      <c r="AI1491">
        <v>0</v>
      </c>
      <c r="AJ1491">
        <v>0</v>
      </c>
      <c r="AK1491">
        <v>43</v>
      </c>
      <c r="AL1491">
        <v>13</v>
      </c>
      <c r="AM1491">
        <v>0</v>
      </c>
    </row>
    <row r="1492" spans="1:39" x14ac:dyDescent="0.25">
      <c r="A1492">
        <v>51766</v>
      </c>
      <c r="B1492">
        <v>1</v>
      </c>
      <c r="C1492">
        <v>0</v>
      </c>
      <c r="D1492">
        <v>74</v>
      </c>
      <c r="E1492">
        <v>60</v>
      </c>
      <c r="F1492">
        <v>51</v>
      </c>
      <c r="G1492">
        <v>87</v>
      </c>
      <c r="H1492">
        <v>6</v>
      </c>
      <c r="I1492">
        <v>20</v>
      </c>
      <c r="J1492">
        <v>51</v>
      </c>
      <c r="K1492">
        <v>2</v>
      </c>
      <c r="L1492">
        <v>4</v>
      </c>
      <c r="M1492">
        <v>2</v>
      </c>
      <c r="N1492">
        <v>4</v>
      </c>
      <c r="O1492">
        <v>5</v>
      </c>
      <c r="P1492">
        <v>0</v>
      </c>
      <c r="Q1492">
        <v>0</v>
      </c>
      <c r="R1492">
        <v>0</v>
      </c>
      <c r="S1492">
        <v>0</v>
      </c>
      <c r="T1492">
        <v>0</v>
      </c>
      <c r="U1492">
        <v>0</v>
      </c>
      <c r="V1492">
        <v>3</v>
      </c>
      <c r="W1492">
        <v>11</v>
      </c>
      <c r="X1492">
        <v>0</v>
      </c>
      <c r="Y1492">
        <v>40</v>
      </c>
      <c r="Z1492">
        <v>2269</v>
      </c>
      <c r="AA1492">
        <v>0</v>
      </c>
      <c r="AB1492">
        <v>0</v>
      </c>
      <c r="AC1492">
        <v>1</v>
      </c>
      <c r="AD1492">
        <v>0</v>
      </c>
      <c r="AE1492">
        <v>0</v>
      </c>
      <c r="AF1492">
        <v>0</v>
      </c>
      <c r="AG1492">
        <v>0</v>
      </c>
      <c r="AH1492">
        <v>1</v>
      </c>
      <c r="AI1492">
        <v>0</v>
      </c>
      <c r="AJ1492">
        <v>0</v>
      </c>
      <c r="AK1492">
        <v>224</v>
      </c>
      <c r="AL1492">
        <v>173</v>
      </c>
      <c r="AM1492">
        <v>0</v>
      </c>
    </row>
    <row r="1493" spans="1:39" x14ac:dyDescent="0.25">
      <c r="A1493">
        <v>55759</v>
      </c>
      <c r="B1493">
        <v>0</v>
      </c>
      <c r="C1493">
        <v>1</v>
      </c>
      <c r="D1493">
        <v>84</v>
      </c>
      <c r="E1493">
        <v>675</v>
      </c>
      <c r="F1493">
        <v>0</v>
      </c>
      <c r="G1493">
        <v>85</v>
      </c>
      <c r="H1493">
        <v>10</v>
      </c>
      <c r="I1493">
        <v>7</v>
      </c>
      <c r="J1493">
        <v>77</v>
      </c>
      <c r="K1493">
        <v>5</v>
      </c>
      <c r="L1493">
        <v>10</v>
      </c>
      <c r="M1493">
        <v>3</v>
      </c>
      <c r="N1493">
        <v>8</v>
      </c>
      <c r="O1493">
        <v>8</v>
      </c>
      <c r="P1493">
        <v>0</v>
      </c>
      <c r="Q1493">
        <v>0</v>
      </c>
      <c r="R1493">
        <v>0</v>
      </c>
      <c r="S1493">
        <v>0</v>
      </c>
      <c r="T1493">
        <v>0</v>
      </c>
      <c r="U1493">
        <v>0</v>
      </c>
      <c r="V1493">
        <v>3</v>
      </c>
      <c r="W1493">
        <v>11</v>
      </c>
      <c r="X1493">
        <v>0</v>
      </c>
      <c r="Y1493">
        <v>58</v>
      </c>
      <c r="Z1493">
        <v>2737</v>
      </c>
      <c r="AA1493">
        <v>0</v>
      </c>
      <c r="AB1493">
        <v>1</v>
      </c>
      <c r="AC1493">
        <v>0</v>
      </c>
      <c r="AD1493">
        <v>0</v>
      </c>
      <c r="AE1493">
        <v>0</v>
      </c>
      <c r="AF1493">
        <v>0</v>
      </c>
      <c r="AG1493">
        <v>0</v>
      </c>
      <c r="AH1493">
        <v>1</v>
      </c>
      <c r="AI1493">
        <v>0</v>
      </c>
      <c r="AJ1493">
        <v>0</v>
      </c>
      <c r="AK1493">
        <v>777</v>
      </c>
      <c r="AL1493">
        <v>700</v>
      </c>
      <c r="AM1493">
        <v>0</v>
      </c>
    </row>
    <row r="1494" spans="1:39" x14ac:dyDescent="0.25">
      <c r="A1494">
        <v>33039</v>
      </c>
      <c r="B1494">
        <v>1</v>
      </c>
      <c r="C1494">
        <v>0</v>
      </c>
      <c r="D1494">
        <v>4</v>
      </c>
      <c r="E1494">
        <v>30</v>
      </c>
      <c r="F1494">
        <v>8</v>
      </c>
      <c r="G1494">
        <v>12</v>
      </c>
      <c r="H1494">
        <v>8</v>
      </c>
      <c r="I1494">
        <v>8</v>
      </c>
      <c r="J1494">
        <v>12</v>
      </c>
      <c r="K1494">
        <v>1</v>
      </c>
      <c r="L1494">
        <v>2</v>
      </c>
      <c r="M1494">
        <v>0</v>
      </c>
      <c r="N1494">
        <v>4</v>
      </c>
      <c r="O1494">
        <v>5</v>
      </c>
      <c r="P1494">
        <v>0</v>
      </c>
      <c r="Q1494">
        <v>0</v>
      </c>
      <c r="R1494">
        <v>0</v>
      </c>
      <c r="S1494">
        <v>0</v>
      </c>
      <c r="T1494">
        <v>0</v>
      </c>
      <c r="U1494">
        <v>0</v>
      </c>
      <c r="V1494">
        <v>3</v>
      </c>
      <c r="W1494">
        <v>11</v>
      </c>
      <c r="X1494">
        <v>0</v>
      </c>
      <c r="Y1494">
        <v>42</v>
      </c>
      <c r="Z1494">
        <v>2452</v>
      </c>
      <c r="AA1494">
        <v>0</v>
      </c>
      <c r="AB1494">
        <v>1</v>
      </c>
      <c r="AC1494">
        <v>0</v>
      </c>
      <c r="AD1494">
        <v>0</v>
      </c>
      <c r="AE1494">
        <v>0</v>
      </c>
      <c r="AF1494">
        <v>0</v>
      </c>
      <c r="AG1494">
        <v>0</v>
      </c>
      <c r="AH1494">
        <v>1</v>
      </c>
      <c r="AI1494">
        <v>0</v>
      </c>
      <c r="AJ1494">
        <v>0</v>
      </c>
      <c r="AK1494">
        <v>66</v>
      </c>
      <c r="AL1494">
        <v>54</v>
      </c>
      <c r="AM1494">
        <v>0</v>
      </c>
    </row>
    <row r="1495" spans="1:39" x14ac:dyDescent="0.25">
      <c r="A1495">
        <v>37787</v>
      </c>
      <c r="B1495">
        <v>1</v>
      </c>
      <c r="C1495">
        <v>0</v>
      </c>
      <c r="D1495">
        <v>50</v>
      </c>
      <c r="E1495">
        <v>40</v>
      </c>
      <c r="F1495">
        <v>1</v>
      </c>
      <c r="G1495">
        <v>40</v>
      </c>
      <c r="H1495">
        <v>4</v>
      </c>
      <c r="I1495">
        <v>3</v>
      </c>
      <c r="J1495">
        <v>18</v>
      </c>
      <c r="K1495">
        <v>1</v>
      </c>
      <c r="L1495">
        <v>3</v>
      </c>
      <c r="M1495">
        <v>0</v>
      </c>
      <c r="N1495">
        <v>3</v>
      </c>
      <c r="O1495">
        <v>8</v>
      </c>
      <c r="P1495">
        <v>0</v>
      </c>
      <c r="Q1495">
        <v>0</v>
      </c>
      <c r="R1495">
        <v>0</v>
      </c>
      <c r="S1495">
        <v>0</v>
      </c>
      <c r="T1495">
        <v>0</v>
      </c>
      <c r="U1495">
        <v>0</v>
      </c>
      <c r="V1495">
        <v>3</v>
      </c>
      <c r="W1495">
        <v>11</v>
      </c>
      <c r="X1495">
        <v>0</v>
      </c>
      <c r="Y1495">
        <v>48</v>
      </c>
      <c r="Z1495">
        <v>2441</v>
      </c>
      <c r="AA1495">
        <v>0</v>
      </c>
      <c r="AB1495">
        <v>1</v>
      </c>
      <c r="AC1495">
        <v>0</v>
      </c>
      <c r="AD1495">
        <v>0</v>
      </c>
      <c r="AE1495">
        <v>0</v>
      </c>
      <c r="AF1495">
        <v>0</v>
      </c>
      <c r="AG1495">
        <v>0</v>
      </c>
      <c r="AH1495">
        <v>0</v>
      </c>
      <c r="AI1495">
        <v>1</v>
      </c>
      <c r="AJ1495">
        <v>0</v>
      </c>
      <c r="AK1495">
        <v>88</v>
      </c>
      <c r="AL1495">
        <v>70</v>
      </c>
      <c r="AM1495">
        <v>0</v>
      </c>
    </row>
    <row r="1496" spans="1:39" x14ac:dyDescent="0.25">
      <c r="A1496">
        <v>27242</v>
      </c>
      <c r="B1496">
        <v>1</v>
      </c>
      <c r="C1496">
        <v>0</v>
      </c>
      <c r="D1496">
        <v>2</v>
      </c>
      <c r="E1496">
        <v>3</v>
      </c>
      <c r="F1496">
        <v>17</v>
      </c>
      <c r="G1496">
        <v>26</v>
      </c>
      <c r="H1496">
        <v>20</v>
      </c>
      <c r="I1496">
        <v>1</v>
      </c>
      <c r="J1496">
        <v>39</v>
      </c>
      <c r="K1496">
        <v>2</v>
      </c>
      <c r="L1496">
        <v>2</v>
      </c>
      <c r="M1496">
        <v>0</v>
      </c>
      <c r="N1496">
        <v>3</v>
      </c>
      <c r="O1496">
        <v>9</v>
      </c>
      <c r="P1496">
        <v>0</v>
      </c>
      <c r="Q1496">
        <v>0</v>
      </c>
      <c r="R1496">
        <v>0</v>
      </c>
      <c r="S1496">
        <v>0</v>
      </c>
      <c r="T1496">
        <v>0</v>
      </c>
      <c r="U1496">
        <v>0</v>
      </c>
      <c r="V1496">
        <v>3</v>
      </c>
      <c r="W1496">
        <v>11</v>
      </c>
      <c r="X1496">
        <v>1</v>
      </c>
      <c r="Y1496">
        <v>50</v>
      </c>
      <c r="Z1496">
        <v>2754</v>
      </c>
      <c r="AA1496">
        <v>0</v>
      </c>
      <c r="AB1496">
        <v>0</v>
      </c>
      <c r="AC1496">
        <v>1</v>
      </c>
      <c r="AD1496">
        <v>0</v>
      </c>
      <c r="AE1496">
        <v>0</v>
      </c>
      <c r="AF1496">
        <v>0</v>
      </c>
      <c r="AG1496">
        <v>0</v>
      </c>
      <c r="AH1496">
        <v>1</v>
      </c>
      <c r="AI1496">
        <v>0</v>
      </c>
      <c r="AJ1496">
        <v>0</v>
      </c>
      <c r="AK1496">
        <v>67</v>
      </c>
      <c r="AL1496">
        <v>28</v>
      </c>
      <c r="AM1496">
        <v>0</v>
      </c>
    </row>
    <row r="1497" spans="1:39" x14ac:dyDescent="0.25">
      <c r="A1497">
        <v>87188</v>
      </c>
      <c r="B1497">
        <v>0</v>
      </c>
      <c r="C1497">
        <v>0</v>
      </c>
      <c r="D1497">
        <v>73</v>
      </c>
      <c r="E1497">
        <v>910</v>
      </c>
      <c r="F1497">
        <v>111</v>
      </c>
      <c r="G1497">
        <v>724</v>
      </c>
      <c r="H1497">
        <v>49</v>
      </c>
      <c r="I1497">
        <v>74</v>
      </c>
      <c r="J1497">
        <v>55</v>
      </c>
      <c r="K1497">
        <v>1</v>
      </c>
      <c r="L1497">
        <v>10</v>
      </c>
      <c r="M1497">
        <v>2</v>
      </c>
      <c r="N1497">
        <v>6</v>
      </c>
      <c r="O1497">
        <v>3</v>
      </c>
      <c r="P1497">
        <v>0</v>
      </c>
      <c r="Q1497">
        <v>0</v>
      </c>
      <c r="R1497">
        <v>0</v>
      </c>
      <c r="S1497">
        <v>0</v>
      </c>
      <c r="T1497">
        <v>0</v>
      </c>
      <c r="U1497">
        <v>0</v>
      </c>
      <c r="V1497">
        <v>3</v>
      </c>
      <c r="W1497">
        <v>11</v>
      </c>
      <c r="X1497">
        <v>1</v>
      </c>
      <c r="Y1497">
        <v>37</v>
      </c>
      <c r="Z1497">
        <v>2550</v>
      </c>
      <c r="AA1497">
        <v>0</v>
      </c>
      <c r="AB1497">
        <v>0</v>
      </c>
      <c r="AC1497">
        <v>1</v>
      </c>
      <c r="AD1497">
        <v>0</v>
      </c>
      <c r="AE1497">
        <v>0</v>
      </c>
      <c r="AF1497">
        <v>0</v>
      </c>
      <c r="AG1497">
        <v>0</v>
      </c>
      <c r="AH1497">
        <v>0</v>
      </c>
      <c r="AI1497">
        <v>0</v>
      </c>
      <c r="AJ1497">
        <v>1</v>
      </c>
      <c r="AK1497">
        <v>1868</v>
      </c>
      <c r="AL1497">
        <v>1813</v>
      </c>
      <c r="AM1497">
        <v>0</v>
      </c>
    </row>
    <row r="1498" spans="1:39" x14ac:dyDescent="0.25">
      <c r="A1498">
        <v>69930</v>
      </c>
      <c r="B1498">
        <v>0</v>
      </c>
      <c r="C1498">
        <v>0</v>
      </c>
      <c r="D1498">
        <v>21</v>
      </c>
      <c r="E1498">
        <v>252</v>
      </c>
      <c r="F1498">
        <v>98</v>
      </c>
      <c r="G1498">
        <v>827</v>
      </c>
      <c r="H1498">
        <v>219</v>
      </c>
      <c r="I1498">
        <v>70</v>
      </c>
      <c r="J1498">
        <v>196</v>
      </c>
      <c r="K1498">
        <v>1</v>
      </c>
      <c r="L1498">
        <v>4</v>
      </c>
      <c r="M1498">
        <v>5</v>
      </c>
      <c r="N1498">
        <v>12</v>
      </c>
      <c r="O1498">
        <v>3</v>
      </c>
      <c r="P1498">
        <v>0</v>
      </c>
      <c r="Q1498">
        <v>0</v>
      </c>
      <c r="R1498">
        <v>0</v>
      </c>
      <c r="S1498">
        <v>0</v>
      </c>
      <c r="T1498">
        <v>0</v>
      </c>
      <c r="U1498">
        <v>0</v>
      </c>
      <c r="V1498">
        <v>3</v>
      </c>
      <c r="W1498">
        <v>11</v>
      </c>
      <c r="X1498">
        <v>0</v>
      </c>
      <c r="Y1498">
        <v>49</v>
      </c>
      <c r="Z1498">
        <v>2558</v>
      </c>
      <c r="AA1498">
        <v>0</v>
      </c>
      <c r="AB1498">
        <v>0</v>
      </c>
      <c r="AC1498">
        <v>0</v>
      </c>
      <c r="AD1498">
        <v>1</v>
      </c>
      <c r="AE1498">
        <v>0</v>
      </c>
      <c r="AF1498">
        <v>0</v>
      </c>
      <c r="AG1498">
        <v>0</v>
      </c>
      <c r="AH1498">
        <v>1</v>
      </c>
      <c r="AI1498">
        <v>0</v>
      </c>
      <c r="AJ1498">
        <v>0</v>
      </c>
      <c r="AK1498">
        <v>1466</v>
      </c>
      <c r="AL1498">
        <v>1270</v>
      </c>
      <c r="AM1498">
        <v>0</v>
      </c>
    </row>
    <row r="1499" spans="1:39" x14ac:dyDescent="0.25">
      <c r="A1499">
        <v>37697</v>
      </c>
      <c r="B1499">
        <v>1</v>
      </c>
      <c r="C1499">
        <v>0</v>
      </c>
      <c r="D1499">
        <v>82</v>
      </c>
      <c r="E1499">
        <v>34</v>
      </c>
      <c r="F1499">
        <v>6</v>
      </c>
      <c r="G1499">
        <v>21</v>
      </c>
      <c r="H1499">
        <v>11</v>
      </c>
      <c r="I1499">
        <v>4</v>
      </c>
      <c r="J1499">
        <v>8</v>
      </c>
      <c r="K1499">
        <v>1</v>
      </c>
      <c r="L1499">
        <v>2</v>
      </c>
      <c r="M1499">
        <v>1</v>
      </c>
      <c r="N1499">
        <v>3</v>
      </c>
      <c r="O1499">
        <v>6</v>
      </c>
      <c r="P1499">
        <v>0</v>
      </c>
      <c r="Q1499">
        <v>0</v>
      </c>
      <c r="R1499">
        <v>0</v>
      </c>
      <c r="S1499">
        <v>0</v>
      </c>
      <c r="T1499">
        <v>0</v>
      </c>
      <c r="U1499">
        <v>0</v>
      </c>
      <c r="V1499">
        <v>3</v>
      </c>
      <c r="W1499">
        <v>11</v>
      </c>
      <c r="X1499">
        <v>0</v>
      </c>
      <c r="Y1499">
        <v>44</v>
      </c>
      <c r="Z1499">
        <v>2301</v>
      </c>
      <c r="AA1499">
        <v>0</v>
      </c>
      <c r="AB1499">
        <v>0</v>
      </c>
      <c r="AC1499">
        <v>1</v>
      </c>
      <c r="AD1499">
        <v>0</v>
      </c>
      <c r="AE1499">
        <v>0</v>
      </c>
      <c r="AF1499">
        <v>0</v>
      </c>
      <c r="AG1499">
        <v>0</v>
      </c>
      <c r="AH1499">
        <v>1</v>
      </c>
      <c r="AI1499">
        <v>0</v>
      </c>
      <c r="AJ1499">
        <v>0</v>
      </c>
      <c r="AK1499">
        <v>76</v>
      </c>
      <c r="AL1499">
        <v>68</v>
      </c>
      <c r="AM1499">
        <v>0</v>
      </c>
    </row>
    <row r="1500" spans="1:39" x14ac:dyDescent="0.25">
      <c r="A1500">
        <v>37401</v>
      </c>
      <c r="B1500">
        <v>1</v>
      </c>
      <c r="C1500">
        <v>0</v>
      </c>
      <c r="D1500">
        <v>14</v>
      </c>
      <c r="E1500">
        <v>19</v>
      </c>
      <c r="F1500">
        <v>3</v>
      </c>
      <c r="G1500">
        <v>19</v>
      </c>
      <c r="H1500">
        <v>3</v>
      </c>
      <c r="I1500">
        <v>1</v>
      </c>
      <c r="J1500">
        <v>3</v>
      </c>
      <c r="K1500">
        <v>2</v>
      </c>
      <c r="L1500">
        <v>2</v>
      </c>
      <c r="M1500">
        <v>0</v>
      </c>
      <c r="N1500">
        <v>3</v>
      </c>
      <c r="O1500">
        <v>7</v>
      </c>
      <c r="P1500">
        <v>0</v>
      </c>
      <c r="Q1500">
        <v>0</v>
      </c>
      <c r="R1500">
        <v>0</v>
      </c>
      <c r="S1500">
        <v>0</v>
      </c>
      <c r="T1500">
        <v>0</v>
      </c>
      <c r="U1500">
        <v>0</v>
      </c>
      <c r="V1500">
        <v>3</v>
      </c>
      <c r="W1500">
        <v>11</v>
      </c>
      <c r="X1500">
        <v>0</v>
      </c>
      <c r="Y1500">
        <v>47</v>
      </c>
      <c r="Z1500">
        <v>2213</v>
      </c>
      <c r="AA1500">
        <v>0</v>
      </c>
      <c r="AB1500">
        <v>1</v>
      </c>
      <c r="AC1500">
        <v>0</v>
      </c>
      <c r="AD1500">
        <v>0</v>
      </c>
      <c r="AE1500">
        <v>0</v>
      </c>
      <c r="AF1500">
        <v>0</v>
      </c>
      <c r="AG1500">
        <v>0</v>
      </c>
      <c r="AH1500">
        <v>0</v>
      </c>
      <c r="AI1500">
        <v>0</v>
      </c>
      <c r="AJ1500">
        <v>1</v>
      </c>
      <c r="AK1500">
        <v>45</v>
      </c>
      <c r="AL1500">
        <v>42</v>
      </c>
      <c r="AM1500">
        <v>0</v>
      </c>
    </row>
    <row r="1501" spans="1:39" x14ac:dyDescent="0.25">
      <c r="A1501">
        <v>3502</v>
      </c>
      <c r="B1501">
        <v>1</v>
      </c>
      <c r="C1501">
        <v>0</v>
      </c>
      <c r="D1501">
        <v>56</v>
      </c>
      <c r="E1501">
        <v>2</v>
      </c>
      <c r="F1501">
        <v>1</v>
      </c>
      <c r="G1501">
        <v>1</v>
      </c>
      <c r="H1501">
        <v>0</v>
      </c>
      <c r="I1501">
        <v>0</v>
      </c>
      <c r="J1501">
        <v>1</v>
      </c>
      <c r="K1501">
        <v>0</v>
      </c>
      <c r="L1501">
        <v>0</v>
      </c>
      <c r="M1501">
        <v>0</v>
      </c>
      <c r="N1501">
        <v>0</v>
      </c>
      <c r="O1501">
        <v>14</v>
      </c>
      <c r="P1501">
        <v>0</v>
      </c>
      <c r="Q1501">
        <v>0</v>
      </c>
      <c r="R1501">
        <v>0</v>
      </c>
      <c r="S1501">
        <v>0</v>
      </c>
      <c r="T1501">
        <v>0</v>
      </c>
      <c r="U1501">
        <v>0</v>
      </c>
      <c r="V1501">
        <v>3</v>
      </c>
      <c r="W1501">
        <v>11</v>
      </c>
      <c r="X1501">
        <v>0</v>
      </c>
      <c r="Y1501">
        <v>47</v>
      </c>
      <c r="Z1501">
        <v>2601</v>
      </c>
      <c r="AA1501">
        <v>0</v>
      </c>
      <c r="AB1501">
        <v>0</v>
      </c>
      <c r="AC1501">
        <v>1</v>
      </c>
      <c r="AD1501">
        <v>0</v>
      </c>
      <c r="AE1501">
        <v>0</v>
      </c>
      <c r="AF1501">
        <v>0</v>
      </c>
      <c r="AG1501">
        <v>0</v>
      </c>
      <c r="AH1501">
        <v>1</v>
      </c>
      <c r="AI1501">
        <v>0</v>
      </c>
      <c r="AJ1501">
        <v>0</v>
      </c>
      <c r="AK1501">
        <v>4</v>
      </c>
      <c r="AL1501">
        <v>3</v>
      </c>
      <c r="AM1501">
        <v>0</v>
      </c>
    </row>
    <row r="1502" spans="1:39" x14ac:dyDescent="0.25">
      <c r="A1502">
        <v>58597</v>
      </c>
      <c r="B1502">
        <v>1</v>
      </c>
      <c r="C1502">
        <v>1</v>
      </c>
      <c r="D1502">
        <v>20</v>
      </c>
      <c r="E1502">
        <v>490</v>
      </c>
      <c r="F1502">
        <v>0</v>
      </c>
      <c r="G1502">
        <v>184</v>
      </c>
      <c r="H1502">
        <v>10</v>
      </c>
      <c r="I1502">
        <v>28</v>
      </c>
      <c r="J1502">
        <v>21</v>
      </c>
      <c r="K1502">
        <v>12</v>
      </c>
      <c r="L1502">
        <v>7</v>
      </c>
      <c r="M1502">
        <v>4</v>
      </c>
      <c r="N1502">
        <v>9</v>
      </c>
      <c r="O1502">
        <v>7</v>
      </c>
      <c r="P1502">
        <v>0</v>
      </c>
      <c r="Q1502">
        <v>0</v>
      </c>
      <c r="R1502">
        <v>0</v>
      </c>
      <c r="S1502">
        <v>0</v>
      </c>
      <c r="T1502">
        <v>0</v>
      </c>
      <c r="U1502">
        <v>0</v>
      </c>
      <c r="V1502">
        <v>3</v>
      </c>
      <c r="W1502">
        <v>11</v>
      </c>
      <c r="X1502">
        <v>0</v>
      </c>
      <c r="Y1502">
        <v>44</v>
      </c>
      <c r="Z1502">
        <v>2745</v>
      </c>
      <c r="AA1502">
        <v>0</v>
      </c>
      <c r="AB1502">
        <v>1</v>
      </c>
      <c r="AC1502">
        <v>0</v>
      </c>
      <c r="AD1502">
        <v>0</v>
      </c>
      <c r="AE1502">
        <v>0</v>
      </c>
      <c r="AF1502">
        <v>0</v>
      </c>
      <c r="AG1502">
        <v>0</v>
      </c>
      <c r="AH1502">
        <v>1</v>
      </c>
      <c r="AI1502">
        <v>0</v>
      </c>
      <c r="AJ1502">
        <v>0</v>
      </c>
      <c r="AK1502">
        <v>712</v>
      </c>
      <c r="AL1502">
        <v>691</v>
      </c>
      <c r="AM1502">
        <v>0</v>
      </c>
    </row>
    <row r="1503" spans="1:39" x14ac:dyDescent="0.25">
      <c r="A1503">
        <v>82032</v>
      </c>
      <c r="B1503">
        <v>0</v>
      </c>
      <c r="C1503">
        <v>0</v>
      </c>
      <c r="D1503">
        <v>54</v>
      </c>
      <c r="E1503">
        <v>332</v>
      </c>
      <c r="F1503">
        <v>194</v>
      </c>
      <c r="G1503">
        <v>377</v>
      </c>
      <c r="H1503">
        <v>149</v>
      </c>
      <c r="I1503">
        <v>125</v>
      </c>
      <c r="J1503">
        <v>57</v>
      </c>
      <c r="K1503">
        <v>0</v>
      </c>
      <c r="L1503">
        <v>4</v>
      </c>
      <c r="M1503">
        <v>6</v>
      </c>
      <c r="N1503">
        <v>7</v>
      </c>
      <c r="O1503">
        <v>1</v>
      </c>
      <c r="P1503">
        <v>0</v>
      </c>
      <c r="Q1503">
        <v>0</v>
      </c>
      <c r="R1503">
        <v>0</v>
      </c>
      <c r="S1503">
        <v>0</v>
      </c>
      <c r="T1503">
        <v>0</v>
      </c>
      <c r="U1503">
        <v>0</v>
      </c>
      <c r="V1503">
        <v>3</v>
      </c>
      <c r="W1503">
        <v>11</v>
      </c>
      <c r="X1503">
        <v>0</v>
      </c>
      <c r="Y1503">
        <v>72</v>
      </c>
      <c r="Z1503">
        <v>2244</v>
      </c>
      <c r="AA1503">
        <v>0</v>
      </c>
      <c r="AB1503">
        <v>0</v>
      </c>
      <c r="AC1503">
        <v>0</v>
      </c>
      <c r="AD1503">
        <v>0</v>
      </c>
      <c r="AE1503">
        <v>1</v>
      </c>
      <c r="AF1503">
        <v>0</v>
      </c>
      <c r="AG1503">
        <v>0</v>
      </c>
      <c r="AH1503">
        <v>0</v>
      </c>
      <c r="AI1503">
        <v>0</v>
      </c>
      <c r="AJ1503">
        <v>1</v>
      </c>
      <c r="AK1503">
        <v>1177</v>
      </c>
      <c r="AL1503">
        <v>1120</v>
      </c>
      <c r="AM1503">
        <v>0</v>
      </c>
    </row>
    <row r="1504" spans="1:39" x14ac:dyDescent="0.25">
      <c r="A1504">
        <v>28087</v>
      </c>
      <c r="B1504">
        <v>1</v>
      </c>
      <c r="C1504">
        <v>1</v>
      </c>
      <c r="D1504">
        <v>77</v>
      </c>
      <c r="E1504">
        <v>53</v>
      </c>
      <c r="F1504">
        <v>8</v>
      </c>
      <c r="G1504">
        <v>17</v>
      </c>
      <c r="H1504">
        <v>13</v>
      </c>
      <c r="I1504">
        <v>0</v>
      </c>
      <c r="J1504">
        <v>21</v>
      </c>
      <c r="K1504">
        <v>3</v>
      </c>
      <c r="L1504">
        <v>2</v>
      </c>
      <c r="M1504">
        <v>2</v>
      </c>
      <c r="N1504">
        <v>2</v>
      </c>
      <c r="O1504">
        <v>7</v>
      </c>
      <c r="P1504">
        <v>0</v>
      </c>
      <c r="Q1504">
        <v>0</v>
      </c>
      <c r="R1504">
        <v>0</v>
      </c>
      <c r="S1504">
        <v>0</v>
      </c>
      <c r="T1504">
        <v>0</v>
      </c>
      <c r="U1504">
        <v>0</v>
      </c>
      <c r="V1504">
        <v>3</v>
      </c>
      <c r="W1504">
        <v>11</v>
      </c>
      <c r="X1504">
        <v>0</v>
      </c>
      <c r="Y1504">
        <v>62</v>
      </c>
      <c r="Z1504">
        <v>2724</v>
      </c>
      <c r="AA1504">
        <v>0</v>
      </c>
      <c r="AB1504">
        <v>0</v>
      </c>
      <c r="AC1504">
        <v>0</v>
      </c>
      <c r="AD1504">
        <v>1</v>
      </c>
      <c r="AE1504">
        <v>0</v>
      </c>
      <c r="AF1504">
        <v>0</v>
      </c>
      <c r="AG1504">
        <v>0</v>
      </c>
      <c r="AH1504">
        <v>1</v>
      </c>
      <c r="AI1504">
        <v>0</v>
      </c>
      <c r="AJ1504">
        <v>0</v>
      </c>
      <c r="AK1504">
        <v>91</v>
      </c>
      <c r="AL1504">
        <v>70</v>
      </c>
      <c r="AM1504">
        <v>0</v>
      </c>
    </row>
    <row r="1505" spans="1:39" x14ac:dyDescent="0.25">
      <c r="A1505">
        <v>74004</v>
      </c>
      <c r="B1505">
        <v>0</v>
      </c>
      <c r="C1505">
        <v>0</v>
      </c>
      <c r="D1505">
        <v>5</v>
      </c>
      <c r="E1505">
        <v>784</v>
      </c>
      <c r="F1505">
        <v>48</v>
      </c>
      <c r="G1505">
        <v>560</v>
      </c>
      <c r="H1505">
        <v>42</v>
      </c>
      <c r="I1505">
        <v>176</v>
      </c>
      <c r="J1505">
        <v>48</v>
      </c>
      <c r="K1505">
        <v>1</v>
      </c>
      <c r="L1505">
        <v>4</v>
      </c>
      <c r="M1505">
        <v>6</v>
      </c>
      <c r="N1505">
        <v>4</v>
      </c>
      <c r="O1505">
        <v>3</v>
      </c>
      <c r="P1505">
        <v>0</v>
      </c>
      <c r="Q1505">
        <v>0</v>
      </c>
      <c r="R1505">
        <v>1</v>
      </c>
      <c r="S1505">
        <v>1</v>
      </c>
      <c r="T1505">
        <v>0</v>
      </c>
      <c r="U1505">
        <v>0</v>
      </c>
      <c r="V1505">
        <v>3</v>
      </c>
      <c r="W1505">
        <v>11</v>
      </c>
      <c r="X1505">
        <v>1</v>
      </c>
      <c r="Y1505">
        <v>33</v>
      </c>
      <c r="Z1505">
        <v>2284</v>
      </c>
      <c r="AA1505">
        <v>0</v>
      </c>
      <c r="AB1505">
        <v>0</v>
      </c>
      <c r="AC1505">
        <v>1</v>
      </c>
      <c r="AD1505">
        <v>0</v>
      </c>
      <c r="AE1505">
        <v>0</v>
      </c>
      <c r="AF1505">
        <v>0</v>
      </c>
      <c r="AG1505">
        <v>0</v>
      </c>
      <c r="AH1505">
        <v>0</v>
      </c>
      <c r="AI1505">
        <v>0</v>
      </c>
      <c r="AJ1505">
        <v>1</v>
      </c>
      <c r="AK1505">
        <v>1610</v>
      </c>
      <c r="AL1505">
        <v>1562</v>
      </c>
      <c r="AM1505">
        <v>2</v>
      </c>
    </row>
    <row r="1506" spans="1:39" x14ac:dyDescent="0.25">
      <c r="A1506">
        <v>19740</v>
      </c>
      <c r="B1506">
        <v>0</v>
      </c>
      <c r="C1506">
        <v>1</v>
      </c>
      <c r="D1506">
        <v>65</v>
      </c>
      <c r="E1506">
        <v>7</v>
      </c>
      <c r="F1506">
        <v>11</v>
      </c>
      <c r="G1506">
        <v>3</v>
      </c>
      <c r="H1506">
        <v>10</v>
      </c>
      <c r="I1506">
        <v>4</v>
      </c>
      <c r="J1506">
        <v>20</v>
      </c>
      <c r="K1506">
        <v>2</v>
      </c>
      <c r="L1506">
        <v>1</v>
      </c>
      <c r="M1506">
        <v>1</v>
      </c>
      <c r="N1506">
        <v>3</v>
      </c>
      <c r="O1506">
        <v>5</v>
      </c>
      <c r="P1506">
        <v>0</v>
      </c>
      <c r="Q1506">
        <v>0</v>
      </c>
      <c r="R1506">
        <v>0</v>
      </c>
      <c r="S1506">
        <v>0</v>
      </c>
      <c r="T1506">
        <v>0</v>
      </c>
      <c r="U1506">
        <v>0</v>
      </c>
      <c r="V1506">
        <v>3</v>
      </c>
      <c r="W1506">
        <v>11</v>
      </c>
      <c r="X1506">
        <v>0</v>
      </c>
      <c r="Y1506">
        <v>60</v>
      </c>
      <c r="Z1506">
        <v>2621</v>
      </c>
      <c r="AA1506">
        <v>0</v>
      </c>
      <c r="AB1506">
        <v>0</v>
      </c>
      <c r="AC1506">
        <v>0</v>
      </c>
      <c r="AD1506">
        <v>1</v>
      </c>
      <c r="AE1506">
        <v>0</v>
      </c>
      <c r="AF1506">
        <v>0</v>
      </c>
      <c r="AG1506">
        <v>0</v>
      </c>
      <c r="AH1506">
        <v>1</v>
      </c>
      <c r="AI1506">
        <v>0</v>
      </c>
      <c r="AJ1506">
        <v>0</v>
      </c>
      <c r="AK1506">
        <v>35</v>
      </c>
      <c r="AL1506">
        <v>15</v>
      </c>
      <c r="AM1506">
        <v>0</v>
      </c>
    </row>
    <row r="1507" spans="1:39" x14ac:dyDescent="0.25">
      <c r="A1507">
        <v>57036</v>
      </c>
      <c r="B1507">
        <v>0</v>
      </c>
      <c r="C1507">
        <v>1</v>
      </c>
      <c r="D1507">
        <v>33</v>
      </c>
      <c r="E1507">
        <v>1171</v>
      </c>
      <c r="F1507">
        <v>43</v>
      </c>
      <c r="G1507">
        <v>219</v>
      </c>
      <c r="H1507">
        <v>19</v>
      </c>
      <c r="I1507">
        <v>14</v>
      </c>
      <c r="J1507">
        <v>47</v>
      </c>
      <c r="K1507">
        <v>4</v>
      </c>
      <c r="L1507">
        <v>6</v>
      </c>
      <c r="M1507">
        <v>3</v>
      </c>
      <c r="N1507">
        <v>13</v>
      </c>
      <c r="O1507">
        <v>9</v>
      </c>
      <c r="P1507">
        <v>1</v>
      </c>
      <c r="Q1507">
        <v>0</v>
      </c>
      <c r="R1507">
        <v>0</v>
      </c>
      <c r="S1507">
        <v>0</v>
      </c>
      <c r="T1507">
        <v>0</v>
      </c>
      <c r="U1507">
        <v>0</v>
      </c>
      <c r="V1507">
        <v>3</v>
      </c>
      <c r="W1507">
        <v>11</v>
      </c>
      <c r="X1507">
        <v>0</v>
      </c>
      <c r="Y1507">
        <v>45</v>
      </c>
      <c r="Z1507">
        <v>2724</v>
      </c>
      <c r="AA1507">
        <v>0</v>
      </c>
      <c r="AB1507">
        <v>1</v>
      </c>
      <c r="AC1507">
        <v>0</v>
      </c>
      <c r="AD1507">
        <v>0</v>
      </c>
      <c r="AE1507">
        <v>0</v>
      </c>
      <c r="AF1507">
        <v>1</v>
      </c>
      <c r="AG1507">
        <v>0</v>
      </c>
      <c r="AH1507">
        <v>0</v>
      </c>
      <c r="AI1507">
        <v>0</v>
      </c>
      <c r="AJ1507">
        <v>0</v>
      </c>
      <c r="AK1507">
        <v>1466</v>
      </c>
      <c r="AL1507">
        <v>1419</v>
      </c>
      <c r="AM1507">
        <v>1</v>
      </c>
    </row>
    <row r="1508" spans="1:39" x14ac:dyDescent="0.25">
      <c r="A1508">
        <v>53083</v>
      </c>
      <c r="B1508">
        <v>1</v>
      </c>
      <c r="C1508">
        <v>1</v>
      </c>
      <c r="D1508">
        <v>65</v>
      </c>
      <c r="E1508">
        <v>215</v>
      </c>
      <c r="F1508">
        <v>7</v>
      </c>
      <c r="G1508">
        <v>33</v>
      </c>
      <c r="H1508">
        <v>3</v>
      </c>
      <c r="I1508">
        <v>0</v>
      </c>
      <c r="J1508">
        <v>13</v>
      </c>
      <c r="K1508">
        <v>6</v>
      </c>
      <c r="L1508">
        <v>5</v>
      </c>
      <c r="M1508">
        <v>1</v>
      </c>
      <c r="N1508">
        <v>5</v>
      </c>
      <c r="O1508">
        <v>7</v>
      </c>
      <c r="P1508">
        <v>0</v>
      </c>
      <c r="Q1508">
        <v>1</v>
      </c>
      <c r="R1508">
        <v>0</v>
      </c>
      <c r="S1508">
        <v>0</v>
      </c>
      <c r="T1508">
        <v>0</v>
      </c>
      <c r="U1508">
        <v>0</v>
      </c>
      <c r="V1508">
        <v>3</v>
      </c>
      <c r="W1508">
        <v>11</v>
      </c>
      <c r="X1508">
        <v>0</v>
      </c>
      <c r="Y1508">
        <v>62</v>
      </c>
      <c r="Z1508">
        <v>2569</v>
      </c>
      <c r="AA1508">
        <v>0</v>
      </c>
      <c r="AB1508">
        <v>0</v>
      </c>
      <c r="AC1508">
        <v>0</v>
      </c>
      <c r="AD1508">
        <v>1</v>
      </c>
      <c r="AE1508">
        <v>0</v>
      </c>
      <c r="AF1508">
        <v>1</v>
      </c>
      <c r="AG1508">
        <v>0</v>
      </c>
      <c r="AH1508">
        <v>0</v>
      </c>
      <c r="AI1508">
        <v>0</v>
      </c>
      <c r="AJ1508">
        <v>0</v>
      </c>
      <c r="AK1508">
        <v>258</v>
      </c>
      <c r="AL1508">
        <v>245</v>
      </c>
      <c r="AM1508">
        <v>1</v>
      </c>
    </row>
    <row r="1509" spans="1:39" x14ac:dyDescent="0.25">
      <c r="A1509">
        <v>69283</v>
      </c>
      <c r="B1509">
        <v>0</v>
      </c>
      <c r="C1509">
        <v>1</v>
      </c>
      <c r="D1509">
        <v>41</v>
      </c>
      <c r="E1509">
        <v>674</v>
      </c>
      <c r="F1509">
        <v>62</v>
      </c>
      <c r="G1509">
        <v>134</v>
      </c>
      <c r="H1509">
        <v>0</v>
      </c>
      <c r="I1509">
        <v>26</v>
      </c>
      <c r="J1509">
        <v>8</v>
      </c>
      <c r="K1509">
        <v>4</v>
      </c>
      <c r="L1509">
        <v>7</v>
      </c>
      <c r="M1509">
        <v>3</v>
      </c>
      <c r="N1509">
        <v>13</v>
      </c>
      <c r="O1509">
        <v>5</v>
      </c>
      <c r="P1509">
        <v>0</v>
      </c>
      <c r="Q1509">
        <v>0</v>
      </c>
      <c r="R1509">
        <v>0</v>
      </c>
      <c r="S1509">
        <v>0</v>
      </c>
      <c r="T1509">
        <v>0</v>
      </c>
      <c r="U1509">
        <v>0</v>
      </c>
      <c r="V1509">
        <v>3</v>
      </c>
      <c r="W1509">
        <v>11</v>
      </c>
      <c r="X1509">
        <v>0</v>
      </c>
      <c r="Y1509">
        <v>45</v>
      </c>
      <c r="Z1509">
        <v>2174</v>
      </c>
      <c r="AA1509">
        <v>0</v>
      </c>
      <c r="AB1509">
        <v>1</v>
      </c>
      <c r="AC1509">
        <v>0</v>
      </c>
      <c r="AD1509">
        <v>0</v>
      </c>
      <c r="AE1509">
        <v>0</v>
      </c>
      <c r="AF1509">
        <v>0</v>
      </c>
      <c r="AG1509">
        <v>0</v>
      </c>
      <c r="AH1509">
        <v>0</v>
      </c>
      <c r="AI1509">
        <v>0</v>
      </c>
      <c r="AJ1509">
        <v>1</v>
      </c>
      <c r="AK1509">
        <v>896</v>
      </c>
      <c r="AL1509">
        <v>888</v>
      </c>
      <c r="AM1509">
        <v>0</v>
      </c>
    </row>
    <row r="1510" spans="1:39" x14ac:dyDescent="0.25">
      <c r="A1510">
        <v>46098</v>
      </c>
      <c r="B1510">
        <v>1</v>
      </c>
      <c r="C1510">
        <v>1</v>
      </c>
      <c r="D1510">
        <v>86</v>
      </c>
      <c r="E1510">
        <v>57</v>
      </c>
      <c r="F1510">
        <v>0</v>
      </c>
      <c r="G1510">
        <v>27</v>
      </c>
      <c r="H1510">
        <v>0</v>
      </c>
      <c r="I1510">
        <v>0</v>
      </c>
      <c r="J1510">
        <v>36</v>
      </c>
      <c r="K1510">
        <v>4</v>
      </c>
      <c r="L1510">
        <v>3</v>
      </c>
      <c r="M1510">
        <v>2</v>
      </c>
      <c r="N1510">
        <v>2</v>
      </c>
      <c r="O1510">
        <v>8</v>
      </c>
      <c r="P1510">
        <v>0</v>
      </c>
      <c r="Q1510">
        <v>0</v>
      </c>
      <c r="R1510">
        <v>0</v>
      </c>
      <c r="S1510">
        <v>0</v>
      </c>
      <c r="T1510">
        <v>0</v>
      </c>
      <c r="U1510">
        <v>0</v>
      </c>
      <c r="V1510">
        <v>3</v>
      </c>
      <c r="W1510">
        <v>11</v>
      </c>
      <c r="X1510">
        <v>1</v>
      </c>
      <c r="Y1510">
        <v>45</v>
      </c>
      <c r="Z1510">
        <v>2839</v>
      </c>
      <c r="AA1510">
        <v>0</v>
      </c>
      <c r="AB1510">
        <v>0</v>
      </c>
      <c r="AC1510">
        <v>1</v>
      </c>
      <c r="AD1510">
        <v>0</v>
      </c>
      <c r="AE1510">
        <v>0</v>
      </c>
      <c r="AF1510">
        <v>0</v>
      </c>
      <c r="AG1510">
        <v>0</v>
      </c>
      <c r="AH1510">
        <v>0</v>
      </c>
      <c r="AI1510">
        <v>1</v>
      </c>
      <c r="AJ1510">
        <v>0</v>
      </c>
      <c r="AK1510">
        <v>84</v>
      </c>
      <c r="AL1510">
        <v>48</v>
      </c>
      <c r="AM1510">
        <v>0</v>
      </c>
    </row>
    <row r="1511" spans="1:39" x14ac:dyDescent="0.25">
      <c r="A1511">
        <v>23331</v>
      </c>
      <c r="B1511">
        <v>1</v>
      </c>
      <c r="C1511">
        <v>0</v>
      </c>
      <c r="D1511">
        <v>92</v>
      </c>
      <c r="E1511">
        <v>5</v>
      </c>
      <c r="F1511">
        <v>36</v>
      </c>
      <c r="G1511">
        <v>7</v>
      </c>
      <c r="H1511">
        <v>0</v>
      </c>
      <c r="I1511">
        <v>10</v>
      </c>
      <c r="J1511">
        <v>45</v>
      </c>
      <c r="K1511">
        <v>2</v>
      </c>
      <c r="L1511">
        <v>3</v>
      </c>
      <c r="M1511">
        <v>0</v>
      </c>
      <c r="N1511">
        <v>3</v>
      </c>
      <c r="O1511">
        <v>8</v>
      </c>
      <c r="P1511">
        <v>0</v>
      </c>
      <c r="Q1511">
        <v>0</v>
      </c>
      <c r="R1511">
        <v>0</v>
      </c>
      <c r="S1511">
        <v>0</v>
      </c>
      <c r="T1511">
        <v>0</v>
      </c>
      <c r="U1511">
        <v>0</v>
      </c>
      <c r="V1511">
        <v>3</v>
      </c>
      <c r="W1511">
        <v>11</v>
      </c>
      <c r="X1511">
        <v>0</v>
      </c>
      <c r="Y1511">
        <v>32</v>
      </c>
      <c r="Z1511">
        <v>2822</v>
      </c>
      <c r="AA1511">
        <v>0</v>
      </c>
      <c r="AB1511">
        <v>1</v>
      </c>
      <c r="AC1511">
        <v>0</v>
      </c>
      <c r="AD1511">
        <v>0</v>
      </c>
      <c r="AE1511">
        <v>0</v>
      </c>
      <c r="AF1511">
        <v>1</v>
      </c>
      <c r="AG1511">
        <v>0</v>
      </c>
      <c r="AH1511">
        <v>0</v>
      </c>
      <c r="AI1511">
        <v>0</v>
      </c>
      <c r="AJ1511">
        <v>0</v>
      </c>
      <c r="AK1511">
        <v>58</v>
      </c>
      <c r="AL1511">
        <v>13</v>
      </c>
      <c r="AM1511">
        <v>0</v>
      </c>
    </row>
    <row r="1512" spans="1:39" x14ac:dyDescent="0.25">
      <c r="A1512">
        <v>23331</v>
      </c>
      <c r="B1512">
        <v>1</v>
      </c>
      <c r="C1512">
        <v>0</v>
      </c>
      <c r="D1512">
        <v>97</v>
      </c>
      <c r="E1512">
        <v>104</v>
      </c>
      <c r="F1512">
        <v>20</v>
      </c>
      <c r="G1512">
        <v>101</v>
      </c>
      <c r="H1512">
        <v>24</v>
      </c>
      <c r="I1512">
        <v>15</v>
      </c>
      <c r="J1512">
        <v>5</v>
      </c>
      <c r="K1512">
        <v>6</v>
      </c>
      <c r="L1512">
        <v>5</v>
      </c>
      <c r="M1512">
        <v>1</v>
      </c>
      <c r="N1512">
        <v>5</v>
      </c>
      <c r="O1512">
        <v>9</v>
      </c>
      <c r="P1512">
        <v>0</v>
      </c>
      <c r="Q1512">
        <v>0</v>
      </c>
      <c r="R1512">
        <v>0</v>
      </c>
      <c r="S1512">
        <v>0</v>
      </c>
      <c r="T1512">
        <v>0</v>
      </c>
      <c r="U1512">
        <v>0</v>
      </c>
      <c r="V1512">
        <v>3</v>
      </c>
      <c r="W1512">
        <v>11</v>
      </c>
      <c r="X1512">
        <v>0</v>
      </c>
      <c r="Y1512">
        <v>32</v>
      </c>
      <c r="Z1512">
        <v>2791</v>
      </c>
      <c r="AA1512">
        <v>0</v>
      </c>
      <c r="AB1512">
        <v>0</v>
      </c>
      <c r="AC1512">
        <v>1</v>
      </c>
      <c r="AD1512">
        <v>0</v>
      </c>
      <c r="AE1512">
        <v>0</v>
      </c>
      <c r="AF1512">
        <v>1</v>
      </c>
      <c r="AG1512">
        <v>0</v>
      </c>
      <c r="AH1512">
        <v>0</v>
      </c>
      <c r="AI1512">
        <v>0</v>
      </c>
      <c r="AJ1512">
        <v>0</v>
      </c>
      <c r="AK1512">
        <v>264</v>
      </c>
      <c r="AL1512">
        <v>259</v>
      </c>
      <c r="AM1512">
        <v>0</v>
      </c>
    </row>
    <row r="1513" spans="1:39" x14ac:dyDescent="0.25">
      <c r="A1513">
        <v>9255</v>
      </c>
      <c r="B1513">
        <v>1</v>
      </c>
      <c r="C1513">
        <v>0</v>
      </c>
      <c r="D1513">
        <v>91</v>
      </c>
      <c r="E1513">
        <v>9</v>
      </c>
      <c r="F1513">
        <v>0</v>
      </c>
      <c r="G1513">
        <v>7</v>
      </c>
      <c r="H1513">
        <v>2</v>
      </c>
      <c r="I1513">
        <v>0</v>
      </c>
      <c r="J1513">
        <v>4</v>
      </c>
      <c r="K1513">
        <v>1</v>
      </c>
      <c r="L1513">
        <v>1</v>
      </c>
      <c r="M1513">
        <v>1</v>
      </c>
      <c r="N1513">
        <v>2</v>
      </c>
      <c r="O1513">
        <v>8</v>
      </c>
      <c r="P1513">
        <v>0</v>
      </c>
      <c r="Q1513">
        <v>0</v>
      </c>
      <c r="R1513">
        <v>0</v>
      </c>
      <c r="S1513">
        <v>0</v>
      </c>
      <c r="T1513">
        <v>0</v>
      </c>
      <c r="U1513">
        <v>0</v>
      </c>
      <c r="V1513">
        <v>3</v>
      </c>
      <c r="W1513">
        <v>11</v>
      </c>
      <c r="X1513">
        <v>0</v>
      </c>
      <c r="Y1513">
        <v>31</v>
      </c>
      <c r="Z1513">
        <v>2350</v>
      </c>
      <c r="AA1513">
        <v>0</v>
      </c>
      <c r="AB1513">
        <v>0</v>
      </c>
      <c r="AC1513">
        <v>1</v>
      </c>
      <c r="AD1513">
        <v>0</v>
      </c>
      <c r="AE1513">
        <v>0</v>
      </c>
      <c r="AF1513">
        <v>0</v>
      </c>
      <c r="AG1513">
        <v>0</v>
      </c>
      <c r="AH1513">
        <v>1</v>
      </c>
      <c r="AI1513">
        <v>0</v>
      </c>
      <c r="AJ1513">
        <v>0</v>
      </c>
      <c r="AK1513">
        <v>18</v>
      </c>
      <c r="AL1513">
        <v>14</v>
      </c>
      <c r="AM1513">
        <v>0</v>
      </c>
    </row>
    <row r="1514" spans="1:39" x14ac:dyDescent="0.25">
      <c r="A1514">
        <v>67786</v>
      </c>
      <c r="B1514">
        <v>0</v>
      </c>
      <c r="C1514">
        <v>0</v>
      </c>
      <c r="D1514">
        <v>0</v>
      </c>
      <c r="E1514">
        <v>431</v>
      </c>
      <c r="F1514">
        <v>82</v>
      </c>
      <c r="G1514">
        <v>441</v>
      </c>
      <c r="H1514">
        <v>80</v>
      </c>
      <c r="I1514">
        <v>20</v>
      </c>
      <c r="J1514">
        <v>102</v>
      </c>
      <c r="K1514">
        <v>1</v>
      </c>
      <c r="L1514">
        <v>3</v>
      </c>
      <c r="M1514">
        <v>6</v>
      </c>
      <c r="N1514">
        <v>6</v>
      </c>
      <c r="O1514">
        <v>1</v>
      </c>
      <c r="P1514">
        <v>0</v>
      </c>
      <c r="Q1514">
        <v>0</v>
      </c>
      <c r="R1514">
        <v>0</v>
      </c>
      <c r="S1514">
        <v>0</v>
      </c>
      <c r="T1514">
        <v>0</v>
      </c>
      <c r="U1514">
        <v>0</v>
      </c>
      <c r="V1514">
        <v>3</v>
      </c>
      <c r="W1514">
        <v>11</v>
      </c>
      <c r="X1514">
        <v>1</v>
      </c>
      <c r="Y1514">
        <v>61</v>
      </c>
      <c r="Z1514">
        <v>2363</v>
      </c>
      <c r="AA1514">
        <v>0</v>
      </c>
      <c r="AB1514">
        <v>0</v>
      </c>
      <c r="AC1514">
        <v>0</v>
      </c>
      <c r="AD1514">
        <v>0</v>
      </c>
      <c r="AE1514">
        <v>1</v>
      </c>
      <c r="AF1514">
        <v>0</v>
      </c>
      <c r="AG1514">
        <v>0</v>
      </c>
      <c r="AH1514">
        <v>0</v>
      </c>
      <c r="AI1514">
        <v>0</v>
      </c>
      <c r="AJ1514">
        <v>1</v>
      </c>
      <c r="AK1514">
        <v>1054</v>
      </c>
      <c r="AL1514">
        <v>952</v>
      </c>
      <c r="AM1514">
        <v>0</v>
      </c>
    </row>
    <row r="1515" spans="1:39" x14ac:dyDescent="0.25">
      <c r="A1515">
        <v>71969</v>
      </c>
      <c r="B1515">
        <v>0</v>
      </c>
      <c r="C1515">
        <v>1</v>
      </c>
      <c r="D1515">
        <v>59</v>
      </c>
      <c r="E1515">
        <v>1000</v>
      </c>
      <c r="F1515">
        <v>0</v>
      </c>
      <c r="G1515">
        <v>76</v>
      </c>
      <c r="H1515">
        <v>0</v>
      </c>
      <c r="I1515">
        <v>0</v>
      </c>
      <c r="J1515">
        <v>10</v>
      </c>
      <c r="K1515">
        <v>3</v>
      </c>
      <c r="L1515">
        <v>3</v>
      </c>
      <c r="M1515">
        <v>4</v>
      </c>
      <c r="N1515">
        <v>9</v>
      </c>
      <c r="O1515">
        <v>8</v>
      </c>
      <c r="P1515">
        <v>0</v>
      </c>
      <c r="Q1515">
        <v>1</v>
      </c>
      <c r="R1515">
        <v>0</v>
      </c>
      <c r="S1515">
        <v>0</v>
      </c>
      <c r="T1515">
        <v>0</v>
      </c>
      <c r="U1515">
        <v>0</v>
      </c>
      <c r="V1515">
        <v>3</v>
      </c>
      <c r="W1515">
        <v>11</v>
      </c>
      <c r="X1515">
        <v>0</v>
      </c>
      <c r="Y1515">
        <v>49</v>
      </c>
      <c r="Z1515">
        <v>2780</v>
      </c>
      <c r="AA1515">
        <v>0</v>
      </c>
      <c r="AB1515">
        <v>1</v>
      </c>
      <c r="AC1515">
        <v>0</v>
      </c>
      <c r="AD1515">
        <v>0</v>
      </c>
      <c r="AE1515">
        <v>0</v>
      </c>
      <c r="AF1515">
        <v>0</v>
      </c>
      <c r="AG1515">
        <v>0</v>
      </c>
      <c r="AH1515">
        <v>0</v>
      </c>
      <c r="AI1515">
        <v>0</v>
      </c>
      <c r="AJ1515">
        <v>1</v>
      </c>
      <c r="AK1515">
        <v>1076</v>
      </c>
      <c r="AL1515">
        <v>1066</v>
      </c>
      <c r="AM1515">
        <v>1</v>
      </c>
    </row>
    <row r="1516" spans="1:39" x14ac:dyDescent="0.25">
      <c r="A1516">
        <v>59235</v>
      </c>
      <c r="B1516">
        <v>1</v>
      </c>
      <c r="C1516">
        <v>0</v>
      </c>
      <c r="D1516">
        <v>4</v>
      </c>
      <c r="E1516">
        <v>448</v>
      </c>
      <c r="F1516">
        <v>40</v>
      </c>
      <c r="G1516">
        <v>469</v>
      </c>
      <c r="H1516">
        <v>80</v>
      </c>
      <c r="I1516">
        <v>0</v>
      </c>
      <c r="J1516">
        <v>91</v>
      </c>
      <c r="K1516">
        <v>3</v>
      </c>
      <c r="L1516">
        <v>11</v>
      </c>
      <c r="M1516">
        <v>2</v>
      </c>
      <c r="N1516">
        <v>12</v>
      </c>
      <c r="O1516">
        <v>7</v>
      </c>
      <c r="P1516">
        <v>0</v>
      </c>
      <c r="Q1516">
        <v>0</v>
      </c>
      <c r="R1516">
        <v>0</v>
      </c>
      <c r="S1516">
        <v>0</v>
      </c>
      <c r="T1516">
        <v>0</v>
      </c>
      <c r="U1516">
        <v>0</v>
      </c>
      <c r="V1516">
        <v>3</v>
      </c>
      <c r="W1516">
        <v>11</v>
      </c>
      <c r="X1516">
        <v>0</v>
      </c>
      <c r="Y1516">
        <v>53</v>
      </c>
      <c r="Z1516">
        <v>2692</v>
      </c>
      <c r="AA1516">
        <v>0</v>
      </c>
      <c r="AB1516">
        <v>0</v>
      </c>
      <c r="AC1516">
        <v>1</v>
      </c>
      <c r="AD1516">
        <v>0</v>
      </c>
      <c r="AE1516">
        <v>0</v>
      </c>
      <c r="AF1516">
        <v>0</v>
      </c>
      <c r="AG1516">
        <v>0</v>
      </c>
      <c r="AH1516">
        <v>0</v>
      </c>
      <c r="AI1516">
        <v>1</v>
      </c>
      <c r="AJ1516">
        <v>0</v>
      </c>
      <c r="AK1516">
        <v>1037</v>
      </c>
      <c r="AL1516">
        <v>946</v>
      </c>
      <c r="AM1516">
        <v>0</v>
      </c>
    </row>
    <row r="1517" spans="1:39" x14ac:dyDescent="0.25">
      <c r="A1517">
        <v>31928</v>
      </c>
      <c r="B1517">
        <v>1</v>
      </c>
      <c r="C1517">
        <v>0</v>
      </c>
      <c r="D1517">
        <v>5</v>
      </c>
      <c r="E1517">
        <v>33</v>
      </c>
      <c r="F1517">
        <v>4</v>
      </c>
      <c r="G1517">
        <v>24</v>
      </c>
      <c r="H1517">
        <v>4</v>
      </c>
      <c r="I1517">
        <v>2</v>
      </c>
      <c r="J1517">
        <v>5</v>
      </c>
      <c r="K1517">
        <v>2</v>
      </c>
      <c r="L1517">
        <v>3</v>
      </c>
      <c r="M1517">
        <v>0</v>
      </c>
      <c r="N1517">
        <v>4</v>
      </c>
      <c r="O1517">
        <v>7</v>
      </c>
      <c r="P1517">
        <v>0</v>
      </c>
      <c r="Q1517">
        <v>0</v>
      </c>
      <c r="R1517">
        <v>0</v>
      </c>
      <c r="S1517">
        <v>0</v>
      </c>
      <c r="T1517">
        <v>0</v>
      </c>
      <c r="U1517">
        <v>0</v>
      </c>
      <c r="V1517">
        <v>3</v>
      </c>
      <c r="W1517">
        <v>11</v>
      </c>
      <c r="X1517">
        <v>0</v>
      </c>
      <c r="Y1517">
        <v>31</v>
      </c>
      <c r="Z1517">
        <v>2252</v>
      </c>
      <c r="AA1517">
        <v>0</v>
      </c>
      <c r="AB1517">
        <v>0</v>
      </c>
      <c r="AC1517">
        <v>0</v>
      </c>
      <c r="AD1517">
        <v>1</v>
      </c>
      <c r="AE1517">
        <v>0</v>
      </c>
      <c r="AF1517">
        <v>0</v>
      </c>
      <c r="AG1517">
        <v>0</v>
      </c>
      <c r="AH1517">
        <v>1</v>
      </c>
      <c r="AI1517">
        <v>0</v>
      </c>
      <c r="AJ1517">
        <v>0</v>
      </c>
      <c r="AK1517">
        <v>67</v>
      </c>
      <c r="AL1517">
        <v>62</v>
      </c>
      <c r="AM1517">
        <v>0</v>
      </c>
    </row>
    <row r="1518" spans="1:39" x14ac:dyDescent="0.25">
      <c r="A1518">
        <v>74881</v>
      </c>
      <c r="B1518">
        <v>1</v>
      </c>
      <c r="C1518">
        <v>1</v>
      </c>
      <c r="D1518">
        <v>48</v>
      </c>
      <c r="E1518">
        <v>505</v>
      </c>
      <c r="F1518">
        <v>72</v>
      </c>
      <c r="G1518">
        <v>270</v>
      </c>
      <c r="H1518">
        <v>36</v>
      </c>
      <c r="I1518">
        <v>27</v>
      </c>
      <c r="J1518">
        <v>54</v>
      </c>
      <c r="K1518">
        <v>4</v>
      </c>
      <c r="L1518">
        <v>9</v>
      </c>
      <c r="M1518">
        <v>2</v>
      </c>
      <c r="N1518">
        <v>12</v>
      </c>
      <c r="O1518">
        <v>5</v>
      </c>
      <c r="P1518">
        <v>0</v>
      </c>
      <c r="Q1518">
        <v>0</v>
      </c>
      <c r="R1518">
        <v>0</v>
      </c>
      <c r="S1518">
        <v>0</v>
      </c>
      <c r="T1518">
        <v>0</v>
      </c>
      <c r="U1518">
        <v>0</v>
      </c>
      <c r="V1518">
        <v>3</v>
      </c>
      <c r="W1518">
        <v>11</v>
      </c>
      <c r="X1518">
        <v>0</v>
      </c>
      <c r="Y1518">
        <v>59</v>
      </c>
      <c r="Z1518">
        <v>2637</v>
      </c>
      <c r="AA1518">
        <v>0</v>
      </c>
      <c r="AB1518">
        <v>0</v>
      </c>
      <c r="AC1518">
        <v>0</v>
      </c>
      <c r="AD1518">
        <v>1</v>
      </c>
      <c r="AE1518">
        <v>0</v>
      </c>
      <c r="AF1518">
        <v>0</v>
      </c>
      <c r="AG1518">
        <v>0</v>
      </c>
      <c r="AH1518">
        <v>0</v>
      </c>
      <c r="AI1518">
        <v>1</v>
      </c>
      <c r="AJ1518">
        <v>0</v>
      </c>
      <c r="AK1518">
        <v>910</v>
      </c>
      <c r="AL1518">
        <v>856</v>
      </c>
      <c r="AM1518">
        <v>0</v>
      </c>
    </row>
    <row r="1519" spans="1:39" x14ac:dyDescent="0.25">
      <c r="A1519">
        <v>65819</v>
      </c>
      <c r="B1519">
        <v>0</v>
      </c>
      <c r="C1519">
        <v>0</v>
      </c>
      <c r="D1519">
        <v>99</v>
      </c>
      <c r="E1519">
        <v>267</v>
      </c>
      <c r="F1519">
        <v>38</v>
      </c>
      <c r="G1519">
        <v>701</v>
      </c>
      <c r="H1519">
        <v>149</v>
      </c>
      <c r="I1519">
        <v>165</v>
      </c>
      <c r="J1519">
        <v>63</v>
      </c>
      <c r="K1519">
        <v>1</v>
      </c>
      <c r="L1519">
        <v>5</v>
      </c>
      <c r="M1519">
        <v>4</v>
      </c>
      <c r="N1519">
        <v>10</v>
      </c>
      <c r="O1519">
        <v>3</v>
      </c>
      <c r="P1519">
        <v>0</v>
      </c>
      <c r="Q1519">
        <v>0</v>
      </c>
      <c r="R1519">
        <v>0</v>
      </c>
      <c r="S1519">
        <v>0</v>
      </c>
      <c r="T1519">
        <v>0</v>
      </c>
      <c r="U1519">
        <v>0</v>
      </c>
      <c r="V1519">
        <v>3</v>
      </c>
      <c r="W1519">
        <v>11</v>
      </c>
      <c r="X1519">
        <v>0</v>
      </c>
      <c r="Y1519">
        <v>42</v>
      </c>
      <c r="Z1519">
        <v>2736</v>
      </c>
      <c r="AA1519">
        <v>0</v>
      </c>
      <c r="AB1519">
        <v>1</v>
      </c>
      <c r="AC1519">
        <v>0</v>
      </c>
      <c r="AD1519">
        <v>0</v>
      </c>
      <c r="AE1519">
        <v>0</v>
      </c>
      <c r="AF1519">
        <v>0</v>
      </c>
      <c r="AG1519">
        <v>0</v>
      </c>
      <c r="AH1519">
        <v>1</v>
      </c>
      <c r="AI1519">
        <v>0</v>
      </c>
      <c r="AJ1519">
        <v>0</v>
      </c>
      <c r="AK1519">
        <v>1320</v>
      </c>
      <c r="AL1519">
        <v>1257</v>
      </c>
      <c r="AM1519">
        <v>0</v>
      </c>
    </row>
    <row r="1520" spans="1:39" x14ac:dyDescent="0.25">
      <c r="A1520">
        <v>51411</v>
      </c>
      <c r="B1520">
        <v>1</v>
      </c>
      <c r="C1520">
        <v>2</v>
      </c>
      <c r="D1520">
        <v>81</v>
      </c>
      <c r="E1520">
        <v>14</v>
      </c>
      <c r="F1520">
        <v>0</v>
      </c>
      <c r="G1520">
        <v>3</v>
      </c>
      <c r="H1520">
        <v>0</v>
      </c>
      <c r="I1520">
        <v>0</v>
      </c>
      <c r="J1520">
        <v>1</v>
      </c>
      <c r="K1520">
        <v>1</v>
      </c>
      <c r="L1520">
        <v>0</v>
      </c>
      <c r="M1520">
        <v>0</v>
      </c>
      <c r="N1520">
        <v>3</v>
      </c>
      <c r="O1520">
        <v>5</v>
      </c>
      <c r="P1520">
        <v>0</v>
      </c>
      <c r="Q1520">
        <v>0</v>
      </c>
      <c r="R1520">
        <v>0</v>
      </c>
      <c r="S1520">
        <v>0</v>
      </c>
      <c r="T1520">
        <v>0</v>
      </c>
      <c r="U1520">
        <v>0</v>
      </c>
      <c r="V1520">
        <v>3</v>
      </c>
      <c r="W1520">
        <v>11</v>
      </c>
      <c r="X1520">
        <v>0</v>
      </c>
      <c r="Y1520">
        <v>67</v>
      </c>
      <c r="Z1520">
        <v>2558</v>
      </c>
      <c r="AA1520">
        <v>0</v>
      </c>
      <c r="AB1520">
        <v>0</v>
      </c>
      <c r="AC1520">
        <v>1</v>
      </c>
      <c r="AD1520">
        <v>0</v>
      </c>
      <c r="AE1520">
        <v>0</v>
      </c>
      <c r="AF1520">
        <v>0</v>
      </c>
      <c r="AG1520">
        <v>0</v>
      </c>
      <c r="AH1520">
        <v>0</v>
      </c>
      <c r="AI1520">
        <v>0</v>
      </c>
      <c r="AJ1520">
        <v>1</v>
      </c>
      <c r="AK1520">
        <v>17</v>
      </c>
      <c r="AL1520">
        <v>16</v>
      </c>
      <c r="AM1520">
        <v>0</v>
      </c>
    </row>
    <row r="1521" spans="1:39" x14ac:dyDescent="0.25">
      <c r="A1521">
        <v>51983</v>
      </c>
      <c r="B1521">
        <v>0</v>
      </c>
      <c r="C1521">
        <v>1</v>
      </c>
      <c r="D1521">
        <v>95</v>
      </c>
      <c r="E1521">
        <v>631</v>
      </c>
      <c r="F1521">
        <v>0</v>
      </c>
      <c r="G1521">
        <v>115</v>
      </c>
      <c r="H1521">
        <v>10</v>
      </c>
      <c r="I1521">
        <v>7</v>
      </c>
      <c r="J1521">
        <v>30</v>
      </c>
      <c r="K1521">
        <v>3</v>
      </c>
      <c r="L1521">
        <v>9</v>
      </c>
      <c r="M1521">
        <v>2</v>
      </c>
      <c r="N1521">
        <v>10</v>
      </c>
      <c r="O1521">
        <v>7</v>
      </c>
      <c r="P1521">
        <v>0</v>
      </c>
      <c r="Q1521">
        <v>0</v>
      </c>
      <c r="R1521">
        <v>0</v>
      </c>
      <c r="S1521">
        <v>0</v>
      </c>
      <c r="T1521">
        <v>0</v>
      </c>
      <c r="U1521">
        <v>0</v>
      </c>
      <c r="V1521">
        <v>3</v>
      </c>
      <c r="W1521">
        <v>11</v>
      </c>
      <c r="X1521">
        <v>0</v>
      </c>
      <c r="Y1521">
        <v>56</v>
      </c>
      <c r="Z1521">
        <v>2826</v>
      </c>
      <c r="AA1521">
        <v>1</v>
      </c>
      <c r="AB1521">
        <v>0</v>
      </c>
      <c r="AC1521">
        <v>0</v>
      </c>
      <c r="AD1521">
        <v>0</v>
      </c>
      <c r="AE1521">
        <v>0</v>
      </c>
      <c r="AF1521">
        <v>0</v>
      </c>
      <c r="AG1521">
        <v>0</v>
      </c>
      <c r="AH1521">
        <v>1</v>
      </c>
      <c r="AI1521">
        <v>0</v>
      </c>
      <c r="AJ1521">
        <v>0</v>
      </c>
      <c r="AK1521">
        <v>763</v>
      </c>
      <c r="AL1521">
        <v>733</v>
      </c>
      <c r="AM1521">
        <v>0</v>
      </c>
    </row>
    <row r="1522" spans="1:39" x14ac:dyDescent="0.25">
      <c r="A1522">
        <v>42386</v>
      </c>
      <c r="B1522">
        <v>1</v>
      </c>
      <c r="C1522">
        <v>0</v>
      </c>
      <c r="D1522">
        <v>43</v>
      </c>
      <c r="E1522">
        <v>65</v>
      </c>
      <c r="F1522">
        <v>4</v>
      </c>
      <c r="G1522">
        <v>16</v>
      </c>
      <c r="H1522">
        <v>0</v>
      </c>
      <c r="I1522">
        <v>4</v>
      </c>
      <c r="J1522">
        <v>11</v>
      </c>
      <c r="K1522">
        <v>1</v>
      </c>
      <c r="L1522">
        <v>3</v>
      </c>
      <c r="M1522">
        <v>0</v>
      </c>
      <c r="N1522">
        <v>3</v>
      </c>
      <c r="O1522">
        <v>8</v>
      </c>
      <c r="P1522">
        <v>0</v>
      </c>
      <c r="Q1522">
        <v>0</v>
      </c>
      <c r="R1522">
        <v>0</v>
      </c>
      <c r="S1522">
        <v>0</v>
      </c>
      <c r="T1522">
        <v>0</v>
      </c>
      <c r="U1522">
        <v>0</v>
      </c>
      <c r="V1522">
        <v>3</v>
      </c>
      <c r="W1522">
        <v>11</v>
      </c>
      <c r="X1522">
        <v>0</v>
      </c>
      <c r="Y1522">
        <v>34</v>
      </c>
      <c r="Z1522">
        <v>2691</v>
      </c>
      <c r="AA1522">
        <v>0</v>
      </c>
      <c r="AB1522">
        <v>0</v>
      </c>
      <c r="AC1522">
        <v>0</v>
      </c>
      <c r="AD1522">
        <v>1</v>
      </c>
      <c r="AE1522">
        <v>0</v>
      </c>
      <c r="AF1522">
        <v>0</v>
      </c>
      <c r="AG1522">
        <v>0</v>
      </c>
      <c r="AH1522">
        <v>0</v>
      </c>
      <c r="AI1522">
        <v>1</v>
      </c>
      <c r="AJ1522">
        <v>0</v>
      </c>
      <c r="AK1522">
        <v>89</v>
      </c>
      <c r="AL1522">
        <v>78</v>
      </c>
      <c r="AM1522">
        <v>0</v>
      </c>
    </row>
    <row r="1523" spans="1:39" x14ac:dyDescent="0.25">
      <c r="A1523">
        <v>30390</v>
      </c>
      <c r="B1523">
        <v>0</v>
      </c>
      <c r="C1523">
        <v>0</v>
      </c>
      <c r="D1523">
        <v>5</v>
      </c>
      <c r="E1523">
        <v>10</v>
      </c>
      <c r="F1523">
        <v>12</v>
      </c>
      <c r="G1523">
        <v>12</v>
      </c>
      <c r="H1523">
        <v>25</v>
      </c>
      <c r="I1523">
        <v>1</v>
      </c>
      <c r="J1523">
        <v>20</v>
      </c>
      <c r="K1523">
        <v>1</v>
      </c>
      <c r="L1523">
        <v>2</v>
      </c>
      <c r="M1523">
        <v>0</v>
      </c>
      <c r="N1523">
        <v>3</v>
      </c>
      <c r="O1523">
        <v>6</v>
      </c>
      <c r="P1523">
        <v>0</v>
      </c>
      <c r="Q1523">
        <v>0</v>
      </c>
      <c r="R1523">
        <v>0</v>
      </c>
      <c r="S1523">
        <v>0</v>
      </c>
      <c r="T1523">
        <v>0</v>
      </c>
      <c r="U1523">
        <v>0</v>
      </c>
      <c r="V1523">
        <v>3</v>
      </c>
      <c r="W1523">
        <v>11</v>
      </c>
      <c r="X1523">
        <v>0</v>
      </c>
      <c r="Y1523">
        <v>33</v>
      </c>
      <c r="Z1523">
        <v>2459</v>
      </c>
      <c r="AA1523">
        <v>0</v>
      </c>
      <c r="AB1523">
        <v>1</v>
      </c>
      <c r="AC1523">
        <v>0</v>
      </c>
      <c r="AD1523">
        <v>0</v>
      </c>
      <c r="AE1523">
        <v>0</v>
      </c>
      <c r="AF1523">
        <v>1</v>
      </c>
      <c r="AG1523">
        <v>0</v>
      </c>
      <c r="AH1523">
        <v>0</v>
      </c>
      <c r="AI1523">
        <v>0</v>
      </c>
      <c r="AJ1523">
        <v>0</v>
      </c>
      <c r="AK1523">
        <v>60</v>
      </c>
      <c r="AL1523">
        <v>40</v>
      </c>
      <c r="AM1523">
        <v>0</v>
      </c>
    </row>
    <row r="1524" spans="1:39" x14ac:dyDescent="0.25">
      <c r="A1524">
        <v>30983</v>
      </c>
      <c r="B1524">
        <v>0</v>
      </c>
      <c r="C1524">
        <v>0</v>
      </c>
      <c r="D1524">
        <v>50</v>
      </c>
      <c r="E1524">
        <v>51</v>
      </c>
      <c r="F1524">
        <v>4</v>
      </c>
      <c r="G1524">
        <v>50</v>
      </c>
      <c r="H1524">
        <v>12</v>
      </c>
      <c r="I1524">
        <v>1</v>
      </c>
      <c r="J1524">
        <v>49</v>
      </c>
      <c r="K1524">
        <v>1</v>
      </c>
      <c r="L1524">
        <v>4</v>
      </c>
      <c r="M1524">
        <v>0</v>
      </c>
      <c r="N1524">
        <v>3</v>
      </c>
      <c r="O1524">
        <v>8</v>
      </c>
      <c r="P1524">
        <v>0</v>
      </c>
      <c r="Q1524">
        <v>0</v>
      </c>
      <c r="R1524">
        <v>0</v>
      </c>
      <c r="S1524">
        <v>0</v>
      </c>
      <c r="T1524">
        <v>0</v>
      </c>
      <c r="U1524">
        <v>0</v>
      </c>
      <c r="V1524">
        <v>3</v>
      </c>
      <c r="W1524">
        <v>11</v>
      </c>
      <c r="X1524">
        <v>1</v>
      </c>
      <c r="Y1524">
        <v>57</v>
      </c>
      <c r="Z1524">
        <v>2756</v>
      </c>
      <c r="AA1524">
        <v>0</v>
      </c>
      <c r="AB1524">
        <v>0</v>
      </c>
      <c r="AC1524">
        <v>1</v>
      </c>
      <c r="AD1524">
        <v>0</v>
      </c>
      <c r="AE1524">
        <v>0</v>
      </c>
      <c r="AF1524">
        <v>0</v>
      </c>
      <c r="AG1524">
        <v>0</v>
      </c>
      <c r="AH1524">
        <v>1</v>
      </c>
      <c r="AI1524">
        <v>0</v>
      </c>
      <c r="AJ1524">
        <v>0</v>
      </c>
      <c r="AK1524">
        <v>118</v>
      </c>
      <c r="AL1524">
        <v>69</v>
      </c>
      <c r="AM1524">
        <v>0</v>
      </c>
    </row>
    <row r="1525" spans="1:39" x14ac:dyDescent="0.25">
      <c r="A1525">
        <v>66033</v>
      </c>
      <c r="B1525">
        <v>0</v>
      </c>
      <c r="C1525">
        <v>1</v>
      </c>
      <c r="D1525">
        <v>76</v>
      </c>
      <c r="E1525">
        <v>293</v>
      </c>
      <c r="F1525">
        <v>35</v>
      </c>
      <c r="G1525">
        <v>179</v>
      </c>
      <c r="H1525">
        <v>46</v>
      </c>
      <c r="I1525">
        <v>59</v>
      </c>
      <c r="J1525">
        <v>65</v>
      </c>
      <c r="K1525">
        <v>2</v>
      </c>
      <c r="L1525">
        <v>8</v>
      </c>
      <c r="M1525">
        <v>3</v>
      </c>
      <c r="N1525">
        <v>7</v>
      </c>
      <c r="O1525">
        <v>7</v>
      </c>
      <c r="P1525">
        <v>0</v>
      </c>
      <c r="Q1525">
        <v>0</v>
      </c>
      <c r="R1525">
        <v>0</v>
      </c>
      <c r="S1525">
        <v>0</v>
      </c>
      <c r="T1525">
        <v>0</v>
      </c>
      <c r="U1525">
        <v>0</v>
      </c>
      <c r="V1525">
        <v>3</v>
      </c>
      <c r="W1525">
        <v>11</v>
      </c>
      <c r="X1525">
        <v>0</v>
      </c>
      <c r="Y1525">
        <v>63</v>
      </c>
      <c r="Z1525">
        <v>2684</v>
      </c>
      <c r="AA1525">
        <v>0</v>
      </c>
      <c r="AB1525">
        <v>0</v>
      </c>
      <c r="AC1525">
        <v>0</v>
      </c>
      <c r="AD1525">
        <v>0</v>
      </c>
      <c r="AE1525">
        <v>1</v>
      </c>
      <c r="AF1525">
        <v>0</v>
      </c>
      <c r="AG1525">
        <v>0</v>
      </c>
      <c r="AH1525">
        <v>1</v>
      </c>
      <c r="AI1525">
        <v>0</v>
      </c>
      <c r="AJ1525">
        <v>0</v>
      </c>
      <c r="AK1525">
        <v>612</v>
      </c>
      <c r="AL1525">
        <v>547</v>
      </c>
      <c r="AM1525">
        <v>0</v>
      </c>
    </row>
    <row r="1526" spans="1:39" x14ac:dyDescent="0.25">
      <c r="A1526">
        <v>37284</v>
      </c>
      <c r="B1526">
        <v>1</v>
      </c>
      <c r="C1526">
        <v>1</v>
      </c>
      <c r="D1526">
        <v>46</v>
      </c>
      <c r="E1526">
        <v>11</v>
      </c>
      <c r="F1526">
        <v>1</v>
      </c>
      <c r="G1526">
        <v>2</v>
      </c>
      <c r="H1526">
        <v>2</v>
      </c>
      <c r="I1526">
        <v>1</v>
      </c>
      <c r="J1526">
        <v>6</v>
      </c>
      <c r="K1526">
        <v>1</v>
      </c>
      <c r="L1526">
        <v>0</v>
      </c>
      <c r="M1526">
        <v>0</v>
      </c>
      <c r="N1526">
        <v>3</v>
      </c>
      <c r="O1526">
        <v>6</v>
      </c>
      <c r="P1526">
        <v>0</v>
      </c>
      <c r="Q1526">
        <v>0</v>
      </c>
      <c r="R1526">
        <v>0</v>
      </c>
      <c r="S1526">
        <v>0</v>
      </c>
      <c r="T1526">
        <v>0</v>
      </c>
      <c r="U1526">
        <v>0</v>
      </c>
      <c r="V1526">
        <v>3</v>
      </c>
      <c r="W1526">
        <v>11</v>
      </c>
      <c r="X1526">
        <v>0</v>
      </c>
      <c r="Y1526">
        <v>45</v>
      </c>
      <c r="Z1526">
        <v>2616</v>
      </c>
      <c r="AA1526">
        <v>0</v>
      </c>
      <c r="AB1526">
        <v>1</v>
      </c>
      <c r="AC1526">
        <v>0</v>
      </c>
      <c r="AD1526">
        <v>0</v>
      </c>
      <c r="AE1526">
        <v>0</v>
      </c>
      <c r="AF1526">
        <v>1</v>
      </c>
      <c r="AG1526">
        <v>0</v>
      </c>
      <c r="AH1526">
        <v>0</v>
      </c>
      <c r="AI1526">
        <v>0</v>
      </c>
      <c r="AJ1526">
        <v>0</v>
      </c>
      <c r="AK1526">
        <v>17</v>
      </c>
      <c r="AL1526">
        <v>11</v>
      </c>
      <c r="AM1526">
        <v>0</v>
      </c>
    </row>
    <row r="1527" spans="1:39" x14ac:dyDescent="0.25">
      <c r="A1527">
        <v>57530</v>
      </c>
      <c r="B1527">
        <v>0</v>
      </c>
      <c r="C1527">
        <v>1</v>
      </c>
      <c r="D1527">
        <v>68</v>
      </c>
      <c r="E1527">
        <v>50</v>
      </c>
      <c r="F1527">
        <v>1</v>
      </c>
      <c r="G1527">
        <v>27</v>
      </c>
      <c r="H1527">
        <v>6</v>
      </c>
      <c r="I1527">
        <v>7</v>
      </c>
      <c r="J1527">
        <v>1</v>
      </c>
      <c r="K1527">
        <v>1</v>
      </c>
      <c r="L1527">
        <v>1</v>
      </c>
      <c r="M1527">
        <v>1</v>
      </c>
      <c r="N1527">
        <v>4</v>
      </c>
      <c r="O1527">
        <v>1</v>
      </c>
      <c r="P1527">
        <v>0</v>
      </c>
      <c r="Q1527">
        <v>0</v>
      </c>
      <c r="R1527">
        <v>0</v>
      </c>
      <c r="S1527">
        <v>0</v>
      </c>
      <c r="T1527">
        <v>0</v>
      </c>
      <c r="U1527">
        <v>0</v>
      </c>
      <c r="V1527">
        <v>3</v>
      </c>
      <c r="W1527">
        <v>11</v>
      </c>
      <c r="X1527">
        <v>0</v>
      </c>
      <c r="Y1527">
        <v>69</v>
      </c>
      <c r="Z1527">
        <v>2419</v>
      </c>
      <c r="AA1527">
        <v>1</v>
      </c>
      <c r="AB1527">
        <v>0</v>
      </c>
      <c r="AC1527">
        <v>0</v>
      </c>
      <c r="AD1527">
        <v>0</v>
      </c>
      <c r="AE1527">
        <v>0</v>
      </c>
      <c r="AF1527">
        <v>0</v>
      </c>
      <c r="AG1527">
        <v>0</v>
      </c>
      <c r="AH1527">
        <v>0</v>
      </c>
      <c r="AI1527">
        <v>1</v>
      </c>
      <c r="AJ1527">
        <v>0</v>
      </c>
      <c r="AK1527">
        <v>91</v>
      </c>
      <c r="AL1527">
        <v>90</v>
      </c>
      <c r="AM1527">
        <v>0</v>
      </c>
    </row>
    <row r="1528" spans="1:39" x14ac:dyDescent="0.25">
      <c r="A1528">
        <v>76800</v>
      </c>
      <c r="B1528">
        <v>0</v>
      </c>
      <c r="C1528">
        <v>0</v>
      </c>
      <c r="D1528">
        <v>33</v>
      </c>
      <c r="E1528">
        <v>173</v>
      </c>
      <c r="F1528">
        <v>26</v>
      </c>
      <c r="G1528">
        <v>255</v>
      </c>
      <c r="H1528">
        <v>35</v>
      </c>
      <c r="I1528">
        <v>71</v>
      </c>
      <c r="J1528">
        <v>81</v>
      </c>
      <c r="K1528">
        <v>1</v>
      </c>
      <c r="L1528">
        <v>4</v>
      </c>
      <c r="M1528">
        <v>4</v>
      </c>
      <c r="N1528">
        <v>7</v>
      </c>
      <c r="O1528">
        <v>1</v>
      </c>
      <c r="P1528">
        <v>0</v>
      </c>
      <c r="Q1528">
        <v>0</v>
      </c>
      <c r="R1528">
        <v>0</v>
      </c>
      <c r="S1528">
        <v>0</v>
      </c>
      <c r="T1528">
        <v>0</v>
      </c>
      <c r="U1528">
        <v>0</v>
      </c>
      <c r="V1528">
        <v>3</v>
      </c>
      <c r="W1528">
        <v>11</v>
      </c>
      <c r="X1528">
        <v>0</v>
      </c>
      <c r="Y1528">
        <v>55</v>
      </c>
      <c r="Z1528">
        <v>2272</v>
      </c>
      <c r="AA1528">
        <v>0</v>
      </c>
      <c r="AB1528">
        <v>1</v>
      </c>
      <c r="AC1528">
        <v>0</v>
      </c>
      <c r="AD1528">
        <v>0</v>
      </c>
      <c r="AE1528">
        <v>0</v>
      </c>
      <c r="AF1528">
        <v>1</v>
      </c>
      <c r="AG1528">
        <v>0</v>
      </c>
      <c r="AH1528">
        <v>0</v>
      </c>
      <c r="AI1528">
        <v>0</v>
      </c>
      <c r="AJ1528">
        <v>0</v>
      </c>
      <c r="AK1528">
        <v>560</v>
      </c>
      <c r="AL1528">
        <v>479</v>
      </c>
      <c r="AM1528">
        <v>0</v>
      </c>
    </row>
    <row r="1529" spans="1:39" x14ac:dyDescent="0.25">
      <c r="A1529">
        <v>63943</v>
      </c>
      <c r="B1529">
        <v>0</v>
      </c>
      <c r="C1529">
        <v>1</v>
      </c>
      <c r="D1529">
        <v>50</v>
      </c>
      <c r="E1529">
        <v>423</v>
      </c>
      <c r="F1529">
        <v>184</v>
      </c>
      <c r="G1529">
        <v>368</v>
      </c>
      <c r="H1529">
        <v>13</v>
      </c>
      <c r="I1529">
        <v>97</v>
      </c>
      <c r="J1529">
        <v>21</v>
      </c>
      <c r="K1529">
        <v>1</v>
      </c>
      <c r="L1529">
        <v>6</v>
      </c>
      <c r="M1529">
        <v>4</v>
      </c>
      <c r="N1529">
        <v>6</v>
      </c>
      <c r="O1529">
        <v>5</v>
      </c>
      <c r="P1529">
        <v>0</v>
      </c>
      <c r="Q1529">
        <v>0</v>
      </c>
      <c r="R1529">
        <v>0</v>
      </c>
      <c r="S1529">
        <v>0</v>
      </c>
      <c r="T1529">
        <v>0</v>
      </c>
      <c r="U1529">
        <v>0</v>
      </c>
      <c r="V1529">
        <v>3</v>
      </c>
      <c r="W1529">
        <v>11</v>
      </c>
      <c r="X1529">
        <v>0</v>
      </c>
      <c r="Y1529">
        <v>64</v>
      </c>
      <c r="Z1529">
        <v>2824</v>
      </c>
      <c r="AA1529">
        <v>0</v>
      </c>
      <c r="AB1529">
        <v>1</v>
      </c>
      <c r="AC1529">
        <v>0</v>
      </c>
      <c r="AD1529">
        <v>0</v>
      </c>
      <c r="AE1529">
        <v>0</v>
      </c>
      <c r="AF1529">
        <v>0</v>
      </c>
      <c r="AG1529">
        <v>0</v>
      </c>
      <c r="AH1529">
        <v>1</v>
      </c>
      <c r="AI1529">
        <v>0</v>
      </c>
      <c r="AJ1529">
        <v>0</v>
      </c>
      <c r="AK1529">
        <v>1085</v>
      </c>
      <c r="AL1529">
        <v>1064</v>
      </c>
      <c r="AM1529">
        <v>0</v>
      </c>
    </row>
    <row r="1530" spans="1:39" x14ac:dyDescent="0.25">
      <c r="A1530">
        <v>76081</v>
      </c>
      <c r="B1530">
        <v>0</v>
      </c>
      <c r="C1530">
        <v>0</v>
      </c>
      <c r="D1530">
        <v>85</v>
      </c>
      <c r="E1530">
        <v>292</v>
      </c>
      <c r="F1530">
        <v>30</v>
      </c>
      <c r="G1530">
        <v>415</v>
      </c>
      <c r="H1530">
        <v>63</v>
      </c>
      <c r="I1530">
        <v>33</v>
      </c>
      <c r="J1530">
        <v>200</v>
      </c>
      <c r="K1530">
        <v>1</v>
      </c>
      <c r="L1530">
        <v>4</v>
      </c>
      <c r="M1530">
        <v>5</v>
      </c>
      <c r="N1530">
        <v>4</v>
      </c>
      <c r="O1530">
        <v>2</v>
      </c>
      <c r="P1530">
        <v>0</v>
      </c>
      <c r="Q1530">
        <v>0</v>
      </c>
      <c r="R1530">
        <v>0</v>
      </c>
      <c r="S1530">
        <v>1</v>
      </c>
      <c r="T1530">
        <v>0</v>
      </c>
      <c r="U1530">
        <v>0</v>
      </c>
      <c r="V1530">
        <v>3</v>
      </c>
      <c r="W1530">
        <v>11</v>
      </c>
      <c r="X1530">
        <v>0</v>
      </c>
      <c r="Y1530">
        <v>58</v>
      </c>
      <c r="Z1530">
        <v>2196</v>
      </c>
      <c r="AA1530">
        <v>0</v>
      </c>
      <c r="AB1530">
        <v>0</v>
      </c>
      <c r="AC1530">
        <v>0</v>
      </c>
      <c r="AD1530">
        <v>1</v>
      </c>
      <c r="AE1530">
        <v>0</v>
      </c>
      <c r="AF1530">
        <v>0</v>
      </c>
      <c r="AG1530">
        <v>0</v>
      </c>
      <c r="AH1530">
        <v>1</v>
      </c>
      <c r="AI1530">
        <v>0</v>
      </c>
      <c r="AJ1530">
        <v>0</v>
      </c>
      <c r="AK1530">
        <v>833</v>
      </c>
      <c r="AL1530">
        <v>633</v>
      </c>
      <c r="AM1530">
        <v>1</v>
      </c>
    </row>
    <row r="1531" spans="1:39" x14ac:dyDescent="0.25">
      <c r="A1531">
        <v>67445</v>
      </c>
      <c r="B1531">
        <v>0</v>
      </c>
      <c r="C1531">
        <v>1</v>
      </c>
      <c r="D1531">
        <v>63</v>
      </c>
      <c r="E1531">
        <v>757</v>
      </c>
      <c r="F1531">
        <v>80</v>
      </c>
      <c r="G1531">
        <v>217</v>
      </c>
      <c r="H1531">
        <v>29</v>
      </c>
      <c r="I1531">
        <v>80</v>
      </c>
      <c r="J1531">
        <v>11</v>
      </c>
      <c r="K1531">
        <v>5</v>
      </c>
      <c r="L1531">
        <v>9</v>
      </c>
      <c r="M1531">
        <v>6</v>
      </c>
      <c r="N1531">
        <v>12</v>
      </c>
      <c r="O1531">
        <v>6</v>
      </c>
      <c r="P1531">
        <v>0</v>
      </c>
      <c r="Q1531">
        <v>0</v>
      </c>
      <c r="R1531">
        <v>0</v>
      </c>
      <c r="S1531">
        <v>0</v>
      </c>
      <c r="T1531">
        <v>0</v>
      </c>
      <c r="U1531">
        <v>0</v>
      </c>
      <c r="V1531">
        <v>3</v>
      </c>
      <c r="W1531">
        <v>11</v>
      </c>
      <c r="X1531">
        <v>0</v>
      </c>
      <c r="Y1531">
        <v>46</v>
      </c>
      <c r="Z1531">
        <v>2845</v>
      </c>
      <c r="AA1531">
        <v>0</v>
      </c>
      <c r="AB1531">
        <v>1</v>
      </c>
      <c r="AC1531">
        <v>0</v>
      </c>
      <c r="AD1531">
        <v>0</v>
      </c>
      <c r="AE1531">
        <v>0</v>
      </c>
      <c r="AF1531">
        <v>0</v>
      </c>
      <c r="AG1531">
        <v>0</v>
      </c>
      <c r="AH1531">
        <v>1</v>
      </c>
      <c r="AI1531">
        <v>0</v>
      </c>
      <c r="AJ1531">
        <v>0</v>
      </c>
      <c r="AK1531">
        <v>1163</v>
      </c>
      <c r="AL1531">
        <v>1152</v>
      </c>
      <c r="AM1531">
        <v>0</v>
      </c>
    </row>
    <row r="1532" spans="1:39" x14ac:dyDescent="0.25">
      <c r="A1532">
        <v>37054</v>
      </c>
      <c r="B1532">
        <v>1</v>
      </c>
      <c r="C1532">
        <v>1</v>
      </c>
      <c r="D1532">
        <v>89</v>
      </c>
      <c r="E1532">
        <v>12</v>
      </c>
      <c r="F1532">
        <v>1</v>
      </c>
      <c r="G1532">
        <v>6</v>
      </c>
      <c r="H1532">
        <v>0</v>
      </c>
      <c r="I1532">
        <v>1</v>
      </c>
      <c r="J1532">
        <v>5</v>
      </c>
      <c r="K1532">
        <v>2</v>
      </c>
      <c r="L1532">
        <v>1</v>
      </c>
      <c r="M1532">
        <v>0</v>
      </c>
      <c r="N1532">
        <v>3</v>
      </c>
      <c r="O1532">
        <v>7</v>
      </c>
      <c r="P1532">
        <v>0</v>
      </c>
      <c r="Q1532">
        <v>0</v>
      </c>
      <c r="R1532">
        <v>0</v>
      </c>
      <c r="S1532">
        <v>0</v>
      </c>
      <c r="T1532">
        <v>0</v>
      </c>
      <c r="U1532">
        <v>0</v>
      </c>
      <c r="V1532">
        <v>3</v>
      </c>
      <c r="W1532">
        <v>11</v>
      </c>
      <c r="X1532">
        <v>0</v>
      </c>
      <c r="Y1532">
        <v>53</v>
      </c>
      <c r="Z1532">
        <v>2446</v>
      </c>
      <c r="AA1532">
        <v>0</v>
      </c>
      <c r="AB1532">
        <v>1</v>
      </c>
      <c r="AC1532">
        <v>0</v>
      </c>
      <c r="AD1532">
        <v>0</v>
      </c>
      <c r="AE1532">
        <v>0</v>
      </c>
      <c r="AF1532">
        <v>0</v>
      </c>
      <c r="AG1532">
        <v>0</v>
      </c>
      <c r="AH1532">
        <v>0</v>
      </c>
      <c r="AI1532">
        <v>1</v>
      </c>
      <c r="AJ1532">
        <v>0</v>
      </c>
      <c r="AK1532">
        <v>20</v>
      </c>
      <c r="AL1532">
        <v>15</v>
      </c>
      <c r="AM1532">
        <v>0</v>
      </c>
    </row>
    <row r="1533" spans="1:39" x14ac:dyDescent="0.25">
      <c r="A1533">
        <v>47175</v>
      </c>
      <c r="B1533">
        <v>1</v>
      </c>
      <c r="C1533">
        <v>1</v>
      </c>
      <c r="D1533">
        <v>81</v>
      </c>
      <c r="E1533">
        <v>167</v>
      </c>
      <c r="F1533">
        <v>2</v>
      </c>
      <c r="G1533">
        <v>44</v>
      </c>
      <c r="H1533">
        <v>6</v>
      </c>
      <c r="I1533">
        <v>2</v>
      </c>
      <c r="J1533">
        <v>19</v>
      </c>
      <c r="K1533">
        <v>7</v>
      </c>
      <c r="L1533">
        <v>4</v>
      </c>
      <c r="M1533">
        <v>2</v>
      </c>
      <c r="N1533">
        <v>4</v>
      </c>
      <c r="O1533">
        <v>8</v>
      </c>
      <c r="P1533">
        <v>1</v>
      </c>
      <c r="Q1533">
        <v>0</v>
      </c>
      <c r="R1533">
        <v>0</v>
      </c>
      <c r="S1533">
        <v>0</v>
      </c>
      <c r="T1533">
        <v>0</v>
      </c>
      <c r="U1533">
        <v>0</v>
      </c>
      <c r="V1533">
        <v>3</v>
      </c>
      <c r="W1533">
        <v>11</v>
      </c>
      <c r="X1533">
        <v>1</v>
      </c>
      <c r="Y1533">
        <v>58</v>
      </c>
      <c r="Z1533">
        <v>2768</v>
      </c>
      <c r="AA1533">
        <v>0</v>
      </c>
      <c r="AB1533">
        <v>0</v>
      </c>
      <c r="AC1533">
        <v>0</v>
      </c>
      <c r="AD1533">
        <v>1</v>
      </c>
      <c r="AE1533">
        <v>0</v>
      </c>
      <c r="AF1533">
        <v>0</v>
      </c>
      <c r="AG1533">
        <v>0</v>
      </c>
      <c r="AH1533">
        <v>0</v>
      </c>
      <c r="AI1533">
        <v>1</v>
      </c>
      <c r="AJ1533">
        <v>0</v>
      </c>
      <c r="AK1533">
        <v>221</v>
      </c>
      <c r="AL1533">
        <v>202</v>
      </c>
      <c r="AM1533">
        <v>1</v>
      </c>
    </row>
    <row r="1534" spans="1:39" x14ac:dyDescent="0.25">
      <c r="A1534">
        <v>31859</v>
      </c>
      <c r="B1534">
        <v>1</v>
      </c>
      <c r="C1534">
        <v>0</v>
      </c>
      <c r="D1534">
        <v>77</v>
      </c>
      <c r="E1534">
        <v>3</v>
      </c>
      <c r="F1534">
        <v>1</v>
      </c>
      <c r="G1534">
        <v>3</v>
      </c>
      <c r="H1534">
        <v>8</v>
      </c>
      <c r="I1534">
        <v>0</v>
      </c>
      <c r="J1534">
        <v>5</v>
      </c>
      <c r="K1534">
        <v>1</v>
      </c>
      <c r="L1534">
        <v>1</v>
      </c>
      <c r="M1534">
        <v>0</v>
      </c>
      <c r="N1534">
        <v>2</v>
      </c>
      <c r="O1534">
        <v>7</v>
      </c>
      <c r="P1534">
        <v>0</v>
      </c>
      <c r="Q1534">
        <v>0</v>
      </c>
      <c r="R1534">
        <v>0</v>
      </c>
      <c r="S1534">
        <v>0</v>
      </c>
      <c r="T1534">
        <v>0</v>
      </c>
      <c r="U1534">
        <v>0</v>
      </c>
      <c r="V1534">
        <v>3</v>
      </c>
      <c r="W1534">
        <v>11</v>
      </c>
      <c r="X1534">
        <v>0</v>
      </c>
      <c r="Y1534">
        <v>44</v>
      </c>
      <c r="Z1534">
        <v>2539</v>
      </c>
      <c r="AA1534">
        <v>1</v>
      </c>
      <c r="AB1534">
        <v>0</v>
      </c>
      <c r="AC1534">
        <v>0</v>
      </c>
      <c r="AD1534">
        <v>0</v>
      </c>
      <c r="AE1534">
        <v>0</v>
      </c>
      <c r="AF1534">
        <v>0</v>
      </c>
      <c r="AG1534">
        <v>0</v>
      </c>
      <c r="AH1534">
        <v>1</v>
      </c>
      <c r="AI1534">
        <v>0</v>
      </c>
      <c r="AJ1534">
        <v>0</v>
      </c>
      <c r="AK1534">
        <v>15</v>
      </c>
      <c r="AL1534">
        <v>10</v>
      </c>
      <c r="AM1534">
        <v>0</v>
      </c>
    </row>
    <row r="1535" spans="1:39" x14ac:dyDescent="0.25">
      <c r="A1535">
        <v>27215</v>
      </c>
      <c r="B1535">
        <v>2</v>
      </c>
      <c r="C1535">
        <v>1</v>
      </c>
      <c r="D1535">
        <v>50</v>
      </c>
      <c r="E1535">
        <v>30</v>
      </c>
      <c r="F1535">
        <v>5</v>
      </c>
      <c r="G1535">
        <v>22</v>
      </c>
      <c r="H1535">
        <v>8</v>
      </c>
      <c r="I1535">
        <v>9</v>
      </c>
      <c r="J1535">
        <v>28</v>
      </c>
      <c r="K1535">
        <v>4</v>
      </c>
      <c r="L1535">
        <v>2</v>
      </c>
      <c r="M1535">
        <v>1</v>
      </c>
      <c r="N1535">
        <v>4</v>
      </c>
      <c r="O1535">
        <v>6</v>
      </c>
      <c r="P1535">
        <v>0</v>
      </c>
      <c r="Q1535">
        <v>0</v>
      </c>
      <c r="R1535">
        <v>0</v>
      </c>
      <c r="S1535">
        <v>0</v>
      </c>
      <c r="T1535">
        <v>0</v>
      </c>
      <c r="U1535">
        <v>0</v>
      </c>
      <c r="V1535">
        <v>3</v>
      </c>
      <c r="W1535">
        <v>11</v>
      </c>
      <c r="X1535">
        <v>0</v>
      </c>
      <c r="Y1535">
        <v>59</v>
      </c>
      <c r="Z1535">
        <v>2681</v>
      </c>
      <c r="AA1535">
        <v>1</v>
      </c>
      <c r="AB1535">
        <v>0</v>
      </c>
      <c r="AC1535">
        <v>0</v>
      </c>
      <c r="AD1535">
        <v>0</v>
      </c>
      <c r="AE1535">
        <v>0</v>
      </c>
      <c r="AF1535">
        <v>0</v>
      </c>
      <c r="AG1535">
        <v>0</v>
      </c>
      <c r="AH1535">
        <v>1</v>
      </c>
      <c r="AI1535">
        <v>0</v>
      </c>
      <c r="AJ1535">
        <v>0</v>
      </c>
      <c r="AK1535">
        <v>74</v>
      </c>
      <c r="AL1535">
        <v>46</v>
      </c>
      <c r="AM1535">
        <v>0</v>
      </c>
    </row>
    <row r="1536" spans="1:39" x14ac:dyDescent="0.25">
      <c r="A1536">
        <v>70179</v>
      </c>
      <c r="B1536">
        <v>0</v>
      </c>
      <c r="C1536">
        <v>1</v>
      </c>
      <c r="D1536">
        <v>10</v>
      </c>
      <c r="E1536">
        <v>532</v>
      </c>
      <c r="F1536">
        <v>88</v>
      </c>
      <c r="G1536">
        <v>168</v>
      </c>
      <c r="H1536">
        <v>69</v>
      </c>
      <c r="I1536">
        <v>44</v>
      </c>
      <c r="J1536">
        <v>133</v>
      </c>
      <c r="K1536">
        <v>3</v>
      </c>
      <c r="L1536">
        <v>7</v>
      </c>
      <c r="M1536">
        <v>3</v>
      </c>
      <c r="N1536">
        <v>13</v>
      </c>
      <c r="O1536">
        <v>5</v>
      </c>
      <c r="P1536">
        <v>0</v>
      </c>
      <c r="Q1536">
        <v>0</v>
      </c>
      <c r="R1536">
        <v>0</v>
      </c>
      <c r="S1536">
        <v>0</v>
      </c>
      <c r="T1536">
        <v>0</v>
      </c>
      <c r="U1536">
        <v>0</v>
      </c>
      <c r="V1536">
        <v>3</v>
      </c>
      <c r="W1536">
        <v>11</v>
      </c>
      <c r="X1536">
        <v>0</v>
      </c>
      <c r="Y1536">
        <v>44</v>
      </c>
      <c r="Z1536">
        <v>2502</v>
      </c>
      <c r="AA1536">
        <v>1</v>
      </c>
      <c r="AB1536">
        <v>0</v>
      </c>
      <c r="AC1536">
        <v>0</v>
      </c>
      <c r="AD1536">
        <v>0</v>
      </c>
      <c r="AE1536">
        <v>0</v>
      </c>
      <c r="AF1536">
        <v>0</v>
      </c>
      <c r="AG1536">
        <v>0</v>
      </c>
      <c r="AH1536">
        <v>0</v>
      </c>
      <c r="AI1536">
        <v>0</v>
      </c>
      <c r="AJ1536">
        <v>1</v>
      </c>
      <c r="AK1536">
        <v>901</v>
      </c>
      <c r="AL1536">
        <v>768</v>
      </c>
      <c r="AM1536">
        <v>0</v>
      </c>
    </row>
    <row r="1537" spans="1:39" x14ac:dyDescent="0.25">
      <c r="A1537">
        <v>39922</v>
      </c>
      <c r="B1537">
        <v>1</v>
      </c>
      <c r="C1537">
        <v>0</v>
      </c>
      <c r="D1537">
        <v>30</v>
      </c>
      <c r="E1537">
        <v>29</v>
      </c>
      <c r="F1537">
        <v>12</v>
      </c>
      <c r="G1537">
        <v>59</v>
      </c>
      <c r="H1537">
        <v>19</v>
      </c>
      <c r="I1537">
        <v>1</v>
      </c>
      <c r="J1537">
        <v>36</v>
      </c>
      <c r="K1537">
        <v>2</v>
      </c>
      <c r="L1537">
        <v>3</v>
      </c>
      <c r="M1537">
        <v>0</v>
      </c>
      <c r="N1537">
        <v>4</v>
      </c>
      <c r="O1537">
        <v>8</v>
      </c>
      <c r="P1537">
        <v>0</v>
      </c>
      <c r="Q1537">
        <v>0</v>
      </c>
      <c r="R1537">
        <v>0</v>
      </c>
      <c r="S1537">
        <v>0</v>
      </c>
      <c r="T1537">
        <v>0</v>
      </c>
      <c r="U1537">
        <v>0</v>
      </c>
      <c r="V1537">
        <v>3</v>
      </c>
      <c r="W1537">
        <v>11</v>
      </c>
      <c r="X1537">
        <v>0</v>
      </c>
      <c r="Y1537">
        <v>37</v>
      </c>
      <c r="Z1537">
        <v>2659</v>
      </c>
      <c r="AA1537">
        <v>0</v>
      </c>
      <c r="AB1537">
        <v>1</v>
      </c>
      <c r="AC1537">
        <v>0</v>
      </c>
      <c r="AD1537">
        <v>0</v>
      </c>
      <c r="AE1537">
        <v>0</v>
      </c>
      <c r="AF1537">
        <v>0</v>
      </c>
      <c r="AG1537">
        <v>0</v>
      </c>
      <c r="AH1537">
        <v>1</v>
      </c>
      <c r="AI1537">
        <v>0</v>
      </c>
      <c r="AJ1537">
        <v>0</v>
      </c>
      <c r="AK1537">
        <v>120</v>
      </c>
      <c r="AL1537">
        <v>84</v>
      </c>
      <c r="AM1537">
        <v>0</v>
      </c>
    </row>
    <row r="1538" spans="1:39" x14ac:dyDescent="0.25">
      <c r="A1538">
        <v>49681</v>
      </c>
      <c r="B1538">
        <v>0</v>
      </c>
      <c r="C1538">
        <v>2</v>
      </c>
      <c r="D1538">
        <v>66</v>
      </c>
      <c r="E1538">
        <v>411</v>
      </c>
      <c r="F1538">
        <v>0</v>
      </c>
      <c r="G1538">
        <v>26</v>
      </c>
      <c r="H1538">
        <v>0</v>
      </c>
      <c r="I1538">
        <v>0</v>
      </c>
      <c r="J1538">
        <v>21</v>
      </c>
      <c r="K1538">
        <v>6</v>
      </c>
      <c r="L1538">
        <v>7</v>
      </c>
      <c r="M1538">
        <v>1</v>
      </c>
      <c r="N1538">
        <v>7</v>
      </c>
      <c r="O1538">
        <v>7</v>
      </c>
      <c r="P1538">
        <v>0</v>
      </c>
      <c r="Q1538">
        <v>0</v>
      </c>
      <c r="R1538">
        <v>0</v>
      </c>
      <c r="S1538">
        <v>0</v>
      </c>
      <c r="T1538">
        <v>0</v>
      </c>
      <c r="U1538">
        <v>0</v>
      </c>
      <c r="V1538">
        <v>3</v>
      </c>
      <c r="W1538">
        <v>11</v>
      </c>
      <c r="X1538">
        <v>0</v>
      </c>
      <c r="Y1538">
        <v>44</v>
      </c>
      <c r="Z1538">
        <v>2396</v>
      </c>
      <c r="AA1538">
        <v>0</v>
      </c>
      <c r="AB1538">
        <v>1</v>
      </c>
      <c r="AC1538">
        <v>0</v>
      </c>
      <c r="AD1538">
        <v>0</v>
      </c>
      <c r="AE1538">
        <v>0</v>
      </c>
      <c r="AF1538">
        <v>0</v>
      </c>
      <c r="AG1538">
        <v>0</v>
      </c>
      <c r="AH1538">
        <v>0</v>
      </c>
      <c r="AI1538">
        <v>1</v>
      </c>
      <c r="AJ1538">
        <v>0</v>
      </c>
      <c r="AK1538">
        <v>437</v>
      </c>
      <c r="AL1538">
        <v>416</v>
      </c>
      <c r="AM1538">
        <v>0</v>
      </c>
    </row>
    <row r="1539" spans="1:39" x14ac:dyDescent="0.25">
      <c r="A1539">
        <v>24645</v>
      </c>
      <c r="B1539">
        <v>1</v>
      </c>
      <c r="C1539">
        <v>0</v>
      </c>
      <c r="D1539">
        <v>16</v>
      </c>
      <c r="E1539">
        <v>5</v>
      </c>
      <c r="F1539">
        <v>3</v>
      </c>
      <c r="G1539">
        <v>4</v>
      </c>
      <c r="H1539">
        <v>4</v>
      </c>
      <c r="I1539">
        <v>1</v>
      </c>
      <c r="J1539">
        <v>0</v>
      </c>
      <c r="K1539">
        <v>1</v>
      </c>
      <c r="L1539">
        <v>1</v>
      </c>
      <c r="M1539">
        <v>0</v>
      </c>
      <c r="N1539">
        <v>2</v>
      </c>
      <c r="O1539">
        <v>8</v>
      </c>
      <c r="P1539">
        <v>0</v>
      </c>
      <c r="Q1539">
        <v>0</v>
      </c>
      <c r="R1539">
        <v>0</v>
      </c>
      <c r="S1539">
        <v>0</v>
      </c>
      <c r="T1539">
        <v>0</v>
      </c>
      <c r="U1539">
        <v>0</v>
      </c>
      <c r="V1539">
        <v>3</v>
      </c>
      <c r="W1539">
        <v>11</v>
      </c>
      <c r="X1539">
        <v>0</v>
      </c>
      <c r="Y1539">
        <v>32</v>
      </c>
      <c r="Z1539">
        <v>2764</v>
      </c>
      <c r="AA1539">
        <v>0</v>
      </c>
      <c r="AB1539">
        <v>1</v>
      </c>
      <c r="AC1539">
        <v>0</v>
      </c>
      <c r="AD1539">
        <v>0</v>
      </c>
      <c r="AE1539">
        <v>0</v>
      </c>
      <c r="AF1539">
        <v>0</v>
      </c>
      <c r="AG1539">
        <v>0</v>
      </c>
      <c r="AH1539">
        <v>1</v>
      </c>
      <c r="AI1539">
        <v>0</v>
      </c>
      <c r="AJ1539">
        <v>0</v>
      </c>
      <c r="AK1539">
        <v>17</v>
      </c>
      <c r="AL1539">
        <v>17</v>
      </c>
      <c r="AM1539">
        <v>0</v>
      </c>
    </row>
    <row r="1540" spans="1:39" x14ac:dyDescent="0.25">
      <c r="A1540">
        <v>79865</v>
      </c>
      <c r="B1540">
        <v>0</v>
      </c>
      <c r="C1540">
        <v>1</v>
      </c>
      <c r="D1540">
        <v>12</v>
      </c>
      <c r="E1540">
        <v>71</v>
      </c>
      <c r="F1540">
        <v>99</v>
      </c>
      <c r="G1540">
        <v>278</v>
      </c>
      <c r="H1540">
        <v>185</v>
      </c>
      <c r="I1540">
        <v>121</v>
      </c>
      <c r="J1540">
        <v>38</v>
      </c>
      <c r="K1540">
        <v>1</v>
      </c>
      <c r="L1540">
        <v>5</v>
      </c>
      <c r="M1540">
        <v>10</v>
      </c>
      <c r="N1540">
        <v>5</v>
      </c>
      <c r="O1540">
        <v>1</v>
      </c>
      <c r="P1540">
        <v>0</v>
      </c>
      <c r="Q1540">
        <v>0</v>
      </c>
      <c r="R1540">
        <v>0</v>
      </c>
      <c r="S1540">
        <v>0</v>
      </c>
      <c r="T1540">
        <v>0</v>
      </c>
      <c r="U1540">
        <v>0</v>
      </c>
      <c r="V1540">
        <v>3</v>
      </c>
      <c r="W1540">
        <v>11</v>
      </c>
      <c r="X1540">
        <v>0</v>
      </c>
      <c r="Y1540">
        <v>66</v>
      </c>
      <c r="Z1540">
        <v>2170</v>
      </c>
      <c r="AA1540">
        <v>1</v>
      </c>
      <c r="AB1540">
        <v>0</v>
      </c>
      <c r="AC1540">
        <v>0</v>
      </c>
      <c r="AD1540">
        <v>0</v>
      </c>
      <c r="AE1540">
        <v>0</v>
      </c>
      <c r="AF1540">
        <v>0</v>
      </c>
      <c r="AG1540">
        <v>0</v>
      </c>
      <c r="AH1540">
        <v>1</v>
      </c>
      <c r="AI1540">
        <v>0</v>
      </c>
      <c r="AJ1540">
        <v>0</v>
      </c>
      <c r="AK1540">
        <v>754</v>
      </c>
      <c r="AL1540">
        <v>716</v>
      </c>
      <c r="AM1540">
        <v>0</v>
      </c>
    </row>
    <row r="1541" spans="1:39" x14ac:dyDescent="0.25">
      <c r="A1541">
        <v>44322</v>
      </c>
      <c r="B1541">
        <v>1</v>
      </c>
      <c r="C1541">
        <v>0</v>
      </c>
      <c r="D1541">
        <v>30</v>
      </c>
      <c r="E1541">
        <v>46</v>
      </c>
      <c r="F1541">
        <v>0</v>
      </c>
      <c r="G1541">
        <v>40</v>
      </c>
      <c r="H1541">
        <v>3</v>
      </c>
      <c r="I1541">
        <v>0</v>
      </c>
      <c r="J1541">
        <v>3</v>
      </c>
      <c r="K1541">
        <v>2</v>
      </c>
      <c r="L1541">
        <v>3</v>
      </c>
      <c r="M1541">
        <v>0</v>
      </c>
      <c r="N1541">
        <v>3</v>
      </c>
      <c r="O1541">
        <v>8</v>
      </c>
      <c r="P1541">
        <v>0</v>
      </c>
      <c r="Q1541">
        <v>0</v>
      </c>
      <c r="R1541">
        <v>0</v>
      </c>
      <c r="S1541">
        <v>0</v>
      </c>
      <c r="T1541">
        <v>0</v>
      </c>
      <c r="U1541">
        <v>0</v>
      </c>
      <c r="V1541">
        <v>3</v>
      </c>
      <c r="W1541">
        <v>11</v>
      </c>
      <c r="X1541">
        <v>0</v>
      </c>
      <c r="Y1541">
        <v>35</v>
      </c>
      <c r="Z1541">
        <v>2172</v>
      </c>
      <c r="AA1541">
        <v>0</v>
      </c>
      <c r="AB1541">
        <v>1</v>
      </c>
      <c r="AC1541">
        <v>0</v>
      </c>
      <c r="AD1541">
        <v>0</v>
      </c>
      <c r="AE1541">
        <v>0</v>
      </c>
      <c r="AF1541">
        <v>0</v>
      </c>
      <c r="AG1541">
        <v>0</v>
      </c>
      <c r="AH1541">
        <v>1</v>
      </c>
      <c r="AI1541">
        <v>0</v>
      </c>
      <c r="AJ1541">
        <v>0</v>
      </c>
      <c r="AK1541">
        <v>89</v>
      </c>
      <c r="AL1541">
        <v>86</v>
      </c>
      <c r="AM1541">
        <v>0</v>
      </c>
    </row>
    <row r="1542" spans="1:39" x14ac:dyDescent="0.25">
      <c r="A1542">
        <v>47958</v>
      </c>
      <c r="B1542">
        <v>0</v>
      </c>
      <c r="C1542">
        <v>1</v>
      </c>
      <c r="D1542">
        <v>8</v>
      </c>
      <c r="E1542">
        <v>268</v>
      </c>
      <c r="F1542">
        <v>11</v>
      </c>
      <c r="G1542">
        <v>88</v>
      </c>
      <c r="H1542">
        <v>15</v>
      </c>
      <c r="I1542">
        <v>3</v>
      </c>
      <c r="J1542">
        <v>22</v>
      </c>
      <c r="K1542">
        <v>2</v>
      </c>
      <c r="L1542">
        <v>6</v>
      </c>
      <c r="M1542">
        <v>3</v>
      </c>
      <c r="N1542">
        <v>5</v>
      </c>
      <c r="O1542">
        <v>5</v>
      </c>
      <c r="P1542">
        <v>0</v>
      </c>
      <c r="Q1542">
        <v>0</v>
      </c>
      <c r="R1542">
        <v>0</v>
      </c>
      <c r="S1542">
        <v>0</v>
      </c>
      <c r="T1542">
        <v>0</v>
      </c>
      <c r="U1542">
        <v>0</v>
      </c>
      <c r="V1542">
        <v>3</v>
      </c>
      <c r="W1542">
        <v>11</v>
      </c>
      <c r="X1542">
        <v>0</v>
      </c>
      <c r="Y1542">
        <v>68</v>
      </c>
      <c r="Z1542">
        <v>2685</v>
      </c>
      <c r="AA1542">
        <v>0</v>
      </c>
      <c r="AB1542">
        <v>0</v>
      </c>
      <c r="AC1542">
        <v>1</v>
      </c>
      <c r="AD1542">
        <v>0</v>
      </c>
      <c r="AE1542">
        <v>0</v>
      </c>
      <c r="AF1542">
        <v>0</v>
      </c>
      <c r="AG1542">
        <v>0</v>
      </c>
      <c r="AH1542">
        <v>1</v>
      </c>
      <c r="AI1542">
        <v>0</v>
      </c>
      <c r="AJ1542">
        <v>0</v>
      </c>
      <c r="AK1542">
        <v>385</v>
      </c>
      <c r="AL1542">
        <v>363</v>
      </c>
      <c r="AM1542">
        <v>0</v>
      </c>
    </row>
    <row r="1543" spans="1:39" x14ac:dyDescent="0.25">
      <c r="A1543">
        <v>63972</v>
      </c>
      <c r="B1543">
        <v>0</v>
      </c>
      <c r="C1543">
        <v>1</v>
      </c>
      <c r="D1543">
        <v>93</v>
      </c>
      <c r="E1543">
        <v>928</v>
      </c>
      <c r="F1543">
        <v>63</v>
      </c>
      <c r="G1543">
        <v>254</v>
      </c>
      <c r="H1543">
        <v>0</v>
      </c>
      <c r="I1543">
        <v>12</v>
      </c>
      <c r="J1543">
        <v>12</v>
      </c>
      <c r="K1543">
        <v>4</v>
      </c>
      <c r="L1543">
        <v>5</v>
      </c>
      <c r="M1543">
        <v>4</v>
      </c>
      <c r="N1543">
        <v>10</v>
      </c>
      <c r="O1543">
        <v>4</v>
      </c>
      <c r="P1543">
        <v>0</v>
      </c>
      <c r="Q1543">
        <v>1</v>
      </c>
      <c r="R1543">
        <v>0</v>
      </c>
      <c r="S1543">
        <v>0</v>
      </c>
      <c r="T1543">
        <v>0</v>
      </c>
      <c r="U1543">
        <v>0</v>
      </c>
      <c r="V1543">
        <v>3</v>
      </c>
      <c r="W1543">
        <v>11</v>
      </c>
      <c r="X1543">
        <v>0</v>
      </c>
      <c r="Y1543">
        <v>56</v>
      </c>
      <c r="Z1543">
        <v>2733</v>
      </c>
      <c r="AA1543">
        <v>0</v>
      </c>
      <c r="AB1543">
        <v>0</v>
      </c>
      <c r="AC1543">
        <v>1</v>
      </c>
      <c r="AD1543">
        <v>0</v>
      </c>
      <c r="AE1543">
        <v>0</v>
      </c>
      <c r="AF1543">
        <v>0</v>
      </c>
      <c r="AG1543">
        <v>0</v>
      </c>
      <c r="AH1543">
        <v>0</v>
      </c>
      <c r="AI1543">
        <v>1</v>
      </c>
      <c r="AJ1543">
        <v>0</v>
      </c>
      <c r="AK1543">
        <v>1257</v>
      </c>
      <c r="AL1543">
        <v>1245</v>
      </c>
      <c r="AM1543">
        <v>1</v>
      </c>
    </row>
    <row r="1544" spans="1:39" x14ac:dyDescent="0.25">
      <c r="A1544">
        <v>75315</v>
      </c>
      <c r="B1544">
        <v>0</v>
      </c>
      <c r="C1544">
        <v>1</v>
      </c>
      <c r="D1544">
        <v>14</v>
      </c>
      <c r="E1544">
        <v>459</v>
      </c>
      <c r="F1544">
        <v>15</v>
      </c>
      <c r="G1544">
        <v>171</v>
      </c>
      <c r="H1544">
        <v>142</v>
      </c>
      <c r="I1544">
        <v>23</v>
      </c>
      <c r="J1544">
        <v>31</v>
      </c>
      <c r="K1544">
        <v>2</v>
      </c>
      <c r="L1544">
        <v>5</v>
      </c>
      <c r="M1544">
        <v>4</v>
      </c>
      <c r="N1544">
        <v>12</v>
      </c>
      <c r="O1544">
        <v>2</v>
      </c>
      <c r="P1544">
        <v>0</v>
      </c>
      <c r="Q1544">
        <v>0</v>
      </c>
      <c r="R1544">
        <v>0</v>
      </c>
      <c r="S1544">
        <v>0</v>
      </c>
      <c r="T1544">
        <v>0</v>
      </c>
      <c r="U1544">
        <v>0</v>
      </c>
      <c r="V1544">
        <v>3</v>
      </c>
      <c r="W1544">
        <v>11</v>
      </c>
      <c r="X1544">
        <v>0</v>
      </c>
      <c r="Y1544">
        <v>66</v>
      </c>
      <c r="Z1544">
        <v>2234</v>
      </c>
      <c r="AA1544">
        <v>0</v>
      </c>
      <c r="AB1544">
        <v>0</v>
      </c>
      <c r="AC1544">
        <v>0</v>
      </c>
      <c r="AD1544">
        <v>1</v>
      </c>
      <c r="AE1544">
        <v>0</v>
      </c>
      <c r="AF1544">
        <v>0</v>
      </c>
      <c r="AG1544">
        <v>0</v>
      </c>
      <c r="AH1544">
        <v>1</v>
      </c>
      <c r="AI1544">
        <v>0</v>
      </c>
      <c r="AJ1544">
        <v>0</v>
      </c>
      <c r="AK1544">
        <v>810</v>
      </c>
      <c r="AL1544">
        <v>779</v>
      </c>
      <c r="AM1544">
        <v>0</v>
      </c>
    </row>
    <row r="1545" spans="1:39" x14ac:dyDescent="0.25">
      <c r="A1545">
        <v>55517</v>
      </c>
      <c r="B1545">
        <v>1</v>
      </c>
      <c r="C1545">
        <v>1</v>
      </c>
      <c r="D1545">
        <v>53</v>
      </c>
      <c r="E1545">
        <v>483</v>
      </c>
      <c r="F1545">
        <v>0</v>
      </c>
      <c r="G1545">
        <v>108</v>
      </c>
      <c r="H1545">
        <v>0</v>
      </c>
      <c r="I1545">
        <v>6</v>
      </c>
      <c r="J1545">
        <v>36</v>
      </c>
      <c r="K1545">
        <v>5</v>
      </c>
      <c r="L1545">
        <v>11</v>
      </c>
      <c r="M1545">
        <v>1</v>
      </c>
      <c r="N1545">
        <v>6</v>
      </c>
      <c r="O1545">
        <v>9</v>
      </c>
      <c r="P1545">
        <v>0</v>
      </c>
      <c r="Q1545">
        <v>0</v>
      </c>
      <c r="R1545">
        <v>0</v>
      </c>
      <c r="S1545">
        <v>0</v>
      </c>
      <c r="T1545">
        <v>0</v>
      </c>
      <c r="U1545">
        <v>0</v>
      </c>
      <c r="V1545">
        <v>3</v>
      </c>
      <c r="W1545">
        <v>11</v>
      </c>
      <c r="X1545">
        <v>1</v>
      </c>
      <c r="Y1545">
        <v>70</v>
      </c>
      <c r="Z1545">
        <v>2799</v>
      </c>
      <c r="AA1545">
        <v>0</v>
      </c>
      <c r="AB1545">
        <v>1</v>
      </c>
      <c r="AC1545">
        <v>0</v>
      </c>
      <c r="AD1545">
        <v>0</v>
      </c>
      <c r="AE1545">
        <v>0</v>
      </c>
      <c r="AF1545">
        <v>0</v>
      </c>
      <c r="AG1545">
        <v>0</v>
      </c>
      <c r="AH1545">
        <v>0</v>
      </c>
      <c r="AI1545">
        <v>0</v>
      </c>
      <c r="AJ1545">
        <v>1</v>
      </c>
      <c r="AK1545">
        <v>597</v>
      </c>
      <c r="AL1545">
        <v>561</v>
      </c>
      <c r="AM1545">
        <v>0</v>
      </c>
    </row>
    <row r="1546" spans="1:39" x14ac:dyDescent="0.25">
      <c r="A1546">
        <v>75283</v>
      </c>
      <c r="B1546">
        <v>1</v>
      </c>
      <c r="C1546">
        <v>2</v>
      </c>
      <c r="D1546">
        <v>26</v>
      </c>
      <c r="E1546">
        <v>733</v>
      </c>
      <c r="F1546">
        <v>9</v>
      </c>
      <c r="G1546">
        <v>180</v>
      </c>
      <c r="H1546">
        <v>12</v>
      </c>
      <c r="I1546">
        <v>19</v>
      </c>
      <c r="J1546">
        <v>66</v>
      </c>
      <c r="K1546">
        <v>11</v>
      </c>
      <c r="L1546">
        <v>6</v>
      </c>
      <c r="M1546">
        <v>3</v>
      </c>
      <c r="N1546">
        <v>5</v>
      </c>
      <c r="O1546">
        <v>4</v>
      </c>
      <c r="P1546">
        <v>0</v>
      </c>
      <c r="Q1546">
        <v>0</v>
      </c>
      <c r="R1546">
        <v>0</v>
      </c>
      <c r="S1546">
        <v>0</v>
      </c>
      <c r="T1546">
        <v>0</v>
      </c>
      <c r="U1546">
        <v>0</v>
      </c>
      <c r="V1546">
        <v>3</v>
      </c>
      <c r="W1546">
        <v>11</v>
      </c>
      <c r="X1546">
        <v>0</v>
      </c>
      <c r="Y1546">
        <v>63</v>
      </c>
      <c r="Z1546">
        <v>2618</v>
      </c>
      <c r="AA1546">
        <v>0</v>
      </c>
      <c r="AB1546">
        <v>1</v>
      </c>
      <c r="AC1546">
        <v>0</v>
      </c>
      <c r="AD1546">
        <v>0</v>
      </c>
      <c r="AE1546">
        <v>0</v>
      </c>
      <c r="AF1546">
        <v>0</v>
      </c>
      <c r="AG1546">
        <v>0</v>
      </c>
      <c r="AH1546">
        <v>0</v>
      </c>
      <c r="AI1546">
        <v>0</v>
      </c>
      <c r="AJ1546">
        <v>1</v>
      </c>
      <c r="AK1546">
        <v>953</v>
      </c>
      <c r="AL1546">
        <v>887</v>
      </c>
      <c r="AM1546">
        <v>0</v>
      </c>
    </row>
    <row r="1547" spans="1:39" x14ac:dyDescent="0.25">
      <c r="A1547">
        <v>82800</v>
      </c>
      <c r="B1547">
        <v>0</v>
      </c>
      <c r="C1547">
        <v>0</v>
      </c>
      <c r="D1547">
        <v>23</v>
      </c>
      <c r="E1547">
        <v>1006</v>
      </c>
      <c r="F1547">
        <v>22</v>
      </c>
      <c r="G1547">
        <v>115</v>
      </c>
      <c r="H1547">
        <v>59</v>
      </c>
      <c r="I1547">
        <v>68</v>
      </c>
      <c r="J1547">
        <v>45</v>
      </c>
      <c r="K1547">
        <v>1</v>
      </c>
      <c r="L1547">
        <v>7</v>
      </c>
      <c r="M1547">
        <v>6</v>
      </c>
      <c r="N1547">
        <v>12</v>
      </c>
      <c r="O1547">
        <v>3</v>
      </c>
      <c r="P1547">
        <v>0</v>
      </c>
      <c r="Q1547">
        <v>0</v>
      </c>
      <c r="R1547">
        <v>1</v>
      </c>
      <c r="S1547">
        <v>1</v>
      </c>
      <c r="T1547">
        <v>0</v>
      </c>
      <c r="U1547">
        <v>0</v>
      </c>
      <c r="V1547">
        <v>3</v>
      </c>
      <c r="W1547">
        <v>11</v>
      </c>
      <c r="X1547">
        <v>1</v>
      </c>
      <c r="Y1547">
        <v>74</v>
      </c>
      <c r="Z1547">
        <v>2741</v>
      </c>
      <c r="AA1547">
        <v>0</v>
      </c>
      <c r="AB1547">
        <v>0</v>
      </c>
      <c r="AC1547">
        <v>1</v>
      </c>
      <c r="AD1547">
        <v>0</v>
      </c>
      <c r="AE1547">
        <v>0</v>
      </c>
      <c r="AF1547">
        <v>0</v>
      </c>
      <c r="AG1547">
        <v>0</v>
      </c>
      <c r="AH1547">
        <v>0</v>
      </c>
      <c r="AI1547">
        <v>0</v>
      </c>
      <c r="AJ1547">
        <v>1</v>
      </c>
      <c r="AK1547">
        <v>1270</v>
      </c>
      <c r="AL1547">
        <v>1225</v>
      </c>
      <c r="AM1547">
        <v>2</v>
      </c>
    </row>
    <row r="1548" spans="1:39" x14ac:dyDescent="0.25">
      <c r="A1548">
        <v>38998</v>
      </c>
      <c r="B1548">
        <v>1</v>
      </c>
      <c r="C1548">
        <v>1</v>
      </c>
      <c r="D1548">
        <v>92</v>
      </c>
      <c r="E1548">
        <v>34</v>
      </c>
      <c r="F1548">
        <v>1</v>
      </c>
      <c r="G1548">
        <v>14</v>
      </c>
      <c r="H1548">
        <v>0</v>
      </c>
      <c r="I1548">
        <v>0</v>
      </c>
      <c r="J1548">
        <v>5</v>
      </c>
      <c r="K1548">
        <v>3</v>
      </c>
      <c r="L1548">
        <v>2</v>
      </c>
      <c r="M1548">
        <v>0</v>
      </c>
      <c r="N1548">
        <v>3</v>
      </c>
      <c r="O1548">
        <v>8</v>
      </c>
      <c r="P1548">
        <v>0</v>
      </c>
      <c r="Q1548">
        <v>0</v>
      </c>
      <c r="R1548">
        <v>0</v>
      </c>
      <c r="S1548">
        <v>0</v>
      </c>
      <c r="T1548">
        <v>0</v>
      </c>
      <c r="U1548">
        <v>1</v>
      </c>
      <c r="V1548">
        <v>3</v>
      </c>
      <c r="W1548">
        <v>11</v>
      </c>
      <c r="X1548">
        <v>0</v>
      </c>
      <c r="Y1548">
        <v>66</v>
      </c>
      <c r="Z1548">
        <v>2762</v>
      </c>
      <c r="AA1548">
        <v>0</v>
      </c>
      <c r="AB1548">
        <v>1</v>
      </c>
      <c r="AC1548">
        <v>0</v>
      </c>
      <c r="AD1548">
        <v>0</v>
      </c>
      <c r="AE1548">
        <v>0</v>
      </c>
      <c r="AF1548">
        <v>0</v>
      </c>
      <c r="AG1548">
        <v>0</v>
      </c>
      <c r="AH1548">
        <v>1</v>
      </c>
      <c r="AI1548">
        <v>0</v>
      </c>
      <c r="AJ1548">
        <v>0</v>
      </c>
      <c r="AK1548">
        <v>49</v>
      </c>
      <c r="AL1548">
        <v>44</v>
      </c>
      <c r="AM1548">
        <v>0</v>
      </c>
    </row>
    <row r="1549" spans="1:39" x14ac:dyDescent="0.25">
      <c r="A1549">
        <v>90638</v>
      </c>
      <c r="B1549">
        <v>0</v>
      </c>
      <c r="C1549">
        <v>0</v>
      </c>
      <c r="D1549">
        <v>29</v>
      </c>
      <c r="E1549">
        <v>1156</v>
      </c>
      <c r="F1549">
        <v>120</v>
      </c>
      <c r="G1549">
        <v>915</v>
      </c>
      <c r="H1549">
        <v>94</v>
      </c>
      <c r="I1549">
        <v>144</v>
      </c>
      <c r="J1549">
        <v>96</v>
      </c>
      <c r="K1549">
        <v>1</v>
      </c>
      <c r="L1549">
        <v>3</v>
      </c>
      <c r="M1549">
        <v>4</v>
      </c>
      <c r="N1549">
        <v>10</v>
      </c>
      <c r="O1549">
        <v>1</v>
      </c>
      <c r="P1549">
        <v>0</v>
      </c>
      <c r="Q1549">
        <v>0</v>
      </c>
      <c r="R1549">
        <v>1</v>
      </c>
      <c r="S1549">
        <v>0</v>
      </c>
      <c r="T1549">
        <v>0</v>
      </c>
      <c r="U1549">
        <v>0</v>
      </c>
      <c r="V1549">
        <v>3</v>
      </c>
      <c r="W1549">
        <v>11</v>
      </c>
      <c r="X1549">
        <v>1</v>
      </c>
      <c r="Y1549">
        <v>29</v>
      </c>
      <c r="Z1549">
        <v>2295</v>
      </c>
      <c r="AA1549">
        <v>0</v>
      </c>
      <c r="AB1549">
        <v>0</v>
      </c>
      <c r="AC1549">
        <v>1</v>
      </c>
      <c r="AD1549">
        <v>0</v>
      </c>
      <c r="AE1549">
        <v>0</v>
      </c>
      <c r="AF1549">
        <v>0</v>
      </c>
      <c r="AG1549">
        <v>0</v>
      </c>
      <c r="AH1549">
        <v>0</v>
      </c>
      <c r="AI1549">
        <v>1</v>
      </c>
      <c r="AJ1549">
        <v>0</v>
      </c>
      <c r="AK1549">
        <v>2429</v>
      </c>
      <c r="AL1549">
        <v>2333</v>
      </c>
      <c r="AM1549">
        <v>1</v>
      </c>
    </row>
    <row r="1550" spans="1:39" x14ac:dyDescent="0.25">
      <c r="A1550">
        <v>27161</v>
      </c>
      <c r="B1550">
        <v>1</v>
      </c>
      <c r="C1550">
        <v>0</v>
      </c>
      <c r="D1550">
        <v>41</v>
      </c>
      <c r="E1550">
        <v>7</v>
      </c>
      <c r="F1550">
        <v>4</v>
      </c>
      <c r="G1550">
        <v>23</v>
      </c>
      <c r="H1550">
        <v>7</v>
      </c>
      <c r="I1550">
        <v>0</v>
      </c>
      <c r="J1550">
        <v>11</v>
      </c>
      <c r="K1550">
        <v>1</v>
      </c>
      <c r="L1550">
        <v>1</v>
      </c>
      <c r="M1550">
        <v>0</v>
      </c>
      <c r="N1550">
        <v>3</v>
      </c>
      <c r="O1550">
        <v>7</v>
      </c>
      <c r="P1550">
        <v>0</v>
      </c>
      <c r="Q1550">
        <v>0</v>
      </c>
      <c r="R1550">
        <v>0</v>
      </c>
      <c r="S1550">
        <v>0</v>
      </c>
      <c r="T1550">
        <v>0</v>
      </c>
      <c r="U1550">
        <v>0</v>
      </c>
      <c r="V1550">
        <v>3</v>
      </c>
      <c r="W1550">
        <v>11</v>
      </c>
      <c r="X1550">
        <v>0</v>
      </c>
      <c r="Y1550">
        <v>34</v>
      </c>
      <c r="Z1550">
        <v>2403</v>
      </c>
      <c r="AA1550">
        <v>0</v>
      </c>
      <c r="AB1550">
        <v>1</v>
      </c>
      <c r="AC1550">
        <v>0</v>
      </c>
      <c r="AD1550">
        <v>0</v>
      </c>
      <c r="AE1550">
        <v>0</v>
      </c>
      <c r="AF1550">
        <v>0</v>
      </c>
      <c r="AG1550">
        <v>0</v>
      </c>
      <c r="AH1550">
        <v>0</v>
      </c>
      <c r="AI1550">
        <v>1</v>
      </c>
      <c r="AJ1550">
        <v>0</v>
      </c>
      <c r="AK1550">
        <v>41</v>
      </c>
      <c r="AL1550">
        <v>30</v>
      </c>
      <c r="AM1550">
        <v>0</v>
      </c>
    </row>
    <row r="1551" spans="1:39" x14ac:dyDescent="0.25">
      <c r="A1551">
        <v>42014</v>
      </c>
      <c r="B1551">
        <v>1</v>
      </c>
      <c r="C1551">
        <v>0</v>
      </c>
      <c r="D1551">
        <v>56</v>
      </c>
      <c r="E1551">
        <v>244</v>
      </c>
      <c r="F1551">
        <v>15</v>
      </c>
      <c r="G1551">
        <v>108</v>
      </c>
      <c r="H1551">
        <v>4</v>
      </c>
      <c r="I1551">
        <v>15</v>
      </c>
      <c r="J1551">
        <v>50</v>
      </c>
      <c r="K1551">
        <v>6</v>
      </c>
      <c r="L1551">
        <v>7</v>
      </c>
      <c r="M1551">
        <v>1</v>
      </c>
      <c r="N1551">
        <v>6</v>
      </c>
      <c r="O1551">
        <v>8</v>
      </c>
      <c r="P1551">
        <v>0</v>
      </c>
      <c r="Q1551">
        <v>0</v>
      </c>
      <c r="R1551">
        <v>0</v>
      </c>
      <c r="S1551">
        <v>0</v>
      </c>
      <c r="T1551">
        <v>0</v>
      </c>
      <c r="U1551">
        <v>0</v>
      </c>
      <c r="V1551">
        <v>3</v>
      </c>
      <c r="W1551">
        <v>11</v>
      </c>
      <c r="X1551">
        <v>1</v>
      </c>
      <c r="Y1551">
        <v>43</v>
      </c>
      <c r="Z1551">
        <v>2840</v>
      </c>
      <c r="AA1551">
        <v>0</v>
      </c>
      <c r="AB1551">
        <v>1</v>
      </c>
      <c r="AC1551">
        <v>0</v>
      </c>
      <c r="AD1551">
        <v>0</v>
      </c>
      <c r="AE1551">
        <v>0</v>
      </c>
      <c r="AF1551">
        <v>0</v>
      </c>
      <c r="AG1551">
        <v>0</v>
      </c>
      <c r="AH1551">
        <v>1</v>
      </c>
      <c r="AI1551">
        <v>0</v>
      </c>
      <c r="AJ1551">
        <v>0</v>
      </c>
      <c r="AK1551">
        <v>386</v>
      </c>
      <c r="AL1551">
        <v>336</v>
      </c>
      <c r="AM1551">
        <v>0</v>
      </c>
    </row>
    <row r="1552" spans="1:39" x14ac:dyDescent="0.25">
      <c r="A1552">
        <v>38201</v>
      </c>
      <c r="B1552">
        <v>0</v>
      </c>
      <c r="C1552">
        <v>1</v>
      </c>
      <c r="D1552">
        <v>19</v>
      </c>
      <c r="E1552">
        <v>233</v>
      </c>
      <c r="F1552">
        <v>0</v>
      </c>
      <c r="G1552">
        <v>23</v>
      </c>
      <c r="H1552">
        <v>0</v>
      </c>
      <c r="I1552">
        <v>0</v>
      </c>
      <c r="J1552">
        <v>12</v>
      </c>
      <c r="K1552">
        <v>4</v>
      </c>
      <c r="L1552">
        <v>5</v>
      </c>
      <c r="M1552">
        <v>1</v>
      </c>
      <c r="N1552">
        <v>5</v>
      </c>
      <c r="O1552">
        <v>8</v>
      </c>
      <c r="P1552">
        <v>0</v>
      </c>
      <c r="Q1552">
        <v>0</v>
      </c>
      <c r="R1552">
        <v>0</v>
      </c>
      <c r="S1552">
        <v>0</v>
      </c>
      <c r="T1552">
        <v>0</v>
      </c>
      <c r="U1552">
        <v>0</v>
      </c>
      <c r="V1552">
        <v>3</v>
      </c>
      <c r="W1552">
        <v>11</v>
      </c>
      <c r="X1552">
        <v>0</v>
      </c>
      <c r="Y1552">
        <v>60</v>
      </c>
      <c r="Z1552">
        <v>2616</v>
      </c>
      <c r="AA1552">
        <v>0</v>
      </c>
      <c r="AB1552">
        <v>0</v>
      </c>
      <c r="AC1552">
        <v>0</v>
      </c>
      <c r="AD1552">
        <v>1</v>
      </c>
      <c r="AE1552">
        <v>0</v>
      </c>
      <c r="AF1552">
        <v>0</v>
      </c>
      <c r="AG1552">
        <v>0</v>
      </c>
      <c r="AH1552">
        <v>0</v>
      </c>
      <c r="AI1552">
        <v>0</v>
      </c>
      <c r="AJ1552">
        <v>1</v>
      </c>
      <c r="AK1552">
        <v>256</v>
      </c>
      <c r="AL1552">
        <v>244</v>
      </c>
      <c r="AM1552">
        <v>0</v>
      </c>
    </row>
    <row r="1553" spans="1:39" x14ac:dyDescent="0.25">
      <c r="A1553">
        <v>45203</v>
      </c>
      <c r="B1553">
        <v>2</v>
      </c>
      <c r="C1553">
        <v>0</v>
      </c>
      <c r="D1553">
        <v>4</v>
      </c>
      <c r="E1553">
        <v>35</v>
      </c>
      <c r="F1553">
        <v>3</v>
      </c>
      <c r="G1553">
        <v>67</v>
      </c>
      <c r="H1553">
        <v>10</v>
      </c>
      <c r="I1553">
        <v>8</v>
      </c>
      <c r="J1553">
        <v>24</v>
      </c>
      <c r="K1553">
        <v>1</v>
      </c>
      <c r="L1553">
        <v>3</v>
      </c>
      <c r="M1553">
        <v>1</v>
      </c>
      <c r="N1553">
        <v>3</v>
      </c>
      <c r="O1553">
        <v>6</v>
      </c>
      <c r="P1553">
        <v>0</v>
      </c>
      <c r="Q1553">
        <v>0</v>
      </c>
      <c r="R1553">
        <v>0</v>
      </c>
      <c r="S1553">
        <v>0</v>
      </c>
      <c r="T1553">
        <v>0</v>
      </c>
      <c r="U1553">
        <v>0</v>
      </c>
      <c r="V1553">
        <v>3</v>
      </c>
      <c r="W1553">
        <v>11</v>
      </c>
      <c r="X1553">
        <v>1</v>
      </c>
      <c r="Y1553">
        <v>38</v>
      </c>
      <c r="Z1553">
        <v>2257</v>
      </c>
      <c r="AA1553">
        <v>0</v>
      </c>
      <c r="AB1553">
        <v>0</v>
      </c>
      <c r="AC1553">
        <v>0</v>
      </c>
      <c r="AD1553">
        <v>1</v>
      </c>
      <c r="AE1553">
        <v>0</v>
      </c>
      <c r="AF1553">
        <v>0</v>
      </c>
      <c r="AG1553">
        <v>0</v>
      </c>
      <c r="AH1553">
        <v>1</v>
      </c>
      <c r="AI1553">
        <v>0</v>
      </c>
      <c r="AJ1553">
        <v>0</v>
      </c>
      <c r="AK1553">
        <v>123</v>
      </c>
      <c r="AL1553">
        <v>99</v>
      </c>
      <c r="AM1553">
        <v>0</v>
      </c>
    </row>
    <row r="1554" spans="1:39" x14ac:dyDescent="0.25">
      <c r="A1554">
        <v>81574</v>
      </c>
      <c r="B1554">
        <v>0</v>
      </c>
      <c r="C1554">
        <v>0</v>
      </c>
      <c r="D1554">
        <v>89</v>
      </c>
      <c r="E1554">
        <v>1252</v>
      </c>
      <c r="F1554">
        <v>0</v>
      </c>
      <c r="G1554">
        <v>465</v>
      </c>
      <c r="H1554">
        <v>46</v>
      </c>
      <c r="I1554">
        <v>35</v>
      </c>
      <c r="J1554">
        <v>0</v>
      </c>
      <c r="K1554">
        <v>1</v>
      </c>
      <c r="L1554">
        <v>4</v>
      </c>
      <c r="M1554">
        <v>5</v>
      </c>
      <c r="N1554">
        <v>8</v>
      </c>
      <c r="O1554">
        <v>1</v>
      </c>
      <c r="P1554">
        <v>0</v>
      </c>
      <c r="Q1554">
        <v>1</v>
      </c>
      <c r="R1554">
        <v>1</v>
      </c>
      <c r="S1554">
        <v>0</v>
      </c>
      <c r="T1554">
        <v>0</v>
      </c>
      <c r="U1554">
        <v>0</v>
      </c>
      <c r="V1554">
        <v>3</v>
      </c>
      <c r="W1554">
        <v>11</v>
      </c>
      <c r="X1554">
        <v>0</v>
      </c>
      <c r="Y1554">
        <v>73</v>
      </c>
      <c r="Z1554">
        <v>2221</v>
      </c>
      <c r="AA1554">
        <v>0</v>
      </c>
      <c r="AB1554">
        <v>0</v>
      </c>
      <c r="AC1554">
        <v>0</v>
      </c>
      <c r="AD1554">
        <v>1</v>
      </c>
      <c r="AE1554">
        <v>0</v>
      </c>
      <c r="AF1554">
        <v>0</v>
      </c>
      <c r="AG1554">
        <v>0</v>
      </c>
      <c r="AH1554">
        <v>0</v>
      </c>
      <c r="AI1554">
        <v>0</v>
      </c>
      <c r="AJ1554">
        <v>1</v>
      </c>
      <c r="AK1554">
        <v>1798</v>
      </c>
      <c r="AL1554">
        <v>1798</v>
      </c>
      <c r="AM1554">
        <v>2</v>
      </c>
    </row>
    <row r="1555" spans="1:39" x14ac:dyDescent="0.25">
      <c r="A1555">
        <v>34935</v>
      </c>
      <c r="B1555">
        <v>0</v>
      </c>
      <c r="C1555">
        <v>0</v>
      </c>
      <c r="D1555">
        <v>71</v>
      </c>
      <c r="E1555">
        <v>34</v>
      </c>
      <c r="F1555">
        <v>4</v>
      </c>
      <c r="G1555">
        <v>66</v>
      </c>
      <c r="H1555">
        <v>3</v>
      </c>
      <c r="I1555">
        <v>10</v>
      </c>
      <c r="J1555">
        <v>20</v>
      </c>
      <c r="K1555">
        <v>1</v>
      </c>
      <c r="L1555">
        <v>2</v>
      </c>
      <c r="M1555">
        <v>1</v>
      </c>
      <c r="N1555">
        <v>4</v>
      </c>
      <c r="O1555">
        <v>7</v>
      </c>
      <c r="P1555">
        <v>0</v>
      </c>
      <c r="Q1555">
        <v>0</v>
      </c>
      <c r="R1555">
        <v>0</v>
      </c>
      <c r="S1555">
        <v>0</v>
      </c>
      <c r="T1555">
        <v>0</v>
      </c>
      <c r="U1555">
        <v>0</v>
      </c>
      <c r="V1555">
        <v>3</v>
      </c>
      <c r="W1555">
        <v>11</v>
      </c>
      <c r="X1555">
        <v>0</v>
      </c>
      <c r="Y1555">
        <v>28</v>
      </c>
      <c r="Z1555">
        <v>2532</v>
      </c>
      <c r="AA1555">
        <v>0</v>
      </c>
      <c r="AB1555">
        <v>1</v>
      </c>
      <c r="AC1555">
        <v>0</v>
      </c>
      <c r="AD1555">
        <v>0</v>
      </c>
      <c r="AE1555">
        <v>0</v>
      </c>
      <c r="AF1555">
        <v>0</v>
      </c>
      <c r="AG1555">
        <v>0</v>
      </c>
      <c r="AH1555">
        <v>1</v>
      </c>
      <c r="AI1555">
        <v>0</v>
      </c>
      <c r="AJ1555">
        <v>0</v>
      </c>
      <c r="AK1555">
        <v>117</v>
      </c>
      <c r="AL1555">
        <v>97</v>
      </c>
      <c r="AM1555">
        <v>0</v>
      </c>
    </row>
    <row r="1556" spans="1:39" x14ac:dyDescent="0.25">
      <c r="A1556">
        <v>60482</v>
      </c>
      <c r="B1556">
        <v>0</v>
      </c>
      <c r="C1556">
        <v>1</v>
      </c>
      <c r="D1556">
        <v>81</v>
      </c>
      <c r="E1556">
        <v>255</v>
      </c>
      <c r="F1556">
        <v>43</v>
      </c>
      <c r="G1556">
        <v>134</v>
      </c>
      <c r="H1556">
        <v>37</v>
      </c>
      <c r="I1556">
        <v>14</v>
      </c>
      <c r="J1556">
        <v>24</v>
      </c>
      <c r="K1556">
        <v>1</v>
      </c>
      <c r="L1556">
        <v>7</v>
      </c>
      <c r="M1556">
        <v>2</v>
      </c>
      <c r="N1556">
        <v>7</v>
      </c>
      <c r="O1556">
        <v>7</v>
      </c>
      <c r="P1556">
        <v>0</v>
      </c>
      <c r="Q1556">
        <v>0</v>
      </c>
      <c r="R1556">
        <v>0</v>
      </c>
      <c r="S1556">
        <v>0</v>
      </c>
      <c r="T1556">
        <v>0</v>
      </c>
      <c r="U1556">
        <v>0</v>
      </c>
      <c r="V1556">
        <v>3</v>
      </c>
      <c r="W1556">
        <v>11</v>
      </c>
      <c r="X1556">
        <v>0</v>
      </c>
      <c r="Y1556">
        <v>44</v>
      </c>
      <c r="Z1556">
        <v>2681</v>
      </c>
      <c r="AA1556">
        <v>0</v>
      </c>
      <c r="AB1556">
        <v>0</v>
      </c>
      <c r="AC1556">
        <v>1</v>
      </c>
      <c r="AD1556">
        <v>0</v>
      </c>
      <c r="AE1556">
        <v>0</v>
      </c>
      <c r="AF1556">
        <v>0</v>
      </c>
      <c r="AG1556">
        <v>0</v>
      </c>
      <c r="AH1556">
        <v>0</v>
      </c>
      <c r="AI1556">
        <v>1</v>
      </c>
      <c r="AJ1556">
        <v>0</v>
      </c>
      <c r="AK1556">
        <v>483</v>
      </c>
      <c r="AL1556">
        <v>459</v>
      </c>
      <c r="AM1556">
        <v>0</v>
      </c>
    </row>
    <row r="1557" spans="1:39" x14ac:dyDescent="0.25">
      <c r="A1557">
        <v>34633</v>
      </c>
      <c r="B1557">
        <v>2</v>
      </c>
      <c r="C1557">
        <v>1</v>
      </c>
      <c r="D1557">
        <v>31</v>
      </c>
      <c r="E1557">
        <v>8</v>
      </c>
      <c r="F1557">
        <v>1</v>
      </c>
      <c r="G1557">
        <v>5</v>
      </c>
      <c r="H1557">
        <v>0</v>
      </c>
      <c r="I1557">
        <v>0</v>
      </c>
      <c r="J1557">
        <v>1</v>
      </c>
      <c r="K1557">
        <v>1</v>
      </c>
      <c r="L1557">
        <v>1</v>
      </c>
      <c r="M1557">
        <v>0</v>
      </c>
      <c r="N1557">
        <v>2</v>
      </c>
      <c r="O1557">
        <v>6</v>
      </c>
      <c r="P1557">
        <v>0</v>
      </c>
      <c r="Q1557">
        <v>0</v>
      </c>
      <c r="R1557">
        <v>0</v>
      </c>
      <c r="S1557">
        <v>0</v>
      </c>
      <c r="T1557">
        <v>0</v>
      </c>
      <c r="U1557">
        <v>0</v>
      </c>
      <c r="V1557">
        <v>3</v>
      </c>
      <c r="W1557">
        <v>11</v>
      </c>
      <c r="X1557">
        <v>0</v>
      </c>
      <c r="Y1557">
        <v>64</v>
      </c>
      <c r="Z1557">
        <v>2316</v>
      </c>
      <c r="AA1557">
        <v>0</v>
      </c>
      <c r="AB1557">
        <v>0</v>
      </c>
      <c r="AC1557">
        <v>0</v>
      </c>
      <c r="AD1557">
        <v>1</v>
      </c>
      <c r="AE1557">
        <v>0</v>
      </c>
      <c r="AF1557">
        <v>0</v>
      </c>
      <c r="AG1557">
        <v>0</v>
      </c>
      <c r="AH1557">
        <v>1</v>
      </c>
      <c r="AI1557">
        <v>0</v>
      </c>
      <c r="AJ1557">
        <v>0</v>
      </c>
      <c r="AK1557">
        <v>14</v>
      </c>
      <c r="AL1557">
        <v>13</v>
      </c>
      <c r="AM1557">
        <v>0</v>
      </c>
    </row>
    <row r="1558" spans="1:39" x14ac:dyDescent="0.25">
      <c r="A1558">
        <v>78093</v>
      </c>
      <c r="B1558">
        <v>0</v>
      </c>
      <c r="C1558">
        <v>0</v>
      </c>
      <c r="D1558">
        <v>53</v>
      </c>
      <c r="E1558">
        <v>368</v>
      </c>
      <c r="F1558">
        <v>32</v>
      </c>
      <c r="G1558">
        <v>639</v>
      </c>
      <c r="H1558">
        <v>13</v>
      </c>
      <c r="I1558">
        <v>43</v>
      </c>
      <c r="J1558">
        <v>10</v>
      </c>
      <c r="K1558">
        <v>1</v>
      </c>
      <c r="L1558">
        <v>4</v>
      </c>
      <c r="M1558">
        <v>7</v>
      </c>
      <c r="N1558">
        <v>5</v>
      </c>
      <c r="O1558">
        <v>1</v>
      </c>
      <c r="P1558">
        <v>0</v>
      </c>
      <c r="Q1558">
        <v>0</v>
      </c>
      <c r="R1558">
        <v>0</v>
      </c>
      <c r="S1558">
        <v>0</v>
      </c>
      <c r="T1558">
        <v>0</v>
      </c>
      <c r="U1558">
        <v>0</v>
      </c>
      <c r="V1558">
        <v>3</v>
      </c>
      <c r="W1558">
        <v>11</v>
      </c>
      <c r="X1558">
        <v>0</v>
      </c>
      <c r="Y1558">
        <v>73</v>
      </c>
      <c r="Z1558">
        <v>2359</v>
      </c>
      <c r="AA1558">
        <v>0</v>
      </c>
      <c r="AB1558">
        <v>0</v>
      </c>
      <c r="AC1558">
        <v>0</v>
      </c>
      <c r="AD1558">
        <v>1</v>
      </c>
      <c r="AE1558">
        <v>0</v>
      </c>
      <c r="AF1558">
        <v>0</v>
      </c>
      <c r="AG1558">
        <v>0</v>
      </c>
      <c r="AH1558">
        <v>0</v>
      </c>
      <c r="AI1558">
        <v>1</v>
      </c>
      <c r="AJ1558">
        <v>0</v>
      </c>
      <c r="AK1558">
        <v>1095</v>
      </c>
      <c r="AL1558">
        <v>1085</v>
      </c>
      <c r="AM1558">
        <v>0</v>
      </c>
    </row>
    <row r="1559" spans="1:39" x14ac:dyDescent="0.25">
      <c r="A1559">
        <v>82460</v>
      </c>
      <c r="B1559">
        <v>0</v>
      </c>
      <c r="C1559">
        <v>0</v>
      </c>
      <c r="D1559">
        <v>78</v>
      </c>
      <c r="E1559">
        <v>255</v>
      </c>
      <c r="F1559">
        <v>47</v>
      </c>
      <c r="G1559">
        <v>573</v>
      </c>
      <c r="H1559">
        <v>52</v>
      </c>
      <c r="I1559">
        <v>32</v>
      </c>
      <c r="J1559">
        <v>15</v>
      </c>
      <c r="K1559">
        <v>1</v>
      </c>
      <c r="L1559">
        <v>5</v>
      </c>
      <c r="M1559">
        <v>3</v>
      </c>
      <c r="N1559">
        <v>6</v>
      </c>
      <c r="O1559">
        <v>1</v>
      </c>
      <c r="P1559">
        <v>0</v>
      </c>
      <c r="Q1559">
        <v>0</v>
      </c>
      <c r="R1559">
        <v>0</v>
      </c>
      <c r="S1559">
        <v>0</v>
      </c>
      <c r="T1559">
        <v>0</v>
      </c>
      <c r="U1559">
        <v>0</v>
      </c>
      <c r="V1559">
        <v>3</v>
      </c>
      <c r="W1559">
        <v>11</v>
      </c>
      <c r="X1559">
        <v>0</v>
      </c>
      <c r="Y1559">
        <v>70</v>
      </c>
      <c r="Z1559">
        <v>2368</v>
      </c>
      <c r="AA1559">
        <v>1</v>
      </c>
      <c r="AB1559">
        <v>0</v>
      </c>
      <c r="AC1559">
        <v>0</v>
      </c>
      <c r="AD1559">
        <v>0</v>
      </c>
      <c r="AE1559">
        <v>0</v>
      </c>
      <c r="AF1559">
        <v>0</v>
      </c>
      <c r="AG1559">
        <v>0</v>
      </c>
      <c r="AH1559">
        <v>1</v>
      </c>
      <c r="AI1559">
        <v>0</v>
      </c>
      <c r="AJ1559">
        <v>0</v>
      </c>
      <c r="AK1559">
        <v>959</v>
      </c>
      <c r="AL1559">
        <v>944</v>
      </c>
      <c r="AM1559">
        <v>0</v>
      </c>
    </row>
    <row r="1560" spans="1:39" x14ac:dyDescent="0.25">
      <c r="A1560">
        <v>45903</v>
      </c>
      <c r="B1560">
        <v>0</v>
      </c>
      <c r="C1560">
        <v>1</v>
      </c>
      <c r="D1560">
        <v>80</v>
      </c>
      <c r="E1560">
        <v>33</v>
      </c>
      <c r="F1560">
        <v>8</v>
      </c>
      <c r="G1560">
        <v>10</v>
      </c>
      <c r="H1560">
        <v>2</v>
      </c>
      <c r="I1560">
        <v>10</v>
      </c>
      <c r="J1560">
        <v>3</v>
      </c>
      <c r="K1560">
        <v>2</v>
      </c>
      <c r="L1560">
        <v>2</v>
      </c>
      <c r="M1560">
        <v>1</v>
      </c>
      <c r="N1560">
        <v>3</v>
      </c>
      <c r="O1560">
        <v>4</v>
      </c>
      <c r="P1560">
        <v>0</v>
      </c>
      <c r="Q1560">
        <v>0</v>
      </c>
      <c r="R1560">
        <v>0</v>
      </c>
      <c r="S1560">
        <v>0</v>
      </c>
      <c r="T1560">
        <v>0</v>
      </c>
      <c r="U1560">
        <v>0</v>
      </c>
      <c r="V1560">
        <v>3</v>
      </c>
      <c r="W1560">
        <v>11</v>
      </c>
      <c r="X1560">
        <v>0</v>
      </c>
      <c r="Y1560">
        <v>54</v>
      </c>
      <c r="Z1560">
        <v>2226</v>
      </c>
      <c r="AA1560">
        <v>0</v>
      </c>
      <c r="AB1560">
        <v>0</v>
      </c>
      <c r="AC1560">
        <v>0</v>
      </c>
      <c r="AD1560">
        <v>1</v>
      </c>
      <c r="AE1560">
        <v>0</v>
      </c>
      <c r="AF1560">
        <v>0</v>
      </c>
      <c r="AG1560">
        <v>0</v>
      </c>
      <c r="AH1560">
        <v>0</v>
      </c>
      <c r="AI1560">
        <v>1</v>
      </c>
      <c r="AJ1560">
        <v>0</v>
      </c>
      <c r="AK1560">
        <v>63</v>
      </c>
      <c r="AL1560">
        <v>60</v>
      </c>
      <c r="AM1560">
        <v>0</v>
      </c>
    </row>
    <row r="1561" spans="1:39" x14ac:dyDescent="0.25">
      <c r="A1561">
        <v>81361</v>
      </c>
      <c r="B1561">
        <v>0</v>
      </c>
      <c r="C1561">
        <v>0</v>
      </c>
      <c r="D1561">
        <v>18</v>
      </c>
      <c r="E1561">
        <v>163</v>
      </c>
      <c r="F1561">
        <v>23</v>
      </c>
      <c r="G1561">
        <v>424</v>
      </c>
      <c r="H1561">
        <v>27</v>
      </c>
      <c r="I1561">
        <v>65</v>
      </c>
      <c r="J1561">
        <v>76</v>
      </c>
      <c r="K1561">
        <v>1</v>
      </c>
      <c r="L1561">
        <v>3</v>
      </c>
      <c r="M1561">
        <v>10</v>
      </c>
      <c r="N1561">
        <v>13</v>
      </c>
      <c r="O1561">
        <v>1</v>
      </c>
      <c r="P1561">
        <v>0</v>
      </c>
      <c r="Q1561">
        <v>0</v>
      </c>
      <c r="R1561">
        <v>0</v>
      </c>
      <c r="S1561">
        <v>0</v>
      </c>
      <c r="T1561">
        <v>0</v>
      </c>
      <c r="U1561">
        <v>0</v>
      </c>
      <c r="V1561">
        <v>3</v>
      </c>
      <c r="W1561">
        <v>11</v>
      </c>
      <c r="X1561">
        <v>1</v>
      </c>
      <c r="Y1561">
        <v>33</v>
      </c>
      <c r="Z1561">
        <v>2283</v>
      </c>
      <c r="AA1561">
        <v>1</v>
      </c>
      <c r="AB1561">
        <v>0</v>
      </c>
      <c r="AC1561">
        <v>0</v>
      </c>
      <c r="AD1561">
        <v>0</v>
      </c>
      <c r="AE1561">
        <v>0</v>
      </c>
      <c r="AF1561">
        <v>0</v>
      </c>
      <c r="AG1561">
        <v>0</v>
      </c>
      <c r="AH1561">
        <v>1</v>
      </c>
      <c r="AI1561">
        <v>0</v>
      </c>
      <c r="AJ1561">
        <v>0</v>
      </c>
      <c r="AK1561">
        <v>702</v>
      </c>
      <c r="AL1561">
        <v>626</v>
      </c>
      <c r="AM1561">
        <v>0</v>
      </c>
    </row>
    <row r="1562" spans="1:39" x14ac:dyDescent="0.25">
      <c r="A1562">
        <v>35860</v>
      </c>
      <c r="B1562">
        <v>1</v>
      </c>
      <c r="C1562">
        <v>1</v>
      </c>
      <c r="D1562">
        <v>37</v>
      </c>
      <c r="E1562">
        <v>15</v>
      </c>
      <c r="F1562">
        <v>0</v>
      </c>
      <c r="G1562">
        <v>8</v>
      </c>
      <c r="H1562">
        <v>4</v>
      </c>
      <c r="I1562">
        <v>2</v>
      </c>
      <c r="J1562">
        <v>20</v>
      </c>
      <c r="K1562">
        <v>2</v>
      </c>
      <c r="L1562">
        <v>1</v>
      </c>
      <c r="M1562">
        <v>1</v>
      </c>
      <c r="N1562">
        <v>2</v>
      </c>
      <c r="O1562">
        <v>5</v>
      </c>
      <c r="P1562">
        <v>1</v>
      </c>
      <c r="Q1562">
        <v>0</v>
      </c>
      <c r="R1562">
        <v>0</v>
      </c>
      <c r="S1562">
        <v>0</v>
      </c>
      <c r="T1562">
        <v>0</v>
      </c>
      <c r="U1562">
        <v>0</v>
      </c>
      <c r="V1562">
        <v>3</v>
      </c>
      <c r="W1562">
        <v>11</v>
      </c>
      <c r="X1562">
        <v>1</v>
      </c>
      <c r="Y1562">
        <v>47</v>
      </c>
      <c r="Z1562">
        <v>2200</v>
      </c>
      <c r="AA1562">
        <v>1</v>
      </c>
      <c r="AB1562">
        <v>0</v>
      </c>
      <c r="AC1562">
        <v>0</v>
      </c>
      <c r="AD1562">
        <v>0</v>
      </c>
      <c r="AE1562">
        <v>0</v>
      </c>
      <c r="AF1562">
        <v>0</v>
      </c>
      <c r="AG1562">
        <v>0</v>
      </c>
      <c r="AH1562">
        <v>0</v>
      </c>
      <c r="AI1562">
        <v>0</v>
      </c>
      <c r="AJ1562">
        <v>1</v>
      </c>
      <c r="AK1562">
        <v>29</v>
      </c>
      <c r="AL1562">
        <v>9</v>
      </c>
      <c r="AM1562">
        <v>1</v>
      </c>
    </row>
    <row r="1563" spans="1:39" x14ac:dyDescent="0.25">
      <c r="A1563">
        <v>40442</v>
      </c>
      <c r="B1563">
        <v>1</v>
      </c>
      <c r="C1563">
        <v>1</v>
      </c>
      <c r="D1563">
        <v>52</v>
      </c>
      <c r="E1563">
        <v>45</v>
      </c>
      <c r="F1563">
        <v>12</v>
      </c>
      <c r="G1563">
        <v>52</v>
      </c>
      <c r="H1563">
        <v>25</v>
      </c>
      <c r="I1563">
        <v>22</v>
      </c>
      <c r="J1563">
        <v>13</v>
      </c>
      <c r="K1563">
        <v>4</v>
      </c>
      <c r="L1563">
        <v>3</v>
      </c>
      <c r="M1563">
        <v>1</v>
      </c>
      <c r="N1563">
        <v>4</v>
      </c>
      <c r="O1563">
        <v>7</v>
      </c>
      <c r="P1563">
        <v>0</v>
      </c>
      <c r="Q1563">
        <v>0</v>
      </c>
      <c r="R1563">
        <v>0</v>
      </c>
      <c r="S1563">
        <v>0</v>
      </c>
      <c r="T1563">
        <v>0</v>
      </c>
      <c r="U1563">
        <v>0</v>
      </c>
      <c r="V1563">
        <v>3</v>
      </c>
      <c r="W1563">
        <v>11</v>
      </c>
      <c r="X1563">
        <v>1</v>
      </c>
      <c r="Y1563">
        <v>68</v>
      </c>
      <c r="Z1563">
        <v>2838</v>
      </c>
      <c r="AA1563">
        <v>0</v>
      </c>
      <c r="AB1563">
        <v>0</v>
      </c>
      <c r="AC1563">
        <v>0</v>
      </c>
      <c r="AD1563">
        <v>1</v>
      </c>
      <c r="AE1563">
        <v>0</v>
      </c>
      <c r="AF1563">
        <v>0</v>
      </c>
      <c r="AG1563">
        <v>0</v>
      </c>
      <c r="AH1563">
        <v>0</v>
      </c>
      <c r="AI1563">
        <v>1</v>
      </c>
      <c r="AJ1563">
        <v>0</v>
      </c>
      <c r="AK1563">
        <v>156</v>
      </c>
      <c r="AL1563">
        <v>143</v>
      </c>
      <c r="AM1563">
        <v>0</v>
      </c>
    </row>
    <row r="1564" spans="1:39" x14ac:dyDescent="0.25">
      <c r="A1564">
        <v>61482</v>
      </c>
      <c r="B1564">
        <v>0</v>
      </c>
      <c r="C1564">
        <v>0</v>
      </c>
      <c r="D1564">
        <v>39</v>
      </c>
      <c r="E1564">
        <v>48</v>
      </c>
      <c r="F1564">
        <v>58</v>
      </c>
      <c r="G1564">
        <v>68</v>
      </c>
      <c r="H1564">
        <v>16</v>
      </c>
      <c r="I1564">
        <v>66</v>
      </c>
      <c r="J1564">
        <v>43</v>
      </c>
      <c r="K1564">
        <v>1</v>
      </c>
      <c r="L1564">
        <v>3</v>
      </c>
      <c r="M1564">
        <v>2</v>
      </c>
      <c r="N1564">
        <v>6</v>
      </c>
      <c r="O1564">
        <v>2</v>
      </c>
      <c r="P1564">
        <v>0</v>
      </c>
      <c r="Q1564">
        <v>0</v>
      </c>
      <c r="R1564">
        <v>0</v>
      </c>
      <c r="S1564">
        <v>0</v>
      </c>
      <c r="T1564">
        <v>0</v>
      </c>
      <c r="U1564">
        <v>0</v>
      </c>
      <c r="V1564">
        <v>3</v>
      </c>
      <c r="W1564">
        <v>11</v>
      </c>
      <c r="X1564">
        <v>0</v>
      </c>
      <c r="Y1564">
        <v>55</v>
      </c>
      <c r="Z1564">
        <v>2161</v>
      </c>
      <c r="AA1564">
        <v>0</v>
      </c>
      <c r="AB1564">
        <v>1</v>
      </c>
      <c r="AC1564">
        <v>0</v>
      </c>
      <c r="AD1564">
        <v>0</v>
      </c>
      <c r="AE1564">
        <v>0</v>
      </c>
      <c r="AF1564">
        <v>0</v>
      </c>
      <c r="AG1564">
        <v>0</v>
      </c>
      <c r="AH1564">
        <v>1</v>
      </c>
      <c r="AI1564">
        <v>0</v>
      </c>
      <c r="AJ1564">
        <v>0</v>
      </c>
      <c r="AK1564">
        <v>256</v>
      </c>
      <c r="AL1564">
        <v>213</v>
      </c>
      <c r="AM1564">
        <v>0</v>
      </c>
    </row>
    <row r="1565" spans="1:39" x14ac:dyDescent="0.25">
      <c r="A1565">
        <v>34968</v>
      </c>
      <c r="B1565">
        <v>1</v>
      </c>
      <c r="C1565">
        <v>0</v>
      </c>
      <c r="D1565">
        <v>11</v>
      </c>
      <c r="E1565">
        <v>158</v>
      </c>
      <c r="F1565">
        <v>6</v>
      </c>
      <c r="G1565">
        <v>45</v>
      </c>
      <c r="H1565">
        <v>8</v>
      </c>
      <c r="I1565">
        <v>2</v>
      </c>
      <c r="J1565">
        <v>2</v>
      </c>
      <c r="K1565">
        <v>7</v>
      </c>
      <c r="L1565">
        <v>3</v>
      </c>
      <c r="M1565">
        <v>2</v>
      </c>
      <c r="N1565">
        <v>5</v>
      </c>
      <c r="O1565">
        <v>7</v>
      </c>
      <c r="P1565">
        <v>0</v>
      </c>
      <c r="Q1565">
        <v>0</v>
      </c>
      <c r="R1565">
        <v>0</v>
      </c>
      <c r="S1565">
        <v>0</v>
      </c>
      <c r="T1565">
        <v>0</v>
      </c>
      <c r="U1565">
        <v>0</v>
      </c>
      <c r="V1565">
        <v>3</v>
      </c>
      <c r="W1565">
        <v>11</v>
      </c>
      <c r="X1565">
        <v>0</v>
      </c>
      <c r="Y1565">
        <v>40</v>
      </c>
      <c r="Z1565">
        <v>2604</v>
      </c>
      <c r="AA1565">
        <v>0</v>
      </c>
      <c r="AB1565">
        <v>1</v>
      </c>
      <c r="AC1565">
        <v>0</v>
      </c>
      <c r="AD1565">
        <v>0</v>
      </c>
      <c r="AE1565">
        <v>0</v>
      </c>
      <c r="AF1565">
        <v>0</v>
      </c>
      <c r="AG1565">
        <v>0</v>
      </c>
      <c r="AH1565">
        <v>1</v>
      </c>
      <c r="AI1565">
        <v>0</v>
      </c>
      <c r="AJ1565">
        <v>0</v>
      </c>
      <c r="AK1565">
        <v>219</v>
      </c>
      <c r="AL1565">
        <v>217</v>
      </c>
      <c r="AM1565">
        <v>0</v>
      </c>
    </row>
    <row r="1566" spans="1:39" x14ac:dyDescent="0.25">
      <c r="A1566">
        <v>75794</v>
      </c>
      <c r="B1566">
        <v>0</v>
      </c>
      <c r="C1566">
        <v>0</v>
      </c>
      <c r="D1566">
        <v>33</v>
      </c>
      <c r="E1566">
        <v>754</v>
      </c>
      <c r="F1566">
        <v>160</v>
      </c>
      <c r="G1566">
        <v>625</v>
      </c>
      <c r="H1566">
        <v>63</v>
      </c>
      <c r="I1566">
        <v>32</v>
      </c>
      <c r="J1566">
        <v>48</v>
      </c>
      <c r="K1566">
        <v>1</v>
      </c>
      <c r="L1566">
        <v>7</v>
      </c>
      <c r="M1566">
        <v>5</v>
      </c>
      <c r="N1566">
        <v>12</v>
      </c>
      <c r="O1566">
        <v>3</v>
      </c>
      <c r="P1566">
        <v>0</v>
      </c>
      <c r="Q1566">
        <v>0</v>
      </c>
      <c r="R1566">
        <v>0</v>
      </c>
      <c r="S1566">
        <v>1</v>
      </c>
      <c r="T1566">
        <v>0</v>
      </c>
      <c r="U1566">
        <v>0</v>
      </c>
      <c r="V1566">
        <v>3</v>
      </c>
      <c r="W1566">
        <v>11</v>
      </c>
      <c r="X1566">
        <v>0</v>
      </c>
      <c r="Y1566">
        <v>33</v>
      </c>
      <c r="Z1566">
        <v>2346</v>
      </c>
      <c r="AA1566">
        <v>0</v>
      </c>
      <c r="AB1566">
        <v>1</v>
      </c>
      <c r="AC1566">
        <v>0</v>
      </c>
      <c r="AD1566">
        <v>0</v>
      </c>
      <c r="AE1566">
        <v>0</v>
      </c>
      <c r="AF1566">
        <v>0</v>
      </c>
      <c r="AG1566">
        <v>0</v>
      </c>
      <c r="AH1566">
        <v>1</v>
      </c>
      <c r="AI1566">
        <v>0</v>
      </c>
      <c r="AJ1566">
        <v>0</v>
      </c>
      <c r="AK1566">
        <v>1634</v>
      </c>
      <c r="AL1566">
        <v>1586</v>
      </c>
      <c r="AM1566">
        <v>1</v>
      </c>
    </row>
    <row r="1567" spans="1:39" x14ac:dyDescent="0.25">
      <c r="A1567">
        <v>31497</v>
      </c>
      <c r="B1567">
        <v>0</v>
      </c>
      <c r="C1567">
        <v>1</v>
      </c>
      <c r="D1567">
        <v>22</v>
      </c>
      <c r="E1567">
        <v>108</v>
      </c>
      <c r="F1567">
        <v>1</v>
      </c>
      <c r="G1567">
        <v>28</v>
      </c>
      <c r="H1567">
        <v>13</v>
      </c>
      <c r="I1567">
        <v>1</v>
      </c>
      <c r="J1567">
        <v>4</v>
      </c>
      <c r="K1567">
        <v>2</v>
      </c>
      <c r="L1567">
        <v>3</v>
      </c>
      <c r="M1567">
        <v>1</v>
      </c>
      <c r="N1567">
        <v>4</v>
      </c>
      <c r="O1567">
        <v>8</v>
      </c>
      <c r="P1567">
        <v>0</v>
      </c>
      <c r="Q1567">
        <v>0</v>
      </c>
      <c r="R1567">
        <v>0</v>
      </c>
      <c r="S1567">
        <v>0</v>
      </c>
      <c r="T1567">
        <v>0</v>
      </c>
      <c r="U1567">
        <v>0</v>
      </c>
      <c r="V1567">
        <v>3</v>
      </c>
      <c r="W1567">
        <v>11</v>
      </c>
      <c r="X1567">
        <v>0</v>
      </c>
      <c r="Y1567">
        <v>58</v>
      </c>
      <c r="Z1567">
        <v>2729</v>
      </c>
      <c r="AA1567">
        <v>0</v>
      </c>
      <c r="AB1567">
        <v>0</v>
      </c>
      <c r="AC1567">
        <v>0</v>
      </c>
      <c r="AD1567">
        <v>1</v>
      </c>
      <c r="AE1567">
        <v>0</v>
      </c>
      <c r="AF1567">
        <v>0</v>
      </c>
      <c r="AG1567">
        <v>0</v>
      </c>
      <c r="AH1567">
        <v>0</v>
      </c>
      <c r="AI1567">
        <v>0</v>
      </c>
      <c r="AJ1567">
        <v>1</v>
      </c>
      <c r="AK1567">
        <v>151</v>
      </c>
      <c r="AL1567">
        <v>147</v>
      </c>
      <c r="AM1567">
        <v>0</v>
      </c>
    </row>
    <row r="1568" spans="1:39" x14ac:dyDescent="0.25">
      <c r="A1568">
        <v>74268</v>
      </c>
      <c r="B1568">
        <v>0</v>
      </c>
      <c r="C1568">
        <v>0</v>
      </c>
      <c r="D1568">
        <v>83</v>
      </c>
      <c r="E1568">
        <v>199</v>
      </c>
      <c r="F1568">
        <v>66</v>
      </c>
      <c r="G1568">
        <v>315</v>
      </c>
      <c r="H1568">
        <v>97</v>
      </c>
      <c r="I1568">
        <v>174</v>
      </c>
      <c r="J1568">
        <v>41</v>
      </c>
      <c r="K1568">
        <v>1</v>
      </c>
      <c r="L1568">
        <v>4</v>
      </c>
      <c r="M1568">
        <v>3</v>
      </c>
      <c r="N1568">
        <v>5</v>
      </c>
      <c r="O1568">
        <v>2</v>
      </c>
      <c r="P1568">
        <v>0</v>
      </c>
      <c r="Q1568">
        <v>0</v>
      </c>
      <c r="R1568">
        <v>0</v>
      </c>
      <c r="S1568">
        <v>0</v>
      </c>
      <c r="T1568">
        <v>0</v>
      </c>
      <c r="U1568">
        <v>0</v>
      </c>
      <c r="V1568">
        <v>3</v>
      </c>
      <c r="W1568">
        <v>11</v>
      </c>
      <c r="X1568">
        <v>0</v>
      </c>
      <c r="Y1568">
        <v>65</v>
      </c>
      <c r="Z1568">
        <v>2659</v>
      </c>
      <c r="AA1568">
        <v>0</v>
      </c>
      <c r="AB1568">
        <v>1</v>
      </c>
      <c r="AC1568">
        <v>0</v>
      </c>
      <c r="AD1568">
        <v>0</v>
      </c>
      <c r="AE1568">
        <v>0</v>
      </c>
      <c r="AF1568">
        <v>0</v>
      </c>
      <c r="AG1568">
        <v>0</v>
      </c>
      <c r="AH1568">
        <v>1</v>
      </c>
      <c r="AI1568">
        <v>0</v>
      </c>
      <c r="AJ1568">
        <v>0</v>
      </c>
      <c r="AK1568">
        <v>851</v>
      </c>
      <c r="AL1568">
        <v>810</v>
      </c>
      <c r="AM1568">
        <v>0</v>
      </c>
    </row>
    <row r="1569" spans="1:39" x14ac:dyDescent="0.25">
      <c r="A1569">
        <v>13724</v>
      </c>
      <c r="B1569">
        <v>1</v>
      </c>
      <c r="C1569">
        <v>0</v>
      </c>
      <c r="D1569">
        <v>43</v>
      </c>
      <c r="E1569">
        <v>2</v>
      </c>
      <c r="F1569">
        <v>7</v>
      </c>
      <c r="G1569">
        <v>5</v>
      </c>
      <c r="H1569">
        <v>2</v>
      </c>
      <c r="I1569">
        <v>15</v>
      </c>
      <c r="J1569">
        <v>27</v>
      </c>
      <c r="K1569">
        <v>1</v>
      </c>
      <c r="L1569">
        <v>2</v>
      </c>
      <c r="M1569">
        <v>0</v>
      </c>
      <c r="N1569">
        <v>2</v>
      </c>
      <c r="O1569">
        <v>9</v>
      </c>
      <c r="P1569">
        <v>1</v>
      </c>
      <c r="Q1569">
        <v>0</v>
      </c>
      <c r="R1569">
        <v>0</v>
      </c>
      <c r="S1569">
        <v>0</v>
      </c>
      <c r="T1569">
        <v>0</v>
      </c>
      <c r="U1569">
        <v>0</v>
      </c>
      <c r="V1569">
        <v>3</v>
      </c>
      <c r="W1569">
        <v>11</v>
      </c>
      <c r="X1569">
        <v>0</v>
      </c>
      <c r="Y1569">
        <v>32</v>
      </c>
      <c r="Z1569">
        <v>2826</v>
      </c>
      <c r="AA1569">
        <v>0</v>
      </c>
      <c r="AB1569">
        <v>0</v>
      </c>
      <c r="AC1569">
        <v>0</v>
      </c>
      <c r="AD1569">
        <v>1</v>
      </c>
      <c r="AE1569">
        <v>0</v>
      </c>
      <c r="AF1569">
        <v>0</v>
      </c>
      <c r="AG1569">
        <v>1</v>
      </c>
      <c r="AH1569">
        <v>0</v>
      </c>
      <c r="AI1569">
        <v>0</v>
      </c>
      <c r="AJ1569">
        <v>0</v>
      </c>
      <c r="AK1569">
        <v>31</v>
      </c>
      <c r="AL1569">
        <v>4</v>
      </c>
      <c r="AM1569">
        <v>1</v>
      </c>
    </row>
    <row r="1570" spans="1:39" x14ac:dyDescent="0.25">
      <c r="A1570">
        <v>45143</v>
      </c>
      <c r="B1570">
        <v>0</v>
      </c>
      <c r="C1570">
        <v>1</v>
      </c>
      <c r="D1570">
        <v>74</v>
      </c>
      <c r="E1570">
        <v>202</v>
      </c>
      <c r="F1570">
        <v>5</v>
      </c>
      <c r="G1570">
        <v>74</v>
      </c>
      <c r="H1570">
        <v>11</v>
      </c>
      <c r="I1570">
        <v>5</v>
      </c>
      <c r="J1570">
        <v>14</v>
      </c>
      <c r="K1570">
        <v>3</v>
      </c>
      <c r="L1570">
        <v>6</v>
      </c>
      <c r="M1570">
        <v>1</v>
      </c>
      <c r="N1570">
        <v>5</v>
      </c>
      <c r="O1570">
        <v>7</v>
      </c>
      <c r="P1570">
        <v>0</v>
      </c>
      <c r="Q1570">
        <v>0</v>
      </c>
      <c r="R1570">
        <v>0</v>
      </c>
      <c r="S1570">
        <v>0</v>
      </c>
      <c r="T1570">
        <v>0</v>
      </c>
      <c r="U1570">
        <v>0</v>
      </c>
      <c r="V1570">
        <v>3</v>
      </c>
      <c r="W1570">
        <v>11</v>
      </c>
      <c r="X1570">
        <v>0</v>
      </c>
      <c r="Y1570">
        <v>55</v>
      </c>
      <c r="Z1570">
        <v>2466</v>
      </c>
      <c r="AA1570">
        <v>0</v>
      </c>
      <c r="AB1570">
        <v>0</v>
      </c>
      <c r="AC1570">
        <v>0</v>
      </c>
      <c r="AD1570">
        <v>1</v>
      </c>
      <c r="AE1570">
        <v>0</v>
      </c>
      <c r="AF1570">
        <v>0</v>
      </c>
      <c r="AG1570">
        <v>0</v>
      </c>
      <c r="AH1570">
        <v>0</v>
      </c>
      <c r="AI1570">
        <v>1</v>
      </c>
      <c r="AJ1570">
        <v>0</v>
      </c>
      <c r="AK1570">
        <v>297</v>
      </c>
      <c r="AL1570">
        <v>283</v>
      </c>
      <c r="AM1570">
        <v>0</v>
      </c>
    </row>
    <row r="1571" spans="1:39" x14ac:dyDescent="0.25">
      <c r="A1571">
        <v>52569</v>
      </c>
      <c r="B1571">
        <v>0</v>
      </c>
      <c r="C1571">
        <v>1</v>
      </c>
      <c r="D1571">
        <v>54</v>
      </c>
      <c r="E1571">
        <v>85</v>
      </c>
      <c r="F1571">
        <v>0</v>
      </c>
      <c r="G1571">
        <v>3</v>
      </c>
      <c r="H1571">
        <v>0</v>
      </c>
      <c r="I1571">
        <v>0</v>
      </c>
      <c r="J1571">
        <v>7</v>
      </c>
      <c r="K1571">
        <v>1</v>
      </c>
      <c r="L1571">
        <v>2</v>
      </c>
      <c r="M1571">
        <v>0</v>
      </c>
      <c r="N1571">
        <v>4</v>
      </c>
      <c r="O1571">
        <v>3</v>
      </c>
      <c r="P1571">
        <v>0</v>
      </c>
      <c r="Q1571">
        <v>0</v>
      </c>
      <c r="R1571">
        <v>0</v>
      </c>
      <c r="S1571">
        <v>0</v>
      </c>
      <c r="T1571">
        <v>0</v>
      </c>
      <c r="U1571">
        <v>0</v>
      </c>
      <c r="V1571">
        <v>3</v>
      </c>
      <c r="W1571">
        <v>11</v>
      </c>
      <c r="X1571">
        <v>0</v>
      </c>
      <c r="Y1571">
        <v>53</v>
      </c>
      <c r="Z1571">
        <v>2244</v>
      </c>
      <c r="AA1571">
        <v>0</v>
      </c>
      <c r="AB1571">
        <v>0</v>
      </c>
      <c r="AC1571">
        <v>1</v>
      </c>
      <c r="AD1571">
        <v>0</v>
      </c>
      <c r="AE1571">
        <v>0</v>
      </c>
      <c r="AF1571">
        <v>0</v>
      </c>
      <c r="AG1571">
        <v>0</v>
      </c>
      <c r="AH1571">
        <v>0</v>
      </c>
      <c r="AI1571">
        <v>0</v>
      </c>
      <c r="AJ1571">
        <v>1</v>
      </c>
      <c r="AK1571">
        <v>88</v>
      </c>
      <c r="AL1571">
        <v>81</v>
      </c>
      <c r="AM1571">
        <v>0</v>
      </c>
    </row>
    <row r="1572" spans="1:39" x14ac:dyDescent="0.25">
      <c r="A1572">
        <v>48432</v>
      </c>
      <c r="B1572">
        <v>0</v>
      </c>
      <c r="C1572">
        <v>1</v>
      </c>
      <c r="D1572">
        <v>3</v>
      </c>
      <c r="E1572">
        <v>322</v>
      </c>
      <c r="F1572">
        <v>3</v>
      </c>
      <c r="G1572">
        <v>50</v>
      </c>
      <c r="H1572">
        <v>4</v>
      </c>
      <c r="I1572">
        <v>3</v>
      </c>
      <c r="J1572">
        <v>42</v>
      </c>
      <c r="K1572">
        <v>5</v>
      </c>
      <c r="L1572">
        <v>7</v>
      </c>
      <c r="M1572">
        <v>1</v>
      </c>
      <c r="N1572">
        <v>6</v>
      </c>
      <c r="O1572">
        <v>8</v>
      </c>
      <c r="P1572">
        <v>0</v>
      </c>
      <c r="Q1572">
        <v>0</v>
      </c>
      <c r="R1572">
        <v>0</v>
      </c>
      <c r="S1572">
        <v>0</v>
      </c>
      <c r="T1572">
        <v>0</v>
      </c>
      <c r="U1572">
        <v>0</v>
      </c>
      <c r="V1572">
        <v>3</v>
      </c>
      <c r="W1572">
        <v>11</v>
      </c>
      <c r="X1572">
        <v>1</v>
      </c>
      <c r="Y1572">
        <v>47</v>
      </c>
      <c r="Z1572">
        <v>2778</v>
      </c>
      <c r="AA1572">
        <v>0</v>
      </c>
      <c r="AB1572">
        <v>0</v>
      </c>
      <c r="AC1572">
        <v>1</v>
      </c>
      <c r="AD1572">
        <v>0</v>
      </c>
      <c r="AE1572">
        <v>0</v>
      </c>
      <c r="AF1572">
        <v>0</v>
      </c>
      <c r="AG1572">
        <v>0</v>
      </c>
      <c r="AH1572">
        <v>0</v>
      </c>
      <c r="AI1572">
        <v>0</v>
      </c>
      <c r="AJ1572">
        <v>1</v>
      </c>
      <c r="AK1572">
        <v>382</v>
      </c>
      <c r="AL1572">
        <v>340</v>
      </c>
      <c r="AM1572">
        <v>0</v>
      </c>
    </row>
    <row r="1573" spans="1:39" x14ac:dyDescent="0.25">
      <c r="A1573">
        <v>17144</v>
      </c>
      <c r="B1573">
        <v>1</v>
      </c>
      <c r="C1573">
        <v>1</v>
      </c>
      <c r="D1573">
        <v>96</v>
      </c>
      <c r="E1573">
        <v>18</v>
      </c>
      <c r="F1573">
        <v>2</v>
      </c>
      <c r="G1573">
        <v>19</v>
      </c>
      <c r="H1573">
        <v>0</v>
      </c>
      <c r="I1573">
        <v>2</v>
      </c>
      <c r="J1573">
        <v>6</v>
      </c>
      <c r="K1573">
        <v>5</v>
      </c>
      <c r="L1573">
        <v>3</v>
      </c>
      <c r="M1573">
        <v>0</v>
      </c>
      <c r="N1573">
        <v>4</v>
      </c>
      <c r="O1573">
        <v>7</v>
      </c>
      <c r="P1573">
        <v>0</v>
      </c>
      <c r="Q1573">
        <v>0</v>
      </c>
      <c r="R1573">
        <v>0</v>
      </c>
      <c r="S1573">
        <v>0</v>
      </c>
      <c r="T1573">
        <v>0</v>
      </c>
      <c r="U1573">
        <v>0</v>
      </c>
      <c r="V1573">
        <v>3</v>
      </c>
      <c r="W1573">
        <v>11</v>
      </c>
      <c r="X1573">
        <v>0</v>
      </c>
      <c r="Y1573">
        <v>60</v>
      </c>
      <c r="Z1573">
        <v>2293</v>
      </c>
      <c r="AA1573">
        <v>0</v>
      </c>
      <c r="AB1573">
        <v>0</v>
      </c>
      <c r="AC1573">
        <v>0</v>
      </c>
      <c r="AD1573">
        <v>1</v>
      </c>
      <c r="AE1573">
        <v>0</v>
      </c>
      <c r="AF1573">
        <v>0</v>
      </c>
      <c r="AG1573">
        <v>0</v>
      </c>
      <c r="AH1573">
        <v>0</v>
      </c>
      <c r="AI1573">
        <v>1</v>
      </c>
      <c r="AJ1573">
        <v>0</v>
      </c>
      <c r="AK1573">
        <v>41</v>
      </c>
      <c r="AL1573">
        <v>35</v>
      </c>
      <c r="AM1573">
        <v>0</v>
      </c>
    </row>
    <row r="1574" spans="1:39" x14ac:dyDescent="0.25">
      <c r="A1574">
        <v>36108</v>
      </c>
      <c r="B1574">
        <v>1</v>
      </c>
      <c r="C1574">
        <v>0</v>
      </c>
      <c r="D1574">
        <v>68</v>
      </c>
      <c r="E1574">
        <v>141</v>
      </c>
      <c r="F1574">
        <v>8</v>
      </c>
      <c r="G1574">
        <v>129</v>
      </c>
      <c r="H1574">
        <v>3</v>
      </c>
      <c r="I1574">
        <v>11</v>
      </c>
      <c r="J1574">
        <v>47</v>
      </c>
      <c r="K1574">
        <v>3</v>
      </c>
      <c r="L1574">
        <v>7</v>
      </c>
      <c r="M1574">
        <v>1</v>
      </c>
      <c r="N1574">
        <v>4</v>
      </c>
      <c r="O1574">
        <v>9</v>
      </c>
      <c r="P1574">
        <v>1</v>
      </c>
      <c r="Q1574">
        <v>0</v>
      </c>
      <c r="R1574">
        <v>0</v>
      </c>
      <c r="S1574">
        <v>0</v>
      </c>
      <c r="T1574">
        <v>0</v>
      </c>
      <c r="U1574">
        <v>0</v>
      </c>
      <c r="V1574">
        <v>3</v>
      </c>
      <c r="W1574">
        <v>11</v>
      </c>
      <c r="X1574">
        <v>0</v>
      </c>
      <c r="Y1574">
        <v>36</v>
      </c>
      <c r="Z1574">
        <v>2416</v>
      </c>
      <c r="AA1574">
        <v>0</v>
      </c>
      <c r="AB1574">
        <v>0</v>
      </c>
      <c r="AC1574">
        <v>1</v>
      </c>
      <c r="AD1574">
        <v>0</v>
      </c>
      <c r="AE1574">
        <v>0</v>
      </c>
      <c r="AF1574">
        <v>0</v>
      </c>
      <c r="AG1574">
        <v>0</v>
      </c>
      <c r="AH1574">
        <v>1</v>
      </c>
      <c r="AI1574">
        <v>0</v>
      </c>
      <c r="AJ1574">
        <v>0</v>
      </c>
      <c r="AK1574">
        <v>292</v>
      </c>
      <c r="AL1574">
        <v>245</v>
      </c>
      <c r="AM1574">
        <v>1</v>
      </c>
    </row>
    <row r="1575" spans="1:39" x14ac:dyDescent="0.25">
      <c r="A1575">
        <v>76445</v>
      </c>
      <c r="B1575">
        <v>1</v>
      </c>
      <c r="C1575">
        <v>0</v>
      </c>
      <c r="D1575">
        <v>2</v>
      </c>
      <c r="E1575">
        <v>739</v>
      </c>
      <c r="F1575">
        <v>107</v>
      </c>
      <c r="G1575">
        <v>309</v>
      </c>
      <c r="H1575">
        <v>140</v>
      </c>
      <c r="I1575">
        <v>80</v>
      </c>
      <c r="J1575">
        <v>35</v>
      </c>
      <c r="K1575">
        <v>1</v>
      </c>
      <c r="L1575">
        <v>2</v>
      </c>
      <c r="M1575">
        <v>5</v>
      </c>
      <c r="N1575">
        <v>13</v>
      </c>
      <c r="O1575">
        <v>6</v>
      </c>
      <c r="P1575">
        <v>0</v>
      </c>
      <c r="Q1575">
        <v>0</v>
      </c>
      <c r="R1575">
        <v>0</v>
      </c>
      <c r="S1575">
        <v>0</v>
      </c>
      <c r="T1575">
        <v>0</v>
      </c>
      <c r="U1575">
        <v>0</v>
      </c>
      <c r="V1575">
        <v>3</v>
      </c>
      <c r="W1575">
        <v>11</v>
      </c>
      <c r="X1575">
        <v>0</v>
      </c>
      <c r="Y1575">
        <v>49</v>
      </c>
      <c r="Z1575">
        <v>2798</v>
      </c>
      <c r="AA1575">
        <v>0</v>
      </c>
      <c r="AB1575">
        <v>1</v>
      </c>
      <c r="AC1575">
        <v>0</v>
      </c>
      <c r="AD1575">
        <v>0</v>
      </c>
      <c r="AE1575">
        <v>0</v>
      </c>
      <c r="AF1575">
        <v>0</v>
      </c>
      <c r="AG1575">
        <v>0</v>
      </c>
      <c r="AH1575">
        <v>1</v>
      </c>
      <c r="AI1575">
        <v>0</v>
      </c>
      <c r="AJ1575">
        <v>0</v>
      </c>
      <c r="AK1575">
        <v>1375</v>
      </c>
      <c r="AL1575">
        <v>1340</v>
      </c>
      <c r="AM1575">
        <v>0</v>
      </c>
    </row>
    <row r="1576" spans="1:39" x14ac:dyDescent="0.25">
      <c r="A1576">
        <v>36663</v>
      </c>
      <c r="B1576">
        <v>1</v>
      </c>
      <c r="C1576">
        <v>0</v>
      </c>
      <c r="D1576">
        <v>40</v>
      </c>
      <c r="E1576">
        <v>18</v>
      </c>
      <c r="F1576">
        <v>0</v>
      </c>
      <c r="G1576">
        <v>6</v>
      </c>
      <c r="H1576">
        <v>3</v>
      </c>
      <c r="I1576">
        <v>3</v>
      </c>
      <c r="J1576">
        <v>5</v>
      </c>
      <c r="K1576">
        <v>1</v>
      </c>
      <c r="L1576">
        <v>1</v>
      </c>
      <c r="M1576">
        <v>1</v>
      </c>
      <c r="N1576">
        <v>3</v>
      </c>
      <c r="O1576">
        <v>2</v>
      </c>
      <c r="P1576">
        <v>0</v>
      </c>
      <c r="Q1576">
        <v>0</v>
      </c>
      <c r="R1576">
        <v>0</v>
      </c>
      <c r="S1576">
        <v>0</v>
      </c>
      <c r="T1576">
        <v>0</v>
      </c>
      <c r="U1576">
        <v>0</v>
      </c>
      <c r="V1576">
        <v>3</v>
      </c>
      <c r="W1576">
        <v>11</v>
      </c>
      <c r="X1576">
        <v>0</v>
      </c>
      <c r="Y1576">
        <v>45</v>
      </c>
      <c r="Z1576">
        <v>2224</v>
      </c>
      <c r="AA1576">
        <v>0</v>
      </c>
      <c r="AB1576">
        <v>1</v>
      </c>
      <c r="AC1576">
        <v>0</v>
      </c>
      <c r="AD1576">
        <v>0</v>
      </c>
      <c r="AE1576">
        <v>0</v>
      </c>
      <c r="AF1576">
        <v>0</v>
      </c>
      <c r="AG1576">
        <v>0</v>
      </c>
      <c r="AH1576">
        <v>0</v>
      </c>
      <c r="AI1576">
        <v>0</v>
      </c>
      <c r="AJ1576">
        <v>1</v>
      </c>
      <c r="AK1576">
        <v>30</v>
      </c>
      <c r="AL1576">
        <v>25</v>
      </c>
      <c r="AM1576">
        <v>0</v>
      </c>
    </row>
    <row r="1577" spans="1:39" x14ac:dyDescent="0.25">
      <c r="A1577">
        <v>53843</v>
      </c>
      <c r="B1577">
        <v>0</v>
      </c>
      <c r="C1577">
        <v>1</v>
      </c>
      <c r="D1577">
        <v>64</v>
      </c>
      <c r="E1577">
        <v>378</v>
      </c>
      <c r="F1577">
        <v>0</v>
      </c>
      <c r="G1577">
        <v>88</v>
      </c>
      <c r="H1577">
        <v>19</v>
      </c>
      <c r="I1577">
        <v>4</v>
      </c>
      <c r="J1577">
        <v>73</v>
      </c>
      <c r="K1577">
        <v>4</v>
      </c>
      <c r="L1577">
        <v>8</v>
      </c>
      <c r="M1577">
        <v>5</v>
      </c>
      <c r="N1577">
        <v>3</v>
      </c>
      <c r="O1577">
        <v>7</v>
      </c>
      <c r="P1577">
        <v>0</v>
      </c>
      <c r="Q1577">
        <v>0</v>
      </c>
      <c r="R1577">
        <v>0</v>
      </c>
      <c r="S1577">
        <v>0</v>
      </c>
      <c r="T1577">
        <v>0</v>
      </c>
      <c r="U1577">
        <v>0</v>
      </c>
      <c r="V1577">
        <v>3</v>
      </c>
      <c r="W1577">
        <v>11</v>
      </c>
      <c r="X1577">
        <v>0</v>
      </c>
      <c r="Y1577">
        <v>55</v>
      </c>
      <c r="Z1577">
        <v>2526</v>
      </c>
      <c r="AA1577">
        <v>0</v>
      </c>
      <c r="AB1577">
        <v>1</v>
      </c>
      <c r="AC1577">
        <v>0</v>
      </c>
      <c r="AD1577">
        <v>0</v>
      </c>
      <c r="AE1577">
        <v>0</v>
      </c>
      <c r="AF1577">
        <v>0</v>
      </c>
      <c r="AG1577">
        <v>0</v>
      </c>
      <c r="AH1577">
        <v>0</v>
      </c>
      <c r="AI1577">
        <v>1</v>
      </c>
      <c r="AJ1577">
        <v>0</v>
      </c>
      <c r="AK1577">
        <v>489</v>
      </c>
      <c r="AL1577">
        <v>416</v>
      </c>
      <c r="AM1577">
        <v>0</v>
      </c>
    </row>
    <row r="1578" spans="1:39" x14ac:dyDescent="0.25">
      <c r="A1578">
        <v>90226</v>
      </c>
      <c r="B1578">
        <v>0</v>
      </c>
      <c r="C1578">
        <v>0</v>
      </c>
      <c r="D1578">
        <v>26</v>
      </c>
      <c r="E1578">
        <v>1083</v>
      </c>
      <c r="F1578">
        <v>108</v>
      </c>
      <c r="G1578">
        <v>649</v>
      </c>
      <c r="H1578">
        <v>253</v>
      </c>
      <c r="I1578">
        <v>151</v>
      </c>
      <c r="J1578">
        <v>108</v>
      </c>
      <c r="K1578">
        <v>1</v>
      </c>
      <c r="L1578">
        <v>4</v>
      </c>
      <c r="M1578">
        <v>7</v>
      </c>
      <c r="N1578">
        <v>12</v>
      </c>
      <c r="O1578">
        <v>2</v>
      </c>
      <c r="P1578">
        <v>0</v>
      </c>
      <c r="Q1578">
        <v>0</v>
      </c>
      <c r="R1578">
        <v>0</v>
      </c>
      <c r="S1578">
        <v>1</v>
      </c>
      <c r="T1578">
        <v>0</v>
      </c>
      <c r="U1578">
        <v>0</v>
      </c>
      <c r="V1578">
        <v>3</v>
      </c>
      <c r="W1578">
        <v>11</v>
      </c>
      <c r="X1578">
        <v>0</v>
      </c>
      <c r="Y1578">
        <v>64</v>
      </c>
      <c r="Z1578">
        <v>2800</v>
      </c>
      <c r="AA1578">
        <v>0</v>
      </c>
      <c r="AB1578">
        <v>1</v>
      </c>
      <c r="AC1578">
        <v>0</v>
      </c>
      <c r="AD1578">
        <v>0</v>
      </c>
      <c r="AE1578">
        <v>0</v>
      </c>
      <c r="AF1578">
        <v>0</v>
      </c>
      <c r="AG1578">
        <v>0</v>
      </c>
      <c r="AH1578">
        <v>0</v>
      </c>
      <c r="AI1578">
        <v>1</v>
      </c>
      <c r="AJ1578">
        <v>0</v>
      </c>
      <c r="AK1578">
        <v>2244</v>
      </c>
      <c r="AL1578">
        <v>2136</v>
      </c>
      <c r="AM1578">
        <v>1</v>
      </c>
    </row>
    <row r="1579" spans="1:39" x14ac:dyDescent="0.25">
      <c r="A1579">
        <v>70638</v>
      </c>
      <c r="B1579">
        <v>0</v>
      </c>
      <c r="C1579">
        <v>0</v>
      </c>
      <c r="D1579">
        <v>69</v>
      </c>
      <c r="E1579">
        <v>1016</v>
      </c>
      <c r="F1579">
        <v>12</v>
      </c>
      <c r="G1579">
        <v>215</v>
      </c>
      <c r="H1579">
        <v>16</v>
      </c>
      <c r="I1579">
        <v>12</v>
      </c>
      <c r="J1579">
        <v>63</v>
      </c>
      <c r="K1579">
        <v>1</v>
      </c>
      <c r="L1579">
        <v>4</v>
      </c>
      <c r="M1579">
        <v>5</v>
      </c>
      <c r="N1579">
        <v>10</v>
      </c>
      <c r="O1579">
        <v>3</v>
      </c>
      <c r="P1579">
        <v>0</v>
      </c>
      <c r="Q1579">
        <v>1</v>
      </c>
      <c r="R1579">
        <v>0</v>
      </c>
      <c r="S1579">
        <v>0</v>
      </c>
      <c r="T1579">
        <v>0</v>
      </c>
      <c r="U1579">
        <v>0</v>
      </c>
      <c r="V1579">
        <v>3</v>
      </c>
      <c r="W1579">
        <v>11</v>
      </c>
      <c r="X1579">
        <v>0</v>
      </c>
      <c r="Y1579">
        <v>65</v>
      </c>
      <c r="Z1579">
        <v>2552</v>
      </c>
      <c r="AA1579">
        <v>1</v>
      </c>
      <c r="AB1579">
        <v>0</v>
      </c>
      <c r="AC1579">
        <v>0</v>
      </c>
      <c r="AD1579">
        <v>0</v>
      </c>
      <c r="AE1579">
        <v>0</v>
      </c>
      <c r="AF1579">
        <v>0</v>
      </c>
      <c r="AG1579">
        <v>0</v>
      </c>
      <c r="AH1579">
        <v>0</v>
      </c>
      <c r="AI1579">
        <v>1</v>
      </c>
      <c r="AJ1579">
        <v>0</v>
      </c>
      <c r="AK1579">
        <v>1271</v>
      </c>
      <c r="AL1579">
        <v>1208</v>
      </c>
      <c r="AM1579">
        <v>1</v>
      </c>
    </row>
    <row r="1580" spans="1:39" x14ac:dyDescent="0.25">
      <c r="A1580">
        <v>44512</v>
      </c>
      <c r="B1580">
        <v>1</v>
      </c>
      <c r="C1580">
        <v>1</v>
      </c>
      <c r="D1580">
        <v>57</v>
      </c>
      <c r="E1580">
        <v>23</v>
      </c>
      <c r="F1580">
        <v>1</v>
      </c>
      <c r="G1580">
        <v>6</v>
      </c>
      <c r="H1580">
        <v>0</v>
      </c>
      <c r="I1580">
        <v>0</v>
      </c>
      <c r="J1580">
        <v>2</v>
      </c>
      <c r="K1580">
        <v>2</v>
      </c>
      <c r="L1580">
        <v>1</v>
      </c>
      <c r="M1580">
        <v>0</v>
      </c>
      <c r="N1580">
        <v>3</v>
      </c>
      <c r="O1580">
        <v>4</v>
      </c>
      <c r="P1580">
        <v>0</v>
      </c>
      <c r="Q1580">
        <v>0</v>
      </c>
      <c r="R1580">
        <v>0</v>
      </c>
      <c r="S1580">
        <v>0</v>
      </c>
      <c r="T1580">
        <v>0</v>
      </c>
      <c r="U1580">
        <v>0</v>
      </c>
      <c r="V1580">
        <v>3</v>
      </c>
      <c r="W1580">
        <v>11</v>
      </c>
      <c r="X1580">
        <v>0</v>
      </c>
      <c r="Y1580">
        <v>60</v>
      </c>
      <c r="Z1580">
        <v>2462</v>
      </c>
      <c r="AA1580">
        <v>0</v>
      </c>
      <c r="AB1580">
        <v>0</v>
      </c>
      <c r="AC1580">
        <v>0</v>
      </c>
      <c r="AD1580">
        <v>1</v>
      </c>
      <c r="AE1580">
        <v>0</v>
      </c>
      <c r="AF1580">
        <v>0</v>
      </c>
      <c r="AG1580">
        <v>0</v>
      </c>
      <c r="AH1580">
        <v>1</v>
      </c>
      <c r="AI1580">
        <v>0</v>
      </c>
      <c r="AJ1580">
        <v>0</v>
      </c>
      <c r="AK1580">
        <v>30</v>
      </c>
      <c r="AL1580">
        <v>28</v>
      </c>
      <c r="AM1580">
        <v>0</v>
      </c>
    </row>
    <row r="1581" spans="1:39" x14ac:dyDescent="0.25">
      <c r="A1581">
        <v>27116</v>
      </c>
      <c r="B1581">
        <v>1</v>
      </c>
      <c r="C1581">
        <v>1</v>
      </c>
      <c r="D1581">
        <v>78</v>
      </c>
      <c r="E1581">
        <v>12</v>
      </c>
      <c r="F1581">
        <v>1</v>
      </c>
      <c r="G1581">
        <v>21</v>
      </c>
      <c r="H1581">
        <v>2</v>
      </c>
      <c r="I1581">
        <v>2</v>
      </c>
      <c r="J1581">
        <v>3</v>
      </c>
      <c r="K1581">
        <v>2</v>
      </c>
      <c r="L1581">
        <v>2</v>
      </c>
      <c r="M1581">
        <v>0</v>
      </c>
      <c r="N1581">
        <v>3</v>
      </c>
      <c r="O1581">
        <v>7</v>
      </c>
      <c r="P1581">
        <v>0</v>
      </c>
      <c r="Q1581">
        <v>0</v>
      </c>
      <c r="R1581">
        <v>0</v>
      </c>
      <c r="S1581">
        <v>0</v>
      </c>
      <c r="T1581">
        <v>0</v>
      </c>
      <c r="U1581">
        <v>0</v>
      </c>
      <c r="V1581">
        <v>3</v>
      </c>
      <c r="W1581">
        <v>11</v>
      </c>
      <c r="X1581">
        <v>0</v>
      </c>
      <c r="Y1581">
        <v>59</v>
      </c>
      <c r="Z1581">
        <v>2278</v>
      </c>
      <c r="AA1581">
        <v>0</v>
      </c>
      <c r="AB1581">
        <v>1</v>
      </c>
      <c r="AC1581">
        <v>0</v>
      </c>
      <c r="AD1581">
        <v>0</v>
      </c>
      <c r="AE1581">
        <v>0</v>
      </c>
      <c r="AF1581">
        <v>0</v>
      </c>
      <c r="AG1581">
        <v>0</v>
      </c>
      <c r="AH1581">
        <v>1</v>
      </c>
      <c r="AI1581">
        <v>0</v>
      </c>
      <c r="AJ1581">
        <v>0</v>
      </c>
      <c r="AK1581">
        <v>38</v>
      </c>
      <c r="AL1581">
        <v>35</v>
      </c>
      <c r="AM1581">
        <v>0</v>
      </c>
    </row>
    <row r="1582" spans="1:39" x14ac:dyDescent="0.25">
      <c r="A1582">
        <v>54072</v>
      </c>
      <c r="B1582">
        <v>1</v>
      </c>
      <c r="C1582">
        <v>1</v>
      </c>
      <c r="D1582">
        <v>71</v>
      </c>
      <c r="E1582">
        <v>35</v>
      </c>
      <c r="F1582">
        <v>0</v>
      </c>
      <c r="G1582">
        <v>4</v>
      </c>
      <c r="H1582">
        <v>0</v>
      </c>
      <c r="I1582">
        <v>0</v>
      </c>
      <c r="J1582">
        <v>0</v>
      </c>
      <c r="K1582">
        <v>1</v>
      </c>
      <c r="L1582">
        <v>2</v>
      </c>
      <c r="M1582">
        <v>0</v>
      </c>
      <c r="N1582">
        <v>2</v>
      </c>
      <c r="O1582">
        <v>8</v>
      </c>
      <c r="P1582">
        <v>0</v>
      </c>
      <c r="Q1582">
        <v>0</v>
      </c>
      <c r="R1582">
        <v>0</v>
      </c>
      <c r="S1582">
        <v>0</v>
      </c>
      <c r="T1582">
        <v>0</v>
      </c>
      <c r="U1582">
        <v>0</v>
      </c>
      <c r="V1582">
        <v>3</v>
      </c>
      <c r="W1582">
        <v>11</v>
      </c>
      <c r="X1582">
        <v>0</v>
      </c>
      <c r="Y1582">
        <v>57</v>
      </c>
      <c r="Z1582">
        <v>2496</v>
      </c>
      <c r="AA1582">
        <v>0</v>
      </c>
      <c r="AB1582">
        <v>1</v>
      </c>
      <c r="AC1582">
        <v>0</v>
      </c>
      <c r="AD1582">
        <v>0</v>
      </c>
      <c r="AE1582">
        <v>0</v>
      </c>
      <c r="AF1582">
        <v>0</v>
      </c>
      <c r="AG1582">
        <v>0</v>
      </c>
      <c r="AH1582">
        <v>0</v>
      </c>
      <c r="AI1582">
        <v>0</v>
      </c>
      <c r="AJ1582">
        <v>1</v>
      </c>
      <c r="AK1582">
        <v>39</v>
      </c>
      <c r="AL1582">
        <v>39</v>
      </c>
      <c r="AM1582">
        <v>0</v>
      </c>
    </row>
    <row r="1583" spans="1:39" x14ac:dyDescent="0.25">
      <c r="A1583">
        <v>71855</v>
      </c>
      <c r="B1583">
        <v>0</v>
      </c>
      <c r="C1583">
        <v>1</v>
      </c>
      <c r="D1583">
        <v>59</v>
      </c>
      <c r="E1583">
        <v>548</v>
      </c>
      <c r="F1583">
        <v>31</v>
      </c>
      <c r="G1583">
        <v>422</v>
      </c>
      <c r="H1583">
        <v>0</v>
      </c>
      <c r="I1583">
        <v>112</v>
      </c>
      <c r="J1583">
        <v>28</v>
      </c>
      <c r="K1583">
        <v>4</v>
      </c>
      <c r="L1583">
        <v>5</v>
      </c>
      <c r="M1583">
        <v>5</v>
      </c>
      <c r="N1583">
        <v>11</v>
      </c>
      <c r="O1583">
        <v>3</v>
      </c>
      <c r="P1583">
        <v>0</v>
      </c>
      <c r="Q1583">
        <v>0</v>
      </c>
      <c r="R1583">
        <v>0</v>
      </c>
      <c r="S1583">
        <v>0</v>
      </c>
      <c r="T1583">
        <v>0</v>
      </c>
      <c r="U1583">
        <v>0</v>
      </c>
      <c r="V1583">
        <v>3</v>
      </c>
      <c r="W1583">
        <v>11</v>
      </c>
      <c r="X1583">
        <v>0</v>
      </c>
      <c r="Y1583">
        <v>43</v>
      </c>
      <c r="Z1583">
        <v>2688</v>
      </c>
      <c r="AA1583">
        <v>0</v>
      </c>
      <c r="AB1583">
        <v>1</v>
      </c>
      <c r="AC1583">
        <v>0</v>
      </c>
      <c r="AD1583">
        <v>0</v>
      </c>
      <c r="AE1583">
        <v>0</v>
      </c>
      <c r="AF1583">
        <v>0</v>
      </c>
      <c r="AG1583">
        <v>0</v>
      </c>
      <c r="AH1583">
        <v>1</v>
      </c>
      <c r="AI1583">
        <v>0</v>
      </c>
      <c r="AJ1583">
        <v>0</v>
      </c>
      <c r="AK1583">
        <v>1113</v>
      </c>
      <c r="AL1583">
        <v>1085</v>
      </c>
      <c r="AM1583">
        <v>0</v>
      </c>
    </row>
    <row r="1584" spans="1:39" x14ac:dyDescent="0.25">
      <c r="A1584">
        <v>51250</v>
      </c>
      <c r="B1584">
        <v>1</v>
      </c>
      <c r="C1584">
        <v>0</v>
      </c>
      <c r="D1584">
        <v>28</v>
      </c>
      <c r="E1584">
        <v>342</v>
      </c>
      <c r="F1584">
        <v>32</v>
      </c>
      <c r="G1584">
        <v>230</v>
      </c>
      <c r="H1584">
        <v>34</v>
      </c>
      <c r="I1584">
        <v>32</v>
      </c>
      <c r="J1584">
        <v>40</v>
      </c>
      <c r="K1584">
        <v>5</v>
      </c>
      <c r="L1584">
        <v>10</v>
      </c>
      <c r="M1584">
        <v>5</v>
      </c>
      <c r="N1584">
        <v>4</v>
      </c>
      <c r="O1584">
        <v>9</v>
      </c>
      <c r="P1584">
        <v>1</v>
      </c>
      <c r="Q1584">
        <v>0</v>
      </c>
      <c r="R1584">
        <v>0</v>
      </c>
      <c r="S1584">
        <v>0</v>
      </c>
      <c r="T1584">
        <v>0</v>
      </c>
      <c r="U1584">
        <v>0</v>
      </c>
      <c r="V1584">
        <v>3</v>
      </c>
      <c r="W1584">
        <v>11</v>
      </c>
      <c r="X1584">
        <v>0</v>
      </c>
      <c r="Y1584">
        <v>30</v>
      </c>
      <c r="Z1584">
        <v>2615</v>
      </c>
      <c r="AA1584">
        <v>0</v>
      </c>
      <c r="AB1584">
        <v>0</v>
      </c>
      <c r="AC1584">
        <v>1</v>
      </c>
      <c r="AD1584">
        <v>0</v>
      </c>
      <c r="AE1584">
        <v>0</v>
      </c>
      <c r="AF1584">
        <v>1</v>
      </c>
      <c r="AG1584">
        <v>0</v>
      </c>
      <c r="AH1584">
        <v>0</v>
      </c>
      <c r="AI1584">
        <v>0</v>
      </c>
      <c r="AJ1584">
        <v>0</v>
      </c>
      <c r="AK1584">
        <v>670</v>
      </c>
      <c r="AL1584">
        <v>630</v>
      </c>
      <c r="AM1584">
        <v>1</v>
      </c>
    </row>
    <row r="1585" spans="1:39" x14ac:dyDescent="0.25">
      <c r="A1585">
        <v>60432</v>
      </c>
      <c r="B1585">
        <v>0</v>
      </c>
      <c r="C1585">
        <v>1</v>
      </c>
      <c r="D1585">
        <v>61</v>
      </c>
      <c r="E1585">
        <v>365</v>
      </c>
      <c r="F1585">
        <v>3</v>
      </c>
      <c r="G1585">
        <v>15</v>
      </c>
      <c r="H1585">
        <v>4</v>
      </c>
      <c r="I1585">
        <v>3</v>
      </c>
      <c r="J1585">
        <v>11</v>
      </c>
      <c r="K1585">
        <v>5</v>
      </c>
      <c r="L1585">
        <v>7</v>
      </c>
      <c r="M1585">
        <v>2</v>
      </c>
      <c r="N1585">
        <v>5</v>
      </c>
      <c r="O1585">
        <v>6</v>
      </c>
      <c r="P1585">
        <v>0</v>
      </c>
      <c r="Q1585">
        <v>0</v>
      </c>
      <c r="R1585">
        <v>0</v>
      </c>
      <c r="S1585">
        <v>0</v>
      </c>
      <c r="T1585">
        <v>0</v>
      </c>
      <c r="U1585">
        <v>0</v>
      </c>
      <c r="V1585">
        <v>3</v>
      </c>
      <c r="W1585">
        <v>11</v>
      </c>
      <c r="X1585">
        <v>0</v>
      </c>
      <c r="Y1585">
        <v>47</v>
      </c>
      <c r="Z1585">
        <v>2271</v>
      </c>
      <c r="AA1585">
        <v>0</v>
      </c>
      <c r="AB1585">
        <v>1</v>
      </c>
      <c r="AC1585">
        <v>0</v>
      </c>
      <c r="AD1585">
        <v>0</v>
      </c>
      <c r="AE1585">
        <v>0</v>
      </c>
      <c r="AF1585">
        <v>0</v>
      </c>
      <c r="AG1585">
        <v>0</v>
      </c>
      <c r="AH1585">
        <v>0</v>
      </c>
      <c r="AI1585">
        <v>1</v>
      </c>
      <c r="AJ1585">
        <v>0</v>
      </c>
      <c r="AK1585">
        <v>390</v>
      </c>
      <c r="AL1585">
        <v>379</v>
      </c>
      <c r="AM1585">
        <v>0</v>
      </c>
    </row>
    <row r="1586" spans="1:39" x14ac:dyDescent="0.25">
      <c r="A1586">
        <v>65526</v>
      </c>
      <c r="B1586">
        <v>0</v>
      </c>
      <c r="C1586">
        <v>1</v>
      </c>
      <c r="D1586">
        <v>22</v>
      </c>
      <c r="E1586">
        <v>397</v>
      </c>
      <c r="F1586">
        <v>19</v>
      </c>
      <c r="G1586">
        <v>69</v>
      </c>
      <c r="H1586">
        <v>12</v>
      </c>
      <c r="I1586">
        <v>0</v>
      </c>
      <c r="J1586">
        <v>9</v>
      </c>
      <c r="K1586">
        <v>1</v>
      </c>
      <c r="L1586">
        <v>4</v>
      </c>
      <c r="M1586">
        <v>4</v>
      </c>
      <c r="N1586">
        <v>8</v>
      </c>
      <c r="O1586">
        <v>2</v>
      </c>
      <c r="P1586">
        <v>0</v>
      </c>
      <c r="Q1586">
        <v>0</v>
      </c>
      <c r="R1586">
        <v>0</v>
      </c>
      <c r="S1586">
        <v>0</v>
      </c>
      <c r="T1586">
        <v>0</v>
      </c>
      <c r="U1586">
        <v>0</v>
      </c>
      <c r="V1586">
        <v>3</v>
      </c>
      <c r="W1586">
        <v>11</v>
      </c>
      <c r="X1586">
        <v>0</v>
      </c>
      <c r="Y1586">
        <v>56</v>
      </c>
      <c r="Z1586">
        <v>2238</v>
      </c>
      <c r="AA1586">
        <v>0</v>
      </c>
      <c r="AB1586">
        <v>1</v>
      </c>
      <c r="AC1586">
        <v>0</v>
      </c>
      <c r="AD1586">
        <v>0</v>
      </c>
      <c r="AE1586">
        <v>0</v>
      </c>
      <c r="AF1586">
        <v>0</v>
      </c>
      <c r="AG1586">
        <v>0</v>
      </c>
      <c r="AH1586">
        <v>0</v>
      </c>
      <c r="AI1586">
        <v>0</v>
      </c>
      <c r="AJ1586">
        <v>1</v>
      </c>
      <c r="AK1586">
        <v>497</v>
      </c>
      <c r="AL1586">
        <v>488</v>
      </c>
      <c r="AM1586">
        <v>0</v>
      </c>
    </row>
    <row r="1587" spans="1:39" x14ac:dyDescent="0.25">
      <c r="A1587">
        <v>68655</v>
      </c>
      <c r="B1587">
        <v>0</v>
      </c>
      <c r="C1587">
        <v>0</v>
      </c>
      <c r="D1587">
        <v>95</v>
      </c>
      <c r="E1587">
        <v>456</v>
      </c>
      <c r="F1587">
        <v>19</v>
      </c>
      <c r="G1587">
        <v>832</v>
      </c>
      <c r="H1587">
        <v>75</v>
      </c>
      <c r="I1587">
        <v>118</v>
      </c>
      <c r="J1587">
        <v>38</v>
      </c>
      <c r="K1587">
        <v>1</v>
      </c>
      <c r="L1587">
        <v>4</v>
      </c>
      <c r="M1587">
        <v>5</v>
      </c>
      <c r="N1587">
        <v>11</v>
      </c>
      <c r="O1587">
        <v>3</v>
      </c>
      <c r="P1587">
        <v>0</v>
      </c>
      <c r="Q1587">
        <v>0</v>
      </c>
      <c r="R1587">
        <v>0</v>
      </c>
      <c r="S1587">
        <v>0</v>
      </c>
      <c r="T1587">
        <v>0</v>
      </c>
      <c r="U1587">
        <v>0</v>
      </c>
      <c r="V1587">
        <v>3</v>
      </c>
      <c r="W1587">
        <v>11</v>
      </c>
      <c r="X1587">
        <v>0</v>
      </c>
      <c r="Y1587">
        <v>32</v>
      </c>
      <c r="Z1587">
        <v>2847</v>
      </c>
      <c r="AA1587">
        <v>0</v>
      </c>
      <c r="AB1587">
        <v>0</v>
      </c>
      <c r="AC1587">
        <v>1</v>
      </c>
      <c r="AD1587">
        <v>0</v>
      </c>
      <c r="AE1587">
        <v>0</v>
      </c>
      <c r="AF1587">
        <v>0</v>
      </c>
      <c r="AG1587">
        <v>0</v>
      </c>
      <c r="AH1587">
        <v>1</v>
      </c>
      <c r="AI1587">
        <v>0</v>
      </c>
      <c r="AJ1587">
        <v>0</v>
      </c>
      <c r="AK1587">
        <v>1500</v>
      </c>
      <c r="AL1587">
        <v>1462</v>
      </c>
      <c r="AM1587">
        <v>0</v>
      </c>
    </row>
    <row r="1588" spans="1:39" x14ac:dyDescent="0.25">
      <c r="A1588">
        <v>12393</v>
      </c>
      <c r="B1588">
        <v>0</v>
      </c>
      <c r="C1588">
        <v>0</v>
      </c>
      <c r="D1588">
        <v>38</v>
      </c>
      <c r="E1588">
        <v>5</v>
      </c>
      <c r="F1588">
        <v>6</v>
      </c>
      <c r="G1588">
        <v>15</v>
      </c>
      <c r="H1588">
        <v>11</v>
      </c>
      <c r="I1588">
        <v>7</v>
      </c>
      <c r="J1588">
        <v>13</v>
      </c>
      <c r="K1588">
        <v>1</v>
      </c>
      <c r="L1588">
        <v>2</v>
      </c>
      <c r="M1588">
        <v>0</v>
      </c>
      <c r="N1588">
        <v>3</v>
      </c>
      <c r="O1588">
        <v>9</v>
      </c>
      <c r="P1588">
        <v>0</v>
      </c>
      <c r="Q1588">
        <v>0</v>
      </c>
      <c r="R1588">
        <v>0</v>
      </c>
      <c r="S1588">
        <v>0</v>
      </c>
      <c r="T1588">
        <v>0</v>
      </c>
      <c r="U1588">
        <v>0</v>
      </c>
      <c r="V1588">
        <v>3</v>
      </c>
      <c r="W1588">
        <v>11</v>
      </c>
      <c r="X1588">
        <v>0</v>
      </c>
      <c r="Y1588">
        <v>42</v>
      </c>
      <c r="Z1588">
        <v>2731</v>
      </c>
      <c r="AA1588">
        <v>0</v>
      </c>
      <c r="AB1588">
        <v>1</v>
      </c>
      <c r="AC1588">
        <v>0</v>
      </c>
      <c r="AD1588">
        <v>0</v>
      </c>
      <c r="AE1588">
        <v>0</v>
      </c>
      <c r="AF1588">
        <v>1</v>
      </c>
      <c r="AG1588">
        <v>0</v>
      </c>
      <c r="AH1588">
        <v>0</v>
      </c>
      <c r="AI1588">
        <v>0</v>
      </c>
      <c r="AJ1588">
        <v>0</v>
      </c>
      <c r="AK1588">
        <v>44</v>
      </c>
      <c r="AL1588">
        <v>31</v>
      </c>
      <c r="AM1588">
        <v>0</v>
      </c>
    </row>
    <row r="1589" spans="1:39" x14ac:dyDescent="0.25">
      <c r="A1589">
        <v>64509</v>
      </c>
      <c r="B1589">
        <v>0</v>
      </c>
      <c r="C1589">
        <v>0</v>
      </c>
      <c r="D1589">
        <v>19</v>
      </c>
      <c r="E1589">
        <v>836</v>
      </c>
      <c r="F1589">
        <v>185</v>
      </c>
      <c r="G1589">
        <v>575</v>
      </c>
      <c r="H1589">
        <v>24</v>
      </c>
      <c r="I1589">
        <v>25</v>
      </c>
      <c r="J1589">
        <v>77</v>
      </c>
      <c r="K1589">
        <v>1</v>
      </c>
      <c r="L1589">
        <v>6</v>
      </c>
      <c r="M1589">
        <v>3</v>
      </c>
      <c r="N1589">
        <v>9</v>
      </c>
      <c r="O1589">
        <v>4</v>
      </c>
      <c r="P1589">
        <v>1</v>
      </c>
      <c r="Q1589">
        <v>0</v>
      </c>
      <c r="R1589">
        <v>0</v>
      </c>
      <c r="S1589">
        <v>0</v>
      </c>
      <c r="T1589">
        <v>0</v>
      </c>
      <c r="U1589">
        <v>0</v>
      </c>
      <c r="V1589">
        <v>3</v>
      </c>
      <c r="W1589">
        <v>11</v>
      </c>
      <c r="X1589">
        <v>1</v>
      </c>
      <c r="Y1589">
        <v>30</v>
      </c>
      <c r="Z1589">
        <v>2475</v>
      </c>
      <c r="AA1589">
        <v>0</v>
      </c>
      <c r="AB1589">
        <v>0</v>
      </c>
      <c r="AC1589">
        <v>1</v>
      </c>
      <c r="AD1589">
        <v>0</v>
      </c>
      <c r="AE1589">
        <v>0</v>
      </c>
      <c r="AF1589">
        <v>0</v>
      </c>
      <c r="AG1589">
        <v>0</v>
      </c>
      <c r="AH1589">
        <v>1</v>
      </c>
      <c r="AI1589">
        <v>0</v>
      </c>
      <c r="AJ1589">
        <v>0</v>
      </c>
      <c r="AK1589">
        <v>1645</v>
      </c>
      <c r="AL1589">
        <v>1568</v>
      </c>
      <c r="AM1589">
        <v>1</v>
      </c>
    </row>
    <row r="1590" spans="1:39" x14ac:dyDescent="0.25">
      <c r="A1590">
        <v>33955</v>
      </c>
      <c r="B1590">
        <v>1</v>
      </c>
      <c r="C1590">
        <v>0</v>
      </c>
      <c r="D1590">
        <v>92</v>
      </c>
      <c r="E1590">
        <v>100</v>
      </c>
      <c r="F1590">
        <v>2</v>
      </c>
      <c r="G1590">
        <v>128</v>
      </c>
      <c r="H1590">
        <v>23</v>
      </c>
      <c r="I1590">
        <v>7</v>
      </c>
      <c r="J1590">
        <v>10</v>
      </c>
      <c r="K1590">
        <v>4</v>
      </c>
      <c r="L1590">
        <v>5</v>
      </c>
      <c r="M1590">
        <v>1</v>
      </c>
      <c r="N1590">
        <v>5</v>
      </c>
      <c r="O1590">
        <v>8</v>
      </c>
      <c r="P1590">
        <v>0</v>
      </c>
      <c r="Q1590">
        <v>0</v>
      </c>
      <c r="R1590">
        <v>0</v>
      </c>
      <c r="S1590">
        <v>0</v>
      </c>
      <c r="T1590">
        <v>0</v>
      </c>
      <c r="U1590">
        <v>0</v>
      </c>
      <c r="V1590">
        <v>3</v>
      </c>
      <c r="W1590">
        <v>11</v>
      </c>
      <c r="X1590">
        <v>0</v>
      </c>
      <c r="Y1590">
        <v>45</v>
      </c>
      <c r="Z1590">
        <v>2483</v>
      </c>
      <c r="AA1590">
        <v>0</v>
      </c>
      <c r="AB1590">
        <v>0</v>
      </c>
      <c r="AC1590">
        <v>1</v>
      </c>
      <c r="AD1590">
        <v>0</v>
      </c>
      <c r="AE1590">
        <v>0</v>
      </c>
      <c r="AF1590">
        <v>0</v>
      </c>
      <c r="AG1590">
        <v>0</v>
      </c>
      <c r="AH1590">
        <v>1</v>
      </c>
      <c r="AI1590">
        <v>0</v>
      </c>
      <c r="AJ1590">
        <v>0</v>
      </c>
      <c r="AK1590">
        <v>260</v>
      </c>
      <c r="AL1590">
        <v>250</v>
      </c>
      <c r="AM1590">
        <v>0</v>
      </c>
    </row>
    <row r="1591" spans="1:39" x14ac:dyDescent="0.25">
      <c r="A1591">
        <v>31353</v>
      </c>
      <c r="B1591">
        <v>1</v>
      </c>
      <c r="C1591">
        <v>1</v>
      </c>
      <c r="D1591">
        <v>24</v>
      </c>
      <c r="E1591">
        <v>10</v>
      </c>
      <c r="F1591">
        <v>0</v>
      </c>
      <c r="G1591">
        <v>10</v>
      </c>
      <c r="H1591">
        <v>3</v>
      </c>
      <c r="I1591">
        <v>1</v>
      </c>
      <c r="J1591">
        <v>7</v>
      </c>
      <c r="K1591">
        <v>2</v>
      </c>
      <c r="L1591">
        <v>1</v>
      </c>
      <c r="M1591">
        <v>1</v>
      </c>
      <c r="N1591">
        <v>2</v>
      </c>
      <c r="O1591">
        <v>8</v>
      </c>
      <c r="P1591">
        <v>0</v>
      </c>
      <c r="Q1591">
        <v>0</v>
      </c>
      <c r="R1591">
        <v>0</v>
      </c>
      <c r="S1591">
        <v>0</v>
      </c>
      <c r="T1591">
        <v>0</v>
      </c>
      <c r="U1591">
        <v>0</v>
      </c>
      <c r="V1591">
        <v>3</v>
      </c>
      <c r="W1591">
        <v>11</v>
      </c>
      <c r="X1591">
        <v>1</v>
      </c>
      <c r="Y1591">
        <v>43</v>
      </c>
      <c r="Z1591">
        <v>2341</v>
      </c>
      <c r="AA1591">
        <v>0</v>
      </c>
      <c r="AB1591">
        <v>1</v>
      </c>
      <c r="AC1591">
        <v>0</v>
      </c>
      <c r="AD1591">
        <v>0</v>
      </c>
      <c r="AE1591">
        <v>0</v>
      </c>
      <c r="AF1591">
        <v>0</v>
      </c>
      <c r="AG1591">
        <v>0</v>
      </c>
      <c r="AH1591">
        <v>1</v>
      </c>
      <c r="AI1591">
        <v>0</v>
      </c>
      <c r="AJ1591">
        <v>0</v>
      </c>
      <c r="AK1591">
        <v>24</v>
      </c>
      <c r="AL1591">
        <v>17</v>
      </c>
      <c r="AM1591">
        <v>0</v>
      </c>
    </row>
    <row r="1592" spans="1:39" x14ac:dyDescent="0.25">
      <c r="A1592">
        <v>55434</v>
      </c>
      <c r="B1592">
        <v>1</v>
      </c>
      <c r="C1592">
        <v>0</v>
      </c>
      <c r="D1592">
        <v>21</v>
      </c>
      <c r="E1592">
        <v>238</v>
      </c>
      <c r="F1592">
        <v>115</v>
      </c>
      <c r="G1592">
        <v>215</v>
      </c>
      <c r="H1592">
        <v>169</v>
      </c>
      <c r="I1592">
        <v>69</v>
      </c>
      <c r="J1592">
        <v>76</v>
      </c>
      <c r="K1592">
        <v>3</v>
      </c>
      <c r="L1592">
        <v>5</v>
      </c>
      <c r="M1592">
        <v>3</v>
      </c>
      <c r="N1592">
        <v>13</v>
      </c>
      <c r="O1592">
        <v>4</v>
      </c>
      <c r="P1592">
        <v>0</v>
      </c>
      <c r="Q1592">
        <v>0</v>
      </c>
      <c r="R1592">
        <v>0</v>
      </c>
      <c r="S1592">
        <v>0</v>
      </c>
      <c r="T1592">
        <v>0</v>
      </c>
      <c r="U1592">
        <v>0</v>
      </c>
      <c r="V1592">
        <v>3</v>
      </c>
      <c r="W1592">
        <v>11</v>
      </c>
      <c r="X1592">
        <v>0</v>
      </c>
      <c r="Y1592">
        <v>36</v>
      </c>
      <c r="Z1592">
        <v>2426</v>
      </c>
      <c r="AA1592">
        <v>0</v>
      </c>
      <c r="AB1592">
        <v>1</v>
      </c>
      <c r="AC1592">
        <v>0</v>
      </c>
      <c r="AD1592">
        <v>0</v>
      </c>
      <c r="AE1592">
        <v>0</v>
      </c>
      <c r="AF1592">
        <v>0</v>
      </c>
      <c r="AG1592">
        <v>0</v>
      </c>
      <c r="AH1592">
        <v>1</v>
      </c>
      <c r="AI1592">
        <v>0</v>
      </c>
      <c r="AJ1592">
        <v>0</v>
      </c>
      <c r="AK1592">
        <v>806</v>
      </c>
      <c r="AL1592">
        <v>730</v>
      </c>
      <c r="AM1592">
        <v>0</v>
      </c>
    </row>
    <row r="1593" spans="1:39" x14ac:dyDescent="0.25">
      <c r="A1593">
        <v>28359</v>
      </c>
      <c r="B1593">
        <v>1</v>
      </c>
      <c r="C1593">
        <v>0</v>
      </c>
      <c r="D1593">
        <v>35</v>
      </c>
      <c r="E1593">
        <v>6</v>
      </c>
      <c r="F1593">
        <v>0</v>
      </c>
      <c r="G1593">
        <v>5</v>
      </c>
      <c r="H1593">
        <v>2</v>
      </c>
      <c r="I1593">
        <v>1</v>
      </c>
      <c r="J1593">
        <v>2</v>
      </c>
      <c r="K1593">
        <v>1</v>
      </c>
      <c r="L1593">
        <v>1</v>
      </c>
      <c r="M1593">
        <v>0</v>
      </c>
      <c r="N1593">
        <v>2</v>
      </c>
      <c r="O1593">
        <v>7</v>
      </c>
      <c r="P1593">
        <v>0</v>
      </c>
      <c r="Q1593">
        <v>0</v>
      </c>
      <c r="R1593">
        <v>0</v>
      </c>
      <c r="S1593">
        <v>0</v>
      </c>
      <c r="T1593">
        <v>0</v>
      </c>
      <c r="U1593">
        <v>0</v>
      </c>
      <c r="V1593">
        <v>3</v>
      </c>
      <c r="W1593">
        <v>11</v>
      </c>
      <c r="X1593">
        <v>0</v>
      </c>
      <c r="Y1593">
        <v>37</v>
      </c>
      <c r="Z1593">
        <v>2404</v>
      </c>
      <c r="AA1593">
        <v>0</v>
      </c>
      <c r="AB1593">
        <v>0</v>
      </c>
      <c r="AC1593">
        <v>0</v>
      </c>
      <c r="AD1593">
        <v>1</v>
      </c>
      <c r="AE1593">
        <v>0</v>
      </c>
      <c r="AF1593">
        <v>0</v>
      </c>
      <c r="AG1593">
        <v>0</v>
      </c>
      <c r="AH1593">
        <v>1</v>
      </c>
      <c r="AI1593">
        <v>0</v>
      </c>
      <c r="AJ1593">
        <v>0</v>
      </c>
      <c r="AK1593">
        <v>14</v>
      </c>
      <c r="AL1593">
        <v>12</v>
      </c>
      <c r="AM1593">
        <v>0</v>
      </c>
    </row>
    <row r="1594" spans="1:39" x14ac:dyDescent="0.25">
      <c r="A1594">
        <v>57100</v>
      </c>
      <c r="B1594">
        <v>1</v>
      </c>
      <c r="C1594">
        <v>0</v>
      </c>
      <c r="D1594">
        <v>9</v>
      </c>
      <c r="E1594">
        <v>158</v>
      </c>
      <c r="F1594">
        <v>11</v>
      </c>
      <c r="G1594">
        <v>99</v>
      </c>
      <c r="H1594">
        <v>15</v>
      </c>
      <c r="I1594">
        <v>11</v>
      </c>
      <c r="J1594">
        <v>17</v>
      </c>
      <c r="K1594">
        <v>2</v>
      </c>
      <c r="L1594">
        <v>3</v>
      </c>
      <c r="M1594">
        <v>2</v>
      </c>
      <c r="N1594">
        <v>7</v>
      </c>
      <c r="O1594">
        <v>3</v>
      </c>
      <c r="P1594">
        <v>0</v>
      </c>
      <c r="Q1594">
        <v>0</v>
      </c>
      <c r="R1594">
        <v>0</v>
      </c>
      <c r="S1594">
        <v>0</v>
      </c>
      <c r="T1594">
        <v>0</v>
      </c>
      <c r="U1594">
        <v>0</v>
      </c>
      <c r="V1594">
        <v>3</v>
      </c>
      <c r="W1594">
        <v>11</v>
      </c>
      <c r="X1594">
        <v>0</v>
      </c>
      <c r="Y1594">
        <v>33</v>
      </c>
      <c r="Z1594">
        <v>2201</v>
      </c>
      <c r="AA1594">
        <v>0</v>
      </c>
      <c r="AB1594">
        <v>0</v>
      </c>
      <c r="AC1594">
        <v>1</v>
      </c>
      <c r="AD1594">
        <v>0</v>
      </c>
      <c r="AE1594">
        <v>0</v>
      </c>
      <c r="AF1594">
        <v>0</v>
      </c>
      <c r="AG1594">
        <v>0</v>
      </c>
      <c r="AH1594">
        <v>1</v>
      </c>
      <c r="AI1594">
        <v>0</v>
      </c>
      <c r="AJ1594">
        <v>0</v>
      </c>
      <c r="AK1594">
        <v>294</v>
      </c>
      <c r="AL1594">
        <v>277</v>
      </c>
      <c r="AM1594">
        <v>0</v>
      </c>
    </row>
    <row r="1595" spans="1:39" x14ac:dyDescent="0.25">
      <c r="A1595">
        <v>69139</v>
      </c>
      <c r="B1595">
        <v>0</v>
      </c>
      <c r="C1595">
        <v>1</v>
      </c>
      <c r="D1595">
        <v>23</v>
      </c>
      <c r="E1595">
        <v>86</v>
      </c>
      <c r="F1595">
        <v>12</v>
      </c>
      <c r="G1595">
        <v>75</v>
      </c>
      <c r="H1595">
        <v>33</v>
      </c>
      <c r="I1595">
        <v>15</v>
      </c>
      <c r="J1595">
        <v>6</v>
      </c>
      <c r="K1595">
        <v>1</v>
      </c>
      <c r="L1595">
        <v>4</v>
      </c>
      <c r="M1595">
        <v>1</v>
      </c>
      <c r="N1595">
        <v>5</v>
      </c>
      <c r="O1595">
        <v>4</v>
      </c>
      <c r="P1595">
        <v>0</v>
      </c>
      <c r="Q1595">
        <v>0</v>
      </c>
      <c r="R1595">
        <v>0</v>
      </c>
      <c r="S1595">
        <v>0</v>
      </c>
      <c r="T1595">
        <v>0</v>
      </c>
      <c r="U1595">
        <v>0</v>
      </c>
      <c r="V1595">
        <v>3</v>
      </c>
      <c r="W1595">
        <v>11</v>
      </c>
      <c r="X1595">
        <v>0</v>
      </c>
      <c r="Y1595">
        <v>55</v>
      </c>
      <c r="Z1595">
        <v>2312</v>
      </c>
      <c r="AA1595">
        <v>0</v>
      </c>
      <c r="AB1595">
        <v>1</v>
      </c>
      <c r="AC1595">
        <v>0</v>
      </c>
      <c r="AD1595">
        <v>0</v>
      </c>
      <c r="AE1595">
        <v>0</v>
      </c>
      <c r="AF1595">
        <v>0</v>
      </c>
      <c r="AG1595">
        <v>0</v>
      </c>
      <c r="AH1595">
        <v>1</v>
      </c>
      <c r="AI1595">
        <v>0</v>
      </c>
      <c r="AJ1595">
        <v>0</v>
      </c>
      <c r="AK1595">
        <v>221</v>
      </c>
      <c r="AL1595">
        <v>215</v>
      </c>
      <c r="AM1595">
        <v>0</v>
      </c>
    </row>
    <row r="1596" spans="1:39" x14ac:dyDescent="0.25">
      <c r="A1596">
        <v>52973</v>
      </c>
      <c r="B1596">
        <v>0</v>
      </c>
      <c r="C1596">
        <v>1</v>
      </c>
      <c r="D1596">
        <v>92</v>
      </c>
      <c r="E1596">
        <v>856</v>
      </c>
      <c r="F1596">
        <v>0</v>
      </c>
      <c r="G1596">
        <v>76</v>
      </c>
      <c r="H1596">
        <v>12</v>
      </c>
      <c r="I1596">
        <v>9</v>
      </c>
      <c r="J1596">
        <v>199</v>
      </c>
      <c r="K1596">
        <v>7</v>
      </c>
      <c r="L1596">
        <v>9</v>
      </c>
      <c r="M1596">
        <v>6</v>
      </c>
      <c r="N1596">
        <v>9</v>
      </c>
      <c r="O1596">
        <v>8</v>
      </c>
      <c r="P1596">
        <v>0</v>
      </c>
      <c r="Q1596">
        <v>0</v>
      </c>
      <c r="R1596">
        <v>0</v>
      </c>
      <c r="S1596">
        <v>0</v>
      </c>
      <c r="T1596">
        <v>0</v>
      </c>
      <c r="U1596">
        <v>0</v>
      </c>
      <c r="V1596">
        <v>3</v>
      </c>
      <c r="W1596">
        <v>11</v>
      </c>
      <c r="X1596">
        <v>0</v>
      </c>
      <c r="Y1596">
        <v>64</v>
      </c>
      <c r="Z1596">
        <v>2757</v>
      </c>
      <c r="AA1596">
        <v>0</v>
      </c>
      <c r="AB1596">
        <v>1</v>
      </c>
      <c r="AC1596">
        <v>0</v>
      </c>
      <c r="AD1596">
        <v>0</v>
      </c>
      <c r="AE1596">
        <v>0</v>
      </c>
      <c r="AF1596">
        <v>0</v>
      </c>
      <c r="AG1596">
        <v>0</v>
      </c>
      <c r="AH1596">
        <v>0</v>
      </c>
      <c r="AI1596">
        <v>1</v>
      </c>
      <c r="AJ1596">
        <v>0</v>
      </c>
      <c r="AK1596">
        <v>953</v>
      </c>
      <c r="AL1596">
        <v>754</v>
      </c>
      <c r="AM1596">
        <v>0</v>
      </c>
    </row>
    <row r="1597" spans="1:39" x14ac:dyDescent="0.25">
      <c r="A1597">
        <v>51717</v>
      </c>
      <c r="B1597">
        <v>0</v>
      </c>
      <c r="C1597">
        <v>1</v>
      </c>
      <c r="D1597">
        <v>55</v>
      </c>
      <c r="E1597">
        <v>98</v>
      </c>
      <c r="F1597">
        <v>1</v>
      </c>
      <c r="G1597">
        <v>17</v>
      </c>
      <c r="H1597">
        <v>0</v>
      </c>
      <c r="I1597">
        <v>1</v>
      </c>
      <c r="J1597">
        <v>5</v>
      </c>
      <c r="K1597">
        <v>1</v>
      </c>
      <c r="L1597">
        <v>3</v>
      </c>
      <c r="M1597">
        <v>0</v>
      </c>
      <c r="N1597">
        <v>4</v>
      </c>
      <c r="O1597">
        <v>7</v>
      </c>
      <c r="P1597">
        <v>0</v>
      </c>
      <c r="Q1597">
        <v>1</v>
      </c>
      <c r="R1597">
        <v>0</v>
      </c>
      <c r="S1597">
        <v>0</v>
      </c>
      <c r="T1597">
        <v>0</v>
      </c>
      <c r="U1597">
        <v>0</v>
      </c>
      <c r="V1597">
        <v>3</v>
      </c>
      <c r="W1597">
        <v>11</v>
      </c>
      <c r="X1597">
        <v>0</v>
      </c>
      <c r="Y1597">
        <v>55</v>
      </c>
      <c r="Z1597">
        <v>2472</v>
      </c>
      <c r="AA1597">
        <v>0</v>
      </c>
      <c r="AB1597">
        <v>0</v>
      </c>
      <c r="AC1597">
        <v>0</v>
      </c>
      <c r="AD1597">
        <v>1</v>
      </c>
      <c r="AE1597">
        <v>0</v>
      </c>
      <c r="AF1597">
        <v>0</v>
      </c>
      <c r="AG1597">
        <v>0</v>
      </c>
      <c r="AH1597">
        <v>0</v>
      </c>
      <c r="AI1597">
        <v>0</v>
      </c>
      <c r="AJ1597">
        <v>1</v>
      </c>
      <c r="AK1597">
        <v>117</v>
      </c>
      <c r="AL1597">
        <v>112</v>
      </c>
      <c r="AM1597">
        <v>1</v>
      </c>
    </row>
    <row r="1598" spans="1:39" x14ac:dyDescent="0.25">
      <c r="A1598">
        <v>18793</v>
      </c>
      <c r="B1598">
        <v>1</v>
      </c>
      <c r="C1598">
        <v>0</v>
      </c>
      <c r="D1598">
        <v>14</v>
      </c>
      <c r="E1598">
        <v>4</v>
      </c>
      <c r="F1598">
        <v>16</v>
      </c>
      <c r="G1598">
        <v>20</v>
      </c>
      <c r="H1598">
        <v>0</v>
      </c>
      <c r="I1598">
        <v>17</v>
      </c>
      <c r="J1598">
        <v>20</v>
      </c>
      <c r="K1598">
        <v>3</v>
      </c>
      <c r="L1598">
        <v>2</v>
      </c>
      <c r="M1598">
        <v>0</v>
      </c>
      <c r="N1598">
        <v>4</v>
      </c>
      <c r="O1598">
        <v>8</v>
      </c>
      <c r="P1598">
        <v>0</v>
      </c>
      <c r="Q1598">
        <v>0</v>
      </c>
      <c r="R1598">
        <v>0</v>
      </c>
      <c r="S1598">
        <v>0</v>
      </c>
      <c r="T1598">
        <v>0</v>
      </c>
      <c r="U1598">
        <v>0</v>
      </c>
      <c r="V1598">
        <v>3</v>
      </c>
      <c r="W1598">
        <v>11</v>
      </c>
      <c r="X1598">
        <v>0</v>
      </c>
      <c r="Y1598">
        <v>49</v>
      </c>
      <c r="Z1598">
        <v>2692</v>
      </c>
      <c r="AA1598">
        <v>0</v>
      </c>
      <c r="AB1598">
        <v>1</v>
      </c>
      <c r="AC1598">
        <v>0</v>
      </c>
      <c r="AD1598">
        <v>0</v>
      </c>
      <c r="AE1598">
        <v>0</v>
      </c>
      <c r="AF1598">
        <v>0</v>
      </c>
      <c r="AG1598">
        <v>0</v>
      </c>
      <c r="AH1598">
        <v>1</v>
      </c>
      <c r="AI1598">
        <v>0</v>
      </c>
      <c r="AJ1598">
        <v>0</v>
      </c>
      <c r="AK1598">
        <v>57</v>
      </c>
      <c r="AL1598">
        <v>37</v>
      </c>
      <c r="AM1598">
        <v>0</v>
      </c>
    </row>
    <row r="1599" spans="1:39" x14ac:dyDescent="0.25">
      <c r="A1599">
        <v>66664</v>
      </c>
      <c r="B1599">
        <v>0</v>
      </c>
      <c r="C1599">
        <v>0</v>
      </c>
      <c r="D1599">
        <v>78</v>
      </c>
      <c r="E1599">
        <v>398</v>
      </c>
      <c r="F1599">
        <v>96</v>
      </c>
      <c r="G1599">
        <v>447</v>
      </c>
      <c r="H1599">
        <v>220</v>
      </c>
      <c r="I1599">
        <v>96</v>
      </c>
      <c r="J1599">
        <v>32</v>
      </c>
      <c r="K1599">
        <v>1</v>
      </c>
      <c r="L1599">
        <v>5</v>
      </c>
      <c r="M1599">
        <v>7</v>
      </c>
      <c r="N1599">
        <v>6</v>
      </c>
      <c r="O1599">
        <v>3</v>
      </c>
      <c r="P1599">
        <v>0</v>
      </c>
      <c r="Q1599">
        <v>0</v>
      </c>
      <c r="R1599">
        <v>0</v>
      </c>
      <c r="S1599">
        <v>0</v>
      </c>
      <c r="T1599">
        <v>0</v>
      </c>
      <c r="U1599">
        <v>0</v>
      </c>
      <c r="V1599">
        <v>3</v>
      </c>
      <c r="W1599">
        <v>11</v>
      </c>
      <c r="X1599">
        <v>0</v>
      </c>
      <c r="Y1599">
        <v>38</v>
      </c>
      <c r="Z1599">
        <v>2801</v>
      </c>
      <c r="AA1599">
        <v>0</v>
      </c>
      <c r="AB1599">
        <v>0</v>
      </c>
      <c r="AC1599">
        <v>0</v>
      </c>
      <c r="AD1599">
        <v>1</v>
      </c>
      <c r="AE1599">
        <v>0</v>
      </c>
      <c r="AF1599">
        <v>1</v>
      </c>
      <c r="AG1599">
        <v>0</v>
      </c>
      <c r="AH1599">
        <v>0</v>
      </c>
      <c r="AI1599">
        <v>0</v>
      </c>
      <c r="AJ1599">
        <v>0</v>
      </c>
      <c r="AK1599">
        <v>1257</v>
      </c>
      <c r="AL1599">
        <v>1225</v>
      </c>
      <c r="AM1599">
        <v>0</v>
      </c>
    </row>
    <row r="1600" spans="1:39" x14ac:dyDescent="0.25">
      <c r="A1600">
        <v>50664</v>
      </c>
      <c r="B1600">
        <v>1</v>
      </c>
      <c r="C1600">
        <v>1</v>
      </c>
      <c r="D1600">
        <v>64</v>
      </c>
      <c r="E1600">
        <v>313</v>
      </c>
      <c r="F1600">
        <v>8</v>
      </c>
      <c r="G1600">
        <v>104</v>
      </c>
      <c r="H1600">
        <v>6</v>
      </c>
      <c r="I1600">
        <v>4</v>
      </c>
      <c r="J1600">
        <v>126</v>
      </c>
      <c r="K1600">
        <v>9</v>
      </c>
      <c r="L1600">
        <v>8</v>
      </c>
      <c r="M1600">
        <v>1</v>
      </c>
      <c r="N1600">
        <v>6</v>
      </c>
      <c r="O1600">
        <v>9</v>
      </c>
      <c r="P1600">
        <v>0</v>
      </c>
      <c r="Q1600">
        <v>0</v>
      </c>
      <c r="R1600">
        <v>0</v>
      </c>
      <c r="S1600">
        <v>0</v>
      </c>
      <c r="T1600">
        <v>0</v>
      </c>
      <c r="U1600">
        <v>0</v>
      </c>
      <c r="V1600">
        <v>3</v>
      </c>
      <c r="W1600">
        <v>11</v>
      </c>
      <c r="X1600">
        <v>0</v>
      </c>
      <c r="Y1600">
        <v>61</v>
      </c>
      <c r="Z1600">
        <v>2688</v>
      </c>
      <c r="AA1600">
        <v>0</v>
      </c>
      <c r="AB1600">
        <v>0</v>
      </c>
      <c r="AC1600">
        <v>1</v>
      </c>
      <c r="AD1600">
        <v>0</v>
      </c>
      <c r="AE1600">
        <v>0</v>
      </c>
      <c r="AF1600">
        <v>0</v>
      </c>
      <c r="AG1600">
        <v>0</v>
      </c>
      <c r="AH1600">
        <v>1</v>
      </c>
      <c r="AI1600">
        <v>0</v>
      </c>
      <c r="AJ1600">
        <v>0</v>
      </c>
      <c r="AK1600">
        <v>435</v>
      </c>
      <c r="AL1600">
        <v>309</v>
      </c>
      <c r="AM1600">
        <v>0</v>
      </c>
    </row>
    <row r="1601" spans="1:39" x14ac:dyDescent="0.25">
      <c r="A1601">
        <v>54414</v>
      </c>
      <c r="B1601">
        <v>1</v>
      </c>
      <c r="C1601">
        <v>1</v>
      </c>
      <c r="D1601">
        <v>49</v>
      </c>
      <c r="E1601">
        <v>109</v>
      </c>
      <c r="F1601">
        <v>18</v>
      </c>
      <c r="G1601">
        <v>16</v>
      </c>
      <c r="H1601">
        <v>24</v>
      </c>
      <c r="I1601">
        <v>26</v>
      </c>
      <c r="J1601">
        <v>18</v>
      </c>
      <c r="K1601">
        <v>4</v>
      </c>
      <c r="L1601">
        <v>3</v>
      </c>
      <c r="M1601">
        <v>1</v>
      </c>
      <c r="N1601">
        <v>5</v>
      </c>
      <c r="O1601">
        <v>4</v>
      </c>
      <c r="P1601">
        <v>0</v>
      </c>
      <c r="Q1601">
        <v>0</v>
      </c>
      <c r="R1601">
        <v>0</v>
      </c>
      <c r="S1601">
        <v>0</v>
      </c>
      <c r="T1601">
        <v>0</v>
      </c>
      <c r="U1601">
        <v>0</v>
      </c>
      <c r="V1601">
        <v>3</v>
      </c>
      <c r="W1601">
        <v>11</v>
      </c>
      <c r="X1601">
        <v>0</v>
      </c>
      <c r="Y1601">
        <v>57</v>
      </c>
      <c r="Z1601">
        <v>2681</v>
      </c>
      <c r="AA1601">
        <v>0</v>
      </c>
      <c r="AB1601">
        <v>0</v>
      </c>
      <c r="AC1601">
        <v>0</v>
      </c>
      <c r="AD1601">
        <v>1</v>
      </c>
      <c r="AE1601">
        <v>0</v>
      </c>
      <c r="AF1601">
        <v>0</v>
      </c>
      <c r="AG1601">
        <v>0</v>
      </c>
      <c r="AH1601">
        <v>1</v>
      </c>
      <c r="AI1601">
        <v>0</v>
      </c>
      <c r="AJ1601">
        <v>0</v>
      </c>
      <c r="AK1601">
        <v>193</v>
      </c>
      <c r="AL1601">
        <v>175</v>
      </c>
      <c r="AM1601">
        <v>0</v>
      </c>
    </row>
    <row r="1602" spans="1:39" x14ac:dyDescent="0.25">
      <c r="A1602">
        <v>54549</v>
      </c>
      <c r="B1602">
        <v>0</v>
      </c>
      <c r="C1602">
        <v>1</v>
      </c>
      <c r="D1602">
        <v>8</v>
      </c>
      <c r="E1602">
        <v>216</v>
      </c>
      <c r="F1602">
        <v>2</v>
      </c>
      <c r="G1602">
        <v>6</v>
      </c>
      <c r="H1602">
        <v>0</v>
      </c>
      <c r="I1602">
        <v>0</v>
      </c>
      <c r="J1602">
        <v>9</v>
      </c>
      <c r="K1602">
        <v>2</v>
      </c>
      <c r="L1602">
        <v>5</v>
      </c>
      <c r="M1602">
        <v>1</v>
      </c>
      <c r="N1602">
        <v>4</v>
      </c>
      <c r="O1602">
        <v>7</v>
      </c>
      <c r="P1602">
        <v>0</v>
      </c>
      <c r="Q1602">
        <v>0</v>
      </c>
      <c r="R1602">
        <v>0</v>
      </c>
      <c r="S1602">
        <v>0</v>
      </c>
      <c r="T1602">
        <v>0</v>
      </c>
      <c r="U1602">
        <v>0</v>
      </c>
      <c r="V1602">
        <v>3</v>
      </c>
      <c r="W1602">
        <v>11</v>
      </c>
      <c r="X1602">
        <v>0</v>
      </c>
      <c r="Y1602">
        <v>68</v>
      </c>
      <c r="Z1602">
        <v>2277</v>
      </c>
      <c r="AA1602">
        <v>0</v>
      </c>
      <c r="AB1602">
        <v>1</v>
      </c>
      <c r="AC1602">
        <v>0</v>
      </c>
      <c r="AD1602">
        <v>0</v>
      </c>
      <c r="AE1602">
        <v>0</v>
      </c>
      <c r="AF1602">
        <v>0</v>
      </c>
      <c r="AG1602">
        <v>0</v>
      </c>
      <c r="AH1602">
        <v>0</v>
      </c>
      <c r="AI1602">
        <v>0</v>
      </c>
      <c r="AJ1602">
        <v>1</v>
      </c>
      <c r="AK1602">
        <v>224</v>
      </c>
      <c r="AL1602">
        <v>215</v>
      </c>
      <c r="AM1602">
        <v>0</v>
      </c>
    </row>
    <row r="1603" spans="1:39" x14ac:dyDescent="0.25">
      <c r="A1603">
        <v>47111</v>
      </c>
      <c r="B1603">
        <v>0</v>
      </c>
      <c r="C1603">
        <v>1</v>
      </c>
      <c r="D1603">
        <v>35</v>
      </c>
      <c r="E1603">
        <v>595</v>
      </c>
      <c r="F1603">
        <v>71</v>
      </c>
      <c r="G1603">
        <v>153</v>
      </c>
      <c r="H1603">
        <v>120</v>
      </c>
      <c r="I1603">
        <v>112</v>
      </c>
      <c r="J1603">
        <v>41</v>
      </c>
      <c r="K1603">
        <v>6</v>
      </c>
      <c r="L1603">
        <v>3</v>
      </c>
      <c r="M1603">
        <v>2</v>
      </c>
      <c r="N1603">
        <v>10</v>
      </c>
      <c r="O1603">
        <v>9</v>
      </c>
      <c r="P1603">
        <v>0</v>
      </c>
      <c r="Q1603">
        <v>0</v>
      </c>
      <c r="R1603">
        <v>0</v>
      </c>
      <c r="S1603">
        <v>0</v>
      </c>
      <c r="T1603">
        <v>0</v>
      </c>
      <c r="U1603">
        <v>0</v>
      </c>
      <c r="V1603">
        <v>3</v>
      </c>
      <c r="W1603">
        <v>11</v>
      </c>
      <c r="X1603">
        <v>0</v>
      </c>
      <c r="Y1603">
        <v>49</v>
      </c>
      <c r="Z1603">
        <v>2818</v>
      </c>
      <c r="AA1603">
        <v>0</v>
      </c>
      <c r="AB1603">
        <v>0</v>
      </c>
      <c r="AC1603">
        <v>0</v>
      </c>
      <c r="AD1603">
        <v>0</v>
      </c>
      <c r="AE1603">
        <v>1</v>
      </c>
      <c r="AF1603">
        <v>0</v>
      </c>
      <c r="AG1603">
        <v>0</v>
      </c>
      <c r="AH1603">
        <v>0</v>
      </c>
      <c r="AI1603">
        <v>0</v>
      </c>
      <c r="AJ1603">
        <v>1</v>
      </c>
      <c r="AK1603">
        <v>1051</v>
      </c>
      <c r="AL1603">
        <v>1010</v>
      </c>
      <c r="AM1603">
        <v>0</v>
      </c>
    </row>
    <row r="1604" spans="1:39" x14ac:dyDescent="0.25">
      <c r="A1604">
        <v>41003</v>
      </c>
      <c r="B1604">
        <v>0</v>
      </c>
      <c r="C1604">
        <v>0</v>
      </c>
      <c r="D1604">
        <v>11</v>
      </c>
      <c r="E1604">
        <v>123</v>
      </c>
      <c r="F1604">
        <v>133</v>
      </c>
      <c r="G1604">
        <v>142</v>
      </c>
      <c r="H1604">
        <v>71</v>
      </c>
      <c r="I1604">
        <v>44</v>
      </c>
      <c r="J1604">
        <v>88</v>
      </c>
      <c r="K1604">
        <v>1</v>
      </c>
      <c r="L1604">
        <v>6</v>
      </c>
      <c r="M1604">
        <v>2</v>
      </c>
      <c r="N1604">
        <v>8</v>
      </c>
      <c r="O1604">
        <v>6</v>
      </c>
      <c r="P1604">
        <v>0</v>
      </c>
      <c r="Q1604">
        <v>0</v>
      </c>
      <c r="R1604">
        <v>0</v>
      </c>
      <c r="S1604">
        <v>0</v>
      </c>
      <c r="T1604">
        <v>0</v>
      </c>
      <c r="U1604">
        <v>0</v>
      </c>
      <c r="V1604">
        <v>3</v>
      </c>
      <c r="W1604">
        <v>11</v>
      </c>
      <c r="X1604">
        <v>0</v>
      </c>
      <c r="Y1604">
        <v>57</v>
      </c>
      <c r="Z1604">
        <v>2628</v>
      </c>
      <c r="AA1604">
        <v>1</v>
      </c>
      <c r="AB1604">
        <v>0</v>
      </c>
      <c r="AC1604">
        <v>0</v>
      </c>
      <c r="AD1604">
        <v>0</v>
      </c>
      <c r="AE1604">
        <v>0</v>
      </c>
      <c r="AF1604">
        <v>0</v>
      </c>
      <c r="AG1604">
        <v>0</v>
      </c>
      <c r="AH1604">
        <v>0</v>
      </c>
      <c r="AI1604">
        <v>0</v>
      </c>
      <c r="AJ1604">
        <v>1</v>
      </c>
      <c r="AK1604">
        <v>513</v>
      </c>
      <c r="AL1604">
        <v>425</v>
      </c>
      <c r="AM1604">
        <v>0</v>
      </c>
    </row>
    <row r="1605" spans="1:39" x14ac:dyDescent="0.25">
      <c r="A1605">
        <v>19444</v>
      </c>
      <c r="B1605">
        <v>1</v>
      </c>
      <c r="C1605">
        <v>0</v>
      </c>
      <c r="D1605">
        <v>8</v>
      </c>
      <c r="E1605">
        <v>16</v>
      </c>
      <c r="F1605">
        <v>0</v>
      </c>
      <c r="G1605">
        <v>23</v>
      </c>
      <c r="H1605">
        <v>3</v>
      </c>
      <c r="I1605">
        <v>2</v>
      </c>
      <c r="J1605">
        <v>10</v>
      </c>
      <c r="K1605">
        <v>3</v>
      </c>
      <c r="L1605">
        <v>4</v>
      </c>
      <c r="M1605">
        <v>1</v>
      </c>
      <c r="N1605">
        <v>2</v>
      </c>
      <c r="O1605">
        <v>7</v>
      </c>
      <c r="P1605">
        <v>0</v>
      </c>
      <c r="Q1605">
        <v>0</v>
      </c>
      <c r="R1605">
        <v>0</v>
      </c>
      <c r="S1605">
        <v>0</v>
      </c>
      <c r="T1605">
        <v>0</v>
      </c>
      <c r="U1605">
        <v>0</v>
      </c>
      <c r="V1605">
        <v>3</v>
      </c>
      <c r="W1605">
        <v>11</v>
      </c>
      <c r="X1605">
        <v>1</v>
      </c>
      <c r="Y1605">
        <v>38</v>
      </c>
      <c r="Z1605">
        <v>2286</v>
      </c>
      <c r="AA1605">
        <v>0</v>
      </c>
      <c r="AB1605">
        <v>0</v>
      </c>
      <c r="AC1605">
        <v>0</v>
      </c>
      <c r="AD1605">
        <v>1</v>
      </c>
      <c r="AE1605">
        <v>0</v>
      </c>
      <c r="AF1605">
        <v>0</v>
      </c>
      <c r="AG1605">
        <v>0</v>
      </c>
      <c r="AH1605">
        <v>1</v>
      </c>
      <c r="AI1605">
        <v>0</v>
      </c>
      <c r="AJ1605">
        <v>0</v>
      </c>
      <c r="AK1605">
        <v>44</v>
      </c>
      <c r="AL1605">
        <v>34</v>
      </c>
      <c r="AM1605">
        <v>0</v>
      </c>
    </row>
    <row r="1606" spans="1:39" x14ac:dyDescent="0.25">
      <c r="A1606">
        <v>36301</v>
      </c>
      <c r="B1606">
        <v>1</v>
      </c>
      <c r="C1606">
        <v>0</v>
      </c>
      <c r="D1606">
        <v>53</v>
      </c>
      <c r="E1606">
        <v>11</v>
      </c>
      <c r="F1606">
        <v>12</v>
      </c>
      <c r="G1606">
        <v>35</v>
      </c>
      <c r="H1606">
        <v>3</v>
      </c>
      <c r="I1606">
        <v>5</v>
      </c>
      <c r="J1606">
        <v>12</v>
      </c>
      <c r="K1606">
        <v>1</v>
      </c>
      <c r="L1606">
        <v>3</v>
      </c>
      <c r="M1606">
        <v>0</v>
      </c>
      <c r="N1606">
        <v>3</v>
      </c>
      <c r="O1606">
        <v>7</v>
      </c>
      <c r="P1606">
        <v>0</v>
      </c>
      <c r="Q1606">
        <v>0</v>
      </c>
      <c r="R1606">
        <v>0</v>
      </c>
      <c r="S1606">
        <v>0</v>
      </c>
      <c r="T1606">
        <v>0</v>
      </c>
      <c r="U1606">
        <v>0</v>
      </c>
      <c r="V1606">
        <v>3</v>
      </c>
      <c r="W1606">
        <v>11</v>
      </c>
      <c r="X1606">
        <v>0</v>
      </c>
      <c r="Y1606">
        <v>44</v>
      </c>
      <c r="Z1606">
        <v>2406</v>
      </c>
      <c r="AA1606">
        <v>0</v>
      </c>
      <c r="AB1606">
        <v>0</v>
      </c>
      <c r="AC1606">
        <v>0</v>
      </c>
      <c r="AD1606">
        <v>1</v>
      </c>
      <c r="AE1606">
        <v>0</v>
      </c>
      <c r="AF1606">
        <v>1</v>
      </c>
      <c r="AG1606">
        <v>0</v>
      </c>
      <c r="AH1606">
        <v>0</v>
      </c>
      <c r="AI1606">
        <v>0</v>
      </c>
      <c r="AJ1606">
        <v>0</v>
      </c>
      <c r="AK1606">
        <v>66</v>
      </c>
      <c r="AL1606">
        <v>54</v>
      </c>
      <c r="AM1606">
        <v>0</v>
      </c>
    </row>
    <row r="1607" spans="1:39" x14ac:dyDescent="0.25">
      <c r="A1607">
        <v>73059</v>
      </c>
      <c r="B1607">
        <v>0</v>
      </c>
      <c r="C1607">
        <v>1</v>
      </c>
      <c r="D1607">
        <v>36</v>
      </c>
      <c r="E1607">
        <v>410</v>
      </c>
      <c r="F1607">
        <v>112</v>
      </c>
      <c r="G1607">
        <v>420</v>
      </c>
      <c r="H1607">
        <v>0</v>
      </c>
      <c r="I1607">
        <v>82</v>
      </c>
      <c r="J1607">
        <v>71</v>
      </c>
      <c r="K1607">
        <v>1</v>
      </c>
      <c r="L1607">
        <v>9</v>
      </c>
      <c r="M1607">
        <v>3</v>
      </c>
      <c r="N1607">
        <v>13</v>
      </c>
      <c r="O1607">
        <v>4</v>
      </c>
      <c r="P1607">
        <v>0</v>
      </c>
      <c r="Q1607">
        <v>0</v>
      </c>
      <c r="R1607">
        <v>0</v>
      </c>
      <c r="S1607">
        <v>0</v>
      </c>
      <c r="T1607">
        <v>0</v>
      </c>
      <c r="U1607">
        <v>0</v>
      </c>
      <c r="V1607">
        <v>3</v>
      </c>
      <c r="W1607">
        <v>11</v>
      </c>
      <c r="X1607">
        <v>0</v>
      </c>
      <c r="Y1607">
        <v>73</v>
      </c>
      <c r="Z1607">
        <v>2461</v>
      </c>
      <c r="AA1607">
        <v>0</v>
      </c>
      <c r="AB1607">
        <v>0</v>
      </c>
      <c r="AC1607">
        <v>0</v>
      </c>
      <c r="AD1607">
        <v>1</v>
      </c>
      <c r="AE1607">
        <v>0</v>
      </c>
      <c r="AF1607">
        <v>0</v>
      </c>
      <c r="AG1607">
        <v>0</v>
      </c>
      <c r="AH1607">
        <v>0</v>
      </c>
      <c r="AI1607">
        <v>0</v>
      </c>
      <c r="AJ1607">
        <v>1</v>
      </c>
      <c r="AK1607">
        <v>1024</v>
      </c>
      <c r="AL1607">
        <v>953</v>
      </c>
      <c r="AM1607">
        <v>0</v>
      </c>
    </row>
    <row r="1608" spans="1:39" x14ac:dyDescent="0.25">
      <c r="A1608">
        <v>42731</v>
      </c>
      <c r="B1608">
        <v>1</v>
      </c>
      <c r="C1608">
        <v>0</v>
      </c>
      <c r="D1608">
        <v>64</v>
      </c>
      <c r="E1608">
        <v>159</v>
      </c>
      <c r="F1608">
        <v>2</v>
      </c>
      <c r="G1608">
        <v>51</v>
      </c>
      <c r="H1608">
        <v>6</v>
      </c>
      <c r="I1608">
        <v>2</v>
      </c>
      <c r="J1608">
        <v>24</v>
      </c>
      <c r="K1608">
        <v>3</v>
      </c>
      <c r="L1608">
        <v>4</v>
      </c>
      <c r="M1608">
        <v>1</v>
      </c>
      <c r="N1608">
        <v>5</v>
      </c>
      <c r="O1608">
        <v>5</v>
      </c>
      <c r="P1608">
        <v>0</v>
      </c>
      <c r="Q1608">
        <v>0</v>
      </c>
      <c r="R1608">
        <v>0</v>
      </c>
      <c r="S1608">
        <v>0</v>
      </c>
      <c r="T1608">
        <v>0</v>
      </c>
      <c r="U1608">
        <v>0</v>
      </c>
      <c r="V1608">
        <v>3</v>
      </c>
      <c r="W1608">
        <v>11</v>
      </c>
      <c r="X1608">
        <v>0</v>
      </c>
      <c r="Y1608">
        <v>51</v>
      </c>
      <c r="Z1608">
        <v>2410</v>
      </c>
      <c r="AA1608">
        <v>0</v>
      </c>
      <c r="AB1608">
        <v>0</v>
      </c>
      <c r="AC1608">
        <v>0</v>
      </c>
      <c r="AD1608">
        <v>1</v>
      </c>
      <c r="AE1608">
        <v>0</v>
      </c>
      <c r="AF1608">
        <v>0</v>
      </c>
      <c r="AG1608">
        <v>0</v>
      </c>
      <c r="AH1608">
        <v>0</v>
      </c>
      <c r="AI1608">
        <v>0</v>
      </c>
      <c r="AJ1608">
        <v>1</v>
      </c>
      <c r="AK1608">
        <v>220</v>
      </c>
      <c r="AL1608">
        <v>196</v>
      </c>
      <c r="AM1608">
        <v>0</v>
      </c>
    </row>
    <row r="1609" spans="1:39" x14ac:dyDescent="0.25">
      <c r="A1609">
        <v>52854</v>
      </c>
      <c r="B1609">
        <v>1</v>
      </c>
      <c r="C1609">
        <v>1</v>
      </c>
      <c r="D1609">
        <v>43</v>
      </c>
      <c r="E1609">
        <v>105</v>
      </c>
      <c r="F1609">
        <v>0</v>
      </c>
      <c r="G1609">
        <v>10</v>
      </c>
      <c r="H1609">
        <v>0</v>
      </c>
      <c r="I1609">
        <v>1</v>
      </c>
      <c r="J1609">
        <v>0</v>
      </c>
      <c r="K1609">
        <v>2</v>
      </c>
      <c r="L1609">
        <v>2</v>
      </c>
      <c r="M1609">
        <v>1</v>
      </c>
      <c r="N1609">
        <v>4</v>
      </c>
      <c r="O1609">
        <v>5</v>
      </c>
      <c r="P1609">
        <v>0</v>
      </c>
      <c r="Q1609">
        <v>0</v>
      </c>
      <c r="R1609">
        <v>0</v>
      </c>
      <c r="S1609">
        <v>0</v>
      </c>
      <c r="T1609">
        <v>0</v>
      </c>
      <c r="U1609">
        <v>0</v>
      </c>
      <c r="V1609">
        <v>3</v>
      </c>
      <c r="W1609">
        <v>11</v>
      </c>
      <c r="X1609">
        <v>0</v>
      </c>
      <c r="Y1609">
        <v>61</v>
      </c>
      <c r="Z1609">
        <v>2256</v>
      </c>
      <c r="AA1609">
        <v>0</v>
      </c>
      <c r="AB1609">
        <v>1</v>
      </c>
      <c r="AC1609">
        <v>0</v>
      </c>
      <c r="AD1609">
        <v>0</v>
      </c>
      <c r="AE1609">
        <v>0</v>
      </c>
      <c r="AF1609">
        <v>0</v>
      </c>
      <c r="AG1609">
        <v>0</v>
      </c>
      <c r="AH1609">
        <v>0</v>
      </c>
      <c r="AI1609">
        <v>0</v>
      </c>
      <c r="AJ1609">
        <v>1</v>
      </c>
      <c r="AK1609">
        <v>116</v>
      </c>
      <c r="AL1609">
        <v>116</v>
      </c>
      <c r="AM1609">
        <v>0</v>
      </c>
    </row>
    <row r="1610" spans="1:39" x14ac:dyDescent="0.25">
      <c r="A1610">
        <v>22775</v>
      </c>
      <c r="B1610">
        <v>1</v>
      </c>
      <c r="C1610">
        <v>0</v>
      </c>
      <c r="D1610">
        <v>40</v>
      </c>
      <c r="E1610">
        <v>5</v>
      </c>
      <c r="F1610">
        <v>1</v>
      </c>
      <c r="G1610">
        <v>8</v>
      </c>
      <c r="H1610">
        <v>0</v>
      </c>
      <c r="I1610">
        <v>0</v>
      </c>
      <c r="J1610">
        <v>1</v>
      </c>
      <c r="K1610">
        <v>1</v>
      </c>
      <c r="L1610">
        <v>1</v>
      </c>
      <c r="M1610">
        <v>0</v>
      </c>
      <c r="N1610">
        <v>2</v>
      </c>
      <c r="O1610">
        <v>8</v>
      </c>
      <c r="P1610">
        <v>0</v>
      </c>
      <c r="Q1610">
        <v>0</v>
      </c>
      <c r="R1610">
        <v>0</v>
      </c>
      <c r="S1610">
        <v>0</v>
      </c>
      <c r="T1610">
        <v>0</v>
      </c>
      <c r="U1610">
        <v>0</v>
      </c>
      <c r="V1610">
        <v>3</v>
      </c>
      <c r="W1610">
        <v>11</v>
      </c>
      <c r="X1610">
        <v>0</v>
      </c>
      <c r="Y1610">
        <v>42</v>
      </c>
      <c r="Z1610">
        <v>2534</v>
      </c>
      <c r="AA1610">
        <v>0</v>
      </c>
      <c r="AB1610">
        <v>0</v>
      </c>
      <c r="AC1610">
        <v>0</v>
      </c>
      <c r="AD1610">
        <v>1</v>
      </c>
      <c r="AE1610">
        <v>0</v>
      </c>
      <c r="AF1610">
        <v>0</v>
      </c>
      <c r="AG1610">
        <v>0</v>
      </c>
      <c r="AH1610">
        <v>1</v>
      </c>
      <c r="AI1610">
        <v>0</v>
      </c>
      <c r="AJ1610">
        <v>0</v>
      </c>
      <c r="AK1610">
        <v>14</v>
      </c>
      <c r="AL1610">
        <v>13</v>
      </c>
      <c r="AM1610">
        <v>0</v>
      </c>
    </row>
    <row r="1611" spans="1:39" x14ac:dyDescent="0.25">
      <c r="A1611">
        <v>46681</v>
      </c>
      <c r="B1611">
        <v>0</v>
      </c>
      <c r="C1611">
        <v>2</v>
      </c>
      <c r="D1611">
        <v>52</v>
      </c>
      <c r="E1611">
        <v>269</v>
      </c>
      <c r="F1611">
        <v>15</v>
      </c>
      <c r="G1611">
        <v>69</v>
      </c>
      <c r="H1611">
        <v>15</v>
      </c>
      <c r="I1611">
        <v>19</v>
      </c>
      <c r="J1611">
        <v>38</v>
      </c>
      <c r="K1611">
        <v>2</v>
      </c>
      <c r="L1611">
        <v>4</v>
      </c>
      <c r="M1611">
        <v>6</v>
      </c>
      <c r="N1611">
        <v>4</v>
      </c>
      <c r="O1611">
        <v>5</v>
      </c>
      <c r="P1611">
        <v>0</v>
      </c>
      <c r="Q1611">
        <v>0</v>
      </c>
      <c r="R1611">
        <v>0</v>
      </c>
      <c r="S1611">
        <v>0</v>
      </c>
      <c r="T1611">
        <v>0</v>
      </c>
      <c r="U1611">
        <v>0</v>
      </c>
      <c r="V1611">
        <v>3</v>
      </c>
      <c r="W1611">
        <v>11</v>
      </c>
      <c r="X1611">
        <v>0</v>
      </c>
      <c r="Y1611">
        <v>72</v>
      </c>
      <c r="Z1611">
        <v>2423</v>
      </c>
      <c r="AA1611">
        <v>0</v>
      </c>
      <c r="AB1611">
        <v>0</v>
      </c>
      <c r="AC1611">
        <v>0</v>
      </c>
      <c r="AD1611">
        <v>1</v>
      </c>
      <c r="AE1611">
        <v>0</v>
      </c>
      <c r="AF1611">
        <v>0</v>
      </c>
      <c r="AG1611">
        <v>0</v>
      </c>
      <c r="AH1611">
        <v>0</v>
      </c>
      <c r="AI1611">
        <v>0</v>
      </c>
      <c r="AJ1611">
        <v>1</v>
      </c>
      <c r="AK1611">
        <v>387</v>
      </c>
      <c r="AL1611">
        <v>349</v>
      </c>
      <c r="AM1611">
        <v>0</v>
      </c>
    </row>
    <row r="1612" spans="1:39" x14ac:dyDescent="0.25">
      <c r="A1612">
        <v>59821</v>
      </c>
      <c r="B1612">
        <v>0</v>
      </c>
      <c r="C1612">
        <v>1</v>
      </c>
      <c r="D1612">
        <v>11</v>
      </c>
      <c r="E1612">
        <v>629</v>
      </c>
      <c r="F1612">
        <v>0</v>
      </c>
      <c r="G1612">
        <v>70</v>
      </c>
      <c r="H1612">
        <v>0</v>
      </c>
      <c r="I1612">
        <v>0</v>
      </c>
      <c r="J1612">
        <v>35</v>
      </c>
      <c r="K1612">
        <v>6</v>
      </c>
      <c r="L1612">
        <v>11</v>
      </c>
      <c r="M1612">
        <v>2</v>
      </c>
      <c r="N1612">
        <v>7</v>
      </c>
      <c r="O1612">
        <v>8</v>
      </c>
      <c r="P1612">
        <v>0</v>
      </c>
      <c r="Q1612">
        <v>0</v>
      </c>
      <c r="R1612">
        <v>0</v>
      </c>
      <c r="S1612">
        <v>0</v>
      </c>
      <c r="T1612">
        <v>0</v>
      </c>
      <c r="U1612">
        <v>0</v>
      </c>
      <c r="V1612">
        <v>3</v>
      </c>
      <c r="W1612">
        <v>11</v>
      </c>
      <c r="X1612">
        <v>0</v>
      </c>
      <c r="Y1612">
        <v>65</v>
      </c>
      <c r="Z1612">
        <v>2602</v>
      </c>
      <c r="AA1612">
        <v>0</v>
      </c>
      <c r="AB1612">
        <v>1</v>
      </c>
      <c r="AC1612">
        <v>0</v>
      </c>
      <c r="AD1612">
        <v>0</v>
      </c>
      <c r="AE1612">
        <v>0</v>
      </c>
      <c r="AF1612">
        <v>0</v>
      </c>
      <c r="AG1612">
        <v>0</v>
      </c>
      <c r="AH1612">
        <v>0</v>
      </c>
      <c r="AI1612">
        <v>0</v>
      </c>
      <c r="AJ1612">
        <v>1</v>
      </c>
      <c r="AK1612">
        <v>699</v>
      </c>
      <c r="AL1612">
        <v>664</v>
      </c>
      <c r="AM1612">
        <v>0</v>
      </c>
    </row>
    <row r="1613" spans="1:39" x14ac:dyDescent="0.25">
      <c r="A1613">
        <v>50002</v>
      </c>
      <c r="B1613">
        <v>0</v>
      </c>
      <c r="C1613">
        <v>1</v>
      </c>
      <c r="D1613">
        <v>21</v>
      </c>
      <c r="E1613">
        <v>443</v>
      </c>
      <c r="F1613">
        <v>5</v>
      </c>
      <c r="G1613">
        <v>71</v>
      </c>
      <c r="H1613">
        <v>21</v>
      </c>
      <c r="I1613">
        <v>16</v>
      </c>
      <c r="J1613">
        <v>82</v>
      </c>
      <c r="K1613">
        <v>2</v>
      </c>
      <c r="L1613">
        <v>8</v>
      </c>
      <c r="M1613">
        <v>2</v>
      </c>
      <c r="N1613">
        <v>7</v>
      </c>
      <c r="O1613">
        <v>7</v>
      </c>
      <c r="P1613">
        <v>0</v>
      </c>
      <c r="Q1613">
        <v>0</v>
      </c>
      <c r="R1613">
        <v>0</v>
      </c>
      <c r="S1613">
        <v>0</v>
      </c>
      <c r="T1613">
        <v>0</v>
      </c>
      <c r="U1613">
        <v>0</v>
      </c>
      <c r="V1613">
        <v>3</v>
      </c>
      <c r="W1613">
        <v>11</v>
      </c>
      <c r="X1613">
        <v>0</v>
      </c>
      <c r="Y1613">
        <v>66</v>
      </c>
      <c r="Z1613">
        <v>2536</v>
      </c>
      <c r="AA1613">
        <v>1</v>
      </c>
      <c r="AB1613">
        <v>0</v>
      </c>
      <c r="AC1613">
        <v>0</v>
      </c>
      <c r="AD1613">
        <v>0</v>
      </c>
      <c r="AE1613">
        <v>0</v>
      </c>
      <c r="AF1613">
        <v>0</v>
      </c>
      <c r="AG1613">
        <v>0</v>
      </c>
      <c r="AH1613">
        <v>1</v>
      </c>
      <c r="AI1613">
        <v>0</v>
      </c>
      <c r="AJ1613">
        <v>0</v>
      </c>
      <c r="AK1613">
        <v>556</v>
      </c>
      <c r="AL1613">
        <v>474</v>
      </c>
      <c r="AM1613">
        <v>0</v>
      </c>
    </row>
    <row r="1614" spans="1:39" x14ac:dyDescent="0.25">
      <c r="A1614">
        <v>69755</v>
      </c>
      <c r="B1614">
        <v>0</v>
      </c>
      <c r="C1614">
        <v>0</v>
      </c>
      <c r="D1614">
        <v>23</v>
      </c>
      <c r="E1614">
        <v>217</v>
      </c>
      <c r="F1614">
        <v>77</v>
      </c>
      <c r="G1614">
        <v>373</v>
      </c>
      <c r="H1614">
        <v>111</v>
      </c>
      <c r="I1614">
        <v>23</v>
      </c>
      <c r="J1614">
        <v>93</v>
      </c>
      <c r="K1614">
        <v>1</v>
      </c>
      <c r="L1614">
        <v>3</v>
      </c>
      <c r="M1614">
        <v>6</v>
      </c>
      <c r="N1614">
        <v>12</v>
      </c>
      <c r="O1614">
        <v>1</v>
      </c>
      <c r="P1614">
        <v>0</v>
      </c>
      <c r="Q1614">
        <v>0</v>
      </c>
      <c r="R1614">
        <v>0</v>
      </c>
      <c r="S1614">
        <v>0</v>
      </c>
      <c r="T1614">
        <v>0</v>
      </c>
      <c r="U1614">
        <v>0</v>
      </c>
      <c r="V1614">
        <v>3</v>
      </c>
      <c r="W1614">
        <v>11</v>
      </c>
      <c r="X1614">
        <v>0</v>
      </c>
      <c r="Y1614">
        <v>75</v>
      </c>
      <c r="Z1614">
        <v>2429</v>
      </c>
      <c r="AA1614">
        <v>0</v>
      </c>
      <c r="AB1614">
        <v>1</v>
      </c>
      <c r="AC1614">
        <v>0</v>
      </c>
      <c r="AD1614">
        <v>0</v>
      </c>
      <c r="AE1614">
        <v>0</v>
      </c>
      <c r="AF1614">
        <v>0</v>
      </c>
      <c r="AG1614">
        <v>0</v>
      </c>
      <c r="AH1614">
        <v>1</v>
      </c>
      <c r="AI1614">
        <v>0</v>
      </c>
      <c r="AJ1614">
        <v>0</v>
      </c>
      <c r="AK1614">
        <v>801</v>
      </c>
      <c r="AL1614">
        <v>708</v>
      </c>
      <c r="AM1614">
        <v>0</v>
      </c>
    </row>
    <row r="1615" spans="1:39" x14ac:dyDescent="0.25">
      <c r="A1615">
        <v>44078</v>
      </c>
      <c r="B1615">
        <v>1</v>
      </c>
      <c r="C1615">
        <v>1</v>
      </c>
      <c r="D1615">
        <v>17</v>
      </c>
      <c r="E1615">
        <v>24</v>
      </c>
      <c r="F1615">
        <v>1</v>
      </c>
      <c r="G1615">
        <v>10</v>
      </c>
      <c r="H1615">
        <v>2</v>
      </c>
      <c r="I1615">
        <v>0</v>
      </c>
      <c r="J1615">
        <v>4</v>
      </c>
      <c r="K1615">
        <v>2</v>
      </c>
      <c r="L1615">
        <v>2</v>
      </c>
      <c r="M1615">
        <v>0</v>
      </c>
      <c r="N1615">
        <v>3</v>
      </c>
      <c r="O1615">
        <v>5</v>
      </c>
      <c r="P1615">
        <v>0</v>
      </c>
      <c r="Q1615">
        <v>0</v>
      </c>
      <c r="R1615">
        <v>0</v>
      </c>
      <c r="S1615">
        <v>0</v>
      </c>
      <c r="T1615">
        <v>0</v>
      </c>
      <c r="U1615">
        <v>0</v>
      </c>
      <c r="V1615">
        <v>3</v>
      </c>
      <c r="W1615">
        <v>11</v>
      </c>
      <c r="X1615">
        <v>0</v>
      </c>
      <c r="Y1615">
        <v>51</v>
      </c>
      <c r="Z1615">
        <v>2169</v>
      </c>
      <c r="AA1615">
        <v>0</v>
      </c>
      <c r="AB1615">
        <v>1</v>
      </c>
      <c r="AC1615">
        <v>0</v>
      </c>
      <c r="AD1615">
        <v>0</v>
      </c>
      <c r="AE1615">
        <v>0</v>
      </c>
      <c r="AF1615">
        <v>0</v>
      </c>
      <c r="AG1615">
        <v>0</v>
      </c>
      <c r="AH1615">
        <v>1</v>
      </c>
      <c r="AI1615">
        <v>0</v>
      </c>
      <c r="AJ1615">
        <v>0</v>
      </c>
      <c r="AK1615">
        <v>37</v>
      </c>
      <c r="AL1615">
        <v>33</v>
      </c>
      <c r="AM1615">
        <v>0</v>
      </c>
    </row>
    <row r="1616" spans="1:39" x14ac:dyDescent="0.25">
      <c r="A1616">
        <v>30560</v>
      </c>
      <c r="B1616">
        <v>1</v>
      </c>
      <c r="C1616">
        <v>0</v>
      </c>
      <c r="D1616">
        <v>6</v>
      </c>
      <c r="E1616">
        <v>9</v>
      </c>
      <c r="F1616">
        <v>1</v>
      </c>
      <c r="G1616">
        <v>5</v>
      </c>
      <c r="H1616">
        <v>4</v>
      </c>
      <c r="I1616">
        <v>5</v>
      </c>
      <c r="J1616">
        <v>7</v>
      </c>
      <c r="K1616">
        <v>1</v>
      </c>
      <c r="L1616">
        <v>1</v>
      </c>
      <c r="M1616">
        <v>0</v>
      </c>
      <c r="N1616">
        <v>3</v>
      </c>
      <c r="O1616">
        <v>7</v>
      </c>
      <c r="P1616">
        <v>0</v>
      </c>
      <c r="Q1616">
        <v>0</v>
      </c>
      <c r="R1616">
        <v>0</v>
      </c>
      <c r="S1616">
        <v>0</v>
      </c>
      <c r="T1616">
        <v>0</v>
      </c>
      <c r="U1616">
        <v>0</v>
      </c>
      <c r="V1616">
        <v>3</v>
      </c>
      <c r="W1616">
        <v>11</v>
      </c>
      <c r="X1616">
        <v>0</v>
      </c>
      <c r="Y1616">
        <v>44</v>
      </c>
      <c r="Z1616">
        <v>2526</v>
      </c>
      <c r="AA1616">
        <v>0</v>
      </c>
      <c r="AB1616">
        <v>0</v>
      </c>
      <c r="AC1616">
        <v>0</v>
      </c>
      <c r="AD1616">
        <v>1</v>
      </c>
      <c r="AE1616">
        <v>0</v>
      </c>
      <c r="AF1616">
        <v>0</v>
      </c>
      <c r="AG1616">
        <v>0</v>
      </c>
      <c r="AH1616">
        <v>0</v>
      </c>
      <c r="AI1616">
        <v>1</v>
      </c>
      <c r="AJ1616">
        <v>0</v>
      </c>
      <c r="AK1616">
        <v>24</v>
      </c>
      <c r="AL1616">
        <v>17</v>
      </c>
      <c r="AM1616">
        <v>0</v>
      </c>
    </row>
    <row r="1617" spans="1:39" x14ac:dyDescent="0.25">
      <c r="A1617">
        <v>35924</v>
      </c>
      <c r="B1617">
        <v>1</v>
      </c>
      <c r="C1617">
        <v>1</v>
      </c>
      <c r="D1617">
        <v>56</v>
      </c>
      <c r="E1617">
        <v>8</v>
      </c>
      <c r="F1617">
        <v>0</v>
      </c>
      <c r="G1617">
        <v>14</v>
      </c>
      <c r="H1617">
        <v>2</v>
      </c>
      <c r="I1617">
        <v>3</v>
      </c>
      <c r="J1617">
        <v>7</v>
      </c>
      <c r="K1617">
        <v>1</v>
      </c>
      <c r="L1617">
        <v>1</v>
      </c>
      <c r="M1617">
        <v>0</v>
      </c>
      <c r="N1617">
        <v>3</v>
      </c>
      <c r="O1617">
        <v>5</v>
      </c>
      <c r="P1617">
        <v>0</v>
      </c>
      <c r="Q1617">
        <v>0</v>
      </c>
      <c r="R1617">
        <v>0</v>
      </c>
      <c r="S1617">
        <v>0</v>
      </c>
      <c r="T1617">
        <v>0</v>
      </c>
      <c r="U1617">
        <v>0</v>
      </c>
      <c r="V1617">
        <v>3</v>
      </c>
      <c r="W1617">
        <v>11</v>
      </c>
      <c r="X1617">
        <v>0</v>
      </c>
      <c r="Y1617">
        <v>51</v>
      </c>
      <c r="Z1617">
        <v>2257</v>
      </c>
      <c r="AA1617">
        <v>0</v>
      </c>
      <c r="AB1617">
        <v>0</v>
      </c>
      <c r="AC1617">
        <v>0</v>
      </c>
      <c r="AD1617">
        <v>1</v>
      </c>
      <c r="AE1617">
        <v>0</v>
      </c>
      <c r="AF1617">
        <v>0</v>
      </c>
      <c r="AG1617">
        <v>0</v>
      </c>
      <c r="AH1617">
        <v>0</v>
      </c>
      <c r="AI1617">
        <v>1</v>
      </c>
      <c r="AJ1617">
        <v>0</v>
      </c>
      <c r="AK1617">
        <v>27</v>
      </c>
      <c r="AL1617">
        <v>20</v>
      </c>
      <c r="AM1617">
        <v>0</v>
      </c>
    </row>
    <row r="1618" spans="1:39" x14ac:dyDescent="0.25">
      <c r="A1618">
        <v>64140</v>
      </c>
      <c r="B1618">
        <v>0</v>
      </c>
      <c r="C1618">
        <v>2</v>
      </c>
      <c r="D1618">
        <v>71</v>
      </c>
      <c r="E1618">
        <v>1459</v>
      </c>
      <c r="F1618">
        <v>0</v>
      </c>
      <c r="G1618">
        <v>61</v>
      </c>
      <c r="H1618">
        <v>0</v>
      </c>
      <c r="I1618">
        <v>15</v>
      </c>
      <c r="J1618">
        <v>215</v>
      </c>
      <c r="K1618">
        <v>5</v>
      </c>
      <c r="L1618">
        <v>2</v>
      </c>
      <c r="M1618">
        <v>5</v>
      </c>
      <c r="N1618">
        <v>6</v>
      </c>
      <c r="O1618">
        <v>5</v>
      </c>
      <c r="P1618">
        <v>1</v>
      </c>
      <c r="Q1618">
        <v>0</v>
      </c>
      <c r="R1618">
        <v>1</v>
      </c>
      <c r="S1618">
        <v>0</v>
      </c>
      <c r="T1618">
        <v>1</v>
      </c>
      <c r="U1618">
        <v>0</v>
      </c>
      <c r="V1618">
        <v>3</v>
      </c>
      <c r="W1618">
        <v>11</v>
      </c>
      <c r="X1618">
        <v>1</v>
      </c>
      <c r="Y1618">
        <v>56</v>
      </c>
      <c r="Z1618">
        <v>2438</v>
      </c>
      <c r="AA1618">
        <v>1</v>
      </c>
      <c r="AB1618">
        <v>0</v>
      </c>
      <c r="AC1618">
        <v>0</v>
      </c>
      <c r="AD1618">
        <v>0</v>
      </c>
      <c r="AE1618">
        <v>0</v>
      </c>
      <c r="AF1618">
        <v>0</v>
      </c>
      <c r="AG1618">
        <v>0</v>
      </c>
      <c r="AH1618">
        <v>0</v>
      </c>
      <c r="AI1618">
        <v>0</v>
      </c>
      <c r="AJ1618">
        <v>1</v>
      </c>
      <c r="AK1618">
        <v>1535</v>
      </c>
      <c r="AL1618">
        <v>1320</v>
      </c>
      <c r="AM1618">
        <v>3</v>
      </c>
    </row>
    <row r="1619" spans="1:39" x14ac:dyDescent="0.25">
      <c r="A1619">
        <v>56386</v>
      </c>
      <c r="B1619">
        <v>1</v>
      </c>
      <c r="C1619">
        <v>1</v>
      </c>
      <c r="D1619">
        <v>51</v>
      </c>
      <c r="E1619">
        <v>230</v>
      </c>
      <c r="F1619">
        <v>48</v>
      </c>
      <c r="G1619">
        <v>214</v>
      </c>
      <c r="H1619">
        <v>13</v>
      </c>
      <c r="I1619">
        <v>32</v>
      </c>
      <c r="J1619">
        <v>75</v>
      </c>
      <c r="K1619">
        <v>8</v>
      </c>
      <c r="L1619">
        <v>9</v>
      </c>
      <c r="M1619">
        <v>1</v>
      </c>
      <c r="N1619">
        <v>7</v>
      </c>
      <c r="O1619">
        <v>9</v>
      </c>
      <c r="P1619">
        <v>0</v>
      </c>
      <c r="Q1619">
        <v>0</v>
      </c>
      <c r="R1619">
        <v>0</v>
      </c>
      <c r="S1619">
        <v>0</v>
      </c>
      <c r="T1619">
        <v>0</v>
      </c>
      <c r="U1619">
        <v>0</v>
      </c>
      <c r="V1619">
        <v>3</v>
      </c>
      <c r="W1619">
        <v>11</v>
      </c>
      <c r="X1619">
        <v>0</v>
      </c>
      <c r="Y1619">
        <v>39</v>
      </c>
      <c r="Z1619">
        <v>2769</v>
      </c>
      <c r="AA1619">
        <v>0</v>
      </c>
      <c r="AB1619">
        <v>0</v>
      </c>
      <c r="AC1619">
        <v>0</v>
      </c>
      <c r="AD1619">
        <v>1</v>
      </c>
      <c r="AE1619">
        <v>0</v>
      </c>
      <c r="AF1619">
        <v>0</v>
      </c>
      <c r="AG1619">
        <v>0</v>
      </c>
      <c r="AH1619">
        <v>1</v>
      </c>
      <c r="AI1619">
        <v>0</v>
      </c>
      <c r="AJ1619">
        <v>0</v>
      </c>
      <c r="AK1619">
        <v>537</v>
      </c>
      <c r="AL1619">
        <v>462</v>
      </c>
      <c r="AM1619">
        <v>0</v>
      </c>
    </row>
    <row r="1620" spans="1:39" x14ac:dyDescent="0.25">
      <c r="A1620">
        <v>24594</v>
      </c>
      <c r="B1620">
        <v>1</v>
      </c>
      <c r="C1620">
        <v>0</v>
      </c>
      <c r="D1620">
        <v>94</v>
      </c>
      <c r="E1620">
        <v>1</v>
      </c>
      <c r="F1620">
        <v>3</v>
      </c>
      <c r="G1620">
        <v>6</v>
      </c>
      <c r="H1620">
        <v>10</v>
      </c>
      <c r="I1620">
        <v>0</v>
      </c>
      <c r="J1620">
        <v>9</v>
      </c>
      <c r="K1620">
        <v>1</v>
      </c>
      <c r="L1620">
        <v>1</v>
      </c>
      <c r="M1620">
        <v>0</v>
      </c>
      <c r="N1620">
        <v>3</v>
      </c>
      <c r="O1620">
        <v>5</v>
      </c>
      <c r="P1620">
        <v>0</v>
      </c>
      <c r="Q1620">
        <v>0</v>
      </c>
      <c r="R1620">
        <v>0</v>
      </c>
      <c r="S1620">
        <v>0</v>
      </c>
      <c r="T1620">
        <v>0</v>
      </c>
      <c r="U1620">
        <v>0</v>
      </c>
      <c r="V1620">
        <v>3</v>
      </c>
      <c r="W1620">
        <v>11</v>
      </c>
      <c r="X1620">
        <v>0</v>
      </c>
      <c r="Y1620">
        <v>41</v>
      </c>
      <c r="Z1620">
        <v>2360</v>
      </c>
      <c r="AA1620">
        <v>0</v>
      </c>
      <c r="AB1620">
        <v>0</v>
      </c>
      <c r="AC1620">
        <v>0</v>
      </c>
      <c r="AD1620">
        <v>1</v>
      </c>
      <c r="AE1620">
        <v>0</v>
      </c>
      <c r="AF1620">
        <v>0</v>
      </c>
      <c r="AG1620">
        <v>1</v>
      </c>
      <c r="AH1620">
        <v>0</v>
      </c>
      <c r="AI1620">
        <v>0</v>
      </c>
      <c r="AJ1620">
        <v>0</v>
      </c>
      <c r="AK1620">
        <v>20</v>
      </c>
      <c r="AL1620">
        <v>11</v>
      </c>
      <c r="AM1620">
        <v>0</v>
      </c>
    </row>
    <row r="1621" spans="1:39" x14ac:dyDescent="0.25">
      <c r="A1621">
        <v>75774</v>
      </c>
      <c r="B1621">
        <v>1</v>
      </c>
      <c r="C1621">
        <v>0</v>
      </c>
      <c r="D1621">
        <v>27</v>
      </c>
      <c r="E1621">
        <v>340</v>
      </c>
      <c r="F1621">
        <v>21</v>
      </c>
      <c r="G1621">
        <v>134</v>
      </c>
      <c r="H1621">
        <v>258</v>
      </c>
      <c r="I1621">
        <v>14</v>
      </c>
      <c r="J1621">
        <v>56</v>
      </c>
      <c r="K1621">
        <v>1</v>
      </c>
      <c r="L1621">
        <v>7</v>
      </c>
      <c r="M1621">
        <v>5</v>
      </c>
      <c r="N1621">
        <v>8</v>
      </c>
      <c r="O1621">
        <v>4</v>
      </c>
      <c r="P1621">
        <v>0</v>
      </c>
      <c r="Q1621">
        <v>0</v>
      </c>
      <c r="R1621">
        <v>0</v>
      </c>
      <c r="S1621">
        <v>0</v>
      </c>
      <c r="T1621">
        <v>0</v>
      </c>
      <c r="U1621">
        <v>0</v>
      </c>
      <c r="V1621">
        <v>3</v>
      </c>
      <c r="W1621">
        <v>11</v>
      </c>
      <c r="X1621">
        <v>0</v>
      </c>
      <c r="Y1621">
        <v>39</v>
      </c>
      <c r="Z1621">
        <v>2217</v>
      </c>
      <c r="AA1621">
        <v>0</v>
      </c>
      <c r="AB1621">
        <v>0</v>
      </c>
      <c r="AC1621">
        <v>0</v>
      </c>
      <c r="AD1621">
        <v>1</v>
      </c>
      <c r="AE1621">
        <v>0</v>
      </c>
      <c r="AF1621">
        <v>1</v>
      </c>
      <c r="AG1621">
        <v>0</v>
      </c>
      <c r="AH1621">
        <v>0</v>
      </c>
      <c r="AI1621">
        <v>0</v>
      </c>
      <c r="AJ1621">
        <v>0</v>
      </c>
      <c r="AK1621">
        <v>767</v>
      </c>
      <c r="AL1621">
        <v>711</v>
      </c>
      <c r="AM1621">
        <v>0</v>
      </c>
    </row>
    <row r="1622" spans="1:39" x14ac:dyDescent="0.25">
      <c r="A1622">
        <v>39228</v>
      </c>
      <c r="B1622">
        <v>0</v>
      </c>
      <c r="C1622">
        <v>0</v>
      </c>
      <c r="D1622">
        <v>1</v>
      </c>
      <c r="E1622">
        <v>7</v>
      </c>
      <c r="F1622">
        <v>1</v>
      </c>
      <c r="G1622">
        <v>6</v>
      </c>
      <c r="H1622">
        <v>0</v>
      </c>
      <c r="I1622">
        <v>3</v>
      </c>
      <c r="J1622">
        <v>3</v>
      </c>
      <c r="K1622">
        <v>1</v>
      </c>
      <c r="L1622">
        <v>0</v>
      </c>
      <c r="M1622">
        <v>0</v>
      </c>
      <c r="N1622">
        <v>3</v>
      </c>
      <c r="O1622">
        <v>4</v>
      </c>
      <c r="P1622">
        <v>0</v>
      </c>
      <c r="Q1622">
        <v>0</v>
      </c>
      <c r="R1622">
        <v>0</v>
      </c>
      <c r="S1622">
        <v>0</v>
      </c>
      <c r="T1622">
        <v>0</v>
      </c>
      <c r="U1622">
        <v>0</v>
      </c>
      <c r="V1622">
        <v>3</v>
      </c>
      <c r="W1622">
        <v>11</v>
      </c>
      <c r="X1622">
        <v>0</v>
      </c>
      <c r="Y1622">
        <v>60</v>
      </c>
      <c r="Z1622">
        <v>2574</v>
      </c>
      <c r="AA1622">
        <v>1</v>
      </c>
      <c r="AB1622">
        <v>0</v>
      </c>
      <c r="AC1622">
        <v>0</v>
      </c>
      <c r="AD1622">
        <v>0</v>
      </c>
      <c r="AE1622">
        <v>0</v>
      </c>
      <c r="AF1622">
        <v>0</v>
      </c>
      <c r="AG1622">
        <v>0</v>
      </c>
      <c r="AH1622">
        <v>0</v>
      </c>
      <c r="AI1622">
        <v>1</v>
      </c>
      <c r="AJ1622">
        <v>0</v>
      </c>
      <c r="AK1622">
        <v>17</v>
      </c>
      <c r="AL1622">
        <v>14</v>
      </c>
      <c r="AM1622">
        <v>0</v>
      </c>
    </row>
    <row r="1623" spans="1:39" x14ac:dyDescent="0.25">
      <c r="A1623">
        <v>58494</v>
      </c>
      <c r="B1623">
        <v>0</v>
      </c>
      <c r="C1623">
        <v>1</v>
      </c>
      <c r="D1623">
        <v>56</v>
      </c>
      <c r="E1623">
        <v>298</v>
      </c>
      <c r="F1623">
        <v>7</v>
      </c>
      <c r="G1623">
        <v>68</v>
      </c>
      <c r="H1623">
        <v>4</v>
      </c>
      <c r="I1623">
        <v>0</v>
      </c>
      <c r="J1623">
        <v>19</v>
      </c>
      <c r="K1623">
        <v>2</v>
      </c>
      <c r="L1623">
        <v>6</v>
      </c>
      <c r="M1623">
        <v>2</v>
      </c>
      <c r="N1623">
        <v>6</v>
      </c>
      <c r="O1623">
        <v>6</v>
      </c>
      <c r="P1623">
        <v>0</v>
      </c>
      <c r="Q1623">
        <v>0</v>
      </c>
      <c r="R1623">
        <v>0</v>
      </c>
      <c r="S1623">
        <v>0</v>
      </c>
      <c r="T1623">
        <v>0</v>
      </c>
      <c r="U1623">
        <v>0</v>
      </c>
      <c r="V1623">
        <v>3</v>
      </c>
      <c r="W1623">
        <v>11</v>
      </c>
      <c r="X1623">
        <v>0</v>
      </c>
      <c r="Y1623">
        <v>46</v>
      </c>
      <c r="Z1623">
        <v>2358</v>
      </c>
      <c r="AA1623">
        <v>0</v>
      </c>
      <c r="AB1623">
        <v>1</v>
      </c>
      <c r="AC1623">
        <v>0</v>
      </c>
      <c r="AD1623">
        <v>0</v>
      </c>
      <c r="AE1623">
        <v>0</v>
      </c>
      <c r="AF1623">
        <v>0</v>
      </c>
      <c r="AG1623">
        <v>0</v>
      </c>
      <c r="AH1623">
        <v>0</v>
      </c>
      <c r="AI1623">
        <v>1</v>
      </c>
      <c r="AJ1623">
        <v>0</v>
      </c>
      <c r="AK1623">
        <v>377</v>
      </c>
      <c r="AL1623">
        <v>358</v>
      </c>
      <c r="AM1623">
        <v>0</v>
      </c>
    </row>
    <row r="1624" spans="1:39" x14ac:dyDescent="0.25">
      <c r="A1624">
        <v>58684</v>
      </c>
      <c r="B1624">
        <v>0</v>
      </c>
      <c r="C1624">
        <v>0</v>
      </c>
      <c r="D1624">
        <v>71</v>
      </c>
      <c r="E1624">
        <v>479</v>
      </c>
      <c r="F1624">
        <v>35</v>
      </c>
      <c r="G1624">
        <v>179</v>
      </c>
      <c r="H1624">
        <v>28</v>
      </c>
      <c r="I1624">
        <v>7</v>
      </c>
      <c r="J1624">
        <v>85</v>
      </c>
      <c r="K1624">
        <v>1</v>
      </c>
      <c r="L1624">
        <v>5</v>
      </c>
      <c r="M1624">
        <v>3</v>
      </c>
      <c r="N1624">
        <v>12</v>
      </c>
      <c r="O1624">
        <v>2</v>
      </c>
      <c r="P1624">
        <v>0</v>
      </c>
      <c r="Q1624">
        <v>1</v>
      </c>
      <c r="R1624">
        <v>0</v>
      </c>
      <c r="S1624">
        <v>0</v>
      </c>
      <c r="T1624">
        <v>0</v>
      </c>
      <c r="U1624">
        <v>0</v>
      </c>
      <c r="V1624">
        <v>3</v>
      </c>
      <c r="W1624">
        <v>11</v>
      </c>
      <c r="X1624">
        <v>0</v>
      </c>
      <c r="Y1624">
        <v>39</v>
      </c>
      <c r="Z1624">
        <v>2172</v>
      </c>
      <c r="AA1624">
        <v>0</v>
      </c>
      <c r="AB1624">
        <v>0</v>
      </c>
      <c r="AC1624">
        <v>1</v>
      </c>
      <c r="AD1624">
        <v>0</v>
      </c>
      <c r="AE1624">
        <v>0</v>
      </c>
      <c r="AF1624">
        <v>0</v>
      </c>
      <c r="AG1624">
        <v>0</v>
      </c>
      <c r="AH1624">
        <v>1</v>
      </c>
      <c r="AI1624">
        <v>0</v>
      </c>
      <c r="AJ1624">
        <v>0</v>
      </c>
      <c r="AK1624">
        <v>728</v>
      </c>
      <c r="AL1624">
        <v>643</v>
      </c>
      <c r="AM1624">
        <v>1</v>
      </c>
    </row>
    <row r="1625" spans="1:39" x14ac:dyDescent="0.25">
      <c r="A1625">
        <v>57136</v>
      </c>
      <c r="B1625">
        <v>0</v>
      </c>
      <c r="C1625">
        <v>0</v>
      </c>
      <c r="D1625">
        <v>18</v>
      </c>
      <c r="E1625">
        <v>267</v>
      </c>
      <c r="F1625">
        <v>140</v>
      </c>
      <c r="G1625">
        <v>599</v>
      </c>
      <c r="H1625">
        <v>34</v>
      </c>
      <c r="I1625">
        <v>12</v>
      </c>
      <c r="J1625">
        <v>127</v>
      </c>
      <c r="K1625">
        <v>1</v>
      </c>
      <c r="L1625">
        <v>7</v>
      </c>
      <c r="M1625">
        <v>5</v>
      </c>
      <c r="N1625">
        <v>7</v>
      </c>
      <c r="O1625">
        <v>6</v>
      </c>
      <c r="P1625">
        <v>0</v>
      </c>
      <c r="Q1625">
        <v>0</v>
      </c>
      <c r="R1625">
        <v>0</v>
      </c>
      <c r="S1625">
        <v>0</v>
      </c>
      <c r="T1625">
        <v>0</v>
      </c>
      <c r="U1625">
        <v>0</v>
      </c>
      <c r="V1625">
        <v>3</v>
      </c>
      <c r="W1625">
        <v>11</v>
      </c>
      <c r="X1625">
        <v>1</v>
      </c>
      <c r="Y1625">
        <v>53</v>
      </c>
      <c r="Z1625">
        <v>2566</v>
      </c>
      <c r="AA1625">
        <v>1</v>
      </c>
      <c r="AB1625">
        <v>0</v>
      </c>
      <c r="AC1625">
        <v>0</v>
      </c>
      <c r="AD1625">
        <v>0</v>
      </c>
      <c r="AE1625">
        <v>0</v>
      </c>
      <c r="AF1625">
        <v>0</v>
      </c>
      <c r="AG1625">
        <v>0</v>
      </c>
      <c r="AH1625">
        <v>1</v>
      </c>
      <c r="AI1625">
        <v>0</v>
      </c>
      <c r="AJ1625">
        <v>0</v>
      </c>
      <c r="AK1625">
        <v>1052</v>
      </c>
      <c r="AL1625">
        <v>925</v>
      </c>
      <c r="AM1625">
        <v>0</v>
      </c>
    </row>
    <row r="1626" spans="1:39" x14ac:dyDescent="0.25">
      <c r="A1626">
        <v>56551</v>
      </c>
      <c r="B1626">
        <v>1</v>
      </c>
      <c r="C1626">
        <v>1</v>
      </c>
      <c r="D1626">
        <v>48</v>
      </c>
      <c r="E1626">
        <v>67</v>
      </c>
      <c r="F1626">
        <v>4</v>
      </c>
      <c r="G1626">
        <v>32</v>
      </c>
      <c r="H1626">
        <v>17</v>
      </c>
      <c r="I1626">
        <v>2</v>
      </c>
      <c r="J1626">
        <v>16</v>
      </c>
      <c r="K1626">
        <v>3</v>
      </c>
      <c r="L1626">
        <v>2</v>
      </c>
      <c r="M1626">
        <v>1</v>
      </c>
      <c r="N1626">
        <v>4</v>
      </c>
      <c r="O1626">
        <v>4</v>
      </c>
      <c r="P1626">
        <v>0</v>
      </c>
      <c r="Q1626">
        <v>0</v>
      </c>
      <c r="R1626">
        <v>0</v>
      </c>
      <c r="S1626">
        <v>0</v>
      </c>
      <c r="T1626">
        <v>0</v>
      </c>
      <c r="U1626">
        <v>0</v>
      </c>
      <c r="V1626">
        <v>3</v>
      </c>
      <c r="W1626">
        <v>11</v>
      </c>
      <c r="X1626">
        <v>0</v>
      </c>
      <c r="Y1626">
        <v>70</v>
      </c>
      <c r="Z1626">
        <v>2212</v>
      </c>
      <c r="AA1626">
        <v>0</v>
      </c>
      <c r="AB1626">
        <v>0</v>
      </c>
      <c r="AC1626">
        <v>0</v>
      </c>
      <c r="AD1626">
        <v>0</v>
      </c>
      <c r="AE1626">
        <v>1</v>
      </c>
      <c r="AF1626">
        <v>0</v>
      </c>
      <c r="AG1626">
        <v>0</v>
      </c>
      <c r="AH1626">
        <v>0</v>
      </c>
      <c r="AI1626">
        <v>0</v>
      </c>
      <c r="AJ1626">
        <v>1</v>
      </c>
      <c r="AK1626">
        <v>122</v>
      </c>
      <c r="AL1626">
        <v>106</v>
      </c>
      <c r="AM1626">
        <v>0</v>
      </c>
    </row>
    <row r="1627" spans="1:39" x14ac:dyDescent="0.25">
      <c r="A1627">
        <v>22448</v>
      </c>
      <c r="B1627">
        <v>1</v>
      </c>
      <c r="C1627">
        <v>0</v>
      </c>
      <c r="D1627">
        <v>86</v>
      </c>
      <c r="E1627">
        <v>3</v>
      </c>
      <c r="F1627">
        <v>1</v>
      </c>
      <c r="G1627">
        <v>8</v>
      </c>
      <c r="H1627">
        <v>23</v>
      </c>
      <c r="I1627">
        <v>2</v>
      </c>
      <c r="J1627">
        <v>18</v>
      </c>
      <c r="K1627">
        <v>3</v>
      </c>
      <c r="L1627">
        <v>2</v>
      </c>
      <c r="M1627">
        <v>1</v>
      </c>
      <c r="N1627">
        <v>3</v>
      </c>
      <c r="O1627">
        <v>3</v>
      </c>
      <c r="P1627">
        <v>0</v>
      </c>
      <c r="Q1627">
        <v>0</v>
      </c>
      <c r="R1627">
        <v>0</v>
      </c>
      <c r="S1627">
        <v>0</v>
      </c>
      <c r="T1627">
        <v>0</v>
      </c>
      <c r="U1627">
        <v>0</v>
      </c>
      <c r="V1627">
        <v>3</v>
      </c>
      <c r="W1627">
        <v>11</v>
      </c>
      <c r="X1627">
        <v>0</v>
      </c>
      <c r="Y1627">
        <v>38</v>
      </c>
      <c r="Z1627">
        <v>2282</v>
      </c>
      <c r="AA1627">
        <v>0</v>
      </c>
      <c r="AB1627">
        <v>1</v>
      </c>
      <c r="AC1627">
        <v>0</v>
      </c>
      <c r="AD1627">
        <v>0</v>
      </c>
      <c r="AE1627">
        <v>0</v>
      </c>
      <c r="AF1627">
        <v>0</v>
      </c>
      <c r="AG1627">
        <v>0</v>
      </c>
      <c r="AH1627">
        <v>1</v>
      </c>
      <c r="AI1627">
        <v>0</v>
      </c>
      <c r="AJ1627">
        <v>0</v>
      </c>
      <c r="AK1627">
        <v>37</v>
      </c>
      <c r="AL1627">
        <v>19</v>
      </c>
      <c r="AM1627">
        <v>0</v>
      </c>
    </row>
    <row r="1628" spans="1:39" x14ac:dyDescent="0.25">
      <c r="A1628">
        <v>82014</v>
      </c>
      <c r="B1628">
        <v>0</v>
      </c>
      <c r="C1628">
        <v>0</v>
      </c>
      <c r="D1628">
        <v>48</v>
      </c>
      <c r="E1628">
        <v>980</v>
      </c>
      <c r="F1628">
        <v>37</v>
      </c>
      <c r="G1628">
        <v>265</v>
      </c>
      <c r="H1628">
        <v>35</v>
      </c>
      <c r="I1628">
        <v>163</v>
      </c>
      <c r="J1628">
        <v>31</v>
      </c>
      <c r="K1628">
        <v>1</v>
      </c>
      <c r="L1628">
        <v>3</v>
      </c>
      <c r="M1628">
        <v>6</v>
      </c>
      <c r="N1628">
        <v>12</v>
      </c>
      <c r="O1628">
        <v>6</v>
      </c>
      <c r="P1628">
        <v>0</v>
      </c>
      <c r="Q1628">
        <v>0</v>
      </c>
      <c r="R1628">
        <v>0</v>
      </c>
      <c r="S1628">
        <v>0</v>
      </c>
      <c r="T1628">
        <v>0</v>
      </c>
      <c r="U1628">
        <v>0</v>
      </c>
      <c r="V1628">
        <v>3</v>
      </c>
      <c r="W1628">
        <v>11</v>
      </c>
      <c r="X1628">
        <v>1</v>
      </c>
      <c r="Y1628">
        <v>59</v>
      </c>
      <c r="Z1628">
        <v>2837</v>
      </c>
      <c r="AA1628">
        <v>0</v>
      </c>
      <c r="AB1628">
        <v>0</v>
      </c>
      <c r="AC1628">
        <v>1</v>
      </c>
      <c r="AD1628">
        <v>0</v>
      </c>
      <c r="AE1628">
        <v>0</v>
      </c>
      <c r="AF1628">
        <v>0</v>
      </c>
      <c r="AG1628">
        <v>0</v>
      </c>
      <c r="AH1628">
        <v>1</v>
      </c>
      <c r="AI1628">
        <v>0</v>
      </c>
      <c r="AJ1628">
        <v>0</v>
      </c>
      <c r="AK1628">
        <v>1480</v>
      </c>
      <c r="AL1628">
        <v>1449</v>
      </c>
      <c r="AM1628">
        <v>0</v>
      </c>
    </row>
    <row r="1629" spans="1:39" x14ac:dyDescent="0.25">
      <c r="A1629">
        <v>34213</v>
      </c>
      <c r="B1629">
        <v>1</v>
      </c>
      <c r="C1629">
        <v>1</v>
      </c>
      <c r="D1629">
        <v>2</v>
      </c>
      <c r="E1629">
        <v>50</v>
      </c>
      <c r="F1629">
        <v>4</v>
      </c>
      <c r="G1629">
        <v>28</v>
      </c>
      <c r="H1629">
        <v>6</v>
      </c>
      <c r="I1629">
        <v>3</v>
      </c>
      <c r="J1629">
        <v>26</v>
      </c>
      <c r="K1629">
        <v>3</v>
      </c>
      <c r="L1629">
        <v>3</v>
      </c>
      <c r="M1629">
        <v>1</v>
      </c>
      <c r="N1629">
        <v>2</v>
      </c>
      <c r="O1629">
        <v>9</v>
      </c>
      <c r="P1629">
        <v>0</v>
      </c>
      <c r="Q1629">
        <v>0</v>
      </c>
      <c r="R1629">
        <v>0</v>
      </c>
      <c r="S1629">
        <v>0</v>
      </c>
      <c r="T1629">
        <v>0</v>
      </c>
      <c r="U1629">
        <v>0</v>
      </c>
      <c r="V1629">
        <v>3</v>
      </c>
      <c r="W1629">
        <v>11</v>
      </c>
      <c r="X1629">
        <v>1</v>
      </c>
      <c r="Y1629">
        <v>57</v>
      </c>
      <c r="Z1629">
        <v>2819</v>
      </c>
      <c r="AA1629">
        <v>0</v>
      </c>
      <c r="AB1629">
        <v>0</v>
      </c>
      <c r="AC1629">
        <v>0</v>
      </c>
      <c r="AD1629">
        <v>0</v>
      </c>
      <c r="AE1629">
        <v>1</v>
      </c>
      <c r="AF1629">
        <v>0</v>
      </c>
      <c r="AG1629">
        <v>0</v>
      </c>
      <c r="AH1629">
        <v>1</v>
      </c>
      <c r="AI1629">
        <v>0</v>
      </c>
      <c r="AJ1629">
        <v>0</v>
      </c>
      <c r="AK1629">
        <v>91</v>
      </c>
      <c r="AL1629">
        <v>65</v>
      </c>
      <c r="AM1629">
        <v>0</v>
      </c>
    </row>
    <row r="1630" spans="1:39" x14ac:dyDescent="0.25">
      <c r="A1630">
        <v>25358</v>
      </c>
      <c r="B1630">
        <v>0</v>
      </c>
      <c r="C1630">
        <v>1</v>
      </c>
      <c r="D1630">
        <v>57</v>
      </c>
      <c r="E1630">
        <v>19</v>
      </c>
      <c r="F1630">
        <v>0</v>
      </c>
      <c r="G1630">
        <v>5</v>
      </c>
      <c r="H1630">
        <v>0</v>
      </c>
      <c r="I1630">
        <v>0</v>
      </c>
      <c r="J1630">
        <v>8</v>
      </c>
      <c r="K1630">
        <v>2</v>
      </c>
      <c r="L1630">
        <v>1</v>
      </c>
      <c r="M1630">
        <v>0</v>
      </c>
      <c r="N1630">
        <v>3</v>
      </c>
      <c r="O1630">
        <v>6</v>
      </c>
      <c r="P1630">
        <v>0</v>
      </c>
      <c r="Q1630">
        <v>0</v>
      </c>
      <c r="R1630">
        <v>0</v>
      </c>
      <c r="S1630">
        <v>0</v>
      </c>
      <c r="T1630">
        <v>0</v>
      </c>
      <c r="U1630">
        <v>0</v>
      </c>
      <c r="V1630">
        <v>3</v>
      </c>
      <c r="W1630">
        <v>11</v>
      </c>
      <c r="X1630">
        <v>0</v>
      </c>
      <c r="Y1630">
        <v>73</v>
      </c>
      <c r="Z1630">
        <v>2501</v>
      </c>
      <c r="AA1630">
        <v>0</v>
      </c>
      <c r="AB1630">
        <v>0</v>
      </c>
      <c r="AC1630">
        <v>0</v>
      </c>
      <c r="AD1630">
        <v>0</v>
      </c>
      <c r="AE1630">
        <v>1</v>
      </c>
      <c r="AF1630">
        <v>0</v>
      </c>
      <c r="AG1630">
        <v>0</v>
      </c>
      <c r="AH1630">
        <v>0</v>
      </c>
      <c r="AI1630">
        <v>0</v>
      </c>
      <c r="AJ1630">
        <v>1</v>
      </c>
      <c r="AK1630">
        <v>24</v>
      </c>
      <c r="AL1630">
        <v>16</v>
      </c>
      <c r="AM1630">
        <v>0</v>
      </c>
    </row>
    <row r="1631" spans="1:39" x14ac:dyDescent="0.25">
      <c r="A1631">
        <v>35544</v>
      </c>
      <c r="B1631">
        <v>1</v>
      </c>
      <c r="C1631">
        <v>0</v>
      </c>
      <c r="D1631">
        <v>77</v>
      </c>
      <c r="E1631">
        <v>30</v>
      </c>
      <c r="F1631">
        <v>5</v>
      </c>
      <c r="G1631">
        <v>23</v>
      </c>
      <c r="H1631">
        <v>4</v>
      </c>
      <c r="I1631">
        <v>1</v>
      </c>
      <c r="J1631">
        <v>4</v>
      </c>
      <c r="K1631">
        <v>1</v>
      </c>
      <c r="L1631">
        <v>2</v>
      </c>
      <c r="M1631">
        <v>0</v>
      </c>
      <c r="N1631">
        <v>3</v>
      </c>
      <c r="O1631">
        <v>7</v>
      </c>
      <c r="P1631">
        <v>0</v>
      </c>
      <c r="Q1631">
        <v>0</v>
      </c>
      <c r="R1631">
        <v>0</v>
      </c>
      <c r="S1631">
        <v>0</v>
      </c>
      <c r="T1631">
        <v>0</v>
      </c>
      <c r="U1631">
        <v>0</v>
      </c>
      <c r="V1631">
        <v>3</v>
      </c>
      <c r="W1631">
        <v>11</v>
      </c>
      <c r="X1631">
        <v>0</v>
      </c>
      <c r="Y1631">
        <v>42</v>
      </c>
      <c r="Z1631">
        <v>2272</v>
      </c>
      <c r="AA1631">
        <v>0</v>
      </c>
      <c r="AB1631">
        <v>0</v>
      </c>
      <c r="AC1631">
        <v>1</v>
      </c>
      <c r="AD1631">
        <v>0</v>
      </c>
      <c r="AE1631">
        <v>0</v>
      </c>
      <c r="AF1631">
        <v>0</v>
      </c>
      <c r="AG1631">
        <v>0</v>
      </c>
      <c r="AH1631">
        <v>0</v>
      </c>
      <c r="AI1631">
        <v>1</v>
      </c>
      <c r="AJ1631">
        <v>0</v>
      </c>
      <c r="AK1631">
        <v>63</v>
      </c>
      <c r="AL1631">
        <v>59</v>
      </c>
      <c r="AM1631">
        <v>0</v>
      </c>
    </row>
    <row r="1632" spans="1:39" x14ac:dyDescent="0.25">
      <c r="A1632">
        <v>36634</v>
      </c>
      <c r="B1632">
        <v>0</v>
      </c>
      <c r="C1632">
        <v>1</v>
      </c>
      <c r="D1632">
        <v>0</v>
      </c>
      <c r="E1632">
        <v>213</v>
      </c>
      <c r="F1632">
        <v>9</v>
      </c>
      <c r="G1632">
        <v>76</v>
      </c>
      <c r="H1632">
        <v>4</v>
      </c>
      <c r="I1632">
        <v>3</v>
      </c>
      <c r="J1632">
        <v>30</v>
      </c>
      <c r="K1632">
        <v>3</v>
      </c>
      <c r="L1632">
        <v>5</v>
      </c>
      <c r="M1632">
        <v>2</v>
      </c>
      <c r="N1632">
        <v>5</v>
      </c>
      <c r="O1632">
        <v>7</v>
      </c>
      <c r="P1632">
        <v>0</v>
      </c>
      <c r="Q1632">
        <v>0</v>
      </c>
      <c r="R1632">
        <v>0</v>
      </c>
      <c r="S1632">
        <v>0</v>
      </c>
      <c r="T1632">
        <v>0</v>
      </c>
      <c r="U1632">
        <v>0</v>
      </c>
      <c r="V1632">
        <v>3</v>
      </c>
      <c r="W1632">
        <v>11</v>
      </c>
      <c r="X1632">
        <v>0</v>
      </c>
      <c r="Y1632">
        <v>66</v>
      </c>
      <c r="Z1632">
        <v>2556</v>
      </c>
      <c r="AA1632">
        <v>0</v>
      </c>
      <c r="AB1632">
        <v>0</v>
      </c>
      <c r="AC1632">
        <v>0</v>
      </c>
      <c r="AD1632">
        <v>1</v>
      </c>
      <c r="AE1632">
        <v>0</v>
      </c>
      <c r="AF1632">
        <v>0</v>
      </c>
      <c r="AG1632">
        <v>0</v>
      </c>
      <c r="AH1632">
        <v>0</v>
      </c>
      <c r="AI1632">
        <v>1</v>
      </c>
      <c r="AJ1632">
        <v>0</v>
      </c>
      <c r="AK1632">
        <v>305</v>
      </c>
      <c r="AL1632">
        <v>275</v>
      </c>
      <c r="AM1632">
        <v>0</v>
      </c>
    </row>
    <row r="1633" spans="1:39" x14ac:dyDescent="0.25">
      <c r="A1633">
        <v>62670</v>
      </c>
      <c r="B1633">
        <v>0</v>
      </c>
      <c r="C1633">
        <v>1</v>
      </c>
      <c r="D1633">
        <v>57</v>
      </c>
      <c r="E1633">
        <v>539</v>
      </c>
      <c r="F1633">
        <v>30</v>
      </c>
      <c r="G1633">
        <v>92</v>
      </c>
      <c r="H1633">
        <v>80</v>
      </c>
      <c r="I1633">
        <v>46</v>
      </c>
      <c r="J1633">
        <v>38</v>
      </c>
      <c r="K1633">
        <v>1</v>
      </c>
      <c r="L1633">
        <v>5</v>
      </c>
      <c r="M1633">
        <v>3</v>
      </c>
      <c r="N1633">
        <v>13</v>
      </c>
      <c r="O1633">
        <v>3</v>
      </c>
      <c r="P1633">
        <v>0</v>
      </c>
      <c r="Q1633">
        <v>0</v>
      </c>
      <c r="R1633">
        <v>0</v>
      </c>
      <c r="S1633">
        <v>0</v>
      </c>
      <c r="T1633">
        <v>0</v>
      </c>
      <c r="U1633">
        <v>0</v>
      </c>
      <c r="V1633">
        <v>3</v>
      </c>
      <c r="W1633">
        <v>11</v>
      </c>
      <c r="X1633">
        <v>0</v>
      </c>
      <c r="Y1633">
        <v>66</v>
      </c>
      <c r="Z1633">
        <v>2306</v>
      </c>
      <c r="AA1633">
        <v>0</v>
      </c>
      <c r="AB1633">
        <v>1</v>
      </c>
      <c r="AC1633">
        <v>0</v>
      </c>
      <c r="AD1633">
        <v>0</v>
      </c>
      <c r="AE1633">
        <v>0</v>
      </c>
      <c r="AF1633">
        <v>0</v>
      </c>
      <c r="AG1633">
        <v>0</v>
      </c>
      <c r="AH1633">
        <v>0</v>
      </c>
      <c r="AI1633">
        <v>0</v>
      </c>
      <c r="AJ1633">
        <v>1</v>
      </c>
      <c r="AK1633">
        <v>787</v>
      </c>
      <c r="AL1633">
        <v>749</v>
      </c>
      <c r="AM1633">
        <v>0</v>
      </c>
    </row>
    <row r="1634" spans="1:39" x14ac:dyDescent="0.25">
      <c r="A1634">
        <v>50334</v>
      </c>
      <c r="B1634">
        <v>0</v>
      </c>
      <c r="C1634">
        <v>1</v>
      </c>
      <c r="D1634">
        <v>24</v>
      </c>
      <c r="E1634">
        <v>284</v>
      </c>
      <c r="F1634">
        <v>16</v>
      </c>
      <c r="G1634">
        <v>160</v>
      </c>
      <c r="H1634">
        <v>84</v>
      </c>
      <c r="I1634">
        <v>16</v>
      </c>
      <c r="J1634">
        <v>134</v>
      </c>
      <c r="K1634">
        <v>6</v>
      </c>
      <c r="L1634">
        <v>7</v>
      </c>
      <c r="M1634">
        <v>4</v>
      </c>
      <c r="N1634">
        <v>6</v>
      </c>
      <c r="O1634">
        <v>6</v>
      </c>
      <c r="P1634">
        <v>0</v>
      </c>
      <c r="Q1634">
        <v>0</v>
      </c>
      <c r="R1634">
        <v>0</v>
      </c>
      <c r="S1634">
        <v>0</v>
      </c>
      <c r="T1634">
        <v>0</v>
      </c>
      <c r="U1634">
        <v>0</v>
      </c>
      <c r="V1634">
        <v>3</v>
      </c>
      <c r="W1634">
        <v>11</v>
      </c>
      <c r="X1634">
        <v>0</v>
      </c>
      <c r="Y1634">
        <v>48</v>
      </c>
      <c r="Z1634">
        <v>2499</v>
      </c>
      <c r="AA1634">
        <v>0</v>
      </c>
      <c r="AB1634">
        <v>0</v>
      </c>
      <c r="AC1634">
        <v>0</v>
      </c>
      <c r="AD1634">
        <v>1</v>
      </c>
      <c r="AE1634">
        <v>0</v>
      </c>
      <c r="AF1634">
        <v>1</v>
      </c>
      <c r="AG1634">
        <v>0</v>
      </c>
      <c r="AH1634">
        <v>0</v>
      </c>
      <c r="AI1634">
        <v>0</v>
      </c>
      <c r="AJ1634">
        <v>0</v>
      </c>
      <c r="AK1634">
        <v>560</v>
      </c>
      <c r="AL1634">
        <v>426</v>
      </c>
      <c r="AM1634">
        <v>0</v>
      </c>
    </row>
    <row r="1635" spans="1:39" x14ac:dyDescent="0.25">
      <c r="A1635">
        <v>72066</v>
      </c>
      <c r="B1635">
        <v>0</v>
      </c>
      <c r="C1635">
        <v>0</v>
      </c>
      <c r="D1635">
        <v>55</v>
      </c>
      <c r="E1635">
        <v>1003</v>
      </c>
      <c r="F1635">
        <v>34</v>
      </c>
      <c r="G1635">
        <v>536</v>
      </c>
      <c r="H1635">
        <v>134</v>
      </c>
      <c r="I1635">
        <v>51</v>
      </c>
      <c r="J1635">
        <v>34</v>
      </c>
      <c r="K1635">
        <v>1</v>
      </c>
      <c r="L1635">
        <v>4</v>
      </c>
      <c r="M1635">
        <v>6</v>
      </c>
      <c r="N1635">
        <v>6</v>
      </c>
      <c r="O1635">
        <v>2</v>
      </c>
      <c r="P1635">
        <v>0</v>
      </c>
      <c r="Q1635">
        <v>0</v>
      </c>
      <c r="R1635">
        <v>1</v>
      </c>
      <c r="S1635">
        <v>1</v>
      </c>
      <c r="T1635">
        <v>0</v>
      </c>
      <c r="U1635">
        <v>0</v>
      </c>
      <c r="V1635">
        <v>3</v>
      </c>
      <c r="W1635">
        <v>11</v>
      </c>
      <c r="X1635">
        <v>1</v>
      </c>
      <c r="Y1635">
        <v>39</v>
      </c>
      <c r="Z1635">
        <v>2165</v>
      </c>
      <c r="AA1635">
        <v>0</v>
      </c>
      <c r="AB1635">
        <v>0</v>
      </c>
      <c r="AC1635">
        <v>1</v>
      </c>
      <c r="AD1635">
        <v>0</v>
      </c>
      <c r="AE1635">
        <v>0</v>
      </c>
      <c r="AF1635">
        <v>0</v>
      </c>
      <c r="AG1635">
        <v>0</v>
      </c>
      <c r="AH1635">
        <v>1</v>
      </c>
      <c r="AI1635">
        <v>0</v>
      </c>
      <c r="AJ1635">
        <v>0</v>
      </c>
      <c r="AK1635">
        <v>1758</v>
      </c>
      <c r="AL1635">
        <v>1724</v>
      </c>
      <c r="AM1635">
        <v>2</v>
      </c>
    </row>
    <row r="1636" spans="1:39" x14ac:dyDescent="0.25">
      <c r="A1636">
        <v>50729</v>
      </c>
      <c r="B1636">
        <v>1</v>
      </c>
      <c r="C1636">
        <v>1</v>
      </c>
      <c r="D1636">
        <v>62</v>
      </c>
      <c r="E1636">
        <v>239</v>
      </c>
      <c r="F1636">
        <v>13</v>
      </c>
      <c r="G1636">
        <v>143</v>
      </c>
      <c r="H1636">
        <v>45</v>
      </c>
      <c r="I1636">
        <v>4</v>
      </c>
      <c r="J1636">
        <v>52</v>
      </c>
      <c r="K1636">
        <v>9</v>
      </c>
      <c r="L1636">
        <v>6</v>
      </c>
      <c r="M1636">
        <v>2</v>
      </c>
      <c r="N1636">
        <v>7</v>
      </c>
      <c r="O1636">
        <v>6</v>
      </c>
      <c r="P1636">
        <v>0</v>
      </c>
      <c r="Q1636">
        <v>0</v>
      </c>
      <c r="R1636">
        <v>0</v>
      </c>
      <c r="S1636">
        <v>0</v>
      </c>
      <c r="T1636">
        <v>0</v>
      </c>
      <c r="U1636">
        <v>0</v>
      </c>
      <c r="V1636">
        <v>3</v>
      </c>
      <c r="W1636">
        <v>11</v>
      </c>
      <c r="X1636">
        <v>0</v>
      </c>
      <c r="Y1636">
        <v>62</v>
      </c>
      <c r="Z1636">
        <v>2582</v>
      </c>
      <c r="AA1636">
        <v>0</v>
      </c>
      <c r="AB1636">
        <v>0</v>
      </c>
      <c r="AC1636">
        <v>1</v>
      </c>
      <c r="AD1636">
        <v>0</v>
      </c>
      <c r="AE1636">
        <v>0</v>
      </c>
      <c r="AF1636">
        <v>0</v>
      </c>
      <c r="AG1636">
        <v>0</v>
      </c>
      <c r="AH1636">
        <v>0</v>
      </c>
      <c r="AI1636">
        <v>0</v>
      </c>
      <c r="AJ1636">
        <v>1</v>
      </c>
      <c r="AK1636">
        <v>444</v>
      </c>
      <c r="AL1636">
        <v>392</v>
      </c>
      <c r="AM1636">
        <v>0</v>
      </c>
    </row>
    <row r="1637" spans="1:39" x14ac:dyDescent="0.25">
      <c r="A1637">
        <v>34916</v>
      </c>
      <c r="B1637">
        <v>2</v>
      </c>
      <c r="C1637">
        <v>0</v>
      </c>
      <c r="D1637">
        <v>89</v>
      </c>
      <c r="E1637">
        <v>51</v>
      </c>
      <c r="F1637">
        <v>23</v>
      </c>
      <c r="G1637">
        <v>82</v>
      </c>
      <c r="H1637">
        <v>33</v>
      </c>
      <c r="I1637">
        <v>0</v>
      </c>
      <c r="J1637">
        <v>42</v>
      </c>
      <c r="K1637">
        <v>4</v>
      </c>
      <c r="L1637">
        <v>5</v>
      </c>
      <c r="M1637">
        <v>1</v>
      </c>
      <c r="N1637">
        <v>3</v>
      </c>
      <c r="O1637">
        <v>9</v>
      </c>
      <c r="P1637">
        <v>0</v>
      </c>
      <c r="Q1637">
        <v>0</v>
      </c>
      <c r="R1637">
        <v>0</v>
      </c>
      <c r="S1637">
        <v>0</v>
      </c>
      <c r="T1637">
        <v>0</v>
      </c>
      <c r="U1637">
        <v>0</v>
      </c>
      <c r="V1637">
        <v>3</v>
      </c>
      <c r="W1637">
        <v>11</v>
      </c>
      <c r="X1637">
        <v>0</v>
      </c>
      <c r="Y1637">
        <v>52</v>
      </c>
      <c r="Z1637">
        <v>2569</v>
      </c>
      <c r="AA1637">
        <v>0</v>
      </c>
      <c r="AB1637">
        <v>0</v>
      </c>
      <c r="AC1637">
        <v>0</v>
      </c>
      <c r="AD1637">
        <v>1</v>
      </c>
      <c r="AE1637">
        <v>0</v>
      </c>
      <c r="AF1637">
        <v>0</v>
      </c>
      <c r="AG1637">
        <v>0</v>
      </c>
      <c r="AH1637">
        <v>1</v>
      </c>
      <c r="AI1637">
        <v>0</v>
      </c>
      <c r="AJ1637">
        <v>0</v>
      </c>
      <c r="AK1637">
        <v>189</v>
      </c>
      <c r="AL1637">
        <v>147</v>
      </c>
      <c r="AM1637">
        <v>0</v>
      </c>
    </row>
    <row r="1638" spans="1:39" x14ac:dyDescent="0.25">
      <c r="A1638">
        <v>64892</v>
      </c>
      <c r="B1638">
        <v>0</v>
      </c>
      <c r="C1638">
        <v>1</v>
      </c>
      <c r="D1638">
        <v>77</v>
      </c>
      <c r="E1638">
        <v>527</v>
      </c>
      <c r="F1638">
        <v>24</v>
      </c>
      <c r="G1638">
        <v>230</v>
      </c>
      <c r="H1638">
        <v>32</v>
      </c>
      <c r="I1638">
        <v>24</v>
      </c>
      <c r="J1638">
        <v>65</v>
      </c>
      <c r="K1638">
        <v>2</v>
      </c>
      <c r="L1638">
        <v>6</v>
      </c>
      <c r="M1638">
        <v>4</v>
      </c>
      <c r="N1638">
        <v>12</v>
      </c>
      <c r="O1638">
        <v>4</v>
      </c>
      <c r="P1638">
        <v>0</v>
      </c>
      <c r="Q1638">
        <v>0</v>
      </c>
      <c r="R1638">
        <v>0</v>
      </c>
      <c r="S1638">
        <v>0</v>
      </c>
      <c r="T1638">
        <v>0</v>
      </c>
      <c r="U1638">
        <v>0</v>
      </c>
      <c r="V1638">
        <v>3</v>
      </c>
      <c r="W1638">
        <v>11</v>
      </c>
      <c r="X1638">
        <v>0</v>
      </c>
      <c r="Y1638">
        <v>44</v>
      </c>
      <c r="Z1638">
        <v>2190</v>
      </c>
      <c r="AA1638">
        <v>1</v>
      </c>
      <c r="AB1638">
        <v>0</v>
      </c>
      <c r="AC1638">
        <v>0</v>
      </c>
      <c r="AD1638">
        <v>0</v>
      </c>
      <c r="AE1638">
        <v>0</v>
      </c>
      <c r="AF1638">
        <v>0</v>
      </c>
      <c r="AG1638">
        <v>0</v>
      </c>
      <c r="AH1638">
        <v>1</v>
      </c>
      <c r="AI1638">
        <v>0</v>
      </c>
      <c r="AJ1638">
        <v>0</v>
      </c>
      <c r="AK1638">
        <v>837</v>
      </c>
      <c r="AL1638">
        <v>772</v>
      </c>
      <c r="AM1638">
        <v>0</v>
      </c>
    </row>
    <row r="1639" spans="1:39" x14ac:dyDescent="0.25">
      <c r="A1639">
        <v>43602</v>
      </c>
      <c r="B1639">
        <v>1</v>
      </c>
      <c r="C1639">
        <v>1</v>
      </c>
      <c r="D1639">
        <v>45</v>
      </c>
      <c r="E1639">
        <v>19</v>
      </c>
      <c r="F1639">
        <v>5</v>
      </c>
      <c r="G1639">
        <v>12</v>
      </c>
      <c r="H1639">
        <v>10</v>
      </c>
      <c r="I1639">
        <v>3</v>
      </c>
      <c r="J1639">
        <v>19</v>
      </c>
      <c r="K1639">
        <v>3</v>
      </c>
      <c r="L1639">
        <v>3</v>
      </c>
      <c r="M1639">
        <v>1</v>
      </c>
      <c r="N1639">
        <v>2</v>
      </c>
      <c r="O1639">
        <v>6</v>
      </c>
      <c r="P1639">
        <v>0</v>
      </c>
      <c r="Q1639">
        <v>0</v>
      </c>
      <c r="R1639">
        <v>0</v>
      </c>
      <c r="S1639">
        <v>0</v>
      </c>
      <c r="T1639">
        <v>0</v>
      </c>
      <c r="U1639">
        <v>0</v>
      </c>
      <c r="V1639">
        <v>3</v>
      </c>
      <c r="W1639">
        <v>11</v>
      </c>
      <c r="X1639">
        <v>0</v>
      </c>
      <c r="Y1639">
        <v>54</v>
      </c>
      <c r="Z1639">
        <v>2329</v>
      </c>
      <c r="AA1639">
        <v>0</v>
      </c>
      <c r="AB1639">
        <v>0</v>
      </c>
      <c r="AC1639">
        <v>1</v>
      </c>
      <c r="AD1639">
        <v>0</v>
      </c>
      <c r="AE1639">
        <v>0</v>
      </c>
      <c r="AF1639">
        <v>0</v>
      </c>
      <c r="AG1639">
        <v>0</v>
      </c>
      <c r="AH1639">
        <v>1</v>
      </c>
      <c r="AI1639">
        <v>0</v>
      </c>
      <c r="AJ1639">
        <v>0</v>
      </c>
      <c r="AK1639">
        <v>49</v>
      </c>
      <c r="AL1639">
        <v>30</v>
      </c>
      <c r="AM1639">
        <v>0</v>
      </c>
    </row>
    <row r="1640" spans="1:39" x14ac:dyDescent="0.25">
      <c r="A1640">
        <v>33996</v>
      </c>
      <c r="B1640">
        <v>0</v>
      </c>
      <c r="C1640">
        <v>0</v>
      </c>
      <c r="D1640">
        <v>46</v>
      </c>
      <c r="E1640">
        <v>40</v>
      </c>
      <c r="F1640">
        <v>2</v>
      </c>
      <c r="G1640">
        <v>15</v>
      </c>
      <c r="H1640">
        <v>8</v>
      </c>
      <c r="I1640">
        <v>0</v>
      </c>
      <c r="J1640">
        <v>6</v>
      </c>
      <c r="K1640">
        <v>1</v>
      </c>
      <c r="L1640">
        <v>1</v>
      </c>
      <c r="M1640">
        <v>1</v>
      </c>
      <c r="N1640">
        <v>3</v>
      </c>
      <c r="O1640">
        <v>4</v>
      </c>
      <c r="P1640">
        <v>0</v>
      </c>
      <c r="Q1640">
        <v>0</v>
      </c>
      <c r="R1640">
        <v>0</v>
      </c>
      <c r="S1640">
        <v>0</v>
      </c>
      <c r="T1640">
        <v>0</v>
      </c>
      <c r="U1640">
        <v>0</v>
      </c>
      <c r="V1640">
        <v>3</v>
      </c>
      <c r="W1640">
        <v>11</v>
      </c>
      <c r="X1640">
        <v>0</v>
      </c>
      <c r="Y1640">
        <v>31</v>
      </c>
      <c r="Z1640">
        <v>2450</v>
      </c>
      <c r="AA1640">
        <v>0</v>
      </c>
      <c r="AB1640">
        <v>0</v>
      </c>
      <c r="AC1640">
        <v>1</v>
      </c>
      <c r="AD1640">
        <v>0</v>
      </c>
      <c r="AE1640">
        <v>0</v>
      </c>
      <c r="AF1640">
        <v>0</v>
      </c>
      <c r="AG1640">
        <v>0</v>
      </c>
      <c r="AH1640">
        <v>0</v>
      </c>
      <c r="AI1640">
        <v>0</v>
      </c>
      <c r="AJ1640">
        <v>1</v>
      </c>
      <c r="AK1640">
        <v>65</v>
      </c>
      <c r="AL1640">
        <v>59</v>
      </c>
      <c r="AM1640">
        <v>0</v>
      </c>
    </row>
    <row r="1641" spans="1:39" x14ac:dyDescent="0.25">
      <c r="A1641">
        <v>41473</v>
      </c>
      <c r="B1641">
        <v>1</v>
      </c>
      <c r="C1641">
        <v>0</v>
      </c>
      <c r="D1641">
        <v>80</v>
      </c>
      <c r="E1641">
        <v>21</v>
      </c>
      <c r="F1641">
        <v>8</v>
      </c>
      <c r="G1641">
        <v>20</v>
      </c>
      <c r="H1641">
        <v>15</v>
      </c>
      <c r="I1641">
        <v>3</v>
      </c>
      <c r="J1641">
        <v>9</v>
      </c>
      <c r="K1641">
        <v>1</v>
      </c>
      <c r="L1641">
        <v>2</v>
      </c>
      <c r="M1641">
        <v>0</v>
      </c>
      <c r="N1641">
        <v>3</v>
      </c>
      <c r="O1641">
        <v>7</v>
      </c>
      <c r="P1641">
        <v>0</v>
      </c>
      <c r="Q1641">
        <v>0</v>
      </c>
      <c r="R1641">
        <v>0</v>
      </c>
      <c r="S1641">
        <v>0</v>
      </c>
      <c r="T1641">
        <v>0</v>
      </c>
      <c r="U1641">
        <v>0</v>
      </c>
      <c r="V1641">
        <v>3</v>
      </c>
      <c r="W1641">
        <v>11</v>
      </c>
      <c r="X1641">
        <v>0</v>
      </c>
      <c r="Y1641">
        <v>35</v>
      </c>
      <c r="Z1641">
        <v>2534</v>
      </c>
      <c r="AA1641">
        <v>0</v>
      </c>
      <c r="AB1641">
        <v>0</v>
      </c>
      <c r="AC1641">
        <v>1</v>
      </c>
      <c r="AD1641">
        <v>0</v>
      </c>
      <c r="AE1641">
        <v>0</v>
      </c>
      <c r="AF1641">
        <v>1</v>
      </c>
      <c r="AG1641">
        <v>0</v>
      </c>
      <c r="AH1641">
        <v>0</v>
      </c>
      <c r="AI1641">
        <v>0</v>
      </c>
      <c r="AJ1641">
        <v>0</v>
      </c>
      <c r="AK1641">
        <v>67</v>
      </c>
      <c r="AL1641">
        <v>58</v>
      </c>
      <c r="AM1641">
        <v>0</v>
      </c>
    </row>
    <row r="1642" spans="1:39" x14ac:dyDescent="0.25">
      <c r="A1642">
        <v>63246</v>
      </c>
      <c r="B1642">
        <v>0</v>
      </c>
      <c r="C1642">
        <v>2</v>
      </c>
      <c r="D1642">
        <v>60</v>
      </c>
      <c r="E1642">
        <v>593</v>
      </c>
      <c r="F1642">
        <v>30</v>
      </c>
      <c r="G1642">
        <v>91</v>
      </c>
      <c r="H1642">
        <v>29</v>
      </c>
      <c r="I1642">
        <v>22</v>
      </c>
      <c r="J1642">
        <v>7</v>
      </c>
      <c r="K1642">
        <v>1</v>
      </c>
      <c r="L1642">
        <v>6</v>
      </c>
      <c r="M1642">
        <v>3</v>
      </c>
      <c r="N1642">
        <v>12</v>
      </c>
      <c r="O1642">
        <v>4</v>
      </c>
      <c r="P1642">
        <v>0</v>
      </c>
      <c r="Q1642">
        <v>0</v>
      </c>
      <c r="R1642">
        <v>0</v>
      </c>
      <c r="S1642">
        <v>0</v>
      </c>
      <c r="T1642">
        <v>0</v>
      </c>
      <c r="U1642">
        <v>0</v>
      </c>
      <c r="V1642">
        <v>3</v>
      </c>
      <c r="W1642">
        <v>11</v>
      </c>
      <c r="X1642">
        <v>0</v>
      </c>
      <c r="Y1642">
        <v>53</v>
      </c>
      <c r="Z1642">
        <v>2472</v>
      </c>
      <c r="AA1642">
        <v>0</v>
      </c>
      <c r="AB1642">
        <v>1</v>
      </c>
      <c r="AC1642">
        <v>0</v>
      </c>
      <c r="AD1642">
        <v>0</v>
      </c>
      <c r="AE1642">
        <v>0</v>
      </c>
      <c r="AF1642">
        <v>0</v>
      </c>
      <c r="AG1642">
        <v>0</v>
      </c>
      <c r="AH1642">
        <v>0</v>
      </c>
      <c r="AI1642">
        <v>0</v>
      </c>
      <c r="AJ1642">
        <v>1</v>
      </c>
      <c r="AK1642">
        <v>765</v>
      </c>
      <c r="AL1642">
        <v>758</v>
      </c>
      <c r="AM1642">
        <v>0</v>
      </c>
    </row>
    <row r="1643" spans="1:39" x14ac:dyDescent="0.25">
      <c r="A1643">
        <v>36732</v>
      </c>
      <c r="B1643">
        <v>1</v>
      </c>
      <c r="C1643">
        <v>1</v>
      </c>
      <c r="D1643">
        <v>71</v>
      </c>
      <c r="E1643">
        <v>21</v>
      </c>
      <c r="F1643">
        <v>5</v>
      </c>
      <c r="G1643">
        <v>3</v>
      </c>
      <c r="H1643">
        <v>10</v>
      </c>
      <c r="I1643">
        <v>1</v>
      </c>
      <c r="J1643">
        <v>7</v>
      </c>
      <c r="K1643">
        <v>3</v>
      </c>
      <c r="L1643">
        <v>1</v>
      </c>
      <c r="M1643">
        <v>1</v>
      </c>
      <c r="N1643">
        <v>4</v>
      </c>
      <c r="O1643">
        <v>2</v>
      </c>
      <c r="P1643">
        <v>0</v>
      </c>
      <c r="Q1643">
        <v>0</v>
      </c>
      <c r="R1643">
        <v>0</v>
      </c>
      <c r="S1643">
        <v>0</v>
      </c>
      <c r="T1643">
        <v>0</v>
      </c>
      <c r="U1643">
        <v>0</v>
      </c>
      <c r="V1643">
        <v>3</v>
      </c>
      <c r="W1643">
        <v>11</v>
      </c>
      <c r="X1643">
        <v>0</v>
      </c>
      <c r="Y1643">
        <v>61</v>
      </c>
      <c r="Z1643">
        <v>2341</v>
      </c>
      <c r="AA1643">
        <v>0</v>
      </c>
      <c r="AB1643">
        <v>1</v>
      </c>
      <c r="AC1643">
        <v>0</v>
      </c>
      <c r="AD1643">
        <v>0</v>
      </c>
      <c r="AE1643">
        <v>0</v>
      </c>
      <c r="AF1643">
        <v>0</v>
      </c>
      <c r="AG1643">
        <v>0</v>
      </c>
      <c r="AH1643">
        <v>0</v>
      </c>
      <c r="AI1643">
        <v>0</v>
      </c>
      <c r="AJ1643">
        <v>1</v>
      </c>
      <c r="AK1643">
        <v>40</v>
      </c>
      <c r="AL1643">
        <v>33</v>
      </c>
      <c r="AM1643">
        <v>0</v>
      </c>
    </row>
    <row r="1644" spans="1:39" x14ac:dyDescent="0.25">
      <c r="A1644">
        <v>69084</v>
      </c>
      <c r="B1644">
        <v>1</v>
      </c>
      <c r="C1644">
        <v>0</v>
      </c>
      <c r="D1644">
        <v>43</v>
      </c>
      <c r="E1644">
        <v>1181</v>
      </c>
      <c r="F1644">
        <v>107</v>
      </c>
      <c r="G1644">
        <v>199</v>
      </c>
      <c r="H1644">
        <v>39</v>
      </c>
      <c r="I1644">
        <v>30</v>
      </c>
      <c r="J1644">
        <v>30</v>
      </c>
      <c r="K1644">
        <v>2</v>
      </c>
      <c r="L1644">
        <v>7</v>
      </c>
      <c r="M1644">
        <v>3</v>
      </c>
      <c r="N1644">
        <v>13</v>
      </c>
      <c r="O1644">
        <v>8</v>
      </c>
      <c r="P1644">
        <v>0</v>
      </c>
      <c r="Q1644">
        <v>0</v>
      </c>
      <c r="R1644">
        <v>0</v>
      </c>
      <c r="S1644">
        <v>0</v>
      </c>
      <c r="T1644">
        <v>0</v>
      </c>
      <c r="U1644">
        <v>0</v>
      </c>
      <c r="V1644">
        <v>3</v>
      </c>
      <c r="W1644">
        <v>11</v>
      </c>
      <c r="X1644">
        <v>0</v>
      </c>
      <c r="Y1644">
        <v>50</v>
      </c>
      <c r="Z1644">
        <v>2381</v>
      </c>
      <c r="AA1644">
        <v>0</v>
      </c>
      <c r="AB1644">
        <v>1</v>
      </c>
      <c r="AC1644">
        <v>0</v>
      </c>
      <c r="AD1644">
        <v>0</v>
      </c>
      <c r="AE1644">
        <v>0</v>
      </c>
      <c r="AF1644">
        <v>0</v>
      </c>
      <c r="AG1644">
        <v>0</v>
      </c>
      <c r="AH1644">
        <v>0</v>
      </c>
      <c r="AI1644">
        <v>0</v>
      </c>
      <c r="AJ1644">
        <v>1</v>
      </c>
      <c r="AK1644">
        <v>1556</v>
      </c>
      <c r="AL1644">
        <v>1526</v>
      </c>
      <c r="AM1644">
        <v>0</v>
      </c>
    </row>
    <row r="1645" spans="1:39" x14ac:dyDescent="0.25">
      <c r="A1645">
        <v>77766</v>
      </c>
      <c r="B1645">
        <v>0</v>
      </c>
      <c r="C1645">
        <v>1</v>
      </c>
      <c r="D1645">
        <v>97</v>
      </c>
      <c r="E1645">
        <v>1004</v>
      </c>
      <c r="F1645">
        <v>59</v>
      </c>
      <c r="G1645">
        <v>265</v>
      </c>
      <c r="H1645">
        <v>115</v>
      </c>
      <c r="I1645">
        <v>59</v>
      </c>
      <c r="J1645">
        <v>27</v>
      </c>
      <c r="K1645">
        <v>2</v>
      </c>
      <c r="L1645">
        <v>11</v>
      </c>
      <c r="M1645">
        <v>10</v>
      </c>
      <c r="N1645">
        <v>11</v>
      </c>
      <c r="O1645">
        <v>6</v>
      </c>
      <c r="P1645">
        <v>1</v>
      </c>
      <c r="Q1645">
        <v>0</v>
      </c>
      <c r="R1645">
        <v>0</v>
      </c>
      <c r="S1645">
        <v>0</v>
      </c>
      <c r="T1645">
        <v>0</v>
      </c>
      <c r="U1645">
        <v>0</v>
      </c>
      <c r="V1645">
        <v>3</v>
      </c>
      <c r="W1645">
        <v>11</v>
      </c>
      <c r="X1645">
        <v>1</v>
      </c>
      <c r="Y1645">
        <v>53</v>
      </c>
      <c r="Z1645">
        <v>2651</v>
      </c>
      <c r="AA1645">
        <v>0</v>
      </c>
      <c r="AB1645">
        <v>1</v>
      </c>
      <c r="AC1645">
        <v>0</v>
      </c>
      <c r="AD1645">
        <v>0</v>
      </c>
      <c r="AE1645">
        <v>0</v>
      </c>
      <c r="AF1645">
        <v>0</v>
      </c>
      <c r="AG1645">
        <v>0</v>
      </c>
      <c r="AH1645">
        <v>0</v>
      </c>
      <c r="AI1645">
        <v>0</v>
      </c>
      <c r="AJ1645">
        <v>1</v>
      </c>
      <c r="AK1645">
        <v>1502</v>
      </c>
      <c r="AL1645">
        <v>1475</v>
      </c>
      <c r="AM1645">
        <v>1</v>
      </c>
    </row>
    <row r="1646" spans="1:39" x14ac:dyDescent="0.25">
      <c r="A1646">
        <v>37929</v>
      </c>
      <c r="B1646">
        <v>0</v>
      </c>
      <c r="C1646">
        <v>0</v>
      </c>
      <c r="D1646">
        <v>49</v>
      </c>
      <c r="E1646">
        <v>202</v>
      </c>
      <c r="F1646">
        <v>2</v>
      </c>
      <c r="G1646">
        <v>46</v>
      </c>
      <c r="H1646">
        <v>3</v>
      </c>
      <c r="I1646">
        <v>2</v>
      </c>
      <c r="J1646">
        <v>10</v>
      </c>
      <c r="K1646">
        <v>2</v>
      </c>
      <c r="L1646">
        <v>4</v>
      </c>
      <c r="M1646">
        <v>2</v>
      </c>
      <c r="N1646">
        <v>5</v>
      </c>
      <c r="O1646">
        <v>7</v>
      </c>
      <c r="P1646">
        <v>0</v>
      </c>
      <c r="Q1646">
        <v>1</v>
      </c>
      <c r="R1646">
        <v>0</v>
      </c>
      <c r="S1646">
        <v>1</v>
      </c>
      <c r="T1646">
        <v>0</v>
      </c>
      <c r="U1646">
        <v>0</v>
      </c>
      <c r="V1646">
        <v>3</v>
      </c>
      <c r="W1646">
        <v>11</v>
      </c>
      <c r="X1646">
        <v>1</v>
      </c>
      <c r="Y1646">
        <v>35</v>
      </c>
      <c r="Z1646">
        <v>2493</v>
      </c>
      <c r="AA1646">
        <v>0</v>
      </c>
      <c r="AB1646">
        <v>0</v>
      </c>
      <c r="AC1646">
        <v>1</v>
      </c>
      <c r="AD1646">
        <v>0</v>
      </c>
      <c r="AE1646">
        <v>0</v>
      </c>
      <c r="AF1646">
        <v>0</v>
      </c>
      <c r="AG1646">
        <v>0</v>
      </c>
      <c r="AH1646">
        <v>0</v>
      </c>
      <c r="AI1646">
        <v>0</v>
      </c>
      <c r="AJ1646">
        <v>1</v>
      </c>
      <c r="AK1646">
        <v>255</v>
      </c>
      <c r="AL1646">
        <v>245</v>
      </c>
      <c r="AM1646">
        <v>2</v>
      </c>
    </row>
    <row r="1647" spans="1:39" x14ac:dyDescent="0.25">
      <c r="A1647">
        <v>86610</v>
      </c>
      <c r="B1647">
        <v>0</v>
      </c>
      <c r="C1647">
        <v>0</v>
      </c>
      <c r="D1647">
        <v>66</v>
      </c>
      <c r="E1647">
        <v>446</v>
      </c>
      <c r="F1647">
        <v>107</v>
      </c>
      <c r="G1647">
        <v>768</v>
      </c>
      <c r="H1647">
        <v>33</v>
      </c>
      <c r="I1647">
        <v>196</v>
      </c>
      <c r="J1647">
        <v>53</v>
      </c>
      <c r="K1647">
        <v>1</v>
      </c>
      <c r="L1647">
        <v>5</v>
      </c>
      <c r="M1647">
        <v>6</v>
      </c>
      <c r="N1647">
        <v>6</v>
      </c>
      <c r="O1647">
        <v>2</v>
      </c>
      <c r="P1647">
        <v>0</v>
      </c>
      <c r="Q1647">
        <v>0</v>
      </c>
      <c r="R1647">
        <v>0</v>
      </c>
      <c r="S1647">
        <v>0</v>
      </c>
      <c r="T1647">
        <v>0</v>
      </c>
      <c r="U1647">
        <v>0</v>
      </c>
      <c r="V1647">
        <v>3</v>
      </c>
      <c r="W1647">
        <v>11</v>
      </c>
      <c r="X1647">
        <v>0</v>
      </c>
      <c r="Y1647">
        <v>69</v>
      </c>
      <c r="Z1647">
        <v>2456</v>
      </c>
      <c r="AA1647">
        <v>0</v>
      </c>
      <c r="AB1647">
        <v>0</v>
      </c>
      <c r="AC1647">
        <v>0</v>
      </c>
      <c r="AD1647">
        <v>1</v>
      </c>
      <c r="AE1647">
        <v>0</v>
      </c>
      <c r="AF1647">
        <v>0</v>
      </c>
      <c r="AG1647">
        <v>0</v>
      </c>
      <c r="AH1647">
        <v>1</v>
      </c>
      <c r="AI1647">
        <v>0</v>
      </c>
      <c r="AJ1647">
        <v>0</v>
      </c>
      <c r="AK1647">
        <v>1550</v>
      </c>
      <c r="AL1647">
        <v>1497</v>
      </c>
      <c r="AM1647">
        <v>0</v>
      </c>
    </row>
    <row r="1648" spans="1:39" x14ac:dyDescent="0.25">
      <c r="A1648">
        <v>80141</v>
      </c>
      <c r="B1648">
        <v>0</v>
      </c>
      <c r="C1648">
        <v>0</v>
      </c>
      <c r="D1648">
        <v>20</v>
      </c>
      <c r="E1648">
        <v>1184</v>
      </c>
      <c r="F1648">
        <v>102</v>
      </c>
      <c r="G1648">
        <v>673</v>
      </c>
      <c r="H1648">
        <v>52</v>
      </c>
      <c r="I1648">
        <v>40</v>
      </c>
      <c r="J1648">
        <v>40</v>
      </c>
      <c r="K1648">
        <v>1</v>
      </c>
      <c r="L1648">
        <v>7</v>
      </c>
      <c r="M1648">
        <v>4</v>
      </c>
      <c r="N1648">
        <v>10</v>
      </c>
      <c r="O1648">
        <v>6</v>
      </c>
      <c r="P1648">
        <v>0</v>
      </c>
      <c r="Q1648">
        <v>0</v>
      </c>
      <c r="R1648">
        <v>1</v>
      </c>
      <c r="S1648">
        <v>0</v>
      </c>
      <c r="T1648">
        <v>0</v>
      </c>
      <c r="U1648">
        <v>0</v>
      </c>
      <c r="V1648">
        <v>3</v>
      </c>
      <c r="W1648">
        <v>11</v>
      </c>
      <c r="X1648">
        <v>1</v>
      </c>
      <c r="Y1648">
        <v>34</v>
      </c>
      <c r="Z1648">
        <v>2693</v>
      </c>
      <c r="AA1648">
        <v>0</v>
      </c>
      <c r="AB1648">
        <v>1</v>
      </c>
      <c r="AC1648">
        <v>0</v>
      </c>
      <c r="AD1648">
        <v>0</v>
      </c>
      <c r="AE1648">
        <v>0</v>
      </c>
      <c r="AF1648">
        <v>0</v>
      </c>
      <c r="AG1648">
        <v>0</v>
      </c>
      <c r="AH1648">
        <v>0</v>
      </c>
      <c r="AI1648">
        <v>1</v>
      </c>
      <c r="AJ1648">
        <v>0</v>
      </c>
      <c r="AK1648">
        <v>2051</v>
      </c>
      <c r="AL1648">
        <v>2011</v>
      </c>
      <c r="AM1648">
        <v>1</v>
      </c>
    </row>
    <row r="1649" spans="1:39" x14ac:dyDescent="0.25">
      <c r="A1649">
        <v>72635</v>
      </c>
      <c r="B1649">
        <v>0</v>
      </c>
      <c r="C1649">
        <v>0</v>
      </c>
      <c r="D1649">
        <v>54</v>
      </c>
      <c r="E1649">
        <v>390</v>
      </c>
      <c r="F1649">
        <v>22</v>
      </c>
      <c r="G1649">
        <v>323</v>
      </c>
      <c r="H1649">
        <v>104</v>
      </c>
      <c r="I1649">
        <v>35</v>
      </c>
      <c r="J1649">
        <v>107</v>
      </c>
      <c r="K1649">
        <v>1</v>
      </c>
      <c r="L1649">
        <v>6</v>
      </c>
      <c r="M1649">
        <v>8</v>
      </c>
      <c r="N1649">
        <v>6</v>
      </c>
      <c r="O1649">
        <v>3</v>
      </c>
      <c r="P1649">
        <v>0</v>
      </c>
      <c r="Q1649">
        <v>0</v>
      </c>
      <c r="R1649">
        <v>0</v>
      </c>
      <c r="S1649">
        <v>1</v>
      </c>
      <c r="T1649">
        <v>0</v>
      </c>
      <c r="U1649">
        <v>0</v>
      </c>
      <c r="V1649">
        <v>3</v>
      </c>
      <c r="W1649">
        <v>11</v>
      </c>
      <c r="X1649">
        <v>0</v>
      </c>
      <c r="Y1649">
        <v>65</v>
      </c>
      <c r="Z1649">
        <v>2550</v>
      </c>
      <c r="AA1649">
        <v>0</v>
      </c>
      <c r="AB1649">
        <v>1</v>
      </c>
      <c r="AC1649">
        <v>0</v>
      </c>
      <c r="AD1649">
        <v>0</v>
      </c>
      <c r="AE1649">
        <v>0</v>
      </c>
      <c r="AF1649">
        <v>1</v>
      </c>
      <c r="AG1649">
        <v>0</v>
      </c>
      <c r="AH1649">
        <v>0</v>
      </c>
      <c r="AI1649">
        <v>0</v>
      </c>
      <c r="AJ1649">
        <v>0</v>
      </c>
      <c r="AK1649">
        <v>874</v>
      </c>
      <c r="AL1649">
        <v>767</v>
      </c>
      <c r="AM1649">
        <v>1</v>
      </c>
    </row>
    <row r="1650" spans="1:39" x14ac:dyDescent="0.25">
      <c r="A1650">
        <v>69016</v>
      </c>
      <c r="B1650">
        <v>0</v>
      </c>
      <c r="C1650">
        <v>1</v>
      </c>
      <c r="D1650">
        <v>61</v>
      </c>
      <c r="E1650">
        <v>726</v>
      </c>
      <c r="F1650">
        <v>53</v>
      </c>
      <c r="G1650">
        <v>363</v>
      </c>
      <c r="H1650">
        <v>123</v>
      </c>
      <c r="I1650">
        <v>107</v>
      </c>
      <c r="J1650">
        <v>161</v>
      </c>
      <c r="K1650">
        <v>4</v>
      </c>
      <c r="L1650">
        <v>8</v>
      </c>
      <c r="M1650">
        <v>9</v>
      </c>
      <c r="N1650">
        <v>13</v>
      </c>
      <c r="O1650">
        <v>5</v>
      </c>
      <c r="P1650">
        <v>0</v>
      </c>
      <c r="Q1650">
        <v>0</v>
      </c>
      <c r="R1650">
        <v>0</v>
      </c>
      <c r="S1650">
        <v>0</v>
      </c>
      <c r="T1650">
        <v>0</v>
      </c>
      <c r="U1650">
        <v>0</v>
      </c>
      <c r="V1650">
        <v>3</v>
      </c>
      <c r="W1650">
        <v>11</v>
      </c>
      <c r="X1650">
        <v>0</v>
      </c>
      <c r="Y1650">
        <v>50</v>
      </c>
      <c r="Z1650">
        <v>2743</v>
      </c>
      <c r="AA1650">
        <v>0</v>
      </c>
      <c r="AB1650">
        <v>1</v>
      </c>
      <c r="AC1650">
        <v>0</v>
      </c>
      <c r="AD1650">
        <v>0</v>
      </c>
      <c r="AE1650">
        <v>0</v>
      </c>
      <c r="AF1650">
        <v>0</v>
      </c>
      <c r="AG1650">
        <v>0</v>
      </c>
      <c r="AH1650">
        <v>1</v>
      </c>
      <c r="AI1650">
        <v>0</v>
      </c>
      <c r="AJ1650">
        <v>0</v>
      </c>
      <c r="AK1650">
        <v>1372</v>
      </c>
      <c r="AL1650">
        <v>1211</v>
      </c>
      <c r="AM1650">
        <v>0</v>
      </c>
    </row>
    <row r="1651" spans="1:39" x14ac:dyDescent="0.25">
      <c r="A1651">
        <v>20193</v>
      </c>
      <c r="B1651">
        <v>0</v>
      </c>
      <c r="C1651">
        <v>0</v>
      </c>
      <c r="D1651">
        <v>18</v>
      </c>
      <c r="E1651">
        <v>8</v>
      </c>
      <c r="F1651">
        <v>8</v>
      </c>
      <c r="G1651">
        <v>22</v>
      </c>
      <c r="H1651">
        <v>24</v>
      </c>
      <c r="I1651">
        <v>11</v>
      </c>
      <c r="J1651">
        <v>9</v>
      </c>
      <c r="K1651">
        <v>1</v>
      </c>
      <c r="L1651">
        <v>1</v>
      </c>
      <c r="M1651">
        <v>1</v>
      </c>
      <c r="N1651">
        <v>4</v>
      </c>
      <c r="O1651">
        <v>4</v>
      </c>
      <c r="P1651">
        <v>0</v>
      </c>
      <c r="Q1651">
        <v>0</v>
      </c>
      <c r="R1651">
        <v>0</v>
      </c>
      <c r="S1651">
        <v>0</v>
      </c>
      <c r="T1651">
        <v>0</v>
      </c>
      <c r="U1651">
        <v>0</v>
      </c>
      <c r="V1651">
        <v>3</v>
      </c>
      <c r="W1651">
        <v>11</v>
      </c>
      <c r="X1651">
        <v>0</v>
      </c>
      <c r="Y1651">
        <v>29</v>
      </c>
      <c r="Z1651">
        <v>2737</v>
      </c>
      <c r="AA1651">
        <v>0</v>
      </c>
      <c r="AB1651">
        <v>0</v>
      </c>
      <c r="AC1651">
        <v>0</v>
      </c>
      <c r="AD1651">
        <v>1</v>
      </c>
      <c r="AE1651">
        <v>0</v>
      </c>
      <c r="AF1651">
        <v>1</v>
      </c>
      <c r="AG1651">
        <v>0</v>
      </c>
      <c r="AH1651">
        <v>0</v>
      </c>
      <c r="AI1651">
        <v>0</v>
      </c>
      <c r="AJ1651">
        <v>0</v>
      </c>
      <c r="AK1651">
        <v>73</v>
      </c>
      <c r="AL1651">
        <v>64</v>
      </c>
      <c r="AM1651">
        <v>0</v>
      </c>
    </row>
    <row r="1652" spans="1:39" x14ac:dyDescent="0.25">
      <c r="A1652">
        <v>27573</v>
      </c>
      <c r="B1652">
        <v>1</v>
      </c>
      <c r="C1652">
        <v>0</v>
      </c>
      <c r="D1652">
        <v>45</v>
      </c>
      <c r="E1652">
        <v>50</v>
      </c>
      <c r="F1652">
        <v>15</v>
      </c>
      <c r="G1652">
        <v>110</v>
      </c>
      <c r="H1652">
        <v>39</v>
      </c>
      <c r="I1652">
        <v>15</v>
      </c>
      <c r="J1652">
        <v>15</v>
      </c>
      <c r="K1652">
        <v>4</v>
      </c>
      <c r="L1652">
        <v>5</v>
      </c>
      <c r="M1652">
        <v>1</v>
      </c>
      <c r="N1652">
        <v>4</v>
      </c>
      <c r="O1652">
        <v>8</v>
      </c>
      <c r="P1652">
        <v>0</v>
      </c>
      <c r="Q1652">
        <v>0</v>
      </c>
      <c r="R1652">
        <v>0</v>
      </c>
      <c r="S1652">
        <v>0</v>
      </c>
      <c r="T1652">
        <v>0</v>
      </c>
      <c r="U1652">
        <v>0</v>
      </c>
      <c r="V1652">
        <v>3</v>
      </c>
      <c r="W1652">
        <v>11</v>
      </c>
      <c r="X1652">
        <v>0</v>
      </c>
      <c r="Y1652">
        <v>45</v>
      </c>
      <c r="Z1652">
        <v>2620</v>
      </c>
      <c r="AA1652">
        <v>0</v>
      </c>
      <c r="AB1652">
        <v>1</v>
      </c>
      <c r="AC1652">
        <v>0</v>
      </c>
      <c r="AD1652">
        <v>0</v>
      </c>
      <c r="AE1652">
        <v>0</v>
      </c>
      <c r="AF1652">
        <v>0</v>
      </c>
      <c r="AG1652">
        <v>0</v>
      </c>
      <c r="AH1652">
        <v>1</v>
      </c>
      <c r="AI1652">
        <v>0</v>
      </c>
      <c r="AJ1652">
        <v>0</v>
      </c>
      <c r="AK1652">
        <v>229</v>
      </c>
      <c r="AL1652">
        <v>214</v>
      </c>
      <c r="AM1652">
        <v>0</v>
      </c>
    </row>
    <row r="1653" spans="1:39" x14ac:dyDescent="0.25">
      <c r="A1653">
        <v>15862</v>
      </c>
      <c r="B1653">
        <v>1</v>
      </c>
      <c r="C1653">
        <v>0</v>
      </c>
      <c r="D1653">
        <v>26</v>
      </c>
      <c r="E1653">
        <v>1</v>
      </c>
      <c r="F1653">
        <v>1</v>
      </c>
      <c r="G1653">
        <v>4</v>
      </c>
      <c r="H1653">
        <v>11</v>
      </c>
      <c r="I1653">
        <v>9</v>
      </c>
      <c r="J1653">
        <v>10</v>
      </c>
      <c r="K1653">
        <v>1</v>
      </c>
      <c r="L1653">
        <v>1</v>
      </c>
      <c r="M1653">
        <v>0</v>
      </c>
      <c r="N1653">
        <v>3</v>
      </c>
      <c r="O1653">
        <v>8</v>
      </c>
      <c r="P1653">
        <v>0</v>
      </c>
      <c r="Q1653">
        <v>0</v>
      </c>
      <c r="R1653">
        <v>0</v>
      </c>
      <c r="S1653">
        <v>0</v>
      </c>
      <c r="T1653">
        <v>0</v>
      </c>
      <c r="U1653">
        <v>0</v>
      </c>
      <c r="V1653">
        <v>3</v>
      </c>
      <c r="W1653">
        <v>11</v>
      </c>
      <c r="X1653">
        <v>0</v>
      </c>
      <c r="Y1653">
        <v>41</v>
      </c>
      <c r="Z1653">
        <v>2526</v>
      </c>
      <c r="AA1653">
        <v>0</v>
      </c>
      <c r="AB1653">
        <v>0</v>
      </c>
      <c r="AC1653">
        <v>1</v>
      </c>
      <c r="AD1653">
        <v>0</v>
      </c>
      <c r="AE1653">
        <v>0</v>
      </c>
      <c r="AF1653">
        <v>0</v>
      </c>
      <c r="AG1653">
        <v>1</v>
      </c>
      <c r="AH1653">
        <v>0</v>
      </c>
      <c r="AI1653">
        <v>0</v>
      </c>
      <c r="AJ1653">
        <v>0</v>
      </c>
      <c r="AK1653">
        <v>26</v>
      </c>
      <c r="AL1653">
        <v>16</v>
      </c>
      <c r="AM1653">
        <v>0</v>
      </c>
    </row>
    <row r="1654" spans="1:39" x14ac:dyDescent="0.25">
      <c r="A1654">
        <v>49544</v>
      </c>
      <c r="B1654">
        <v>1</v>
      </c>
      <c r="C1654">
        <v>0</v>
      </c>
      <c r="D1654">
        <v>0</v>
      </c>
      <c r="E1654">
        <v>308</v>
      </c>
      <c r="F1654">
        <v>0</v>
      </c>
      <c r="G1654">
        <v>73</v>
      </c>
      <c r="H1654">
        <v>0</v>
      </c>
      <c r="I1654">
        <v>0</v>
      </c>
      <c r="J1654">
        <v>23</v>
      </c>
      <c r="K1654">
        <v>2</v>
      </c>
      <c r="L1654">
        <v>5</v>
      </c>
      <c r="M1654">
        <v>1</v>
      </c>
      <c r="N1654">
        <v>8</v>
      </c>
      <c r="O1654">
        <v>7</v>
      </c>
      <c r="P1654">
        <v>0</v>
      </c>
      <c r="Q1654">
        <v>0</v>
      </c>
      <c r="R1654">
        <v>0</v>
      </c>
      <c r="S1654">
        <v>0</v>
      </c>
      <c r="T1654">
        <v>0</v>
      </c>
      <c r="U1654">
        <v>0</v>
      </c>
      <c r="V1654">
        <v>3</v>
      </c>
      <c r="W1654">
        <v>11</v>
      </c>
      <c r="X1654">
        <v>0</v>
      </c>
      <c r="Y1654">
        <v>44</v>
      </c>
      <c r="Z1654">
        <v>2661</v>
      </c>
      <c r="AA1654">
        <v>0</v>
      </c>
      <c r="AB1654">
        <v>1</v>
      </c>
      <c r="AC1654">
        <v>0</v>
      </c>
      <c r="AD1654">
        <v>0</v>
      </c>
      <c r="AE1654">
        <v>0</v>
      </c>
      <c r="AF1654">
        <v>0</v>
      </c>
      <c r="AG1654">
        <v>0</v>
      </c>
      <c r="AH1654">
        <v>0</v>
      </c>
      <c r="AI1654">
        <v>0</v>
      </c>
      <c r="AJ1654">
        <v>1</v>
      </c>
      <c r="AK1654">
        <v>381</v>
      </c>
      <c r="AL1654">
        <v>358</v>
      </c>
      <c r="AM1654">
        <v>0</v>
      </c>
    </row>
    <row r="1655" spans="1:39" x14ac:dyDescent="0.25">
      <c r="A1655">
        <v>33228</v>
      </c>
      <c r="B1655">
        <v>1</v>
      </c>
      <c r="C1655">
        <v>0</v>
      </c>
      <c r="D1655">
        <v>28</v>
      </c>
      <c r="E1655">
        <v>22</v>
      </c>
      <c r="F1655">
        <v>2</v>
      </c>
      <c r="G1655">
        <v>31</v>
      </c>
      <c r="H1655">
        <v>7</v>
      </c>
      <c r="I1655">
        <v>4</v>
      </c>
      <c r="J1655">
        <v>5</v>
      </c>
      <c r="K1655">
        <v>1</v>
      </c>
      <c r="L1655">
        <v>2</v>
      </c>
      <c r="M1655">
        <v>0</v>
      </c>
      <c r="N1655">
        <v>3</v>
      </c>
      <c r="O1655">
        <v>7</v>
      </c>
      <c r="P1655">
        <v>0</v>
      </c>
      <c r="Q1655">
        <v>0</v>
      </c>
      <c r="R1655">
        <v>0</v>
      </c>
      <c r="S1655">
        <v>0</v>
      </c>
      <c r="T1655">
        <v>0</v>
      </c>
      <c r="U1655">
        <v>0</v>
      </c>
      <c r="V1655">
        <v>3</v>
      </c>
      <c r="W1655">
        <v>11</v>
      </c>
      <c r="X1655">
        <v>0</v>
      </c>
      <c r="Y1655">
        <v>40</v>
      </c>
      <c r="Z1655">
        <v>2316</v>
      </c>
      <c r="AA1655">
        <v>0</v>
      </c>
      <c r="AB1655">
        <v>1</v>
      </c>
      <c r="AC1655">
        <v>0</v>
      </c>
      <c r="AD1655">
        <v>0</v>
      </c>
      <c r="AE1655">
        <v>0</v>
      </c>
      <c r="AF1655">
        <v>0</v>
      </c>
      <c r="AG1655">
        <v>0</v>
      </c>
      <c r="AH1655">
        <v>1</v>
      </c>
      <c r="AI1655">
        <v>0</v>
      </c>
      <c r="AJ1655">
        <v>0</v>
      </c>
      <c r="AK1655">
        <v>66</v>
      </c>
      <c r="AL1655">
        <v>61</v>
      </c>
      <c r="AM1655">
        <v>0</v>
      </c>
    </row>
    <row r="1656" spans="1:39" x14ac:dyDescent="0.25">
      <c r="A1656">
        <v>70440</v>
      </c>
      <c r="B1656">
        <v>0</v>
      </c>
      <c r="C1656">
        <v>0</v>
      </c>
      <c r="D1656">
        <v>49</v>
      </c>
      <c r="E1656">
        <v>690</v>
      </c>
      <c r="F1656">
        <v>117</v>
      </c>
      <c r="G1656">
        <v>499</v>
      </c>
      <c r="H1656">
        <v>76</v>
      </c>
      <c r="I1656">
        <v>102</v>
      </c>
      <c r="J1656">
        <v>88</v>
      </c>
      <c r="K1656">
        <v>1</v>
      </c>
      <c r="L1656">
        <v>5</v>
      </c>
      <c r="M1656">
        <v>10</v>
      </c>
      <c r="N1656">
        <v>7</v>
      </c>
      <c r="O1656">
        <v>3</v>
      </c>
      <c r="P1656">
        <v>0</v>
      </c>
      <c r="Q1656">
        <v>0</v>
      </c>
      <c r="R1656">
        <v>0</v>
      </c>
      <c r="S1656">
        <v>1</v>
      </c>
      <c r="T1656">
        <v>0</v>
      </c>
      <c r="U1656">
        <v>0</v>
      </c>
      <c r="V1656">
        <v>3</v>
      </c>
      <c r="W1656">
        <v>11</v>
      </c>
      <c r="X1656">
        <v>0</v>
      </c>
      <c r="Y1656">
        <v>42</v>
      </c>
      <c r="Z1656">
        <v>2423</v>
      </c>
      <c r="AA1656">
        <v>0</v>
      </c>
      <c r="AB1656">
        <v>0</v>
      </c>
      <c r="AC1656">
        <v>0</v>
      </c>
      <c r="AD1656">
        <v>1</v>
      </c>
      <c r="AE1656">
        <v>0</v>
      </c>
      <c r="AF1656">
        <v>0</v>
      </c>
      <c r="AG1656">
        <v>0</v>
      </c>
      <c r="AH1656">
        <v>1</v>
      </c>
      <c r="AI1656">
        <v>0</v>
      </c>
      <c r="AJ1656">
        <v>0</v>
      </c>
      <c r="AK1656">
        <v>1484</v>
      </c>
      <c r="AL1656">
        <v>1396</v>
      </c>
      <c r="AM1656">
        <v>1</v>
      </c>
    </row>
    <row r="1657" spans="1:39" x14ac:dyDescent="0.25">
      <c r="A1657">
        <v>38232</v>
      </c>
      <c r="B1657">
        <v>1</v>
      </c>
      <c r="C1657">
        <v>1</v>
      </c>
      <c r="D1657">
        <v>84</v>
      </c>
      <c r="E1657">
        <v>43</v>
      </c>
      <c r="F1657">
        <v>5</v>
      </c>
      <c r="G1657">
        <v>28</v>
      </c>
      <c r="H1657">
        <v>7</v>
      </c>
      <c r="I1657">
        <v>6</v>
      </c>
      <c r="J1657">
        <v>33</v>
      </c>
      <c r="K1657">
        <v>4</v>
      </c>
      <c r="L1657">
        <v>3</v>
      </c>
      <c r="M1657">
        <v>1</v>
      </c>
      <c r="N1657">
        <v>3</v>
      </c>
      <c r="O1657">
        <v>5</v>
      </c>
      <c r="P1657">
        <v>0</v>
      </c>
      <c r="Q1657">
        <v>0</v>
      </c>
      <c r="R1657">
        <v>0</v>
      </c>
      <c r="S1657">
        <v>0</v>
      </c>
      <c r="T1657">
        <v>0</v>
      </c>
      <c r="U1657">
        <v>0</v>
      </c>
      <c r="V1657">
        <v>3</v>
      </c>
      <c r="W1657">
        <v>11</v>
      </c>
      <c r="X1657">
        <v>0</v>
      </c>
      <c r="Y1657">
        <v>49</v>
      </c>
      <c r="Z1657">
        <v>2322</v>
      </c>
      <c r="AA1657">
        <v>0</v>
      </c>
      <c r="AB1657">
        <v>0</v>
      </c>
      <c r="AC1657">
        <v>0</v>
      </c>
      <c r="AD1657">
        <v>1</v>
      </c>
      <c r="AE1657">
        <v>0</v>
      </c>
      <c r="AF1657">
        <v>0</v>
      </c>
      <c r="AG1657">
        <v>0</v>
      </c>
      <c r="AH1657">
        <v>1</v>
      </c>
      <c r="AI1657">
        <v>0</v>
      </c>
      <c r="AJ1657">
        <v>0</v>
      </c>
      <c r="AK1657">
        <v>89</v>
      </c>
      <c r="AL1657">
        <v>56</v>
      </c>
      <c r="AM1657">
        <v>0</v>
      </c>
    </row>
    <row r="1658" spans="1:39" x14ac:dyDescent="0.25">
      <c r="A1658">
        <v>22554</v>
      </c>
      <c r="B1658">
        <v>1</v>
      </c>
      <c r="C1658">
        <v>1</v>
      </c>
      <c r="D1658">
        <v>38</v>
      </c>
      <c r="E1658">
        <v>27</v>
      </c>
      <c r="F1658">
        <v>0</v>
      </c>
      <c r="G1658">
        <v>10</v>
      </c>
      <c r="H1658">
        <v>0</v>
      </c>
      <c r="I1658">
        <v>0</v>
      </c>
      <c r="J1658">
        <v>4</v>
      </c>
      <c r="K1658">
        <v>4</v>
      </c>
      <c r="L1658">
        <v>2</v>
      </c>
      <c r="M1658">
        <v>0</v>
      </c>
      <c r="N1658">
        <v>4</v>
      </c>
      <c r="O1658">
        <v>5</v>
      </c>
      <c r="P1658">
        <v>0</v>
      </c>
      <c r="Q1658">
        <v>0</v>
      </c>
      <c r="R1658">
        <v>0</v>
      </c>
      <c r="S1658">
        <v>0</v>
      </c>
      <c r="T1658">
        <v>0</v>
      </c>
      <c r="U1658">
        <v>0</v>
      </c>
      <c r="V1658">
        <v>3</v>
      </c>
      <c r="W1658">
        <v>11</v>
      </c>
      <c r="X1658">
        <v>0</v>
      </c>
      <c r="Y1658">
        <v>65</v>
      </c>
      <c r="Z1658">
        <v>2762</v>
      </c>
      <c r="AA1658">
        <v>0</v>
      </c>
      <c r="AB1658">
        <v>1</v>
      </c>
      <c r="AC1658">
        <v>0</v>
      </c>
      <c r="AD1658">
        <v>0</v>
      </c>
      <c r="AE1658">
        <v>0</v>
      </c>
      <c r="AF1658">
        <v>0</v>
      </c>
      <c r="AG1658">
        <v>0</v>
      </c>
      <c r="AH1658">
        <v>0</v>
      </c>
      <c r="AI1658">
        <v>0</v>
      </c>
      <c r="AJ1658">
        <v>1</v>
      </c>
      <c r="AK1658">
        <v>37</v>
      </c>
      <c r="AL1658">
        <v>33</v>
      </c>
      <c r="AM1658">
        <v>0</v>
      </c>
    </row>
    <row r="1659" spans="1:39" x14ac:dyDescent="0.25">
      <c r="A1659">
        <v>23536</v>
      </c>
      <c r="B1659">
        <v>1</v>
      </c>
      <c r="C1659">
        <v>0</v>
      </c>
      <c r="D1659">
        <v>53</v>
      </c>
      <c r="E1659">
        <v>6</v>
      </c>
      <c r="F1659">
        <v>0</v>
      </c>
      <c r="G1659">
        <v>3</v>
      </c>
      <c r="H1659">
        <v>0</v>
      </c>
      <c r="I1659">
        <v>0</v>
      </c>
      <c r="J1659">
        <v>1</v>
      </c>
      <c r="K1659">
        <v>1</v>
      </c>
      <c r="L1659">
        <v>0</v>
      </c>
      <c r="M1659">
        <v>0</v>
      </c>
      <c r="N1659">
        <v>3</v>
      </c>
      <c r="O1659">
        <v>3</v>
      </c>
      <c r="P1659">
        <v>0</v>
      </c>
      <c r="Q1659">
        <v>0</v>
      </c>
      <c r="R1659">
        <v>0</v>
      </c>
      <c r="S1659">
        <v>0</v>
      </c>
      <c r="T1659">
        <v>0</v>
      </c>
      <c r="U1659">
        <v>0</v>
      </c>
      <c r="V1659">
        <v>3</v>
      </c>
      <c r="W1659">
        <v>11</v>
      </c>
      <c r="X1659">
        <v>0</v>
      </c>
      <c r="Y1659">
        <v>37</v>
      </c>
      <c r="Z1659">
        <v>2184</v>
      </c>
      <c r="AA1659">
        <v>0</v>
      </c>
      <c r="AB1659">
        <v>1</v>
      </c>
      <c r="AC1659">
        <v>0</v>
      </c>
      <c r="AD1659">
        <v>0</v>
      </c>
      <c r="AE1659">
        <v>0</v>
      </c>
      <c r="AF1659">
        <v>0</v>
      </c>
      <c r="AG1659">
        <v>0</v>
      </c>
      <c r="AH1659">
        <v>0</v>
      </c>
      <c r="AI1659">
        <v>0</v>
      </c>
      <c r="AJ1659">
        <v>1</v>
      </c>
      <c r="AK1659">
        <v>9</v>
      </c>
      <c r="AL1659">
        <v>8</v>
      </c>
      <c r="AM1659">
        <v>0</v>
      </c>
    </row>
    <row r="1660" spans="1:39" x14ac:dyDescent="0.25">
      <c r="A1660">
        <v>49413</v>
      </c>
      <c r="B1660">
        <v>0</v>
      </c>
      <c r="C1660">
        <v>1</v>
      </c>
      <c r="D1660">
        <v>88</v>
      </c>
      <c r="E1660">
        <v>205</v>
      </c>
      <c r="F1660">
        <v>7</v>
      </c>
      <c r="G1660">
        <v>41</v>
      </c>
      <c r="H1660">
        <v>3</v>
      </c>
      <c r="I1660">
        <v>2</v>
      </c>
      <c r="J1660">
        <v>46</v>
      </c>
      <c r="K1660">
        <v>2</v>
      </c>
      <c r="L1660">
        <v>4</v>
      </c>
      <c r="M1660">
        <v>2</v>
      </c>
      <c r="N1660">
        <v>5</v>
      </c>
      <c r="O1660">
        <v>5</v>
      </c>
      <c r="P1660">
        <v>0</v>
      </c>
      <c r="Q1660">
        <v>0</v>
      </c>
      <c r="R1660">
        <v>0</v>
      </c>
      <c r="S1660">
        <v>0</v>
      </c>
      <c r="T1660">
        <v>0</v>
      </c>
      <c r="U1660">
        <v>0</v>
      </c>
      <c r="V1660">
        <v>3</v>
      </c>
      <c r="W1660">
        <v>11</v>
      </c>
      <c r="X1660">
        <v>0</v>
      </c>
      <c r="Y1660">
        <v>68</v>
      </c>
      <c r="Z1660">
        <v>2406</v>
      </c>
      <c r="AA1660">
        <v>0</v>
      </c>
      <c r="AB1660">
        <v>1</v>
      </c>
      <c r="AC1660">
        <v>0</v>
      </c>
      <c r="AD1660">
        <v>0</v>
      </c>
      <c r="AE1660">
        <v>0</v>
      </c>
      <c r="AF1660">
        <v>0</v>
      </c>
      <c r="AG1660">
        <v>0</v>
      </c>
      <c r="AH1660">
        <v>1</v>
      </c>
      <c r="AI1660">
        <v>0</v>
      </c>
      <c r="AJ1660">
        <v>0</v>
      </c>
      <c r="AK1660">
        <v>258</v>
      </c>
      <c r="AL1660">
        <v>212</v>
      </c>
      <c r="AM1660">
        <v>0</v>
      </c>
    </row>
    <row r="1661" spans="1:39" x14ac:dyDescent="0.25">
      <c r="A1661">
        <v>42231</v>
      </c>
      <c r="B1661">
        <v>1</v>
      </c>
      <c r="C1661">
        <v>1</v>
      </c>
      <c r="D1661">
        <v>99</v>
      </c>
      <c r="E1661">
        <v>24</v>
      </c>
      <c r="F1661">
        <v>0</v>
      </c>
      <c r="G1661">
        <v>8</v>
      </c>
      <c r="H1661">
        <v>0</v>
      </c>
      <c r="I1661">
        <v>1</v>
      </c>
      <c r="J1661">
        <v>4</v>
      </c>
      <c r="K1661">
        <v>1</v>
      </c>
      <c r="L1661">
        <v>1</v>
      </c>
      <c r="M1661">
        <v>0</v>
      </c>
      <c r="N1661">
        <v>3</v>
      </c>
      <c r="O1661">
        <v>5</v>
      </c>
      <c r="P1661">
        <v>0</v>
      </c>
      <c r="Q1661">
        <v>0</v>
      </c>
      <c r="R1661">
        <v>0</v>
      </c>
      <c r="S1661">
        <v>0</v>
      </c>
      <c r="T1661">
        <v>0</v>
      </c>
      <c r="U1661">
        <v>0</v>
      </c>
      <c r="V1661">
        <v>3</v>
      </c>
      <c r="W1661">
        <v>11</v>
      </c>
      <c r="X1661">
        <v>0</v>
      </c>
      <c r="Y1661">
        <v>51</v>
      </c>
      <c r="Z1661">
        <v>2255</v>
      </c>
      <c r="AA1661">
        <v>0</v>
      </c>
      <c r="AB1661">
        <v>1</v>
      </c>
      <c r="AC1661">
        <v>0</v>
      </c>
      <c r="AD1661">
        <v>0</v>
      </c>
      <c r="AE1661">
        <v>0</v>
      </c>
      <c r="AF1661">
        <v>0</v>
      </c>
      <c r="AG1661">
        <v>0</v>
      </c>
      <c r="AH1661">
        <v>1</v>
      </c>
      <c r="AI1661">
        <v>0</v>
      </c>
      <c r="AJ1661">
        <v>0</v>
      </c>
      <c r="AK1661">
        <v>33</v>
      </c>
      <c r="AL1661">
        <v>29</v>
      </c>
      <c r="AM1661">
        <v>0</v>
      </c>
    </row>
    <row r="1662" spans="1:39" x14ac:dyDescent="0.25">
      <c r="A1662">
        <v>78789</v>
      </c>
      <c r="B1662">
        <v>0</v>
      </c>
      <c r="C1662">
        <v>0</v>
      </c>
      <c r="D1662">
        <v>12</v>
      </c>
      <c r="E1662">
        <v>667</v>
      </c>
      <c r="F1662">
        <v>50</v>
      </c>
      <c r="G1662">
        <v>850</v>
      </c>
      <c r="H1662">
        <v>21</v>
      </c>
      <c r="I1662">
        <v>83</v>
      </c>
      <c r="J1662">
        <v>83</v>
      </c>
      <c r="K1662">
        <v>1</v>
      </c>
      <c r="L1662">
        <v>4</v>
      </c>
      <c r="M1662">
        <v>6</v>
      </c>
      <c r="N1662">
        <v>5</v>
      </c>
      <c r="O1662">
        <v>2</v>
      </c>
      <c r="P1662">
        <v>0</v>
      </c>
      <c r="Q1662">
        <v>0</v>
      </c>
      <c r="R1662">
        <v>0</v>
      </c>
      <c r="S1662">
        <v>0</v>
      </c>
      <c r="T1662">
        <v>0</v>
      </c>
      <c r="U1662">
        <v>0</v>
      </c>
      <c r="V1662">
        <v>3</v>
      </c>
      <c r="W1662">
        <v>11</v>
      </c>
      <c r="X1662">
        <v>1</v>
      </c>
      <c r="Y1662">
        <v>40</v>
      </c>
      <c r="Z1662">
        <v>2849</v>
      </c>
      <c r="AA1662">
        <v>1</v>
      </c>
      <c r="AB1662">
        <v>0</v>
      </c>
      <c r="AC1662">
        <v>0</v>
      </c>
      <c r="AD1662">
        <v>0</v>
      </c>
      <c r="AE1662">
        <v>0</v>
      </c>
      <c r="AF1662">
        <v>0</v>
      </c>
      <c r="AG1662">
        <v>0</v>
      </c>
      <c r="AH1662">
        <v>0</v>
      </c>
      <c r="AI1662">
        <v>1</v>
      </c>
      <c r="AJ1662">
        <v>0</v>
      </c>
      <c r="AK1662">
        <v>1671</v>
      </c>
      <c r="AL1662">
        <v>1588</v>
      </c>
      <c r="AM1662">
        <v>0</v>
      </c>
    </row>
    <row r="1663" spans="1:39" x14ac:dyDescent="0.25">
      <c r="A1663">
        <v>56534</v>
      </c>
      <c r="B1663">
        <v>0</v>
      </c>
      <c r="C1663">
        <v>1</v>
      </c>
      <c r="D1663">
        <v>35</v>
      </c>
      <c r="E1663">
        <v>691</v>
      </c>
      <c r="F1663">
        <v>7</v>
      </c>
      <c r="G1663">
        <v>61</v>
      </c>
      <c r="H1663">
        <v>10</v>
      </c>
      <c r="I1663">
        <v>0</v>
      </c>
      <c r="J1663">
        <v>46</v>
      </c>
      <c r="K1663">
        <v>4</v>
      </c>
      <c r="L1663">
        <v>10</v>
      </c>
      <c r="M1663">
        <v>4</v>
      </c>
      <c r="N1663">
        <v>7</v>
      </c>
      <c r="O1663">
        <v>8</v>
      </c>
      <c r="P1663">
        <v>0</v>
      </c>
      <c r="Q1663">
        <v>1</v>
      </c>
      <c r="R1663">
        <v>0</v>
      </c>
      <c r="S1663">
        <v>0</v>
      </c>
      <c r="T1663">
        <v>1</v>
      </c>
      <c r="U1663">
        <v>0</v>
      </c>
      <c r="V1663">
        <v>3</v>
      </c>
      <c r="W1663">
        <v>11</v>
      </c>
      <c r="X1663">
        <v>1</v>
      </c>
      <c r="Y1663">
        <v>52</v>
      </c>
      <c r="Z1663">
        <v>2500</v>
      </c>
      <c r="AA1663">
        <v>0</v>
      </c>
      <c r="AB1663">
        <v>0</v>
      </c>
      <c r="AC1663">
        <v>0</v>
      </c>
      <c r="AD1663">
        <v>1</v>
      </c>
      <c r="AE1663">
        <v>0</v>
      </c>
      <c r="AF1663">
        <v>0</v>
      </c>
      <c r="AG1663">
        <v>0</v>
      </c>
      <c r="AH1663">
        <v>1</v>
      </c>
      <c r="AI1663">
        <v>0</v>
      </c>
      <c r="AJ1663">
        <v>0</v>
      </c>
      <c r="AK1663">
        <v>769</v>
      </c>
      <c r="AL1663">
        <v>723</v>
      </c>
      <c r="AM1663">
        <v>2</v>
      </c>
    </row>
    <row r="1664" spans="1:39" x14ac:dyDescent="0.25">
      <c r="A1664">
        <v>58350</v>
      </c>
      <c r="B1664">
        <v>0</v>
      </c>
      <c r="C1664">
        <v>1</v>
      </c>
      <c r="D1664">
        <v>5</v>
      </c>
      <c r="E1664">
        <v>493</v>
      </c>
      <c r="F1664">
        <v>26</v>
      </c>
      <c r="G1664">
        <v>206</v>
      </c>
      <c r="H1664">
        <v>116</v>
      </c>
      <c r="I1664">
        <v>80</v>
      </c>
      <c r="J1664">
        <v>80</v>
      </c>
      <c r="K1664">
        <v>4</v>
      </c>
      <c r="L1664">
        <v>8</v>
      </c>
      <c r="M1664">
        <v>3</v>
      </c>
      <c r="N1664">
        <v>12</v>
      </c>
      <c r="O1664">
        <v>6</v>
      </c>
      <c r="P1664">
        <v>0</v>
      </c>
      <c r="Q1664">
        <v>0</v>
      </c>
      <c r="R1664">
        <v>0</v>
      </c>
      <c r="S1664">
        <v>0</v>
      </c>
      <c r="T1664">
        <v>0</v>
      </c>
      <c r="U1664">
        <v>0</v>
      </c>
      <c r="V1664">
        <v>3</v>
      </c>
      <c r="W1664">
        <v>11</v>
      </c>
      <c r="X1664">
        <v>0</v>
      </c>
      <c r="Y1664">
        <v>49</v>
      </c>
      <c r="Z1664">
        <v>2700</v>
      </c>
      <c r="AA1664">
        <v>0</v>
      </c>
      <c r="AB1664">
        <v>0</v>
      </c>
      <c r="AC1664">
        <v>1</v>
      </c>
      <c r="AD1664">
        <v>0</v>
      </c>
      <c r="AE1664">
        <v>0</v>
      </c>
      <c r="AF1664">
        <v>0</v>
      </c>
      <c r="AG1664">
        <v>0</v>
      </c>
      <c r="AH1664">
        <v>1</v>
      </c>
      <c r="AI1664">
        <v>0</v>
      </c>
      <c r="AJ1664">
        <v>0</v>
      </c>
      <c r="AK1664">
        <v>921</v>
      </c>
      <c r="AL1664">
        <v>841</v>
      </c>
      <c r="AM1664">
        <v>0</v>
      </c>
    </row>
    <row r="1665" spans="1:39" x14ac:dyDescent="0.25">
      <c r="A1665">
        <v>81217</v>
      </c>
      <c r="B1665">
        <v>0</v>
      </c>
      <c r="C1665">
        <v>0</v>
      </c>
      <c r="D1665">
        <v>77</v>
      </c>
      <c r="E1665">
        <v>493</v>
      </c>
      <c r="F1665">
        <v>70</v>
      </c>
      <c r="G1665">
        <v>324</v>
      </c>
      <c r="H1665">
        <v>146</v>
      </c>
      <c r="I1665">
        <v>40</v>
      </c>
      <c r="J1665">
        <v>84</v>
      </c>
      <c r="K1665">
        <v>1</v>
      </c>
      <c r="L1665">
        <v>3</v>
      </c>
      <c r="M1665">
        <v>7</v>
      </c>
      <c r="N1665">
        <v>11</v>
      </c>
      <c r="O1665">
        <v>1</v>
      </c>
      <c r="P1665">
        <v>0</v>
      </c>
      <c r="Q1665">
        <v>0</v>
      </c>
      <c r="R1665">
        <v>0</v>
      </c>
      <c r="S1665">
        <v>0</v>
      </c>
      <c r="T1665">
        <v>0</v>
      </c>
      <c r="U1665">
        <v>0</v>
      </c>
      <c r="V1665">
        <v>3</v>
      </c>
      <c r="W1665">
        <v>11</v>
      </c>
      <c r="X1665">
        <v>0</v>
      </c>
      <c r="Y1665">
        <v>31</v>
      </c>
      <c r="Z1665">
        <v>2504</v>
      </c>
      <c r="AA1665">
        <v>0</v>
      </c>
      <c r="AB1665">
        <v>0</v>
      </c>
      <c r="AC1665">
        <v>1</v>
      </c>
      <c r="AD1665">
        <v>0</v>
      </c>
      <c r="AE1665">
        <v>0</v>
      </c>
      <c r="AF1665">
        <v>0</v>
      </c>
      <c r="AG1665">
        <v>0</v>
      </c>
      <c r="AH1665">
        <v>1</v>
      </c>
      <c r="AI1665">
        <v>0</v>
      </c>
      <c r="AJ1665">
        <v>0</v>
      </c>
      <c r="AK1665">
        <v>1073</v>
      </c>
      <c r="AL1665">
        <v>989</v>
      </c>
      <c r="AM1665">
        <v>0</v>
      </c>
    </row>
    <row r="1666" spans="1:39" x14ac:dyDescent="0.25">
      <c r="A1666">
        <v>49090</v>
      </c>
      <c r="B1666">
        <v>0</v>
      </c>
      <c r="C1666">
        <v>1</v>
      </c>
      <c r="D1666">
        <v>45</v>
      </c>
      <c r="E1666">
        <v>494</v>
      </c>
      <c r="F1666">
        <v>5</v>
      </c>
      <c r="G1666">
        <v>82</v>
      </c>
      <c r="H1666">
        <v>7</v>
      </c>
      <c r="I1666">
        <v>0</v>
      </c>
      <c r="J1666">
        <v>100</v>
      </c>
      <c r="K1666">
        <v>3</v>
      </c>
      <c r="L1666">
        <v>7</v>
      </c>
      <c r="M1666">
        <v>2</v>
      </c>
      <c r="N1666">
        <v>9</v>
      </c>
      <c r="O1666">
        <v>7</v>
      </c>
      <c r="P1666">
        <v>0</v>
      </c>
      <c r="Q1666">
        <v>0</v>
      </c>
      <c r="R1666">
        <v>0</v>
      </c>
      <c r="S1666">
        <v>0</v>
      </c>
      <c r="T1666">
        <v>0</v>
      </c>
      <c r="U1666">
        <v>0</v>
      </c>
      <c r="V1666">
        <v>3</v>
      </c>
      <c r="W1666">
        <v>11</v>
      </c>
      <c r="X1666">
        <v>0</v>
      </c>
      <c r="Y1666">
        <v>69</v>
      </c>
      <c r="Z1666">
        <v>2504</v>
      </c>
      <c r="AA1666">
        <v>0</v>
      </c>
      <c r="AB1666">
        <v>0</v>
      </c>
      <c r="AC1666">
        <v>1</v>
      </c>
      <c r="AD1666">
        <v>0</v>
      </c>
      <c r="AE1666">
        <v>0</v>
      </c>
      <c r="AF1666">
        <v>0</v>
      </c>
      <c r="AG1666">
        <v>0</v>
      </c>
      <c r="AH1666">
        <v>1</v>
      </c>
      <c r="AI1666">
        <v>0</v>
      </c>
      <c r="AJ1666">
        <v>0</v>
      </c>
      <c r="AK1666">
        <v>588</v>
      </c>
      <c r="AL1666">
        <v>488</v>
      </c>
      <c r="AM1666">
        <v>0</v>
      </c>
    </row>
    <row r="1667" spans="1:39" x14ac:dyDescent="0.25">
      <c r="A1667">
        <v>61787</v>
      </c>
      <c r="B1667">
        <v>0</v>
      </c>
      <c r="C1667">
        <v>0</v>
      </c>
      <c r="D1667">
        <v>71</v>
      </c>
      <c r="E1667">
        <v>621</v>
      </c>
      <c r="F1667">
        <v>73</v>
      </c>
      <c r="G1667">
        <v>414</v>
      </c>
      <c r="H1667">
        <v>78</v>
      </c>
      <c r="I1667">
        <v>48</v>
      </c>
      <c r="J1667">
        <v>85</v>
      </c>
      <c r="K1667">
        <v>1</v>
      </c>
      <c r="L1667">
        <v>8</v>
      </c>
      <c r="M1667">
        <v>4</v>
      </c>
      <c r="N1667">
        <v>6</v>
      </c>
      <c r="O1667">
        <v>5</v>
      </c>
      <c r="P1667">
        <v>0</v>
      </c>
      <c r="Q1667">
        <v>0</v>
      </c>
      <c r="R1667">
        <v>0</v>
      </c>
      <c r="S1667">
        <v>0</v>
      </c>
      <c r="T1667">
        <v>0</v>
      </c>
      <c r="U1667">
        <v>0</v>
      </c>
      <c r="V1667">
        <v>3</v>
      </c>
      <c r="W1667">
        <v>11</v>
      </c>
      <c r="X1667">
        <v>0</v>
      </c>
      <c r="Y1667">
        <v>33</v>
      </c>
      <c r="Z1667">
        <v>2517</v>
      </c>
      <c r="AA1667">
        <v>1</v>
      </c>
      <c r="AB1667">
        <v>0</v>
      </c>
      <c r="AC1667">
        <v>0</v>
      </c>
      <c r="AD1667">
        <v>0</v>
      </c>
      <c r="AE1667">
        <v>0</v>
      </c>
      <c r="AF1667">
        <v>0</v>
      </c>
      <c r="AG1667">
        <v>0</v>
      </c>
      <c r="AH1667">
        <v>0</v>
      </c>
      <c r="AI1667">
        <v>1</v>
      </c>
      <c r="AJ1667">
        <v>0</v>
      </c>
      <c r="AK1667">
        <v>1234</v>
      </c>
      <c r="AL1667">
        <v>1149</v>
      </c>
      <c r="AM1667">
        <v>0</v>
      </c>
    </row>
    <row r="1668" spans="1:39" x14ac:dyDescent="0.25">
      <c r="A1668">
        <v>18169</v>
      </c>
      <c r="B1668">
        <v>1</v>
      </c>
      <c r="C1668">
        <v>0</v>
      </c>
      <c r="D1668">
        <v>40</v>
      </c>
      <c r="E1668">
        <v>9</v>
      </c>
      <c r="F1668">
        <v>0</v>
      </c>
      <c r="G1668">
        <v>5</v>
      </c>
      <c r="H1668">
        <v>0</v>
      </c>
      <c r="I1668">
        <v>0</v>
      </c>
      <c r="J1668">
        <v>7</v>
      </c>
      <c r="K1668">
        <v>1</v>
      </c>
      <c r="L1668">
        <v>1</v>
      </c>
      <c r="M1668">
        <v>0</v>
      </c>
      <c r="N1668">
        <v>2</v>
      </c>
      <c r="O1668">
        <v>8</v>
      </c>
      <c r="P1668">
        <v>0</v>
      </c>
      <c r="Q1668">
        <v>0</v>
      </c>
      <c r="R1668">
        <v>0</v>
      </c>
      <c r="S1668">
        <v>0</v>
      </c>
      <c r="T1668">
        <v>0</v>
      </c>
      <c r="U1668">
        <v>0</v>
      </c>
      <c r="V1668">
        <v>3</v>
      </c>
      <c r="W1668">
        <v>11</v>
      </c>
      <c r="X1668">
        <v>0</v>
      </c>
      <c r="Y1668">
        <v>35</v>
      </c>
      <c r="Z1668">
        <v>2654</v>
      </c>
      <c r="AA1668">
        <v>0</v>
      </c>
      <c r="AB1668">
        <v>1</v>
      </c>
      <c r="AC1668">
        <v>0</v>
      </c>
      <c r="AD1668">
        <v>0</v>
      </c>
      <c r="AE1668">
        <v>0</v>
      </c>
      <c r="AF1668">
        <v>0</v>
      </c>
      <c r="AG1668">
        <v>0</v>
      </c>
      <c r="AH1668">
        <v>0</v>
      </c>
      <c r="AI1668">
        <v>0</v>
      </c>
      <c r="AJ1668">
        <v>1</v>
      </c>
      <c r="AK1668">
        <v>14</v>
      </c>
      <c r="AL1668">
        <v>7</v>
      </c>
      <c r="AM1668">
        <v>0</v>
      </c>
    </row>
    <row r="1669" spans="1:39" x14ac:dyDescent="0.25">
      <c r="A1669">
        <v>24336</v>
      </c>
      <c r="B1669">
        <v>1</v>
      </c>
      <c r="C1669">
        <v>0</v>
      </c>
      <c r="D1669">
        <v>82</v>
      </c>
      <c r="E1669">
        <v>1</v>
      </c>
      <c r="F1669">
        <v>6</v>
      </c>
      <c r="G1669">
        <v>2</v>
      </c>
      <c r="H1669">
        <v>8</v>
      </c>
      <c r="I1669">
        <v>2</v>
      </c>
      <c r="J1669">
        <v>12</v>
      </c>
      <c r="K1669">
        <v>1</v>
      </c>
      <c r="L1669">
        <v>1</v>
      </c>
      <c r="M1669">
        <v>0</v>
      </c>
      <c r="N1669">
        <v>2</v>
      </c>
      <c r="O1669">
        <v>7</v>
      </c>
      <c r="P1669">
        <v>0</v>
      </c>
      <c r="Q1669">
        <v>0</v>
      </c>
      <c r="R1669">
        <v>0</v>
      </c>
      <c r="S1669">
        <v>0</v>
      </c>
      <c r="T1669">
        <v>0</v>
      </c>
      <c r="U1669">
        <v>0</v>
      </c>
      <c r="V1669">
        <v>3</v>
      </c>
      <c r="W1669">
        <v>11</v>
      </c>
      <c r="X1669">
        <v>0</v>
      </c>
      <c r="Y1669">
        <v>39</v>
      </c>
      <c r="Z1669">
        <v>2830</v>
      </c>
      <c r="AA1669">
        <v>0</v>
      </c>
      <c r="AB1669">
        <v>0</v>
      </c>
      <c r="AC1669">
        <v>1</v>
      </c>
      <c r="AD1669">
        <v>0</v>
      </c>
      <c r="AE1669">
        <v>0</v>
      </c>
      <c r="AF1669">
        <v>1</v>
      </c>
      <c r="AG1669">
        <v>0</v>
      </c>
      <c r="AH1669">
        <v>0</v>
      </c>
      <c r="AI1669">
        <v>0</v>
      </c>
      <c r="AJ1669">
        <v>0</v>
      </c>
      <c r="AK1669">
        <v>19</v>
      </c>
      <c r="AL1669">
        <v>7</v>
      </c>
      <c r="AM1669">
        <v>0</v>
      </c>
    </row>
    <row r="1670" spans="1:39" x14ac:dyDescent="0.25">
      <c r="A1670">
        <v>18222</v>
      </c>
      <c r="B1670">
        <v>0</v>
      </c>
      <c r="C1670">
        <v>0</v>
      </c>
      <c r="D1670">
        <v>70</v>
      </c>
      <c r="E1670">
        <v>12</v>
      </c>
      <c r="F1670">
        <v>4</v>
      </c>
      <c r="G1670">
        <v>19</v>
      </c>
      <c r="H1670">
        <v>12</v>
      </c>
      <c r="I1670">
        <v>6</v>
      </c>
      <c r="J1670">
        <v>14</v>
      </c>
      <c r="K1670">
        <v>1</v>
      </c>
      <c r="L1670">
        <v>2</v>
      </c>
      <c r="M1670">
        <v>0</v>
      </c>
      <c r="N1670">
        <v>3</v>
      </c>
      <c r="O1670">
        <v>8</v>
      </c>
      <c r="P1670">
        <v>0</v>
      </c>
      <c r="Q1670">
        <v>0</v>
      </c>
      <c r="R1670">
        <v>0</v>
      </c>
      <c r="S1670">
        <v>0</v>
      </c>
      <c r="T1670">
        <v>0</v>
      </c>
      <c r="U1670">
        <v>0</v>
      </c>
      <c r="V1670">
        <v>3</v>
      </c>
      <c r="W1670">
        <v>11</v>
      </c>
      <c r="X1670">
        <v>0</v>
      </c>
      <c r="Y1670">
        <v>30</v>
      </c>
      <c r="Z1670">
        <v>2704</v>
      </c>
      <c r="AA1670">
        <v>0</v>
      </c>
      <c r="AB1670">
        <v>1</v>
      </c>
      <c r="AC1670">
        <v>0</v>
      </c>
      <c r="AD1670">
        <v>0</v>
      </c>
      <c r="AE1670">
        <v>0</v>
      </c>
      <c r="AF1670">
        <v>0</v>
      </c>
      <c r="AG1670">
        <v>0</v>
      </c>
      <c r="AH1670">
        <v>1</v>
      </c>
      <c r="AI1670">
        <v>0</v>
      </c>
      <c r="AJ1670">
        <v>0</v>
      </c>
      <c r="AK1670">
        <v>53</v>
      </c>
      <c r="AL1670">
        <v>39</v>
      </c>
      <c r="AM1670">
        <v>0</v>
      </c>
    </row>
    <row r="1671" spans="1:39" x14ac:dyDescent="0.25">
      <c r="A1671">
        <v>62335</v>
      </c>
      <c r="B1671">
        <v>0</v>
      </c>
      <c r="C1671">
        <v>1</v>
      </c>
      <c r="D1671">
        <v>87</v>
      </c>
      <c r="E1671">
        <v>243</v>
      </c>
      <c r="F1671">
        <v>131</v>
      </c>
      <c r="G1671">
        <v>217</v>
      </c>
      <c r="H1671">
        <v>85</v>
      </c>
      <c r="I1671">
        <v>6</v>
      </c>
      <c r="J1671">
        <v>26</v>
      </c>
      <c r="K1671">
        <v>2</v>
      </c>
      <c r="L1671">
        <v>3</v>
      </c>
      <c r="M1671">
        <v>3</v>
      </c>
      <c r="N1671">
        <v>13</v>
      </c>
      <c r="O1671">
        <v>2</v>
      </c>
      <c r="P1671">
        <v>0</v>
      </c>
      <c r="Q1671">
        <v>0</v>
      </c>
      <c r="R1671">
        <v>0</v>
      </c>
      <c r="S1671">
        <v>0</v>
      </c>
      <c r="T1671">
        <v>0</v>
      </c>
      <c r="U1671">
        <v>0</v>
      </c>
      <c r="V1671">
        <v>3</v>
      </c>
      <c r="W1671">
        <v>11</v>
      </c>
      <c r="X1671">
        <v>0</v>
      </c>
      <c r="Y1671">
        <v>68</v>
      </c>
      <c r="Z1671">
        <v>2561</v>
      </c>
      <c r="AA1671">
        <v>1</v>
      </c>
      <c r="AB1671">
        <v>0</v>
      </c>
      <c r="AC1671">
        <v>0</v>
      </c>
      <c r="AD1671">
        <v>0</v>
      </c>
      <c r="AE1671">
        <v>0</v>
      </c>
      <c r="AF1671">
        <v>0</v>
      </c>
      <c r="AG1671">
        <v>0</v>
      </c>
      <c r="AH1671">
        <v>1</v>
      </c>
      <c r="AI1671">
        <v>0</v>
      </c>
      <c r="AJ1671">
        <v>0</v>
      </c>
      <c r="AK1671">
        <v>682</v>
      </c>
      <c r="AL1671">
        <v>656</v>
      </c>
      <c r="AM1671">
        <v>0</v>
      </c>
    </row>
    <row r="1672" spans="1:39" x14ac:dyDescent="0.25">
      <c r="A1672">
        <v>42033</v>
      </c>
      <c r="B1672">
        <v>1</v>
      </c>
      <c r="C1672">
        <v>1</v>
      </c>
      <c r="D1672">
        <v>95</v>
      </c>
      <c r="E1672">
        <v>11</v>
      </c>
      <c r="F1672">
        <v>1</v>
      </c>
      <c r="G1672">
        <v>4</v>
      </c>
      <c r="H1672">
        <v>2</v>
      </c>
      <c r="I1672">
        <v>0</v>
      </c>
      <c r="J1672">
        <v>7</v>
      </c>
      <c r="K1672">
        <v>1</v>
      </c>
      <c r="L1672">
        <v>1</v>
      </c>
      <c r="M1672">
        <v>0</v>
      </c>
      <c r="N1672">
        <v>2</v>
      </c>
      <c r="O1672">
        <v>7</v>
      </c>
      <c r="P1672">
        <v>0</v>
      </c>
      <c r="Q1672">
        <v>0</v>
      </c>
      <c r="R1672">
        <v>0</v>
      </c>
      <c r="S1672">
        <v>0</v>
      </c>
      <c r="T1672">
        <v>0</v>
      </c>
      <c r="U1672">
        <v>0</v>
      </c>
      <c r="V1672">
        <v>3</v>
      </c>
      <c r="W1672">
        <v>11</v>
      </c>
      <c r="X1672">
        <v>0</v>
      </c>
      <c r="Y1672">
        <v>49</v>
      </c>
      <c r="Z1672">
        <v>2807</v>
      </c>
      <c r="AA1672">
        <v>0</v>
      </c>
      <c r="AB1672">
        <v>0</v>
      </c>
      <c r="AC1672">
        <v>0</v>
      </c>
      <c r="AD1672">
        <v>1</v>
      </c>
      <c r="AE1672">
        <v>0</v>
      </c>
      <c r="AF1672">
        <v>1</v>
      </c>
      <c r="AG1672">
        <v>0</v>
      </c>
      <c r="AH1672">
        <v>0</v>
      </c>
      <c r="AI1672">
        <v>0</v>
      </c>
      <c r="AJ1672">
        <v>0</v>
      </c>
      <c r="AK1672">
        <v>18</v>
      </c>
      <c r="AL1672">
        <v>11</v>
      </c>
      <c r="AM1672">
        <v>0</v>
      </c>
    </row>
    <row r="1673" spans="1:39" x14ac:dyDescent="0.25">
      <c r="A1673">
        <v>86580</v>
      </c>
      <c r="B1673">
        <v>0</v>
      </c>
      <c r="C1673">
        <v>0</v>
      </c>
      <c r="D1673">
        <v>72</v>
      </c>
      <c r="E1673">
        <v>532</v>
      </c>
      <c r="F1673">
        <v>21</v>
      </c>
      <c r="G1673">
        <v>127</v>
      </c>
      <c r="H1673">
        <v>26</v>
      </c>
      <c r="I1673">
        <v>20</v>
      </c>
      <c r="J1673">
        <v>20</v>
      </c>
      <c r="K1673">
        <v>0</v>
      </c>
      <c r="L1673">
        <v>4</v>
      </c>
      <c r="M1673">
        <v>2</v>
      </c>
      <c r="N1673">
        <v>5</v>
      </c>
      <c r="O1673">
        <v>1</v>
      </c>
      <c r="P1673">
        <v>0</v>
      </c>
      <c r="Q1673">
        <v>0</v>
      </c>
      <c r="R1673">
        <v>1</v>
      </c>
      <c r="S1673">
        <v>0</v>
      </c>
      <c r="T1673">
        <v>0</v>
      </c>
      <c r="U1673">
        <v>0</v>
      </c>
      <c r="V1673">
        <v>3</v>
      </c>
      <c r="W1673">
        <v>11</v>
      </c>
      <c r="X1673">
        <v>0</v>
      </c>
      <c r="Y1673">
        <v>37</v>
      </c>
      <c r="Z1673">
        <v>2646</v>
      </c>
      <c r="AA1673">
        <v>0</v>
      </c>
      <c r="AB1673">
        <v>1</v>
      </c>
      <c r="AC1673">
        <v>0</v>
      </c>
      <c r="AD1673">
        <v>0</v>
      </c>
      <c r="AE1673">
        <v>0</v>
      </c>
      <c r="AF1673">
        <v>0</v>
      </c>
      <c r="AG1673">
        <v>0</v>
      </c>
      <c r="AH1673">
        <v>0</v>
      </c>
      <c r="AI1673">
        <v>0</v>
      </c>
      <c r="AJ1673">
        <v>1</v>
      </c>
      <c r="AK1673">
        <v>726</v>
      </c>
      <c r="AL1673">
        <v>706</v>
      </c>
      <c r="AM1673">
        <v>1</v>
      </c>
    </row>
    <row r="1674" spans="1:39" x14ac:dyDescent="0.25">
      <c r="A1674">
        <v>41437</v>
      </c>
      <c r="B1674">
        <v>1</v>
      </c>
      <c r="C1674">
        <v>1</v>
      </c>
      <c r="D1674">
        <v>5</v>
      </c>
      <c r="E1674">
        <v>29</v>
      </c>
      <c r="F1674">
        <v>0</v>
      </c>
      <c r="G1674">
        <v>2</v>
      </c>
      <c r="H1674">
        <v>0</v>
      </c>
      <c r="I1674">
        <v>0</v>
      </c>
      <c r="J1674">
        <v>1</v>
      </c>
      <c r="K1674">
        <v>1</v>
      </c>
      <c r="L1674">
        <v>1</v>
      </c>
      <c r="M1674">
        <v>0</v>
      </c>
      <c r="N1674">
        <v>3</v>
      </c>
      <c r="O1674">
        <v>7</v>
      </c>
      <c r="P1674">
        <v>0</v>
      </c>
      <c r="Q1674">
        <v>0</v>
      </c>
      <c r="R1674">
        <v>0</v>
      </c>
      <c r="S1674">
        <v>0</v>
      </c>
      <c r="T1674">
        <v>0</v>
      </c>
      <c r="U1674">
        <v>0</v>
      </c>
      <c r="V1674">
        <v>3</v>
      </c>
      <c r="W1674">
        <v>11</v>
      </c>
      <c r="X1674">
        <v>0</v>
      </c>
      <c r="Y1674">
        <v>63</v>
      </c>
      <c r="Z1674">
        <v>2804</v>
      </c>
      <c r="AA1674">
        <v>1</v>
      </c>
      <c r="AB1674">
        <v>0</v>
      </c>
      <c r="AC1674">
        <v>0</v>
      </c>
      <c r="AD1674">
        <v>0</v>
      </c>
      <c r="AE1674">
        <v>0</v>
      </c>
      <c r="AF1674">
        <v>0</v>
      </c>
      <c r="AG1674">
        <v>0</v>
      </c>
      <c r="AH1674">
        <v>0</v>
      </c>
      <c r="AI1674">
        <v>0</v>
      </c>
      <c r="AJ1674">
        <v>1</v>
      </c>
      <c r="AK1674">
        <v>31</v>
      </c>
      <c r="AL1674">
        <v>30</v>
      </c>
      <c r="AM1674">
        <v>0</v>
      </c>
    </row>
    <row r="1675" spans="1:39" x14ac:dyDescent="0.25">
      <c r="A1675">
        <v>73705</v>
      </c>
      <c r="B1675">
        <v>0</v>
      </c>
      <c r="C1675">
        <v>2</v>
      </c>
      <c r="D1675">
        <v>86</v>
      </c>
      <c r="E1675">
        <v>612</v>
      </c>
      <c r="F1675">
        <v>91</v>
      </c>
      <c r="G1675">
        <v>520</v>
      </c>
      <c r="H1675">
        <v>258</v>
      </c>
      <c r="I1675">
        <v>107</v>
      </c>
      <c r="J1675">
        <v>107</v>
      </c>
      <c r="K1675">
        <v>2</v>
      </c>
      <c r="L1675">
        <v>9</v>
      </c>
      <c r="M1675">
        <v>6</v>
      </c>
      <c r="N1675">
        <v>8</v>
      </c>
      <c r="O1675">
        <v>5</v>
      </c>
      <c r="P1675">
        <v>0</v>
      </c>
      <c r="Q1675">
        <v>0</v>
      </c>
      <c r="R1675">
        <v>0</v>
      </c>
      <c r="S1675">
        <v>0</v>
      </c>
      <c r="T1675">
        <v>0</v>
      </c>
      <c r="U1675">
        <v>0</v>
      </c>
      <c r="V1675">
        <v>3</v>
      </c>
      <c r="W1675">
        <v>11</v>
      </c>
      <c r="X1675">
        <v>0</v>
      </c>
      <c r="Y1675">
        <v>69</v>
      </c>
      <c r="Z1675">
        <v>2275</v>
      </c>
      <c r="AA1675">
        <v>0</v>
      </c>
      <c r="AB1675">
        <v>0</v>
      </c>
      <c r="AC1675">
        <v>0</v>
      </c>
      <c r="AD1675">
        <v>0</v>
      </c>
      <c r="AE1675">
        <v>1</v>
      </c>
      <c r="AF1675">
        <v>0</v>
      </c>
      <c r="AG1675">
        <v>0</v>
      </c>
      <c r="AH1675">
        <v>0</v>
      </c>
      <c r="AI1675">
        <v>1</v>
      </c>
      <c r="AJ1675">
        <v>0</v>
      </c>
      <c r="AK1675">
        <v>1588</v>
      </c>
      <c r="AL1675">
        <v>1481</v>
      </c>
      <c r="AM1675">
        <v>0</v>
      </c>
    </row>
    <row r="1676" spans="1:39" x14ac:dyDescent="0.25">
      <c r="A1676">
        <v>61064</v>
      </c>
      <c r="B1676">
        <v>0</v>
      </c>
      <c r="C1676">
        <v>1</v>
      </c>
      <c r="D1676">
        <v>80</v>
      </c>
      <c r="E1676">
        <v>387</v>
      </c>
      <c r="F1676">
        <v>126</v>
      </c>
      <c r="G1676">
        <v>342</v>
      </c>
      <c r="H1676">
        <v>0</v>
      </c>
      <c r="I1676">
        <v>45</v>
      </c>
      <c r="J1676">
        <v>180</v>
      </c>
      <c r="K1676">
        <v>5</v>
      </c>
      <c r="L1676">
        <v>8</v>
      </c>
      <c r="M1676">
        <v>4</v>
      </c>
      <c r="N1676">
        <v>11</v>
      </c>
      <c r="O1676">
        <v>6</v>
      </c>
      <c r="P1676">
        <v>0</v>
      </c>
      <c r="Q1676">
        <v>0</v>
      </c>
      <c r="R1676">
        <v>0</v>
      </c>
      <c r="S1676">
        <v>0</v>
      </c>
      <c r="T1676">
        <v>0</v>
      </c>
      <c r="U1676">
        <v>0</v>
      </c>
      <c r="V1676">
        <v>3</v>
      </c>
      <c r="W1676">
        <v>11</v>
      </c>
      <c r="X1676">
        <v>0</v>
      </c>
      <c r="Y1676">
        <v>44</v>
      </c>
      <c r="Z1676">
        <v>2826</v>
      </c>
      <c r="AA1676">
        <v>0</v>
      </c>
      <c r="AB1676">
        <v>1</v>
      </c>
      <c r="AC1676">
        <v>0</v>
      </c>
      <c r="AD1676">
        <v>0</v>
      </c>
      <c r="AE1676">
        <v>0</v>
      </c>
      <c r="AF1676">
        <v>0</v>
      </c>
      <c r="AG1676">
        <v>0</v>
      </c>
      <c r="AH1676">
        <v>1</v>
      </c>
      <c r="AI1676">
        <v>0</v>
      </c>
      <c r="AJ1676">
        <v>0</v>
      </c>
      <c r="AK1676">
        <v>900</v>
      </c>
      <c r="AL1676">
        <v>720</v>
      </c>
      <c r="AM1676">
        <v>0</v>
      </c>
    </row>
    <row r="1677" spans="1:39" x14ac:dyDescent="0.25">
      <c r="A1677">
        <v>38452</v>
      </c>
      <c r="B1677">
        <v>1</v>
      </c>
      <c r="C1677">
        <v>1</v>
      </c>
      <c r="D1677">
        <v>62</v>
      </c>
      <c r="E1677">
        <v>56</v>
      </c>
      <c r="F1677">
        <v>0</v>
      </c>
      <c r="G1677">
        <v>14</v>
      </c>
      <c r="H1677">
        <v>0</v>
      </c>
      <c r="I1677">
        <v>0</v>
      </c>
      <c r="J1677">
        <v>2</v>
      </c>
      <c r="K1677">
        <v>3</v>
      </c>
      <c r="L1677">
        <v>3</v>
      </c>
      <c r="M1677">
        <v>0</v>
      </c>
      <c r="N1677">
        <v>3</v>
      </c>
      <c r="O1677">
        <v>7</v>
      </c>
      <c r="P1677">
        <v>0</v>
      </c>
      <c r="Q1677">
        <v>0</v>
      </c>
      <c r="R1677">
        <v>0</v>
      </c>
      <c r="S1677">
        <v>0</v>
      </c>
      <c r="T1677">
        <v>0</v>
      </c>
      <c r="U1677">
        <v>0</v>
      </c>
      <c r="V1677">
        <v>3</v>
      </c>
      <c r="W1677">
        <v>11</v>
      </c>
      <c r="X1677">
        <v>0</v>
      </c>
      <c r="Y1677">
        <v>65</v>
      </c>
      <c r="Z1677">
        <v>2250</v>
      </c>
      <c r="AA1677">
        <v>0</v>
      </c>
      <c r="AB1677">
        <v>1</v>
      </c>
      <c r="AC1677">
        <v>0</v>
      </c>
      <c r="AD1677">
        <v>0</v>
      </c>
      <c r="AE1677">
        <v>0</v>
      </c>
      <c r="AF1677">
        <v>0</v>
      </c>
      <c r="AG1677">
        <v>0</v>
      </c>
      <c r="AH1677">
        <v>0</v>
      </c>
      <c r="AI1677">
        <v>1</v>
      </c>
      <c r="AJ1677">
        <v>0</v>
      </c>
      <c r="AK1677">
        <v>70</v>
      </c>
      <c r="AL1677">
        <v>68</v>
      </c>
      <c r="AM1677">
        <v>0</v>
      </c>
    </row>
    <row r="1678" spans="1:39" x14ac:dyDescent="0.25">
      <c r="A1678">
        <v>18358</v>
      </c>
      <c r="B1678">
        <v>1</v>
      </c>
      <c r="C1678">
        <v>0</v>
      </c>
      <c r="D1678">
        <v>49</v>
      </c>
      <c r="E1678">
        <v>6</v>
      </c>
      <c r="F1678">
        <v>8</v>
      </c>
      <c r="G1678">
        <v>19</v>
      </c>
      <c r="H1678">
        <v>16</v>
      </c>
      <c r="I1678">
        <v>4</v>
      </c>
      <c r="J1678">
        <v>4</v>
      </c>
      <c r="K1678">
        <v>3</v>
      </c>
      <c r="L1678">
        <v>3</v>
      </c>
      <c r="M1678">
        <v>0</v>
      </c>
      <c r="N1678">
        <v>4</v>
      </c>
      <c r="O1678">
        <v>7</v>
      </c>
      <c r="P1678">
        <v>0</v>
      </c>
      <c r="Q1678">
        <v>0</v>
      </c>
      <c r="R1678">
        <v>0</v>
      </c>
      <c r="S1678">
        <v>0</v>
      </c>
      <c r="T1678">
        <v>0</v>
      </c>
      <c r="U1678">
        <v>0</v>
      </c>
      <c r="V1678">
        <v>3</v>
      </c>
      <c r="W1678">
        <v>11</v>
      </c>
      <c r="X1678">
        <v>0</v>
      </c>
      <c r="Y1678">
        <v>31</v>
      </c>
      <c r="Z1678">
        <v>2380</v>
      </c>
      <c r="AA1678">
        <v>0</v>
      </c>
      <c r="AB1678">
        <v>0</v>
      </c>
      <c r="AC1678">
        <v>1</v>
      </c>
      <c r="AD1678">
        <v>0</v>
      </c>
      <c r="AE1678">
        <v>0</v>
      </c>
      <c r="AF1678">
        <v>0</v>
      </c>
      <c r="AG1678">
        <v>0</v>
      </c>
      <c r="AH1678">
        <v>1</v>
      </c>
      <c r="AI1678">
        <v>0</v>
      </c>
      <c r="AJ1678">
        <v>0</v>
      </c>
      <c r="AK1678">
        <v>53</v>
      </c>
      <c r="AL1678">
        <v>49</v>
      </c>
      <c r="AM1678">
        <v>0</v>
      </c>
    </row>
    <row r="1679" spans="1:39" x14ac:dyDescent="0.25">
      <c r="A1679">
        <v>55012</v>
      </c>
      <c r="B1679">
        <v>0</v>
      </c>
      <c r="C1679">
        <v>1</v>
      </c>
      <c r="D1679">
        <v>85</v>
      </c>
      <c r="E1679">
        <v>582</v>
      </c>
      <c r="F1679">
        <v>0</v>
      </c>
      <c r="G1679">
        <v>65</v>
      </c>
      <c r="H1679">
        <v>0</v>
      </c>
      <c r="I1679">
        <v>0</v>
      </c>
      <c r="J1679">
        <v>13</v>
      </c>
      <c r="K1679">
        <v>6</v>
      </c>
      <c r="L1679">
        <v>8</v>
      </c>
      <c r="M1679">
        <v>2</v>
      </c>
      <c r="N1679">
        <v>9</v>
      </c>
      <c r="O1679">
        <v>5</v>
      </c>
      <c r="P1679">
        <v>0</v>
      </c>
      <c r="Q1679">
        <v>0</v>
      </c>
      <c r="R1679">
        <v>0</v>
      </c>
      <c r="S1679">
        <v>0</v>
      </c>
      <c r="T1679">
        <v>0</v>
      </c>
      <c r="U1679">
        <v>0</v>
      </c>
      <c r="V1679">
        <v>3</v>
      </c>
      <c r="W1679">
        <v>11</v>
      </c>
      <c r="X1679">
        <v>0</v>
      </c>
      <c r="Y1679">
        <v>47</v>
      </c>
      <c r="Z1679">
        <v>2259</v>
      </c>
      <c r="AA1679">
        <v>0</v>
      </c>
      <c r="AB1679">
        <v>0</v>
      </c>
      <c r="AC1679">
        <v>0</v>
      </c>
      <c r="AD1679">
        <v>1</v>
      </c>
      <c r="AE1679">
        <v>0</v>
      </c>
      <c r="AF1679">
        <v>0</v>
      </c>
      <c r="AG1679">
        <v>0</v>
      </c>
      <c r="AH1679">
        <v>0</v>
      </c>
      <c r="AI1679">
        <v>0</v>
      </c>
      <c r="AJ1679">
        <v>1</v>
      </c>
      <c r="AK1679">
        <v>647</v>
      </c>
      <c r="AL1679">
        <v>634</v>
      </c>
      <c r="AM1679">
        <v>0</v>
      </c>
    </row>
    <row r="1680" spans="1:39" x14ac:dyDescent="0.25">
      <c r="A1680">
        <v>9722</v>
      </c>
      <c r="B1680">
        <v>1</v>
      </c>
      <c r="C1680">
        <v>0</v>
      </c>
      <c r="D1680">
        <v>7</v>
      </c>
      <c r="E1680">
        <v>6</v>
      </c>
      <c r="F1680">
        <v>17</v>
      </c>
      <c r="G1680">
        <v>16</v>
      </c>
      <c r="H1680">
        <v>6</v>
      </c>
      <c r="I1680">
        <v>16</v>
      </c>
      <c r="J1680">
        <v>42</v>
      </c>
      <c r="K1680">
        <v>4</v>
      </c>
      <c r="L1680">
        <v>3</v>
      </c>
      <c r="M1680">
        <v>1</v>
      </c>
      <c r="N1680">
        <v>3</v>
      </c>
      <c r="O1680">
        <v>8</v>
      </c>
      <c r="P1680">
        <v>0</v>
      </c>
      <c r="Q1680">
        <v>0</v>
      </c>
      <c r="R1680">
        <v>0</v>
      </c>
      <c r="S1680">
        <v>0</v>
      </c>
      <c r="T1680">
        <v>0</v>
      </c>
      <c r="U1680">
        <v>0</v>
      </c>
      <c r="V1680">
        <v>3</v>
      </c>
      <c r="W1680">
        <v>11</v>
      </c>
      <c r="X1680">
        <v>1</v>
      </c>
      <c r="Y1680">
        <v>47</v>
      </c>
      <c r="Z1680">
        <v>2794</v>
      </c>
      <c r="AA1680">
        <v>0</v>
      </c>
      <c r="AB1680">
        <v>0</v>
      </c>
      <c r="AC1680">
        <v>0</v>
      </c>
      <c r="AD1680">
        <v>1</v>
      </c>
      <c r="AE1680">
        <v>0</v>
      </c>
      <c r="AF1680">
        <v>0</v>
      </c>
      <c r="AG1680">
        <v>1</v>
      </c>
      <c r="AH1680">
        <v>0</v>
      </c>
      <c r="AI1680">
        <v>0</v>
      </c>
      <c r="AJ1680">
        <v>0</v>
      </c>
      <c r="AK1680">
        <v>61</v>
      </c>
      <c r="AL1680">
        <v>19</v>
      </c>
      <c r="AM1680">
        <v>0</v>
      </c>
    </row>
    <row r="1681" spans="1:39" x14ac:dyDescent="0.25">
      <c r="A1681">
        <v>38175</v>
      </c>
      <c r="B1681">
        <v>1</v>
      </c>
      <c r="C1681">
        <v>0</v>
      </c>
      <c r="D1681">
        <v>6</v>
      </c>
      <c r="E1681">
        <v>70</v>
      </c>
      <c r="F1681">
        <v>6</v>
      </c>
      <c r="G1681">
        <v>69</v>
      </c>
      <c r="H1681">
        <v>2</v>
      </c>
      <c r="I1681">
        <v>3</v>
      </c>
      <c r="J1681">
        <v>3</v>
      </c>
      <c r="K1681">
        <v>3</v>
      </c>
      <c r="L1681">
        <v>3</v>
      </c>
      <c r="M1681">
        <v>1</v>
      </c>
      <c r="N1681">
        <v>4</v>
      </c>
      <c r="O1681">
        <v>7</v>
      </c>
      <c r="P1681">
        <v>0</v>
      </c>
      <c r="Q1681">
        <v>0</v>
      </c>
      <c r="R1681">
        <v>0</v>
      </c>
      <c r="S1681">
        <v>0</v>
      </c>
      <c r="T1681">
        <v>0</v>
      </c>
      <c r="U1681">
        <v>0</v>
      </c>
      <c r="V1681">
        <v>3</v>
      </c>
      <c r="W1681">
        <v>11</v>
      </c>
      <c r="X1681">
        <v>0</v>
      </c>
      <c r="Y1681">
        <v>36</v>
      </c>
      <c r="Z1681">
        <v>2438</v>
      </c>
      <c r="AA1681">
        <v>0</v>
      </c>
      <c r="AB1681">
        <v>1</v>
      </c>
      <c r="AC1681">
        <v>0</v>
      </c>
      <c r="AD1681">
        <v>0</v>
      </c>
      <c r="AE1681">
        <v>0</v>
      </c>
      <c r="AF1681">
        <v>0</v>
      </c>
      <c r="AG1681">
        <v>0</v>
      </c>
      <c r="AH1681">
        <v>0</v>
      </c>
      <c r="AI1681">
        <v>0</v>
      </c>
      <c r="AJ1681">
        <v>1</v>
      </c>
      <c r="AK1681">
        <v>150</v>
      </c>
      <c r="AL1681">
        <v>147</v>
      </c>
      <c r="AM1681">
        <v>0</v>
      </c>
    </row>
    <row r="1682" spans="1:39" x14ac:dyDescent="0.25">
      <c r="A1682">
        <v>58656</v>
      </c>
      <c r="B1682">
        <v>0</v>
      </c>
      <c r="C1682">
        <v>1</v>
      </c>
      <c r="D1682">
        <v>25</v>
      </c>
      <c r="E1682">
        <v>962</v>
      </c>
      <c r="F1682">
        <v>12</v>
      </c>
      <c r="G1682">
        <v>194</v>
      </c>
      <c r="H1682">
        <v>16</v>
      </c>
      <c r="I1682">
        <v>24</v>
      </c>
      <c r="J1682">
        <v>12</v>
      </c>
      <c r="K1682">
        <v>4</v>
      </c>
      <c r="L1682">
        <v>7</v>
      </c>
      <c r="M1682">
        <v>8</v>
      </c>
      <c r="N1682">
        <v>13</v>
      </c>
      <c r="O1682">
        <v>6</v>
      </c>
      <c r="P1682">
        <v>0</v>
      </c>
      <c r="Q1682">
        <v>0</v>
      </c>
      <c r="R1682">
        <v>1</v>
      </c>
      <c r="S1682">
        <v>0</v>
      </c>
      <c r="T1682">
        <v>0</v>
      </c>
      <c r="U1682">
        <v>0</v>
      </c>
      <c r="V1682">
        <v>3</v>
      </c>
      <c r="W1682">
        <v>11</v>
      </c>
      <c r="X1682">
        <v>0</v>
      </c>
      <c r="Y1682">
        <v>64</v>
      </c>
      <c r="Z1682">
        <v>2806</v>
      </c>
      <c r="AA1682">
        <v>0</v>
      </c>
      <c r="AB1682">
        <v>0</v>
      </c>
      <c r="AC1682">
        <v>0</v>
      </c>
      <c r="AD1682">
        <v>1</v>
      </c>
      <c r="AE1682">
        <v>0</v>
      </c>
      <c r="AF1682">
        <v>0</v>
      </c>
      <c r="AG1682">
        <v>0</v>
      </c>
      <c r="AH1682">
        <v>0</v>
      </c>
      <c r="AI1682">
        <v>1</v>
      </c>
      <c r="AJ1682">
        <v>0</v>
      </c>
      <c r="AK1682">
        <v>1208</v>
      </c>
      <c r="AL1682">
        <v>1196</v>
      </c>
      <c r="AM1682">
        <v>1</v>
      </c>
    </row>
    <row r="1683" spans="1:39" x14ac:dyDescent="0.25">
      <c r="A1683">
        <v>52117</v>
      </c>
      <c r="B1683">
        <v>0</v>
      </c>
      <c r="C1683">
        <v>1</v>
      </c>
      <c r="D1683">
        <v>55</v>
      </c>
      <c r="E1683">
        <v>112</v>
      </c>
      <c r="F1683">
        <v>10</v>
      </c>
      <c r="G1683">
        <v>107</v>
      </c>
      <c r="H1683">
        <v>30</v>
      </c>
      <c r="I1683">
        <v>0</v>
      </c>
      <c r="J1683">
        <v>20</v>
      </c>
      <c r="K1683">
        <v>2</v>
      </c>
      <c r="L1683">
        <v>5</v>
      </c>
      <c r="M1683">
        <v>2</v>
      </c>
      <c r="N1683">
        <v>4</v>
      </c>
      <c r="O1683">
        <v>7</v>
      </c>
      <c r="P1683">
        <v>0</v>
      </c>
      <c r="Q1683">
        <v>0</v>
      </c>
      <c r="R1683">
        <v>0</v>
      </c>
      <c r="S1683">
        <v>0</v>
      </c>
      <c r="T1683">
        <v>0</v>
      </c>
      <c r="U1683">
        <v>0</v>
      </c>
      <c r="V1683">
        <v>3</v>
      </c>
      <c r="W1683">
        <v>11</v>
      </c>
      <c r="X1683">
        <v>0</v>
      </c>
      <c r="Y1683">
        <v>55</v>
      </c>
      <c r="Z1683">
        <v>2841</v>
      </c>
      <c r="AA1683">
        <v>0</v>
      </c>
      <c r="AB1683">
        <v>0</v>
      </c>
      <c r="AC1683">
        <v>0</v>
      </c>
      <c r="AD1683">
        <v>1</v>
      </c>
      <c r="AE1683">
        <v>0</v>
      </c>
      <c r="AF1683">
        <v>0</v>
      </c>
      <c r="AG1683">
        <v>0</v>
      </c>
      <c r="AH1683">
        <v>1</v>
      </c>
      <c r="AI1683">
        <v>0</v>
      </c>
      <c r="AJ1683">
        <v>0</v>
      </c>
      <c r="AK1683">
        <v>259</v>
      </c>
      <c r="AL1683">
        <v>239</v>
      </c>
      <c r="AM1683">
        <v>0</v>
      </c>
    </row>
    <row r="1684" spans="1:39" x14ac:dyDescent="0.25">
      <c r="A1684">
        <v>64813</v>
      </c>
      <c r="B1684">
        <v>1</v>
      </c>
      <c r="C1684">
        <v>0</v>
      </c>
      <c r="D1684">
        <v>81</v>
      </c>
      <c r="E1684">
        <v>293</v>
      </c>
      <c r="F1684">
        <v>0</v>
      </c>
      <c r="G1684">
        <v>124</v>
      </c>
      <c r="H1684">
        <v>179</v>
      </c>
      <c r="I1684">
        <v>97</v>
      </c>
      <c r="J1684">
        <v>52</v>
      </c>
      <c r="K1684">
        <v>1</v>
      </c>
      <c r="L1684">
        <v>7</v>
      </c>
      <c r="M1684">
        <v>2</v>
      </c>
      <c r="N1684">
        <v>10</v>
      </c>
      <c r="O1684">
        <v>5</v>
      </c>
      <c r="P1684">
        <v>0</v>
      </c>
      <c r="Q1684">
        <v>0</v>
      </c>
      <c r="R1684">
        <v>0</v>
      </c>
      <c r="S1684">
        <v>0</v>
      </c>
      <c r="T1684">
        <v>0</v>
      </c>
      <c r="U1684">
        <v>0</v>
      </c>
      <c r="V1684">
        <v>3</v>
      </c>
      <c r="W1684">
        <v>11</v>
      </c>
      <c r="X1684">
        <v>0</v>
      </c>
      <c r="Y1684">
        <v>42</v>
      </c>
      <c r="Z1684">
        <v>2337</v>
      </c>
      <c r="AA1684">
        <v>0</v>
      </c>
      <c r="AB1684">
        <v>1</v>
      </c>
      <c r="AC1684">
        <v>0</v>
      </c>
      <c r="AD1684">
        <v>0</v>
      </c>
      <c r="AE1684">
        <v>0</v>
      </c>
      <c r="AF1684">
        <v>0</v>
      </c>
      <c r="AG1684">
        <v>0</v>
      </c>
      <c r="AH1684">
        <v>1</v>
      </c>
      <c r="AI1684">
        <v>0</v>
      </c>
      <c r="AJ1684">
        <v>0</v>
      </c>
      <c r="AK1684">
        <v>693</v>
      </c>
      <c r="AL1684">
        <v>641</v>
      </c>
      <c r="AM1684">
        <v>0</v>
      </c>
    </row>
    <row r="1685" spans="1:39" x14ac:dyDescent="0.25">
      <c r="A1685">
        <v>54222</v>
      </c>
      <c r="B1685">
        <v>0</v>
      </c>
      <c r="C1685">
        <v>1</v>
      </c>
      <c r="D1685">
        <v>98</v>
      </c>
      <c r="E1685">
        <v>199</v>
      </c>
      <c r="F1685">
        <v>12</v>
      </c>
      <c r="G1685">
        <v>31</v>
      </c>
      <c r="H1685">
        <v>3</v>
      </c>
      <c r="I1685">
        <v>12</v>
      </c>
      <c r="J1685">
        <v>7</v>
      </c>
      <c r="K1685">
        <v>1</v>
      </c>
      <c r="L1685">
        <v>3</v>
      </c>
      <c r="M1685">
        <v>3</v>
      </c>
      <c r="N1685">
        <v>5</v>
      </c>
      <c r="O1685">
        <v>3</v>
      </c>
      <c r="P1685">
        <v>0</v>
      </c>
      <c r="Q1685">
        <v>0</v>
      </c>
      <c r="R1685">
        <v>0</v>
      </c>
      <c r="S1685">
        <v>0</v>
      </c>
      <c r="T1685">
        <v>0</v>
      </c>
      <c r="U1685">
        <v>0</v>
      </c>
      <c r="V1685">
        <v>3</v>
      </c>
      <c r="W1685">
        <v>11</v>
      </c>
      <c r="X1685">
        <v>0</v>
      </c>
      <c r="Y1685">
        <v>47</v>
      </c>
      <c r="Z1685">
        <v>2279</v>
      </c>
      <c r="AA1685">
        <v>0</v>
      </c>
      <c r="AB1685">
        <v>1</v>
      </c>
      <c r="AC1685">
        <v>0</v>
      </c>
      <c r="AD1685">
        <v>0</v>
      </c>
      <c r="AE1685">
        <v>0</v>
      </c>
      <c r="AF1685">
        <v>0</v>
      </c>
      <c r="AG1685">
        <v>0</v>
      </c>
      <c r="AH1685">
        <v>0</v>
      </c>
      <c r="AI1685">
        <v>0</v>
      </c>
      <c r="AJ1685">
        <v>1</v>
      </c>
      <c r="AK1685">
        <v>257</v>
      </c>
      <c r="AL1685">
        <v>250</v>
      </c>
      <c r="AM1685">
        <v>0</v>
      </c>
    </row>
    <row r="1686" spans="1:39" x14ac:dyDescent="0.25">
      <c r="A1686">
        <v>83512</v>
      </c>
      <c r="B1686">
        <v>0</v>
      </c>
      <c r="C1686">
        <v>0</v>
      </c>
      <c r="D1686">
        <v>31</v>
      </c>
      <c r="E1686">
        <v>1060</v>
      </c>
      <c r="F1686">
        <v>61</v>
      </c>
      <c r="G1686">
        <v>835</v>
      </c>
      <c r="H1686">
        <v>80</v>
      </c>
      <c r="I1686">
        <v>20</v>
      </c>
      <c r="J1686">
        <v>101</v>
      </c>
      <c r="K1686">
        <v>1</v>
      </c>
      <c r="L1686">
        <v>4</v>
      </c>
      <c r="M1686">
        <v>7</v>
      </c>
      <c r="N1686">
        <v>10</v>
      </c>
      <c r="O1686">
        <v>1</v>
      </c>
      <c r="P1686">
        <v>1</v>
      </c>
      <c r="Q1686">
        <v>0</v>
      </c>
      <c r="R1686">
        <v>1</v>
      </c>
      <c r="S1686">
        <v>1</v>
      </c>
      <c r="T1686">
        <v>1</v>
      </c>
      <c r="U1686">
        <v>0</v>
      </c>
      <c r="V1686">
        <v>3</v>
      </c>
      <c r="W1686">
        <v>11</v>
      </c>
      <c r="X1686">
        <v>1</v>
      </c>
      <c r="Y1686">
        <v>34</v>
      </c>
      <c r="Z1686">
        <v>2171</v>
      </c>
      <c r="AA1686">
        <v>0</v>
      </c>
      <c r="AB1686">
        <v>1</v>
      </c>
      <c r="AC1686">
        <v>0</v>
      </c>
      <c r="AD1686">
        <v>0</v>
      </c>
      <c r="AE1686">
        <v>0</v>
      </c>
      <c r="AF1686">
        <v>0</v>
      </c>
      <c r="AG1686">
        <v>0</v>
      </c>
      <c r="AH1686">
        <v>1</v>
      </c>
      <c r="AI1686">
        <v>0</v>
      </c>
      <c r="AJ1686">
        <v>0</v>
      </c>
      <c r="AK1686">
        <v>2056</v>
      </c>
      <c r="AL1686">
        <v>1955</v>
      </c>
      <c r="AM1686">
        <v>4</v>
      </c>
    </row>
    <row r="1687" spans="1:39" x14ac:dyDescent="0.25">
      <c r="A1687">
        <v>77520</v>
      </c>
      <c r="B1687">
        <v>0</v>
      </c>
      <c r="C1687">
        <v>1</v>
      </c>
      <c r="D1687">
        <v>30</v>
      </c>
      <c r="E1687">
        <v>940</v>
      </c>
      <c r="F1687">
        <v>44</v>
      </c>
      <c r="G1687">
        <v>396</v>
      </c>
      <c r="H1687">
        <v>0</v>
      </c>
      <c r="I1687">
        <v>88</v>
      </c>
      <c r="J1687">
        <v>58</v>
      </c>
      <c r="K1687">
        <v>1</v>
      </c>
      <c r="L1687">
        <v>8</v>
      </c>
      <c r="M1687">
        <v>7</v>
      </c>
      <c r="N1687">
        <v>7</v>
      </c>
      <c r="O1687">
        <v>4</v>
      </c>
      <c r="P1687">
        <v>1</v>
      </c>
      <c r="Q1687">
        <v>0</v>
      </c>
      <c r="R1687">
        <v>1</v>
      </c>
      <c r="S1687">
        <v>1</v>
      </c>
      <c r="T1687">
        <v>0</v>
      </c>
      <c r="U1687">
        <v>0</v>
      </c>
      <c r="V1687">
        <v>3</v>
      </c>
      <c r="W1687">
        <v>11</v>
      </c>
      <c r="X1687">
        <v>1</v>
      </c>
      <c r="Y1687">
        <v>61</v>
      </c>
      <c r="Z1687">
        <v>2464</v>
      </c>
      <c r="AA1687">
        <v>0</v>
      </c>
      <c r="AB1687">
        <v>1</v>
      </c>
      <c r="AC1687">
        <v>0</v>
      </c>
      <c r="AD1687">
        <v>0</v>
      </c>
      <c r="AE1687">
        <v>0</v>
      </c>
      <c r="AF1687">
        <v>0</v>
      </c>
      <c r="AG1687">
        <v>0</v>
      </c>
      <c r="AH1687">
        <v>0</v>
      </c>
      <c r="AI1687">
        <v>1</v>
      </c>
      <c r="AJ1687">
        <v>0</v>
      </c>
      <c r="AK1687">
        <v>1468</v>
      </c>
      <c r="AL1687">
        <v>1410</v>
      </c>
      <c r="AM1687">
        <v>3</v>
      </c>
    </row>
    <row r="1688" spans="1:39" x14ac:dyDescent="0.25">
      <c r="A1688">
        <v>41154</v>
      </c>
      <c r="B1688">
        <v>0</v>
      </c>
      <c r="C1688">
        <v>1</v>
      </c>
      <c r="D1688">
        <v>98</v>
      </c>
      <c r="E1688">
        <v>44</v>
      </c>
      <c r="F1688">
        <v>2</v>
      </c>
      <c r="G1688">
        <v>11</v>
      </c>
      <c r="H1688">
        <v>2</v>
      </c>
      <c r="I1688">
        <v>3</v>
      </c>
      <c r="J1688">
        <v>7</v>
      </c>
      <c r="K1688">
        <v>1</v>
      </c>
      <c r="L1688">
        <v>1</v>
      </c>
      <c r="M1688">
        <v>0</v>
      </c>
      <c r="N1688">
        <v>4</v>
      </c>
      <c r="O1688">
        <v>5</v>
      </c>
      <c r="P1688">
        <v>0</v>
      </c>
      <c r="Q1688">
        <v>0</v>
      </c>
      <c r="R1688">
        <v>0</v>
      </c>
      <c r="S1688">
        <v>0</v>
      </c>
      <c r="T1688">
        <v>0</v>
      </c>
      <c r="U1688">
        <v>0</v>
      </c>
      <c r="V1688">
        <v>3</v>
      </c>
      <c r="W1688">
        <v>11</v>
      </c>
      <c r="X1688">
        <v>0</v>
      </c>
      <c r="Y1688">
        <v>42</v>
      </c>
      <c r="Z1688">
        <v>2605</v>
      </c>
      <c r="AA1688">
        <v>0</v>
      </c>
      <c r="AB1688">
        <v>0</v>
      </c>
      <c r="AC1688">
        <v>0</v>
      </c>
      <c r="AD1688">
        <v>1</v>
      </c>
      <c r="AE1688">
        <v>0</v>
      </c>
      <c r="AF1688">
        <v>0</v>
      </c>
      <c r="AG1688">
        <v>0</v>
      </c>
      <c r="AH1688">
        <v>1</v>
      </c>
      <c r="AI1688">
        <v>0</v>
      </c>
      <c r="AJ1688">
        <v>0</v>
      </c>
      <c r="AK1688">
        <v>62</v>
      </c>
      <c r="AL1688">
        <v>55</v>
      </c>
      <c r="AM1688">
        <v>0</v>
      </c>
    </row>
    <row r="1689" spans="1:39" x14ac:dyDescent="0.25">
      <c r="A1689">
        <v>80398</v>
      </c>
      <c r="B1689">
        <v>0</v>
      </c>
      <c r="C1689">
        <v>0</v>
      </c>
      <c r="D1689">
        <v>92</v>
      </c>
      <c r="E1689">
        <v>342</v>
      </c>
      <c r="F1689">
        <v>51</v>
      </c>
      <c r="G1689">
        <v>936</v>
      </c>
      <c r="H1689">
        <v>207</v>
      </c>
      <c r="I1689">
        <v>35</v>
      </c>
      <c r="J1689">
        <v>26</v>
      </c>
      <c r="K1689">
        <v>1</v>
      </c>
      <c r="L1689">
        <v>5</v>
      </c>
      <c r="M1689">
        <v>8</v>
      </c>
      <c r="N1689">
        <v>12</v>
      </c>
      <c r="O1689">
        <v>3</v>
      </c>
      <c r="P1689">
        <v>0</v>
      </c>
      <c r="Q1689">
        <v>0</v>
      </c>
      <c r="R1689">
        <v>1</v>
      </c>
      <c r="S1689">
        <v>0</v>
      </c>
      <c r="T1689">
        <v>0</v>
      </c>
      <c r="U1689">
        <v>0</v>
      </c>
      <c r="V1689">
        <v>3</v>
      </c>
      <c r="W1689">
        <v>11</v>
      </c>
      <c r="X1689">
        <v>0</v>
      </c>
      <c r="Y1689">
        <v>54</v>
      </c>
      <c r="Z1689">
        <v>2755</v>
      </c>
      <c r="AA1689">
        <v>0</v>
      </c>
      <c r="AB1689">
        <v>1</v>
      </c>
      <c r="AC1689">
        <v>0</v>
      </c>
      <c r="AD1689">
        <v>0</v>
      </c>
      <c r="AE1689">
        <v>0</v>
      </c>
      <c r="AF1689">
        <v>0</v>
      </c>
      <c r="AG1689">
        <v>0</v>
      </c>
      <c r="AH1689">
        <v>1</v>
      </c>
      <c r="AI1689">
        <v>0</v>
      </c>
      <c r="AJ1689">
        <v>0</v>
      </c>
      <c r="AK1689">
        <v>1571</v>
      </c>
      <c r="AL1689">
        <v>1545</v>
      </c>
      <c r="AM1689">
        <v>1</v>
      </c>
    </row>
    <row r="1690" spans="1:39" x14ac:dyDescent="0.25">
      <c r="A1690">
        <v>18746</v>
      </c>
      <c r="B1690">
        <v>1</v>
      </c>
      <c r="C1690">
        <v>0</v>
      </c>
      <c r="D1690">
        <v>41</v>
      </c>
      <c r="E1690">
        <v>2</v>
      </c>
      <c r="F1690">
        <v>10</v>
      </c>
      <c r="G1690">
        <v>11</v>
      </c>
      <c r="H1690">
        <v>12</v>
      </c>
      <c r="I1690">
        <v>9</v>
      </c>
      <c r="J1690">
        <v>20</v>
      </c>
      <c r="K1690">
        <v>2</v>
      </c>
      <c r="L1690">
        <v>3</v>
      </c>
      <c r="M1690">
        <v>0</v>
      </c>
      <c r="N1690">
        <v>3</v>
      </c>
      <c r="O1690">
        <v>6</v>
      </c>
      <c r="P1690">
        <v>0</v>
      </c>
      <c r="Q1690">
        <v>0</v>
      </c>
      <c r="R1690">
        <v>0</v>
      </c>
      <c r="S1690">
        <v>0</v>
      </c>
      <c r="T1690">
        <v>0</v>
      </c>
      <c r="U1690">
        <v>0</v>
      </c>
      <c r="V1690">
        <v>3</v>
      </c>
      <c r="W1690">
        <v>11</v>
      </c>
      <c r="X1690">
        <v>0</v>
      </c>
      <c r="Y1690">
        <v>28</v>
      </c>
      <c r="Z1690">
        <v>2190</v>
      </c>
      <c r="AA1690">
        <v>0</v>
      </c>
      <c r="AB1690">
        <v>0</v>
      </c>
      <c r="AC1690">
        <v>1</v>
      </c>
      <c r="AD1690">
        <v>0</v>
      </c>
      <c r="AE1690">
        <v>0</v>
      </c>
      <c r="AF1690">
        <v>0</v>
      </c>
      <c r="AG1690">
        <v>1</v>
      </c>
      <c r="AH1690">
        <v>0</v>
      </c>
      <c r="AI1690">
        <v>0</v>
      </c>
      <c r="AJ1690">
        <v>0</v>
      </c>
      <c r="AK1690">
        <v>44</v>
      </c>
      <c r="AL1690">
        <v>24</v>
      </c>
      <c r="AM1690">
        <v>0</v>
      </c>
    </row>
    <row r="1691" spans="1:39" x14ac:dyDescent="0.25">
      <c r="A1691">
        <v>35196</v>
      </c>
      <c r="B1691">
        <v>1</v>
      </c>
      <c r="C1691">
        <v>0</v>
      </c>
      <c r="D1691">
        <v>68</v>
      </c>
      <c r="E1691">
        <v>75</v>
      </c>
      <c r="F1691">
        <v>12</v>
      </c>
      <c r="G1691">
        <v>141</v>
      </c>
      <c r="H1691">
        <v>43</v>
      </c>
      <c r="I1691">
        <v>39</v>
      </c>
      <c r="J1691">
        <v>187</v>
      </c>
      <c r="K1691">
        <v>6</v>
      </c>
      <c r="L1691">
        <v>6</v>
      </c>
      <c r="M1691">
        <v>1</v>
      </c>
      <c r="N1691">
        <v>5</v>
      </c>
      <c r="O1691">
        <v>8</v>
      </c>
      <c r="P1691">
        <v>0</v>
      </c>
      <c r="Q1691">
        <v>0</v>
      </c>
      <c r="R1691">
        <v>0</v>
      </c>
      <c r="S1691">
        <v>0</v>
      </c>
      <c r="T1691">
        <v>0</v>
      </c>
      <c r="U1691">
        <v>0</v>
      </c>
      <c r="V1691">
        <v>3</v>
      </c>
      <c r="W1691">
        <v>11</v>
      </c>
      <c r="X1691">
        <v>0</v>
      </c>
      <c r="Y1691">
        <v>36</v>
      </c>
      <c r="Z1691">
        <v>2752</v>
      </c>
      <c r="AA1691">
        <v>0</v>
      </c>
      <c r="AB1691">
        <v>0</v>
      </c>
      <c r="AC1691">
        <v>0</v>
      </c>
      <c r="AD1691">
        <v>1</v>
      </c>
      <c r="AE1691">
        <v>0</v>
      </c>
      <c r="AF1691">
        <v>0</v>
      </c>
      <c r="AG1691">
        <v>0</v>
      </c>
      <c r="AH1691">
        <v>1</v>
      </c>
      <c r="AI1691">
        <v>0</v>
      </c>
      <c r="AJ1691">
        <v>0</v>
      </c>
      <c r="AK1691">
        <v>310</v>
      </c>
      <c r="AL1691">
        <v>123</v>
      </c>
      <c r="AM1691">
        <v>0</v>
      </c>
    </row>
    <row r="1692" spans="1:39" x14ac:dyDescent="0.25">
      <c r="A1692">
        <v>60230</v>
      </c>
      <c r="B1692">
        <v>0</v>
      </c>
      <c r="C1692">
        <v>1</v>
      </c>
      <c r="D1692">
        <v>78</v>
      </c>
      <c r="E1692">
        <v>520</v>
      </c>
      <c r="F1692">
        <v>20</v>
      </c>
      <c r="G1692">
        <v>367</v>
      </c>
      <c r="H1692">
        <v>39</v>
      </c>
      <c r="I1692">
        <v>81</v>
      </c>
      <c r="J1692">
        <v>40</v>
      </c>
      <c r="K1692">
        <v>2</v>
      </c>
      <c r="L1692">
        <v>6</v>
      </c>
      <c r="M1692">
        <v>3</v>
      </c>
      <c r="N1692">
        <v>6</v>
      </c>
      <c r="O1692">
        <v>5</v>
      </c>
      <c r="P1692">
        <v>0</v>
      </c>
      <c r="Q1692">
        <v>0</v>
      </c>
      <c r="R1692">
        <v>0</v>
      </c>
      <c r="S1692">
        <v>0</v>
      </c>
      <c r="T1692">
        <v>0</v>
      </c>
      <c r="U1692">
        <v>0</v>
      </c>
      <c r="V1692">
        <v>3</v>
      </c>
      <c r="W1692">
        <v>11</v>
      </c>
      <c r="X1692">
        <v>0</v>
      </c>
      <c r="Y1692">
        <v>64</v>
      </c>
      <c r="Z1692">
        <v>2564</v>
      </c>
      <c r="AA1692">
        <v>0</v>
      </c>
      <c r="AB1692">
        <v>0</v>
      </c>
      <c r="AC1692">
        <v>1</v>
      </c>
      <c r="AD1692">
        <v>0</v>
      </c>
      <c r="AE1692">
        <v>0</v>
      </c>
      <c r="AF1692">
        <v>0</v>
      </c>
      <c r="AG1692">
        <v>0</v>
      </c>
      <c r="AH1692">
        <v>1</v>
      </c>
      <c r="AI1692">
        <v>0</v>
      </c>
      <c r="AJ1692">
        <v>0</v>
      </c>
      <c r="AK1692">
        <v>1027</v>
      </c>
      <c r="AL1692">
        <v>987</v>
      </c>
      <c r="AM1692">
        <v>0</v>
      </c>
    </row>
    <row r="1693" spans="1:39" x14ac:dyDescent="0.25">
      <c r="A1693">
        <v>22108</v>
      </c>
      <c r="B1693">
        <v>1</v>
      </c>
      <c r="C1693">
        <v>1</v>
      </c>
      <c r="D1693">
        <v>46</v>
      </c>
      <c r="E1693">
        <v>5</v>
      </c>
      <c r="F1693">
        <v>3</v>
      </c>
      <c r="G1693">
        <v>9</v>
      </c>
      <c r="H1693">
        <v>6</v>
      </c>
      <c r="I1693">
        <v>2</v>
      </c>
      <c r="J1693">
        <v>6</v>
      </c>
      <c r="K1693">
        <v>2</v>
      </c>
      <c r="L1693">
        <v>2</v>
      </c>
      <c r="M1693">
        <v>0</v>
      </c>
      <c r="N1693">
        <v>3</v>
      </c>
      <c r="O1693">
        <v>7</v>
      </c>
      <c r="P1693">
        <v>0</v>
      </c>
      <c r="Q1693">
        <v>0</v>
      </c>
      <c r="R1693">
        <v>0</v>
      </c>
      <c r="S1693">
        <v>0</v>
      </c>
      <c r="T1693">
        <v>0</v>
      </c>
      <c r="U1693">
        <v>0</v>
      </c>
      <c r="V1693">
        <v>3</v>
      </c>
      <c r="W1693">
        <v>11</v>
      </c>
      <c r="X1693">
        <v>0</v>
      </c>
      <c r="Y1693">
        <v>43</v>
      </c>
      <c r="Z1693">
        <v>2211</v>
      </c>
      <c r="AA1693">
        <v>0</v>
      </c>
      <c r="AB1693">
        <v>1</v>
      </c>
      <c r="AC1693">
        <v>0</v>
      </c>
      <c r="AD1693">
        <v>0</v>
      </c>
      <c r="AE1693">
        <v>0</v>
      </c>
      <c r="AF1693">
        <v>0</v>
      </c>
      <c r="AG1693">
        <v>0</v>
      </c>
      <c r="AH1693">
        <v>1</v>
      </c>
      <c r="AI1693">
        <v>0</v>
      </c>
      <c r="AJ1693">
        <v>0</v>
      </c>
      <c r="AK1693">
        <v>25</v>
      </c>
      <c r="AL1693">
        <v>19</v>
      </c>
      <c r="AM1693">
        <v>0</v>
      </c>
    </row>
    <row r="1694" spans="1:39" x14ac:dyDescent="0.25">
      <c r="A1694">
        <v>44392</v>
      </c>
      <c r="B1694">
        <v>1</v>
      </c>
      <c r="C1694">
        <v>1</v>
      </c>
      <c r="D1694">
        <v>71</v>
      </c>
      <c r="E1694">
        <v>87</v>
      </c>
      <c r="F1694">
        <v>5</v>
      </c>
      <c r="G1694">
        <v>71</v>
      </c>
      <c r="H1694">
        <v>7</v>
      </c>
      <c r="I1694">
        <v>12</v>
      </c>
      <c r="J1694">
        <v>29</v>
      </c>
      <c r="K1694">
        <v>5</v>
      </c>
      <c r="L1694">
        <v>4</v>
      </c>
      <c r="M1694">
        <v>1</v>
      </c>
      <c r="N1694">
        <v>4</v>
      </c>
      <c r="O1694">
        <v>7</v>
      </c>
      <c r="P1694">
        <v>0</v>
      </c>
      <c r="Q1694">
        <v>0</v>
      </c>
      <c r="R1694">
        <v>0</v>
      </c>
      <c r="S1694">
        <v>0</v>
      </c>
      <c r="T1694">
        <v>0</v>
      </c>
      <c r="U1694">
        <v>0</v>
      </c>
      <c r="V1694">
        <v>3</v>
      </c>
      <c r="W1694">
        <v>11</v>
      </c>
      <c r="X1694">
        <v>0</v>
      </c>
      <c r="Y1694">
        <v>46</v>
      </c>
      <c r="Z1694">
        <v>2456</v>
      </c>
      <c r="AA1694">
        <v>0</v>
      </c>
      <c r="AB1694">
        <v>0</v>
      </c>
      <c r="AC1694">
        <v>0</v>
      </c>
      <c r="AD1694">
        <v>1</v>
      </c>
      <c r="AE1694">
        <v>0</v>
      </c>
      <c r="AF1694">
        <v>0</v>
      </c>
      <c r="AG1694">
        <v>0</v>
      </c>
      <c r="AH1694">
        <v>1</v>
      </c>
      <c r="AI1694">
        <v>0</v>
      </c>
      <c r="AJ1694">
        <v>0</v>
      </c>
      <c r="AK1694">
        <v>182</v>
      </c>
      <c r="AL1694">
        <v>153</v>
      </c>
      <c r="AM1694">
        <v>0</v>
      </c>
    </row>
    <row r="1695" spans="1:39" x14ac:dyDescent="0.25">
      <c r="A1695">
        <v>55424</v>
      </c>
      <c r="B1695">
        <v>0</v>
      </c>
      <c r="C1695">
        <v>1</v>
      </c>
      <c r="D1695">
        <v>6</v>
      </c>
      <c r="E1695">
        <v>462</v>
      </c>
      <c r="F1695">
        <v>61</v>
      </c>
      <c r="G1695">
        <v>184</v>
      </c>
      <c r="H1695">
        <v>10</v>
      </c>
      <c r="I1695">
        <v>53</v>
      </c>
      <c r="J1695">
        <v>107</v>
      </c>
      <c r="K1695">
        <v>4</v>
      </c>
      <c r="L1695">
        <v>7</v>
      </c>
      <c r="M1695">
        <v>5</v>
      </c>
      <c r="N1695">
        <v>9</v>
      </c>
      <c r="O1695">
        <v>6</v>
      </c>
      <c r="P1695">
        <v>1</v>
      </c>
      <c r="Q1695">
        <v>0</v>
      </c>
      <c r="R1695">
        <v>0</v>
      </c>
      <c r="S1695">
        <v>0</v>
      </c>
      <c r="T1695">
        <v>0</v>
      </c>
      <c r="U1695">
        <v>0</v>
      </c>
      <c r="V1695">
        <v>3</v>
      </c>
      <c r="W1695">
        <v>11</v>
      </c>
      <c r="X1695">
        <v>1</v>
      </c>
      <c r="Y1695">
        <v>44</v>
      </c>
      <c r="Z1695">
        <v>2740</v>
      </c>
      <c r="AA1695">
        <v>0</v>
      </c>
      <c r="AB1695">
        <v>1</v>
      </c>
      <c r="AC1695">
        <v>0</v>
      </c>
      <c r="AD1695">
        <v>0</v>
      </c>
      <c r="AE1695">
        <v>0</v>
      </c>
      <c r="AF1695">
        <v>0</v>
      </c>
      <c r="AG1695">
        <v>0</v>
      </c>
      <c r="AH1695">
        <v>0</v>
      </c>
      <c r="AI1695">
        <v>0</v>
      </c>
      <c r="AJ1695">
        <v>1</v>
      </c>
      <c r="AK1695">
        <v>770</v>
      </c>
      <c r="AL1695">
        <v>663</v>
      </c>
      <c r="AM1695">
        <v>1</v>
      </c>
    </row>
    <row r="1696" spans="1:39" x14ac:dyDescent="0.25">
      <c r="A1696">
        <v>17688</v>
      </c>
      <c r="B1696">
        <v>1</v>
      </c>
      <c r="C1696">
        <v>0</v>
      </c>
      <c r="D1696">
        <v>82</v>
      </c>
      <c r="E1696">
        <v>2</v>
      </c>
      <c r="F1696">
        <v>2</v>
      </c>
      <c r="G1696">
        <v>1</v>
      </c>
      <c r="H1696">
        <v>3</v>
      </c>
      <c r="I1696">
        <v>1</v>
      </c>
      <c r="J1696">
        <v>2</v>
      </c>
      <c r="K1696">
        <v>1</v>
      </c>
      <c r="L1696">
        <v>1</v>
      </c>
      <c r="M1696">
        <v>0</v>
      </c>
      <c r="N1696">
        <v>2</v>
      </c>
      <c r="O1696">
        <v>8</v>
      </c>
      <c r="P1696">
        <v>0</v>
      </c>
      <c r="Q1696">
        <v>0</v>
      </c>
      <c r="R1696">
        <v>0</v>
      </c>
      <c r="S1696">
        <v>0</v>
      </c>
      <c r="T1696">
        <v>0</v>
      </c>
      <c r="U1696">
        <v>1</v>
      </c>
      <c r="V1696">
        <v>3</v>
      </c>
      <c r="W1696">
        <v>11</v>
      </c>
      <c r="X1696">
        <v>0</v>
      </c>
      <c r="Y1696">
        <v>41</v>
      </c>
      <c r="Z1696">
        <v>2691</v>
      </c>
      <c r="AA1696">
        <v>0</v>
      </c>
      <c r="AB1696">
        <v>1</v>
      </c>
      <c r="AC1696">
        <v>0</v>
      </c>
      <c r="AD1696">
        <v>0</v>
      </c>
      <c r="AE1696">
        <v>0</v>
      </c>
      <c r="AF1696">
        <v>0</v>
      </c>
      <c r="AG1696">
        <v>0</v>
      </c>
      <c r="AH1696">
        <v>1</v>
      </c>
      <c r="AI1696">
        <v>0</v>
      </c>
      <c r="AJ1696">
        <v>0</v>
      </c>
      <c r="AK1696">
        <v>9</v>
      </c>
      <c r="AL1696">
        <v>7</v>
      </c>
      <c r="AM1696">
        <v>0</v>
      </c>
    </row>
    <row r="1697" spans="1:39" x14ac:dyDescent="0.25">
      <c r="A1697">
        <v>92491</v>
      </c>
      <c r="B1697">
        <v>0</v>
      </c>
      <c r="C1697">
        <v>0</v>
      </c>
      <c r="D1697">
        <v>71</v>
      </c>
      <c r="E1697">
        <v>979</v>
      </c>
      <c r="F1697">
        <v>44</v>
      </c>
      <c r="G1697">
        <v>935</v>
      </c>
      <c r="H1697">
        <v>29</v>
      </c>
      <c r="I1697">
        <v>25</v>
      </c>
      <c r="J1697">
        <v>22</v>
      </c>
      <c r="K1697">
        <v>1</v>
      </c>
      <c r="L1697">
        <v>7</v>
      </c>
      <c r="M1697">
        <v>5</v>
      </c>
      <c r="N1697">
        <v>12</v>
      </c>
      <c r="O1697">
        <v>3</v>
      </c>
      <c r="P1697">
        <v>0</v>
      </c>
      <c r="Q1697">
        <v>1</v>
      </c>
      <c r="R1697">
        <v>1</v>
      </c>
      <c r="S1697">
        <v>1</v>
      </c>
      <c r="T1697">
        <v>0</v>
      </c>
      <c r="U1697">
        <v>0</v>
      </c>
      <c r="V1697">
        <v>3</v>
      </c>
      <c r="W1697">
        <v>11</v>
      </c>
      <c r="X1697">
        <v>1</v>
      </c>
      <c r="Y1697">
        <v>37</v>
      </c>
      <c r="Z1697">
        <v>2583</v>
      </c>
      <c r="AA1697">
        <v>0</v>
      </c>
      <c r="AB1697">
        <v>1</v>
      </c>
      <c r="AC1697">
        <v>0</v>
      </c>
      <c r="AD1697">
        <v>0</v>
      </c>
      <c r="AE1697">
        <v>0</v>
      </c>
      <c r="AF1697">
        <v>0</v>
      </c>
      <c r="AG1697">
        <v>0</v>
      </c>
      <c r="AH1697">
        <v>0</v>
      </c>
      <c r="AI1697">
        <v>0</v>
      </c>
      <c r="AJ1697">
        <v>1</v>
      </c>
      <c r="AK1697">
        <v>2012</v>
      </c>
      <c r="AL1697">
        <v>1990</v>
      </c>
      <c r="AM1697">
        <v>3</v>
      </c>
    </row>
    <row r="1698" spans="1:39" x14ac:dyDescent="0.25">
      <c r="A1698">
        <v>90273</v>
      </c>
      <c r="B1698">
        <v>0</v>
      </c>
      <c r="C1698">
        <v>0</v>
      </c>
      <c r="D1698">
        <v>32</v>
      </c>
      <c r="E1698">
        <v>704</v>
      </c>
      <c r="F1698">
        <v>129</v>
      </c>
      <c r="G1698">
        <v>853</v>
      </c>
      <c r="H1698">
        <v>120</v>
      </c>
      <c r="I1698">
        <v>74</v>
      </c>
      <c r="J1698">
        <v>111</v>
      </c>
      <c r="K1698">
        <v>1</v>
      </c>
      <c r="L1698">
        <v>5</v>
      </c>
      <c r="M1698">
        <v>6</v>
      </c>
      <c r="N1698">
        <v>7</v>
      </c>
      <c r="O1698">
        <v>2</v>
      </c>
      <c r="P1698">
        <v>0</v>
      </c>
      <c r="Q1698">
        <v>1</v>
      </c>
      <c r="R1698">
        <v>1</v>
      </c>
      <c r="S1698">
        <v>1</v>
      </c>
      <c r="T1698">
        <v>0</v>
      </c>
      <c r="U1698">
        <v>0</v>
      </c>
      <c r="V1698">
        <v>3</v>
      </c>
      <c r="W1698">
        <v>11</v>
      </c>
      <c r="X1698">
        <v>1</v>
      </c>
      <c r="Y1698">
        <v>29</v>
      </c>
      <c r="Z1698">
        <v>2356</v>
      </c>
      <c r="AA1698">
        <v>0</v>
      </c>
      <c r="AB1698">
        <v>0</v>
      </c>
      <c r="AC1698">
        <v>1</v>
      </c>
      <c r="AD1698">
        <v>0</v>
      </c>
      <c r="AE1698">
        <v>0</v>
      </c>
      <c r="AF1698">
        <v>0</v>
      </c>
      <c r="AG1698">
        <v>0</v>
      </c>
      <c r="AH1698">
        <v>1</v>
      </c>
      <c r="AI1698">
        <v>0</v>
      </c>
      <c r="AJ1698">
        <v>0</v>
      </c>
      <c r="AK1698">
        <v>1880</v>
      </c>
      <c r="AL1698">
        <v>1769</v>
      </c>
      <c r="AM1698">
        <v>3</v>
      </c>
    </row>
    <row r="1699" spans="1:39" x14ac:dyDescent="0.25">
      <c r="A1699">
        <v>82571</v>
      </c>
      <c r="B1699">
        <v>0</v>
      </c>
      <c r="C1699">
        <v>0</v>
      </c>
      <c r="D1699">
        <v>28</v>
      </c>
      <c r="E1699">
        <v>861</v>
      </c>
      <c r="F1699">
        <v>31</v>
      </c>
      <c r="G1699">
        <v>558</v>
      </c>
      <c r="H1699">
        <v>62</v>
      </c>
      <c r="I1699">
        <v>95</v>
      </c>
      <c r="J1699">
        <v>79</v>
      </c>
      <c r="K1699">
        <v>0</v>
      </c>
      <c r="L1699">
        <v>6</v>
      </c>
      <c r="M1699">
        <v>5</v>
      </c>
      <c r="N1699">
        <v>13</v>
      </c>
      <c r="O1699">
        <v>2</v>
      </c>
      <c r="P1699">
        <v>0</v>
      </c>
      <c r="Q1699">
        <v>0</v>
      </c>
      <c r="R1699">
        <v>1</v>
      </c>
      <c r="S1699">
        <v>0</v>
      </c>
      <c r="T1699">
        <v>0</v>
      </c>
      <c r="U1699">
        <v>0</v>
      </c>
      <c r="V1699">
        <v>3</v>
      </c>
      <c r="W1699">
        <v>11</v>
      </c>
      <c r="X1699">
        <v>0</v>
      </c>
      <c r="Y1699">
        <v>58</v>
      </c>
      <c r="Z1699">
        <v>2247</v>
      </c>
      <c r="AA1699">
        <v>0</v>
      </c>
      <c r="AB1699">
        <v>0</v>
      </c>
      <c r="AC1699">
        <v>0</v>
      </c>
      <c r="AD1699">
        <v>0</v>
      </c>
      <c r="AE1699">
        <v>1</v>
      </c>
      <c r="AF1699">
        <v>0</v>
      </c>
      <c r="AG1699">
        <v>0</v>
      </c>
      <c r="AH1699">
        <v>0</v>
      </c>
      <c r="AI1699">
        <v>0</v>
      </c>
      <c r="AJ1699">
        <v>1</v>
      </c>
      <c r="AK1699">
        <v>1607</v>
      </c>
      <c r="AL1699">
        <v>1528</v>
      </c>
      <c r="AM1699">
        <v>1</v>
      </c>
    </row>
    <row r="1700" spans="1:39" x14ac:dyDescent="0.25">
      <c r="A1700">
        <v>38513</v>
      </c>
      <c r="B1700">
        <v>1</v>
      </c>
      <c r="C1700">
        <v>0</v>
      </c>
      <c r="D1700">
        <v>20</v>
      </c>
      <c r="E1700">
        <v>172</v>
      </c>
      <c r="F1700">
        <v>3</v>
      </c>
      <c r="G1700">
        <v>115</v>
      </c>
      <c r="H1700">
        <v>16</v>
      </c>
      <c r="I1700">
        <v>0</v>
      </c>
      <c r="J1700">
        <v>18</v>
      </c>
      <c r="K1700">
        <v>5</v>
      </c>
      <c r="L1700">
        <v>6</v>
      </c>
      <c r="M1700">
        <v>1</v>
      </c>
      <c r="N1700">
        <v>5</v>
      </c>
      <c r="O1700">
        <v>8</v>
      </c>
      <c r="P1700">
        <v>0</v>
      </c>
      <c r="Q1700">
        <v>0</v>
      </c>
      <c r="R1700">
        <v>0</v>
      </c>
      <c r="S1700">
        <v>0</v>
      </c>
      <c r="T1700">
        <v>0</v>
      </c>
      <c r="U1700">
        <v>0</v>
      </c>
      <c r="V1700">
        <v>3</v>
      </c>
      <c r="W1700">
        <v>11</v>
      </c>
      <c r="X1700">
        <v>1</v>
      </c>
      <c r="Y1700">
        <v>38</v>
      </c>
      <c r="Z1700">
        <v>2311</v>
      </c>
      <c r="AA1700">
        <v>0</v>
      </c>
      <c r="AB1700">
        <v>0</v>
      </c>
      <c r="AC1700">
        <v>1</v>
      </c>
      <c r="AD1700">
        <v>0</v>
      </c>
      <c r="AE1700">
        <v>0</v>
      </c>
      <c r="AF1700">
        <v>0</v>
      </c>
      <c r="AG1700">
        <v>0</v>
      </c>
      <c r="AH1700">
        <v>0</v>
      </c>
      <c r="AI1700">
        <v>0</v>
      </c>
      <c r="AJ1700">
        <v>1</v>
      </c>
      <c r="AK1700">
        <v>306</v>
      </c>
      <c r="AL1700">
        <v>288</v>
      </c>
      <c r="AM1700">
        <v>0</v>
      </c>
    </row>
    <row r="1701" spans="1:39" x14ac:dyDescent="0.25">
      <c r="A1701">
        <v>16653</v>
      </c>
      <c r="B1701">
        <v>1</v>
      </c>
      <c r="C1701">
        <v>0</v>
      </c>
      <c r="D1701">
        <v>10</v>
      </c>
      <c r="E1701">
        <v>5</v>
      </c>
      <c r="F1701">
        <v>7</v>
      </c>
      <c r="G1701">
        <v>31</v>
      </c>
      <c r="H1701">
        <v>15</v>
      </c>
      <c r="I1701">
        <v>4</v>
      </c>
      <c r="J1701">
        <v>7</v>
      </c>
      <c r="K1701">
        <v>3</v>
      </c>
      <c r="L1701">
        <v>2</v>
      </c>
      <c r="M1701">
        <v>1</v>
      </c>
      <c r="N1701">
        <v>3</v>
      </c>
      <c r="O1701">
        <v>6</v>
      </c>
      <c r="P1701">
        <v>0</v>
      </c>
      <c r="Q1701">
        <v>0</v>
      </c>
      <c r="R1701">
        <v>0</v>
      </c>
      <c r="S1701">
        <v>0</v>
      </c>
      <c r="T1701">
        <v>0</v>
      </c>
      <c r="U1701">
        <v>0</v>
      </c>
      <c r="V1701">
        <v>3</v>
      </c>
      <c r="W1701">
        <v>11</v>
      </c>
      <c r="X1701">
        <v>1</v>
      </c>
      <c r="Y1701">
        <v>41</v>
      </c>
      <c r="Z1701">
        <v>2231</v>
      </c>
      <c r="AA1701">
        <v>0</v>
      </c>
      <c r="AB1701">
        <v>0</v>
      </c>
      <c r="AC1701">
        <v>1</v>
      </c>
      <c r="AD1701">
        <v>0</v>
      </c>
      <c r="AE1701">
        <v>0</v>
      </c>
      <c r="AF1701">
        <v>0</v>
      </c>
      <c r="AG1701">
        <v>0</v>
      </c>
      <c r="AH1701">
        <v>0</v>
      </c>
      <c r="AI1701">
        <v>1</v>
      </c>
      <c r="AJ1701">
        <v>0</v>
      </c>
      <c r="AK1701">
        <v>62</v>
      </c>
      <c r="AL1701">
        <v>55</v>
      </c>
      <c r="AM1701">
        <v>0</v>
      </c>
    </row>
    <row r="1702" spans="1:39" x14ac:dyDescent="0.25">
      <c r="A1702">
        <v>42586</v>
      </c>
      <c r="B1702">
        <v>1</v>
      </c>
      <c r="C1702">
        <v>1</v>
      </c>
      <c r="D1702">
        <v>7</v>
      </c>
      <c r="E1702">
        <v>194</v>
      </c>
      <c r="F1702">
        <v>2</v>
      </c>
      <c r="G1702">
        <v>56</v>
      </c>
      <c r="H1702">
        <v>0</v>
      </c>
      <c r="I1702">
        <v>0</v>
      </c>
      <c r="J1702">
        <v>0</v>
      </c>
      <c r="K1702">
        <v>5</v>
      </c>
      <c r="L1702">
        <v>4</v>
      </c>
      <c r="M1702">
        <v>1</v>
      </c>
      <c r="N1702">
        <v>6</v>
      </c>
      <c r="O1702">
        <v>8</v>
      </c>
      <c r="P1702">
        <v>0</v>
      </c>
      <c r="Q1702">
        <v>0</v>
      </c>
      <c r="R1702">
        <v>0</v>
      </c>
      <c r="S1702">
        <v>0</v>
      </c>
      <c r="T1702">
        <v>0</v>
      </c>
      <c r="U1702">
        <v>0</v>
      </c>
      <c r="V1702">
        <v>3</v>
      </c>
      <c r="W1702">
        <v>11</v>
      </c>
      <c r="X1702">
        <v>1</v>
      </c>
      <c r="Y1702">
        <v>65</v>
      </c>
      <c r="Z1702">
        <v>2767</v>
      </c>
      <c r="AA1702">
        <v>0</v>
      </c>
      <c r="AB1702">
        <v>0</v>
      </c>
      <c r="AC1702">
        <v>0</v>
      </c>
      <c r="AD1702">
        <v>1</v>
      </c>
      <c r="AE1702">
        <v>0</v>
      </c>
      <c r="AF1702">
        <v>0</v>
      </c>
      <c r="AG1702">
        <v>0</v>
      </c>
      <c r="AH1702">
        <v>1</v>
      </c>
      <c r="AI1702">
        <v>0</v>
      </c>
      <c r="AJ1702">
        <v>0</v>
      </c>
      <c r="AK1702">
        <v>252</v>
      </c>
      <c r="AL1702">
        <v>252</v>
      </c>
      <c r="AM1702">
        <v>0</v>
      </c>
    </row>
    <row r="1703" spans="1:39" x14ac:dyDescent="0.25">
      <c r="A1703">
        <v>23529</v>
      </c>
      <c r="B1703">
        <v>0</v>
      </c>
      <c r="C1703">
        <v>1</v>
      </c>
      <c r="D1703">
        <v>67</v>
      </c>
      <c r="E1703">
        <v>9</v>
      </c>
      <c r="F1703">
        <v>7</v>
      </c>
      <c r="G1703">
        <v>13</v>
      </c>
      <c r="H1703">
        <v>3</v>
      </c>
      <c r="I1703">
        <v>2</v>
      </c>
      <c r="J1703">
        <v>20</v>
      </c>
      <c r="K1703">
        <v>1</v>
      </c>
      <c r="L1703">
        <v>1</v>
      </c>
      <c r="M1703">
        <v>1</v>
      </c>
      <c r="N1703">
        <v>2</v>
      </c>
      <c r="O1703">
        <v>6</v>
      </c>
      <c r="P1703">
        <v>0</v>
      </c>
      <c r="Q1703">
        <v>0</v>
      </c>
      <c r="R1703">
        <v>0</v>
      </c>
      <c r="S1703">
        <v>0</v>
      </c>
      <c r="T1703">
        <v>0</v>
      </c>
      <c r="U1703">
        <v>0</v>
      </c>
      <c r="V1703">
        <v>3</v>
      </c>
      <c r="W1703">
        <v>11</v>
      </c>
      <c r="X1703">
        <v>0</v>
      </c>
      <c r="Y1703">
        <v>55</v>
      </c>
      <c r="Z1703">
        <v>2697</v>
      </c>
      <c r="AA1703">
        <v>0</v>
      </c>
      <c r="AB1703">
        <v>0</v>
      </c>
      <c r="AC1703">
        <v>1</v>
      </c>
      <c r="AD1703">
        <v>0</v>
      </c>
      <c r="AE1703">
        <v>0</v>
      </c>
      <c r="AF1703">
        <v>0</v>
      </c>
      <c r="AG1703">
        <v>1</v>
      </c>
      <c r="AH1703">
        <v>0</v>
      </c>
      <c r="AI1703">
        <v>0</v>
      </c>
      <c r="AJ1703">
        <v>0</v>
      </c>
      <c r="AK1703">
        <v>34</v>
      </c>
      <c r="AL1703">
        <v>14</v>
      </c>
      <c r="AM1703">
        <v>0</v>
      </c>
    </row>
    <row r="1704" spans="1:39" x14ac:dyDescent="0.25">
      <c r="A1704">
        <v>74881</v>
      </c>
      <c r="B1704">
        <v>1</v>
      </c>
      <c r="C1704">
        <v>1</v>
      </c>
      <c r="D1704">
        <v>48</v>
      </c>
      <c r="E1704">
        <v>505</v>
      </c>
      <c r="F1704">
        <v>72</v>
      </c>
      <c r="G1704">
        <v>270</v>
      </c>
      <c r="H1704">
        <v>36</v>
      </c>
      <c r="I1704">
        <v>27</v>
      </c>
      <c r="J1704">
        <v>54</v>
      </c>
      <c r="K1704">
        <v>4</v>
      </c>
      <c r="L1704">
        <v>9</v>
      </c>
      <c r="M1704">
        <v>2</v>
      </c>
      <c r="N1704">
        <v>12</v>
      </c>
      <c r="O1704">
        <v>5</v>
      </c>
      <c r="P1704">
        <v>0</v>
      </c>
      <c r="Q1704">
        <v>0</v>
      </c>
      <c r="R1704">
        <v>0</v>
      </c>
      <c r="S1704">
        <v>0</v>
      </c>
      <c r="T1704">
        <v>0</v>
      </c>
      <c r="U1704">
        <v>0</v>
      </c>
      <c r="V1704">
        <v>3</v>
      </c>
      <c r="W1704">
        <v>11</v>
      </c>
      <c r="X1704">
        <v>0</v>
      </c>
      <c r="Y1704">
        <v>59</v>
      </c>
      <c r="Z1704">
        <v>2637</v>
      </c>
      <c r="AA1704">
        <v>0</v>
      </c>
      <c r="AB1704">
        <v>0</v>
      </c>
      <c r="AC1704">
        <v>0</v>
      </c>
      <c r="AD1704">
        <v>1</v>
      </c>
      <c r="AE1704">
        <v>0</v>
      </c>
      <c r="AF1704">
        <v>0</v>
      </c>
      <c r="AG1704">
        <v>0</v>
      </c>
      <c r="AH1704">
        <v>0</v>
      </c>
      <c r="AI1704">
        <v>1</v>
      </c>
      <c r="AJ1704">
        <v>0</v>
      </c>
      <c r="AK1704">
        <v>910</v>
      </c>
      <c r="AL1704">
        <v>856</v>
      </c>
      <c r="AM1704">
        <v>0</v>
      </c>
    </row>
    <row r="1705" spans="1:39" x14ac:dyDescent="0.25">
      <c r="A1705">
        <v>71107</v>
      </c>
      <c r="B1705">
        <v>0</v>
      </c>
      <c r="C1705">
        <v>1</v>
      </c>
      <c r="D1705">
        <v>61</v>
      </c>
      <c r="E1705">
        <v>533</v>
      </c>
      <c r="F1705">
        <v>10</v>
      </c>
      <c r="G1705">
        <v>217</v>
      </c>
      <c r="H1705">
        <v>198</v>
      </c>
      <c r="I1705">
        <v>174</v>
      </c>
      <c r="J1705">
        <v>195</v>
      </c>
      <c r="K1705">
        <v>2</v>
      </c>
      <c r="L1705">
        <v>7</v>
      </c>
      <c r="M1705">
        <v>6</v>
      </c>
      <c r="N1705">
        <v>13</v>
      </c>
      <c r="O1705">
        <v>4</v>
      </c>
      <c r="P1705">
        <v>0</v>
      </c>
      <c r="Q1705">
        <v>0</v>
      </c>
      <c r="R1705">
        <v>0</v>
      </c>
      <c r="S1705">
        <v>0</v>
      </c>
      <c r="T1705">
        <v>0</v>
      </c>
      <c r="U1705">
        <v>0</v>
      </c>
      <c r="V1705">
        <v>3</v>
      </c>
      <c r="W1705">
        <v>11</v>
      </c>
      <c r="X1705">
        <v>0</v>
      </c>
      <c r="Y1705">
        <v>69</v>
      </c>
      <c r="Z1705">
        <v>2656</v>
      </c>
      <c r="AA1705">
        <v>0</v>
      </c>
      <c r="AB1705">
        <v>1</v>
      </c>
      <c r="AC1705">
        <v>0</v>
      </c>
      <c r="AD1705">
        <v>0</v>
      </c>
      <c r="AE1705">
        <v>0</v>
      </c>
      <c r="AF1705">
        <v>0</v>
      </c>
      <c r="AG1705">
        <v>0</v>
      </c>
      <c r="AH1705">
        <v>1</v>
      </c>
      <c r="AI1705">
        <v>0</v>
      </c>
      <c r="AJ1705">
        <v>0</v>
      </c>
      <c r="AK1705">
        <v>1132</v>
      </c>
      <c r="AL1705">
        <v>937</v>
      </c>
      <c r="AM1705">
        <v>0</v>
      </c>
    </row>
    <row r="1706" spans="1:39" x14ac:dyDescent="0.25">
      <c r="A1706">
        <v>46910</v>
      </c>
      <c r="B1706">
        <v>1</v>
      </c>
      <c r="C1706">
        <v>1</v>
      </c>
      <c r="D1706">
        <v>36</v>
      </c>
      <c r="E1706">
        <v>48</v>
      </c>
      <c r="F1706">
        <v>0</v>
      </c>
      <c r="G1706">
        <v>14</v>
      </c>
      <c r="H1706">
        <v>0</v>
      </c>
      <c r="I1706">
        <v>0</v>
      </c>
      <c r="J1706">
        <v>6</v>
      </c>
      <c r="K1706">
        <v>2</v>
      </c>
      <c r="L1706">
        <v>2</v>
      </c>
      <c r="M1706">
        <v>0</v>
      </c>
      <c r="N1706">
        <v>3</v>
      </c>
      <c r="O1706">
        <v>6</v>
      </c>
      <c r="P1706">
        <v>0</v>
      </c>
      <c r="Q1706">
        <v>0</v>
      </c>
      <c r="R1706">
        <v>0</v>
      </c>
      <c r="S1706">
        <v>0</v>
      </c>
      <c r="T1706">
        <v>0</v>
      </c>
      <c r="U1706">
        <v>0</v>
      </c>
      <c r="V1706">
        <v>3</v>
      </c>
      <c r="W1706">
        <v>11</v>
      </c>
      <c r="X1706">
        <v>0</v>
      </c>
      <c r="Y1706">
        <v>56</v>
      </c>
      <c r="Z1706">
        <v>2257</v>
      </c>
      <c r="AA1706">
        <v>0</v>
      </c>
      <c r="AB1706">
        <v>0</v>
      </c>
      <c r="AC1706">
        <v>0</v>
      </c>
      <c r="AD1706">
        <v>1</v>
      </c>
      <c r="AE1706">
        <v>0</v>
      </c>
      <c r="AF1706">
        <v>0</v>
      </c>
      <c r="AG1706">
        <v>0</v>
      </c>
      <c r="AH1706">
        <v>0</v>
      </c>
      <c r="AI1706">
        <v>0</v>
      </c>
      <c r="AJ1706">
        <v>1</v>
      </c>
      <c r="AK1706">
        <v>62</v>
      </c>
      <c r="AL1706">
        <v>56</v>
      </c>
      <c r="AM1706">
        <v>0</v>
      </c>
    </row>
    <row r="1707" spans="1:39" x14ac:dyDescent="0.25">
      <c r="A1707">
        <v>18690</v>
      </c>
      <c r="B1707">
        <v>0</v>
      </c>
      <c r="C1707">
        <v>0</v>
      </c>
      <c r="D1707">
        <v>77</v>
      </c>
      <c r="E1707">
        <v>6</v>
      </c>
      <c r="F1707">
        <v>1</v>
      </c>
      <c r="G1707">
        <v>7</v>
      </c>
      <c r="H1707">
        <v>23</v>
      </c>
      <c r="I1707">
        <v>4</v>
      </c>
      <c r="J1707">
        <v>19</v>
      </c>
      <c r="K1707">
        <v>1</v>
      </c>
      <c r="L1707">
        <v>1</v>
      </c>
      <c r="M1707">
        <v>1</v>
      </c>
      <c r="N1707">
        <v>2</v>
      </c>
      <c r="O1707">
        <v>8</v>
      </c>
      <c r="P1707">
        <v>0</v>
      </c>
      <c r="Q1707">
        <v>0</v>
      </c>
      <c r="R1707">
        <v>0</v>
      </c>
      <c r="S1707">
        <v>0</v>
      </c>
      <c r="T1707">
        <v>0</v>
      </c>
      <c r="U1707">
        <v>0</v>
      </c>
      <c r="V1707">
        <v>3</v>
      </c>
      <c r="W1707">
        <v>11</v>
      </c>
      <c r="X1707">
        <v>0</v>
      </c>
      <c r="Y1707">
        <v>61</v>
      </c>
      <c r="Z1707">
        <v>2707</v>
      </c>
      <c r="AA1707">
        <v>0</v>
      </c>
      <c r="AB1707">
        <v>1</v>
      </c>
      <c r="AC1707">
        <v>0</v>
      </c>
      <c r="AD1707">
        <v>0</v>
      </c>
      <c r="AE1707">
        <v>0</v>
      </c>
      <c r="AF1707">
        <v>0</v>
      </c>
      <c r="AG1707">
        <v>0</v>
      </c>
      <c r="AH1707">
        <v>1</v>
      </c>
      <c r="AI1707">
        <v>0</v>
      </c>
      <c r="AJ1707">
        <v>0</v>
      </c>
      <c r="AK1707">
        <v>41</v>
      </c>
      <c r="AL1707">
        <v>22</v>
      </c>
      <c r="AM1707">
        <v>0</v>
      </c>
    </row>
    <row r="1708" spans="1:39" x14ac:dyDescent="0.25">
      <c r="A1708">
        <v>37244</v>
      </c>
      <c r="B1708">
        <v>1</v>
      </c>
      <c r="C1708">
        <v>1</v>
      </c>
      <c r="D1708">
        <v>90</v>
      </c>
      <c r="E1708">
        <v>18</v>
      </c>
      <c r="F1708">
        <v>2</v>
      </c>
      <c r="G1708">
        <v>10</v>
      </c>
      <c r="H1708">
        <v>0</v>
      </c>
      <c r="I1708">
        <v>0</v>
      </c>
      <c r="J1708">
        <v>25</v>
      </c>
      <c r="K1708">
        <v>1</v>
      </c>
      <c r="L1708">
        <v>1</v>
      </c>
      <c r="M1708">
        <v>1</v>
      </c>
      <c r="N1708">
        <v>2</v>
      </c>
      <c r="O1708">
        <v>7</v>
      </c>
      <c r="P1708">
        <v>1</v>
      </c>
      <c r="Q1708">
        <v>0</v>
      </c>
      <c r="R1708">
        <v>0</v>
      </c>
      <c r="S1708">
        <v>0</v>
      </c>
      <c r="T1708">
        <v>0</v>
      </c>
      <c r="U1708">
        <v>0</v>
      </c>
      <c r="V1708">
        <v>3</v>
      </c>
      <c r="W1708">
        <v>11</v>
      </c>
      <c r="X1708">
        <v>0</v>
      </c>
      <c r="Y1708">
        <v>65</v>
      </c>
      <c r="Z1708">
        <v>2587</v>
      </c>
      <c r="AA1708">
        <v>1</v>
      </c>
      <c r="AB1708">
        <v>0</v>
      </c>
      <c r="AC1708">
        <v>0</v>
      </c>
      <c r="AD1708">
        <v>0</v>
      </c>
      <c r="AE1708">
        <v>0</v>
      </c>
      <c r="AF1708">
        <v>0</v>
      </c>
      <c r="AG1708">
        <v>0</v>
      </c>
      <c r="AH1708">
        <v>1</v>
      </c>
      <c r="AI1708">
        <v>0</v>
      </c>
      <c r="AJ1708">
        <v>0</v>
      </c>
      <c r="AK1708">
        <v>30</v>
      </c>
      <c r="AL1708">
        <v>5</v>
      </c>
      <c r="AM1708">
        <v>1</v>
      </c>
    </row>
    <row r="1709" spans="1:39" x14ac:dyDescent="0.25">
      <c r="A1709">
        <v>82427</v>
      </c>
      <c r="B1709">
        <v>0</v>
      </c>
      <c r="C1709">
        <v>0</v>
      </c>
      <c r="D1709">
        <v>35</v>
      </c>
      <c r="E1709">
        <v>482</v>
      </c>
      <c r="F1709">
        <v>147</v>
      </c>
      <c r="G1709">
        <v>509</v>
      </c>
      <c r="H1709">
        <v>104</v>
      </c>
      <c r="I1709">
        <v>107</v>
      </c>
      <c r="J1709">
        <v>107</v>
      </c>
      <c r="K1709">
        <v>1</v>
      </c>
      <c r="L1709">
        <v>3</v>
      </c>
      <c r="M1709">
        <v>5</v>
      </c>
      <c r="N1709">
        <v>12</v>
      </c>
      <c r="O1709">
        <v>1</v>
      </c>
      <c r="P1709">
        <v>0</v>
      </c>
      <c r="Q1709">
        <v>0</v>
      </c>
      <c r="R1709">
        <v>1</v>
      </c>
      <c r="S1709">
        <v>0</v>
      </c>
      <c r="T1709">
        <v>0</v>
      </c>
      <c r="U1709">
        <v>0</v>
      </c>
      <c r="V1709">
        <v>3</v>
      </c>
      <c r="W1709">
        <v>11</v>
      </c>
      <c r="X1709">
        <v>0</v>
      </c>
      <c r="Y1709">
        <v>54</v>
      </c>
      <c r="Z1709">
        <v>2268</v>
      </c>
      <c r="AA1709">
        <v>0</v>
      </c>
      <c r="AB1709">
        <v>0</v>
      </c>
      <c r="AC1709">
        <v>0</v>
      </c>
      <c r="AD1709">
        <v>1</v>
      </c>
      <c r="AE1709">
        <v>0</v>
      </c>
      <c r="AF1709">
        <v>0</v>
      </c>
      <c r="AG1709">
        <v>0</v>
      </c>
      <c r="AH1709">
        <v>1</v>
      </c>
      <c r="AI1709">
        <v>0</v>
      </c>
      <c r="AJ1709">
        <v>0</v>
      </c>
      <c r="AK1709">
        <v>1349</v>
      </c>
      <c r="AL1709">
        <v>1242</v>
      </c>
      <c r="AM1709">
        <v>1</v>
      </c>
    </row>
    <row r="1710" spans="1:39" x14ac:dyDescent="0.25">
      <c r="A1710">
        <v>75342</v>
      </c>
      <c r="B1710">
        <v>0</v>
      </c>
      <c r="C1710">
        <v>1</v>
      </c>
      <c r="D1710">
        <v>38</v>
      </c>
      <c r="E1710">
        <v>204</v>
      </c>
      <c r="F1710">
        <v>97</v>
      </c>
      <c r="G1710">
        <v>97</v>
      </c>
      <c r="H1710">
        <v>21</v>
      </c>
      <c r="I1710">
        <v>118</v>
      </c>
      <c r="J1710">
        <v>26</v>
      </c>
      <c r="K1710">
        <v>1</v>
      </c>
      <c r="L1710">
        <v>5</v>
      </c>
      <c r="M1710">
        <v>2</v>
      </c>
      <c r="N1710">
        <v>10</v>
      </c>
      <c r="O1710">
        <v>4</v>
      </c>
      <c r="P1710">
        <v>0</v>
      </c>
      <c r="Q1710">
        <v>0</v>
      </c>
      <c r="R1710">
        <v>0</v>
      </c>
      <c r="S1710">
        <v>0</v>
      </c>
      <c r="T1710">
        <v>0</v>
      </c>
      <c r="U1710">
        <v>0</v>
      </c>
      <c r="V1710">
        <v>3</v>
      </c>
      <c r="W1710">
        <v>11</v>
      </c>
      <c r="X1710">
        <v>0</v>
      </c>
      <c r="Y1710">
        <v>62</v>
      </c>
      <c r="Z1710">
        <v>2578</v>
      </c>
      <c r="AA1710">
        <v>0</v>
      </c>
      <c r="AB1710">
        <v>0</v>
      </c>
      <c r="AC1710">
        <v>1</v>
      </c>
      <c r="AD1710">
        <v>0</v>
      </c>
      <c r="AE1710">
        <v>0</v>
      </c>
      <c r="AF1710">
        <v>1</v>
      </c>
      <c r="AG1710">
        <v>0</v>
      </c>
      <c r="AH1710">
        <v>0</v>
      </c>
      <c r="AI1710">
        <v>0</v>
      </c>
      <c r="AJ1710">
        <v>0</v>
      </c>
      <c r="AK1710">
        <v>537</v>
      </c>
      <c r="AL1710">
        <v>511</v>
      </c>
      <c r="AM1710">
        <v>0</v>
      </c>
    </row>
    <row r="1711" spans="1:39" x14ac:dyDescent="0.25">
      <c r="A1711">
        <v>70044</v>
      </c>
      <c r="B1711">
        <v>0</v>
      </c>
      <c r="C1711">
        <v>1</v>
      </c>
      <c r="D1711">
        <v>46</v>
      </c>
      <c r="E1711">
        <v>1073</v>
      </c>
      <c r="F1711">
        <v>0</v>
      </c>
      <c r="G1711">
        <v>250</v>
      </c>
      <c r="H1711">
        <v>153</v>
      </c>
      <c r="I1711">
        <v>14</v>
      </c>
      <c r="J1711">
        <v>14</v>
      </c>
      <c r="K1711">
        <v>4</v>
      </c>
      <c r="L1711">
        <v>7</v>
      </c>
      <c r="M1711">
        <v>10</v>
      </c>
      <c r="N1711">
        <v>5</v>
      </c>
      <c r="O1711">
        <v>5</v>
      </c>
      <c r="P1711">
        <v>0</v>
      </c>
      <c r="Q1711">
        <v>0</v>
      </c>
      <c r="R1711">
        <v>0</v>
      </c>
      <c r="S1711">
        <v>0</v>
      </c>
      <c r="T1711">
        <v>0</v>
      </c>
      <c r="U1711">
        <v>0</v>
      </c>
      <c r="V1711">
        <v>3</v>
      </c>
      <c r="W1711">
        <v>11</v>
      </c>
      <c r="X1711">
        <v>0</v>
      </c>
      <c r="Y1711">
        <v>66</v>
      </c>
      <c r="Z1711">
        <v>2655</v>
      </c>
      <c r="AA1711">
        <v>1</v>
      </c>
      <c r="AB1711">
        <v>0</v>
      </c>
      <c r="AC1711">
        <v>0</v>
      </c>
      <c r="AD1711">
        <v>0</v>
      </c>
      <c r="AE1711">
        <v>0</v>
      </c>
      <c r="AF1711">
        <v>0</v>
      </c>
      <c r="AG1711">
        <v>0</v>
      </c>
      <c r="AH1711">
        <v>1</v>
      </c>
      <c r="AI1711">
        <v>0</v>
      </c>
      <c r="AJ1711">
        <v>0</v>
      </c>
      <c r="AK1711">
        <v>1490</v>
      </c>
      <c r="AL1711">
        <v>1476</v>
      </c>
      <c r="AM1711">
        <v>0</v>
      </c>
    </row>
    <row r="1712" spans="1:39" x14ac:dyDescent="0.25">
      <c r="A1712">
        <v>79146</v>
      </c>
      <c r="B1712">
        <v>1</v>
      </c>
      <c r="C1712">
        <v>1</v>
      </c>
      <c r="D1712">
        <v>33</v>
      </c>
      <c r="E1712">
        <v>245</v>
      </c>
      <c r="F1712">
        <v>16</v>
      </c>
      <c r="G1712">
        <v>223</v>
      </c>
      <c r="H1712">
        <v>21</v>
      </c>
      <c r="I1712">
        <v>43</v>
      </c>
      <c r="J1712">
        <v>16</v>
      </c>
      <c r="K1712">
        <v>2</v>
      </c>
      <c r="L1712">
        <v>8</v>
      </c>
      <c r="M1712">
        <v>1</v>
      </c>
      <c r="N1712">
        <v>8</v>
      </c>
      <c r="O1712">
        <v>6</v>
      </c>
      <c r="P1712">
        <v>0</v>
      </c>
      <c r="Q1712">
        <v>0</v>
      </c>
      <c r="R1712">
        <v>0</v>
      </c>
      <c r="S1712">
        <v>0</v>
      </c>
      <c r="T1712">
        <v>0</v>
      </c>
      <c r="U1712">
        <v>0</v>
      </c>
      <c r="V1712">
        <v>3</v>
      </c>
      <c r="W1712">
        <v>11</v>
      </c>
      <c r="X1712">
        <v>0</v>
      </c>
      <c r="Y1712">
        <v>53</v>
      </c>
      <c r="Z1712">
        <v>2225</v>
      </c>
      <c r="AA1712">
        <v>0</v>
      </c>
      <c r="AB1712">
        <v>0</v>
      </c>
      <c r="AC1712">
        <v>1</v>
      </c>
      <c r="AD1712">
        <v>0</v>
      </c>
      <c r="AE1712">
        <v>0</v>
      </c>
      <c r="AF1712">
        <v>0</v>
      </c>
      <c r="AG1712">
        <v>0</v>
      </c>
      <c r="AH1712">
        <v>1</v>
      </c>
      <c r="AI1712">
        <v>0</v>
      </c>
      <c r="AJ1712">
        <v>0</v>
      </c>
      <c r="AK1712">
        <v>548</v>
      </c>
      <c r="AL1712">
        <v>532</v>
      </c>
      <c r="AM1712">
        <v>0</v>
      </c>
    </row>
    <row r="1713" spans="1:39" x14ac:dyDescent="0.25">
      <c r="A1713">
        <v>77437</v>
      </c>
      <c r="B1713">
        <v>0</v>
      </c>
      <c r="C1713">
        <v>0</v>
      </c>
      <c r="D1713">
        <v>70</v>
      </c>
      <c r="E1713">
        <v>560</v>
      </c>
      <c r="F1713">
        <v>21</v>
      </c>
      <c r="G1713">
        <v>442</v>
      </c>
      <c r="H1713">
        <v>29</v>
      </c>
      <c r="I1713">
        <v>44</v>
      </c>
      <c r="J1713">
        <v>29</v>
      </c>
      <c r="K1713">
        <v>1</v>
      </c>
      <c r="L1713">
        <v>4</v>
      </c>
      <c r="M1713">
        <v>5</v>
      </c>
      <c r="N1713">
        <v>13</v>
      </c>
      <c r="O1713">
        <v>1</v>
      </c>
      <c r="P1713">
        <v>0</v>
      </c>
      <c r="Q1713">
        <v>0</v>
      </c>
      <c r="R1713">
        <v>1</v>
      </c>
      <c r="S1713">
        <v>0</v>
      </c>
      <c r="T1713">
        <v>0</v>
      </c>
      <c r="U1713">
        <v>0</v>
      </c>
      <c r="V1713">
        <v>3</v>
      </c>
      <c r="W1713">
        <v>11</v>
      </c>
      <c r="X1713">
        <v>0</v>
      </c>
      <c r="Y1713">
        <v>57</v>
      </c>
      <c r="Z1713">
        <v>2374</v>
      </c>
      <c r="AA1713">
        <v>0</v>
      </c>
      <c r="AB1713">
        <v>1</v>
      </c>
      <c r="AC1713">
        <v>0</v>
      </c>
      <c r="AD1713">
        <v>0</v>
      </c>
      <c r="AE1713">
        <v>0</v>
      </c>
      <c r="AF1713">
        <v>0</v>
      </c>
      <c r="AG1713">
        <v>0</v>
      </c>
      <c r="AH1713">
        <v>1</v>
      </c>
      <c r="AI1713">
        <v>0</v>
      </c>
      <c r="AJ1713">
        <v>0</v>
      </c>
      <c r="AK1713">
        <v>1096</v>
      </c>
      <c r="AL1713">
        <v>1067</v>
      </c>
      <c r="AM1713">
        <v>1</v>
      </c>
    </row>
    <row r="1714" spans="1:39" x14ac:dyDescent="0.25">
      <c r="A1714">
        <v>54984</v>
      </c>
      <c r="B1714">
        <v>0</v>
      </c>
      <c r="C1714">
        <v>1</v>
      </c>
      <c r="D1714">
        <v>51</v>
      </c>
      <c r="E1714">
        <v>173</v>
      </c>
      <c r="F1714">
        <v>13</v>
      </c>
      <c r="G1714">
        <v>131</v>
      </c>
      <c r="H1714">
        <v>32</v>
      </c>
      <c r="I1714">
        <v>3</v>
      </c>
      <c r="J1714">
        <v>6</v>
      </c>
      <c r="K1714">
        <v>4</v>
      </c>
      <c r="L1714">
        <v>6</v>
      </c>
      <c r="M1714">
        <v>1</v>
      </c>
      <c r="N1714">
        <v>6</v>
      </c>
      <c r="O1714">
        <v>7</v>
      </c>
      <c r="P1714">
        <v>0</v>
      </c>
      <c r="Q1714">
        <v>0</v>
      </c>
      <c r="R1714">
        <v>0</v>
      </c>
      <c r="S1714">
        <v>1</v>
      </c>
      <c r="T1714">
        <v>0</v>
      </c>
      <c r="U1714">
        <v>0</v>
      </c>
      <c r="V1714">
        <v>3</v>
      </c>
      <c r="W1714">
        <v>11</v>
      </c>
      <c r="X1714">
        <v>0</v>
      </c>
      <c r="Y1714">
        <v>61</v>
      </c>
      <c r="Z1714">
        <v>2195</v>
      </c>
      <c r="AA1714">
        <v>0</v>
      </c>
      <c r="AB1714">
        <v>1</v>
      </c>
      <c r="AC1714">
        <v>0</v>
      </c>
      <c r="AD1714">
        <v>0</v>
      </c>
      <c r="AE1714">
        <v>0</v>
      </c>
      <c r="AF1714">
        <v>0</v>
      </c>
      <c r="AG1714">
        <v>0</v>
      </c>
      <c r="AH1714">
        <v>1</v>
      </c>
      <c r="AI1714">
        <v>0</v>
      </c>
      <c r="AJ1714">
        <v>0</v>
      </c>
      <c r="AK1714">
        <v>352</v>
      </c>
      <c r="AL1714">
        <v>346</v>
      </c>
      <c r="AM1714">
        <v>1</v>
      </c>
    </row>
    <row r="1715" spans="1:39" x14ac:dyDescent="0.25">
      <c r="A1715">
        <v>42403</v>
      </c>
      <c r="B1715">
        <v>1</v>
      </c>
      <c r="C1715">
        <v>0</v>
      </c>
      <c r="D1715">
        <v>18</v>
      </c>
      <c r="E1715">
        <v>22</v>
      </c>
      <c r="F1715">
        <v>1</v>
      </c>
      <c r="G1715">
        <v>11</v>
      </c>
      <c r="H1715">
        <v>0</v>
      </c>
      <c r="I1715">
        <v>5</v>
      </c>
      <c r="J1715">
        <v>3</v>
      </c>
      <c r="K1715">
        <v>1</v>
      </c>
      <c r="L1715">
        <v>1</v>
      </c>
      <c r="M1715">
        <v>0</v>
      </c>
      <c r="N1715">
        <v>3</v>
      </c>
      <c r="O1715">
        <v>8</v>
      </c>
      <c r="P1715">
        <v>0</v>
      </c>
      <c r="Q1715">
        <v>0</v>
      </c>
      <c r="R1715">
        <v>0</v>
      </c>
      <c r="S1715">
        <v>0</v>
      </c>
      <c r="T1715">
        <v>0</v>
      </c>
      <c r="U1715">
        <v>0</v>
      </c>
      <c r="V1715">
        <v>3</v>
      </c>
      <c r="W1715">
        <v>11</v>
      </c>
      <c r="X1715">
        <v>0</v>
      </c>
      <c r="Y1715">
        <v>49</v>
      </c>
      <c r="Z1715">
        <v>2359</v>
      </c>
      <c r="AA1715">
        <v>0</v>
      </c>
      <c r="AB1715">
        <v>1</v>
      </c>
      <c r="AC1715">
        <v>0</v>
      </c>
      <c r="AD1715">
        <v>0</v>
      </c>
      <c r="AE1715">
        <v>0</v>
      </c>
      <c r="AF1715">
        <v>0</v>
      </c>
      <c r="AG1715">
        <v>0</v>
      </c>
      <c r="AH1715">
        <v>0</v>
      </c>
      <c r="AI1715">
        <v>0</v>
      </c>
      <c r="AJ1715">
        <v>1</v>
      </c>
      <c r="AK1715">
        <v>39</v>
      </c>
      <c r="AL1715">
        <v>36</v>
      </c>
      <c r="AM1715">
        <v>0</v>
      </c>
    </row>
    <row r="1716" spans="1:39" x14ac:dyDescent="0.25">
      <c r="A1716">
        <v>55761</v>
      </c>
      <c r="B1716">
        <v>0</v>
      </c>
      <c r="C1716">
        <v>1</v>
      </c>
      <c r="D1716">
        <v>97</v>
      </c>
      <c r="E1716">
        <v>136</v>
      </c>
      <c r="F1716">
        <v>1</v>
      </c>
      <c r="G1716">
        <v>12</v>
      </c>
      <c r="H1716">
        <v>0</v>
      </c>
      <c r="I1716">
        <v>3</v>
      </c>
      <c r="J1716">
        <v>32</v>
      </c>
      <c r="K1716">
        <v>2</v>
      </c>
      <c r="L1716">
        <v>4</v>
      </c>
      <c r="M1716">
        <v>1</v>
      </c>
      <c r="N1716">
        <v>3</v>
      </c>
      <c r="O1716">
        <v>6</v>
      </c>
      <c r="P1716">
        <v>0</v>
      </c>
      <c r="Q1716">
        <v>1</v>
      </c>
      <c r="R1716">
        <v>0</v>
      </c>
      <c r="S1716">
        <v>0</v>
      </c>
      <c r="T1716">
        <v>0</v>
      </c>
      <c r="U1716">
        <v>0</v>
      </c>
      <c r="V1716">
        <v>3</v>
      </c>
      <c r="W1716">
        <v>11</v>
      </c>
      <c r="X1716">
        <v>0</v>
      </c>
      <c r="Y1716">
        <v>56</v>
      </c>
      <c r="Z1716">
        <v>2225</v>
      </c>
      <c r="AA1716">
        <v>0</v>
      </c>
      <c r="AB1716">
        <v>0</v>
      </c>
      <c r="AC1716">
        <v>0</v>
      </c>
      <c r="AD1716">
        <v>1</v>
      </c>
      <c r="AE1716">
        <v>0</v>
      </c>
      <c r="AF1716">
        <v>0</v>
      </c>
      <c r="AG1716">
        <v>0</v>
      </c>
      <c r="AH1716">
        <v>1</v>
      </c>
      <c r="AI1716">
        <v>0</v>
      </c>
      <c r="AJ1716">
        <v>0</v>
      </c>
      <c r="AK1716">
        <v>152</v>
      </c>
      <c r="AL1716">
        <v>120</v>
      </c>
      <c r="AM1716">
        <v>1</v>
      </c>
    </row>
    <row r="1717" spans="1:39" x14ac:dyDescent="0.25">
      <c r="A1717">
        <v>37292</v>
      </c>
      <c r="B1717">
        <v>1</v>
      </c>
      <c r="C1717">
        <v>0</v>
      </c>
      <c r="D1717">
        <v>32</v>
      </c>
      <c r="E1717">
        <v>275</v>
      </c>
      <c r="F1717">
        <v>0</v>
      </c>
      <c r="G1717">
        <v>86</v>
      </c>
      <c r="H1717">
        <v>10</v>
      </c>
      <c r="I1717">
        <v>23</v>
      </c>
      <c r="J1717">
        <v>66</v>
      </c>
      <c r="K1717">
        <v>5</v>
      </c>
      <c r="L1717">
        <v>6</v>
      </c>
      <c r="M1717">
        <v>3</v>
      </c>
      <c r="N1717">
        <v>5</v>
      </c>
      <c r="O1717">
        <v>8</v>
      </c>
      <c r="P1717">
        <v>0</v>
      </c>
      <c r="Q1717">
        <v>0</v>
      </c>
      <c r="R1717">
        <v>0</v>
      </c>
      <c r="S1717">
        <v>0</v>
      </c>
      <c r="T1717">
        <v>0</v>
      </c>
      <c r="U1717">
        <v>0</v>
      </c>
      <c r="V1717">
        <v>3</v>
      </c>
      <c r="W1717">
        <v>11</v>
      </c>
      <c r="X1717">
        <v>0</v>
      </c>
      <c r="Y1717">
        <v>37</v>
      </c>
      <c r="Z1717">
        <v>2596</v>
      </c>
      <c r="AA1717">
        <v>0</v>
      </c>
      <c r="AB1717">
        <v>0</v>
      </c>
      <c r="AC1717">
        <v>0</v>
      </c>
      <c r="AD1717">
        <v>1</v>
      </c>
      <c r="AE1717">
        <v>0</v>
      </c>
      <c r="AF1717">
        <v>0</v>
      </c>
      <c r="AG1717">
        <v>0</v>
      </c>
      <c r="AH1717">
        <v>1</v>
      </c>
      <c r="AI1717">
        <v>0</v>
      </c>
      <c r="AJ1717">
        <v>0</v>
      </c>
      <c r="AK1717">
        <v>394</v>
      </c>
      <c r="AL1717">
        <v>328</v>
      </c>
      <c r="AM1717">
        <v>0</v>
      </c>
    </row>
    <row r="1718" spans="1:39" x14ac:dyDescent="0.25">
      <c r="A1718">
        <v>45576</v>
      </c>
      <c r="B1718">
        <v>0</v>
      </c>
      <c r="C1718">
        <v>0</v>
      </c>
      <c r="D1718">
        <v>9</v>
      </c>
      <c r="E1718">
        <v>56</v>
      </c>
      <c r="F1718">
        <v>19</v>
      </c>
      <c r="G1718">
        <v>29</v>
      </c>
      <c r="H1718">
        <v>2</v>
      </c>
      <c r="I1718">
        <v>14</v>
      </c>
      <c r="J1718">
        <v>25</v>
      </c>
      <c r="K1718">
        <v>1</v>
      </c>
      <c r="L1718">
        <v>3</v>
      </c>
      <c r="M1718">
        <v>1</v>
      </c>
      <c r="N1718">
        <v>3</v>
      </c>
      <c r="O1718">
        <v>8</v>
      </c>
      <c r="P1718">
        <v>0</v>
      </c>
      <c r="Q1718">
        <v>0</v>
      </c>
      <c r="R1718">
        <v>0</v>
      </c>
      <c r="S1718">
        <v>0</v>
      </c>
      <c r="T1718">
        <v>0</v>
      </c>
      <c r="U1718">
        <v>0</v>
      </c>
      <c r="V1718">
        <v>3</v>
      </c>
      <c r="W1718">
        <v>11</v>
      </c>
      <c r="X1718">
        <v>1</v>
      </c>
      <c r="Y1718">
        <v>75</v>
      </c>
      <c r="Z1718">
        <v>2191</v>
      </c>
      <c r="AA1718">
        <v>0</v>
      </c>
      <c r="AB1718">
        <v>0</v>
      </c>
      <c r="AC1718">
        <v>1</v>
      </c>
      <c r="AD1718">
        <v>0</v>
      </c>
      <c r="AE1718">
        <v>0</v>
      </c>
      <c r="AF1718">
        <v>0</v>
      </c>
      <c r="AG1718">
        <v>0</v>
      </c>
      <c r="AH1718">
        <v>0</v>
      </c>
      <c r="AI1718">
        <v>0</v>
      </c>
      <c r="AJ1718">
        <v>1</v>
      </c>
      <c r="AK1718">
        <v>120</v>
      </c>
      <c r="AL1718">
        <v>95</v>
      </c>
      <c r="AM1718">
        <v>0</v>
      </c>
    </row>
    <row r="1719" spans="1:39" x14ac:dyDescent="0.25">
      <c r="A1719">
        <v>70321</v>
      </c>
      <c r="B1719">
        <v>0</v>
      </c>
      <c r="C1719">
        <v>0</v>
      </c>
      <c r="D1719">
        <v>6</v>
      </c>
      <c r="E1719">
        <v>303</v>
      </c>
      <c r="F1719">
        <v>23</v>
      </c>
      <c r="G1719">
        <v>751</v>
      </c>
      <c r="H1719">
        <v>82</v>
      </c>
      <c r="I1719">
        <v>26</v>
      </c>
      <c r="J1719">
        <v>191</v>
      </c>
      <c r="K1719">
        <v>1</v>
      </c>
      <c r="L1719">
        <v>6</v>
      </c>
      <c r="M1719">
        <v>5</v>
      </c>
      <c r="N1719">
        <v>13</v>
      </c>
      <c r="O1719">
        <v>4</v>
      </c>
      <c r="P1719">
        <v>0</v>
      </c>
      <c r="Q1719">
        <v>0</v>
      </c>
      <c r="R1719">
        <v>0</v>
      </c>
      <c r="S1719">
        <v>0</v>
      </c>
      <c r="T1719">
        <v>0</v>
      </c>
      <c r="U1719">
        <v>0</v>
      </c>
      <c r="V1719">
        <v>3</v>
      </c>
      <c r="W1719">
        <v>11</v>
      </c>
      <c r="X1719">
        <v>1</v>
      </c>
      <c r="Y1719">
        <v>73</v>
      </c>
      <c r="Z1719">
        <v>2688</v>
      </c>
      <c r="AA1719">
        <v>0</v>
      </c>
      <c r="AB1719">
        <v>0</v>
      </c>
      <c r="AC1719">
        <v>0</v>
      </c>
      <c r="AD1719">
        <v>1</v>
      </c>
      <c r="AE1719">
        <v>0</v>
      </c>
      <c r="AF1719">
        <v>0</v>
      </c>
      <c r="AG1719">
        <v>0</v>
      </c>
      <c r="AH1719">
        <v>1</v>
      </c>
      <c r="AI1719">
        <v>0</v>
      </c>
      <c r="AJ1719">
        <v>0</v>
      </c>
      <c r="AK1719">
        <v>1185</v>
      </c>
      <c r="AL1719">
        <v>994</v>
      </c>
      <c r="AM1719">
        <v>0</v>
      </c>
    </row>
    <row r="1720" spans="1:39" x14ac:dyDescent="0.25">
      <c r="A1720">
        <v>58086</v>
      </c>
      <c r="B1720">
        <v>0</v>
      </c>
      <c r="C1720">
        <v>1</v>
      </c>
      <c r="D1720">
        <v>80</v>
      </c>
      <c r="E1720">
        <v>708</v>
      </c>
      <c r="F1720">
        <v>7</v>
      </c>
      <c r="G1720">
        <v>62</v>
      </c>
      <c r="H1720">
        <v>0</v>
      </c>
      <c r="I1720">
        <v>0</v>
      </c>
      <c r="J1720">
        <v>15</v>
      </c>
      <c r="K1720">
        <v>2</v>
      </c>
      <c r="L1720">
        <v>11</v>
      </c>
      <c r="M1720">
        <v>3</v>
      </c>
      <c r="N1720">
        <v>7</v>
      </c>
      <c r="O1720">
        <v>8</v>
      </c>
      <c r="P1720">
        <v>0</v>
      </c>
      <c r="Q1720">
        <v>0</v>
      </c>
      <c r="R1720">
        <v>0</v>
      </c>
      <c r="S1720">
        <v>0</v>
      </c>
      <c r="T1720">
        <v>0</v>
      </c>
      <c r="U1720">
        <v>0</v>
      </c>
      <c r="V1720">
        <v>3</v>
      </c>
      <c r="W1720">
        <v>11</v>
      </c>
      <c r="X1720">
        <v>0</v>
      </c>
      <c r="Y1720">
        <v>51</v>
      </c>
      <c r="Z1720">
        <v>2684</v>
      </c>
      <c r="AA1720">
        <v>1</v>
      </c>
      <c r="AB1720">
        <v>0</v>
      </c>
      <c r="AC1720">
        <v>0</v>
      </c>
      <c r="AD1720">
        <v>0</v>
      </c>
      <c r="AE1720">
        <v>0</v>
      </c>
      <c r="AF1720">
        <v>0</v>
      </c>
      <c r="AG1720">
        <v>0</v>
      </c>
      <c r="AH1720">
        <v>0</v>
      </c>
      <c r="AI1720">
        <v>0</v>
      </c>
      <c r="AJ1720">
        <v>1</v>
      </c>
      <c r="AK1720">
        <v>777</v>
      </c>
      <c r="AL1720">
        <v>762</v>
      </c>
      <c r="AM1720">
        <v>0</v>
      </c>
    </row>
    <row r="1721" spans="1:39" x14ac:dyDescent="0.25">
      <c r="A1721">
        <v>81795</v>
      </c>
      <c r="B1721">
        <v>0</v>
      </c>
      <c r="C1721">
        <v>0</v>
      </c>
      <c r="D1721">
        <v>74</v>
      </c>
      <c r="E1721">
        <v>324</v>
      </c>
      <c r="F1721">
        <v>132</v>
      </c>
      <c r="G1721">
        <v>693</v>
      </c>
      <c r="H1721">
        <v>27</v>
      </c>
      <c r="I1721">
        <v>118</v>
      </c>
      <c r="J1721">
        <v>88</v>
      </c>
      <c r="K1721">
        <v>1</v>
      </c>
      <c r="L1721">
        <v>4</v>
      </c>
      <c r="M1721">
        <v>11</v>
      </c>
      <c r="N1721">
        <v>7</v>
      </c>
      <c r="O1721">
        <v>2</v>
      </c>
      <c r="P1721">
        <v>0</v>
      </c>
      <c r="Q1721">
        <v>0</v>
      </c>
      <c r="R1721">
        <v>0</v>
      </c>
      <c r="S1721">
        <v>0</v>
      </c>
      <c r="T1721">
        <v>0</v>
      </c>
      <c r="U1721">
        <v>0</v>
      </c>
      <c r="V1721">
        <v>3</v>
      </c>
      <c r="W1721">
        <v>11</v>
      </c>
      <c r="X1721">
        <v>0</v>
      </c>
      <c r="Y1721">
        <v>68</v>
      </c>
      <c r="Z1721">
        <v>2770</v>
      </c>
      <c r="AA1721">
        <v>0</v>
      </c>
      <c r="AB1721">
        <v>1</v>
      </c>
      <c r="AC1721">
        <v>0</v>
      </c>
      <c r="AD1721">
        <v>0</v>
      </c>
      <c r="AE1721">
        <v>0</v>
      </c>
      <c r="AF1721">
        <v>0</v>
      </c>
      <c r="AG1721">
        <v>0</v>
      </c>
      <c r="AH1721">
        <v>1</v>
      </c>
      <c r="AI1721">
        <v>0</v>
      </c>
      <c r="AJ1721">
        <v>0</v>
      </c>
      <c r="AK1721">
        <v>1294</v>
      </c>
      <c r="AL1721">
        <v>1206</v>
      </c>
      <c r="AM1721">
        <v>0</v>
      </c>
    </row>
    <row r="1722" spans="1:39" x14ac:dyDescent="0.25">
      <c r="A1722">
        <v>28389</v>
      </c>
      <c r="B1722">
        <v>0</v>
      </c>
      <c r="C1722">
        <v>0</v>
      </c>
      <c r="D1722">
        <v>49</v>
      </c>
      <c r="E1722">
        <v>1</v>
      </c>
      <c r="F1722">
        <v>5</v>
      </c>
      <c r="G1722">
        <v>3</v>
      </c>
      <c r="H1722">
        <v>7</v>
      </c>
      <c r="I1722">
        <v>4</v>
      </c>
      <c r="J1722">
        <v>8</v>
      </c>
      <c r="K1722">
        <v>1</v>
      </c>
      <c r="L1722">
        <v>1</v>
      </c>
      <c r="M1722">
        <v>0</v>
      </c>
      <c r="N1722">
        <v>2</v>
      </c>
      <c r="O1722">
        <v>7</v>
      </c>
      <c r="P1722">
        <v>0</v>
      </c>
      <c r="Q1722">
        <v>0</v>
      </c>
      <c r="R1722">
        <v>0</v>
      </c>
      <c r="S1722">
        <v>0</v>
      </c>
      <c r="T1722">
        <v>0</v>
      </c>
      <c r="U1722">
        <v>0</v>
      </c>
      <c r="V1722">
        <v>3</v>
      </c>
      <c r="W1722">
        <v>11</v>
      </c>
      <c r="X1722">
        <v>0</v>
      </c>
      <c r="Y1722">
        <v>73</v>
      </c>
      <c r="Z1722">
        <v>2745</v>
      </c>
      <c r="AA1722">
        <v>0</v>
      </c>
      <c r="AB1722">
        <v>0</v>
      </c>
      <c r="AC1722">
        <v>0</v>
      </c>
      <c r="AD1722">
        <v>1</v>
      </c>
      <c r="AE1722">
        <v>0</v>
      </c>
      <c r="AF1722">
        <v>0</v>
      </c>
      <c r="AG1722">
        <v>1</v>
      </c>
      <c r="AH1722">
        <v>0</v>
      </c>
      <c r="AI1722">
        <v>0</v>
      </c>
      <c r="AJ1722">
        <v>0</v>
      </c>
      <c r="AK1722">
        <v>20</v>
      </c>
      <c r="AL1722">
        <v>12</v>
      </c>
      <c r="AM1722">
        <v>0</v>
      </c>
    </row>
    <row r="1723" spans="1:39" x14ac:dyDescent="0.25">
      <c r="A1723">
        <v>66835</v>
      </c>
      <c r="B1723">
        <v>0</v>
      </c>
      <c r="C1723">
        <v>0</v>
      </c>
      <c r="D1723">
        <v>21</v>
      </c>
      <c r="E1723">
        <v>620</v>
      </c>
      <c r="F1723">
        <v>26</v>
      </c>
      <c r="G1723">
        <v>195</v>
      </c>
      <c r="H1723">
        <v>34</v>
      </c>
      <c r="I1723">
        <v>17</v>
      </c>
      <c r="J1723">
        <v>141</v>
      </c>
      <c r="K1723">
        <v>1</v>
      </c>
      <c r="L1723">
        <v>6</v>
      </c>
      <c r="M1723">
        <v>4</v>
      </c>
      <c r="N1723">
        <v>13</v>
      </c>
      <c r="O1723">
        <v>2</v>
      </c>
      <c r="P1723">
        <v>0</v>
      </c>
      <c r="Q1723">
        <v>0</v>
      </c>
      <c r="R1723">
        <v>0</v>
      </c>
      <c r="S1723">
        <v>0</v>
      </c>
      <c r="T1723">
        <v>0</v>
      </c>
      <c r="U1723">
        <v>0</v>
      </c>
      <c r="V1723">
        <v>3</v>
      </c>
      <c r="W1723">
        <v>11</v>
      </c>
      <c r="X1723">
        <v>0</v>
      </c>
      <c r="Y1723">
        <v>74</v>
      </c>
      <c r="Z1723">
        <v>2433</v>
      </c>
      <c r="AA1723">
        <v>0</v>
      </c>
      <c r="AB1723">
        <v>1</v>
      </c>
      <c r="AC1723">
        <v>0</v>
      </c>
      <c r="AD1723">
        <v>0</v>
      </c>
      <c r="AE1723">
        <v>0</v>
      </c>
      <c r="AF1723">
        <v>0</v>
      </c>
      <c r="AG1723">
        <v>0</v>
      </c>
      <c r="AH1723">
        <v>0</v>
      </c>
      <c r="AI1723">
        <v>1</v>
      </c>
      <c r="AJ1723">
        <v>0</v>
      </c>
      <c r="AK1723">
        <v>892</v>
      </c>
      <c r="AL1723">
        <v>751</v>
      </c>
      <c r="AM1723">
        <v>0</v>
      </c>
    </row>
    <row r="1724" spans="1:39" x14ac:dyDescent="0.25">
      <c r="A1724">
        <v>69901</v>
      </c>
      <c r="B1724">
        <v>0</v>
      </c>
      <c r="C1724">
        <v>1</v>
      </c>
      <c r="D1724">
        <v>95</v>
      </c>
      <c r="E1724">
        <v>312</v>
      </c>
      <c r="F1724">
        <v>21</v>
      </c>
      <c r="G1724">
        <v>206</v>
      </c>
      <c r="H1724">
        <v>102</v>
      </c>
      <c r="I1724">
        <v>92</v>
      </c>
      <c r="J1724">
        <v>149</v>
      </c>
      <c r="K1724">
        <v>3</v>
      </c>
      <c r="L1724">
        <v>7</v>
      </c>
      <c r="M1724">
        <v>3</v>
      </c>
      <c r="N1724">
        <v>10</v>
      </c>
      <c r="O1724">
        <v>5</v>
      </c>
      <c r="P1724">
        <v>0</v>
      </c>
      <c r="Q1724">
        <v>0</v>
      </c>
      <c r="R1724">
        <v>0</v>
      </c>
      <c r="S1724">
        <v>0</v>
      </c>
      <c r="T1724">
        <v>0</v>
      </c>
      <c r="U1724">
        <v>0</v>
      </c>
      <c r="V1724">
        <v>3</v>
      </c>
      <c r="W1724">
        <v>11</v>
      </c>
      <c r="X1724">
        <v>0</v>
      </c>
      <c r="Y1724">
        <v>51</v>
      </c>
      <c r="Z1724">
        <v>2555</v>
      </c>
      <c r="AA1724">
        <v>1</v>
      </c>
      <c r="AB1724">
        <v>0</v>
      </c>
      <c r="AC1724">
        <v>0</v>
      </c>
      <c r="AD1724">
        <v>0</v>
      </c>
      <c r="AE1724">
        <v>0</v>
      </c>
      <c r="AF1724">
        <v>0</v>
      </c>
      <c r="AG1724">
        <v>0</v>
      </c>
      <c r="AH1724">
        <v>1</v>
      </c>
      <c r="AI1724">
        <v>0</v>
      </c>
      <c r="AJ1724">
        <v>0</v>
      </c>
      <c r="AK1724">
        <v>733</v>
      </c>
      <c r="AL1724">
        <v>584</v>
      </c>
      <c r="AM1724">
        <v>0</v>
      </c>
    </row>
    <row r="1725" spans="1:39" x14ac:dyDescent="0.25">
      <c r="A1725">
        <v>80360</v>
      </c>
      <c r="B1725">
        <v>0</v>
      </c>
      <c r="C1725">
        <v>0</v>
      </c>
      <c r="D1725">
        <v>56</v>
      </c>
      <c r="E1725">
        <v>1493</v>
      </c>
      <c r="F1725">
        <v>86</v>
      </c>
      <c r="G1725">
        <v>454</v>
      </c>
      <c r="H1725">
        <v>112</v>
      </c>
      <c r="I1725">
        <v>43</v>
      </c>
      <c r="J1725">
        <v>43</v>
      </c>
      <c r="K1725">
        <v>2</v>
      </c>
      <c r="L1725">
        <v>4</v>
      </c>
      <c r="M1725">
        <v>4</v>
      </c>
      <c r="N1725">
        <v>5</v>
      </c>
      <c r="O1725">
        <v>2</v>
      </c>
      <c r="P1725">
        <v>0</v>
      </c>
      <c r="Q1725">
        <v>1</v>
      </c>
      <c r="R1725">
        <v>1</v>
      </c>
      <c r="S1725">
        <v>1</v>
      </c>
      <c r="T1725">
        <v>0</v>
      </c>
      <c r="U1725">
        <v>0</v>
      </c>
      <c r="V1725">
        <v>3</v>
      </c>
      <c r="W1725">
        <v>11</v>
      </c>
      <c r="X1725">
        <v>0</v>
      </c>
      <c r="Y1725">
        <v>71</v>
      </c>
      <c r="Z1725">
        <v>2642</v>
      </c>
      <c r="AA1725">
        <v>0</v>
      </c>
      <c r="AB1725">
        <v>1</v>
      </c>
      <c r="AC1725">
        <v>0</v>
      </c>
      <c r="AD1725">
        <v>0</v>
      </c>
      <c r="AE1725">
        <v>0</v>
      </c>
      <c r="AF1725">
        <v>0</v>
      </c>
      <c r="AG1725">
        <v>0</v>
      </c>
      <c r="AH1725">
        <v>0</v>
      </c>
      <c r="AI1725">
        <v>0</v>
      </c>
      <c r="AJ1725">
        <v>1</v>
      </c>
      <c r="AK1725">
        <v>2188</v>
      </c>
      <c r="AL1725">
        <v>2145</v>
      </c>
      <c r="AM1725">
        <v>3</v>
      </c>
    </row>
    <row r="1726" spans="1:39" x14ac:dyDescent="0.25">
      <c r="A1726">
        <v>63342</v>
      </c>
      <c r="B1726">
        <v>0</v>
      </c>
      <c r="C1726">
        <v>1</v>
      </c>
      <c r="D1726">
        <v>48</v>
      </c>
      <c r="E1726">
        <v>918</v>
      </c>
      <c r="F1726">
        <v>21</v>
      </c>
      <c r="G1726">
        <v>118</v>
      </c>
      <c r="H1726">
        <v>13</v>
      </c>
      <c r="I1726">
        <v>10</v>
      </c>
      <c r="J1726">
        <v>21</v>
      </c>
      <c r="K1726">
        <v>3</v>
      </c>
      <c r="L1726">
        <v>8</v>
      </c>
      <c r="M1726">
        <v>3</v>
      </c>
      <c r="N1726">
        <v>5</v>
      </c>
      <c r="O1726">
        <v>6</v>
      </c>
      <c r="P1726">
        <v>0</v>
      </c>
      <c r="Q1726">
        <v>1</v>
      </c>
      <c r="R1726">
        <v>0</v>
      </c>
      <c r="S1726">
        <v>0</v>
      </c>
      <c r="T1726">
        <v>0</v>
      </c>
      <c r="U1726">
        <v>0</v>
      </c>
      <c r="V1726">
        <v>3</v>
      </c>
      <c r="W1726">
        <v>11</v>
      </c>
      <c r="X1726">
        <v>1</v>
      </c>
      <c r="Y1726">
        <v>59</v>
      </c>
      <c r="Z1726">
        <v>2780</v>
      </c>
      <c r="AA1726">
        <v>0</v>
      </c>
      <c r="AB1726">
        <v>0</v>
      </c>
      <c r="AC1726">
        <v>0</v>
      </c>
      <c r="AD1726">
        <v>1</v>
      </c>
      <c r="AE1726">
        <v>0</v>
      </c>
      <c r="AF1726">
        <v>0</v>
      </c>
      <c r="AG1726">
        <v>0</v>
      </c>
      <c r="AH1726">
        <v>0</v>
      </c>
      <c r="AI1726">
        <v>0</v>
      </c>
      <c r="AJ1726">
        <v>1</v>
      </c>
      <c r="AK1726">
        <v>1080</v>
      </c>
      <c r="AL1726">
        <v>1059</v>
      </c>
      <c r="AM1726">
        <v>1</v>
      </c>
    </row>
    <row r="1727" spans="1:39" x14ac:dyDescent="0.25">
      <c r="A1727">
        <v>44989</v>
      </c>
      <c r="B1727">
        <v>0</v>
      </c>
      <c r="C1727">
        <v>1</v>
      </c>
      <c r="D1727">
        <v>26</v>
      </c>
      <c r="E1727">
        <v>98</v>
      </c>
      <c r="F1727">
        <v>0</v>
      </c>
      <c r="G1727">
        <v>106</v>
      </c>
      <c r="H1727">
        <v>49</v>
      </c>
      <c r="I1727">
        <v>10</v>
      </c>
      <c r="J1727">
        <v>106</v>
      </c>
      <c r="K1727">
        <v>5</v>
      </c>
      <c r="L1727">
        <v>5</v>
      </c>
      <c r="M1727">
        <v>1</v>
      </c>
      <c r="N1727">
        <v>5</v>
      </c>
      <c r="O1727">
        <v>6</v>
      </c>
      <c r="P1727">
        <v>0</v>
      </c>
      <c r="Q1727">
        <v>0</v>
      </c>
      <c r="R1727">
        <v>0</v>
      </c>
      <c r="S1727">
        <v>0</v>
      </c>
      <c r="T1727">
        <v>0</v>
      </c>
      <c r="U1727">
        <v>0</v>
      </c>
      <c r="V1727">
        <v>3</v>
      </c>
      <c r="W1727">
        <v>11</v>
      </c>
      <c r="X1727">
        <v>0</v>
      </c>
      <c r="Y1727">
        <v>46</v>
      </c>
      <c r="Z1727">
        <v>2814</v>
      </c>
      <c r="AA1727">
        <v>0</v>
      </c>
      <c r="AB1727">
        <v>1</v>
      </c>
      <c r="AC1727">
        <v>0</v>
      </c>
      <c r="AD1727">
        <v>0</v>
      </c>
      <c r="AE1727">
        <v>0</v>
      </c>
      <c r="AF1727">
        <v>0</v>
      </c>
      <c r="AG1727">
        <v>0</v>
      </c>
      <c r="AH1727">
        <v>1</v>
      </c>
      <c r="AI1727">
        <v>0</v>
      </c>
      <c r="AJ1727">
        <v>0</v>
      </c>
      <c r="AK1727">
        <v>263</v>
      </c>
      <c r="AL1727">
        <v>157</v>
      </c>
      <c r="AM1727">
        <v>0</v>
      </c>
    </row>
    <row r="1728" spans="1:39" x14ac:dyDescent="0.25">
      <c r="A1728">
        <v>31859</v>
      </c>
      <c r="B1728">
        <v>1</v>
      </c>
      <c r="C1728">
        <v>0</v>
      </c>
      <c r="D1728">
        <v>3</v>
      </c>
      <c r="E1728">
        <v>3</v>
      </c>
      <c r="F1728">
        <v>4</v>
      </c>
      <c r="G1728">
        <v>7</v>
      </c>
      <c r="H1728">
        <v>15</v>
      </c>
      <c r="I1728">
        <v>8</v>
      </c>
      <c r="J1728">
        <v>11</v>
      </c>
      <c r="K1728">
        <v>1</v>
      </c>
      <c r="L1728">
        <v>1</v>
      </c>
      <c r="M1728">
        <v>0</v>
      </c>
      <c r="N1728">
        <v>3</v>
      </c>
      <c r="O1728">
        <v>7</v>
      </c>
      <c r="P1728">
        <v>0</v>
      </c>
      <c r="Q1728">
        <v>0</v>
      </c>
      <c r="R1728">
        <v>0</v>
      </c>
      <c r="S1728">
        <v>0</v>
      </c>
      <c r="T1728">
        <v>0</v>
      </c>
      <c r="U1728">
        <v>0</v>
      </c>
      <c r="V1728">
        <v>3</v>
      </c>
      <c r="W1728">
        <v>11</v>
      </c>
      <c r="X1728">
        <v>0</v>
      </c>
      <c r="Y1728">
        <v>40</v>
      </c>
      <c r="Z1728">
        <v>2281</v>
      </c>
      <c r="AA1728">
        <v>0</v>
      </c>
      <c r="AB1728">
        <v>0</v>
      </c>
      <c r="AC1728">
        <v>1</v>
      </c>
      <c r="AD1728">
        <v>0</v>
      </c>
      <c r="AE1728">
        <v>0</v>
      </c>
      <c r="AF1728">
        <v>1</v>
      </c>
      <c r="AG1728">
        <v>0</v>
      </c>
      <c r="AH1728">
        <v>0</v>
      </c>
      <c r="AI1728">
        <v>0</v>
      </c>
      <c r="AJ1728">
        <v>0</v>
      </c>
      <c r="AK1728">
        <v>37</v>
      </c>
      <c r="AL1728">
        <v>26</v>
      </c>
      <c r="AM1728">
        <v>0</v>
      </c>
    </row>
    <row r="1729" spans="1:39" x14ac:dyDescent="0.25">
      <c r="A1729">
        <v>51569</v>
      </c>
      <c r="B1729">
        <v>0</v>
      </c>
      <c r="C1729">
        <v>1</v>
      </c>
      <c r="D1729">
        <v>39</v>
      </c>
      <c r="E1729">
        <v>380</v>
      </c>
      <c r="F1729">
        <v>0</v>
      </c>
      <c r="G1729">
        <v>47</v>
      </c>
      <c r="H1729">
        <v>6</v>
      </c>
      <c r="I1729">
        <v>0</v>
      </c>
      <c r="J1729">
        <v>34</v>
      </c>
      <c r="K1729">
        <v>4</v>
      </c>
      <c r="L1729">
        <v>7</v>
      </c>
      <c r="M1729">
        <v>1</v>
      </c>
      <c r="N1729">
        <v>7</v>
      </c>
      <c r="O1729">
        <v>8</v>
      </c>
      <c r="P1729">
        <v>0</v>
      </c>
      <c r="Q1729">
        <v>1</v>
      </c>
      <c r="R1729">
        <v>0</v>
      </c>
      <c r="S1729">
        <v>0</v>
      </c>
      <c r="T1729">
        <v>0</v>
      </c>
      <c r="U1729">
        <v>0</v>
      </c>
      <c r="V1729">
        <v>3</v>
      </c>
      <c r="W1729">
        <v>11</v>
      </c>
      <c r="X1729">
        <v>1</v>
      </c>
      <c r="Y1729">
        <v>71</v>
      </c>
      <c r="Z1729">
        <v>2661</v>
      </c>
      <c r="AA1729">
        <v>0</v>
      </c>
      <c r="AB1729">
        <v>0</v>
      </c>
      <c r="AC1729">
        <v>0</v>
      </c>
      <c r="AD1729">
        <v>0</v>
      </c>
      <c r="AE1729">
        <v>1</v>
      </c>
      <c r="AF1729">
        <v>0</v>
      </c>
      <c r="AG1729">
        <v>0</v>
      </c>
      <c r="AH1729">
        <v>0</v>
      </c>
      <c r="AI1729">
        <v>0</v>
      </c>
      <c r="AJ1729">
        <v>1</v>
      </c>
      <c r="AK1729">
        <v>433</v>
      </c>
      <c r="AL1729">
        <v>399</v>
      </c>
      <c r="AM1729">
        <v>1</v>
      </c>
    </row>
    <row r="1730" spans="1:39" x14ac:dyDescent="0.25">
      <c r="A1730">
        <v>30372</v>
      </c>
      <c r="B1730">
        <v>1</v>
      </c>
      <c r="C1730">
        <v>1</v>
      </c>
      <c r="D1730">
        <v>33</v>
      </c>
      <c r="E1730">
        <v>15</v>
      </c>
      <c r="F1730">
        <v>0</v>
      </c>
      <c r="G1730">
        <v>12</v>
      </c>
      <c r="H1730">
        <v>7</v>
      </c>
      <c r="I1730">
        <v>3</v>
      </c>
      <c r="J1730">
        <v>7</v>
      </c>
      <c r="K1730">
        <v>3</v>
      </c>
      <c r="L1730">
        <v>2</v>
      </c>
      <c r="M1730">
        <v>0</v>
      </c>
      <c r="N1730">
        <v>3</v>
      </c>
      <c r="O1730">
        <v>7</v>
      </c>
      <c r="P1730">
        <v>0</v>
      </c>
      <c r="Q1730">
        <v>0</v>
      </c>
      <c r="R1730">
        <v>0</v>
      </c>
      <c r="S1730">
        <v>0</v>
      </c>
      <c r="T1730">
        <v>0</v>
      </c>
      <c r="U1730">
        <v>0</v>
      </c>
      <c r="V1730">
        <v>3</v>
      </c>
      <c r="W1730">
        <v>11</v>
      </c>
      <c r="X1730">
        <v>0</v>
      </c>
      <c r="Y1730">
        <v>49</v>
      </c>
      <c r="Z1730">
        <v>2710</v>
      </c>
      <c r="AA1730">
        <v>0</v>
      </c>
      <c r="AB1730">
        <v>0</v>
      </c>
      <c r="AC1730">
        <v>0</v>
      </c>
      <c r="AD1730">
        <v>0</v>
      </c>
      <c r="AE1730">
        <v>1</v>
      </c>
      <c r="AF1730">
        <v>0</v>
      </c>
      <c r="AG1730">
        <v>0</v>
      </c>
      <c r="AH1730">
        <v>1</v>
      </c>
      <c r="AI1730">
        <v>0</v>
      </c>
      <c r="AJ1730">
        <v>0</v>
      </c>
      <c r="AK1730">
        <v>37</v>
      </c>
      <c r="AL1730">
        <v>30</v>
      </c>
      <c r="AM1730">
        <v>0</v>
      </c>
    </row>
    <row r="1731" spans="1:39" x14ac:dyDescent="0.25">
      <c r="A1731">
        <v>16014</v>
      </c>
      <c r="B1731">
        <v>1</v>
      </c>
      <c r="C1731">
        <v>1</v>
      </c>
      <c r="D1731">
        <v>42</v>
      </c>
      <c r="E1731">
        <v>3</v>
      </c>
      <c r="F1731">
        <v>9</v>
      </c>
      <c r="G1731">
        <v>4</v>
      </c>
      <c r="H1731">
        <v>7</v>
      </c>
      <c r="I1731">
        <v>8</v>
      </c>
      <c r="J1731">
        <v>7</v>
      </c>
      <c r="K1731">
        <v>4</v>
      </c>
      <c r="L1731">
        <v>1</v>
      </c>
      <c r="M1731">
        <v>1</v>
      </c>
      <c r="N1731">
        <v>4</v>
      </c>
      <c r="O1731">
        <v>3</v>
      </c>
      <c r="P1731">
        <v>0</v>
      </c>
      <c r="Q1731">
        <v>0</v>
      </c>
      <c r="R1731">
        <v>0</v>
      </c>
      <c r="S1731">
        <v>0</v>
      </c>
      <c r="T1731">
        <v>0</v>
      </c>
      <c r="U1731">
        <v>0</v>
      </c>
      <c r="V1731">
        <v>3</v>
      </c>
      <c r="W1731">
        <v>11</v>
      </c>
      <c r="X1731">
        <v>0</v>
      </c>
      <c r="Y1731">
        <v>41</v>
      </c>
      <c r="Z1731">
        <v>2628</v>
      </c>
      <c r="AA1731">
        <v>0</v>
      </c>
      <c r="AB1731">
        <v>0</v>
      </c>
      <c r="AC1731">
        <v>1</v>
      </c>
      <c r="AD1731">
        <v>0</v>
      </c>
      <c r="AE1731">
        <v>0</v>
      </c>
      <c r="AF1731">
        <v>0</v>
      </c>
      <c r="AG1731">
        <v>1</v>
      </c>
      <c r="AH1731">
        <v>0</v>
      </c>
      <c r="AI1731">
        <v>0</v>
      </c>
      <c r="AJ1731">
        <v>0</v>
      </c>
      <c r="AK1731">
        <v>31</v>
      </c>
      <c r="AL1731">
        <v>24</v>
      </c>
      <c r="AM1731">
        <v>0</v>
      </c>
    </row>
    <row r="1732" spans="1:39" x14ac:dyDescent="0.25">
      <c r="A1732">
        <v>41120</v>
      </c>
      <c r="B1732">
        <v>1</v>
      </c>
      <c r="C1732">
        <v>1</v>
      </c>
      <c r="D1732">
        <v>80</v>
      </c>
      <c r="E1732">
        <v>24</v>
      </c>
      <c r="F1732">
        <v>2</v>
      </c>
      <c r="G1732">
        <v>23</v>
      </c>
      <c r="H1732">
        <v>0</v>
      </c>
      <c r="I1732">
        <v>8</v>
      </c>
      <c r="J1732">
        <v>24</v>
      </c>
      <c r="K1732">
        <v>3</v>
      </c>
      <c r="L1732">
        <v>2</v>
      </c>
      <c r="M1732">
        <v>1</v>
      </c>
      <c r="N1732">
        <v>3</v>
      </c>
      <c r="O1732">
        <v>6</v>
      </c>
      <c r="P1732">
        <v>0</v>
      </c>
      <c r="Q1732">
        <v>0</v>
      </c>
      <c r="R1732">
        <v>0</v>
      </c>
      <c r="S1732">
        <v>0</v>
      </c>
      <c r="T1732">
        <v>0</v>
      </c>
      <c r="U1732">
        <v>0</v>
      </c>
      <c r="V1732">
        <v>3</v>
      </c>
      <c r="W1732">
        <v>11</v>
      </c>
      <c r="X1732">
        <v>0</v>
      </c>
      <c r="Y1732">
        <v>52</v>
      </c>
      <c r="Z1732">
        <v>2394</v>
      </c>
      <c r="AA1732">
        <v>0</v>
      </c>
      <c r="AB1732">
        <v>1</v>
      </c>
      <c r="AC1732">
        <v>0</v>
      </c>
      <c r="AD1732">
        <v>0</v>
      </c>
      <c r="AE1732">
        <v>0</v>
      </c>
      <c r="AF1732">
        <v>0</v>
      </c>
      <c r="AG1732">
        <v>0</v>
      </c>
      <c r="AH1732">
        <v>1</v>
      </c>
      <c r="AI1732">
        <v>0</v>
      </c>
      <c r="AJ1732">
        <v>0</v>
      </c>
      <c r="AK1732">
        <v>57</v>
      </c>
      <c r="AL1732">
        <v>33</v>
      </c>
      <c r="AM1732">
        <v>0</v>
      </c>
    </row>
    <row r="1733" spans="1:39" x14ac:dyDescent="0.25">
      <c r="A1733">
        <v>39763</v>
      </c>
      <c r="B1733">
        <v>1</v>
      </c>
      <c r="C1733">
        <v>0</v>
      </c>
      <c r="D1733">
        <v>9</v>
      </c>
      <c r="E1733">
        <v>80</v>
      </c>
      <c r="F1733">
        <v>1</v>
      </c>
      <c r="G1733">
        <v>60</v>
      </c>
      <c r="H1733">
        <v>4</v>
      </c>
      <c r="I1733">
        <v>6</v>
      </c>
      <c r="J1733">
        <v>16</v>
      </c>
      <c r="K1733">
        <v>2</v>
      </c>
      <c r="L1733">
        <v>5</v>
      </c>
      <c r="M1733">
        <v>1</v>
      </c>
      <c r="N1733">
        <v>2</v>
      </c>
      <c r="O1733">
        <v>9</v>
      </c>
      <c r="P1733">
        <v>0</v>
      </c>
      <c r="Q1733">
        <v>0</v>
      </c>
      <c r="R1733">
        <v>0</v>
      </c>
      <c r="S1733">
        <v>0</v>
      </c>
      <c r="T1733">
        <v>0</v>
      </c>
      <c r="U1733">
        <v>0</v>
      </c>
      <c r="V1733">
        <v>3</v>
      </c>
      <c r="W1733">
        <v>11</v>
      </c>
      <c r="X1733">
        <v>1</v>
      </c>
      <c r="Y1733">
        <v>49</v>
      </c>
      <c r="Z1733">
        <v>2488</v>
      </c>
      <c r="AA1733">
        <v>0</v>
      </c>
      <c r="AB1733">
        <v>0</v>
      </c>
      <c r="AC1733">
        <v>1</v>
      </c>
      <c r="AD1733">
        <v>0</v>
      </c>
      <c r="AE1733">
        <v>0</v>
      </c>
      <c r="AF1733">
        <v>0</v>
      </c>
      <c r="AG1733">
        <v>0</v>
      </c>
      <c r="AH1733">
        <v>0</v>
      </c>
      <c r="AI1733">
        <v>1</v>
      </c>
      <c r="AJ1733">
        <v>0</v>
      </c>
      <c r="AK1733">
        <v>151</v>
      </c>
      <c r="AL1733">
        <v>135</v>
      </c>
      <c r="AM1733">
        <v>0</v>
      </c>
    </row>
    <row r="1734" spans="1:39" x14ac:dyDescent="0.25">
      <c r="A1734">
        <v>38725</v>
      </c>
      <c r="B1734">
        <v>1</v>
      </c>
      <c r="C1734">
        <v>1</v>
      </c>
      <c r="D1734">
        <v>52</v>
      </c>
      <c r="E1734">
        <v>31</v>
      </c>
      <c r="F1734">
        <v>0</v>
      </c>
      <c r="G1734">
        <v>6</v>
      </c>
      <c r="H1734">
        <v>2</v>
      </c>
      <c r="I1734">
        <v>1</v>
      </c>
      <c r="J1734">
        <v>5</v>
      </c>
      <c r="K1734">
        <v>2</v>
      </c>
      <c r="L1734">
        <v>1</v>
      </c>
      <c r="M1734">
        <v>0</v>
      </c>
      <c r="N1734">
        <v>4</v>
      </c>
      <c r="O1734">
        <v>4</v>
      </c>
      <c r="P1734">
        <v>0</v>
      </c>
      <c r="Q1734">
        <v>0</v>
      </c>
      <c r="R1734">
        <v>0</v>
      </c>
      <c r="S1734">
        <v>0</v>
      </c>
      <c r="T1734">
        <v>0</v>
      </c>
      <c r="U1734">
        <v>0</v>
      </c>
      <c r="V1734">
        <v>3</v>
      </c>
      <c r="W1734">
        <v>11</v>
      </c>
      <c r="X1734">
        <v>0</v>
      </c>
      <c r="Y1734">
        <v>65</v>
      </c>
      <c r="Z1734">
        <v>2209</v>
      </c>
      <c r="AA1734">
        <v>0</v>
      </c>
      <c r="AB1734">
        <v>1</v>
      </c>
      <c r="AC1734">
        <v>0</v>
      </c>
      <c r="AD1734">
        <v>0</v>
      </c>
      <c r="AE1734">
        <v>0</v>
      </c>
      <c r="AF1734">
        <v>0</v>
      </c>
      <c r="AG1734">
        <v>0</v>
      </c>
      <c r="AH1734">
        <v>0</v>
      </c>
      <c r="AI1734">
        <v>0</v>
      </c>
      <c r="AJ1734">
        <v>1</v>
      </c>
      <c r="AK1734">
        <v>40</v>
      </c>
      <c r="AL1734">
        <v>35</v>
      </c>
      <c r="AM1734">
        <v>0</v>
      </c>
    </row>
    <row r="1735" spans="1:39" x14ac:dyDescent="0.25">
      <c r="A1735">
        <v>77981</v>
      </c>
      <c r="B1735">
        <v>1</v>
      </c>
      <c r="C1735">
        <v>0</v>
      </c>
      <c r="D1735">
        <v>78</v>
      </c>
      <c r="E1735">
        <v>138</v>
      </c>
      <c r="F1735">
        <v>120</v>
      </c>
      <c r="G1735">
        <v>204</v>
      </c>
      <c r="H1735">
        <v>16</v>
      </c>
      <c r="I1735">
        <v>126</v>
      </c>
      <c r="J1735">
        <v>60</v>
      </c>
      <c r="K1735">
        <v>3</v>
      </c>
      <c r="L1735">
        <v>7</v>
      </c>
      <c r="M1735">
        <v>4</v>
      </c>
      <c r="N1735">
        <v>7</v>
      </c>
      <c r="O1735">
        <v>5</v>
      </c>
      <c r="P1735">
        <v>0</v>
      </c>
      <c r="Q1735">
        <v>0</v>
      </c>
      <c r="R1735">
        <v>0</v>
      </c>
      <c r="S1735">
        <v>0</v>
      </c>
      <c r="T1735">
        <v>0</v>
      </c>
      <c r="U1735">
        <v>0</v>
      </c>
      <c r="V1735">
        <v>3</v>
      </c>
      <c r="W1735">
        <v>11</v>
      </c>
      <c r="X1735">
        <v>0</v>
      </c>
      <c r="Y1735">
        <v>48</v>
      </c>
      <c r="Z1735">
        <v>2558</v>
      </c>
      <c r="AA1735">
        <v>0</v>
      </c>
      <c r="AB1735">
        <v>1</v>
      </c>
      <c r="AC1735">
        <v>0</v>
      </c>
      <c r="AD1735">
        <v>0</v>
      </c>
      <c r="AE1735">
        <v>0</v>
      </c>
      <c r="AF1735">
        <v>0</v>
      </c>
      <c r="AG1735">
        <v>0</v>
      </c>
      <c r="AH1735">
        <v>1</v>
      </c>
      <c r="AI1735">
        <v>0</v>
      </c>
      <c r="AJ1735">
        <v>0</v>
      </c>
      <c r="AK1735">
        <v>604</v>
      </c>
      <c r="AL1735">
        <v>544</v>
      </c>
      <c r="AM1735">
        <v>0</v>
      </c>
    </row>
    <row r="1736" spans="1:39" x14ac:dyDescent="0.25">
      <c r="A1736">
        <v>62905</v>
      </c>
      <c r="B1736">
        <v>0</v>
      </c>
      <c r="C1736">
        <v>1</v>
      </c>
      <c r="D1736">
        <v>68</v>
      </c>
      <c r="E1736">
        <v>166</v>
      </c>
      <c r="F1736">
        <v>75</v>
      </c>
      <c r="G1736">
        <v>96</v>
      </c>
      <c r="H1736">
        <v>119</v>
      </c>
      <c r="I1736">
        <v>107</v>
      </c>
      <c r="J1736">
        <v>59</v>
      </c>
      <c r="K1736">
        <v>3</v>
      </c>
      <c r="L1736">
        <v>7</v>
      </c>
      <c r="M1736">
        <v>2</v>
      </c>
      <c r="N1736">
        <v>8</v>
      </c>
      <c r="O1736">
        <v>4</v>
      </c>
      <c r="P1736">
        <v>0</v>
      </c>
      <c r="Q1736">
        <v>0</v>
      </c>
      <c r="R1736">
        <v>0</v>
      </c>
      <c r="S1736">
        <v>0</v>
      </c>
      <c r="T1736">
        <v>0</v>
      </c>
      <c r="U1736">
        <v>0</v>
      </c>
      <c r="V1736">
        <v>3</v>
      </c>
      <c r="W1736">
        <v>11</v>
      </c>
      <c r="X1736">
        <v>0</v>
      </c>
      <c r="Y1736">
        <v>56</v>
      </c>
      <c r="Z1736">
        <v>2451</v>
      </c>
      <c r="AA1736">
        <v>0</v>
      </c>
      <c r="AB1736">
        <v>1</v>
      </c>
      <c r="AC1736">
        <v>0</v>
      </c>
      <c r="AD1736">
        <v>0</v>
      </c>
      <c r="AE1736">
        <v>0</v>
      </c>
      <c r="AF1736">
        <v>1</v>
      </c>
      <c r="AG1736">
        <v>0</v>
      </c>
      <c r="AH1736">
        <v>0</v>
      </c>
      <c r="AI1736">
        <v>0</v>
      </c>
      <c r="AJ1736">
        <v>0</v>
      </c>
      <c r="AK1736">
        <v>563</v>
      </c>
      <c r="AL1736">
        <v>504</v>
      </c>
      <c r="AM1736">
        <v>0</v>
      </c>
    </row>
    <row r="1737" spans="1:39" x14ac:dyDescent="0.25">
      <c r="A1737">
        <v>13533</v>
      </c>
      <c r="B1737">
        <v>1</v>
      </c>
      <c r="C1737">
        <v>0</v>
      </c>
      <c r="D1737">
        <v>45</v>
      </c>
      <c r="E1737">
        <v>12</v>
      </c>
      <c r="F1737">
        <v>3</v>
      </c>
      <c r="G1737">
        <v>8</v>
      </c>
      <c r="H1737">
        <v>8</v>
      </c>
      <c r="I1737">
        <v>0</v>
      </c>
      <c r="J1737">
        <v>17</v>
      </c>
      <c r="K1737">
        <v>2</v>
      </c>
      <c r="L1737">
        <v>2</v>
      </c>
      <c r="M1737">
        <v>0</v>
      </c>
      <c r="N1737">
        <v>3</v>
      </c>
      <c r="O1737">
        <v>7</v>
      </c>
      <c r="P1737">
        <v>0</v>
      </c>
      <c r="Q1737">
        <v>0</v>
      </c>
      <c r="R1737">
        <v>0</v>
      </c>
      <c r="S1737">
        <v>0</v>
      </c>
      <c r="T1737">
        <v>0</v>
      </c>
      <c r="U1737">
        <v>0</v>
      </c>
      <c r="V1737">
        <v>3</v>
      </c>
      <c r="W1737">
        <v>11</v>
      </c>
      <c r="X1737">
        <v>0</v>
      </c>
      <c r="Y1737">
        <v>41</v>
      </c>
      <c r="Z1737">
        <v>2635</v>
      </c>
      <c r="AA1737">
        <v>1</v>
      </c>
      <c r="AB1737">
        <v>0</v>
      </c>
      <c r="AC1737">
        <v>0</v>
      </c>
      <c r="AD1737">
        <v>0</v>
      </c>
      <c r="AE1737">
        <v>0</v>
      </c>
      <c r="AF1737">
        <v>1</v>
      </c>
      <c r="AG1737">
        <v>0</v>
      </c>
      <c r="AH1737">
        <v>0</v>
      </c>
      <c r="AI1737">
        <v>0</v>
      </c>
      <c r="AJ1737">
        <v>0</v>
      </c>
      <c r="AK1737">
        <v>31</v>
      </c>
      <c r="AL1737">
        <v>14</v>
      </c>
      <c r="AM1737">
        <v>0</v>
      </c>
    </row>
    <row r="1738" spans="1:39" x14ac:dyDescent="0.25">
      <c r="A1738">
        <v>59481</v>
      </c>
      <c r="B1738">
        <v>0</v>
      </c>
      <c r="C1738">
        <v>1</v>
      </c>
      <c r="D1738">
        <v>47</v>
      </c>
      <c r="E1738">
        <v>178</v>
      </c>
      <c r="F1738">
        <v>3</v>
      </c>
      <c r="G1738">
        <v>85</v>
      </c>
      <c r="H1738">
        <v>71</v>
      </c>
      <c r="I1738">
        <v>66</v>
      </c>
      <c r="J1738">
        <v>58</v>
      </c>
      <c r="K1738">
        <v>2</v>
      </c>
      <c r="L1738">
        <v>3</v>
      </c>
      <c r="M1738">
        <v>3</v>
      </c>
      <c r="N1738">
        <v>8</v>
      </c>
      <c r="O1738">
        <v>2</v>
      </c>
      <c r="P1738">
        <v>0</v>
      </c>
      <c r="Q1738">
        <v>0</v>
      </c>
      <c r="R1738">
        <v>0</v>
      </c>
      <c r="S1738">
        <v>0</v>
      </c>
      <c r="T1738">
        <v>0</v>
      </c>
      <c r="U1738">
        <v>0</v>
      </c>
      <c r="V1738">
        <v>3</v>
      </c>
      <c r="W1738">
        <v>11</v>
      </c>
      <c r="X1738">
        <v>0</v>
      </c>
      <c r="Y1738">
        <v>45</v>
      </c>
      <c r="Z1738">
        <v>2408</v>
      </c>
      <c r="AA1738">
        <v>0</v>
      </c>
      <c r="AB1738">
        <v>0</v>
      </c>
      <c r="AC1738">
        <v>0</v>
      </c>
      <c r="AD1738">
        <v>1</v>
      </c>
      <c r="AE1738">
        <v>0</v>
      </c>
      <c r="AF1738">
        <v>0</v>
      </c>
      <c r="AG1738">
        <v>0</v>
      </c>
      <c r="AH1738">
        <v>1</v>
      </c>
      <c r="AI1738">
        <v>0</v>
      </c>
      <c r="AJ1738">
        <v>0</v>
      </c>
      <c r="AK1738">
        <v>403</v>
      </c>
      <c r="AL1738">
        <v>345</v>
      </c>
      <c r="AM1738">
        <v>0</v>
      </c>
    </row>
    <row r="1739" spans="1:39" x14ac:dyDescent="0.25">
      <c r="A1739">
        <v>72117</v>
      </c>
      <c r="B1739">
        <v>0</v>
      </c>
      <c r="C1739">
        <v>1</v>
      </c>
      <c r="D1739">
        <v>34</v>
      </c>
      <c r="E1739">
        <v>707</v>
      </c>
      <c r="F1739">
        <v>20</v>
      </c>
      <c r="G1739">
        <v>171</v>
      </c>
      <c r="H1739">
        <v>65</v>
      </c>
      <c r="I1739">
        <v>60</v>
      </c>
      <c r="J1739">
        <v>50</v>
      </c>
      <c r="K1739">
        <v>1</v>
      </c>
      <c r="L1739">
        <v>9</v>
      </c>
      <c r="M1739">
        <v>7</v>
      </c>
      <c r="N1739">
        <v>9</v>
      </c>
      <c r="O1739">
        <v>5</v>
      </c>
      <c r="P1739">
        <v>0</v>
      </c>
      <c r="Q1739">
        <v>0</v>
      </c>
      <c r="R1739">
        <v>0</v>
      </c>
      <c r="S1739">
        <v>0</v>
      </c>
      <c r="T1739">
        <v>0</v>
      </c>
      <c r="U1739">
        <v>0</v>
      </c>
      <c r="V1739">
        <v>3</v>
      </c>
      <c r="W1739">
        <v>11</v>
      </c>
      <c r="X1739">
        <v>0</v>
      </c>
      <c r="Y1739">
        <v>43</v>
      </c>
      <c r="Z1739">
        <v>2472</v>
      </c>
      <c r="AA1739">
        <v>0</v>
      </c>
      <c r="AB1739">
        <v>1</v>
      </c>
      <c r="AC1739">
        <v>0</v>
      </c>
      <c r="AD1739">
        <v>0</v>
      </c>
      <c r="AE1739">
        <v>0</v>
      </c>
      <c r="AF1739">
        <v>0</v>
      </c>
      <c r="AG1739">
        <v>0</v>
      </c>
      <c r="AH1739">
        <v>1</v>
      </c>
      <c r="AI1739">
        <v>0</v>
      </c>
      <c r="AJ1739">
        <v>0</v>
      </c>
      <c r="AK1739">
        <v>1023</v>
      </c>
      <c r="AL1739">
        <v>973</v>
      </c>
      <c r="AM1739">
        <v>0</v>
      </c>
    </row>
    <row r="1740" spans="1:39" x14ac:dyDescent="0.25">
      <c r="A1740">
        <v>21955</v>
      </c>
      <c r="B1740">
        <v>1</v>
      </c>
      <c r="C1740">
        <v>0</v>
      </c>
      <c r="D1740">
        <v>81</v>
      </c>
      <c r="E1740">
        <v>5</v>
      </c>
      <c r="F1740">
        <v>1</v>
      </c>
      <c r="G1740">
        <v>7</v>
      </c>
      <c r="H1740">
        <v>17</v>
      </c>
      <c r="I1740">
        <v>14</v>
      </c>
      <c r="J1740">
        <v>11</v>
      </c>
      <c r="K1740">
        <v>2</v>
      </c>
      <c r="L1740">
        <v>2</v>
      </c>
      <c r="M1740">
        <v>1</v>
      </c>
      <c r="N1740">
        <v>3</v>
      </c>
      <c r="O1740">
        <v>6</v>
      </c>
      <c r="P1740">
        <v>0</v>
      </c>
      <c r="Q1740">
        <v>0</v>
      </c>
      <c r="R1740">
        <v>0</v>
      </c>
      <c r="S1740">
        <v>0</v>
      </c>
      <c r="T1740">
        <v>0</v>
      </c>
      <c r="U1740">
        <v>0</v>
      </c>
      <c r="V1740">
        <v>3</v>
      </c>
      <c r="W1740">
        <v>11</v>
      </c>
      <c r="X1740">
        <v>0</v>
      </c>
      <c r="Y1740">
        <v>34</v>
      </c>
      <c r="Z1740">
        <v>2454</v>
      </c>
      <c r="AA1740">
        <v>0</v>
      </c>
      <c r="AB1740">
        <v>1</v>
      </c>
      <c r="AC1740">
        <v>0</v>
      </c>
      <c r="AD1740">
        <v>0</v>
      </c>
      <c r="AE1740">
        <v>0</v>
      </c>
      <c r="AF1740">
        <v>1</v>
      </c>
      <c r="AG1740">
        <v>0</v>
      </c>
      <c r="AH1740">
        <v>0</v>
      </c>
      <c r="AI1740">
        <v>0</v>
      </c>
      <c r="AJ1740">
        <v>0</v>
      </c>
      <c r="AK1740">
        <v>44</v>
      </c>
      <c r="AL1740">
        <v>33</v>
      </c>
      <c r="AM1740">
        <v>0</v>
      </c>
    </row>
    <row r="1741" spans="1:39" x14ac:dyDescent="0.25">
      <c r="A1741">
        <v>67131</v>
      </c>
      <c r="B1741">
        <v>0</v>
      </c>
      <c r="C1741">
        <v>1</v>
      </c>
      <c r="D1741">
        <v>72</v>
      </c>
      <c r="E1741">
        <v>465</v>
      </c>
      <c r="F1741">
        <v>71</v>
      </c>
      <c r="G1741">
        <v>250</v>
      </c>
      <c r="H1741">
        <v>93</v>
      </c>
      <c r="I1741">
        <v>35</v>
      </c>
      <c r="J1741">
        <v>62</v>
      </c>
      <c r="K1741">
        <v>3</v>
      </c>
      <c r="L1741">
        <v>9</v>
      </c>
      <c r="M1741">
        <v>2</v>
      </c>
      <c r="N1741">
        <v>12</v>
      </c>
      <c r="O1741">
        <v>6</v>
      </c>
      <c r="P1741">
        <v>0</v>
      </c>
      <c r="Q1741">
        <v>0</v>
      </c>
      <c r="R1741">
        <v>0</v>
      </c>
      <c r="S1741">
        <v>0</v>
      </c>
      <c r="T1741">
        <v>0</v>
      </c>
      <c r="U1741">
        <v>0</v>
      </c>
      <c r="V1741">
        <v>3</v>
      </c>
      <c r="W1741">
        <v>11</v>
      </c>
      <c r="X1741">
        <v>0</v>
      </c>
      <c r="Y1741">
        <v>64</v>
      </c>
      <c r="Z1741">
        <v>2619</v>
      </c>
      <c r="AA1741">
        <v>0</v>
      </c>
      <c r="AB1741">
        <v>1</v>
      </c>
      <c r="AC1741">
        <v>0</v>
      </c>
      <c r="AD1741">
        <v>0</v>
      </c>
      <c r="AE1741">
        <v>0</v>
      </c>
      <c r="AF1741">
        <v>0</v>
      </c>
      <c r="AG1741">
        <v>0</v>
      </c>
      <c r="AH1741">
        <v>1</v>
      </c>
      <c r="AI1741">
        <v>0</v>
      </c>
      <c r="AJ1741">
        <v>0</v>
      </c>
      <c r="AK1741">
        <v>914</v>
      </c>
      <c r="AL1741">
        <v>852</v>
      </c>
      <c r="AM1741">
        <v>0</v>
      </c>
    </row>
    <row r="1742" spans="1:39" x14ac:dyDescent="0.25">
      <c r="A1742">
        <v>36802</v>
      </c>
      <c r="B1742">
        <v>1</v>
      </c>
      <c r="C1742">
        <v>0</v>
      </c>
      <c r="D1742">
        <v>23</v>
      </c>
      <c r="E1742">
        <v>16</v>
      </c>
      <c r="F1742">
        <v>1</v>
      </c>
      <c r="G1742">
        <v>2</v>
      </c>
      <c r="H1742">
        <v>0</v>
      </c>
      <c r="I1742">
        <v>0</v>
      </c>
      <c r="J1742">
        <v>1</v>
      </c>
      <c r="K1742">
        <v>1</v>
      </c>
      <c r="L1742">
        <v>1</v>
      </c>
      <c r="M1742">
        <v>0</v>
      </c>
      <c r="N1742">
        <v>3</v>
      </c>
      <c r="O1742">
        <v>5</v>
      </c>
      <c r="P1742">
        <v>0</v>
      </c>
      <c r="Q1742">
        <v>0</v>
      </c>
      <c r="R1742">
        <v>0</v>
      </c>
      <c r="S1742">
        <v>0</v>
      </c>
      <c r="T1742">
        <v>0</v>
      </c>
      <c r="U1742">
        <v>0</v>
      </c>
      <c r="V1742">
        <v>3</v>
      </c>
      <c r="W1742">
        <v>11</v>
      </c>
      <c r="X1742">
        <v>0</v>
      </c>
      <c r="Y1742">
        <v>40</v>
      </c>
      <c r="Z1742">
        <v>2172</v>
      </c>
      <c r="AA1742">
        <v>0</v>
      </c>
      <c r="AB1742">
        <v>0</v>
      </c>
      <c r="AC1742">
        <v>1</v>
      </c>
      <c r="AD1742">
        <v>0</v>
      </c>
      <c r="AE1742">
        <v>0</v>
      </c>
      <c r="AF1742">
        <v>0</v>
      </c>
      <c r="AG1742">
        <v>0</v>
      </c>
      <c r="AH1742">
        <v>0</v>
      </c>
      <c r="AI1742">
        <v>0</v>
      </c>
      <c r="AJ1742">
        <v>1</v>
      </c>
      <c r="AK1742">
        <v>19</v>
      </c>
      <c r="AL1742">
        <v>18</v>
      </c>
      <c r="AM1742">
        <v>0</v>
      </c>
    </row>
    <row r="1743" spans="1:39" x14ac:dyDescent="0.25">
      <c r="A1743">
        <v>71853</v>
      </c>
      <c r="B1743">
        <v>0</v>
      </c>
      <c r="C1743">
        <v>0</v>
      </c>
      <c r="D1743">
        <v>29</v>
      </c>
      <c r="E1743">
        <v>358</v>
      </c>
      <c r="F1743">
        <v>108</v>
      </c>
      <c r="G1743">
        <v>413</v>
      </c>
      <c r="H1743">
        <v>141</v>
      </c>
      <c r="I1743">
        <v>97</v>
      </c>
      <c r="J1743">
        <v>32</v>
      </c>
      <c r="K1743">
        <v>1</v>
      </c>
      <c r="L1743">
        <v>2</v>
      </c>
      <c r="M1743">
        <v>8</v>
      </c>
      <c r="N1743">
        <v>6</v>
      </c>
      <c r="O1743">
        <v>1</v>
      </c>
      <c r="P1743">
        <v>0</v>
      </c>
      <c r="Q1743">
        <v>0</v>
      </c>
      <c r="R1743">
        <v>0</v>
      </c>
      <c r="S1743">
        <v>0</v>
      </c>
      <c r="T1743">
        <v>0</v>
      </c>
      <c r="U1743">
        <v>0</v>
      </c>
      <c r="V1743">
        <v>3</v>
      </c>
      <c r="W1743">
        <v>11</v>
      </c>
      <c r="X1743">
        <v>0</v>
      </c>
      <c r="Y1743">
        <v>38</v>
      </c>
      <c r="Z1743">
        <v>2576</v>
      </c>
      <c r="AA1743">
        <v>0</v>
      </c>
      <c r="AB1743">
        <v>0</v>
      </c>
      <c r="AC1743">
        <v>0</v>
      </c>
      <c r="AD1743">
        <v>1</v>
      </c>
      <c r="AE1743">
        <v>0</v>
      </c>
      <c r="AF1743">
        <v>0</v>
      </c>
      <c r="AG1743">
        <v>0</v>
      </c>
      <c r="AH1743">
        <v>1</v>
      </c>
      <c r="AI1743">
        <v>0</v>
      </c>
      <c r="AJ1743">
        <v>0</v>
      </c>
      <c r="AK1743">
        <v>1117</v>
      </c>
      <c r="AL1743">
        <v>1085</v>
      </c>
      <c r="AM1743">
        <v>0</v>
      </c>
    </row>
    <row r="1744" spans="1:39" x14ac:dyDescent="0.25">
      <c r="A1744">
        <v>28249</v>
      </c>
      <c r="B1744">
        <v>0</v>
      </c>
      <c r="C1744">
        <v>0</v>
      </c>
      <c r="D1744">
        <v>80</v>
      </c>
      <c r="E1744">
        <v>1</v>
      </c>
      <c r="F1744">
        <v>9</v>
      </c>
      <c r="G1744">
        <v>7</v>
      </c>
      <c r="H1744">
        <v>2</v>
      </c>
      <c r="I1744">
        <v>14</v>
      </c>
      <c r="J1744">
        <v>10</v>
      </c>
      <c r="K1744">
        <v>1</v>
      </c>
      <c r="L1744">
        <v>2</v>
      </c>
      <c r="M1744">
        <v>0</v>
      </c>
      <c r="N1744">
        <v>3</v>
      </c>
      <c r="O1744">
        <v>6</v>
      </c>
      <c r="P1744">
        <v>0</v>
      </c>
      <c r="Q1744">
        <v>0</v>
      </c>
      <c r="R1744">
        <v>0</v>
      </c>
      <c r="S1744">
        <v>0</v>
      </c>
      <c r="T1744">
        <v>0</v>
      </c>
      <c r="U1744">
        <v>0</v>
      </c>
      <c r="V1744">
        <v>3</v>
      </c>
      <c r="W1744">
        <v>11</v>
      </c>
      <c r="X1744">
        <v>0</v>
      </c>
      <c r="Y1744">
        <v>59</v>
      </c>
      <c r="Z1744">
        <v>2173</v>
      </c>
      <c r="AA1744">
        <v>0</v>
      </c>
      <c r="AB1744">
        <v>1</v>
      </c>
      <c r="AC1744">
        <v>0</v>
      </c>
      <c r="AD1744">
        <v>0</v>
      </c>
      <c r="AE1744">
        <v>0</v>
      </c>
      <c r="AF1744">
        <v>0</v>
      </c>
      <c r="AG1744">
        <v>1</v>
      </c>
      <c r="AH1744">
        <v>0</v>
      </c>
      <c r="AI1744">
        <v>0</v>
      </c>
      <c r="AJ1744">
        <v>0</v>
      </c>
      <c r="AK1744">
        <v>33</v>
      </c>
      <c r="AL1744">
        <v>23</v>
      </c>
      <c r="AM1744">
        <v>0</v>
      </c>
    </row>
    <row r="1745" spans="1:39" x14ac:dyDescent="0.25">
      <c r="A1745">
        <v>47808</v>
      </c>
      <c r="B1745">
        <v>0</v>
      </c>
      <c r="C1745">
        <v>1</v>
      </c>
      <c r="D1745">
        <v>30</v>
      </c>
      <c r="E1745">
        <v>123</v>
      </c>
      <c r="F1745">
        <v>1</v>
      </c>
      <c r="G1745">
        <v>26</v>
      </c>
      <c r="H1745">
        <v>2</v>
      </c>
      <c r="I1745">
        <v>0</v>
      </c>
      <c r="J1745">
        <v>72</v>
      </c>
      <c r="K1745">
        <v>2</v>
      </c>
      <c r="L1745">
        <v>3</v>
      </c>
      <c r="M1745">
        <v>2</v>
      </c>
      <c r="N1745">
        <v>3</v>
      </c>
      <c r="O1745">
        <v>7</v>
      </c>
      <c r="P1745">
        <v>1</v>
      </c>
      <c r="Q1745">
        <v>0</v>
      </c>
      <c r="R1745">
        <v>0</v>
      </c>
      <c r="S1745">
        <v>0</v>
      </c>
      <c r="T1745">
        <v>0</v>
      </c>
      <c r="U1745">
        <v>0</v>
      </c>
      <c r="V1745">
        <v>3</v>
      </c>
      <c r="W1745">
        <v>11</v>
      </c>
      <c r="X1745">
        <v>0</v>
      </c>
      <c r="Y1745">
        <v>45</v>
      </c>
      <c r="Z1745">
        <v>2411</v>
      </c>
      <c r="AA1745">
        <v>0</v>
      </c>
      <c r="AB1745">
        <v>1</v>
      </c>
      <c r="AC1745">
        <v>0</v>
      </c>
      <c r="AD1745">
        <v>0</v>
      </c>
      <c r="AE1745">
        <v>0</v>
      </c>
      <c r="AF1745">
        <v>0</v>
      </c>
      <c r="AG1745">
        <v>0</v>
      </c>
      <c r="AH1745">
        <v>0</v>
      </c>
      <c r="AI1745">
        <v>1</v>
      </c>
      <c r="AJ1745">
        <v>0</v>
      </c>
      <c r="AK1745">
        <v>152</v>
      </c>
      <c r="AL1745">
        <v>80</v>
      </c>
      <c r="AM1745">
        <v>1</v>
      </c>
    </row>
    <row r="1746" spans="1:39" x14ac:dyDescent="0.25">
      <c r="A1746">
        <v>25509</v>
      </c>
      <c r="B1746">
        <v>1</v>
      </c>
      <c r="C1746">
        <v>0</v>
      </c>
      <c r="D1746">
        <v>15</v>
      </c>
      <c r="E1746">
        <v>40</v>
      </c>
      <c r="F1746">
        <v>3</v>
      </c>
      <c r="G1746">
        <v>30</v>
      </c>
      <c r="H1746">
        <v>10</v>
      </c>
      <c r="I1746">
        <v>7</v>
      </c>
      <c r="J1746">
        <v>11</v>
      </c>
      <c r="K1746">
        <v>3</v>
      </c>
      <c r="L1746">
        <v>3</v>
      </c>
      <c r="M1746">
        <v>0</v>
      </c>
      <c r="N1746">
        <v>3</v>
      </c>
      <c r="O1746">
        <v>9</v>
      </c>
      <c r="P1746">
        <v>0</v>
      </c>
      <c r="Q1746">
        <v>0</v>
      </c>
      <c r="R1746">
        <v>0</v>
      </c>
      <c r="S1746">
        <v>0</v>
      </c>
      <c r="T1746">
        <v>0</v>
      </c>
      <c r="U1746">
        <v>0</v>
      </c>
      <c r="V1746">
        <v>3</v>
      </c>
      <c r="W1746">
        <v>11</v>
      </c>
      <c r="X1746">
        <v>1</v>
      </c>
      <c r="Y1746">
        <v>46</v>
      </c>
      <c r="Z1746">
        <v>2808</v>
      </c>
      <c r="AA1746">
        <v>1</v>
      </c>
      <c r="AB1746">
        <v>0</v>
      </c>
      <c r="AC1746">
        <v>0</v>
      </c>
      <c r="AD1746">
        <v>0</v>
      </c>
      <c r="AE1746">
        <v>0</v>
      </c>
      <c r="AF1746">
        <v>0</v>
      </c>
      <c r="AG1746">
        <v>0</v>
      </c>
      <c r="AH1746">
        <v>0</v>
      </c>
      <c r="AI1746">
        <v>0</v>
      </c>
      <c r="AJ1746">
        <v>1</v>
      </c>
      <c r="AK1746">
        <v>90</v>
      </c>
      <c r="AL1746">
        <v>79</v>
      </c>
      <c r="AM1746">
        <v>0</v>
      </c>
    </row>
    <row r="1747" spans="1:39" x14ac:dyDescent="0.25">
      <c r="A1747">
        <v>51012</v>
      </c>
      <c r="B1747">
        <v>0</v>
      </c>
      <c r="C1747">
        <v>0</v>
      </c>
      <c r="D1747">
        <v>86</v>
      </c>
      <c r="E1747">
        <v>102</v>
      </c>
      <c r="F1747">
        <v>9</v>
      </c>
      <c r="G1747">
        <v>63</v>
      </c>
      <c r="H1747">
        <v>2</v>
      </c>
      <c r="I1747">
        <v>9</v>
      </c>
      <c r="J1747">
        <v>24</v>
      </c>
      <c r="K1747">
        <v>1</v>
      </c>
      <c r="L1747">
        <v>4</v>
      </c>
      <c r="M1747">
        <v>1</v>
      </c>
      <c r="N1747">
        <v>4</v>
      </c>
      <c r="O1747">
        <v>6</v>
      </c>
      <c r="P1747">
        <v>0</v>
      </c>
      <c r="Q1747">
        <v>0</v>
      </c>
      <c r="R1747">
        <v>0</v>
      </c>
      <c r="S1747">
        <v>0</v>
      </c>
      <c r="T1747">
        <v>0</v>
      </c>
      <c r="U1747">
        <v>0</v>
      </c>
      <c r="V1747">
        <v>3</v>
      </c>
      <c r="W1747">
        <v>11</v>
      </c>
      <c r="X1747">
        <v>0</v>
      </c>
      <c r="Y1747">
        <v>74</v>
      </c>
      <c r="Z1747">
        <v>2596</v>
      </c>
      <c r="AA1747">
        <v>0</v>
      </c>
      <c r="AB1747">
        <v>1</v>
      </c>
      <c r="AC1747">
        <v>0</v>
      </c>
      <c r="AD1747">
        <v>0</v>
      </c>
      <c r="AE1747">
        <v>0</v>
      </c>
      <c r="AF1747">
        <v>0</v>
      </c>
      <c r="AG1747">
        <v>0</v>
      </c>
      <c r="AH1747">
        <v>0</v>
      </c>
      <c r="AI1747">
        <v>0</v>
      </c>
      <c r="AJ1747">
        <v>1</v>
      </c>
      <c r="AK1747">
        <v>185</v>
      </c>
      <c r="AL1747">
        <v>161</v>
      </c>
      <c r="AM1747">
        <v>0</v>
      </c>
    </row>
    <row r="1748" spans="1:39" x14ac:dyDescent="0.25">
      <c r="A1748">
        <v>70596</v>
      </c>
      <c r="B1748">
        <v>0</v>
      </c>
      <c r="C1748">
        <v>0</v>
      </c>
      <c r="D1748">
        <v>68</v>
      </c>
      <c r="E1748">
        <v>347</v>
      </c>
      <c r="F1748">
        <v>44</v>
      </c>
      <c r="G1748">
        <v>534</v>
      </c>
      <c r="H1748">
        <v>17</v>
      </c>
      <c r="I1748">
        <v>0</v>
      </c>
      <c r="J1748">
        <v>26</v>
      </c>
      <c r="K1748">
        <v>1</v>
      </c>
      <c r="L1748">
        <v>3</v>
      </c>
      <c r="M1748">
        <v>5</v>
      </c>
      <c r="N1748">
        <v>12</v>
      </c>
      <c r="O1748">
        <v>2</v>
      </c>
      <c r="P1748">
        <v>0</v>
      </c>
      <c r="Q1748">
        <v>0</v>
      </c>
      <c r="R1748">
        <v>0</v>
      </c>
      <c r="S1748">
        <v>0</v>
      </c>
      <c r="T1748">
        <v>0</v>
      </c>
      <c r="U1748">
        <v>0</v>
      </c>
      <c r="V1748">
        <v>3</v>
      </c>
      <c r="W1748">
        <v>11</v>
      </c>
      <c r="X1748">
        <v>0</v>
      </c>
      <c r="Y1748">
        <v>35</v>
      </c>
      <c r="Z1748">
        <v>2791</v>
      </c>
      <c r="AA1748">
        <v>0</v>
      </c>
      <c r="AB1748">
        <v>0</v>
      </c>
      <c r="AC1748">
        <v>1</v>
      </c>
      <c r="AD1748">
        <v>0</v>
      </c>
      <c r="AE1748">
        <v>0</v>
      </c>
      <c r="AF1748">
        <v>0</v>
      </c>
      <c r="AG1748">
        <v>0</v>
      </c>
      <c r="AH1748">
        <v>1</v>
      </c>
      <c r="AI1748">
        <v>0</v>
      </c>
      <c r="AJ1748">
        <v>0</v>
      </c>
      <c r="AK1748">
        <v>942</v>
      </c>
      <c r="AL1748">
        <v>916</v>
      </c>
      <c r="AM1748">
        <v>0</v>
      </c>
    </row>
    <row r="1749" spans="1:39" x14ac:dyDescent="0.25">
      <c r="A1749">
        <v>85431</v>
      </c>
      <c r="B1749">
        <v>0</v>
      </c>
      <c r="C1749">
        <v>0</v>
      </c>
      <c r="D1749">
        <v>54</v>
      </c>
      <c r="E1749">
        <v>376</v>
      </c>
      <c r="F1749">
        <v>53</v>
      </c>
      <c r="G1749">
        <v>462</v>
      </c>
      <c r="H1749">
        <v>168</v>
      </c>
      <c r="I1749">
        <v>53</v>
      </c>
      <c r="J1749">
        <v>53</v>
      </c>
      <c r="K1749">
        <v>1</v>
      </c>
      <c r="L1749">
        <v>2</v>
      </c>
      <c r="M1749">
        <v>7</v>
      </c>
      <c r="N1749">
        <v>7</v>
      </c>
      <c r="O1749">
        <v>0</v>
      </c>
      <c r="P1749">
        <v>0</v>
      </c>
      <c r="Q1749">
        <v>0</v>
      </c>
      <c r="R1749">
        <v>0</v>
      </c>
      <c r="S1749">
        <v>0</v>
      </c>
      <c r="T1749">
        <v>0</v>
      </c>
      <c r="U1749">
        <v>0</v>
      </c>
      <c r="V1749">
        <v>3</v>
      </c>
      <c r="W1749">
        <v>11</v>
      </c>
      <c r="X1749">
        <v>0</v>
      </c>
      <c r="Y1749">
        <v>68</v>
      </c>
      <c r="Z1749">
        <v>2545</v>
      </c>
      <c r="AA1749">
        <v>0</v>
      </c>
      <c r="AB1749">
        <v>0</v>
      </c>
      <c r="AC1749">
        <v>0</v>
      </c>
      <c r="AD1749">
        <v>1</v>
      </c>
      <c r="AE1749">
        <v>0</v>
      </c>
      <c r="AF1749">
        <v>0</v>
      </c>
      <c r="AG1749">
        <v>0</v>
      </c>
      <c r="AH1749">
        <v>0</v>
      </c>
      <c r="AI1749">
        <v>0</v>
      </c>
      <c r="AJ1749">
        <v>1</v>
      </c>
      <c r="AK1749">
        <v>1112</v>
      </c>
      <c r="AL1749">
        <v>1059</v>
      </c>
      <c r="AM1749">
        <v>0</v>
      </c>
    </row>
    <row r="1750" spans="1:39" x14ac:dyDescent="0.25">
      <c r="A1750">
        <v>42664</v>
      </c>
      <c r="B1750">
        <v>0</v>
      </c>
      <c r="C1750">
        <v>1</v>
      </c>
      <c r="D1750">
        <v>44</v>
      </c>
      <c r="E1750">
        <v>21</v>
      </c>
      <c r="F1750">
        <v>0</v>
      </c>
      <c r="G1750">
        <v>3</v>
      </c>
      <c r="H1750">
        <v>0</v>
      </c>
      <c r="I1750">
        <v>0</v>
      </c>
      <c r="J1750">
        <v>0</v>
      </c>
      <c r="K1750">
        <v>1</v>
      </c>
      <c r="L1750">
        <v>1</v>
      </c>
      <c r="M1750">
        <v>0</v>
      </c>
      <c r="N1750">
        <v>3</v>
      </c>
      <c r="O1750">
        <v>6</v>
      </c>
      <c r="P1750">
        <v>0</v>
      </c>
      <c r="Q1750">
        <v>0</v>
      </c>
      <c r="R1750">
        <v>0</v>
      </c>
      <c r="S1750">
        <v>0</v>
      </c>
      <c r="T1750">
        <v>0</v>
      </c>
      <c r="U1750">
        <v>0</v>
      </c>
      <c r="V1750">
        <v>3</v>
      </c>
      <c r="W1750">
        <v>11</v>
      </c>
      <c r="X1750">
        <v>0</v>
      </c>
      <c r="Y1750">
        <v>53</v>
      </c>
      <c r="Z1750">
        <v>2262</v>
      </c>
      <c r="AA1750">
        <v>0</v>
      </c>
      <c r="AB1750">
        <v>1</v>
      </c>
      <c r="AC1750">
        <v>0</v>
      </c>
      <c r="AD1750">
        <v>0</v>
      </c>
      <c r="AE1750">
        <v>0</v>
      </c>
      <c r="AF1750">
        <v>0</v>
      </c>
      <c r="AG1750">
        <v>0</v>
      </c>
      <c r="AH1750">
        <v>1</v>
      </c>
      <c r="AI1750">
        <v>0</v>
      </c>
      <c r="AJ1750">
        <v>0</v>
      </c>
      <c r="AK1750">
        <v>24</v>
      </c>
      <c r="AL1750">
        <v>24</v>
      </c>
      <c r="AM1750">
        <v>0</v>
      </c>
    </row>
    <row r="1751" spans="1:39" x14ac:dyDescent="0.25">
      <c r="A1751">
        <v>42586</v>
      </c>
      <c r="B1751">
        <v>1</v>
      </c>
      <c r="C1751">
        <v>1</v>
      </c>
      <c r="D1751">
        <v>7</v>
      </c>
      <c r="E1751">
        <v>194</v>
      </c>
      <c r="F1751">
        <v>2</v>
      </c>
      <c r="G1751">
        <v>56</v>
      </c>
      <c r="H1751">
        <v>0</v>
      </c>
      <c r="I1751">
        <v>0</v>
      </c>
      <c r="J1751">
        <v>0</v>
      </c>
      <c r="K1751">
        <v>5</v>
      </c>
      <c r="L1751">
        <v>4</v>
      </c>
      <c r="M1751">
        <v>1</v>
      </c>
      <c r="N1751">
        <v>6</v>
      </c>
      <c r="O1751">
        <v>8</v>
      </c>
      <c r="P1751">
        <v>0</v>
      </c>
      <c r="Q1751">
        <v>0</v>
      </c>
      <c r="R1751">
        <v>0</v>
      </c>
      <c r="S1751">
        <v>0</v>
      </c>
      <c r="T1751">
        <v>0</v>
      </c>
      <c r="U1751">
        <v>0</v>
      </c>
      <c r="V1751">
        <v>3</v>
      </c>
      <c r="W1751">
        <v>11</v>
      </c>
      <c r="X1751">
        <v>1</v>
      </c>
      <c r="Y1751">
        <v>65</v>
      </c>
      <c r="Z1751">
        <v>2767</v>
      </c>
      <c r="AA1751">
        <v>0</v>
      </c>
      <c r="AB1751">
        <v>0</v>
      </c>
      <c r="AC1751">
        <v>0</v>
      </c>
      <c r="AD1751">
        <v>1</v>
      </c>
      <c r="AE1751">
        <v>0</v>
      </c>
      <c r="AF1751">
        <v>0</v>
      </c>
      <c r="AG1751">
        <v>0</v>
      </c>
      <c r="AH1751">
        <v>1</v>
      </c>
      <c r="AI1751">
        <v>0</v>
      </c>
      <c r="AJ1751">
        <v>0</v>
      </c>
      <c r="AK1751">
        <v>252</v>
      </c>
      <c r="AL1751">
        <v>252</v>
      </c>
      <c r="AM1751">
        <v>0</v>
      </c>
    </row>
    <row r="1752" spans="1:39" x14ac:dyDescent="0.25">
      <c r="A1752">
        <v>29760</v>
      </c>
      <c r="B1752">
        <v>1</v>
      </c>
      <c r="C1752">
        <v>0</v>
      </c>
      <c r="D1752">
        <v>87</v>
      </c>
      <c r="E1752">
        <v>64</v>
      </c>
      <c r="F1752">
        <v>4</v>
      </c>
      <c r="G1752">
        <v>68</v>
      </c>
      <c r="H1752">
        <v>7</v>
      </c>
      <c r="I1752">
        <v>5</v>
      </c>
      <c r="J1752">
        <v>17</v>
      </c>
      <c r="K1752">
        <v>4</v>
      </c>
      <c r="L1752">
        <v>3</v>
      </c>
      <c r="M1752">
        <v>1</v>
      </c>
      <c r="N1752">
        <v>4</v>
      </c>
      <c r="O1752">
        <v>8</v>
      </c>
      <c r="P1752">
        <v>0</v>
      </c>
      <c r="Q1752">
        <v>0</v>
      </c>
      <c r="R1752">
        <v>0</v>
      </c>
      <c r="S1752">
        <v>0</v>
      </c>
      <c r="T1752">
        <v>0</v>
      </c>
      <c r="U1752">
        <v>0</v>
      </c>
      <c r="V1752">
        <v>3</v>
      </c>
      <c r="W1752">
        <v>11</v>
      </c>
      <c r="X1752">
        <v>0</v>
      </c>
      <c r="Y1752">
        <v>35</v>
      </c>
      <c r="Z1752">
        <v>2828</v>
      </c>
      <c r="AA1752">
        <v>0</v>
      </c>
      <c r="AB1752">
        <v>0</v>
      </c>
      <c r="AC1752">
        <v>1</v>
      </c>
      <c r="AD1752">
        <v>0</v>
      </c>
      <c r="AE1752">
        <v>0</v>
      </c>
      <c r="AF1752">
        <v>0</v>
      </c>
      <c r="AG1752">
        <v>0</v>
      </c>
      <c r="AH1752">
        <v>1</v>
      </c>
      <c r="AI1752">
        <v>0</v>
      </c>
      <c r="AJ1752">
        <v>0</v>
      </c>
      <c r="AK1752">
        <v>148</v>
      </c>
      <c r="AL1752">
        <v>131</v>
      </c>
      <c r="AM1752">
        <v>0</v>
      </c>
    </row>
    <row r="1753" spans="1:39" x14ac:dyDescent="0.25">
      <c r="A1753">
        <v>28973</v>
      </c>
      <c r="B1753">
        <v>0</v>
      </c>
      <c r="C1753">
        <v>0</v>
      </c>
      <c r="D1753">
        <v>59</v>
      </c>
      <c r="E1753">
        <v>206</v>
      </c>
      <c r="F1753">
        <v>0</v>
      </c>
      <c r="G1753">
        <v>46</v>
      </c>
      <c r="H1753">
        <v>3</v>
      </c>
      <c r="I1753">
        <v>2</v>
      </c>
      <c r="J1753">
        <v>12</v>
      </c>
      <c r="K1753">
        <v>2</v>
      </c>
      <c r="L1753">
        <v>5</v>
      </c>
      <c r="M1753">
        <v>1</v>
      </c>
      <c r="N1753">
        <v>5</v>
      </c>
      <c r="O1753">
        <v>8</v>
      </c>
      <c r="P1753">
        <v>0</v>
      </c>
      <c r="Q1753">
        <v>0</v>
      </c>
      <c r="R1753">
        <v>0</v>
      </c>
      <c r="S1753">
        <v>0</v>
      </c>
      <c r="T1753">
        <v>0</v>
      </c>
      <c r="U1753">
        <v>0</v>
      </c>
      <c r="V1753">
        <v>3</v>
      </c>
      <c r="W1753">
        <v>11</v>
      </c>
      <c r="X1753">
        <v>0</v>
      </c>
      <c r="Y1753">
        <v>43</v>
      </c>
      <c r="Z1753">
        <v>2783</v>
      </c>
      <c r="AA1753">
        <v>0</v>
      </c>
      <c r="AB1753">
        <v>1</v>
      </c>
      <c r="AC1753">
        <v>0</v>
      </c>
      <c r="AD1753">
        <v>0</v>
      </c>
      <c r="AE1753">
        <v>0</v>
      </c>
      <c r="AF1753">
        <v>0</v>
      </c>
      <c r="AG1753">
        <v>0</v>
      </c>
      <c r="AH1753">
        <v>0</v>
      </c>
      <c r="AI1753">
        <v>0</v>
      </c>
      <c r="AJ1753">
        <v>1</v>
      </c>
      <c r="AK1753">
        <v>257</v>
      </c>
      <c r="AL1753">
        <v>245</v>
      </c>
      <c r="AM1753">
        <v>0</v>
      </c>
    </row>
    <row r="1754" spans="1:39" x14ac:dyDescent="0.25">
      <c r="A1754">
        <v>39435</v>
      </c>
      <c r="B1754">
        <v>1</v>
      </c>
      <c r="C1754">
        <v>0</v>
      </c>
      <c r="D1754">
        <v>16</v>
      </c>
      <c r="E1754">
        <v>71</v>
      </c>
      <c r="F1754">
        <v>0</v>
      </c>
      <c r="G1754">
        <v>18</v>
      </c>
      <c r="H1754">
        <v>0</v>
      </c>
      <c r="I1754">
        <v>0</v>
      </c>
      <c r="J1754">
        <v>13</v>
      </c>
      <c r="K1754">
        <v>1</v>
      </c>
      <c r="L1754">
        <v>3</v>
      </c>
      <c r="M1754">
        <v>1</v>
      </c>
      <c r="N1754">
        <v>2</v>
      </c>
      <c r="O1754">
        <v>7</v>
      </c>
      <c r="P1754">
        <v>0</v>
      </c>
      <c r="Q1754">
        <v>0</v>
      </c>
      <c r="R1754">
        <v>0</v>
      </c>
      <c r="S1754">
        <v>0</v>
      </c>
      <c r="T1754">
        <v>0</v>
      </c>
      <c r="U1754">
        <v>0</v>
      </c>
      <c r="V1754">
        <v>3</v>
      </c>
      <c r="W1754">
        <v>11</v>
      </c>
      <c r="X1754">
        <v>0</v>
      </c>
      <c r="Y1754">
        <v>47</v>
      </c>
      <c r="Z1754">
        <v>2486</v>
      </c>
      <c r="AA1754">
        <v>0</v>
      </c>
      <c r="AB1754">
        <v>0</v>
      </c>
      <c r="AC1754">
        <v>0</v>
      </c>
      <c r="AD1754">
        <v>1</v>
      </c>
      <c r="AE1754">
        <v>0</v>
      </c>
      <c r="AF1754">
        <v>0</v>
      </c>
      <c r="AG1754">
        <v>0</v>
      </c>
      <c r="AH1754">
        <v>0</v>
      </c>
      <c r="AI1754">
        <v>0</v>
      </c>
      <c r="AJ1754">
        <v>1</v>
      </c>
      <c r="AK1754">
        <v>89</v>
      </c>
      <c r="AL1754">
        <v>76</v>
      </c>
      <c r="AM1754">
        <v>0</v>
      </c>
    </row>
    <row r="1755" spans="1:39" x14ac:dyDescent="0.25">
      <c r="A1755">
        <v>65370</v>
      </c>
      <c r="B1755">
        <v>0</v>
      </c>
      <c r="C1755">
        <v>0</v>
      </c>
      <c r="D1755">
        <v>1</v>
      </c>
      <c r="E1755">
        <v>71</v>
      </c>
      <c r="F1755">
        <v>22</v>
      </c>
      <c r="G1755">
        <v>112</v>
      </c>
      <c r="H1755">
        <v>138</v>
      </c>
      <c r="I1755">
        <v>89</v>
      </c>
      <c r="J1755">
        <v>29</v>
      </c>
      <c r="K1755">
        <v>1</v>
      </c>
      <c r="L1755">
        <v>2</v>
      </c>
      <c r="M1755">
        <v>3</v>
      </c>
      <c r="N1755">
        <v>13</v>
      </c>
      <c r="O1755">
        <v>1</v>
      </c>
      <c r="P1755">
        <v>0</v>
      </c>
      <c r="Q1755">
        <v>0</v>
      </c>
      <c r="R1755">
        <v>0</v>
      </c>
      <c r="S1755">
        <v>0</v>
      </c>
      <c r="T1755">
        <v>0</v>
      </c>
      <c r="U1755">
        <v>0</v>
      </c>
      <c r="V1755">
        <v>3</v>
      </c>
      <c r="W1755">
        <v>11</v>
      </c>
      <c r="X1755">
        <v>0</v>
      </c>
      <c r="Y1755">
        <v>36</v>
      </c>
      <c r="Z1755">
        <v>2491</v>
      </c>
      <c r="AA1755">
        <v>0</v>
      </c>
      <c r="AB1755">
        <v>1</v>
      </c>
      <c r="AC1755">
        <v>0</v>
      </c>
      <c r="AD1755">
        <v>0</v>
      </c>
      <c r="AE1755">
        <v>0</v>
      </c>
      <c r="AF1755">
        <v>1</v>
      </c>
      <c r="AG1755">
        <v>0</v>
      </c>
      <c r="AH1755">
        <v>0</v>
      </c>
      <c r="AI1755">
        <v>0</v>
      </c>
      <c r="AJ1755">
        <v>0</v>
      </c>
      <c r="AK1755">
        <v>432</v>
      </c>
      <c r="AL1755">
        <v>403</v>
      </c>
      <c r="AM1755">
        <v>0</v>
      </c>
    </row>
    <row r="1756" spans="1:39" x14ac:dyDescent="0.25">
      <c r="A1756">
        <v>20194</v>
      </c>
      <c r="B1756">
        <v>1</v>
      </c>
      <c r="C1756">
        <v>0</v>
      </c>
      <c r="D1756">
        <v>64</v>
      </c>
      <c r="E1756">
        <v>0</v>
      </c>
      <c r="F1756">
        <v>4</v>
      </c>
      <c r="G1756">
        <v>7</v>
      </c>
      <c r="H1756">
        <v>11</v>
      </c>
      <c r="I1756">
        <v>10</v>
      </c>
      <c r="J1756">
        <v>15</v>
      </c>
      <c r="K1756">
        <v>2</v>
      </c>
      <c r="L1756">
        <v>2</v>
      </c>
      <c r="M1756">
        <v>0</v>
      </c>
      <c r="N1756">
        <v>3</v>
      </c>
      <c r="O1756">
        <v>6</v>
      </c>
      <c r="P1756">
        <v>0</v>
      </c>
      <c r="Q1756">
        <v>0</v>
      </c>
      <c r="R1756">
        <v>0</v>
      </c>
      <c r="S1756">
        <v>0</v>
      </c>
      <c r="T1756">
        <v>0</v>
      </c>
      <c r="U1756">
        <v>0</v>
      </c>
      <c r="V1756">
        <v>3</v>
      </c>
      <c r="W1756">
        <v>11</v>
      </c>
      <c r="X1756">
        <v>0</v>
      </c>
      <c r="Y1756">
        <v>41</v>
      </c>
      <c r="Z1756">
        <v>2718</v>
      </c>
      <c r="AA1756">
        <v>0</v>
      </c>
      <c r="AB1756">
        <v>0</v>
      </c>
      <c r="AC1756">
        <v>1</v>
      </c>
      <c r="AD1756">
        <v>0</v>
      </c>
      <c r="AE1756">
        <v>0</v>
      </c>
      <c r="AF1756">
        <v>0</v>
      </c>
      <c r="AG1756">
        <v>1</v>
      </c>
      <c r="AH1756">
        <v>0</v>
      </c>
      <c r="AI1756">
        <v>0</v>
      </c>
      <c r="AJ1756">
        <v>0</v>
      </c>
      <c r="AK1756">
        <v>32</v>
      </c>
      <c r="AL1756">
        <v>17</v>
      </c>
      <c r="AM1756">
        <v>0</v>
      </c>
    </row>
    <row r="1757" spans="1:39" x14ac:dyDescent="0.25">
      <c r="A1757">
        <v>42473</v>
      </c>
      <c r="B1757">
        <v>1</v>
      </c>
      <c r="C1757">
        <v>1</v>
      </c>
      <c r="D1757">
        <v>72</v>
      </c>
      <c r="E1757">
        <v>93</v>
      </c>
      <c r="F1757">
        <v>1</v>
      </c>
      <c r="G1757">
        <v>21</v>
      </c>
      <c r="H1757">
        <v>0</v>
      </c>
      <c r="I1757">
        <v>4</v>
      </c>
      <c r="J1757">
        <v>25</v>
      </c>
      <c r="K1757">
        <v>3</v>
      </c>
      <c r="L1757">
        <v>2</v>
      </c>
      <c r="M1757">
        <v>1</v>
      </c>
      <c r="N1757">
        <v>4</v>
      </c>
      <c r="O1757">
        <v>5</v>
      </c>
      <c r="P1757">
        <v>0</v>
      </c>
      <c r="Q1757">
        <v>0</v>
      </c>
      <c r="R1757">
        <v>0</v>
      </c>
      <c r="S1757">
        <v>0</v>
      </c>
      <c r="T1757">
        <v>0</v>
      </c>
      <c r="U1757">
        <v>0</v>
      </c>
      <c r="V1757">
        <v>3</v>
      </c>
      <c r="W1757">
        <v>11</v>
      </c>
      <c r="X1757">
        <v>0</v>
      </c>
      <c r="Y1757">
        <v>44</v>
      </c>
      <c r="Z1757">
        <v>2291</v>
      </c>
      <c r="AA1757">
        <v>0</v>
      </c>
      <c r="AB1757">
        <v>0</v>
      </c>
      <c r="AC1757">
        <v>1</v>
      </c>
      <c r="AD1757">
        <v>0</v>
      </c>
      <c r="AE1757">
        <v>0</v>
      </c>
      <c r="AF1757">
        <v>0</v>
      </c>
      <c r="AG1757">
        <v>0</v>
      </c>
      <c r="AH1757">
        <v>0</v>
      </c>
      <c r="AI1757">
        <v>0</v>
      </c>
      <c r="AJ1757">
        <v>1</v>
      </c>
      <c r="AK1757">
        <v>119</v>
      </c>
      <c r="AL1757">
        <v>94</v>
      </c>
      <c r="AM1757">
        <v>0</v>
      </c>
    </row>
    <row r="1758" spans="1:39" x14ac:dyDescent="0.25">
      <c r="A1758">
        <v>64590</v>
      </c>
      <c r="B1758">
        <v>0</v>
      </c>
      <c r="C1758">
        <v>0</v>
      </c>
      <c r="D1758">
        <v>98</v>
      </c>
      <c r="E1758">
        <v>920</v>
      </c>
      <c r="F1758">
        <v>138</v>
      </c>
      <c r="G1758">
        <v>168</v>
      </c>
      <c r="H1758">
        <v>36</v>
      </c>
      <c r="I1758">
        <v>46</v>
      </c>
      <c r="J1758">
        <v>30</v>
      </c>
      <c r="K1758">
        <v>1</v>
      </c>
      <c r="L1758">
        <v>9</v>
      </c>
      <c r="M1758">
        <v>4</v>
      </c>
      <c r="N1758">
        <v>10</v>
      </c>
      <c r="O1758">
        <v>6</v>
      </c>
      <c r="P1758">
        <v>0</v>
      </c>
      <c r="Q1758">
        <v>0</v>
      </c>
      <c r="R1758">
        <v>0</v>
      </c>
      <c r="S1758">
        <v>0</v>
      </c>
      <c r="T1758">
        <v>0</v>
      </c>
      <c r="U1758">
        <v>0</v>
      </c>
      <c r="V1758">
        <v>3</v>
      </c>
      <c r="W1758">
        <v>11</v>
      </c>
      <c r="X1758">
        <v>0</v>
      </c>
      <c r="Y1758">
        <v>52</v>
      </c>
      <c r="Z1758">
        <v>2782</v>
      </c>
      <c r="AA1758">
        <v>0</v>
      </c>
      <c r="AB1758">
        <v>1</v>
      </c>
      <c r="AC1758">
        <v>0</v>
      </c>
      <c r="AD1758">
        <v>0</v>
      </c>
      <c r="AE1758">
        <v>0</v>
      </c>
      <c r="AF1758">
        <v>0</v>
      </c>
      <c r="AG1758">
        <v>0</v>
      </c>
      <c r="AH1758">
        <v>1</v>
      </c>
      <c r="AI1758">
        <v>0</v>
      </c>
      <c r="AJ1758">
        <v>0</v>
      </c>
      <c r="AK1758">
        <v>1308</v>
      </c>
      <c r="AL1758">
        <v>1278</v>
      </c>
      <c r="AM1758">
        <v>0</v>
      </c>
    </row>
    <row r="1759" spans="1:39" x14ac:dyDescent="0.25">
      <c r="A1759">
        <v>71232</v>
      </c>
      <c r="B1759">
        <v>0</v>
      </c>
      <c r="C1759">
        <v>1</v>
      </c>
      <c r="D1759">
        <v>91</v>
      </c>
      <c r="E1759">
        <v>653</v>
      </c>
      <c r="F1759">
        <v>17</v>
      </c>
      <c r="G1759">
        <v>170</v>
      </c>
      <c r="H1759">
        <v>34</v>
      </c>
      <c r="I1759">
        <v>26</v>
      </c>
      <c r="J1759">
        <v>17</v>
      </c>
      <c r="K1759">
        <v>2</v>
      </c>
      <c r="L1759">
        <v>11</v>
      </c>
      <c r="M1759">
        <v>2</v>
      </c>
      <c r="N1759">
        <v>10</v>
      </c>
      <c r="O1759">
        <v>7</v>
      </c>
      <c r="P1759">
        <v>0</v>
      </c>
      <c r="Q1759">
        <v>0</v>
      </c>
      <c r="R1759">
        <v>0</v>
      </c>
      <c r="S1759">
        <v>0</v>
      </c>
      <c r="T1759">
        <v>0</v>
      </c>
      <c r="U1759">
        <v>0</v>
      </c>
      <c r="V1759">
        <v>3</v>
      </c>
      <c r="W1759">
        <v>11</v>
      </c>
      <c r="X1759">
        <v>0</v>
      </c>
      <c r="Y1759">
        <v>61</v>
      </c>
      <c r="Z1759">
        <v>2372</v>
      </c>
      <c r="AA1759">
        <v>0</v>
      </c>
      <c r="AB1759">
        <v>0</v>
      </c>
      <c r="AC1759">
        <v>0</v>
      </c>
      <c r="AD1759">
        <v>1</v>
      </c>
      <c r="AE1759">
        <v>0</v>
      </c>
      <c r="AF1759">
        <v>0</v>
      </c>
      <c r="AG1759">
        <v>0</v>
      </c>
      <c r="AH1759">
        <v>1</v>
      </c>
      <c r="AI1759">
        <v>0</v>
      </c>
      <c r="AJ1759">
        <v>0</v>
      </c>
      <c r="AK1759">
        <v>900</v>
      </c>
      <c r="AL1759">
        <v>883</v>
      </c>
      <c r="AM1759">
        <v>0</v>
      </c>
    </row>
    <row r="1760" spans="1:39" x14ac:dyDescent="0.25">
      <c r="A1760">
        <v>34600</v>
      </c>
      <c r="B1760">
        <v>1</v>
      </c>
      <c r="C1760">
        <v>1</v>
      </c>
      <c r="D1760">
        <v>8</v>
      </c>
      <c r="E1760">
        <v>199</v>
      </c>
      <c r="F1760">
        <v>33</v>
      </c>
      <c r="G1760">
        <v>60</v>
      </c>
      <c r="H1760">
        <v>8</v>
      </c>
      <c r="I1760">
        <v>3</v>
      </c>
      <c r="J1760">
        <v>15</v>
      </c>
      <c r="K1760">
        <v>5</v>
      </c>
      <c r="L1760">
        <v>5</v>
      </c>
      <c r="M1760">
        <v>2</v>
      </c>
      <c r="N1760">
        <v>5</v>
      </c>
      <c r="O1760">
        <v>8</v>
      </c>
      <c r="P1760">
        <v>0</v>
      </c>
      <c r="Q1760">
        <v>0</v>
      </c>
      <c r="R1760">
        <v>0</v>
      </c>
      <c r="S1760">
        <v>0</v>
      </c>
      <c r="T1760">
        <v>0</v>
      </c>
      <c r="U1760">
        <v>0</v>
      </c>
      <c r="V1760">
        <v>3</v>
      </c>
      <c r="W1760">
        <v>11</v>
      </c>
      <c r="X1760">
        <v>1</v>
      </c>
      <c r="Y1760">
        <v>49</v>
      </c>
      <c r="Z1760">
        <v>2703</v>
      </c>
      <c r="AA1760">
        <v>0</v>
      </c>
      <c r="AB1760">
        <v>0</v>
      </c>
      <c r="AC1760">
        <v>0</v>
      </c>
      <c r="AD1760">
        <v>1</v>
      </c>
      <c r="AE1760">
        <v>0</v>
      </c>
      <c r="AF1760">
        <v>0</v>
      </c>
      <c r="AG1760">
        <v>0</v>
      </c>
      <c r="AH1760">
        <v>1</v>
      </c>
      <c r="AI1760">
        <v>0</v>
      </c>
      <c r="AJ1760">
        <v>0</v>
      </c>
      <c r="AK1760">
        <v>303</v>
      </c>
      <c r="AL1760">
        <v>288</v>
      </c>
      <c r="AM1760">
        <v>0</v>
      </c>
    </row>
    <row r="1761" spans="1:39" x14ac:dyDescent="0.25">
      <c r="A1761">
        <v>46904</v>
      </c>
      <c r="B1761">
        <v>1</v>
      </c>
      <c r="C1761">
        <v>1</v>
      </c>
      <c r="D1761">
        <v>20</v>
      </c>
      <c r="E1761">
        <v>153</v>
      </c>
      <c r="F1761">
        <v>4</v>
      </c>
      <c r="G1761">
        <v>56</v>
      </c>
      <c r="H1761">
        <v>0</v>
      </c>
      <c r="I1761">
        <v>9</v>
      </c>
      <c r="J1761">
        <v>31</v>
      </c>
      <c r="K1761">
        <v>4</v>
      </c>
      <c r="L1761">
        <v>5</v>
      </c>
      <c r="M1761">
        <v>1</v>
      </c>
      <c r="N1761">
        <v>4</v>
      </c>
      <c r="O1761">
        <v>8</v>
      </c>
      <c r="P1761">
        <v>0</v>
      </c>
      <c r="Q1761">
        <v>0</v>
      </c>
      <c r="R1761">
        <v>0</v>
      </c>
      <c r="S1761">
        <v>0</v>
      </c>
      <c r="T1761">
        <v>0</v>
      </c>
      <c r="U1761">
        <v>0</v>
      </c>
      <c r="V1761">
        <v>3</v>
      </c>
      <c r="W1761">
        <v>11</v>
      </c>
      <c r="X1761">
        <v>0</v>
      </c>
      <c r="Y1761">
        <v>53</v>
      </c>
      <c r="Z1761">
        <v>2762</v>
      </c>
      <c r="AA1761">
        <v>0</v>
      </c>
      <c r="AB1761">
        <v>0</v>
      </c>
      <c r="AC1761">
        <v>1</v>
      </c>
      <c r="AD1761">
        <v>0</v>
      </c>
      <c r="AE1761">
        <v>0</v>
      </c>
      <c r="AF1761">
        <v>0</v>
      </c>
      <c r="AG1761">
        <v>0</v>
      </c>
      <c r="AH1761">
        <v>1</v>
      </c>
      <c r="AI1761">
        <v>0</v>
      </c>
      <c r="AJ1761">
        <v>0</v>
      </c>
      <c r="AK1761">
        <v>222</v>
      </c>
      <c r="AL1761">
        <v>191</v>
      </c>
      <c r="AM1761">
        <v>0</v>
      </c>
    </row>
    <row r="1762" spans="1:39" x14ac:dyDescent="0.25">
      <c r="A1762">
        <v>49094</v>
      </c>
      <c r="B1762">
        <v>0</v>
      </c>
      <c r="C1762">
        <v>1</v>
      </c>
      <c r="D1762">
        <v>6</v>
      </c>
      <c r="E1762">
        <v>376</v>
      </c>
      <c r="F1762">
        <v>0</v>
      </c>
      <c r="G1762">
        <v>38</v>
      </c>
      <c r="H1762">
        <v>11</v>
      </c>
      <c r="I1762">
        <v>8</v>
      </c>
      <c r="J1762">
        <v>69</v>
      </c>
      <c r="K1762">
        <v>5</v>
      </c>
      <c r="L1762">
        <v>6</v>
      </c>
      <c r="M1762">
        <v>3</v>
      </c>
      <c r="N1762">
        <v>6</v>
      </c>
      <c r="O1762">
        <v>6</v>
      </c>
      <c r="P1762">
        <v>0</v>
      </c>
      <c r="Q1762">
        <v>0</v>
      </c>
      <c r="R1762">
        <v>0</v>
      </c>
      <c r="S1762">
        <v>0</v>
      </c>
      <c r="T1762">
        <v>0</v>
      </c>
      <c r="U1762">
        <v>0</v>
      </c>
      <c r="V1762">
        <v>3</v>
      </c>
      <c r="W1762">
        <v>11</v>
      </c>
      <c r="X1762">
        <v>0</v>
      </c>
      <c r="Y1762">
        <v>47</v>
      </c>
      <c r="Z1762">
        <v>2805</v>
      </c>
      <c r="AA1762">
        <v>0</v>
      </c>
      <c r="AB1762">
        <v>1</v>
      </c>
      <c r="AC1762">
        <v>0</v>
      </c>
      <c r="AD1762">
        <v>0</v>
      </c>
      <c r="AE1762">
        <v>0</v>
      </c>
      <c r="AF1762">
        <v>0</v>
      </c>
      <c r="AG1762">
        <v>0</v>
      </c>
      <c r="AH1762">
        <v>1</v>
      </c>
      <c r="AI1762">
        <v>0</v>
      </c>
      <c r="AJ1762">
        <v>0</v>
      </c>
      <c r="AK1762">
        <v>433</v>
      </c>
      <c r="AL1762">
        <v>364</v>
      </c>
      <c r="AM1762">
        <v>0</v>
      </c>
    </row>
    <row r="1763" spans="1:39" x14ac:dyDescent="0.25">
      <c r="A1763">
        <v>36075</v>
      </c>
      <c r="B1763">
        <v>1</v>
      </c>
      <c r="C1763">
        <v>0</v>
      </c>
      <c r="D1763">
        <v>54</v>
      </c>
      <c r="E1763">
        <v>46</v>
      </c>
      <c r="F1763">
        <v>0</v>
      </c>
      <c r="G1763">
        <v>30</v>
      </c>
      <c r="H1763">
        <v>12</v>
      </c>
      <c r="I1763">
        <v>1</v>
      </c>
      <c r="J1763">
        <v>30</v>
      </c>
      <c r="K1763">
        <v>1</v>
      </c>
      <c r="L1763">
        <v>2</v>
      </c>
      <c r="M1763">
        <v>0</v>
      </c>
      <c r="N1763">
        <v>4</v>
      </c>
      <c r="O1763">
        <v>6</v>
      </c>
      <c r="P1763">
        <v>0</v>
      </c>
      <c r="Q1763">
        <v>0</v>
      </c>
      <c r="R1763">
        <v>0</v>
      </c>
      <c r="S1763">
        <v>0</v>
      </c>
      <c r="T1763">
        <v>0</v>
      </c>
      <c r="U1763">
        <v>0</v>
      </c>
      <c r="V1763">
        <v>3</v>
      </c>
      <c r="W1763">
        <v>11</v>
      </c>
      <c r="X1763">
        <v>0</v>
      </c>
      <c r="Y1763">
        <v>37</v>
      </c>
      <c r="Z1763">
        <v>2361</v>
      </c>
      <c r="AA1763">
        <v>0</v>
      </c>
      <c r="AB1763">
        <v>0</v>
      </c>
      <c r="AC1763">
        <v>0</v>
      </c>
      <c r="AD1763">
        <v>1</v>
      </c>
      <c r="AE1763">
        <v>0</v>
      </c>
      <c r="AF1763">
        <v>0</v>
      </c>
      <c r="AG1763">
        <v>0</v>
      </c>
      <c r="AH1763">
        <v>1</v>
      </c>
      <c r="AI1763">
        <v>0</v>
      </c>
      <c r="AJ1763">
        <v>0</v>
      </c>
      <c r="AK1763">
        <v>89</v>
      </c>
      <c r="AL1763">
        <v>59</v>
      </c>
      <c r="AM1763">
        <v>0</v>
      </c>
    </row>
    <row r="1764" spans="1:39" x14ac:dyDescent="0.25">
      <c r="A1764">
        <v>60839</v>
      </c>
      <c r="B1764">
        <v>1</v>
      </c>
      <c r="C1764">
        <v>1</v>
      </c>
      <c r="D1764">
        <v>72</v>
      </c>
      <c r="E1764">
        <v>600</v>
      </c>
      <c r="F1764">
        <v>21</v>
      </c>
      <c r="G1764">
        <v>128</v>
      </c>
      <c r="H1764">
        <v>223</v>
      </c>
      <c r="I1764">
        <v>150</v>
      </c>
      <c r="J1764">
        <v>128</v>
      </c>
      <c r="K1764">
        <v>13</v>
      </c>
      <c r="L1764">
        <v>2</v>
      </c>
      <c r="M1764">
        <v>2</v>
      </c>
      <c r="N1764">
        <v>12</v>
      </c>
      <c r="O1764">
        <v>8</v>
      </c>
      <c r="P1764">
        <v>0</v>
      </c>
      <c r="Q1764">
        <v>0</v>
      </c>
      <c r="R1764">
        <v>0</v>
      </c>
      <c r="S1764">
        <v>0</v>
      </c>
      <c r="T1764">
        <v>0</v>
      </c>
      <c r="U1764">
        <v>0</v>
      </c>
      <c r="V1764">
        <v>3</v>
      </c>
      <c r="W1764">
        <v>11</v>
      </c>
      <c r="X1764">
        <v>0</v>
      </c>
      <c r="Y1764">
        <v>41</v>
      </c>
      <c r="Z1764">
        <v>2829</v>
      </c>
      <c r="AA1764">
        <v>0</v>
      </c>
      <c r="AB1764">
        <v>0</v>
      </c>
      <c r="AC1764">
        <v>0</v>
      </c>
      <c r="AD1764">
        <v>1</v>
      </c>
      <c r="AE1764">
        <v>0</v>
      </c>
      <c r="AF1764">
        <v>1</v>
      </c>
      <c r="AG1764">
        <v>0</v>
      </c>
      <c r="AH1764">
        <v>0</v>
      </c>
      <c r="AI1764">
        <v>0</v>
      </c>
      <c r="AJ1764">
        <v>0</v>
      </c>
      <c r="AK1764">
        <v>1122</v>
      </c>
      <c r="AL1764">
        <v>994</v>
      </c>
      <c r="AM1764">
        <v>0</v>
      </c>
    </row>
    <row r="1765" spans="1:39" x14ac:dyDescent="0.25">
      <c r="A1765">
        <v>77298</v>
      </c>
      <c r="B1765">
        <v>0</v>
      </c>
      <c r="C1765">
        <v>1</v>
      </c>
      <c r="D1765">
        <v>46</v>
      </c>
      <c r="E1765">
        <v>425</v>
      </c>
      <c r="F1765">
        <v>115</v>
      </c>
      <c r="G1765">
        <v>292</v>
      </c>
      <c r="H1765">
        <v>23</v>
      </c>
      <c r="I1765">
        <v>35</v>
      </c>
      <c r="J1765">
        <v>79</v>
      </c>
      <c r="K1765">
        <v>1</v>
      </c>
      <c r="L1765">
        <v>6</v>
      </c>
      <c r="M1765">
        <v>6</v>
      </c>
      <c r="N1765">
        <v>11</v>
      </c>
      <c r="O1765">
        <v>3</v>
      </c>
      <c r="P1765">
        <v>0</v>
      </c>
      <c r="Q1765">
        <v>0</v>
      </c>
      <c r="R1765">
        <v>0</v>
      </c>
      <c r="S1765">
        <v>0</v>
      </c>
      <c r="T1765">
        <v>0</v>
      </c>
      <c r="U1765">
        <v>0</v>
      </c>
      <c r="V1765">
        <v>3</v>
      </c>
      <c r="W1765">
        <v>11</v>
      </c>
      <c r="X1765">
        <v>0</v>
      </c>
      <c r="Y1765">
        <v>41</v>
      </c>
      <c r="Z1765">
        <v>2398</v>
      </c>
      <c r="AA1765">
        <v>0</v>
      </c>
      <c r="AB1765">
        <v>0</v>
      </c>
      <c r="AC1765">
        <v>0</v>
      </c>
      <c r="AD1765">
        <v>1</v>
      </c>
      <c r="AE1765">
        <v>0</v>
      </c>
      <c r="AF1765">
        <v>0</v>
      </c>
      <c r="AG1765">
        <v>0</v>
      </c>
      <c r="AH1765">
        <v>1</v>
      </c>
      <c r="AI1765">
        <v>0</v>
      </c>
      <c r="AJ1765">
        <v>0</v>
      </c>
      <c r="AK1765">
        <v>890</v>
      </c>
      <c r="AL1765">
        <v>811</v>
      </c>
      <c r="AM1765">
        <v>0</v>
      </c>
    </row>
    <row r="1766" spans="1:39" x14ac:dyDescent="0.25">
      <c r="A1766">
        <v>34026</v>
      </c>
      <c r="B1766">
        <v>1</v>
      </c>
      <c r="C1766">
        <v>1</v>
      </c>
      <c r="D1766">
        <v>11</v>
      </c>
      <c r="E1766">
        <v>18</v>
      </c>
      <c r="F1766">
        <v>6</v>
      </c>
      <c r="G1766">
        <v>15</v>
      </c>
      <c r="H1766">
        <v>12</v>
      </c>
      <c r="I1766">
        <v>8</v>
      </c>
      <c r="J1766">
        <v>17</v>
      </c>
      <c r="K1766">
        <v>3</v>
      </c>
      <c r="L1766">
        <v>2</v>
      </c>
      <c r="M1766">
        <v>1</v>
      </c>
      <c r="N1766">
        <v>3</v>
      </c>
      <c r="O1766">
        <v>5</v>
      </c>
      <c r="P1766">
        <v>0</v>
      </c>
      <c r="Q1766">
        <v>0</v>
      </c>
      <c r="R1766">
        <v>0</v>
      </c>
      <c r="S1766">
        <v>0</v>
      </c>
      <c r="T1766">
        <v>0</v>
      </c>
      <c r="U1766">
        <v>0</v>
      </c>
      <c r="V1766">
        <v>3</v>
      </c>
      <c r="W1766">
        <v>11</v>
      </c>
      <c r="X1766">
        <v>0</v>
      </c>
      <c r="Y1766">
        <v>70</v>
      </c>
      <c r="Z1766">
        <v>2487</v>
      </c>
      <c r="AA1766">
        <v>0</v>
      </c>
      <c r="AB1766">
        <v>0</v>
      </c>
      <c r="AC1766">
        <v>0</v>
      </c>
      <c r="AD1766">
        <v>1</v>
      </c>
      <c r="AE1766">
        <v>0</v>
      </c>
      <c r="AF1766">
        <v>0</v>
      </c>
      <c r="AG1766">
        <v>0</v>
      </c>
      <c r="AH1766">
        <v>1</v>
      </c>
      <c r="AI1766">
        <v>0</v>
      </c>
      <c r="AJ1766">
        <v>0</v>
      </c>
      <c r="AK1766">
        <v>59</v>
      </c>
      <c r="AL1766">
        <v>42</v>
      </c>
      <c r="AM1766">
        <v>0</v>
      </c>
    </row>
    <row r="1767" spans="1:39" x14ac:dyDescent="0.25">
      <c r="A1767">
        <v>48918</v>
      </c>
      <c r="B1767">
        <v>1</v>
      </c>
      <c r="C1767">
        <v>1</v>
      </c>
      <c r="D1767">
        <v>21</v>
      </c>
      <c r="E1767">
        <v>52</v>
      </c>
      <c r="F1767">
        <v>0</v>
      </c>
      <c r="G1767">
        <v>9</v>
      </c>
      <c r="H1767">
        <v>0</v>
      </c>
      <c r="I1767">
        <v>0</v>
      </c>
      <c r="J1767">
        <v>1</v>
      </c>
      <c r="K1767">
        <v>2</v>
      </c>
      <c r="L1767">
        <v>1</v>
      </c>
      <c r="M1767">
        <v>0</v>
      </c>
      <c r="N1767">
        <v>4</v>
      </c>
      <c r="O1767">
        <v>4</v>
      </c>
      <c r="P1767">
        <v>0</v>
      </c>
      <c r="Q1767">
        <v>0</v>
      </c>
      <c r="R1767">
        <v>0</v>
      </c>
      <c r="S1767">
        <v>0</v>
      </c>
      <c r="T1767">
        <v>0</v>
      </c>
      <c r="U1767">
        <v>0</v>
      </c>
      <c r="V1767">
        <v>3</v>
      </c>
      <c r="W1767">
        <v>11</v>
      </c>
      <c r="X1767">
        <v>0</v>
      </c>
      <c r="Y1767">
        <v>57</v>
      </c>
      <c r="Z1767">
        <v>2237</v>
      </c>
      <c r="AA1767">
        <v>0</v>
      </c>
      <c r="AB1767">
        <v>0</v>
      </c>
      <c r="AC1767">
        <v>1</v>
      </c>
      <c r="AD1767">
        <v>0</v>
      </c>
      <c r="AE1767">
        <v>0</v>
      </c>
      <c r="AF1767">
        <v>0</v>
      </c>
      <c r="AG1767">
        <v>0</v>
      </c>
      <c r="AH1767">
        <v>0</v>
      </c>
      <c r="AI1767">
        <v>0</v>
      </c>
      <c r="AJ1767">
        <v>1</v>
      </c>
      <c r="AK1767">
        <v>61</v>
      </c>
      <c r="AL1767">
        <v>60</v>
      </c>
      <c r="AM1767">
        <v>0</v>
      </c>
    </row>
    <row r="1768" spans="1:39" x14ac:dyDescent="0.25">
      <c r="A1768">
        <v>82122</v>
      </c>
      <c r="B1768">
        <v>0</v>
      </c>
      <c r="C1768">
        <v>0</v>
      </c>
      <c r="D1768">
        <v>89</v>
      </c>
      <c r="E1768">
        <v>734</v>
      </c>
      <c r="F1768">
        <v>22</v>
      </c>
      <c r="G1768">
        <v>350</v>
      </c>
      <c r="H1768">
        <v>151</v>
      </c>
      <c r="I1768">
        <v>25</v>
      </c>
      <c r="J1768">
        <v>100</v>
      </c>
      <c r="K1768">
        <v>1</v>
      </c>
      <c r="L1768">
        <v>3</v>
      </c>
      <c r="M1768">
        <v>9</v>
      </c>
      <c r="N1768">
        <v>13</v>
      </c>
      <c r="O1768">
        <v>1</v>
      </c>
      <c r="P1768">
        <v>0</v>
      </c>
      <c r="Q1768">
        <v>0</v>
      </c>
      <c r="R1768">
        <v>1</v>
      </c>
      <c r="S1768">
        <v>0</v>
      </c>
      <c r="T1768">
        <v>0</v>
      </c>
      <c r="U1768">
        <v>0</v>
      </c>
      <c r="V1768">
        <v>3</v>
      </c>
      <c r="W1768">
        <v>11</v>
      </c>
      <c r="X1768">
        <v>0</v>
      </c>
      <c r="Y1768">
        <v>58</v>
      </c>
      <c r="Z1768">
        <v>2477</v>
      </c>
      <c r="AA1768">
        <v>0</v>
      </c>
      <c r="AB1768">
        <v>0</v>
      </c>
      <c r="AC1768">
        <v>0</v>
      </c>
      <c r="AD1768">
        <v>1</v>
      </c>
      <c r="AE1768">
        <v>0</v>
      </c>
      <c r="AF1768">
        <v>1</v>
      </c>
      <c r="AG1768">
        <v>0</v>
      </c>
      <c r="AH1768">
        <v>0</v>
      </c>
      <c r="AI1768">
        <v>0</v>
      </c>
      <c r="AJ1768">
        <v>0</v>
      </c>
      <c r="AK1768">
        <v>1282</v>
      </c>
      <c r="AL1768">
        <v>1182</v>
      </c>
      <c r="AM1768">
        <v>1</v>
      </c>
    </row>
    <row r="1769" spans="1:39" x14ac:dyDescent="0.25">
      <c r="A1769">
        <v>37697</v>
      </c>
      <c r="B1769">
        <v>1</v>
      </c>
      <c r="C1769">
        <v>0</v>
      </c>
      <c r="D1769">
        <v>82</v>
      </c>
      <c r="E1769">
        <v>34</v>
      </c>
      <c r="F1769">
        <v>6</v>
      </c>
      <c r="G1769">
        <v>21</v>
      </c>
      <c r="H1769">
        <v>11</v>
      </c>
      <c r="I1769">
        <v>4</v>
      </c>
      <c r="J1769">
        <v>8</v>
      </c>
      <c r="K1769">
        <v>1</v>
      </c>
      <c r="L1769">
        <v>2</v>
      </c>
      <c r="M1769">
        <v>1</v>
      </c>
      <c r="N1769">
        <v>3</v>
      </c>
      <c r="O1769">
        <v>6</v>
      </c>
      <c r="P1769">
        <v>0</v>
      </c>
      <c r="Q1769">
        <v>0</v>
      </c>
      <c r="R1769">
        <v>0</v>
      </c>
      <c r="S1769">
        <v>0</v>
      </c>
      <c r="T1769">
        <v>0</v>
      </c>
      <c r="U1769">
        <v>0</v>
      </c>
      <c r="V1769">
        <v>3</v>
      </c>
      <c r="W1769">
        <v>11</v>
      </c>
      <c r="X1769">
        <v>0</v>
      </c>
      <c r="Y1769">
        <v>44</v>
      </c>
      <c r="Z1769">
        <v>2301</v>
      </c>
      <c r="AA1769">
        <v>0</v>
      </c>
      <c r="AB1769">
        <v>0</v>
      </c>
      <c r="AC1769">
        <v>1</v>
      </c>
      <c r="AD1769">
        <v>0</v>
      </c>
      <c r="AE1769">
        <v>0</v>
      </c>
      <c r="AF1769">
        <v>0</v>
      </c>
      <c r="AG1769">
        <v>0</v>
      </c>
      <c r="AH1769">
        <v>1</v>
      </c>
      <c r="AI1769">
        <v>0</v>
      </c>
      <c r="AJ1769">
        <v>0</v>
      </c>
      <c r="AK1769">
        <v>76</v>
      </c>
      <c r="AL1769">
        <v>68</v>
      </c>
      <c r="AM1769">
        <v>0</v>
      </c>
    </row>
    <row r="1770" spans="1:39" x14ac:dyDescent="0.25">
      <c r="A1770">
        <v>34074</v>
      </c>
      <c r="B1770">
        <v>1</v>
      </c>
      <c r="C1770">
        <v>1</v>
      </c>
      <c r="D1770">
        <v>69</v>
      </c>
      <c r="E1770">
        <v>135</v>
      </c>
      <c r="F1770">
        <v>1</v>
      </c>
      <c r="G1770">
        <v>41</v>
      </c>
      <c r="H1770">
        <v>10</v>
      </c>
      <c r="I1770">
        <v>1</v>
      </c>
      <c r="J1770">
        <v>67</v>
      </c>
      <c r="K1770">
        <v>5</v>
      </c>
      <c r="L1770">
        <v>3</v>
      </c>
      <c r="M1770">
        <v>3</v>
      </c>
      <c r="N1770">
        <v>3</v>
      </c>
      <c r="O1770">
        <v>6</v>
      </c>
      <c r="P1770">
        <v>1</v>
      </c>
      <c r="Q1770">
        <v>0</v>
      </c>
      <c r="R1770">
        <v>0</v>
      </c>
      <c r="S1770">
        <v>0</v>
      </c>
      <c r="T1770">
        <v>0</v>
      </c>
      <c r="U1770">
        <v>0</v>
      </c>
      <c r="V1770">
        <v>3</v>
      </c>
      <c r="W1770">
        <v>11</v>
      </c>
      <c r="X1770">
        <v>0</v>
      </c>
      <c r="Y1770">
        <v>68</v>
      </c>
      <c r="Z1770">
        <v>2510</v>
      </c>
      <c r="AA1770">
        <v>0</v>
      </c>
      <c r="AB1770">
        <v>0</v>
      </c>
      <c r="AC1770">
        <v>0</v>
      </c>
      <c r="AD1770">
        <v>1</v>
      </c>
      <c r="AE1770">
        <v>0</v>
      </c>
      <c r="AF1770">
        <v>0</v>
      </c>
      <c r="AG1770">
        <v>0</v>
      </c>
      <c r="AH1770">
        <v>1</v>
      </c>
      <c r="AI1770">
        <v>0</v>
      </c>
      <c r="AJ1770">
        <v>0</v>
      </c>
      <c r="AK1770">
        <v>188</v>
      </c>
      <c r="AL1770">
        <v>121</v>
      </c>
      <c r="AM1770">
        <v>1</v>
      </c>
    </row>
    <row r="1771" spans="1:39" x14ac:dyDescent="0.25">
      <c r="A1771">
        <v>28520</v>
      </c>
      <c r="B1771">
        <v>1</v>
      </c>
      <c r="C1771">
        <v>1</v>
      </c>
      <c r="D1771">
        <v>55</v>
      </c>
      <c r="E1771">
        <v>11</v>
      </c>
      <c r="F1771">
        <v>0</v>
      </c>
      <c r="G1771">
        <v>10</v>
      </c>
      <c r="H1771">
        <v>0</v>
      </c>
      <c r="I1771">
        <v>2</v>
      </c>
      <c r="J1771">
        <v>20</v>
      </c>
      <c r="K1771">
        <v>1</v>
      </c>
      <c r="L1771">
        <v>1</v>
      </c>
      <c r="M1771">
        <v>1</v>
      </c>
      <c r="N1771">
        <v>2</v>
      </c>
      <c r="O1771">
        <v>6</v>
      </c>
      <c r="P1771">
        <v>0</v>
      </c>
      <c r="Q1771">
        <v>0</v>
      </c>
      <c r="R1771">
        <v>0</v>
      </c>
      <c r="S1771">
        <v>0</v>
      </c>
      <c r="T1771">
        <v>0</v>
      </c>
      <c r="U1771">
        <v>0</v>
      </c>
      <c r="V1771">
        <v>3</v>
      </c>
      <c r="W1771">
        <v>11</v>
      </c>
      <c r="X1771">
        <v>0</v>
      </c>
      <c r="Y1771">
        <v>60</v>
      </c>
      <c r="Z1771">
        <v>2539</v>
      </c>
      <c r="AA1771">
        <v>0</v>
      </c>
      <c r="AB1771">
        <v>1</v>
      </c>
      <c r="AC1771">
        <v>0</v>
      </c>
      <c r="AD1771">
        <v>0</v>
      </c>
      <c r="AE1771">
        <v>0</v>
      </c>
      <c r="AF1771">
        <v>0</v>
      </c>
      <c r="AG1771">
        <v>0</v>
      </c>
      <c r="AH1771">
        <v>0</v>
      </c>
      <c r="AI1771">
        <v>1</v>
      </c>
      <c r="AJ1771">
        <v>0</v>
      </c>
      <c r="AK1771">
        <v>23</v>
      </c>
      <c r="AL1771">
        <v>3</v>
      </c>
      <c r="AM1771">
        <v>0</v>
      </c>
    </row>
    <row r="1772" spans="1:39" x14ac:dyDescent="0.25">
      <c r="A1772">
        <v>62535</v>
      </c>
      <c r="B1772">
        <v>0</v>
      </c>
      <c r="C1772">
        <v>1</v>
      </c>
      <c r="D1772">
        <v>13</v>
      </c>
      <c r="E1772">
        <v>163</v>
      </c>
      <c r="F1772">
        <v>48</v>
      </c>
      <c r="G1772">
        <v>90</v>
      </c>
      <c r="H1772">
        <v>0</v>
      </c>
      <c r="I1772">
        <v>45</v>
      </c>
      <c r="J1772">
        <v>52</v>
      </c>
      <c r="K1772">
        <v>1</v>
      </c>
      <c r="L1772">
        <v>3</v>
      </c>
      <c r="M1772">
        <v>2</v>
      </c>
      <c r="N1772">
        <v>8</v>
      </c>
      <c r="O1772">
        <v>3</v>
      </c>
      <c r="P1772">
        <v>0</v>
      </c>
      <c r="Q1772">
        <v>0</v>
      </c>
      <c r="R1772">
        <v>0</v>
      </c>
      <c r="S1772">
        <v>0</v>
      </c>
      <c r="T1772">
        <v>0</v>
      </c>
      <c r="U1772">
        <v>0</v>
      </c>
      <c r="V1772">
        <v>3</v>
      </c>
      <c r="W1772">
        <v>11</v>
      </c>
      <c r="X1772">
        <v>0</v>
      </c>
      <c r="Y1772">
        <v>65</v>
      </c>
      <c r="Z1772">
        <v>2428</v>
      </c>
      <c r="AA1772">
        <v>0</v>
      </c>
      <c r="AB1772">
        <v>0</v>
      </c>
      <c r="AC1772">
        <v>1</v>
      </c>
      <c r="AD1772">
        <v>0</v>
      </c>
      <c r="AE1772">
        <v>0</v>
      </c>
      <c r="AF1772">
        <v>0</v>
      </c>
      <c r="AG1772">
        <v>0</v>
      </c>
      <c r="AH1772">
        <v>1</v>
      </c>
      <c r="AI1772">
        <v>0</v>
      </c>
      <c r="AJ1772">
        <v>0</v>
      </c>
      <c r="AK1772">
        <v>346</v>
      </c>
      <c r="AL1772">
        <v>294</v>
      </c>
      <c r="AM1772">
        <v>0</v>
      </c>
    </row>
    <row r="1773" spans="1:39" x14ac:dyDescent="0.25">
      <c r="A1773">
        <v>36273</v>
      </c>
      <c r="B1773">
        <v>1</v>
      </c>
      <c r="C1773">
        <v>0</v>
      </c>
      <c r="D1773">
        <v>80</v>
      </c>
      <c r="E1773">
        <v>29</v>
      </c>
      <c r="F1773">
        <v>3</v>
      </c>
      <c r="G1773">
        <v>30</v>
      </c>
      <c r="H1773">
        <v>3</v>
      </c>
      <c r="I1773">
        <v>2</v>
      </c>
      <c r="J1773">
        <v>9</v>
      </c>
      <c r="K1773">
        <v>2</v>
      </c>
      <c r="L1773">
        <v>3</v>
      </c>
      <c r="M1773">
        <v>0</v>
      </c>
      <c r="N1773">
        <v>3</v>
      </c>
      <c r="O1773">
        <v>6</v>
      </c>
      <c r="P1773">
        <v>0</v>
      </c>
      <c r="Q1773">
        <v>0</v>
      </c>
      <c r="R1773">
        <v>0</v>
      </c>
      <c r="S1773">
        <v>0</v>
      </c>
      <c r="T1773">
        <v>0</v>
      </c>
      <c r="U1773">
        <v>0</v>
      </c>
      <c r="V1773">
        <v>3</v>
      </c>
      <c r="W1773">
        <v>11</v>
      </c>
      <c r="X1773">
        <v>0</v>
      </c>
      <c r="Y1773">
        <v>43</v>
      </c>
      <c r="Z1773">
        <v>2233</v>
      </c>
      <c r="AA1773">
        <v>0</v>
      </c>
      <c r="AB1773">
        <v>0</v>
      </c>
      <c r="AC1773">
        <v>1</v>
      </c>
      <c r="AD1773">
        <v>0</v>
      </c>
      <c r="AE1773">
        <v>0</v>
      </c>
      <c r="AF1773">
        <v>0</v>
      </c>
      <c r="AG1773">
        <v>0</v>
      </c>
      <c r="AH1773">
        <v>0</v>
      </c>
      <c r="AI1773">
        <v>1</v>
      </c>
      <c r="AJ1773">
        <v>0</v>
      </c>
      <c r="AK1773">
        <v>67</v>
      </c>
      <c r="AL1773">
        <v>58</v>
      </c>
      <c r="AM1773">
        <v>0</v>
      </c>
    </row>
    <row r="1774" spans="1:39" x14ac:dyDescent="0.25">
      <c r="A1774">
        <v>63404</v>
      </c>
      <c r="B1774">
        <v>0</v>
      </c>
      <c r="C1774">
        <v>2</v>
      </c>
      <c r="D1774">
        <v>97</v>
      </c>
      <c r="E1774">
        <v>734</v>
      </c>
      <c r="F1774">
        <v>26</v>
      </c>
      <c r="G1774">
        <v>70</v>
      </c>
      <c r="H1774">
        <v>11</v>
      </c>
      <c r="I1774">
        <v>44</v>
      </c>
      <c r="J1774">
        <v>17</v>
      </c>
      <c r="K1774">
        <v>2</v>
      </c>
      <c r="L1774">
        <v>6</v>
      </c>
      <c r="M1774">
        <v>3</v>
      </c>
      <c r="N1774">
        <v>4</v>
      </c>
      <c r="O1774">
        <v>4</v>
      </c>
      <c r="P1774">
        <v>0</v>
      </c>
      <c r="Q1774">
        <v>0</v>
      </c>
      <c r="R1774">
        <v>0</v>
      </c>
      <c r="S1774">
        <v>1</v>
      </c>
      <c r="T1774">
        <v>0</v>
      </c>
      <c r="U1774">
        <v>0</v>
      </c>
      <c r="V1774">
        <v>3</v>
      </c>
      <c r="W1774">
        <v>11</v>
      </c>
      <c r="X1774">
        <v>0</v>
      </c>
      <c r="Y1774">
        <v>56</v>
      </c>
      <c r="Z1774">
        <v>2182</v>
      </c>
      <c r="AA1774">
        <v>0</v>
      </c>
      <c r="AB1774">
        <v>0</v>
      </c>
      <c r="AC1774">
        <v>0</v>
      </c>
      <c r="AD1774">
        <v>1</v>
      </c>
      <c r="AE1774">
        <v>0</v>
      </c>
      <c r="AF1774">
        <v>0</v>
      </c>
      <c r="AG1774">
        <v>0</v>
      </c>
      <c r="AH1774">
        <v>1</v>
      </c>
      <c r="AI1774">
        <v>0</v>
      </c>
      <c r="AJ1774">
        <v>0</v>
      </c>
      <c r="AK1774">
        <v>885</v>
      </c>
      <c r="AL1774">
        <v>868</v>
      </c>
      <c r="AM1774">
        <v>1</v>
      </c>
    </row>
    <row r="1775" spans="1:39" x14ac:dyDescent="0.25">
      <c r="A1775">
        <v>75774</v>
      </c>
      <c r="B1775">
        <v>1</v>
      </c>
      <c r="C1775">
        <v>0</v>
      </c>
      <c r="D1775">
        <v>27</v>
      </c>
      <c r="E1775">
        <v>340</v>
      </c>
      <c r="F1775">
        <v>21</v>
      </c>
      <c r="G1775">
        <v>134</v>
      </c>
      <c r="H1775">
        <v>258</v>
      </c>
      <c r="I1775">
        <v>14</v>
      </c>
      <c r="J1775">
        <v>56</v>
      </c>
      <c r="K1775">
        <v>1</v>
      </c>
      <c r="L1775">
        <v>7</v>
      </c>
      <c r="M1775">
        <v>5</v>
      </c>
      <c r="N1775">
        <v>8</v>
      </c>
      <c r="O1775">
        <v>4</v>
      </c>
      <c r="P1775">
        <v>0</v>
      </c>
      <c r="Q1775">
        <v>0</v>
      </c>
      <c r="R1775">
        <v>0</v>
      </c>
      <c r="S1775">
        <v>0</v>
      </c>
      <c r="T1775">
        <v>0</v>
      </c>
      <c r="U1775">
        <v>0</v>
      </c>
      <c r="V1775">
        <v>3</v>
      </c>
      <c r="W1775">
        <v>11</v>
      </c>
      <c r="X1775">
        <v>0</v>
      </c>
      <c r="Y1775">
        <v>39</v>
      </c>
      <c r="Z1775">
        <v>2217</v>
      </c>
      <c r="AA1775">
        <v>0</v>
      </c>
      <c r="AB1775">
        <v>0</v>
      </c>
      <c r="AC1775">
        <v>0</v>
      </c>
      <c r="AD1775">
        <v>1</v>
      </c>
      <c r="AE1775">
        <v>0</v>
      </c>
      <c r="AF1775">
        <v>1</v>
      </c>
      <c r="AG1775">
        <v>0</v>
      </c>
      <c r="AH1775">
        <v>0</v>
      </c>
      <c r="AI1775">
        <v>0</v>
      </c>
      <c r="AJ1775">
        <v>0</v>
      </c>
      <c r="AK1775">
        <v>767</v>
      </c>
      <c r="AL1775">
        <v>711</v>
      </c>
      <c r="AM1775">
        <v>0</v>
      </c>
    </row>
    <row r="1776" spans="1:39" x14ac:dyDescent="0.25">
      <c r="A1776">
        <v>78416</v>
      </c>
      <c r="B1776">
        <v>0</v>
      </c>
      <c r="C1776">
        <v>1</v>
      </c>
      <c r="D1776">
        <v>99</v>
      </c>
      <c r="E1776">
        <v>453</v>
      </c>
      <c r="F1776">
        <v>38</v>
      </c>
      <c r="G1776">
        <v>279</v>
      </c>
      <c r="H1776">
        <v>188</v>
      </c>
      <c r="I1776">
        <v>38</v>
      </c>
      <c r="J1776">
        <v>183</v>
      </c>
      <c r="K1776">
        <v>2</v>
      </c>
      <c r="L1776">
        <v>7</v>
      </c>
      <c r="M1776">
        <v>7</v>
      </c>
      <c r="N1776">
        <v>10</v>
      </c>
      <c r="O1776">
        <v>3</v>
      </c>
      <c r="P1776">
        <v>0</v>
      </c>
      <c r="Q1776">
        <v>0</v>
      </c>
      <c r="R1776">
        <v>0</v>
      </c>
      <c r="S1776">
        <v>0</v>
      </c>
      <c r="T1776">
        <v>0</v>
      </c>
      <c r="U1776">
        <v>0</v>
      </c>
      <c r="V1776">
        <v>3</v>
      </c>
      <c r="W1776">
        <v>11</v>
      </c>
      <c r="X1776">
        <v>0</v>
      </c>
      <c r="Y1776">
        <v>44</v>
      </c>
      <c r="Z1776">
        <v>2161</v>
      </c>
      <c r="AA1776">
        <v>0</v>
      </c>
      <c r="AB1776">
        <v>0</v>
      </c>
      <c r="AC1776">
        <v>0</v>
      </c>
      <c r="AD1776">
        <v>1</v>
      </c>
      <c r="AE1776">
        <v>0</v>
      </c>
      <c r="AF1776">
        <v>0</v>
      </c>
      <c r="AG1776">
        <v>0</v>
      </c>
      <c r="AH1776">
        <v>1</v>
      </c>
      <c r="AI1776">
        <v>0</v>
      </c>
      <c r="AJ1776">
        <v>0</v>
      </c>
      <c r="AK1776">
        <v>996</v>
      </c>
      <c r="AL1776">
        <v>813</v>
      </c>
      <c r="AM1776">
        <v>0</v>
      </c>
    </row>
    <row r="1777" spans="1:39" x14ac:dyDescent="0.25">
      <c r="A1777">
        <v>75702</v>
      </c>
      <c r="B1777">
        <v>0</v>
      </c>
      <c r="C1777">
        <v>1</v>
      </c>
      <c r="D1777">
        <v>87</v>
      </c>
      <c r="E1777">
        <v>1073</v>
      </c>
      <c r="F1777">
        <v>0</v>
      </c>
      <c r="G1777">
        <v>629</v>
      </c>
      <c r="H1777">
        <v>145</v>
      </c>
      <c r="I1777">
        <v>37</v>
      </c>
      <c r="J1777">
        <v>37</v>
      </c>
      <c r="K1777">
        <v>1</v>
      </c>
      <c r="L1777">
        <v>10</v>
      </c>
      <c r="M1777">
        <v>5</v>
      </c>
      <c r="N1777">
        <v>13</v>
      </c>
      <c r="O1777">
        <v>6</v>
      </c>
      <c r="P1777">
        <v>0</v>
      </c>
      <c r="Q1777">
        <v>0</v>
      </c>
      <c r="R1777">
        <v>1</v>
      </c>
      <c r="S1777">
        <v>0</v>
      </c>
      <c r="T1777">
        <v>0</v>
      </c>
      <c r="U1777">
        <v>0</v>
      </c>
      <c r="V1777">
        <v>3</v>
      </c>
      <c r="W1777">
        <v>11</v>
      </c>
      <c r="X1777">
        <v>0</v>
      </c>
      <c r="Y1777">
        <v>46</v>
      </c>
      <c r="Z1777">
        <v>2782</v>
      </c>
      <c r="AA1777">
        <v>0</v>
      </c>
      <c r="AB1777">
        <v>0</v>
      </c>
      <c r="AC1777">
        <v>0</v>
      </c>
      <c r="AD1777">
        <v>1</v>
      </c>
      <c r="AE1777">
        <v>0</v>
      </c>
      <c r="AF1777">
        <v>0</v>
      </c>
      <c r="AG1777">
        <v>0</v>
      </c>
      <c r="AH1777">
        <v>1</v>
      </c>
      <c r="AI1777">
        <v>0</v>
      </c>
      <c r="AJ1777">
        <v>0</v>
      </c>
      <c r="AK1777">
        <v>1884</v>
      </c>
      <c r="AL1777">
        <v>1847</v>
      </c>
      <c r="AM1777">
        <v>1</v>
      </c>
    </row>
    <row r="1778" spans="1:39" x14ac:dyDescent="0.25">
      <c r="A1778">
        <v>59385</v>
      </c>
      <c r="B1778">
        <v>1</v>
      </c>
      <c r="C1778">
        <v>1</v>
      </c>
      <c r="D1778">
        <v>85</v>
      </c>
      <c r="E1778">
        <v>135</v>
      </c>
      <c r="F1778">
        <v>0</v>
      </c>
      <c r="G1778">
        <v>10</v>
      </c>
      <c r="H1778">
        <v>0</v>
      </c>
      <c r="I1778">
        <v>4</v>
      </c>
      <c r="J1778">
        <v>36</v>
      </c>
      <c r="K1778">
        <v>2</v>
      </c>
      <c r="L1778">
        <v>3</v>
      </c>
      <c r="M1778">
        <v>1</v>
      </c>
      <c r="N1778">
        <v>4</v>
      </c>
      <c r="O1778">
        <v>5</v>
      </c>
      <c r="P1778">
        <v>0</v>
      </c>
      <c r="Q1778">
        <v>0</v>
      </c>
      <c r="R1778">
        <v>0</v>
      </c>
      <c r="S1778">
        <v>0</v>
      </c>
      <c r="T1778">
        <v>0</v>
      </c>
      <c r="U1778">
        <v>0</v>
      </c>
      <c r="V1778">
        <v>3</v>
      </c>
      <c r="W1778">
        <v>11</v>
      </c>
      <c r="X1778">
        <v>0</v>
      </c>
      <c r="Y1778">
        <v>69</v>
      </c>
      <c r="Z1778">
        <v>2586</v>
      </c>
      <c r="AA1778">
        <v>0</v>
      </c>
      <c r="AB1778">
        <v>0</v>
      </c>
      <c r="AC1778">
        <v>0</v>
      </c>
      <c r="AD1778">
        <v>1</v>
      </c>
      <c r="AE1778">
        <v>0</v>
      </c>
      <c r="AF1778">
        <v>0</v>
      </c>
      <c r="AG1778">
        <v>0</v>
      </c>
      <c r="AH1778">
        <v>0</v>
      </c>
      <c r="AI1778">
        <v>1</v>
      </c>
      <c r="AJ1778">
        <v>0</v>
      </c>
      <c r="AK1778">
        <v>149</v>
      </c>
      <c r="AL1778">
        <v>113</v>
      </c>
      <c r="AM1778">
        <v>0</v>
      </c>
    </row>
    <row r="1779" spans="1:39" x14ac:dyDescent="0.25">
      <c r="A1779">
        <v>37070</v>
      </c>
      <c r="B1779">
        <v>1</v>
      </c>
      <c r="C1779">
        <v>1</v>
      </c>
      <c r="D1779">
        <v>30</v>
      </c>
      <c r="E1779">
        <v>231</v>
      </c>
      <c r="F1779">
        <v>7</v>
      </c>
      <c r="G1779">
        <v>137</v>
      </c>
      <c r="H1779">
        <v>4</v>
      </c>
      <c r="I1779">
        <v>15</v>
      </c>
      <c r="J1779">
        <v>39</v>
      </c>
      <c r="K1779">
        <v>9</v>
      </c>
      <c r="L1779">
        <v>5</v>
      </c>
      <c r="M1779">
        <v>1</v>
      </c>
      <c r="N1779">
        <v>8</v>
      </c>
      <c r="O1779">
        <v>7</v>
      </c>
      <c r="P1779">
        <v>0</v>
      </c>
      <c r="Q1779">
        <v>0</v>
      </c>
      <c r="R1779">
        <v>0</v>
      </c>
      <c r="S1779">
        <v>0</v>
      </c>
      <c r="T1779">
        <v>0</v>
      </c>
      <c r="U1779">
        <v>0</v>
      </c>
      <c r="V1779">
        <v>3</v>
      </c>
      <c r="W1779">
        <v>11</v>
      </c>
      <c r="X1779">
        <v>1</v>
      </c>
      <c r="Y1779">
        <v>54</v>
      </c>
      <c r="Z1779">
        <v>2625</v>
      </c>
      <c r="AA1779">
        <v>0</v>
      </c>
      <c r="AB1779">
        <v>0</v>
      </c>
      <c r="AC1779">
        <v>1</v>
      </c>
      <c r="AD1779">
        <v>0</v>
      </c>
      <c r="AE1779">
        <v>0</v>
      </c>
      <c r="AF1779">
        <v>0</v>
      </c>
      <c r="AG1779">
        <v>0</v>
      </c>
      <c r="AH1779">
        <v>1</v>
      </c>
      <c r="AI1779">
        <v>0</v>
      </c>
      <c r="AJ1779">
        <v>0</v>
      </c>
      <c r="AK1779">
        <v>394</v>
      </c>
      <c r="AL1779">
        <v>355</v>
      </c>
      <c r="AM1779">
        <v>0</v>
      </c>
    </row>
    <row r="1780" spans="1:39" x14ac:dyDescent="0.25">
      <c r="A1780">
        <v>44689</v>
      </c>
      <c r="B1780">
        <v>1</v>
      </c>
      <c r="C1780">
        <v>1</v>
      </c>
      <c r="D1780">
        <v>82</v>
      </c>
      <c r="E1780">
        <v>18</v>
      </c>
      <c r="F1780">
        <v>0</v>
      </c>
      <c r="G1780">
        <v>5</v>
      </c>
      <c r="H1780">
        <v>0</v>
      </c>
      <c r="I1780">
        <v>0</v>
      </c>
      <c r="J1780">
        <v>11</v>
      </c>
      <c r="K1780">
        <v>2</v>
      </c>
      <c r="L1780">
        <v>1</v>
      </c>
      <c r="M1780">
        <v>1</v>
      </c>
      <c r="N1780">
        <v>2</v>
      </c>
      <c r="O1780">
        <v>7</v>
      </c>
      <c r="P1780">
        <v>1</v>
      </c>
      <c r="Q1780">
        <v>0</v>
      </c>
      <c r="R1780">
        <v>0</v>
      </c>
      <c r="S1780">
        <v>0</v>
      </c>
      <c r="T1780">
        <v>0</v>
      </c>
      <c r="U1780">
        <v>0</v>
      </c>
      <c r="V1780">
        <v>3</v>
      </c>
      <c r="W1780">
        <v>11</v>
      </c>
      <c r="X1780">
        <v>0</v>
      </c>
      <c r="Y1780">
        <v>69</v>
      </c>
      <c r="Z1780">
        <v>2329</v>
      </c>
      <c r="AA1780">
        <v>0</v>
      </c>
      <c r="AB1780">
        <v>1</v>
      </c>
      <c r="AC1780">
        <v>0</v>
      </c>
      <c r="AD1780">
        <v>0</v>
      </c>
      <c r="AE1780">
        <v>0</v>
      </c>
      <c r="AF1780">
        <v>0</v>
      </c>
      <c r="AG1780">
        <v>0</v>
      </c>
      <c r="AH1780">
        <v>1</v>
      </c>
      <c r="AI1780">
        <v>0</v>
      </c>
      <c r="AJ1780">
        <v>0</v>
      </c>
      <c r="AK1780">
        <v>23</v>
      </c>
      <c r="AL1780">
        <v>12</v>
      </c>
      <c r="AM1780">
        <v>1</v>
      </c>
    </row>
    <row r="1781" spans="1:39" x14ac:dyDescent="0.25">
      <c r="A1781">
        <v>53977</v>
      </c>
      <c r="B1781">
        <v>0</v>
      </c>
      <c r="C1781">
        <v>1</v>
      </c>
      <c r="D1781">
        <v>21</v>
      </c>
      <c r="E1781">
        <v>620</v>
      </c>
      <c r="F1781">
        <v>16</v>
      </c>
      <c r="G1781">
        <v>165</v>
      </c>
      <c r="H1781">
        <v>0</v>
      </c>
      <c r="I1781">
        <v>24</v>
      </c>
      <c r="J1781">
        <v>82</v>
      </c>
      <c r="K1781">
        <v>5</v>
      </c>
      <c r="L1781">
        <v>5</v>
      </c>
      <c r="M1781">
        <v>5</v>
      </c>
      <c r="N1781">
        <v>12</v>
      </c>
      <c r="O1781">
        <v>5</v>
      </c>
      <c r="P1781">
        <v>0</v>
      </c>
      <c r="Q1781">
        <v>0</v>
      </c>
      <c r="R1781">
        <v>0</v>
      </c>
      <c r="S1781">
        <v>0</v>
      </c>
      <c r="T1781">
        <v>0</v>
      </c>
      <c r="U1781">
        <v>0</v>
      </c>
      <c r="V1781">
        <v>3</v>
      </c>
      <c r="W1781">
        <v>11</v>
      </c>
      <c r="X1781">
        <v>0</v>
      </c>
      <c r="Y1781">
        <v>62</v>
      </c>
      <c r="Z1781">
        <v>2545</v>
      </c>
      <c r="AA1781">
        <v>0</v>
      </c>
      <c r="AB1781">
        <v>0</v>
      </c>
      <c r="AC1781">
        <v>0</v>
      </c>
      <c r="AD1781">
        <v>1</v>
      </c>
      <c r="AE1781">
        <v>0</v>
      </c>
      <c r="AF1781">
        <v>0</v>
      </c>
      <c r="AG1781">
        <v>0</v>
      </c>
      <c r="AH1781">
        <v>1</v>
      </c>
      <c r="AI1781">
        <v>0</v>
      </c>
      <c r="AJ1781">
        <v>0</v>
      </c>
      <c r="AK1781">
        <v>825</v>
      </c>
      <c r="AL1781">
        <v>743</v>
      </c>
      <c r="AM1781">
        <v>0</v>
      </c>
    </row>
    <row r="1782" spans="1:39" x14ac:dyDescent="0.25">
      <c r="A1782">
        <v>7144</v>
      </c>
      <c r="B1782">
        <v>0</v>
      </c>
      <c r="C1782">
        <v>2</v>
      </c>
      <c r="D1782">
        <v>92</v>
      </c>
      <c r="E1782">
        <v>81</v>
      </c>
      <c r="F1782">
        <v>4</v>
      </c>
      <c r="G1782">
        <v>33</v>
      </c>
      <c r="H1782">
        <v>5</v>
      </c>
      <c r="I1782">
        <v>2</v>
      </c>
      <c r="J1782">
        <v>291</v>
      </c>
      <c r="K1782">
        <v>0</v>
      </c>
      <c r="L1782">
        <v>23</v>
      </c>
      <c r="M1782">
        <v>1</v>
      </c>
      <c r="N1782">
        <v>1</v>
      </c>
      <c r="O1782">
        <v>0</v>
      </c>
      <c r="P1782">
        <v>0</v>
      </c>
      <c r="Q1782">
        <v>0</v>
      </c>
      <c r="R1782">
        <v>0</v>
      </c>
      <c r="S1782">
        <v>0</v>
      </c>
      <c r="T1782">
        <v>0</v>
      </c>
      <c r="U1782">
        <v>0</v>
      </c>
      <c r="V1782">
        <v>3</v>
      </c>
      <c r="W1782">
        <v>11</v>
      </c>
      <c r="X1782">
        <v>0</v>
      </c>
      <c r="Y1782">
        <v>54</v>
      </c>
      <c r="Z1782">
        <v>2363</v>
      </c>
      <c r="AA1782">
        <v>0</v>
      </c>
      <c r="AB1782">
        <v>0</v>
      </c>
      <c r="AC1782">
        <v>1</v>
      </c>
      <c r="AD1782">
        <v>0</v>
      </c>
      <c r="AE1782">
        <v>0</v>
      </c>
      <c r="AF1782">
        <v>0</v>
      </c>
      <c r="AG1782">
        <v>0</v>
      </c>
      <c r="AH1782">
        <v>0</v>
      </c>
      <c r="AI1782">
        <v>0</v>
      </c>
      <c r="AJ1782">
        <v>1</v>
      </c>
      <c r="AK1782">
        <v>125</v>
      </c>
      <c r="AL1782">
        <v>-166</v>
      </c>
      <c r="AM1782">
        <v>0</v>
      </c>
    </row>
    <row r="1783" spans="1:39" x14ac:dyDescent="0.25">
      <c r="A1783">
        <v>18701</v>
      </c>
      <c r="B1783">
        <v>1</v>
      </c>
      <c r="C1783">
        <v>1</v>
      </c>
      <c r="D1783">
        <v>95</v>
      </c>
      <c r="E1783">
        <v>12</v>
      </c>
      <c r="F1783">
        <v>4</v>
      </c>
      <c r="G1783">
        <v>2</v>
      </c>
      <c r="H1783">
        <v>10</v>
      </c>
      <c r="I1783">
        <v>6</v>
      </c>
      <c r="J1783">
        <v>10</v>
      </c>
      <c r="K1783">
        <v>4</v>
      </c>
      <c r="L1783">
        <v>2</v>
      </c>
      <c r="M1783">
        <v>0</v>
      </c>
      <c r="N1783">
        <v>4</v>
      </c>
      <c r="O1783">
        <v>5</v>
      </c>
      <c r="P1783">
        <v>0</v>
      </c>
      <c r="Q1783">
        <v>0</v>
      </c>
      <c r="R1783">
        <v>0</v>
      </c>
      <c r="S1783">
        <v>0</v>
      </c>
      <c r="T1783">
        <v>0</v>
      </c>
      <c r="U1783">
        <v>0</v>
      </c>
      <c r="V1783">
        <v>3</v>
      </c>
      <c r="W1783">
        <v>11</v>
      </c>
      <c r="X1783">
        <v>0</v>
      </c>
      <c r="Y1783">
        <v>56</v>
      </c>
      <c r="Z1783">
        <v>2549</v>
      </c>
      <c r="AA1783">
        <v>0</v>
      </c>
      <c r="AB1783">
        <v>0</v>
      </c>
      <c r="AC1783">
        <v>1</v>
      </c>
      <c r="AD1783">
        <v>0</v>
      </c>
      <c r="AE1783">
        <v>0</v>
      </c>
      <c r="AF1783">
        <v>0</v>
      </c>
      <c r="AG1783">
        <v>0</v>
      </c>
      <c r="AH1783">
        <v>1</v>
      </c>
      <c r="AI1783">
        <v>0</v>
      </c>
      <c r="AJ1783">
        <v>0</v>
      </c>
      <c r="AK1783">
        <v>34</v>
      </c>
      <c r="AL1783">
        <v>24</v>
      </c>
      <c r="AM1783">
        <v>0</v>
      </c>
    </row>
    <row r="1784" spans="1:39" x14ac:dyDescent="0.25">
      <c r="A1784">
        <v>90369</v>
      </c>
      <c r="B1784">
        <v>0</v>
      </c>
      <c r="C1784">
        <v>0</v>
      </c>
      <c r="D1784">
        <v>2</v>
      </c>
      <c r="E1784">
        <v>292</v>
      </c>
      <c r="F1784">
        <v>51</v>
      </c>
      <c r="G1784">
        <v>981</v>
      </c>
      <c r="H1784">
        <v>224</v>
      </c>
      <c r="I1784">
        <v>23</v>
      </c>
      <c r="J1784">
        <v>17</v>
      </c>
      <c r="K1784">
        <v>1</v>
      </c>
      <c r="L1784">
        <v>4</v>
      </c>
      <c r="M1784">
        <v>6</v>
      </c>
      <c r="N1784">
        <v>6</v>
      </c>
      <c r="O1784">
        <v>1</v>
      </c>
      <c r="P1784">
        <v>0</v>
      </c>
      <c r="Q1784">
        <v>0</v>
      </c>
      <c r="R1784">
        <v>0</v>
      </c>
      <c r="S1784">
        <v>0</v>
      </c>
      <c r="T1784">
        <v>0</v>
      </c>
      <c r="U1784">
        <v>0</v>
      </c>
      <c r="V1784">
        <v>3</v>
      </c>
      <c r="W1784">
        <v>11</v>
      </c>
      <c r="X1784">
        <v>1</v>
      </c>
      <c r="Y1784">
        <v>64</v>
      </c>
      <c r="Z1784">
        <v>2221</v>
      </c>
      <c r="AA1784">
        <v>0</v>
      </c>
      <c r="AB1784">
        <v>1</v>
      </c>
      <c r="AC1784">
        <v>0</v>
      </c>
      <c r="AD1784">
        <v>0</v>
      </c>
      <c r="AE1784">
        <v>0</v>
      </c>
      <c r="AF1784">
        <v>0</v>
      </c>
      <c r="AG1784">
        <v>0</v>
      </c>
      <c r="AH1784">
        <v>1</v>
      </c>
      <c r="AI1784">
        <v>0</v>
      </c>
      <c r="AJ1784">
        <v>0</v>
      </c>
      <c r="AK1784">
        <v>1571</v>
      </c>
      <c r="AL1784">
        <v>1554</v>
      </c>
      <c r="AM1784">
        <v>0</v>
      </c>
    </row>
    <row r="1785" spans="1:39" x14ac:dyDescent="0.25">
      <c r="A1785">
        <v>63159</v>
      </c>
      <c r="B1785">
        <v>0</v>
      </c>
      <c r="C1785">
        <v>0</v>
      </c>
      <c r="D1785">
        <v>74</v>
      </c>
      <c r="E1785">
        <v>965</v>
      </c>
      <c r="F1785">
        <v>34</v>
      </c>
      <c r="G1785">
        <v>586</v>
      </c>
      <c r="H1785">
        <v>89</v>
      </c>
      <c r="I1785">
        <v>86</v>
      </c>
      <c r="J1785">
        <v>37</v>
      </c>
      <c r="K1785">
        <v>1</v>
      </c>
      <c r="L1785">
        <v>3</v>
      </c>
      <c r="M1785">
        <v>5</v>
      </c>
      <c r="N1785">
        <v>8</v>
      </c>
      <c r="O1785">
        <v>3</v>
      </c>
      <c r="P1785">
        <v>1</v>
      </c>
      <c r="Q1785">
        <v>0</v>
      </c>
      <c r="R1785">
        <v>0</v>
      </c>
      <c r="S1785">
        <v>0</v>
      </c>
      <c r="T1785">
        <v>0</v>
      </c>
      <c r="U1785">
        <v>0</v>
      </c>
      <c r="V1785">
        <v>3</v>
      </c>
      <c r="W1785">
        <v>11</v>
      </c>
      <c r="X1785">
        <v>0</v>
      </c>
      <c r="Y1785">
        <v>46</v>
      </c>
      <c r="Z1785">
        <v>2760</v>
      </c>
      <c r="AA1785">
        <v>0</v>
      </c>
      <c r="AB1785">
        <v>0</v>
      </c>
      <c r="AC1785">
        <v>1</v>
      </c>
      <c r="AD1785">
        <v>0</v>
      </c>
      <c r="AE1785">
        <v>0</v>
      </c>
      <c r="AF1785">
        <v>0</v>
      </c>
      <c r="AG1785">
        <v>0</v>
      </c>
      <c r="AH1785">
        <v>0</v>
      </c>
      <c r="AI1785">
        <v>0</v>
      </c>
      <c r="AJ1785">
        <v>1</v>
      </c>
      <c r="AK1785">
        <v>1760</v>
      </c>
      <c r="AL1785">
        <v>1723</v>
      </c>
      <c r="AM1785">
        <v>1</v>
      </c>
    </row>
    <row r="1786" spans="1:39" x14ac:dyDescent="0.25">
      <c r="A1786">
        <v>37758</v>
      </c>
      <c r="B1786">
        <v>1</v>
      </c>
      <c r="C1786">
        <v>1</v>
      </c>
      <c r="D1786">
        <v>49</v>
      </c>
      <c r="E1786">
        <v>27</v>
      </c>
      <c r="F1786">
        <v>2</v>
      </c>
      <c r="G1786">
        <v>10</v>
      </c>
      <c r="H1786">
        <v>0</v>
      </c>
      <c r="I1786">
        <v>0</v>
      </c>
      <c r="J1786">
        <v>1</v>
      </c>
      <c r="K1786">
        <v>2</v>
      </c>
      <c r="L1786">
        <v>1</v>
      </c>
      <c r="M1786">
        <v>0</v>
      </c>
      <c r="N1786">
        <v>3</v>
      </c>
      <c r="O1786">
        <v>8</v>
      </c>
      <c r="P1786">
        <v>0</v>
      </c>
      <c r="Q1786">
        <v>0</v>
      </c>
      <c r="R1786">
        <v>0</v>
      </c>
      <c r="S1786">
        <v>0</v>
      </c>
      <c r="T1786">
        <v>0</v>
      </c>
      <c r="U1786">
        <v>0</v>
      </c>
      <c r="V1786">
        <v>3</v>
      </c>
      <c r="W1786">
        <v>11</v>
      </c>
      <c r="X1786">
        <v>0</v>
      </c>
      <c r="Y1786">
        <v>54</v>
      </c>
      <c r="Z1786">
        <v>2792</v>
      </c>
      <c r="AA1786">
        <v>0</v>
      </c>
      <c r="AB1786">
        <v>0</v>
      </c>
      <c r="AC1786">
        <v>0</v>
      </c>
      <c r="AD1786">
        <v>1</v>
      </c>
      <c r="AE1786">
        <v>0</v>
      </c>
      <c r="AF1786">
        <v>0</v>
      </c>
      <c r="AG1786">
        <v>0</v>
      </c>
      <c r="AH1786">
        <v>1</v>
      </c>
      <c r="AI1786">
        <v>0</v>
      </c>
      <c r="AJ1786">
        <v>0</v>
      </c>
      <c r="AK1786">
        <v>39</v>
      </c>
      <c r="AL1786">
        <v>38</v>
      </c>
      <c r="AM1786">
        <v>0</v>
      </c>
    </row>
    <row r="1787" spans="1:39" x14ac:dyDescent="0.25">
      <c r="A1787">
        <v>46757</v>
      </c>
      <c r="B1787">
        <v>0</v>
      </c>
      <c r="C1787">
        <v>1</v>
      </c>
      <c r="D1787">
        <v>71</v>
      </c>
      <c r="E1787">
        <v>777</v>
      </c>
      <c r="F1787">
        <v>30</v>
      </c>
      <c r="G1787">
        <v>163</v>
      </c>
      <c r="H1787">
        <v>0</v>
      </c>
      <c r="I1787">
        <v>51</v>
      </c>
      <c r="J1787">
        <v>122</v>
      </c>
      <c r="K1787">
        <v>6</v>
      </c>
      <c r="L1787">
        <v>4</v>
      </c>
      <c r="M1787">
        <v>4</v>
      </c>
      <c r="N1787">
        <v>7</v>
      </c>
      <c r="O1787">
        <v>9</v>
      </c>
      <c r="P1787">
        <v>0</v>
      </c>
      <c r="Q1787">
        <v>0</v>
      </c>
      <c r="R1787">
        <v>0</v>
      </c>
      <c r="S1787">
        <v>0</v>
      </c>
      <c r="T1787">
        <v>0</v>
      </c>
      <c r="U1787">
        <v>0</v>
      </c>
      <c r="V1787">
        <v>3</v>
      </c>
      <c r="W1787">
        <v>11</v>
      </c>
      <c r="X1787">
        <v>0</v>
      </c>
      <c r="Y1787">
        <v>57</v>
      </c>
      <c r="Z1787">
        <v>2749</v>
      </c>
      <c r="AA1787">
        <v>0</v>
      </c>
      <c r="AB1787">
        <v>0</v>
      </c>
      <c r="AC1787">
        <v>1</v>
      </c>
      <c r="AD1787">
        <v>0</v>
      </c>
      <c r="AE1787">
        <v>0</v>
      </c>
      <c r="AF1787">
        <v>0</v>
      </c>
      <c r="AG1787">
        <v>0</v>
      </c>
      <c r="AH1787">
        <v>0</v>
      </c>
      <c r="AI1787">
        <v>0</v>
      </c>
      <c r="AJ1787">
        <v>1</v>
      </c>
      <c r="AK1787">
        <v>1021</v>
      </c>
      <c r="AL1787">
        <v>899</v>
      </c>
      <c r="AM1787">
        <v>0</v>
      </c>
    </row>
    <row r="1788" spans="1:39" x14ac:dyDescent="0.25">
      <c r="A1788">
        <v>79734</v>
      </c>
      <c r="B1788">
        <v>0</v>
      </c>
      <c r="C1788">
        <v>0</v>
      </c>
      <c r="D1788">
        <v>72</v>
      </c>
      <c r="E1788">
        <v>572</v>
      </c>
      <c r="F1788">
        <v>8</v>
      </c>
      <c r="G1788">
        <v>232</v>
      </c>
      <c r="H1788">
        <v>23</v>
      </c>
      <c r="I1788">
        <v>62</v>
      </c>
      <c r="J1788">
        <v>17</v>
      </c>
      <c r="K1788">
        <v>1</v>
      </c>
      <c r="L1788">
        <v>4</v>
      </c>
      <c r="M1788">
        <v>3</v>
      </c>
      <c r="N1788">
        <v>6</v>
      </c>
      <c r="O1788">
        <v>1</v>
      </c>
      <c r="P1788">
        <v>0</v>
      </c>
      <c r="Q1788">
        <v>0</v>
      </c>
      <c r="R1788">
        <v>0</v>
      </c>
      <c r="S1788">
        <v>1</v>
      </c>
      <c r="T1788">
        <v>0</v>
      </c>
      <c r="U1788">
        <v>0</v>
      </c>
      <c r="V1788">
        <v>3</v>
      </c>
      <c r="W1788">
        <v>11</v>
      </c>
      <c r="X1788">
        <v>0</v>
      </c>
      <c r="Y1788">
        <v>51</v>
      </c>
      <c r="Z1788">
        <v>2160</v>
      </c>
      <c r="AA1788">
        <v>0</v>
      </c>
      <c r="AB1788">
        <v>1</v>
      </c>
      <c r="AC1788">
        <v>0</v>
      </c>
      <c r="AD1788">
        <v>0</v>
      </c>
      <c r="AE1788">
        <v>0</v>
      </c>
      <c r="AF1788">
        <v>0</v>
      </c>
      <c r="AG1788">
        <v>0</v>
      </c>
      <c r="AH1788">
        <v>0</v>
      </c>
      <c r="AI1788">
        <v>1</v>
      </c>
      <c r="AJ1788">
        <v>0</v>
      </c>
      <c r="AK1788">
        <v>897</v>
      </c>
      <c r="AL1788">
        <v>880</v>
      </c>
      <c r="AM1788">
        <v>1</v>
      </c>
    </row>
    <row r="1789" spans="1:39" x14ac:dyDescent="0.25">
      <c r="A1789">
        <v>63207</v>
      </c>
      <c r="B1789">
        <v>0</v>
      </c>
      <c r="C1789">
        <v>0</v>
      </c>
      <c r="D1789">
        <v>68</v>
      </c>
      <c r="E1789">
        <v>438</v>
      </c>
      <c r="F1789">
        <v>169</v>
      </c>
      <c r="G1789">
        <v>565</v>
      </c>
      <c r="H1789">
        <v>91</v>
      </c>
      <c r="I1789">
        <v>169</v>
      </c>
      <c r="J1789">
        <v>70</v>
      </c>
      <c r="K1789">
        <v>1</v>
      </c>
      <c r="L1789">
        <v>2</v>
      </c>
      <c r="M1789">
        <v>3</v>
      </c>
      <c r="N1789">
        <v>6</v>
      </c>
      <c r="O1789">
        <v>7</v>
      </c>
      <c r="P1789">
        <v>0</v>
      </c>
      <c r="Q1789">
        <v>0</v>
      </c>
      <c r="R1789">
        <v>0</v>
      </c>
      <c r="S1789">
        <v>1</v>
      </c>
      <c r="T1789">
        <v>0</v>
      </c>
      <c r="U1789">
        <v>0</v>
      </c>
      <c r="V1789">
        <v>3</v>
      </c>
      <c r="W1789">
        <v>11</v>
      </c>
      <c r="X1789">
        <v>0</v>
      </c>
      <c r="Y1789">
        <v>28</v>
      </c>
      <c r="Z1789">
        <v>2684</v>
      </c>
      <c r="AA1789">
        <v>0</v>
      </c>
      <c r="AB1789">
        <v>0</v>
      </c>
      <c r="AC1789">
        <v>0</v>
      </c>
      <c r="AD1789">
        <v>1</v>
      </c>
      <c r="AE1789">
        <v>0</v>
      </c>
      <c r="AF1789">
        <v>0</v>
      </c>
      <c r="AG1789">
        <v>0</v>
      </c>
      <c r="AH1789">
        <v>1</v>
      </c>
      <c r="AI1789">
        <v>0</v>
      </c>
      <c r="AJ1789">
        <v>0</v>
      </c>
      <c r="AK1789">
        <v>1432</v>
      </c>
      <c r="AL1789">
        <v>1362</v>
      </c>
      <c r="AM1789">
        <v>1</v>
      </c>
    </row>
    <row r="1790" spans="1:39" x14ac:dyDescent="0.25">
      <c r="A1790">
        <v>72071</v>
      </c>
      <c r="B1790">
        <v>0</v>
      </c>
      <c r="C1790">
        <v>1</v>
      </c>
      <c r="D1790">
        <v>4</v>
      </c>
      <c r="E1790">
        <v>531</v>
      </c>
      <c r="F1790">
        <v>69</v>
      </c>
      <c r="G1790">
        <v>300</v>
      </c>
      <c r="H1790">
        <v>150</v>
      </c>
      <c r="I1790">
        <v>138</v>
      </c>
      <c r="J1790">
        <v>150</v>
      </c>
      <c r="K1790">
        <v>3</v>
      </c>
      <c r="L1790">
        <v>5</v>
      </c>
      <c r="M1790">
        <v>4</v>
      </c>
      <c r="N1790">
        <v>8</v>
      </c>
      <c r="O1790">
        <v>2</v>
      </c>
      <c r="P1790">
        <v>0</v>
      </c>
      <c r="Q1790">
        <v>0</v>
      </c>
      <c r="R1790">
        <v>0</v>
      </c>
      <c r="S1790">
        <v>0</v>
      </c>
      <c r="T1790">
        <v>0</v>
      </c>
      <c r="U1790">
        <v>0</v>
      </c>
      <c r="V1790">
        <v>3</v>
      </c>
      <c r="W1790">
        <v>11</v>
      </c>
      <c r="X1790">
        <v>0</v>
      </c>
      <c r="Y1790">
        <v>66</v>
      </c>
      <c r="Z1790">
        <v>2659</v>
      </c>
      <c r="AA1790">
        <v>1</v>
      </c>
      <c r="AB1790">
        <v>0</v>
      </c>
      <c r="AC1790">
        <v>0</v>
      </c>
      <c r="AD1790">
        <v>0</v>
      </c>
      <c r="AE1790">
        <v>0</v>
      </c>
      <c r="AF1790">
        <v>0</v>
      </c>
      <c r="AG1790">
        <v>0</v>
      </c>
      <c r="AH1790">
        <v>1</v>
      </c>
      <c r="AI1790">
        <v>0</v>
      </c>
      <c r="AJ1790">
        <v>0</v>
      </c>
      <c r="AK1790">
        <v>1188</v>
      </c>
      <c r="AL1790">
        <v>1038</v>
      </c>
      <c r="AM1790">
        <v>0</v>
      </c>
    </row>
    <row r="1791" spans="1:39" x14ac:dyDescent="0.25">
      <c r="A1791">
        <v>21840</v>
      </c>
      <c r="B1791">
        <v>1</v>
      </c>
      <c r="C1791">
        <v>0</v>
      </c>
      <c r="D1791">
        <v>80</v>
      </c>
      <c r="E1791">
        <v>17</v>
      </c>
      <c r="F1791">
        <v>0</v>
      </c>
      <c r="G1791">
        <v>9</v>
      </c>
      <c r="H1791">
        <v>0</v>
      </c>
      <c r="I1791">
        <v>0</v>
      </c>
      <c r="J1791">
        <v>1</v>
      </c>
      <c r="K1791">
        <v>1</v>
      </c>
      <c r="L1791">
        <v>1</v>
      </c>
      <c r="M1791">
        <v>0</v>
      </c>
      <c r="N1791">
        <v>3</v>
      </c>
      <c r="O1791">
        <v>9</v>
      </c>
      <c r="P1791">
        <v>0</v>
      </c>
      <c r="Q1791">
        <v>0</v>
      </c>
      <c r="R1791">
        <v>0</v>
      </c>
      <c r="S1791">
        <v>0</v>
      </c>
      <c r="T1791">
        <v>0</v>
      </c>
      <c r="U1791">
        <v>0</v>
      </c>
      <c r="V1791">
        <v>3</v>
      </c>
      <c r="W1791">
        <v>11</v>
      </c>
      <c r="X1791">
        <v>0</v>
      </c>
      <c r="Y1791">
        <v>37</v>
      </c>
      <c r="Z1791">
        <v>2502</v>
      </c>
      <c r="AA1791">
        <v>0</v>
      </c>
      <c r="AB1791">
        <v>0</v>
      </c>
      <c r="AC1791">
        <v>0</v>
      </c>
      <c r="AD1791">
        <v>1</v>
      </c>
      <c r="AE1791">
        <v>0</v>
      </c>
      <c r="AF1791">
        <v>0</v>
      </c>
      <c r="AG1791">
        <v>0</v>
      </c>
      <c r="AH1791">
        <v>0</v>
      </c>
      <c r="AI1791">
        <v>0</v>
      </c>
      <c r="AJ1791">
        <v>1</v>
      </c>
      <c r="AK1791">
        <v>26</v>
      </c>
      <c r="AL1791">
        <v>25</v>
      </c>
      <c r="AM1791">
        <v>0</v>
      </c>
    </row>
    <row r="1792" spans="1:39" x14ac:dyDescent="0.25">
      <c r="A1792">
        <v>58582</v>
      </c>
      <c r="B1792">
        <v>0</v>
      </c>
      <c r="C1792">
        <v>1</v>
      </c>
      <c r="D1792">
        <v>15</v>
      </c>
      <c r="E1792">
        <v>402</v>
      </c>
      <c r="F1792">
        <v>35</v>
      </c>
      <c r="G1792">
        <v>106</v>
      </c>
      <c r="H1792">
        <v>101</v>
      </c>
      <c r="I1792">
        <v>77</v>
      </c>
      <c r="J1792">
        <v>42</v>
      </c>
      <c r="K1792">
        <v>2</v>
      </c>
      <c r="L1792">
        <v>9</v>
      </c>
      <c r="M1792">
        <v>2</v>
      </c>
      <c r="N1792">
        <v>9</v>
      </c>
      <c r="O1792">
        <v>5</v>
      </c>
      <c r="P1792">
        <v>0</v>
      </c>
      <c r="Q1792">
        <v>1</v>
      </c>
      <c r="R1792">
        <v>0</v>
      </c>
      <c r="S1792">
        <v>0</v>
      </c>
      <c r="T1792">
        <v>0</v>
      </c>
      <c r="U1792">
        <v>0</v>
      </c>
      <c r="V1792">
        <v>3</v>
      </c>
      <c r="W1792">
        <v>11</v>
      </c>
      <c r="X1792">
        <v>0</v>
      </c>
      <c r="Y1792">
        <v>38</v>
      </c>
      <c r="Z1792">
        <v>2433</v>
      </c>
      <c r="AA1792">
        <v>0</v>
      </c>
      <c r="AB1792">
        <v>0</v>
      </c>
      <c r="AC1792">
        <v>0</v>
      </c>
      <c r="AD1792">
        <v>1</v>
      </c>
      <c r="AE1792">
        <v>0</v>
      </c>
      <c r="AF1792">
        <v>1</v>
      </c>
      <c r="AG1792">
        <v>0</v>
      </c>
      <c r="AH1792">
        <v>0</v>
      </c>
      <c r="AI1792">
        <v>0</v>
      </c>
      <c r="AJ1792">
        <v>0</v>
      </c>
      <c r="AK1792">
        <v>721</v>
      </c>
      <c r="AL1792">
        <v>679</v>
      </c>
      <c r="AM1792">
        <v>1</v>
      </c>
    </row>
    <row r="1793" spans="1:39" x14ac:dyDescent="0.25">
      <c r="A1793">
        <v>72282</v>
      </c>
      <c r="B1793">
        <v>0</v>
      </c>
      <c r="C1793">
        <v>0</v>
      </c>
      <c r="D1793">
        <v>70</v>
      </c>
      <c r="E1793">
        <v>503</v>
      </c>
      <c r="F1793">
        <v>27</v>
      </c>
      <c r="G1793">
        <v>419</v>
      </c>
      <c r="H1793">
        <v>90</v>
      </c>
      <c r="I1793">
        <v>139</v>
      </c>
      <c r="J1793">
        <v>153</v>
      </c>
      <c r="K1793">
        <v>1</v>
      </c>
      <c r="L1793">
        <v>5</v>
      </c>
      <c r="M1793">
        <v>7</v>
      </c>
      <c r="N1793">
        <v>9</v>
      </c>
      <c r="O1793">
        <v>7</v>
      </c>
      <c r="P1793">
        <v>0</v>
      </c>
      <c r="Q1793">
        <v>0</v>
      </c>
      <c r="R1793">
        <v>0</v>
      </c>
      <c r="S1793">
        <v>0</v>
      </c>
      <c r="T1793">
        <v>0</v>
      </c>
      <c r="U1793">
        <v>0</v>
      </c>
      <c r="V1793">
        <v>3</v>
      </c>
      <c r="W1793">
        <v>11</v>
      </c>
      <c r="X1793">
        <v>1</v>
      </c>
      <c r="Y1793">
        <v>69</v>
      </c>
      <c r="Z1793">
        <v>2504</v>
      </c>
      <c r="AA1793">
        <v>0</v>
      </c>
      <c r="AB1793">
        <v>0</v>
      </c>
      <c r="AC1793">
        <v>1</v>
      </c>
      <c r="AD1793">
        <v>0</v>
      </c>
      <c r="AE1793">
        <v>0</v>
      </c>
      <c r="AF1793">
        <v>0</v>
      </c>
      <c r="AG1793">
        <v>0</v>
      </c>
      <c r="AH1793">
        <v>1</v>
      </c>
      <c r="AI1793">
        <v>0</v>
      </c>
      <c r="AJ1793">
        <v>0</v>
      </c>
      <c r="AK1793">
        <v>1178</v>
      </c>
      <c r="AL1793">
        <v>1025</v>
      </c>
      <c r="AM1793">
        <v>0</v>
      </c>
    </row>
    <row r="1794" spans="1:39" x14ac:dyDescent="0.25">
      <c r="A1794">
        <v>50387</v>
      </c>
      <c r="B1794">
        <v>0</v>
      </c>
      <c r="C1794">
        <v>2</v>
      </c>
      <c r="D1794">
        <v>91</v>
      </c>
      <c r="E1794">
        <v>369</v>
      </c>
      <c r="F1794">
        <v>9</v>
      </c>
      <c r="G1794">
        <v>87</v>
      </c>
      <c r="H1794">
        <v>12</v>
      </c>
      <c r="I1794">
        <v>14</v>
      </c>
      <c r="J1794">
        <v>34</v>
      </c>
      <c r="K1794">
        <v>3</v>
      </c>
      <c r="L1794">
        <v>6</v>
      </c>
      <c r="M1794">
        <v>2</v>
      </c>
      <c r="N1794">
        <v>8</v>
      </c>
      <c r="O1794">
        <v>5</v>
      </c>
      <c r="P1794">
        <v>0</v>
      </c>
      <c r="Q1794">
        <v>0</v>
      </c>
      <c r="R1794">
        <v>0</v>
      </c>
      <c r="S1794">
        <v>0</v>
      </c>
      <c r="T1794">
        <v>0</v>
      </c>
      <c r="U1794">
        <v>0</v>
      </c>
      <c r="V1794">
        <v>3</v>
      </c>
      <c r="W1794">
        <v>11</v>
      </c>
      <c r="X1794">
        <v>0</v>
      </c>
      <c r="Y1794">
        <v>64</v>
      </c>
      <c r="Z1794">
        <v>2461</v>
      </c>
      <c r="AA1794">
        <v>0</v>
      </c>
      <c r="AB1794">
        <v>1</v>
      </c>
      <c r="AC1794">
        <v>0</v>
      </c>
      <c r="AD1794">
        <v>0</v>
      </c>
      <c r="AE1794">
        <v>0</v>
      </c>
      <c r="AF1794">
        <v>0</v>
      </c>
      <c r="AG1794">
        <v>0</v>
      </c>
      <c r="AH1794">
        <v>1</v>
      </c>
      <c r="AI1794">
        <v>0</v>
      </c>
      <c r="AJ1794">
        <v>0</v>
      </c>
      <c r="AK1794">
        <v>491</v>
      </c>
      <c r="AL1794">
        <v>457</v>
      </c>
      <c r="AM1794">
        <v>0</v>
      </c>
    </row>
    <row r="1795" spans="1:39" x14ac:dyDescent="0.25">
      <c r="A1795">
        <v>32583</v>
      </c>
      <c r="B1795">
        <v>1</v>
      </c>
      <c r="C1795">
        <v>1</v>
      </c>
      <c r="D1795">
        <v>10</v>
      </c>
      <c r="E1795">
        <v>5</v>
      </c>
      <c r="F1795">
        <v>0</v>
      </c>
      <c r="G1795">
        <v>3</v>
      </c>
      <c r="H1795">
        <v>0</v>
      </c>
      <c r="I1795">
        <v>0</v>
      </c>
      <c r="J1795">
        <v>1</v>
      </c>
      <c r="K1795">
        <v>1</v>
      </c>
      <c r="L1795">
        <v>1</v>
      </c>
      <c r="M1795">
        <v>0</v>
      </c>
      <c r="N1795">
        <v>2</v>
      </c>
      <c r="O1795">
        <v>7</v>
      </c>
      <c r="P1795">
        <v>0</v>
      </c>
      <c r="Q1795">
        <v>0</v>
      </c>
      <c r="R1795">
        <v>0</v>
      </c>
      <c r="S1795">
        <v>0</v>
      </c>
      <c r="T1795">
        <v>0</v>
      </c>
      <c r="U1795">
        <v>0</v>
      </c>
      <c r="V1795">
        <v>3</v>
      </c>
      <c r="W1795">
        <v>11</v>
      </c>
      <c r="X1795">
        <v>0</v>
      </c>
      <c r="Y1795">
        <v>59</v>
      </c>
      <c r="Z1795">
        <v>2173</v>
      </c>
      <c r="AA1795">
        <v>0</v>
      </c>
      <c r="AB1795">
        <v>0</v>
      </c>
      <c r="AC1795">
        <v>0</v>
      </c>
      <c r="AD1795">
        <v>1</v>
      </c>
      <c r="AE1795">
        <v>0</v>
      </c>
      <c r="AF1795">
        <v>0</v>
      </c>
      <c r="AG1795">
        <v>0</v>
      </c>
      <c r="AH1795">
        <v>0</v>
      </c>
      <c r="AI1795">
        <v>0</v>
      </c>
      <c r="AJ1795">
        <v>1</v>
      </c>
      <c r="AK1795">
        <v>8</v>
      </c>
      <c r="AL1795">
        <v>7</v>
      </c>
      <c r="AM1795">
        <v>0</v>
      </c>
    </row>
    <row r="1796" spans="1:39" x14ac:dyDescent="0.25">
      <c r="A1796">
        <v>62568</v>
      </c>
      <c r="B1796">
        <v>0</v>
      </c>
      <c r="C1796">
        <v>1</v>
      </c>
      <c r="D1796">
        <v>99</v>
      </c>
      <c r="E1796">
        <v>362</v>
      </c>
      <c r="F1796">
        <v>17</v>
      </c>
      <c r="G1796">
        <v>398</v>
      </c>
      <c r="H1796">
        <v>80</v>
      </c>
      <c r="I1796">
        <v>35</v>
      </c>
      <c r="J1796">
        <v>61</v>
      </c>
      <c r="K1796">
        <v>3</v>
      </c>
      <c r="L1796">
        <v>5</v>
      </c>
      <c r="M1796">
        <v>3</v>
      </c>
      <c r="N1796">
        <v>5</v>
      </c>
      <c r="O1796">
        <v>4</v>
      </c>
      <c r="P1796">
        <v>0</v>
      </c>
      <c r="Q1796">
        <v>0</v>
      </c>
      <c r="R1796">
        <v>0</v>
      </c>
      <c r="S1796">
        <v>1</v>
      </c>
      <c r="T1796">
        <v>0</v>
      </c>
      <c r="U1796">
        <v>0</v>
      </c>
      <c r="V1796">
        <v>3</v>
      </c>
      <c r="W1796">
        <v>11</v>
      </c>
      <c r="X1796">
        <v>0</v>
      </c>
      <c r="Y1796">
        <v>58</v>
      </c>
      <c r="Z1796">
        <v>2242</v>
      </c>
      <c r="AA1796">
        <v>0</v>
      </c>
      <c r="AB1796">
        <v>0</v>
      </c>
      <c r="AC1796">
        <v>0</v>
      </c>
      <c r="AD1796">
        <v>1</v>
      </c>
      <c r="AE1796">
        <v>0</v>
      </c>
      <c r="AF1796">
        <v>0</v>
      </c>
      <c r="AG1796">
        <v>0</v>
      </c>
      <c r="AH1796">
        <v>1</v>
      </c>
      <c r="AI1796">
        <v>0</v>
      </c>
      <c r="AJ1796">
        <v>0</v>
      </c>
      <c r="AK1796">
        <v>892</v>
      </c>
      <c r="AL1796">
        <v>831</v>
      </c>
      <c r="AM1796">
        <v>1</v>
      </c>
    </row>
    <row r="1797" spans="1:39" x14ac:dyDescent="0.25">
      <c r="A1797">
        <v>44635</v>
      </c>
      <c r="B1797">
        <v>1</v>
      </c>
      <c r="C1797">
        <v>1</v>
      </c>
      <c r="D1797">
        <v>25</v>
      </c>
      <c r="E1797">
        <v>56</v>
      </c>
      <c r="F1797">
        <v>0</v>
      </c>
      <c r="G1797">
        <v>9</v>
      </c>
      <c r="H1797">
        <v>0</v>
      </c>
      <c r="I1797">
        <v>0</v>
      </c>
      <c r="J1797">
        <v>3</v>
      </c>
      <c r="K1797">
        <v>2</v>
      </c>
      <c r="L1797">
        <v>2</v>
      </c>
      <c r="M1797">
        <v>0</v>
      </c>
      <c r="N1797">
        <v>3</v>
      </c>
      <c r="O1797">
        <v>7</v>
      </c>
      <c r="P1797">
        <v>0</v>
      </c>
      <c r="Q1797">
        <v>0</v>
      </c>
      <c r="R1797">
        <v>0</v>
      </c>
      <c r="S1797">
        <v>0</v>
      </c>
      <c r="T1797">
        <v>0</v>
      </c>
      <c r="U1797">
        <v>0</v>
      </c>
      <c r="V1797">
        <v>3</v>
      </c>
      <c r="W1797">
        <v>11</v>
      </c>
      <c r="X1797">
        <v>0</v>
      </c>
      <c r="Y1797">
        <v>49</v>
      </c>
      <c r="Z1797">
        <v>2420</v>
      </c>
      <c r="AA1797">
        <v>1</v>
      </c>
      <c r="AB1797">
        <v>0</v>
      </c>
      <c r="AC1797">
        <v>0</v>
      </c>
      <c r="AD1797">
        <v>0</v>
      </c>
      <c r="AE1797">
        <v>0</v>
      </c>
      <c r="AF1797">
        <v>0</v>
      </c>
      <c r="AG1797">
        <v>0</v>
      </c>
      <c r="AH1797">
        <v>0</v>
      </c>
      <c r="AI1797">
        <v>1</v>
      </c>
      <c r="AJ1797">
        <v>0</v>
      </c>
      <c r="AK1797">
        <v>65</v>
      </c>
      <c r="AL1797">
        <v>62</v>
      </c>
      <c r="AM1797">
        <v>0</v>
      </c>
    </row>
    <row r="1798" spans="1:39" x14ac:dyDescent="0.25">
      <c r="A1798">
        <v>33316</v>
      </c>
      <c r="B1798">
        <v>1</v>
      </c>
      <c r="C1798">
        <v>1</v>
      </c>
      <c r="D1798">
        <v>34</v>
      </c>
      <c r="E1798">
        <v>79</v>
      </c>
      <c r="F1798">
        <v>1</v>
      </c>
      <c r="G1798">
        <v>31</v>
      </c>
      <c r="H1798">
        <v>4</v>
      </c>
      <c r="I1798">
        <v>4</v>
      </c>
      <c r="J1798">
        <v>12</v>
      </c>
      <c r="K1798">
        <v>3</v>
      </c>
      <c r="L1798">
        <v>2</v>
      </c>
      <c r="M1798">
        <v>1</v>
      </c>
      <c r="N1798">
        <v>4</v>
      </c>
      <c r="O1798">
        <v>6</v>
      </c>
      <c r="P1798">
        <v>0</v>
      </c>
      <c r="Q1798">
        <v>0</v>
      </c>
      <c r="R1798">
        <v>0</v>
      </c>
      <c r="S1798">
        <v>0</v>
      </c>
      <c r="T1798">
        <v>0</v>
      </c>
      <c r="U1798">
        <v>0</v>
      </c>
      <c r="V1798">
        <v>3</v>
      </c>
      <c r="W1798">
        <v>11</v>
      </c>
      <c r="X1798">
        <v>0</v>
      </c>
      <c r="Y1798">
        <v>49</v>
      </c>
      <c r="Z1798">
        <v>2427</v>
      </c>
      <c r="AA1798">
        <v>0</v>
      </c>
      <c r="AB1798">
        <v>0</v>
      </c>
      <c r="AC1798">
        <v>1</v>
      </c>
      <c r="AD1798">
        <v>0</v>
      </c>
      <c r="AE1798">
        <v>0</v>
      </c>
      <c r="AF1798">
        <v>0</v>
      </c>
      <c r="AG1798">
        <v>0</v>
      </c>
      <c r="AH1798">
        <v>0</v>
      </c>
      <c r="AI1798">
        <v>1</v>
      </c>
      <c r="AJ1798">
        <v>0</v>
      </c>
      <c r="AK1798">
        <v>119</v>
      </c>
      <c r="AL1798">
        <v>107</v>
      </c>
      <c r="AM1798">
        <v>0</v>
      </c>
    </row>
    <row r="1799" spans="1:39" x14ac:dyDescent="0.25">
      <c r="A1799">
        <v>63967</v>
      </c>
      <c r="B1799">
        <v>0</v>
      </c>
      <c r="C1799">
        <v>1</v>
      </c>
      <c r="D1799">
        <v>57</v>
      </c>
      <c r="E1799">
        <v>387</v>
      </c>
      <c r="F1799">
        <v>84</v>
      </c>
      <c r="G1799">
        <v>141</v>
      </c>
      <c r="H1799">
        <v>73</v>
      </c>
      <c r="I1799">
        <v>35</v>
      </c>
      <c r="J1799">
        <v>162</v>
      </c>
      <c r="K1799">
        <v>3</v>
      </c>
      <c r="L1799">
        <v>4</v>
      </c>
      <c r="M1799">
        <v>4</v>
      </c>
      <c r="N1799">
        <v>12</v>
      </c>
      <c r="O1799">
        <v>2</v>
      </c>
      <c r="P1799">
        <v>0</v>
      </c>
      <c r="Q1799">
        <v>0</v>
      </c>
      <c r="R1799">
        <v>0</v>
      </c>
      <c r="S1799">
        <v>0</v>
      </c>
      <c r="T1799">
        <v>0</v>
      </c>
      <c r="U1799">
        <v>0</v>
      </c>
      <c r="V1799">
        <v>3</v>
      </c>
      <c r="W1799">
        <v>11</v>
      </c>
      <c r="X1799">
        <v>0</v>
      </c>
      <c r="Y1799">
        <v>52</v>
      </c>
      <c r="Z1799">
        <v>2483</v>
      </c>
      <c r="AA1799">
        <v>0</v>
      </c>
      <c r="AB1799">
        <v>1</v>
      </c>
      <c r="AC1799">
        <v>0</v>
      </c>
      <c r="AD1799">
        <v>0</v>
      </c>
      <c r="AE1799">
        <v>0</v>
      </c>
      <c r="AF1799">
        <v>0</v>
      </c>
      <c r="AG1799">
        <v>0</v>
      </c>
      <c r="AH1799">
        <v>1</v>
      </c>
      <c r="AI1799">
        <v>0</v>
      </c>
      <c r="AJ1799">
        <v>0</v>
      </c>
      <c r="AK1799">
        <v>720</v>
      </c>
      <c r="AL1799">
        <v>558</v>
      </c>
      <c r="AM1799">
        <v>0</v>
      </c>
    </row>
    <row r="1800" spans="1:39" x14ac:dyDescent="0.25">
      <c r="A1800">
        <v>52513</v>
      </c>
      <c r="B1800">
        <v>0</v>
      </c>
      <c r="C1800">
        <v>0</v>
      </c>
      <c r="D1800">
        <v>84</v>
      </c>
      <c r="E1800">
        <v>367</v>
      </c>
      <c r="F1800">
        <v>17</v>
      </c>
      <c r="G1800">
        <v>241</v>
      </c>
      <c r="H1800">
        <v>104</v>
      </c>
      <c r="I1800">
        <v>188</v>
      </c>
      <c r="J1800">
        <v>232</v>
      </c>
      <c r="K1800">
        <v>2</v>
      </c>
      <c r="L1800">
        <v>9</v>
      </c>
      <c r="M1800">
        <v>5</v>
      </c>
      <c r="N1800">
        <v>9</v>
      </c>
      <c r="O1800">
        <v>7</v>
      </c>
      <c r="P1800">
        <v>0</v>
      </c>
      <c r="Q1800">
        <v>0</v>
      </c>
      <c r="R1800">
        <v>0</v>
      </c>
      <c r="S1800">
        <v>0</v>
      </c>
      <c r="T1800">
        <v>0</v>
      </c>
      <c r="U1800">
        <v>0</v>
      </c>
      <c r="V1800">
        <v>3</v>
      </c>
      <c r="W1800">
        <v>11</v>
      </c>
      <c r="X1800">
        <v>0</v>
      </c>
      <c r="Y1800">
        <v>42</v>
      </c>
      <c r="Z1800">
        <v>2822</v>
      </c>
      <c r="AA1800">
        <v>0</v>
      </c>
      <c r="AB1800">
        <v>0</v>
      </c>
      <c r="AC1800">
        <v>0</v>
      </c>
      <c r="AD1800">
        <v>1</v>
      </c>
      <c r="AE1800">
        <v>0</v>
      </c>
      <c r="AF1800">
        <v>1</v>
      </c>
      <c r="AG1800">
        <v>0</v>
      </c>
      <c r="AH1800">
        <v>0</v>
      </c>
      <c r="AI1800">
        <v>0</v>
      </c>
      <c r="AJ1800">
        <v>0</v>
      </c>
      <c r="AK1800">
        <v>917</v>
      </c>
      <c r="AL1800">
        <v>685</v>
      </c>
      <c r="AM1800">
        <v>0</v>
      </c>
    </row>
    <row r="1801" spans="1:39" x14ac:dyDescent="0.25">
      <c r="A1801">
        <v>25293</v>
      </c>
      <c r="B1801">
        <v>1</v>
      </c>
      <c r="C1801">
        <v>0</v>
      </c>
      <c r="D1801">
        <v>51</v>
      </c>
      <c r="E1801">
        <v>15</v>
      </c>
      <c r="F1801">
        <v>0</v>
      </c>
      <c r="G1801">
        <v>11</v>
      </c>
      <c r="H1801">
        <v>0</v>
      </c>
      <c r="I1801">
        <v>2</v>
      </c>
      <c r="J1801">
        <v>9</v>
      </c>
      <c r="K1801">
        <v>1</v>
      </c>
      <c r="L1801">
        <v>1</v>
      </c>
      <c r="M1801">
        <v>1</v>
      </c>
      <c r="N1801">
        <v>2</v>
      </c>
      <c r="O1801">
        <v>8</v>
      </c>
      <c r="P1801">
        <v>0</v>
      </c>
      <c r="Q1801">
        <v>0</v>
      </c>
      <c r="R1801">
        <v>0</v>
      </c>
      <c r="S1801">
        <v>0</v>
      </c>
      <c r="T1801">
        <v>0</v>
      </c>
      <c r="U1801">
        <v>0</v>
      </c>
      <c r="V1801">
        <v>3</v>
      </c>
      <c r="W1801">
        <v>11</v>
      </c>
      <c r="X1801">
        <v>0</v>
      </c>
      <c r="Y1801">
        <v>51</v>
      </c>
      <c r="Z1801">
        <v>2446</v>
      </c>
      <c r="AA1801">
        <v>0</v>
      </c>
      <c r="AB1801">
        <v>1</v>
      </c>
      <c r="AC1801">
        <v>0</v>
      </c>
      <c r="AD1801">
        <v>0</v>
      </c>
      <c r="AE1801">
        <v>0</v>
      </c>
      <c r="AF1801">
        <v>0</v>
      </c>
      <c r="AG1801">
        <v>0</v>
      </c>
      <c r="AH1801">
        <v>1</v>
      </c>
      <c r="AI1801">
        <v>0</v>
      </c>
      <c r="AJ1801">
        <v>0</v>
      </c>
      <c r="AK1801">
        <v>28</v>
      </c>
      <c r="AL1801">
        <v>19</v>
      </c>
      <c r="AM1801">
        <v>0</v>
      </c>
    </row>
    <row r="1802" spans="1:39" x14ac:dyDescent="0.25">
      <c r="A1802">
        <v>54111</v>
      </c>
      <c r="B1802">
        <v>0</v>
      </c>
      <c r="C1802">
        <v>1</v>
      </c>
      <c r="D1802">
        <v>97</v>
      </c>
      <c r="E1802">
        <v>267</v>
      </c>
      <c r="F1802">
        <v>6</v>
      </c>
      <c r="G1802">
        <v>54</v>
      </c>
      <c r="H1802">
        <v>8</v>
      </c>
      <c r="I1802">
        <v>3</v>
      </c>
      <c r="J1802">
        <v>50</v>
      </c>
      <c r="K1802">
        <v>2</v>
      </c>
      <c r="L1802">
        <v>5</v>
      </c>
      <c r="M1802">
        <v>2</v>
      </c>
      <c r="N1802">
        <v>6</v>
      </c>
      <c r="O1802">
        <v>5</v>
      </c>
      <c r="P1802">
        <v>0</v>
      </c>
      <c r="Q1802">
        <v>0</v>
      </c>
      <c r="R1802">
        <v>0</v>
      </c>
      <c r="S1802">
        <v>0</v>
      </c>
      <c r="T1802">
        <v>0</v>
      </c>
      <c r="U1802">
        <v>0</v>
      </c>
      <c r="V1802">
        <v>3</v>
      </c>
      <c r="W1802">
        <v>11</v>
      </c>
      <c r="X1802">
        <v>0</v>
      </c>
      <c r="Y1802">
        <v>55</v>
      </c>
      <c r="Z1802">
        <v>2467</v>
      </c>
      <c r="AA1802">
        <v>0</v>
      </c>
      <c r="AB1802">
        <v>0</v>
      </c>
      <c r="AC1802">
        <v>0</v>
      </c>
      <c r="AD1802">
        <v>0</v>
      </c>
      <c r="AE1802">
        <v>1</v>
      </c>
      <c r="AF1802">
        <v>0</v>
      </c>
      <c r="AG1802">
        <v>0</v>
      </c>
      <c r="AH1802">
        <v>0</v>
      </c>
      <c r="AI1802">
        <v>0</v>
      </c>
      <c r="AJ1802">
        <v>1</v>
      </c>
      <c r="AK1802">
        <v>338</v>
      </c>
      <c r="AL1802">
        <v>288</v>
      </c>
      <c r="AM1802">
        <v>0</v>
      </c>
    </row>
    <row r="1803" spans="1:39" x14ac:dyDescent="0.25">
      <c r="A1803">
        <v>78394</v>
      </c>
      <c r="B1803">
        <v>0</v>
      </c>
      <c r="C1803">
        <v>0</v>
      </c>
      <c r="D1803">
        <v>13</v>
      </c>
      <c r="E1803">
        <v>298</v>
      </c>
      <c r="F1803">
        <v>27</v>
      </c>
      <c r="G1803">
        <v>697</v>
      </c>
      <c r="H1803">
        <v>216</v>
      </c>
      <c r="I1803">
        <v>24</v>
      </c>
      <c r="J1803">
        <v>166</v>
      </c>
      <c r="K1803">
        <v>1</v>
      </c>
      <c r="L1803">
        <v>4</v>
      </c>
      <c r="M1803">
        <v>6</v>
      </c>
      <c r="N1803">
        <v>5</v>
      </c>
      <c r="O1803">
        <v>2</v>
      </c>
      <c r="P1803">
        <v>0</v>
      </c>
      <c r="Q1803">
        <v>0</v>
      </c>
      <c r="R1803">
        <v>0</v>
      </c>
      <c r="S1803">
        <v>0</v>
      </c>
      <c r="T1803">
        <v>0</v>
      </c>
      <c r="U1803">
        <v>0</v>
      </c>
      <c r="V1803">
        <v>3</v>
      </c>
      <c r="W1803">
        <v>11</v>
      </c>
      <c r="X1803">
        <v>1</v>
      </c>
      <c r="Y1803">
        <v>34</v>
      </c>
      <c r="Z1803">
        <v>2658</v>
      </c>
      <c r="AA1803">
        <v>0</v>
      </c>
      <c r="AB1803">
        <v>0</v>
      </c>
      <c r="AC1803">
        <v>0</v>
      </c>
      <c r="AD1803">
        <v>1</v>
      </c>
      <c r="AE1803">
        <v>0</v>
      </c>
      <c r="AF1803">
        <v>0</v>
      </c>
      <c r="AG1803">
        <v>0</v>
      </c>
      <c r="AH1803">
        <v>1</v>
      </c>
      <c r="AI1803">
        <v>0</v>
      </c>
      <c r="AJ1803">
        <v>0</v>
      </c>
      <c r="AK1803">
        <v>1262</v>
      </c>
      <c r="AL1803">
        <v>1096</v>
      </c>
      <c r="AM1803">
        <v>0</v>
      </c>
    </row>
    <row r="1804" spans="1:39" x14ac:dyDescent="0.25">
      <c r="A1804">
        <v>80739</v>
      </c>
      <c r="B1804">
        <v>0</v>
      </c>
      <c r="C1804">
        <v>0</v>
      </c>
      <c r="D1804">
        <v>92</v>
      </c>
      <c r="E1804">
        <v>674</v>
      </c>
      <c r="F1804">
        <v>92</v>
      </c>
      <c r="G1804">
        <v>736</v>
      </c>
      <c r="H1804">
        <v>39</v>
      </c>
      <c r="I1804">
        <v>0</v>
      </c>
      <c r="J1804">
        <v>92</v>
      </c>
      <c r="K1804">
        <v>1</v>
      </c>
      <c r="L1804">
        <v>3</v>
      </c>
      <c r="M1804">
        <v>11</v>
      </c>
      <c r="N1804">
        <v>9</v>
      </c>
      <c r="O1804">
        <v>1</v>
      </c>
      <c r="P1804">
        <v>0</v>
      </c>
      <c r="Q1804">
        <v>0</v>
      </c>
      <c r="R1804">
        <v>0</v>
      </c>
      <c r="S1804">
        <v>0</v>
      </c>
      <c r="T1804">
        <v>0</v>
      </c>
      <c r="U1804">
        <v>0</v>
      </c>
      <c r="V1804">
        <v>3</v>
      </c>
      <c r="W1804">
        <v>11</v>
      </c>
      <c r="X1804">
        <v>0</v>
      </c>
      <c r="Y1804">
        <v>62</v>
      </c>
      <c r="Z1804">
        <v>2561</v>
      </c>
      <c r="AA1804">
        <v>0</v>
      </c>
      <c r="AB1804">
        <v>1</v>
      </c>
      <c r="AC1804">
        <v>0</v>
      </c>
      <c r="AD1804">
        <v>0</v>
      </c>
      <c r="AE1804">
        <v>0</v>
      </c>
      <c r="AF1804">
        <v>0</v>
      </c>
      <c r="AG1804">
        <v>0</v>
      </c>
      <c r="AH1804">
        <v>0</v>
      </c>
      <c r="AI1804">
        <v>1</v>
      </c>
      <c r="AJ1804">
        <v>0</v>
      </c>
      <c r="AK1804">
        <v>1541</v>
      </c>
      <c r="AL1804">
        <v>1449</v>
      </c>
      <c r="AM1804">
        <v>0</v>
      </c>
    </row>
    <row r="1805" spans="1:39" x14ac:dyDescent="0.25">
      <c r="A1805">
        <v>22669</v>
      </c>
      <c r="B1805">
        <v>1</v>
      </c>
      <c r="C1805">
        <v>0</v>
      </c>
      <c r="D1805">
        <v>30</v>
      </c>
      <c r="E1805">
        <v>16</v>
      </c>
      <c r="F1805">
        <v>14</v>
      </c>
      <c r="G1805">
        <v>36</v>
      </c>
      <c r="H1805">
        <v>37</v>
      </c>
      <c r="I1805">
        <v>22</v>
      </c>
      <c r="J1805">
        <v>48</v>
      </c>
      <c r="K1805">
        <v>3</v>
      </c>
      <c r="L1805">
        <v>4</v>
      </c>
      <c r="M1805">
        <v>1</v>
      </c>
      <c r="N1805">
        <v>2</v>
      </c>
      <c r="O1805">
        <v>9</v>
      </c>
      <c r="P1805">
        <v>0</v>
      </c>
      <c r="Q1805">
        <v>0</v>
      </c>
      <c r="R1805">
        <v>0</v>
      </c>
      <c r="S1805">
        <v>0</v>
      </c>
      <c r="T1805">
        <v>0</v>
      </c>
      <c r="U1805">
        <v>0</v>
      </c>
      <c r="V1805">
        <v>3</v>
      </c>
      <c r="W1805">
        <v>11</v>
      </c>
      <c r="X1805">
        <v>1</v>
      </c>
      <c r="Y1805">
        <v>45</v>
      </c>
      <c r="Z1805">
        <v>2562</v>
      </c>
      <c r="AA1805">
        <v>0</v>
      </c>
      <c r="AB1805">
        <v>0</v>
      </c>
      <c r="AC1805">
        <v>0</v>
      </c>
      <c r="AD1805">
        <v>1</v>
      </c>
      <c r="AE1805">
        <v>0</v>
      </c>
      <c r="AF1805">
        <v>0</v>
      </c>
      <c r="AG1805">
        <v>0</v>
      </c>
      <c r="AH1805">
        <v>0</v>
      </c>
      <c r="AI1805">
        <v>1</v>
      </c>
      <c r="AJ1805">
        <v>0</v>
      </c>
      <c r="AK1805">
        <v>125</v>
      </c>
      <c r="AL1805">
        <v>77</v>
      </c>
      <c r="AM1805">
        <v>0</v>
      </c>
    </row>
    <row r="1806" spans="1:39" x14ac:dyDescent="0.25">
      <c r="A1806">
        <v>29236</v>
      </c>
      <c r="B1806">
        <v>1</v>
      </c>
      <c r="C1806">
        <v>0</v>
      </c>
      <c r="D1806">
        <v>30</v>
      </c>
      <c r="E1806">
        <v>37</v>
      </c>
      <c r="F1806">
        <v>4</v>
      </c>
      <c r="G1806">
        <v>24</v>
      </c>
      <c r="H1806">
        <v>16</v>
      </c>
      <c r="I1806">
        <v>9</v>
      </c>
      <c r="J1806">
        <v>9</v>
      </c>
      <c r="K1806">
        <v>2</v>
      </c>
      <c r="L1806">
        <v>4</v>
      </c>
      <c r="M1806">
        <v>0</v>
      </c>
      <c r="N1806">
        <v>3</v>
      </c>
      <c r="O1806">
        <v>9</v>
      </c>
      <c r="P1806">
        <v>0</v>
      </c>
      <c r="Q1806">
        <v>0</v>
      </c>
      <c r="R1806">
        <v>0</v>
      </c>
      <c r="S1806">
        <v>0</v>
      </c>
      <c r="T1806">
        <v>0</v>
      </c>
      <c r="U1806">
        <v>0</v>
      </c>
      <c r="V1806">
        <v>3</v>
      </c>
      <c r="W1806">
        <v>11</v>
      </c>
      <c r="X1806">
        <v>0</v>
      </c>
      <c r="Y1806">
        <v>33</v>
      </c>
      <c r="Z1806">
        <v>2423</v>
      </c>
      <c r="AA1806">
        <v>0</v>
      </c>
      <c r="AB1806">
        <v>0</v>
      </c>
      <c r="AC1806">
        <v>1</v>
      </c>
      <c r="AD1806">
        <v>0</v>
      </c>
      <c r="AE1806">
        <v>0</v>
      </c>
      <c r="AF1806">
        <v>0</v>
      </c>
      <c r="AG1806">
        <v>0</v>
      </c>
      <c r="AH1806">
        <v>1</v>
      </c>
      <c r="AI1806">
        <v>0</v>
      </c>
      <c r="AJ1806">
        <v>0</v>
      </c>
      <c r="AK1806">
        <v>90</v>
      </c>
      <c r="AL1806">
        <v>81</v>
      </c>
      <c r="AM1806">
        <v>0</v>
      </c>
    </row>
    <row r="1807" spans="1:39" x14ac:dyDescent="0.25">
      <c r="A1807">
        <v>44911</v>
      </c>
      <c r="B1807">
        <v>0</v>
      </c>
      <c r="C1807">
        <v>1</v>
      </c>
      <c r="D1807">
        <v>11</v>
      </c>
      <c r="E1807">
        <v>159</v>
      </c>
      <c r="F1807">
        <v>0</v>
      </c>
      <c r="G1807">
        <v>22</v>
      </c>
      <c r="H1807">
        <v>2</v>
      </c>
      <c r="I1807">
        <v>1</v>
      </c>
      <c r="J1807">
        <v>31</v>
      </c>
      <c r="K1807">
        <v>3</v>
      </c>
      <c r="L1807">
        <v>4</v>
      </c>
      <c r="M1807">
        <v>1</v>
      </c>
      <c r="N1807">
        <v>4</v>
      </c>
      <c r="O1807">
        <v>7</v>
      </c>
      <c r="P1807">
        <v>0</v>
      </c>
      <c r="Q1807">
        <v>0</v>
      </c>
      <c r="R1807">
        <v>0</v>
      </c>
      <c r="S1807">
        <v>0</v>
      </c>
      <c r="T1807">
        <v>0</v>
      </c>
      <c r="U1807">
        <v>0</v>
      </c>
      <c r="V1807">
        <v>3</v>
      </c>
      <c r="W1807">
        <v>11</v>
      </c>
      <c r="X1807">
        <v>0</v>
      </c>
      <c r="Y1807">
        <v>61</v>
      </c>
      <c r="Z1807">
        <v>2630</v>
      </c>
      <c r="AA1807">
        <v>0</v>
      </c>
      <c r="AB1807">
        <v>0</v>
      </c>
      <c r="AC1807">
        <v>0</v>
      </c>
      <c r="AD1807">
        <v>1</v>
      </c>
      <c r="AE1807">
        <v>0</v>
      </c>
      <c r="AF1807">
        <v>0</v>
      </c>
      <c r="AG1807">
        <v>0</v>
      </c>
      <c r="AH1807">
        <v>1</v>
      </c>
      <c r="AI1807">
        <v>0</v>
      </c>
      <c r="AJ1807">
        <v>0</v>
      </c>
      <c r="AK1807">
        <v>184</v>
      </c>
      <c r="AL1807">
        <v>153</v>
      </c>
      <c r="AM1807">
        <v>0</v>
      </c>
    </row>
    <row r="1808" spans="1:39" x14ac:dyDescent="0.25">
      <c r="A1808">
        <v>54693</v>
      </c>
      <c r="B1808">
        <v>0</v>
      </c>
      <c r="C1808">
        <v>1</v>
      </c>
      <c r="D1808">
        <v>72</v>
      </c>
      <c r="E1808">
        <v>686</v>
      </c>
      <c r="F1808">
        <v>17</v>
      </c>
      <c r="G1808">
        <v>142</v>
      </c>
      <c r="H1808">
        <v>23</v>
      </c>
      <c r="I1808">
        <v>26</v>
      </c>
      <c r="J1808">
        <v>35</v>
      </c>
      <c r="K1808">
        <v>8</v>
      </c>
      <c r="L1808">
        <v>6</v>
      </c>
      <c r="M1808">
        <v>4</v>
      </c>
      <c r="N1808">
        <v>13</v>
      </c>
      <c r="O1808">
        <v>6</v>
      </c>
      <c r="P1808">
        <v>0</v>
      </c>
      <c r="Q1808">
        <v>0</v>
      </c>
      <c r="R1808">
        <v>0</v>
      </c>
      <c r="S1808">
        <v>0</v>
      </c>
      <c r="T1808">
        <v>0</v>
      </c>
      <c r="U1808">
        <v>0</v>
      </c>
      <c r="V1808">
        <v>3</v>
      </c>
      <c r="W1808">
        <v>11</v>
      </c>
      <c r="X1808">
        <v>0</v>
      </c>
      <c r="Y1808">
        <v>58</v>
      </c>
      <c r="Z1808">
        <v>2656</v>
      </c>
      <c r="AA1808">
        <v>0</v>
      </c>
      <c r="AB1808">
        <v>1</v>
      </c>
      <c r="AC1808">
        <v>0</v>
      </c>
      <c r="AD1808">
        <v>0</v>
      </c>
      <c r="AE1808">
        <v>0</v>
      </c>
      <c r="AF1808">
        <v>0</v>
      </c>
      <c r="AG1808">
        <v>0</v>
      </c>
      <c r="AH1808">
        <v>0</v>
      </c>
      <c r="AI1808">
        <v>0</v>
      </c>
      <c r="AJ1808">
        <v>1</v>
      </c>
      <c r="AK1808">
        <v>894</v>
      </c>
      <c r="AL1808">
        <v>859</v>
      </c>
      <c r="AM1808">
        <v>0</v>
      </c>
    </row>
    <row r="1809" spans="1:39" x14ac:dyDescent="0.25">
      <c r="A1809">
        <v>48186</v>
      </c>
      <c r="B1809">
        <v>1</v>
      </c>
      <c r="C1809">
        <v>0</v>
      </c>
      <c r="D1809">
        <v>39</v>
      </c>
      <c r="E1809">
        <v>97</v>
      </c>
      <c r="F1809">
        <v>3</v>
      </c>
      <c r="G1809">
        <v>66</v>
      </c>
      <c r="H1809">
        <v>12</v>
      </c>
      <c r="I1809">
        <v>7</v>
      </c>
      <c r="J1809">
        <v>34</v>
      </c>
      <c r="K1809">
        <v>3</v>
      </c>
      <c r="L1809">
        <v>4</v>
      </c>
      <c r="M1809">
        <v>1</v>
      </c>
      <c r="N1809">
        <v>4</v>
      </c>
      <c r="O1809">
        <v>7</v>
      </c>
      <c r="P1809">
        <v>0</v>
      </c>
      <c r="Q1809">
        <v>0</v>
      </c>
      <c r="R1809">
        <v>0</v>
      </c>
      <c r="S1809">
        <v>0</v>
      </c>
      <c r="T1809">
        <v>0</v>
      </c>
      <c r="U1809">
        <v>0</v>
      </c>
      <c r="V1809">
        <v>3</v>
      </c>
      <c r="W1809">
        <v>11</v>
      </c>
      <c r="X1809">
        <v>0</v>
      </c>
      <c r="Y1809">
        <v>46</v>
      </c>
      <c r="Z1809">
        <v>2260</v>
      </c>
      <c r="AA1809">
        <v>0</v>
      </c>
      <c r="AB1809">
        <v>0</v>
      </c>
      <c r="AC1809">
        <v>0</v>
      </c>
      <c r="AD1809">
        <v>1</v>
      </c>
      <c r="AE1809">
        <v>0</v>
      </c>
      <c r="AF1809">
        <v>0</v>
      </c>
      <c r="AG1809">
        <v>0</v>
      </c>
      <c r="AH1809">
        <v>1</v>
      </c>
      <c r="AI1809">
        <v>0</v>
      </c>
      <c r="AJ1809">
        <v>0</v>
      </c>
      <c r="AK1809">
        <v>185</v>
      </c>
      <c r="AL1809">
        <v>151</v>
      </c>
      <c r="AM1809">
        <v>0</v>
      </c>
    </row>
    <row r="1810" spans="1:39" x14ac:dyDescent="0.25">
      <c r="A1810">
        <v>54809</v>
      </c>
      <c r="B1810">
        <v>1</v>
      </c>
      <c r="C1810">
        <v>1</v>
      </c>
      <c r="D1810">
        <v>0</v>
      </c>
      <c r="E1810">
        <v>63</v>
      </c>
      <c r="F1810">
        <v>6</v>
      </c>
      <c r="G1810">
        <v>57</v>
      </c>
      <c r="H1810">
        <v>13</v>
      </c>
      <c r="I1810">
        <v>13</v>
      </c>
      <c r="J1810">
        <v>22</v>
      </c>
      <c r="K1810">
        <v>4</v>
      </c>
      <c r="L1810">
        <v>2</v>
      </c>
      <c r="M1810">
        <v>1</v>
      </c>
      <c r="N1810">
        <v>5</v>
      </c>
      <c r="O1810">
        <v>4</v>
      </c>
      <c r="P1810">
        <v>0</v>
      </c>
      <c r="Q1810">
        <v>0</v>
      </c>
      <c r="R1810">
        <v>0</v>
      </c>
      <c r="S1810">
        <v>0</v>
      </c>
      <c r="T1810">
        <v>0</v>
      </c>
      <c r="U1810">
        <v>0</v>
      </c>
      <c r="V1810">
        <v>3</v>
      </c>
      <c r="W1810">
        <v>11</v>
      </c>
      <c r="X1810">
        <v>1</v>
      </c>
      <c r="Y1810">
        <v>43</v>
      </c>
      <c r="Z1810">
        <v>2450</v>
      </c>
      <c r="AA1810">
        <v>0</v>
      </c>
      <c r="AB1810">
        <v>1</v>
      </c>
      <c r="AC1810">
        <v>0</v>
      </c>
      <c r="AD1810">
        <v>0</v>
      </c>
      <c r="AE1810">
        <v>0</v>
      </c>
      <c r="AF1810">
        <v>0</v>
      </c>
      <c r="AG1810">
        <v>0</v>
      </c>
      <c r="AH1810">
        <v>1</v>
      </c>
      <c r="AI1810">
        <v>0</v>
      </c>
      <c r="AJ1810">
        <v>0</v>
      </c>
      <c r="AK1810">
        <v>152</v>
      </c>
      <c r="AL1810">
        <v>130</v>
      </c>
      <c r="AM1810">
        <v>0</v>
      </c>
    </row>
    <row r="1811" spans="1:39" x14ac:dyDescent="0.25">
      <c r="A1811">
        <v>41580</v>
      </c>
      <c r="B1811">
        <v>1</v>
      </c>
      <c r="C1811">
        <v>1</v>
      </c>
      <c r="D1811">
        <v>15</v>
      </c>
      <c r="E1811">
        <v>56</v>
      </c>
      <c r="F1811">
        <v>5</v>
      </c>
      <c r="G1811">
        <v>24</v>
      </c>
      <c r="H1811">
        <v>4</v>
      </c>
      <c r="I1811">
        <v>0</v>
      </c>
      <c r="J1811">
        <v>3</v>
      </c>
      <c r="K1811">
        <v>3</v>
      </c>
      <c r="L1811">
        <v>2</v>
      </c>
      <c r="M1811">
        <v>1</v>
      </c>
      <c r="N1811">
        <v>3</v>
      </c>
      <c r="O1811">
        <v>5</v>
      </c>
      <c r="P1811">
        <v>0</v>
      </c>
      <c r="Q1811">
        <v>0</v>
      </c>
      <c r="R1811">
        <v>0</v>
      </c>
      <c r="S1811">
        <v>0</v>
      </c>
      <c r="T1811">
        <v>0</v>
      </c>
      <c r="U1811">
        <v>0</v>
      </c>
      <c r="V1811">
        <v>3</v>
      </c>
      <c r="W1811">
        <v>11</v>
      </c>
      <c r="X1811">
        <v>0</v>
      </c>
      <c r="Y1811">
        <v>42</v>
      </c>
      <c r="Z1811">
        <v>2725</v>
      </c>
      <c r="AA1811">
        <v>0</v>
      </c>
      <c r="AB1811">
        <v>0</v>
      </c>
      <c r="AC1811">
        <v>0</v>
      </c>
      <c r="AD1811">
        <v>1</v>
      </c>
      <c r="AE1811">
        <v>0</v>
      </c>
      <c r="AF1811">
        <v>0</v>
      </c>
      <c r="AG1811">
        <v>0</v>
      </c>
      <c r="AH1811">
        <v>1</v>
      </c>
      <c r="AI1811">
        <v>0</v>
      </c>
      <c r="AJ1811">
        <v>0</v>
      </c>
      <c r="AK1811">
        <v>89</v>
      </c>
      <c r="AL1811">
        <v>86</v>
      </c>
      <c r="AM1811">
        <v>0</v>
      </c>
    </row>
    <row r="1812" spans="1:39" x14ac:dyDescent="0.25">
      <c r="A1812">
        <v>80336</v>
      </c>
      <c r="B1812">
        <v>0</v>
      </c>
      <c r="C1812">
        <v>0</v>
      </c>
      <c r="D1812">
        <v>12</v>
      </c>
      <c r="E1812">
        <v>209</v>
      </c>
      <c r="F1812">
        <v>19</v>
      </c>
      <c r="G1812">
        <v>456</v>
      </c>
      <c r="H1812">
        <v>160</v>
      </c>
      <c r="I1812">
        <v>142</v>
      </c>
      <c r="J1812">
        <v>66</v>
      </c>
      <c r="K1812">
        <v>1</v>
      </c>
      <c r="L1812">
        <v>2</v>
      </c>
      <c r="M1812">
        <v>9</v>
      </c>
      <c r="N1812">
        <v>13</v>
      </c>
      <c r="O1812">
        <v>1</v>
      </c>
      <c r="P1812">
        <v>0</v>
      </c>
      <c r="Q1812">
        <v>0</v>
      </c>
      <c r="R1812">
        <v>0</v>
      </c>
      <c r="S1812">
        <v>0</v>
      </c>
      <c r="T1812">
        <v>0</v>
      </c>
      <c r="U1812">
        <v>0</v>
      </c>
      <c r="V1812">
        <v>3</v>
      </c>
      <c r="W1812">
        <v>11</v>
      </c>
      <c r="X1812">
        <v>0</v>
      </c>
      <c r="Y1812">
        <v>50</v>
      </c>
      <c r="Z1812">
        <v>2452</v>
      </c>
      <c r="AA1812">
        <v>0</v>
      </c>
      <c r="AB1812">
        <v>1</v>
      </c>
      <c r="AC1812">
        <v>0</v>
      </c>
      <c r="AD1812">
        <v>0</v>
      </c>
      <c r="AE1812">
        <v>0</v>
      </c>
      <c r="AF1812">
        <v>0</v>
      </c>
      <c r="AG1812">
        <v>0</v>
      </c>
      <c r="AH1812">
        <v>0</v>
      </c>
      <c r="AI1812">
        <v>0</v>
      </c>
      <c r="AJ1812">
        <v>1</v>
      </c>
      <c r="AK1812">
        <v>986</v>
      </c>
      <c r="AL1812">
        <v>920</v>
      </c>
      <c r="AM1812">
        <v>0</v>
      </c>
    </row>
    <row r="1813" spans="1:39" x14ac:dyDescent="0.25">
      <c r="A1813">
        <v>47743</v>
      </c>
      <c r="B1813">
        <v>0</v>
      </c>
      <c r="C1813">
        <v>1</v>
      </c>
      <c r="D1813">
        <v>56</v>
      </c>
      <c r="E1813">
        <v>198</v>
      </c>
      <c r="F1813">
        <v>2</v>
      </c>
      <c r="G1813">
        <v>43</v>
      </c>
      <c r="H1813">
        <v>0</v>
      </c>
      <c r="I1813">
        <v>12</v>
      </c>
      <c r="J1813">
        <v>20</v>
      </c>
      <c r="K1813">
        <v>3</v>
      </c>
      <c r="L1813">
        <v>4</v>
      </c>
      <c r="M1813">
        <v>1</v>
      </c>
      <c r="N1813">
        <v>6</v>
      </c>
      <c r="O1813">
        <v>6</v>
      </c>
      <c r="P1813">
        <v>0</v>
      </c>
      <c r="Q1813">
        <v>1</v>
      </c>
      <c r="R1813">
        <v>0</v>
      </c>
      <c r="S1813">
        <v>0</v>
      </c>
      <c r="T1813">
        <v>0</v>
      </c>
      <c r="U1813">
        <v>0</v>
      </c>
      <c r="V1813">
        <v>3</v>
      </c>
      <c r="W1813">
        <v>11</v>
      </c>
      <c r="X1813">
        <v>0</v>
      </c>
      <c r="Y1813">
        <v>63</v>
      </c>
      <c r="Z1813">
        <v>2623</v>
      </c>
      <c r="AA1813">
        <v>0</v>
      </c>
      <c r="AB1813">
        <v>1</v>
      </c>
      <c r="AC1813">
        <v>0</v>
      </c>
      <c r="AD1813">
        <v>0</v>
      </c>
      <c r="AE1813">
        <v>0</v>
      </c>
      <c r="AF1813">
        <v>0</v>
      </c>
      <c r="AG1813">
        <v>0</v>
      </c>
      <c r="AH1813">
        <v>1</v>
      </c>
      <c r="AI1813">
        <v>0</v>
      </c>
      <c r="AJ1813">
        <v>0</v>
      </c>
      <c r="AK1813">
        <v>255</v>
      </c>
      <c r="AL1813">
        <v>235</v>
      </c>
      <c r="AM1813">
        <v>1</v>
      </c>
    </row>
    <row r="1814" spans="1:39" x14ac:dyDescent="0.25">
      <c r="A1814">
        <v>62972</v>
      </c>
      <c r="B1814">
        <v>0</v>
      </c>
      <c r="C1814">
        <v>1</v>
      </c>
      <c r="D1814">
        <v>39</v>
      </c>
      <c r="E1814">
        <v>313</v>
      </c>
      <c r="F1814">
        <v>15</v>
      </c>
      <c r="G1814">
        <v>47</v>
      </c>
      <c r="H1814">
        <v>20</v>
      </c>
      <c r="I1814">
        <v>0</v>
      </c>
      <c r="J1814">
        <v>192</v>
      </c>
      <c r="K1814">
        <v>2</v>
      </c>
      <c r="L1814">
        <v>7</v>
      </c>
      <c r="M1814">
        <v>4</v>
      </c>
      <c r="N1814">
        <v>3</v>
      </c>
      <c r="O1814">
        <v>6</v>
      </c>
      <c r="P1814">
        <v>0</v>
      </c>
      <c r="Q1814">
        <v>0</v>
      </c>
      <c r="R1814">
        <v>0</v>
      </c>
      <c r="S1814">
        <v>0</v>
      </c>
      <c r="T1814">
        <v>0</v>
      </c>
      <c r="U1814">
        <v>0</v>
      </c>
      <c r="V1814">
        <v>3</v>
      </c>
      <c r="W1814">
        <v>11</v>
      </c>
      <c r="X1814">
        <v>0</v>
      </c>
      <c r="Y1814">
        <v>65</v>
      </c>
      <c r="Z1814">
        <v>2854</v>
      </c>
      <c r="AA1814">
        <v>0</v>
      </c>
      <c r="AB1814">
        <v>1</v>
      </c>
      <c r="AC1814">
        <v>0</v>
      </c>
      <c r="AD1814">
        <v>0</v>
      </c>
      <c r="AE1814">
        <v>0</v>
      </c>
      <c r="AF1814">
        <v>1</v>
      </c>
      <c r="AG1814">
        <v>0</v>
      </c>
      <c r="AH1814">
        <v>0</v>
      </c>
      <c r="AI1814">
        <v>0</v>
      </c>
      <c r="AJ1814">
        <v>0</v>
      </c>
      <c r="AK1814">
        <v>395</v>
      </c>
      <c r="AL1814">
        <v>203</v>
      </c>
      <c r="AM1814">
        <v>0</v>
      </c>
    </row>
    <row r="1815" spans="1:39" x14ac:dyDescent="0.25">
      <c r="A1815">
        <v>57333</v>
      </c>
      <c r="B1815">
        <v>0</v>
      </c>
      <c r="C1815">
        <v>1</v>
      </c>
      <c r="D1815">
        <v>55</v>
      </c>
      <c r="E1815">
        <v>941</v>
      </c>
      <c r="F1815">
        <v>14</v>
      </c>
      <c r="G1815">
        <v>397</v>
      </c>
      <c r="H1815">
        <v>76</v>
      </c>
      <c r="I1815">
        <v>58</v>
      </c>
      <c r="J1815">
        <v>176</v>
      </c>
      <c r="K1815">
        <v>11</v>
      </c>
      <c r="L1815">
        <v>8</v>
      </c>
      <c r="M1815">
        <v>5</v>
      </c>
      <c r="N1815">
        <v>9</v>
      </c>
      <c r="O1815">
        <v>6</v>
      </c>
      <c r="P1815">
        <v>0</v>
      </c>
      <c r="Q1815">
        <v>0</v>
      </c>
      <c r="R1815">
        <v>0</v>
      </c>
      <c r="S1815">
        <v>0</v>
      </c>
      <c r="T1815">
        <v>0</v>
      </c>
      <c r="U1815">
        <v>0</v>
      </c>
      <c r="V1815">
        <v>3</v>
      </c>
      <c r="W1815">
        <v>11</v>
      </c>
      <c r="X1815">
        <v>1</v>
      </c>
      <c r="Y1815">
        <v>66</v>
      </c>
      <c r="Z1815">
        <v>2804</v>
      </c>
      <c r="AA1815">
        <v>1</v>
      </c>
      <c r="AB1815">
        <v>0</v>
      </c>
      <c r="AC1815">
        <v>0</v>
      </c>
      <c r="AD1815">
        <v>0</v>
      </c>
      <c r="AE1815">
        <v>0</v>
      </c>
      <c r="AF1815">
        <v>0</v>
      </c>
      <c r="AG1815">
        <v>0</v>
      </c>
      <c r="AH1815">
        <v>0</v>
      </c>
      <c r="AI1815">
        <v>0</v>
      </c>
      <c r="AJ1815">
        <v>1</v>
      </c>
      <c r="AK1815">
        <v>1486</v>
      </c>
      <c r="AL1815">
        <v>1310</v>
      </c>
      <c r="AM1815">
        <v>0</v>
      </c>
    </row>
    <row r="1816" spans="1:39" x14ac:dyDescent="0.25">
      <c r="A1816">
        <v>32313</v>
      </c>
      <c r="B1816">
        <v>1</v>
      </c>
      <c r="C1816">
        <v>0</v>
      </c>
      <c r="D1816">
        <v>60</v>
      </c>
      <c r="E1816">
        <v>86</v>
      </c>
      <c r="F1816">
        <v>4</v>
      </c>
      <c r="G1816">
        <v>56</v>
      </c>
      <c r="H1816">
        <v>2</v>
      </c>
      <c r="I1816">
        <v>4</v>
      </c>
      <c r="J1816">
        <v>7</v>
      </c>
      <c r="K1816">
        <v>3</v>
      </c>
      <c r="L1816">
        <v>4</v>
      </c>
      <c r="M1816">
        <v>0</v>
      </c>
      <c r="N1816">
        <v>4</v>
      </c>
      <c r="O1816">
        <v>9</v>
      </c>
      <c r="P1816">
        <v>0</v>
      </c>
      <c r="Q1816">
        <v>0</v>
      </c>
      <c r="R1816">
        <v>0</v>
      </c>
      <c r="S1816">
        <v>0</v>
      </c>
      <c r="T1816">
        <v>0</v>
      </c>
      <c r="U1816">
        <v>0</v>
      </c>
      <c r="V1816">
        <v>3</v>
      </c>
      <c r="W1816">
        <v>11</v>
      </c>
      <c r="X1816">
        <v>0</v>
      </c>
      <c r="Y1816">
        <v>38</v>
      </c>
      <c r="Z1816">
        <v>2662</v>
      </c>
      <c r="AA1816">
        <v>0</v>
      </c>
      <c r="AB1816">
        <v>0</v>
      </c>
      <c r="AC1816">
        <v>0</v>
      </c>
      <c r="AD1816">
        <v>1</v>
      </c>
      <c r="AE1816">
        <v>0</v>
      </c>
      <c r="AF1816">
        <v>0</v>
      </c>
      <c r="AG1816">
        <v>0</v>
      </c>
      <c r="AH1816">
        <v>0</v>
      </c>
      <c r="AI1816">
        <v>0</v>
      </c>
      <c r="AJ1816">
        <v>1</v>
      </c>
      <c r="AK1816">
        <v>152</v>
      </c>
      <c r="AL1816">
        <v>145</v>
      </c>
      <c r="AM1816">
        <v>0</v>
      </c>
    </row>
    <row r="1817" spans="1:39" x14ac:dyDescent="0.25">
      <c r="A1817">
        <v>84953</v>
      </c>
      <c r="B1817">
        <v>0</v>
      </c>
      <c r="C1817">
        <v>0</v>
      </c>
      <c r="D1817">
        <v>73</v>
      </c>
      <c r="E1817">
        <v>167</v>
      </c>
      <c r="F1817">
        <v>48</v>
      </c>
      <c r="G1817">
        <v>602</v>
      </c>
      <c r="H1817">
        <v>63</v>
      </c>
      <c r="I1817">
        <v>72</v>
      </c>
      <c r="J1817">
        <v>72</v>
      </c>
      <c r="K1817">
        <v>1</v>
      </c>
      <c r="L1817">
        <v>3</v>
      </c>
      <c r="M1817">
        <v>10</v>
      </c>
      <c r="N1817">
        <v>4</v>
      </c>
      <c r="O1817">
        <v>2</v>
      </c>
      <c r="P1817">
        <v>0</v>
      </c>
      <c r="Q1817">
        <v>1</v>
      </c>
      <c r="R1817">
        <v>1</v>
      </c>
      <c r="S1817">
        <v>1</v>
      </c>
      <c r="T1817">
        <v>0</v>
      </c>
      <c r="U1817">
        <v>0</v>
      </c>
      <c r="V1817">
        <v>3</v>
      </c>
      <c r="W1817">
        <v>11</v>
      </c>
      <c r="X1817">
        <v>1</v>
      </c>
      <c r="Y1817">
        <v>67</v>
      </c>
      <c r="Z1817">
        <v>2550</v>
      </c>
      <c r="AA1817">
        <v>0</v>
      </c>
      <c r="AB1817">
        <v>0</v>
      </c>
      <c r="AC1817">
        <v>0</v>
      </c>
      <c r="AD1817">
        <v>0</v>
      </c>
      <c r="AE1817">
        <v>1</v>
      </c>
      <c r="AF1817">
        <v>0</v>
      </c>
      <c r="AG1817">
        <v>0</v>
      </c>
      <c r="AH1817">
        <v>0</v>
      </c>
      <c r="AI1817">
        <v>1</v>
      </c>
      <c r="AJ1817">
        <v>0</v>
      </c>
      <c r="AK1817">
        <v>952</v>
      </c>
      <c r="AL1817">
        <v>880</v>
      </c>
      <c r="AM1817">
        <v>3</v>
      </c>
    </row>
    <row r="1818" spans="1:39" x14ac:dyDescent="0.25">
      <c r="A1818">
        <v>27071</v>
      </c>
      <c r="B1818">
        <v>1</v>
      </c>
      <c r="C1818">
        <v>0</v>
      </c>
      <c r="D1818">
        <v>90</v>
      </c>
      <c r="E1818">
        <v>8</v>
      </c>
      <c r="F1818">
        <v>3</v>
      </c>
      <c r="G1818">
        <v>19</v>
      </c>
      <c r="H1818">
        <v>0</v>
      </c>
      <c r="I1818">
        <v>2</v>
      </c>
      <c r="J1818">
        <v>3</v>
      </c>
      <c r="K1818">
        <v>2</v>
      </c>
      <c r="L1818">
        <v>2</v>
      </c>
      <c r="M1818">
        <v>0</v>
      </c>
      <c r="N1818">
        <v>3</v>
      </c>
      <c r="O1818">
        <v>6</v>
      </c>
      <c r="P1818">
        <v>0</v>
      </c>
      <c r="Q1818">
        <v>0</v>
      </c>
      <c r="R1818">
        <v>0</v>
      </c>
      <c r="S1818">
        <v>0</v>
      </c>
      <c r="T1818">
        <v>0</v>
      </c>
      <c r="U1818">
        <v>0</v>
      </c>
      <c r="V1818">
        <v>3</v>
      </c>
      <c r="W1818">
        <v>11</v>
      </c>
      <c r="X1818">
        <v>0</v>
      </c>
      <c r="Y1818">
        <v>52</v>
      </c>
      <c r="Z1818">
        <v>2226</v>
      </c>
      <c r="AA1818">
        <v>1</v>
      </c>
      <c r="AB1818">
        <v>0</v>
      </c>
      <c r="AC1818">
        <v>0</v>
      </c>
      <c r="AD1818">
        <v>0</v>
      </c>
      <c r="AE1818">
        <v>0</v>
      </c>
      <c r="AF1818">
        <v>0</v>
      </c>
      <c r="AG1818">
        <v>0</v>
      </c>
      <c r="AH1818">
        <v>0</v>
      </c>
      <c r="AI1818">
        <v>1</v>
      </c>
      <c r="AJ1818">
        <v>0</v>
      </c>
      <c r="AK1818">
        <v>32</v>
      </c>
      <c r="AL1818">
        <v>29</v>
      </c>
      <c r="AM1818">
        <v>0</v>
      </c>
    </row>
    <row r="1819" spans="1:39" x14ac:dyDescent="0.25">
      <c r="A1819">
        <v>68148</v>
      </c>
      <c r="B1819">
        <v>0</v>
      </c>
      <c r="C1819">
        <v>0</v>
      </c>
      <c r="D1819">
        <v>86</v>
      </c>
      <c r="E1819">
        <v>389</v>
      </c>
      <c r="F1819">
        <v>66</v>
      </c>
      <c r="G1819">
        <v>408</v>
      </c>
      <c r="H1819">
        <v>37</v>
      </c>
      <c r="I1819">
        <v>57</v>
      </c>
      <c r="J1819">
        <v>85</v>
      </c>
      <c r="K1819">
        <v>1</v>
      </c>
      <c r="L1819">
        <v>4</v>
      </c>
      <c r="M1819">
        <v>4</v>
      </c>
      <c r="N1819">
        <v>6</v>
      </c>
      <c r="O1819">
        <v>2</v>
      </c>
      <c r="P1819">
        <v>0</v>
      </c>
      <c r="Q1819">
        <v>0</v>
      </c>
      <c r="R1819">
        <v>0</v>
      </c>
      <c r="S1819">
        <v>0</v>
      </c>
      <c r="T1819">
        <v>0</v>
      </c>
      <c r="U1819">
        <v>0</v>
      </c>
      <c r="V1819">
        <v>3</v>
      </c>
      <c r="W1819">
        <v>11</v>
      </c>
      <c r="X1819">
        <v>0</v>
      </c>
      <c r="Y1819">
        <v>63</v>
      </c>
      <c r="Z1819">
        <v>2461</v>
      </c>
      <c r="AA1819">
        <v>0</v>
      </c>
      <c r="AB1819">
        <v>0</v>
      </c>
      <c r="AC1819">
        <v>0</v>
      </c>
      <c r="AD1819">
        <v>1</v>
      </c>
      <c r="AE1819">
        <v>0</v>
      </c>
      <c r="AF1819">
        <v>0</v>
      </c>
      <c r="AG1819">
        <v>0</v>
      </c>
      <c r="AH1819">
        <v>0</v>
      </c>
      <c r="AI1819">
        <v>1</v>
      </c>
      <c r="AJ1819">
        <v>0</v>
      </c>
      <c r="AK1819">
        <v>957</v>
      </c>
      <c r="AL1819">
        <v>872</v>
      </c>
      <c r="AM1819">
        <v>0</v>
      </c>
    </row>
    <row r="1820" spans="1:39" x14ac:dyDescent="0.25">
      <c r="A1820">
        <v>65735</v>
      </c>
      <c r="B1820">
        <v>1</v>
      </c>
      <c r="C1820">
        <v>1</v>
      </c>
      <c r="D1820">
        <v>37</v>
      </c>
      <c r="E1820">
        <v>239</v>
      </c>
      <c r="F1820">
        <v>7</v>
      </c>
      <c r="G1820">
        <v>119</v>
      </c>
      <c r="H1820">
        <v>4</v>
      </c>
      <c r="I1820">
        <v>15</v>
      </c>
      <c r="J1820">
        <v>11</v>
      </c>
      <c r="K1820">
        <v>5</v>
      </c>
      <c r="L1820">
        <v>6</v>
      </c>
      <c r="M1820">
        <v>2</v>
      </c>
      <c r="N1820">
        <v>6</v>
      </c>
      <c r="O1820">
        <v>7</v>
      </c>
      <c r="P1820">
        <v>0</v>
      </c>
      <c r="Q1820">
        <v>0</v>
      </c>
      <c r="R1820">
        <v>0</v>
      </c>
      <c r="S1820">
        <v>0</v>
      </c>
      <c r="T1820">
        <v>0</v>
      </c>
      <c r="U1820">
        <v>0</v>
      </c>
      <c r="V1820">
        <v>3</v>
      </c>
      <c r="W1820">
        <v>11</v>
      </c>
      <c r="X1820">
        <v>0</v>
      </c>
      <c r="Y1820">
        <v>55</v>
      </c>
      <c r="Z1820">
        <v>2363</v>
      </c>
      <c r="AA1820">
        <v>0</v>
      </c>
      <c r="AB1820">
        <v>0</v>
      </c>
      <c r="AC1820">
        <v>0</v>
      </c>
      <c r="AD1820">
        <v>1</v>
      </c>
      <c r="AE1820">
        <v>0</v>
      </c>
      <c r="AF1820">
        <v>0</v>
      </c>
      <c r="AG1820">
        <v>0</v>
      </c>
      <c r="AH1820">
        <v>0</v>
      </c>
      <c r="AI1820">
        <v>1</v>
      </c>
      <c r="AJ1820">
        <v>0</v>
      </c>
      <c r="AK1820">
        <v>384</v>
      </c>
      <c r="AL1820">
        <v>373</v>
      </c>
      <c r="AM1820">
        <v>0</v>
      </c>
    </row>
    <row r="1821" spans="1:39" x14ac:dyDescent="0.25">
      <c r="A1821">
        <v>86836</v>
      </c>
      <c r="B1821">
        <v>0</v>
      </c>
      <c r="C1821">
        <v>0</v>
      </c>
      <c r="D1821">
        <v>7</v>
      </c>
      <c r="E1821">
        <v>179</v>
      </c>
      <c r="F1821">
        <v>21</v>
      </c>
      <c r="G1821">
        <v>273</v>
      </c>
      <c r="H1821">
        <v>0</v>
      </c>
      <c r="I1821">
        <v>21</v>
      </c>
      <c r="J1821">
        <v>63</v>
      </c>
      <c r="K1821">
        <v>1</v>
      </c>
      <c r="L1821">
        <v>6</v>
      </c>
      <c r="M1821">
        <v>10</v>
      </c>
      <c r="N1821">
        <v>6</v>
      </c>
      <c r="O1821">
        <v>5</v>
      </c>
      <c r="P1821">
        <v>1</v>
      </c>
      <c r="Q1821">
        <v>0</v>
      </c>
      <c r="R1821">
        <v>1</v>
      </c>
      <c r="S1821">
        <v>1</v>
      </c>
      <c r="T1821">
        <v>0</v>
      </c>
      <c r="U1821">
        <v>0</v>
      </c>
      <c r="V1821">
        <v>3</v>
      </c>
      <c r="W1821">
        <v>11</v>
      </c>
      <c r="X1821">
        <v>1</v>
      </c>
      <c r="Y1821">
        <v>45</v>
      </c>
      <c r="Z1821">
        <v>2814</v>
      </c>
      <c r="AA1821">
        <v>0</v>
      </c>
      <c r="AB1821">
        <v>1</v>
      </c>
      <c r="AC1821">
        <v>0</v>
      </c>
      <c r="AD1821">
        <v>0</v>
      </c>
      <c r="AE1821">
        <v>0</v>
      </c>
      <c r="AF1821">
        <v>0</v>
      </c>
      <c r="AG1821">
        <v>0</v>
      </c>
      <c r="AH1821">
        <v>0</v>
      </c>
      <c r="AI1821">
        <v>0</v>
      </c>
      <c r="AJ1821">
        <v>1</v>
      </c>
      <c r="AK1821">
        <v>494</v>
      </c>
      <c r="AL1821">
        <v>431</v>
      </c>
      <c r="AM1821">
        <v>3</v>
      </c>
    </row>
    <row r="1822" spans="1:39" x14ac:dyDescent="0.25">
      <c r="A1822">
        <v>4023</v>
      </c>
      <c r="B1822">
        <v>1</v>
      </c>
      <c r="C1822">
        <v>1</v>
      </c>
      <c r="D1822">
        <v>29</v>
      </c>
      <c r="E1822">
        <v>5</v>
      </c>
      <c r="F1822">
        <v>0</v>
      </c>
      <c r="G1822">
        <v>1</v>
      </c>
      <c r="H1822">
        <v>1</v>
      </c>
      <c r="I1822">
        <v>1</v>
      </c>
      <c r="J1822">
        <v>1</v>
      </c>
      <c r="K1822">
        <v>15</v>
      </c>
      <c r="L1822">
        <v>0</v>
      </c>
      <c r="M1822">
        <v>0</v>
      </c>
      <c r="N1822">
        <v>0</v>
      </c>
      <c r="O1822">
        <v>19</v>
      </c>
      <c r="P1822">
        <v>0</v>
      </c>
      <c r="Q1822">
        <v>0</v>
      </c>
      <c r="R1822">
        <v>0</v>
      </c>
      <c r="S1822">
        <v>0</v>
      </c>
      <c r="T1822">
        <v>0</v>
      </c>
      <c r="U1822">
        <v>0</v>
      </c>
      <c r="V1822">
        <v>3</v>
      </c>
      <c r="W1822">
        <v>11</v>
      </c>
      <c r="X1822">
        <v>0</v>
      </c>
      <c r="Y1822">
        <v>57</v>
      </c>
      <c r="Z1822">
        <v>2165</v>
      </c>
      <c r="AA1822">
        <v>0</v>
      </c>
      <c r="AB1822">
        <v>1</v>
      </c>
      <c r="AC1822">
        <v>0</v>
      </c>
      <c r="AD1822">
        <v>0</v>
      </c>
      <c r="AE1822">
        <v>0</v>
      </c>
      <c r="AF1822">
        <v>0</v>
      </c>
      <c r="AG1822">
        <v>0</v>
      </c>
      <c r="AH1822">
        <v>0</v>
      </c>
      <c r="AI1822">
        <v>0</v>
      </c>
      <c r="AJ1822">
        <v>1</v>
      </c>
      <c r="AK1822">
        <v>8</v>
      </c>
      <c r="AL1822">
        <v>7</v>
      </c>
      <c r="AM1822">
        <v>0</v>
      </c>
    </row>
    <row r="1823" spans="1:39" x14ac:dyDescent="0.25">
      <c r="A1823">
        <v>30093</v>
      </c>
      <c r="B1823">
        <v>0</v>
      </c>
      <c r="C1823">
        <v>0</v>
      </c>
      <c r="D1823">
        <v>19</v>
      </c>
      <c r="E1823">
        <v>2</v>
      </c>
      <c r="F1823">
        <v>6</v>
      </c>
      <c r="G1823">
        <v>28</v>
      </c>
      <c r="H1823">
        <v>13</v>
      </c>
      <c r="I1823">
        <v>4</v>
      </c>
      <c r="J1823">
        <v>16</v>
      </c>
      <c r="K1823">
        <v>1</v>
      </c>
      <c r="L1823">
        <v>2</v>
      </c>
      <c r="M1823">
        <v>0</v>
      </c>
      <c r="N1823">
        <v>3</v>
      </c>
      <c r="O1823">
        <v>7</v>
      </c>
      <c r="P1823">
        <v>0</v>
      </c>
      <c r="Q1823">
        <v>0</v>
      </c>
      <c r="R1823">
        <v>0</v>
      </c>
      <c r="S1823">
        <v>0</v>
      </c>
      <c r="T1823">
        <v>0</v>
      </c>
      <c r="U1823">
        <v>0</v>
      </c>
      <c r="V1823">
        <v>3</v>
      </c>
      <c r="W1823">
        <v>11</v>
      </c>
      <c r="X1823">
        <v>0</v>
      </c>
      <c r="Y1823">
        <v>30</v>
      </c>
      <c r="Z1823">
        <v>2515</v>
      </c>
      <c r="AA1823">
        <v>0</v>
      </c>
      <c r="AB1823">
        <v>1</v>
      </c>
      <c r="AC1823">
        <v>0</v>
      </c>
      <c r="AD1823">
        <v>0</v>
      </c>
      <c r="AE1823">
        <v>0</v>
      </c>
      <c r="AF1823">
        <v>0</v>
      </c>
      <c r="AG1823">
        <v>0</v>
      </c>
      <c r="AH1823">
        <v>1</v>
      </c>
      <c r="AI1823">
        <v>0</v>
      </c>
      <c r="AJ1823">
        <v>0</v>
      </c>
      <c r="AK1823">
        <v>53</v>
      </c>
      <c r="AL1823">
        <v>37</v>
      </c>
      <c r="AM1823">
        <v>0</v>
      </c>
    </row>
    <row r="1824" spans="1:39" x14ac:dyDescent="0.25">
      <c r="A1824">
        <v>57705</v>
      </c>
      <c r="B1824">
        <v>0</v>
      </c>
      <c r="C1824">
        <v>1</v>
      </c>
      <c r="D1824">
        <v>14</v>
      </c>
      <c r="E1824">
        <v>383</v>
      </c>
      <c r="F1824">
        <v>0</v>
      </c>
      <c r="G1824">
        <v>53</v>
      </c>
      <c r="H1824">
        <v>6</v>
      </c>
      <c r="I1824">
        <v>4</v>
      </c>
      <c r="J1824">
        <v>40</v>
      </c>
      <c r="K1824">
        <v>3</v>
      </c>
      <c r="L1824">
        <v>8</v>
      </c>
      <c r="M1824">
        <v>1</v>
      </c>
      <c r="N1824">
        <v>6</v>
      </c>
      <c r="O1824">
        <v>6</v>
      </c>
      <c r="P1824">
        <v>0</v>
      </c>
      <c r="Q1824">
        <v>0</v>
      </c>
      <c r="R1824">
        <v>0</v>
      </c>
      <c r="S1824">
        <v>0</v>
      </c>
      <c r="T1824">
        <v>0</v>
      </c>
      <c r="U1824">
        <v>0</v>
      </c>
      <c r="V1824">
        <v>3</v>
      </c>
      <c r="W1824">
        <v>11</v>
      </c>
      <c r="X1824">
        <v>0</v>
      </c>
      <c r="Y1824">
        <v>54</v>
      </c>
      <c r="Z1824">
        <v>2328</v>
      </c>
      <c r="AA1824">
        <v>0</v>
      </c>
      <c r="AB1824">
        <v>1</v>
      </c>
      <c r="AC1824">
        <v>0</v>
      </c>
      <c r="AD1824">
        <v>0</v>
      </c>
      <c r="AE1824">
        <v>0</v>
      </c>
      <c r="AF1824">
        <v>0</v>
      </c>
      <c r="AG1824">
        <v>0</v>
      </c>
      <c r="AH1824">
        <v>0</v>
      </c>
      <c r="AI1824">
        <v>0</v>
      </c>
      <c r="AJ1824">
        <v>1</v>
      </c>
      <c r="AK1824">
        <v>446</v>
      </c>
      <c r="AL1824">
        <v>406</v>
      </c>
      <c r="AM1824">
        <v>0</v>
      </c>
    </row>
    <row r="1825" spans="1:39" x14ac:dyDescent="0.25">
      <c r="A1825">
        <v>25008</v>
      </c>
      <c r="B1825">
        <v>1</v>
      </c>
      <c r="C1825">
        <v>0</v>
      </c>
      <c r="D1825">
        <v>72</v>
      </c>
      <c r="E1825">
        <v>2</v>
      </c>
      <c r="F1825">
        <v>8</v>
      </c>
      <c r="G1825">
        <v>8</v>
      </c>
      <c r="H1825">
        <v>6</v>
      </c>
      <c r="I1825">
        <v>1</v>
      </c>
      <c r="J1825">
        <v>9</v>
      </c>
      <c r="K1825">
        <v>2</v>
      </c>
      <c r="L1825">
        <v>1</v>
      </c>
      <c r="M1825">
        <v>0</v>
      </c>
      <c r="N1825">
        <v>3</v>
      </c>
      <c r="O1825">
        <v>8</v>
      </c>
      <c r="P1825">
        <v>0</v>
      </c>
      <c r="Q1825">
        <v>0</v>
      </c>
      <c r="R1825">
        <v>0</v>
      </c>
      <c r="S1825">
        <v>0</v>
      </c>
      <c r="T1825">
        <v>0</v>
      </c>
      <c r="U1825">
        <v>0</v>
      </c>
      <c r="V1825">
        <v>3</v>
      </c>
      <c r="W1825">
        <v>11</v>
      </c>
      <c r="X1825">
        <v>0</v>
      </c>
      <c r="Y1825">
        <v>32</v>
      </c>
      <c r="Z1825">
        <v>2306</v>
      </c>
      <c r="AA1825">
        <v>0</v>
      </c>
      <c r="AB1825">
        <v>0</v>
      </c>
      <c r="AC1825">
        <v>1</v>
      </c>
      <c r="AD1825">
        <v>0</v>
      </c>
      <c r="AE1825">
        <v>0</v>
      </c>
      <c r="AF1825">
        <v>0</v>
      </c>
      <c r="AG1825">
        <v>0</v>
      </c>
      <c r="AH1825">
        <v>1</v>
      </c>
      <c r="AI1825">
        <v>0</v>
      </c>
      <c r="AJ1825">
        <v>0</v>
      </c>
      <c r="AK1825">
        <v>25</v>
      </c>
      <c r="AL1825">
        <v>16</v>
      </c>
      <c r="AM1825">
        <v>0</v>
      </c>
    </row>
    <row r="1826" spans="1:39" x14ac:dyDescent="0.25">
      <c r="A1826">
        <v>83257</v>
      </c>
      <c r="B1826">
        <v>0</v>
      </c>
      <c r="C1826">
        <v>0</v>
      </c>
      <c r="D1826">
        <v>56</v>
      </c>
      <c r="E1826">
        <v>536</v>
      </c>
      <c r="F1826">
        <v>27</v>
      </c>
      <c r="G1826">
        <v>590</v>
      </c>
      <c r="H1826">
        <v>38</v>
      </c>
      <c r="I1826">
        <v>107</v>
      </c>
      <c r="J1826">
        <v>67</v>
      </c>
      <c r="K1826">
        <v>1</v>
      </c>
      <c r="L1826">
        <v>5</v>
      </c>
      <c r="M1826">
        <v>10</v>
      </c>
      <c r="N1826">
        <v>12</v>
      </c>
      <c r="O1826">
        <v>6</v>
      </c>
      <c r="P1826">
        <v>1</v>
      </c>
      <c r="Q1826">
        <v>0</v>
      </c>
      <c r="R1826">
        <v>1</v>
      </c>
      <c r="S1826">
        <v>0</v>
      </c>
      <c r="T1826">
        <v>0</v>
      </c>
      <c r="U1826">
        <v>1</v>
      </c>
      <c r="V1826">
        <v>3</v>
      </c>
      <c r="W1826">
        <v>11</v>
      </c>
      <c r="X1826">
        <v>1</v>
      </c>
      <c r="Y1826">
        <v>25</v>
      </c>
      <c r="Z1826">
        <v>2808</v>
      </c>
      <c r="AA1826">
        <v>0</v>
      </c>
      <c r="AB1826">
        <v>0</v>
      </c>
      <c r="AC1826">
        <v>1</v>
      </c>
      <c r="AD1826">
        <v>0</v>
      </c>
      <c r="AE1826">
        <v>0</v>
      </c>
      <c r="AF1826">
        <v>1</v>
      </c>
      <c r="AG1826">
        <v>0</v>
      </c>
      <c r="AH1826">
        <v>0</v>
      </c>
      <c r="AI1826">
        <v>0</v>
      </c>
      <c r="AJ1826">
        <v>0</v>
      </c>
      <c r="AK1826">
        <v>1298</v>
      </c>
      <c r="AL1826">
        <v>1231</v>
      </c>
      <c r="AM1826">
        <v>2</v>
      </c>
    </row>
    <row r="1827" spans="1:39" x14ac:dyDescent="0.25">
      <c r="A1827">
        <v>22280</v>
      </c>
      <c r="B1827">
        <v>1</v>
      </c>
      <c r="C1827">
        <v>0</v>
      </c>
      <c r="D1827">
        <v>85</v>
      </c>
      <c r="E1827">
        <v>2</v>
      </c>
      <c r="F1827">
        <v>1</v>
      </c>
      <c r="G1827">
        <v>4</v>
      </c>
      <c r="H1827">
        <v>3</v>
      </c>
      <c r="I1827">
        <v>1</v>
      </c>
      <c r="J1827">
        <v>2</v>
      </c>
      <c r="K1827">
        <v>1</v>
      </c>
      <c r="L1827">
        <v>1</v>
      </c>
      <c r="M1827">
        <v>0</v>
      </c>
      <c r="N1827">
        <v>2</v>
      </c>
      <c r="O1827">
        <v>8</v>
      </c>
      <c r="P1827">
        <v>0</v>
      </c>
      <c r="Q1827">
        <v>0</v>
      </c>
      <c r="R1827">
        <v>0</v>
      </c>
      <c r="S1827">
        <v>0</v>
      </c>
      <c r="T1827">
        <v>0</v>
      </c>
      <c r="U1827">
        <v>0</v>
      </c>
      <c r="V1827">
        <v>3</v>
      </c>
      <c r="W1827">
        <v>11</v>
      </c>
      <c r="X1827">
        <v>0</v>
      </c>
      <c r="Y1827">
        <v>45</v>
      </c>
      <c r="Z1827">
        <v>2565</v>
      </c>
      <c r="AA1827">
        <v>0</v>
      </c>
      <c r="AB1827">
        <v>0</v>
      </c>
      <c r="AC1827">
        <v>0</v>
      </c>
      <c r="AD1827">
        <v>1</v>
      </c>
      <c r="AE1827">
        <v>0</v>
      </c>
      <c r="AF1827">
        <v>0</v>
      </c>
      <c r="AG1827">
        <v>0</v>
      </c>
      <c r="AH1827">
        <v>1</v>
      </c>
      <c r="AI1827">
        <v>0</v>
      </c>
      <c r="AJ1827">
        <v>0</v>
      </c>
      <c r="AK1827">
        <v>11</v>
      </c>
      <c r="AL1827">
        <v>9</v>
      </c>
      <c r="AM1827">
        <v>0</v>
      </c>
    </row>
    <row r="1828" spans="1:39" x14ac:dyDescent="0.25">
      <c r="A1828">
        <v>72159</v>
      </c>
      <c r="B1828">
        <v>0</v>
      </c>
      <c r="C1828">
        <v>0</v>
      </c>
      <c r="D1828">
        <v>62</v>
      </c>
      <c r="E1828">
        <v>322</v>
      </c>
      <c r="F1828">
        <v>53</v>
      </c>
      <c r="G1828">
        <v>899</v>
      </c>
      <c r="H1828">
        <v>34</v>
      </c>
      <c r="I1828">
        <v>40</v>
      </c>
      <c r="J1828">
        <v>53</v>
      </c>
      <c r="K1828">
        <v>1</v>
      </c>
      <c r="L1828">
        <v>4</v>
      </c>
      <c r="M1828">
        <v>6</v>
      </c>
      <c r="N1828">
        <v>10</v>
      </c>
      <c r="O1828">
        <v>2</v>
      </c>
      <c r="P1828">
        <v>0</v>
      </c>
      <c r="Q1828">
        <v>0</v>
      </c>
      <c r="R1828">
        <v>0</v>
      </c>
      <c r="S1828">
        <v>0</v>
      </c>
      <c r="T1828">
        <v>0</v>
      </c>
      <c r="U1828">
        <v>0</v>
      </c>
      <c r="V1828">
        <v>3</v>
      </c>
      <c r="W1828">
        <v>11</v>
      </c>
      <c r="X1828">
        <v>0</v>
      </c>
      <c r="Y1828">
        <v>42</v>
      </c>
      <c r="Z1828">
        <v>2767</v>
      </c>
      <c r="AA1828">
        <v>0</v>
      </c>
      <c r="AB1828">
        <v>1</v>
      </c>
      <c r="AC1828">
        <v>0</v>
      </c>
      <c r="AD1828">
        <v>0</v>
      </c>
      <c r="AE1828">
        <v>0</v>
      </c>
      <c r="AF1828">
        <v>0</v>
      </c>
      <c r="AG1828">
        <v>0</v>
      </c>
      <c r="AH1828">
        <v>0</v>
      </c>
      <c r="AI1828">
        <v>0</v>
      </c>
      <c r="AJ1828">
        <v>1</v>
      </c>
      <c r="AK1828">
        <v>1348</v>
      </c>
      <c r="AL1828">
        <v>1295</v>
      </c>
      <c r="AM1828">
        <v>0</v>
      </c>
    </row>
    <row r="1829" spans="1:39" x14ac:dyDescent="0.25">
      <c r="A1829">
        <v>64260</v>
      </c>
      <c r="B1829">
        <v>0</v>
      </c>
      <c r="C1829">
        <v>0</v>
      </c>
      <c r="D1829">
        <v>1</v>
      </c>
      <c r="E1829">
        <v>539</v>
      </c>
      <c r="F1829">
        <v>169</v>
      </c>
      <c r="G1829">
        <v>816</v>
      </c>
      <c r="H1829">
        <v>20</v>
      </c>
      <c r="I1829">
        <v>0</v>
      </c>
      <c r="J1829">
        <v>30</v>
      </c>
      <c r="K1829">
        <v>1</v>
      </c>
      <c r="L1829">
        <v>4</v>
      </c>
      <c r="M1829">
        <v>5</v>
      </c>
      <c r="N1829">
        <v>4</v>
      </c>
      <c r="O1829">
        <v>3</v>
      </c>
      <c r="P1829">
        <v>0</v>
      </c>
      <c r="Q1829">
        <v>0</v>
      </c>
      <c r="R1829">
        <v>0</v>
      </c>
      <c r="S1829">
        <v>0</v>
      </c>
      <c r="T1829">
        <v>0</v>
      </c>
      <c r="U1829">
        <v>0</v>
      </c>
      <c r="V1829">
        <v>3</v>
      </c>
      <c r="W1829">
        <v>11</v>
      </c>
      <c r="X1829">
        <v>1</v>
      </c>
      <c r="Y1829">
        <v>59</v>
      </c>
      <c r="Z1829">
        <v>2693</v>
      </c>
      <c r="AA1829">
        <v>0</v>
      </c>
      <c r="AB1829">
        <v>0</v>
      </c>
      <c r="AC1829">
        <v>0</v>
      </c>
      <c r="AD1829">
        <v>1</v>
      </c>
      <c r="AE1829">
        <v>0</v>
      </c>
      <c r="AF1829">
        <v>0</v>
      </c>
      <c r="AG1829">
        <v>0</v>
      </c>
      <c r="AH1829">
        <v>1</v>
      </c>
      <c r="AI1829">
        <v>0</v>
      </c>
      <c r="AJ1829">
        <v>0</v>
      </c>
      <c r="AK1829">
        <v>1544</v>
      </c>
      <c r="AL1829">
        <v>1514</v>
      </c>
      <c r="AM1829">
        <v>0</v>
      </c>
    </row>
    <row r="1830" spans="1:39" x14ac:dyDescent="0.25">
      <c r="A1830">
        <v>82733</v>
      </c>
      <c r="B1830">
        <v>0</v>
      </c>
      <c r="C1830">
        <v>0</v>
      </c>
      <c r="D1830">
        <v>28</v>
      </c>
      <c r="E1830">
        <v>712</v>
      </c>
      <c r="F1830">
        <v>50</v>
      </c>
      <c r="G1830">
        <v>420</v>
      </c>
      <c r="H1830">
        <v>65</v>
      </c>
      <c r="I1830">
        <v>38</v>
      </c>
      <c r="J1830">
        <v>38</v>
      </c>
      <c r="K1830">
        <v>1</v>
      </c>
      <c r="L1830">
        <v>8</v>
      </c>
      <c r="M1830">
        <v>4</v>
      </c>
      <c r="N1830">
        <v>7</v>
      </c>
      <c r="O1830">
        <v>4</v>
      </c>
      <c r="P1830">
        <v>0</v>
      </c>
      <c r="Q1830">
        <v>0</v>
      </c>
      <c r="R1830">
        <v>0</v>
      </c>
      <c r="S1830">
        <v>0</v>
      </c>
      <c r="T1830">
        <v>0</v>
      </c>
      <c r="U1830">
        <v>0</v>
      </c>
      <c r="V1830">
        <v>3</v>
      </c>
      <c r="W1830">
        <v>11</v>
      </c>
      <c r="X1830">
        <v>1</v>
      </c>
      <c r="Y1830">
        <v>36</v>
      </c>
      <c r="Z1830">
        <v>2451</v>
      </c>
      <c r="AA1830">
        <v>0</v>
      </c>
      <c r="AB1830">
        <v>0</v>
      </c>
      <c r="AC1830">
        <v>1</v>
      </c>
      <c r="AD1830">
        <v>0</v>
      </c>
      <c r="AE1830">
        <v>0</v>
      </c>
      <c r="AF1830">
        <v>0</v>
      </c>
      <c r="AG1830">
        <v>0</v>
      </c>
      <c r="AH1830">
        <v>0</v>
      </c>
      <c r="AI1830">
        <v>0</v>
      </c>
      <c r="AJ1830">
        <v>1</v>
      </c>
      <c r="AK1830">
        <v>1285</v>
      </c>
      <c r="AL1830">
        <v>1247</v>
      </c>
      <c r="AM1830">
        <v>0</v>
      </c>
    </row>
    <row r="1831" spans="1:39" x14ac:dyDescent="0.25">
      <c r="A1831">
        <v>74290</v>
      </c>
      <c r="B1831">
        <v>0</v>
      </c>
      <c r="C1831">
        <v>1</v>
      </c>
      <c r="D1831">
        <v>70</v>
      </c>
      <c r="E1831">
        <v>1121</v>
      </c>
      <c r="F1831">
        <v>0</v>
      </c>
      <c r="G1831">
        <v>72</v>
      </c>
      <c r="H1831">
        <v>0</v>
      </c>
      <c r="I1831">
        <v>12</v>
      </c>
      <c r="J1831">
        <v>12</v>
      </c>
      <c r="K1831">
        <v>4</v>
      </c>
      <c r="L1831">
        <v>10</v>
      </c>
      <c r="M1831">
        <v>8</v>
      </c>
      <c r="N1831">
        <v>10</v>
      </c>
      <c r="O1831">
        <v>6</v>
      </c>
      <c r="P1831">
        <v>0</v>
      </c>
      <c r="Q1831">
        <v>1</v>
      </c>
      <c r="R1831">
        <v>0</v>
      </c>
      <c r="S1831">
        <v>1</v>
      </c>
      <c r="T1831">
        <v>0</v>
      </c>
      <c r="U1831">
        <v>0</v>
      </c>
      <c r="V1831">
        <v>3</v>
      </c>
      <c r="W1831">
        <v>11</v>
      </c>
      <c r="X1831">
        <v>0</v>
      </c>
      <c r="Y1831">
        <v>49</v>
      </c>
      <c r="Z1831">
        <v>2480</v>
      </c>
      <c r="AA1831">
        <v>1</v>
      </c>
      <c r="AB1831">
        <v>0</v>
      </c>
      <c r="AC1831">
        <v>0</v>
      </c>
      <c r="AD1831">
        <v>0</v>
      </c>
      <c r="AE1831">
        <v>0</v>
      </c>
      <c r="AF1831">
        <v>0</v>
      </c>
      <c r="AG1831">
        <v>0</v>
      </c>
      <c r="AH1831">
        <v>0</v>
      </c>
      <c r="AI1831">
        <v>1</v>
      </c>
      <c r="AJ1831">
        <v>0</v>
      </c>
      <c r="AK1831">
        <v>1205</v>
      </c>
      <c r="AL1831">
        <v>1193</v>
      </c>
      <c r="AM1831">
        <v>2</v>
      </c>
    </row>
    <row r="1832" spans="1:39" x14ac:dyDescent="0.25">
      <c r="A1832">
        <v>58217</v>
      </c>
      <c r="B1832">
        <v>2</v>
      </c>
      <c r="C1832">
        <v>1</v>
      </c>
      <c r="D1832">
        <v>84</v>
      </c>
      <c r="E1832">
        <v>68</v>
      </c>
      <c r="F1832">
        <v>1</v>
      </c>
      <c r="G1832">
        <v>13</v>
      </c>
      <c r="H1832">
        <v>3</v>
      </c>
      <c r="I1832">
        <v>5</v>
      </c>
      <c r="J1832">
        <v>13</v>
      </c>
      <c r="K1832">
        <v>1</v>
      </c>
      <c r="L1832">
        <v>2</v>
      </c>
      <c r="M1832">
        <v>0</v>
      </c>
      <c r="N1832">
        <v>4</v>
      </c>
      <c r="O1832">
        <v>6</v>
      </c>
      <c r="P1832">
        <v>0</v>
      </c>
      <c r="Q1832">
        <v>0</v>
      </c>
      <c r="R1832">
        <v>0</v>
      </c>
      <c r="S1832">
        <v>0</v>
      </c>
      <c r="T1832">
        <v>0</v>
      </c>
      <c r="U1832">
        <v>0</v>
      </c>
      <c r="V1832">
        <v>3</v>
      </c>
      <c r="W1832">
        <v>11</v>
      </c>
      <c r="X1832">
        <v>0</v>
      </c>
      <c r="Y1832">
        <v>69</v>
      </c>
      <c r="Z1832">
        <v>2748</v>
      </c>
      <c r="AA1832">
        <v>0</v>
      </c>
      <c r="AB1832">
        <v>0</v>
      </c>
      <c r="AC1832">
        <v>1</v>
      </c>
      <c r="AD1832">
        <v>0</v>
      </c>
      <c r="AE1832">
        <v>0</v>
      </c>
      <c r="AF1832">
        <v>0</v>
      </c>
      <c r="AG1832">
        <v>0</v>
      </c>
      <c r="AH1832">
        <v>0</v>
      </c>
      <c r="AI1832">
        <v>1</v>
      </c>
      <c r="AJ1832">
        <v>0</v>
      </c>
      <c r="AK1832">
        <v>90</v>
      </c>
      <c r="AL1832">
        <v>77</v>
      </c>
      <c r="AM1832">
        <v>0</v>
      </c>
    </row>
    <row r="1833" spans="1:39" x14ac:dyDescent="0.25">
      <c r="A1833">
        <v>21024</v>
      </c>
      <c r="B1833">
        <v>0</v>
      </c>
      <c r="C1833">
        <v>0</v>
      </c>
      <c r="D1833">
        <v>89</v>
      </c>
      <c r="E1833">
        <v>36</v>
      </c>
      <c r="F1833">
        <v>4</v>
      </c>
      <c r="G1833">
        <v>18</v>
      </c>
      <c r="H1833">
        <v>6</v>
      </c>
      <c r="I1833">
        <v>2</v>
      </c>
      <c r="J1833">
        <v>18</v>
      </c>
      <c r="K1833">
        <v>1</v>
      </c>
      <c r="L1833">
        <v>2</v>
      </c>
      <c r="M1833">
        <v>0</v>
      </c>
      <c r="N1833">
        <v>4</v>
      </c>
      <c r="O1833">
        <v>7</v>
      </c>
      <c r="P1833">
        <v>0</v>
      </c>
      <c r="Q1833">
        <v>0</v>
      </c>
      <c r="R1833">
        <v>0</v>
      </c>
      <c r="S1833">
        <v>0</v>
      </c>
      <c r="T1833">
        <v>0</v>
      </c>
      <c r="U1833">
        <v>0</v>
      </c>
      <c r="V1833">
        <v>3</v>
      </c>
      <c r="W1833">
        <v>11</v>
      </c>
      <c r="X1833">
        <v>0</v>
      </c>
      <c r="Y1833">
        <v>44</v>
      </c>
      <c r="Z1833">
        <v>2519</v>
      </c>
      <c r="AA1833">
        <v>0</v>
      </c>
      <c r="AB1833">
        <v>0</v>
      </c>
      <c r="AC1833">
        <v>0</v>
      </c>
      <c r="AD1833">
        <v>1</v>
      </c>
      <c r="AE1833">
        <v>0</v>
      </c>
      <c r="AF1833">
        <v>0</v>
      </c>
      <c r="AG1833">
        <v>0</v>
      </c>
      <c r="AH1833">
        <v>0</v>
      </c>
      <c r="AI1833">
        <v>1</v>
      </c>
      <c r="AJ1833">
        <v>0</v>
      </c>
      <c r="AK1833">
        <v>66</v>
      </c>
      <c r="AL1833">
        <v>48</v>
      </c>
      <c r="AM1833">
        <v>0</v>
      </c>
    </row>
    <row r="1834" spans="1:39" x14ac:dyDescent="0.25">
      <c r="A1834">
        <v>70116</v>
      </c>
      <c r="B1834">
        <v>0</v>
      </c>
      <c r="C1834">
        <v>0</v>
      </c>
      <c r="D1834">
        <v>73</v>
      </c>
      <c r="E1834">
        <v>707</v>
      </c>
      <c r="F1834">
        <v>44</v>
      </c>
      <c r="G1834">
        <v>603</v>
      </c>
      <c r="H1834">
        <v>95</v>
      </c>
      <c r="I1834">
        <v>58</v>
      </c>
      <c r="J1834">
        <v>29</v>
      </c>
      <c r="K1834">
        <v>1</v>
      </c>
      <c r="L1834">
        <v>2</v>
      </c>
      <c r="M1834">
        <v>8</v>
      </c>
      <c r="N1834">
        <v>12</v>
      </c>
      <c r="O1834">
        <v>1</v>
      </c>
      <c r="P1834">
        <v>0</v>
      </c>
      <c r="Q1834">
        <v>0</v>
      </c>
      <c r="R1834">
        <v>0</v>
      </c>
      <c r="S1834">
        <v>0</v>
      </c>
      <c r="T1834">
        <v>0</v>
      </c>
      <c r="U1834">
        <v>0</v>
      </c>
      <c r="V1834">
        <v>3</v>
      </c>
      <c r="W1834">
        <v>11</v>
      </c>
      <c r="X1834">
        <v>0</v>
      </c>
      <c r="Y1834">
        <v>48</v>
      </c>
      <c r="Z1834">
        <v>2678</v>
      </c>
      <c r="AA1834">
        <v>0</v>
      </c>
      <c r="AB1834">
        <v>1</v>
      </c>
      <c r="AC1834">
        <v>0</v>
      </c>
      <c r="AD1834">
        <v>0</v>
      </c>
      <c r="AE1834">
        <v>0</v>
      </c>
      <c r="AF1834">
        <v>0</v>
      </c>
      <c r="AG1834">
        <v>0</v>
      </c>
      <c r="AH1834">
        <v>0</v>
      </c>
      <c r="AI1834">
        <v>0</v>
      </c>
      <c r="AJ1834">
        <v>1</v>
      </c>
      <c r="AK1834">
        <v>1507</v>
      </c>
      <c r="AL1834">
        <v>1478</v>
      </c>
      <c r="AM1834">
        <v>0</v>
      </c>
    </row>
    <row r="1835" spans="1:39" x14ac:dyDescent="0.25">
      <c r="A1835">
        <v>54006</v>
      </c>
      <c r="B1835">
        <v>1</v>
      </c>
      <c r="C1835">
        <v>0</v>
      </c>
      <c r="D1835">
        <v>42</v>
      </c>
      <c r="E1835">
        <v>174</v>
      </c>
      <c r="F1835">
        <v>77</v>
      </c>
      <c r="G1835">
        <v>203</v>
      </c>
      <c r="H1835">
        <v>6</v>
      </c>
      <c r="I1835">
        <v>24</v>
      </c>
      <c r="J1835">
        <v>97</v>
      </c>
      <c r="K1835">
        <v>2</v>
      </c>
      <c r="L1835">
        <v>8</v>
      </c>
      <c r="M1835">
        <v>1</v>
      </c>
      <c r="N1835">
        <v>7</v>
      </c>
      <c r="O1835">
        <v>7</v>
      </c>
      <c r="P1835">
        <v>0</v>
      </c>
      <c r="Q1835">
        <v>0</v>
      </c>
      <c r="R1835">
        <v>0</v>
      </c>
      <c r="S1835">
        <v>0</v>
      </c>
      <c r="T1835">
        <v>0</v>
      </c>
      <c r="U1835">
        <v>0</v>
      </c>
      <c r="V1835">
        <v>3</v>
      </c>
      <c r="W1835">
        <v>11</v>
      </c>
      <c r="X1835">
        <v>0</v>
      </c>
      <c r="Y1835">
        <v>35</v>
      </c>
      <c r="Z1835">
        <v>2808</v>
      </c>
      <c r="AA1835">
        <v>0</v>
      </c>
      <c r="AB1835">
        <v>0</v>
      </c>
      <c r="AC1835">
        <v>0</v>
      </c>
      <c r="AD1835">
        <v>1</v>
      </c>
      <c r="AE1835">
        <v>0</v>
      </c>
      <c r="AF1835">
        <v>0</v>
      </c>
      <c r="AG1835">
        <v>0</v>
      </c>
      <c r="AH1835">
        <v>1</v>
      </c>
      <c r="AI1835">
        <v>0</v>
      </c>
      <c r="AJ1835">
        <v>0</v>
      </c>
      <c r="AK1835">
        <v>484</v>
      </c>
      <c r="AL1835">
        <v>387</v>
      </c>
      <c r="AM1835">
        <v>0</v>
      </c>
    </row>
    <row r="1836" spans="1:39" x14ac:dyDescent="0.25">
      <c r="A1836">
        <v>69063</v>
      </c>
      <c r="B1836">
        <v>0</v>
      </c>
      <c r="C1836">
        <v>1</v>
      </c>
      <c r="D1836">
        <v>16</v>
      </c>
      <c r="E1836">
        <v>666</v>
      </c>
      <c r="F1836">
        <v>35</v>
      </c>
      <c r="G1836">
        <v>124</v>
      </c>
      <c r="H1836">
        <v>69</v>
      </c>
      <c r="I1836">
        <v>8</v>
      </c>
      <c r="J1836">
        <v>26</v>
      </c>
      <c r="K1836">
        <v>1</v>
      </c>
      <c r="L1836">
        <v>5</v>
      </c>
      <c r="M1836">
        <v>3</v>
      </c>
      <c r="N1836">
        <v>5</v>
      </c>
      <c r="O1836">
        <v>3</v>
      </c>
      <c r="P1836">
        <v>0</v>
      </c>
      <c r="Q1836">
        <v>0</v>
      </c>
      <c r="R1836">
        <v>0</v>
      </c>
      <c r="S1836">
        <v>0</v>
      </c>
      <c r="T1836">
        <v>0</v>
      </c>
      <c r="U1836">
        <v>0</v>
      </c>
      <c r="V1836">
        <v>3</v>
      </c>
      <c r="W1836">
        <v>11</v>
      </c>
      <c r="X1836">
        <v>0</v>
      </c>
      <c r="Y1836">
        <v>54</v>
      </c>
      <c r="Z1836">
        <v>2758</v>
      </c>
      <c r="AA1836">
        <v>0</v>
      </c>
      <c r="AB1836">
        <v>1</v>
      </c>
      <c r="AC1836">
        <v>0</v>
      </c>
      <c r="AD1836">
        <v>0</v>
      </c>
      <c r="AE1836">
        <v>0</v>
      </c>
      <c r="AF1836">
        <v>0</v>
      </c>
      <c r="AG1836">
        <v>0</v>
      </c>
      <c r="AH1836">
        <v>0</v>
      </c>
      <c r="AI1836">
        <v>0</v>
      </c>
      <c r="AJ1836">
        <v>1</v>
      </c>
      <c r="AK1836">
        <v>902</v>
      </c>
      <c r="AL1836">
        <v>876</v>
      </c>
      <c r="AM1836">
        <v>0</v>
      </c>
    </row>
    <row r="1837" spans="1:39" x14ac:dyDescent="0.25">
      <c r="A1837">
        <v>11448</v>
      </c>
      <c r="B1837">
        <v>0</v>
      </c>
      <c r="C1837">
        <v>0</v>
      </c>
      <c r="D1837">
        <v>16</v>
      </c>
      <c r="E1837">
        <v>0</v>
      </c>
      <c r="F1837">
        <v>0</v>
      </c>
      <c r="G1837">
        <v>0</v>
      </c>
      <c r="H1837">
        <v>6</v>
      </c>
      <c r="I1837">
        <v>2</v>
      </c>
      <c r="J1837">
        <v>6</v>
      </c>
      <c r="K1837">
        <v>1</v>
      </c>
      <c r="L1837">
        <v>1</v>
      </c>
      <c r="M1837">
        <v>0</v>
      </c>
      <c r="N1837">
        <v>2</v>
      </c>
      <c r="O1837">
        <v>6</v>
      </c>
      <c r="P1837">
        <v>0</v>
      </c>
      <c r="Q1837">
        <v>0</v>
      </c>
      <c r="R1837">
        <v>0</v>
      </c>
      <c r="S1837">
        <v>0</v>
      </c>
      <c r="T1837">
        <v>0</v>
      </c>
      <c r="U1837">
        <v>0</v>
      </c>
      <c r="V1837">
        <v>3</v>
      </c>
      <c r="W1837">
        <v>11</v>
      </c>
      <c r="X1837">
        <v>0</v>
      </c>
      <c r="Y1837">
        <v>45</v>
      </c>
      <c r="Z1837">
        <v>2355</v>
      </c>
      <c r="AA1837">
        <v>1</v>
      </c>
      <c r="AB1837">
        <v>0</v>
      </c>
      <c r="AC1837">
        <v>0</v>
      </c>
      <c r="AD1837">
        <v>0</v>
      </c>
      <c r="AE1837">
        <v>0</v>
      </c>
      <c r="AF1837">
        <v>1</v>
      </c>
      <c r="AG1837">
        <v>0</v>
      </c>
      <c r="AH1837">
        <v>0</v>
      </c>
      <c r="AI1837">
        <v>0</v>
      </c>
      <c r="AJ1837">
        <v>0</v>
      </c>
      <c r="AK1837">
        <v>8</v>
      </c>
      <c r="AL1837">
        <v>2</v>
      </c>
      <c r="AM1837">
        <v>0</v>
      </c>
    </row>
    <row r="1838" spans="1:39" x14ac:dyDescent="0.25">
      <c r="A1838">
        <v>61825</v>
      </c>
      <c r="B1838">
        <v>0</v>
      </c>
      <c r="C1838">
        <v>1</v>
      </c>
      <c r="D1838">
        <v>56</v>
      </c>
      <c r="E1838">
        <v>162</v>
      </c>
      <c r="F1838">
        <v>50</v>
      </c>
      <c r="G1838">
        <v>100</v>
      </c>
      <c r="H1838">
        <v>55</v>
      </c>
      <c r="I1838">
        <v>30</v>
      </c>
      <c r="J1838">
        <v>27</v>
      </c>
      <c r="K1838">
        <v>1</v>
      </c>
      <c r="L1838">
        <v>4</v>
      </c>
      <c r="M1838">
        <v>2</v>
      </c>
      <c r="N1838">
        <v>8</v>
      </c>
      <c r="O1838">
        <v>4</v>
      </c>
      <c r="P1838">
        <v>0</v>
      </c>
      <c r="Q1838">
        <v>0</v>
      </c>
      <c r="R1838">
        <v>0</v>
      </c>
      <c r="S1838">
        <v>0</v>
      </c>
      <c r="T1838">
        <v>0</v>
      </c>
      <c r="U1838">
        <v>0</v>
      </c>
      <c r="V1838">
        <v>3</v>
      </c>
      <c r="W1838">
        <v>11</v>
      </c>
      <c r="X1838">
        <v>0</v>
      </c>
      <c r="Y1838">
        <v>41</v>
      </c>
      <c r="Z1838">
        <v>2485</v>
      </c>
      <c r="AA1838">
        <v>0</v>
      </c>
      <c r="AB1838">
        <v>0</v>
      </c>
      <c r="AC1838">
        <v>1</v>
      </c>
      <c r="AD1838">
        <v>0</v>
      </c>
      <c r="AE1838">
        <v>0</v>
      </c>
      <c r="AF1838">
        <v>0</v>
      </c>
      <c r="AG1838">
        <v>0</v>
      </c>
      <c r="AH1838">
        <v>1</v>
      </c>
      <c r="AI1838">
        <v>0</v>
      </c>
      <c r="AJ1838">
        <v>0</v>
      </c>
      <c r="AK1838">
        <v>397</v>
      </c>
      <c r="AL1838">
        <v>370</v>
      </c>
      <c r="AM1838">
        <v>0</v>
      </c>
    </row>
    <row r="1839" spans="1:39" x14ac:dyDescent="0.25">
      <c r="A1839">
        <v>70886</v>
      </c>
      <c r="B1839">
        <v>1</v>
      </c>
      <c r="C1839">
        <v>0</v>
      </c>
      <c r="D1839">
        <v>65</v>
      </c>
      <c r="E1839">
        <v>407</v>
      </c>
      <c r="F1839">
        <v>70</v>
      </c>
      <c r="G1839">
        <v>239</v>
      </c>
      <c r="H1839">
        <v>103</v>
      </c>
      <c r="I1839">
        <v>88</v>
      </c>
      <c r="J1839">
        <v>53</v>
      </c>
      <c r="K1839">
        <v>1</v>
      </c>
      <c r="L1839">
        <v>5</v>
      </c>
      <c r="M1839">
        <v>4</v>
      </c>
      <c r="N1839">
        <v>4</v>
      </c>
      <c r="O1839">
        <v>2</v>
      </c>
      <c r="P1839">
        <v>0</v>
      </c>
      <c r="Q1839">
        <v>0</v>
      </c>
      <c r="R1839">
        <v>0</v>
      </c>
      <c r="S1839">
        <v>0</v>
      </c>
      <c r="T1839">
        <v>0</v>
      </c>
      <c r="U1839">
        <v>0</v>
      </c>
      <c r="V1839">
        <v>3</v>
      </c>
      <c r="W1839">
        <v>11</v>
      </c>
      <c r="X1839">
        <v>0</v>
      </c>
      <c r="Y1839">
        <v>49</v>
      </c>
      <c r="Z1839">
        <v>2417</v>
      </c>
      <c r="AA1839">
        <v>0</v>
      </c>
      <c r="AB1839">
        <v>1</v>
      </c>
      <c r="AC1839">
        <v>0</v>
      </c>
      <c r="AD1839">
        <v>0</v>
      </c>
      <c r="AE1839">
        <v>0</v>
      </c>
      <c r="AF1839">
        <v>0</v>
      </c>
      <c r="AG1839">
        <v>0</v>
      </c>
      <c r="AH1839">
        <v>1</v>
      </c>
      <c r="AI1839">
        <v>0</v>
      </c>
      <c r="AJ1839">
        <v>0</v>
      </c>
      <c r="AK1839">
        <v>907</v>
      </c>
      <c r="AL1839">
        <v>854</v>
      </c>
      <c r="AM1839">
        <v>0</v>
      </c>
    </row>
    <row r="1840" spans="1:39" x14ac:dyDescent="0.25">
      <c r="A1840">
        <v>69109</v>
      </c>
      <c r="B1840">
        <v>0</v>
      </c>
      <c r="C1840">
        <v>0</v>
      </c>
      <c r="D1840">
        <v>10</v>
      </c>
      <c r="E1840">
        <v>823</v>
      </c>
      <c r="F1840">
        <v>25</v>
      </c>
      <c r="G1840">
        <v>459</v>
      </c>
      <c r="H1840">
        <v>124</v>
      </c>
      <c r="I1840">
        <v>29</v>
      </c>
      <c r="J1840">
        <v>95</v>
      </c>
      <c r="K1840">
        <v>1</v>
      </c>
      <c r="L1840">
        <v>6</v>
      </c>
      <c r="M1840">
        <v>6</v>
      </c>
      <c r="N1840">
        <v>7</v>
      </c>
      <c r="O1840">
        <v>4</v>
      </c>
      <c r="P1840">
        <v>0</v>
      </c>
      <c r="Q1840">
        <v>0</v>
      </c>
      <c r="R1840">
        <v>1</v>
      </c>
      <c r="S1840">
        <v>0</v>
      </c>
      <c r="T1840">
        <v>0</v>
      </c>
      <c r="U1840">
        <v>0</v>
      </c>
      <c r="V1840">
        <v>3</v>
      </c>
      <c r="W1840">
        <v>11</v>
      </c>
      <c r="X1840">
        <v>1</v>
      </c>
      <c r="Y1840">
        <v>38</v>
      </c>
      <c r="Z1840">
        <v>2756</v>
      </c>
      <c r="AA1840">
        <v>0</v>
      </c>
      <c r="AB1840">
        <v>1</v>
      </c>
      <c r="AC1840">
        <v>0</v>
      </c>
      <c r="AD1840">
        <v>0</v>
      </c>
      <c r="AE1840">
        <v>0</v>
      </c>
      <c r="AF1840">
        <v>0</v>
      </c>
      <c r="AG1840">
        <v>0</v>
      </c>
      <c r="AH1840">
        <v>1</v>
      </c>
      <c r="AI1840">
        <v>0</v>
      </c>
      <c r="AJ1840">
        <v>0</v>
      </c>
      <c r="AK1840">
        <v>1460</v>
      </c>
      <c r="AL1840">
        <v>1365</v>
      </c>
      <c r="AM1840">
        <v>1</v>
      </c>
    </row>
    <row r="1841" spans="1:39" x14ac:dyDescent="0.25">
      <c r="A1841">
        <v>60208</v>
      </c>
      <c r="B1841">
        <v>1</v>
      </c>
      <c r="C1841">
        <v>1</v>
      </c>
      <c r="D1841">
        <v>13</v>
      </c>
      <c r="E1841">
        <v>488</v>
      </c>
      <c r="F1841">
        <v>23</v>
      </c>
      <c r="G1841">
        <v>71</v>
      </c>
      <c r="H1841">
        <v>15</v>
      </c>
      <c r="I1841">
        <v>0</v>
      </c>
      <c r="J1841">
        <v>59</v>
      </c>
      <c r="K1841">
        <v>11</v>
      </c>
      <c r="L1841">
        <v>8</v>
      </c>
      <c r="M1841">
        <v>3</v>
      </c>
      <c r="N1841">
        <v>7</v>
      </c>
      <c r="O1841">
        <v>7</v>
      </c>
      <c r="P1841">
        <v>0</v>
      </c>
      <c r="Q1841">
        <v>1</v>
      </c>
      <c r="R1841">
        <v>0</v>
      </c>
      <c r="S1841">
        <v>0</v>
      </c>
      <c r="T1841">
        <v>0</v>
      </c>
      <c r="U1841">
        <v>0</v>
      </c>
      <c r="V1841">
        <v>3</v>
      </c>
      <c r="W1841">
        <v>11</v>
      </c>
      <c r="X1841">
        <v>1</v>
      </c>
      <c r="Y1841">
        <v>47</v>
      </c>
      <c r="Z1841">
        <v>2789</v>
      </c>
      <c r="AA1841">
        <v>0</v>
      </c>
      <c r="AB1841">
        <v>0</v>
      </c>
      <c r="AC1841">
        <v>0</v>
      </c>
      <c r="AD1841">
        <v>0</v>
      </c>
      <c r="AE1841">
        <v>1</v>
      </c>
      <c r="AF1841">
        <v>0</v>
      </c>
      <c r="AG1841">
        <v>0</v>
      </c>
      <c r="AH1841">
        <v>1</v>
      </c>
      <c r="AI1841">
        <v>0</v>
      </c>
      <c r="AJ1841">
        <v>0</v>
      </c>
      <c r="AK1841">
        <v>597</v>
      </c>
      <c r="AL1841">
        <v>538</v>
      </c>
      <c r="AM1841">
        <v>1</v>
      </c>
    </row>
    <row r="1842" spans="1:39" x14ac:dyDescent="0.25">
      <c r="A1842">
        <v>32889</v>
      </c>
      <c r="B1842">
        <v>1</v>
      </c>
      <c r="C1842">
        <v>1</v>
      </c>
      <c r="D1842">
        <v>78</v>
      </c>
      <c r="E1842">
        <v>28</v>
      </c>
      <c r="F1842">
        <v>0</v>
      </c>
      <c r="G1842">
        <v>13</v>
      </c>
      <c r="H1842">
        <v>4</v>
      </c>
      <c r="I1842">
        <v>2</v>
      </c>
      <c r="J1842">
        <v>8</v>
      </c>
      <c r="K1842">
        <v>3</v>
      </c>
      <c r="L1842">
        <v>2</v>
      </c>
      <c r="M1842">
        <v>1</v>
      </c>
      <c r="N1842">
        <v>3</v>
      </c>
      <c r="O1842">
        <v>5</v>
      </c>
      <c r="P1842">
        <v>0</v>
      </c>
      <c r="Q1842">
        <v>0</v>
      </c>
      <c r="R1842">
        <v>0</v>
      </c>
      <c r="S1842">
        <v>0</v>
      </c>
      <c r="T1842">
        <v>0</v>
      </c>
      <c r="U1842">
        <v>0</v>
      </c>
      <c r="V1842">
        <v>3</v>
      </c>
      <c r="W1842">
        <v>11</v>
      </c>
      <c r="X1842">
        <v>0</v>
      </c>
      <c r="Y1842">
        <v>52</v>
      </c>
      <c r="Z1842">
        <v>2455</v>
      </c>
      <c r="AA1842">
        <v>0</v>
      </c>
      <c r="AB1842">
        <v>0</v>
      </c>
      <c r="AC1842">
        <v>0</v>
      </c>
      <c r="AD1842">
        <v>1</v>
      </c>
      <c r="AE1842">
        <v>0</v>
      </c>
      <c r="AF1842">
        <v>0</v>
      </c>
      <c r="AG1842">
        <v>0</v>
      </c>
      <c r="AH1842">
        <v>0</v>
      </c>
      <c r="AI1842">
        <v>1</v>
      </c>
      <c r="AJ1842">
        <v>0</v>
      </c>
      <c r="AK1842">
        <v>47</v>
      </c>
      <c r="AL1842">
        <v>39</v>
      </c>
      <c r="AM1842">
        <v>0</v>
      </c>
    </row>
    <row r="1843" spans="1:39" x14ac:dyDescent="0.25">
      <c r="A1843">
        <v>34738</v>
      </c>
      <c r="B1843">
        <v>1</v>
      </c>
      <c r="C1843">
        <v>0</v>
      </c>
      <c r="D1843">
        <v>51</v>
      </c>
      <c r="E1843">
        <v>3</v>
      </c>
      <c r="F1843">
        <v>2</v>
      </c>
      <c r="G1843">
        <v>10</v>
      </c>
      <c r="H1843">
        <v>3</v>
      </c>
      <c r="I1843">
        <v>0</v>
      </c>
      <c r="J1843">
        <v>2</v>
      </c>
      <c r="K1843">
        <v>1</v>
      </c>
      <c r="L1843">
        <v>1</v>
      </c>
      <c r="M1843">
        <v>0</v>
      </c>
      <c r="N1843">
        <v>3</v>
      </c>
      <c r="O1843">
        <v>6</v>
      </c>
      <c r="P1843">
        <v>0</v>
      </c>
      <c r="Q1843">
        <v>0</v>
      </c>
      <c r="R1843">
        <v>0</v>
      </c>
      <c r="S1843">
        <v>0</v>
      </c>
      <c r="T1843">
        <v>0</v>
      </c>
      <c r="U1843">
        <v>0</v>
      </c>
      <c r="V1843">
        <v>3</v>
      </c>
      <c r="W1843">
        <v>11</v>
      </c>
      <c r="X1843">
        <v>0</v>
      </c>
      <c r="Y1843">
        <v>36</v>
      </c>
      <c r="Z1843">
        <v>2208</v>
      </c>
      <c r="AA1843">
        <v>0</v>
      </c>
      <c r="AB1843">
        <v>0</v>
      </c>
      <c r="AC1843">
        <v>1</v>
      </c>
      <c r="AD1843">
        <v>0</v>
      </c>
      <c r="AE1843">
        <v>0</v>
      </c>
      <c r="AF1843">
        <v>0</v>
      </c>
      <c r="AG1843">
        <v>0</v>
      </c>
      <c r="AH1843">
        <v>1</v>
      </c>
      <c r="AI1843">
        <v>0</v>
      </c>
      <c r="AJ1843">
        <v>0</v>
      </c>
      <c r="AK1843">
        <v>18</v>
      </c>
      <c r="AL1843">
        <v>16</v>
      </c>
      <c r="AM1843">
        <v>0</v>
      </c>
    </row>
    <row r="1844" spans="1:39" x14ac:dyDescent="0.25">
      <c r="A1844">
        <v>30538</v>
      </c>
      <c r="B1844">
        <v>1</v>
      </c>
      <c r="C1844">
        <v>0</v>
      </c>
      <c r="D1844">
        <v>27</v>
      </c>
      <c r="E1844">
        <v>284</v>
      </c>
      <c r="F1844">
        <v>0</v>
      </c>
      <c r="G1844">
        <v>52</v>
      </c>
      <c r="H1844">
        <v>8</v>
      </c>
      <c r="I1844">
        <v>3</v>
      </c>
      <c r="J1844">
        <v>20</v>
      </c>
      <c r="K1844">
        <v>4</v>
      </c>
      <c r="L1844">
        <v>9</v>
      </c>
      <c r="M1844">
        <v>0</v>
      </c>
      <c r="N1844">
        <v>4</v>
      </c>
      <c r="O1844">
        <v>10</v>
      </c>
      <c r="P1844">
        <v>0</v>
      </c>
      <c r="Q1844">
        <v>0</v>
      </c>
      <c r="R1844">
        <v>0</v>
      </c>
      <c r="S1844">
        <v>0</v>
      </c>
      <c r="T1844">
        <v>0</v>
      </c>
      <c r="U1844">
        <v>0</v>
      </c>
      <c r="V1844">
        <v>3</v>
      </c>
      <c r="W1844">
        <v>11</v>
      </c>
      <c r="X1844">
        <v>0</v>
      </c>
      <c r="Y1844">
        <v>49</v>
      </c>
      <c r="Z1844">
        <v>2795</v>
      </c>
      <c r="AA1844">
        <v>0</v>
      </c>
      <c r="AB1844">
        <v>0</v>
      </c>
      <c r="AC1844">
        <v>0</v>
      </c>
      <c r="AD1844">
        <v>1</v>
      </c>
      <c r="AE1844">
        <v>0</v>
      </c>
      <c r="AF1844">
        <v>0</v>
      </c>
      <c r="AG1844">
        <v>0</v>
      </c>
      <c r="AH1844">
        <v>0</v>
      </c>
      <c r="AI1844">
        <v>1</v>
      </c>
      <c r="AJ1844">
        <v>0</v>
      </c>
      <c r="AK1844">
        <v>347</v>
      </c>
      <c r="AL1844">
        <v>327</v>
      </c>
      <c r="AM1844">
        <v>0</v>
      </c>
    </row>
    <row r="1845" spans="1:39" x14ac:dyDescent="0.25">
      <c r="A1845">
        <v>82326</v>
      </c>
      <c r="B1845">
        <v>0</v>
      </c>
      <c r="C1845">
        <v>0</v>
      </c>
      <c r="D1845">
        <v>30</v>
      </c>
      <c r="E1845">
        <v>938</v>
      </c>
      <c r="F1845">
        <v>142</v>
      </c>
      <c r="G1845">
        <v>754</v>
      </c>
      <c r="H1845">
        <v>159</v>
      </c>
      <c r="I1845">
        <v>81</v>
      </c>
      <c r="J1845">
        <v>183</v>
      </c>
      <c r="K1845">
        <v>1</v>
      </c>
      <c r="L1845">
        <v>5</v>
      </c>
      <c r="M1845">
        <v>10</v>
      </c>
      <c r="N1845">
        <v>6</v>
      </c>
      <c r="O1845">
        <v>2</v>
      </c>
      <c r="P1845">
        <v>0</v>
      </c>
      <c r="Q1845">
        <v>1</v>
      </c>
      <c r="R1845">
        <v>1</v>
      </c>
      <c r="S1845">
        <v>1</v>
      </c>
      <c r="T1845">
        <v>0</v>
      </c>
      <c r="U1845">
        <v>0</v>
      </c>
      <c r="V1845">
        <v>3</v>
      </c>
      <c r="W1845">
        <v>11</v>
      </c>
      <c r="X1845">
        <v>1</v>
      </c>
      <c r="Y1845">
        <v>43</v>
      </c>
      <c r="Z1845">
        <v>2270</v>
      </c>
      <c r="AA1845">
        <v>0</v>
      </c>
      <c r="AB1845">
        <v>0</v>
      </c>
      <c r="AC1845">
        <v>0</v>
      </c>
      <c r="AD1845">
        <v>1</v>
      </c>
      <c r="AE1845">
        <v>0</v>
      </c>
      <c r="AF1845">
        <v>1</v>
      </c>
      <c r="AG1845">
        <v>0</v>
      </c>
      <c r="AH1845">
        <v>0</v>
      </c>
      <c r="AI1845">
        <v>0</v>
      </c>
      <c r="AJ1845">
        <v>0</v>
      </c>
      <c r="AK1845">
        <v>2074</v>
      </c>
      <c r="AL1845">
        <v>1891</v>
      </c>
      <c r="AM1845">
        <v>3</v>
      </c>
    </row>
    <row r="1846" spans="1:39" x14ac:dyDescent="0.25">
      <c r="A1846">
        <v>26642</v>
      </c>
      <c r="B1846">
        <v>1</v>
      </c>
      <c r="C1846">
        <v>0</v>
      </c>
      <c r="D1846">
        <v>71</v>
      </c>
      <c r="E1846">
        <v>13</v>
      </c>
      <c r="F1846">
        <v>2</v>
      </c>
      <c r="G1846">
        <v>15</v>
      </c>
      <c r="H1846">
        <v>2</v>
      </c>
      <c r="I1846">
        <v>2</v>
      </c>
      <c r="J1846">
        <v>8</v>
      </c>
      <c r="K1846">
        <v>2</v>
      </c>
      <c r="L1846">
        <v>2</v>
      </c>
      <c r="M1846">
        <v>0</v>
      </c>
      <c r="N1846">
        <v>3</v>
      </c>
      <c r="O1846">
        <v>6</v>
      </c>
      <c r="P1846">
        <v>0</v>
      </c>
      <c r="Q1846">
        <v>0</v>
      </c>
      <c r="R1846">
        <v>0</v>
      </c>
      <c r="S1846">
        <v>0</v>
      </c>
      <c r="T1846">
        <v>0</v>
      </c>
      <c r="U1846">
        <v>0</v>
      </c>
      <c r="V1846">
        <v>3</v>
      </c>
      <c r="W1846">
        <v>11</v>
      </c>
      <c r="X1846">
        <v>0</v>
      </c>
      <c r="Y1846">
        <v>53</v>
      </c>
      <c r="Z1846">
        <v>2279</v>
      </c>
      <c r="AA1846">
        <v>1</v>
      </c>
      <c r="AB1846">
        <v>0</v>
      </c>
      <c r="AC1846">
        <v>0</v>
      </c>
      <c r="AD1846">
        <v>0</v>
      </c>
      <c r="AE1846">
        <v>0</v>
      </c>
      <c r="AF1846">
        <v>0</v>
      </c>
      <c r="AG1846">
        <v>0</v>
      </c>
      <c r="AH1846">
        <v>0</v>
      </c>
      <c r="AI1846">
        <v>0</v>
      </c>
      <c r="AJ1846">
        <v>1</v>
      </c>
      <c r="AK1846">
        <v>34</v>
      </c>
      <c r="AL1846">
        <v>26</v>
      </c>
      <c r="AM1846">
        <v>0</v>
      </c>
    </row>
    <row r="1847" spans="1:39" x14ac:dyDescent="0.25">
      <c r="A1847">
        <v>69932</v>
      </c>
      <c r="B1847">
        <v>0</v>
      </c>
      <c r="C1847">
        <v>1</v>
      </c>
      <c r="D1847">
        <v>97</v>
      </c>
      <c r="E1847">
        <v>412</v>
      </c>
      <c r="F1847">
        <v>172</v>
      </c>
      <c r="G1847">
        <v>153</v>
      </c>
      <c r="H1847">
        <v>150</v>
      </c>
      <c r="I1847">
        <v>105</v>
      </c>
      <c r="J1847">
        <v>57</v>
      </c>
      <c r="K1847">
        <v>2</v>
      </c>
      <c r="L1847">
        <v>7</v>
      </c>
      <c r="M1847">
        <v>6</v>
      </c>
      <c r="N1847">
        <v>11</v>
      </c>
      <c r="O1847">
        <v>4</v>
      </c>
      <c r="P1847">
        <v>0</v>
      </c>
      <c r="Q1847">
        <v>0</v>
      </c>
      <c r="R1847">
        <v>0</v>
      </c>
      <c r="S1847">
        <v>0</v>
      </c>
      <c r="T1847">
        <v>0</v>
      </c>
      <c r="U1847">
        <v>0</v>
      </c>
      <c r="V1847">
        <v>3</v>
      </c>
      <c r="W1847">
        <v>11</v>
      </c>
      <c r="X1847">
        <v>0</v>
      </c>
      <c r="Y1847">
        <v>56</v>
      </c>
      <c r="Z1847">
        <v>2541</v>
      </c>
      <c r="AA1847">
        <v>1</v>
      </c>
      <c r="AB1847">
        <v>0</v>
      </c>
      <c r="AC1847">
        <v>0</v>
      </c>
      <c r="AD1847">
        <v>0</v>
      </c>
      <c r="AE1847">
        <v>0</v>
      </c>
      <c r="AF1847">
        <v>0</v>
      </c>
      <c r="AG1847">
        <v>0</v>
      </c>
      <c r="AH1847">
        <v>1</v>
      </c>
      <c r="AI1847">
        <v>0</v>
      </c>
      <c r="AJ1847">
        <v>0</v>
      </c>
      <c r="AK1847">
        <v>992</v>
      </c>
      <c r="AL1847">
        <v>935</v>
      </c>
      <c r="AM1847">
        <v>0</v>
      </c>
    </row>
    <row r="1848" spans="1:39" x14ac:dyDescent="0.25">
      <c r="A1848">
        <v>44503</v>
      </c>
      <c r="B1848">
        <v>1</v>
      </c>
      <c r="C1848">
        <v>1</v>
      </c>
      <c r="D1848">
        <v>83</v>
      </c>
      <c r="E1848">
        <v>31</v>
      </c>
      <c r="F1848">
        <v>1</v>
      </c>
      <c r="G1848">
        <v>8</v>
      </c>
      <c r="H1848">
        <v>0</v>
      </c>
      <c r="I1848">
        <v>0</v>
      </c>
      <c r="J1848">
        <v>8</v>
      </c>
      <c r="K1848">
        <v>2</v>
      </c>
      <c r="L1848">
        <v>2</v>
      </c>
      <c r="M1848">
        <v>0</v>
      </c>
      <c r="N1848">
        <v>3</v>
      </c>
      <c r="O1848">
        <v>6</v>
      </c>
      <c r="P1848">
        <v>0</v>
      </c>
      <c r="Q1848">
        <v>0</v>
      </c>
      <c r="R1848">
        <v>0</v>
      </c>
      <c r="S1848">
        <v>0</v>
      </c>
      <c r="T1848">
        <v>0</v>
      </c>
      <c r="U1848">
        <v>0</v>
      </c>
      <c r="V1848">
        <v>3</v>
      </c>
      <c r="W1848">
        <v>11</v>
      </c>
      <c r="X1848">
        <v>0</v>
      </c>
      <c r="Y1848">
        <v>48</v>
      </c>
      <c r="Z1848">
        <v>2233</v>
      </c>
      <c r="AA1848">
        <v>0</v>
      </c>
      <c r="AB1848">
        <v>0</v>
      </c>
      <c r="AC1848">
        <v>1</v>
      </c>
      <c r="AD1848">
        <v>0</v>
      </c>
      <c r="AE1848">
        <v>0</v>
      </c>
      <c r="AF1848">
        <v>0</v>
      </c>
      <c r="AG1848">
        <v>0</v>
      </c>
      <c r="AH1848">
        <v>1</v>
      </c>
      <c r="AI1848">
        <v>0</v>
      </c>
      <c r="AJ1848">
        <v>0</v>
      </c>
      <c r="AK1848">
        <v>40</v>
      </c>
      <c r="AL1848">
        <v>32</v>
      </c>
      <c r="AM1848">
        <v>0</v>
      </c>
    </row>
    <row r="1849" spans="1:39" x14ac:dyDescent="0.25">
      <c r="A1849">
        <v>60200</v>
      </c>
      <c r="B1849">
        <v>0</v>
      </c>
      <c r="C1849">
        <v>1</v>
      </c>
      <c r="D1849">
        <v>3</v>
      </c>
      <c r="E1849">
        <v>502</v>
      </c>
      <c r="F1849">
        <v>19</v>
      </c>
      <c r="G1849">
        <v>132</v>
      </c>
      <c r="H1849">
        <v>0</v>
      </c>
      <c r="I1849">
        <v>6</v>
      </c>
      <c r="J1849">
        <v>26</v>
      </c>
      <c r="K1849">
        <v>6</v>
      </c>
      <c r="L1849">
        <v>6</v>
      </c>
      <c r="M1849">
        <v>2</v>
      </c>
      <c r="N1849">
        <v>11</v>
      </c>
      <c r="O1849">
        <v>6</v>
      </c>
      <c r="P1849">
        <v>0</v>
      </c>
      <c r="Q1849">
        <v>0</v>
      </c>
      <c r="R1849">
        <v>0</v>
      </c>
      <c r="S1849">
        <v>0</v>
      </c>
      <c r="T1849">
        <v>0</v>
      </c>
      <c r="U1849">
        <v>0</v>
      </c>
      <c r="V1849">
        <v>3</v>
      </c>
      <c r="W1849">
        <v>11</v>
      </c>
      <c r="X1849">
        <v>0</v>
      </c>
      <c r="Y1849">
        <v>72</v>
      </c>
      <c r="Z1849">
        <v>2702</v>
      </c>
      <c r="AA1849">
        <v>0</v>
      </c>
      <c r="AB1849">
        <v>0</v>
      </c>
      <c r="AC1849">
        <v>1</v>
      </c>
      <c r="AD1849">
        <v>0</v>
      </c>
      <c r="AE1849">
        <v>0</v>
      </c>
      <c r="AF1849">
        <v>0</v>
      </c>
      <c r="AG1849">
        <v>0</v>
      </c>
      <c r="AH1849">
        <v>0</v>
      </c>
      <c r="AI1849">
        <v>0</v>
      </c>
      <c r="AJ1849">
        <v>1</v>
      </c>
      <c r="AK1849">
        <v>659</v>
      </c>
      <c r="AL1849">
        <v>633</v>
      </c>
      <c r="AM1849">
        <v>0</v>
      </c>
    </row>
    <row r="1850" spans="1:39" x14ac:dyDescent="0.25">
      <c r="A1850">
        <v>49638</v>
      </c>
      <c r="B1850">
        <v>0</v>
      </c>
      <c r="C1850">
        <v>1</v>
      </c>
      <c r="D1850">
        <v>71</v>
      </c>
      <c r="E1850">
        <v>18</v>
      </c>
      <c r="F1850">
        <v>10</v>
      </c>
      <c r="G1850">
        <v>3</v>
      </c>
      <c r="H1850">
        <v>3</v>
      </c>
      <c r="I1850">
        <v>5</v>
      </c>
      <c r="J1850">
        <v>0</v>
      </c>
      <c r="K1850">
        <v>1</v>
      </c>
      <c r="L1850">
        <v>1</v>
      </c>
      <c r="M1850">
        <v>0</v>
      </c>
      <c r="N1850">
        <v>3</v>
      </c>
      <c r="O1850">
        <v>2</v>
      </c>
      <c r="P1850">
        <v>0</v>
      </c>
      <c r="Q1850">
        <v>0</v>
      </c>
      <c r="R1850">
        <v>0</v>
      </c>
      <c r="S1850">
        <v>0</v>
      </c>
      <c r="T1850">
        <v>0</v>
      </c>
      <c r="U1850">
        <v>0</v>
      </c>
      <c r="V1850">
        <v>3</v>
      </c>
      <c r="W1850">
        <v>11</v>
      </c>
      <c r="X1850">
        <v>0</v>
      </c>
      <c r="Y1850">
        <v>68</v>
      </c>
      <c r="Z1850">
        <v>2230</v>
      </c>
      <c r="AA1850">
        <v>1</v>
      </c>
      <c r="AB1850">
        <v>0</v>
      </c>
      <c r="AC1850">
        <v>0</v>
      </c>
      <c r="AD1850">
        <v>0</v>
      </c>
      <c r="AE1850">
        <v>0</v>
      </c>
      <c r="AF1850">
        <v>0</v>
      </c>
      <c r="AG1850">
        <v>0</v>
      </c>
      <c r="AH1850">
        <v>1</v>
      </c>
      <c r="AI1850">
        <v>0</v>
      </c>
      <c r="AJ1850">
        <v>0</v>
      </c>
      <c r="AK1850">
        <v>39</v>
      </c>
      <c r="AL1850">
        <v>39</v>
      </c>
      <c r="AM1850">
        <v>0</v>
      </c>
    </row>
    <row r="1851" spans="1:39" x14ac:dyDescent="0.25">
      <c r="A1851">
        <v>23830</v>
      </c>
      <c r="B1851">
        <v>0</v>
      </c>
      <c r="C1851">
        <v>0</v>
      </c>
      <c r="D1851">
        <v>3</v>
      </c>
      <c r="E1851">
        <v>1</v>
      </c>
      <c r="F1851">
        <v>8</v>
      </c>
      <c r="G1851">
        <v>6</v>
      </c>
      <c r="H1851">
        <v>4</v>
      </c>
      <c r="I1851">
        <v>8</v>
      </c>
      <c r="J1851">
        <v>16</v>
      </c>
      <c r="K1851">
        <v>1</v>
      </c>
      <c r="L1851">
        <v>1</v>
      </c>
      <c r="M1851">
        <v>0</v>
      </c>
      <c r="N1851">
        <v>3</v>
      </c>
      <c r="O1851">
        <v>7</v>
      </c>
      <c r="P1851">
        <v>0</v>
      </c>
      <c r="Q1851">
        <v>0</v>
      </c>
      <c r="R1851">
        <v>0</v>
      </c>
      <c r="S1851">
        <v>0</v>
      </c>
      <c r="T1851">
        <v>0</v>
      </c>
      <c r="U1851">
        <v>0</v>
      </c>
      <c r="V1851">
        <v>3</v>
      </c>
      <c r="W1851">
        <v>11</v>
      </c>
      <c r="X1851">
        <v>0</v>
      </c>
      <c r="Y1851">
        <v>33</v>
      </c>
      <c r="Z1851">
        <v>2301</v>
      </c>
      <c r="AA1851">
        <v>0</v>
      </c>
      <c r="AB1851">
        <v>0</v>
      </c>
      <c r="AC1851">
        <v>1</v>
      </c>
      <c r="AD1851">
        <v>0</v>
      </c>
      <c r="AE1851">
        <v>0</v>
      </c>
      <c r="AF1851">
        <v>1</v>
      </c>
      <c r="AG1851">
        <v>0</v>
      </c>
      <c r="AH1851">
        <v>0</v>
      </c>
      <c r="AI1851">
        <v>0</v>
      </c>
      <c r="AJ1851">
        <v>0</v>
      </c>
      <c r="AK1851">
        <v>27</v>
      </c>
      <c r="AL1851">
        <v>11</v>
      </c>
      <c r="AM1851">
        <v>0</v>
      </c>
    </row>
    <row r="1852" spans="1:39" x14ac:dyDescent="0.25">
      <c r="A1852">
        <v>33051</v>
      </c>
      <c r="B1852">
        <v>0</v>
      </c>
      <c r="C1852">
        <v>0</v>
      </c>
      <c r="D1852">
        <v>15</v>
      </c>
      <c r="E1852">
        <v>100</v>
      </c>
      <c r="F1852">
        <v>71</v>
      </c>
      <c r="G1852">
        <v>243</v>
      </c>
      <c r="H1852">
        <v>108</v>
      </c>
      <c r="I1852">
        <v>94</v>
      </c>
      <c r="J1852">
        <v>219</v>
      </c>
      <c r="K1852">
        <v>3</v>
      </c>
      <c r="L1852">
        <v>9</v>
      </c>
      <c r="M1852">
        <v>1</v>
      </c>
      <c r="N1852">
        <v>8</v>
      </c>
      <c r="O1852">
        <v>9</v>
      </c>
      <c r="P1852">
        <v>0</v>
      </c>
      <c r="Q1852">
        <v>0</v>
      </c>
      <c r="R1852">
        <v>0</v>
      </c>
      <c r="S1852">
        <v>0</v>
      </c>
      <c r="T1852">
        <v>0</v>
      </c>
      <c r="U1852">
        <v>0</v>
      </c>
      <c r="V1852">
        <v>3</v>
      </c>
      <c r="W1852">
        <v>11</v>
      </c>
      <c r="X1852">
        <v>1</v>
      </c>
      <c r="Y1852">
        <v>61</v>
      </c>
      <c r="Z1852">
        <v>2841</v>
      </c>
      <c r="AA1852">
        <v>0</v>
      </c>
      <c r="AB1852">
        <v>0</v>
      </c>
      <c r="AC1852">
        <v>0</v>
      </c>
      <c r="AD1852">
        <v>0</v>
      </c>
      <c r="AE1852">
        <v>1</v>
      </c>
      <c r="AF1852">
        <v>0</v>
      </c>
      <c r="AG1852">
        <v>0</v>
      </c>
      <c r="AH1852">
        <v>0</v>
      </c>
      <c r="AI1852">
        <v>1</v>
      </c>
      <c r="AJ1852">
        <v>0</v>
      </c>
      <c r="AK1852">
        <v>616</v>
      </c>
      <c r="AL1852">
        <v>397</v>
      </c>
      <c r="AM1852">
        <v>0</v>
      </c>
    </row>
    <row r="1853" spans="1:39" x14ac:dyDescent="0.25">
      <c r="A1853">
        <v>72905</v>
      </c>
      <c r="B1853">
        <v>0</v>
      </c>
      <c r="C1853">
        <v>0</v>
      </c>
      <c r="D1853">
        <v>52</v>
      </c>
      <c r="E1853">
        <v>407</v>
      </c>
      <c r="F1853">
        <v>114</v>
      </c>
      <c r="G1853">
        <v>445</v>
      </c>
      <c r="H1853">
        <v>181</v>
      </c>
      <c r="I1853">
        <v>165</v>
      </c>
      <c r="J1853">
        <v>203</v>
      </c>
      <c r="K1853">
        <v>1</v>
      </c>
      <c r="L1853">
        <v>3</v>
      </c>
      <c r="M1853">
        <v>7</v>
      </c>
      <c r="N1853">
        <v>9</v>
      </c>
      <c r="O1853">
        <v>1</v>
      </c>
      <c r="P1853">
        <v>0</v>
      </c>
      <c r="Q1853">
        <v>0</v>
      </c>
      <c r="R1853">
        <v>0</v>
      </c>
      <c r="S1853">
        <v>1</v>
      </c>
      <c r="T1853">
        <v>0</v>
      </c>
      <c r="U1853">
        <v>0</v>
      </c>
      <c r="V1853">
        <v>3</v>
      </c>
      <c r="W1853">
        <v>11</v>
      </c>
      <c r="X1853">
        <v>0</v>
      </c>
      <c r="Y1853">
        <v>62</v>
      </c>
      <c r="Z1853">
        <v>2318</v>
      </c>
      <c r="AA1853">
        <v>0</v>
      </c>
      <c r="AB1853">
        <v>1</v>
      </c>
      <c r="AC1853">
        <v>0</v>
      </c>
      <c r="AD1853">
        <v>0</v>
      </c>
      <c r="AE1853">
        <v>0</v>
      </c>
      <c r="AF1853">
        <v>0</v>
      </c>
      <c r="AG1853">
        <v>0</v>
      </c>
      <c r="AH1853">
        <v>1</v>
      </c>
      <c r="AI1853">
        <v>0</v>
      </c>
      <c r="AJ1853">
        <v>0</v>
      </c>
      <c r="AK1853">
        <v>1312</v>
      </c>
      <c r="AL1853">
        <v>1109</v>
      </c>
      <c r="AM1853">
        <v>1</v>
      </c>
    </row>
    <row r="1854" spans="1:39" x14ac:dyDescent="0.25">
      <c r="A1854">
        <v>69702</v>
      </c>
      <c r="B1854">
        <v>0</v>
      </c>
      <c r="C1854">
        <v>1</v>
      </c>
      <c r="D1854">
        <v>8</v>
      </c>
      <c r="E1854">
        <v>664</v>
      </c>
      <c r="F1854">
        <v>9</v>
      </c>
      <c r="G1854">
        <v>240</v>
      </c>
      <c r="H1854">
        <v>50</v>
      </c>
      <c r="I1854">
        <v>19</v>
      </c>
      <c r="J1854">
        <v>57</v>
      </c>
      <c r="K1854">
        <v>2</v>
      </c>
      <c r="L1854">
        <v>7</v>
      </c>
      <c r="M1854">
        <v>7</v>
      </c>
      <c r="N1854">
        <v>10</v>
      </c>
      <c r="O1854">
        <v>4</v>
      </c>
      <c r="P1854">
        <v>0</v>
      </c>
      <c r="Q1854">
        <v>0</v>
      </c>
      <c r="R1854">
        <v>0</v>
      </c>
      <c r="S1854">
        <v>0</v>
      </c>
      <c r="T1854">
        <v>0</v>
      </c>
      <c r="U1854">
        <v>0</v>
      </c>
      <c r="V1854">
        <v>3</v>
      </c>
      <c r="W1854">
        <v>11</v>
      </c>
      <c r="X1854">
        <v>0</v>
      </c>
      <c r="Y1854">
        <v>69</v>
      </c>
      <c r="Z1854">
        <v>2654</v>
      </c>
      <c r="AA1854">
        <v>0</v>
      </c>
      <c r="AB1854">
        <v>0</v>
      </c>
      <c r="AC1854">
        <v>0</v>
      </c>
      <c r="AD1854">
        <v>1</v>
      </c>
      <c r="AE1854">
        <v>0</v>
      </c>
      <c r="AF1854">
        <v>0</v>
      </c>
      <c r="AG1854">
        <v>0</v>
      </c>
      <c r="AH1854">
        <v>0</v>
      </c>
      <c r="AI1854">
        <v>0</v>
      </c>
      <c r="AJ1854">
        <v>1</v>
      </c>
      <c r="AK1854">
        <v>982</v>
      </c>
      <c r="AL1854">
        <v>925</v>
      </c>
      <c r="AM1854">
        <v>0</v>
      </c>
    </row>
    <row r="1855" spans="1:39" x14ac:dyDescent="0.25">
      <c r="A1855">
        <v>70300</v>
      </c>
      <c r="B1855">
        <v>1</v>
      </c>
      <c r="C1855">
        <v>0</v>
      </c>
      <c r="D1855">
        <v>89</v>
      </c>
      <c r="E1855">
        <v>1045</v>
      </c>
      <c r="F1855">
        <v>61</v>
      </c>
      <c r="G1855">
        <v>338</v>
      </c>
      <c r="H1855">
        <v>60</v>
      </c>
      <c r="I1855">
        <v>46</v>
      </c>
      <c r="J1855">
        <v>46</v>
      </c>
      <c r="K1855">
        <v>3</v>
      </c>
      <c r="L1855">
        <v>5</v>
      </c>
      <c r="M1855">
        <v>5</v>
      </c>
      <c r="N1855">
        <v>13</v>
      </c>
      <c r="O1855">
        <v>8</v>
      </c>
      <c r="P1855">
        <v>0</v>
      </c>
      <c r="Q1855">
        <v>0</v>
      </c>
      <c r="R1855">
        <v>0</v>
      </c>
      <c r="S1855">
        <v>0</v>
      </c>
      <c r="T1855">
        <v>0</v>
      </c>
      <c r="U1855">
        <v>0</v>
      </c>
      <c r="V1855">
        <v>3</v>
      </c>
      <c r="W1855">
        <v>11</v>
      </c>
      <c r="X1855">
        <v>0</v>
      </c>
      <c r="Y1855">
        <v>45</v>
      </c>
      <c r="Z1855">
        <v>2508</v>
      </c>
      <c r="AA1855">
        <v>1</v>
      </c>
      <c r="AB1855">
        <v>0</v>
      </c>
      <c r="AC1855">
        <v>0</v>
      </c>
      <c r="AD1855">
        <v>0</v>
      </c>
      <c r="AE1855">
        <v>0</v>
      </c>
      <c r="AF1855">
        <v>0</v>
      </c>
      <c r="AG1855">
        <v>0</v>
      </c>
      <c r="AH1855">
        <v>1</v>
      </c>
      <c r="AI1855">
        <v>0</v>
      </c>
      <c r="AJ1855">
        <v>0</v>
      </c>
      <c r="AK1855">
        <v>1550</v>
      </c>
      <c r="AL1855">
        <v>1504</v>
      </c>
      <c r="AM1855">
        <v>0</v>
      </c>
    </row>
    <row r="1856" spans="1:39" x14ac:dyDescent="0.25">
      <c r="A1856">
        <v>70643</v>
      </c>
      <c r="B1856">
        <v>0</v>
      </c>
      <c r="C1856">
        <v>0</v>
      </c>
      <c r="D1856">
        <v>66</v>
      </c>
      <c r="E1856">
        <v>1218</v>
      </c>
      <c r="F1856">
        <v>107</v>
      </c>
      <c r="G1856">
        <v>304</v>
      </c>
      <c r="H1856">
        <v>23</v>
      </c>
      <c r="I1856">
        <v>143</v>
      </c>
      <c r="J1856">
        <v>33</v>
      </c>
      <c r="K1856">
        <v>1</v>
      </c>
      <c r="L1856">
        <v>5</v>
      </c>
      <c r="M1856">
        <v>8</v>
      </c>
      <c r="N1856">
        <v>4</v>
      </c>
      <c r="O1856">
        <v>6</v>
      </c>
      <c r="P1856">
        <v>0</v>
      </c>
      <c r="Q1856">
        <v>0</v>
      </c>
      <c r="R1856">
        <v>0</v>
      </c>
      <c r="S1856">
        <v>0</v>
      </c>
      <c r="T1856">
        <v>0</v>
      </c>
      <c r="U1856">
        <v>0</v>
      </c>
      <c r="V1856">
        <v>3</v>
      </c>
      <c r="W1856">
        <v>11</v>
      </c>
      <c r="X1856">
        <v>1</v>
      </c>
      <c r="Y1856">
        <v>36</v>
      </c>
      <c r="Z1856">
        <v>2781</v>
      </c>
      <c r="AA1856">
        <v>0</v>
      </c>
      <c r="AB1856">
        <v>1</v>
      </c>
      <c r="AC1856">
        <v>0</v>
      </c>
      <c r="AD1856">
        <v>0</v>
      </c>
      <c r="AE1856">
        <v>0</v>
      </c>
      <c r="AF1856">
        <v>0</v>
      </c>
      <c r="AG1856">
        <v>0</v>
      </c>
      <c r="AH1856">
        <v>0</v>
      </c>
      <c r="AI1856">
        <v>0</v>
      </c>
      <c r="AJ1856">
        <v>1</v>
      </c>
      <c r="AK1856">
        <v>1795</v>
      </c>
      <c r="AL1856">
        <v>1762</v>
      </c>
      <c r="AM1856">
        <v>0</v>
      </c>
    </row>
    <row r="1857" spans="1:39" x14ac:dyDescent="0.25">
      <c r="A1857">
        <v>30396</v>
      </c>
      <c r="B1857">
        <v>1</v>
      </c>
      <c r="C1857">
        <v>0</v>
      </c>
      <c r="D1857">
        <v>22</v>
      </c>
      <c r="E1857">
        <v>15</v>
      </c>
      <c r="F1857">
        <v>0</v>
      </c>
      <c r="G1857">
        <v>6</v>
      </c>
      <c r="H1857">
        <v>0</v>
      </c>
      <c r="I1857">
        <v>1</v>
      </c>
      <c r="J1857">
        <v>12</v>
      </c>
      <c r="K1857">
        <v>2</v>
      </c>
      <c r="L1857">
        <v>1</v>
      </c>
      <c r="M1857">
        <v>1</v>
      </c>
      <c r="N1857">
        <v>2</v>
      </c>
      <c r="O1857">
        <v>7</v>
      </c>
      <c r="P1857">
        <v>1</v>
      </c>
      <c r="Q1857">
        <v>0</v>
      </c>
      <c r="R1857">
        <v>0</v>
      </c>
      <c r="S1857">
        <v>0</v>
      </c>
      <c r="T1857">
        <v>0</v>
      </c>
      <c r="U1857">
        <v>0</v>
      </c>
      <c r="V1857">
        <v>3</v>
      </c>
      <c r="W1857">
        <v>11</v>
      </c>
      <c r="X1857">
        <v>1</v>
      </c>
      <c r="Y1857">
        <v>51</v>
      </c>
      <c r="Z1857">
        <v>2219</v>
      </c>
      <c r="AA1857">
        <v>0</v>
      </c>
      <c r="AB1857">
        <v>1</v>
      </c>
      <c r="AC1857">
        <v>0</v>
      </c>
      <c r="AD1857">
        <v>0</v>
      </c>
      <c r="AE1857">
        <v>0</v>
      </c>
      <c r="AF1857">
        <v>0</v>
      </c>
      <c r="AG1857">
        <v>0</v>
      </c>
      <c r="AH1857">
        <v>0</v>
      </c>
      <c r="AI1857">
        <v>0</v>
      </c>
      <c r="AJ1857">
        <v>1</v>
      </c>
      <c r="AK1857">
        <v>22</v>
      </c>
      <c r="AL1857">
        <v>10</v>
      </c>
      <c r="AM1857">
        <v>1</v>
      </c>
    </row>
    <row r="1858" spans="1:39" x14ac:dyDescent="0.25">
      <c r="A1858">
        <v>50616</v>
      </c>
      <c r="B1858">
        <v>0</v>
      </c>
      <c r="C1858">
        <v>1</v>
      </c>
      <c r="D1858">
        <v>56</v>
      </c>
      <c r="E1858">
        <v>128</v>
      </c>
      <c r="F1858">
        <v>0</v>
      </c>
      <c r="G1858">
        <v>16</v>
      </c>
      <c r="H1858">
        <v>0</v>
      </c>
      <c r="I1858">
        <v>1</v>
      </c>
      <c r="J1858">
        <v>4</v>
      </c>
      <c r="K1858">
        <v>2</v>
      </c>
      <c r="L1858">
        <v>4</v>
      </c>
      <c r="M1858">
        <v>0</v>
      </c>
      <c r="N1858">
        <v>4</v>
      </c>
      <c r="O1858">
        <v>7</v>
      </c>
      <c r="P1858">
        <v>0</v>
      </c>
      <c r="Q1858">
        <v>0</v>
      </c>
      <c r="R1858">
        <v>0</v>
      </c>
      <c r="S1858">
        <v>0</v>
      </c>
      <c r="T1858">
        <v>0</v>
      </c>
      <c r="U1858">
        <v>0</v>
      </c>
      <c r="V1858">
        <v>3</v>
      </c>
      <c r="W1858">
        <v>11</v>
      </c>
      <c r="X1858">
        <v>0</v>
      </c>
      <c r="Y1858">
        <v>52</v>
      </c>
      <c r="Z1858">
        <v>2231</v>
      </c>
      <c r="AA1858">
        <v>1</v>
      </c>
      <c r="AB1858">
        <v>0</v>
      </c>
      <c r="AC1858">
        <v>0</v>
      </c>
      <c r="AD1858">
        <v>0</v>
      </c>
      <c r="AE1858">
        <v>0</v>
      </c>
      <c r="AF1858">
        <v>0</v>
      </c>
      <c r="AG1858">
        <v>0</v>
      </c>
      <c r="AH1858">
        <v>0</v>
      </c>
      <c r="AI1858">
        <v>0</v>
      </c>
      <c r="AJ1858">
        <v>1</v>
      </c>
      <c r="AK1858">
        <v>145</v>
      </c>
      <c r="AL1858">
        <v>141</v>
      </c>
      <c r="AM1858">
        <v>0</v>
      </c>
    </row>
    <row r="1859" spans="1:39" x14ac:dyDescent="0.25">
      <c r="A1859">
        <v>62772</v>
      </c>
      <c r="B1859">
        <v>0</v>
      </c>
      <c r="C1859">
        <v>1</v>
      </c>
      <c r="D1859">
        <v>74</v>
      </c>
      <c r="E1859">
        <v>581</v>
      </c>
      <c r="F1859">
        <v>49</v>
      </c>
      <c r="G1859">
        <v>157</v>
      </c>
      <c r="H1859">
        <v>43</v>
      </c>
      <c r="I1859">
        <v>8</v>
      </c>
      <c r="J1859">
        <v>108</v>
      </c>
      <c r="K1859">
        <v>1</v>
      </c>
      <c r="L1859">
        <v>5</v>
      </c>
      <c r="M1859">
        <v>6</v>
      </c>
      <c r="N1859">
        <v>11</v>
      </c>
      <c r="O1859">
        <v>2</v>
      </c>
      <c r="P1859">
        <v>0</v>
      </c>
      <c r="Q1859">
        <v>1</v>
      </c>
      <c r="R1859">
        <v>0</v>
      </c>
      <c r="S1859">
        <v>0</v>
      </c>
      <c r="T1859">
        <v>0</v>
      </c>
      <c r="U1859">
        <v>0</v>
      </c>
      <c r="V1859">
        <v>3</v>
      </c>
      <c r="W1859">
        <v>11</v>
      </c>
      <c r="X1859">
        <v>0</v>
      </c>
      <c r="Y1859">
        <v>51</v>
      </c>
      <c r="Z1859">
        <v>2565</v>
      </c>
      <c r="AA1859">
        <v>0</v>
      </c>
      <c r="AB1859">
        <v>0</v>
      </c>
      <c r="AC1859">
        <v>1</v>
      </c>
      <c r="AD1859">
        <v>0</v>
      </c>
      <c r="AE1859">
        <v>0</v>
      </c>
      <c r="AF1859">
        <v>0</v>
      </c>
      <c r="AG1859">
        <v>0</v>
      </c>
      <c r="AH1859">
        <v>0</v>
      </c>
      <c r="AI1859">
        <v>1</v>
      </c>
      <c r="AJ1859">
        <v>0</v>
      </c>
      <c r="AK1859">
        <v>838</v>
      </c>
      <c r="AL1859">
        <v>730</v>
      </c>
      <c r="AM1859">
        <v>1</v>
      </c>
    </row>
    <row r="1860" spans="1:39" x14ac:dyDescent="0.25">
      <c r="A1860">
        <v>30298</v>
      </c>
      <c r="B1860">
        <v>0</v>
      </c>
      <c r="C1860">
        <v>0</v>
      </c>
      <c r="D1860">
        <v>48</v>
      </c>
      <c r="E1860">
        <v>6</v>
      </c>
      <c r="F1860">
        <v>3</v>
      </c>
      <c r="G1860">
        <v>12</v>
      </c>
      <c r="H1860">
        <v>6</v>
      </c>
      <c r="I1860">
        <v>1</v>
      </c>
      <c r="J1860">
        <v>0</v>
      </c>
      <c r="K1860">
        <v>1</v>
      </c>
      <c r="L1860">
        <v>1</v>
      </c>
      <c r="M1860">
        <v>1</v>
      </c>
      <c r="N1860">
        <v>3</v>
      </c>
      <c r="O1860">
        <v>3</v>
      </c>
      <c r="P1860">
        <v>0</v>
      </c>
      <c r="Q1860">
        <v>0</v>
      </c>
      <c r="R1860">
        <v>0</v>
      </c>
      <c r="S1860">
        <v>0</v>
      </c>
      <c r="T1860">
        <v>0</v>
      </c>
      <c r="U1860">
        <v>0</v>
      </c>
      <c r="V1860">
        <v>3</v>
      </c>
      <c r="W1860">
        <v>11</v>
      </c>
      <c r="X1860">
        <v>0</v>
      </c>
      <c r="Y1860">
        <v>35</v>
      </c>
      <c r="Z1860">
        <v>2200</v>
      </c>
      <c r="AA1860">
        <v>0</v>
      </c>
      <c r="AB1860">
        <v>0</v>
      </c>
      <c r="AC1860">
        <v>1</v>
      </c>
      <c r="AD1860">
        <v>0</v>
      </c>
      <c r="AE1860">
        <v>0</v>
      </c>
      <c r="AF1860">
        <v>0</v>
      </c>
      <c r="AG1860">
        <v>0</v>
      </c>
      <c r="AH1860">
        <v>0</v>
      </c>
      <c r="AI1860">
        <v>0</v>
      </c>
      <c r="AJ1860">
        <v>1</v>
      </c>
      <c r="AK1860">
        <v>28</v>
      </c>
      <c r="AL1860">
        <v>28</v>
      </c>
      <c r="AM1860">
        <v>0</v>
      </c>
    </row>
    <row r="1861" spans="1:39" x14ac:dyDescent="0.25">
      <c r="A1861">
        <v>52413</v>
      </c>
      <c r="B1861">
        <v>1</v>
      </c>
      <c r="C1861">
        <v>0</v>
      </c>
      <c r="D1861">
        <v>67</v>
      </c>
      <c r="E1861">
        <v>185</v>
      </c>
      <c r="F1861">
        <v>8</v>
      </c>
      <c r="G1861">
        <v>133</v>
      </c>
      <c r="H1861">
        <v>56</v>
      </c>
      <c r="I1861">
        <v>56</v>
      </c>
      <c r="J1861">
        <v>12</v>
      </c>
      <c r="K1861">
        <v>2</v>
      </c>
      <c r="L1861">
        <v>7</v>
      </c>
      <c r="M1861">
        <v>1</v>
      </c>
      <c r="N1861">
        <v>7</v>
      </c>
      <c r="O1861">
        <v>7</v>
      </c>
      <c r="P1861">
        <v>0</v>
      </c>
      <c r="Q1861">
        <v>0</v>
      </c>
      <c r="R1861">
        <v>0</v>
      </c>
      <c r="S1861">
        <v>0</v>
      </c>
      <c r="T1861">
        <v>0</v>
      </c>
      <c r="U1861">
        <v>0</v>
      </c>
      <c r="V1861">
        <v>3</v>
      </c>
      <c r="W1861">
        <v>11</v>
      </c>
      <c r="X1861">
        <v>0</v>
      </c>
      <c r="Y1861">
        <v>36</v>
      </c>
      <c r="Z1861">
        <v>2762</v>
      </c>
      <c r="AA1861">
        <v>0</v>
      </c>
      <c r="AB1861">
        <v>0</v>
      </c>
      <c r="AC1861">
        <v>1</v>
      </c>
      <c r="AD1861">
        <v>0</v>
      </c>
      <c r="AE1861">
        <v>0</v>
      </c>
      <c r="AF1861">
        <v>0</v>
      </c>
      <c r="AG1861">
        <v>0</v>
      </c>
      <c r="AH1861">
        <v>1</v>
      </c>
      <c r="AI1861">
        <v>0</v>
      </c>
      <c r="AJ1861">
        <v>0</v>
      </c>
      <c r="AK1861">
        <v>438</v>
      </c>
      <c r="AL1861">
        <v>426</v>
      </c>
      <c r="AM1861">
        <v>0</v>
      </c>
    </row>
    <row r="1862" spans="1:39" x14ac:dyDescent="0.25">
      <c r="A1862">
        <v>44155</v>
      </c>
      <c r="B1862">
        <v>1</v>
      </c>
      <c r="C1862">
        <v>1</v>
      </c>
      <c r="D1862">
        <v>24</v>
      </c>
      <c r="E1862">
        <v>22</v>
      </c>
      <c r="F1862">
        <v>1</v>
      </c>
      <c r="G1862">
        <v>9</v>
      </c>
      <c r="H1862">
        <v>0</v>
      </c>
      <c r="I1862">
        <v>0</v>
      </c>
      <c r="J1862">
        <v>14</v>
      </c>
      <c r="K1862">
        <v>1</v>
      </c>
      <c r="L1862">
        <v>1</v>
      </c>
      <c r="M1862">
        <v>1</v>
      </c>
      <c r="N1862">
        <v>2</v>
      </c>
      <c r="O1862">
        <v>4</v>
      </c>
      <c r="P1862">
        <v>0</v>
      </c>
      <c r="Q1862">
        <v>0</v>
      </c>
      <c r="R1862">
        <v>0</v>
      </c>
      <c r="S1862">
        <v>0</v>
      </c>
      <c r="T1862">
        <v>0</v>
      </c>
      <c r="U1862">
        <v>0</v>
      </c>
      <c r="V1862">
        <v>3</v>
      </c>
      <c r="W1862">
        <v>11</v>
      </c>
      <c r="X1862">
        <v>0</v>
      </c>
      <c r="Y1862">
        <v>63</v>
      </c>
      <c r="Z1862">
        <v>2320</v>
      </c>
      <c r="AA1862">
        <v>0</v>
      </c>
      <c r="AB1862">
        <v>1</v>
      </c>
      <c r="AC1862">
        <v>0</v>
      </c>
      <c r="AD1862">
        <v>0</v>
      </c>
      <c r="AE1862">
        <v>0</v>
      </c>
      <c r="AF1862">
        <v>0</v>
      </c>
      <c r="AG1862">
        <v>0</v>
      </c>
      <c r="AH1862">
        <v>0</v>
      </c>
      <c r="AI1862">
        <v>0</v>
      </c>
      <c r="AJ1862">
        <v>1</v>
      </c>
      <c r="AK1862">
        <v>32</v>
      </c>
      <c r="AL1862">
        <v>18</v>
      </c>
      <c r="AM1862">
        <v>0</v>
      </c>
    </row>
    <row r="1863" spans="1:39" x14ac:dyDescent="0.25">
      <c r="A1863">
        <v>86979</v>
      </c>
      <c r="B1863">
        <v>0</v>
      </c>
      <c r="C1863">
        <v>0</v>
      </c>
      <c r="D1863">
        <v>67</v>
      </c>
      <c r="E1863">
        <v>584</v>
      </c>
      <c r="F1863">
        <v>100</v>
      </c>
      <c r="G1863">
        <v>835</v>
      </c>
      <c r="H1863">
        <v>65</v>
      </c>
      <c r="I1863">
        <v>83</v>
      </c>
      <c r="J1863">
        <v>35</v>
      </c>
      <c r="K1863">
        <v>1</v>
      </c>
      <c r="L1863">
        <v>5</v>
      </c>
      <c r="M1863">
        <v>5</v>
      </c>
      <c r="N1863">
        <v>5</v>
      </c>
      <c r="O1863">
        <v>2</v>
      </c>
      <c r="P1863">
        <v>1</v>
      </c>
      <c r="Q1863">
        <v>0</v>
      </c>
      <c r="R1863">
        <v>0</v>
      </c>
      <c r="S1863">
        <v>0</v>
      </c>
      <c r="T1863">
        <v>0</v>
      </c>
      <c r="U1863">
        <v>0</v>
      </c>
      <c r="V1863">
        <v>3</v>
      </c>
      <c r="W1863">
        <v>11</v>
      </c>
      <c r="X1863">
        <v>1</v>
      </c>
      <c r="Y1863">
        <v>49</v>
      </c>
      <c r="Z1863">
        <v>2393</v>
      </c>
      <c r="AA1863">
        <v>1</v>
      </c>
      <c r="AB1863">
        <v>0</v>
      </c>
      <c r="AC1863">
        <v>0</v>
      </c>
      <c r="AD1863">
        <v>0</v>
      </c>
      <c r="AE1863">
        <v>0</v>
      </c>
      <c r="AF1863">
        <v>0</v>
      </c>
      <c r="AG1863">
        <v>0</v>
      </c>
      <c r="AH1863">
        <v>0</v>
      </c>
      <c r="AI1863">
        <v>0</v>
      </c>
      <c r="AJ1863">
        <v>1</v>
      </c>
      <c r="AK1863">
        <v>1667</v>
      </c>
      <c r="AL1863">
        <v>1632</v>
      </c>
      <c r="AM1863">
        <v>1</v>
      </c>
    </row>
    <row r="1864" spans="1:39" x14ac:dyDescent="0.25">
      <c r="A1864">
        <v>76532</v>
      </c>
      <c r="B1864">
        <v>1</v>
      </c>
      <c r="C1864">
        <v>1</v>
      </c>
      <c r="D1864">
        <v>38</v>
      </c>
      <c r="E1864">
        <v>355</v>
      </c>
      <c r="F1864">
        <v>30</v>
      </c>
      <c r="G1864">
        <v>177</v>
      </c>
      <c r="H1864">
        <v>90</v>
      </c>
      <c r="I1864">
        <v>138</v>
      </c>
      <c r="J1864">
        <v>30</v>
      </c>
      <c r="K1864">
        <v>4</v>
      </c>
      <c r="L1864">
        <v>9</v>
      </c>
      <c r="M1864">
        <v>5</v>
      </c>
      <c r="N1864">
        <v>7</v>
      </c>
      <c r="O1864">
        <v>5</v>
      </c>
      <c r="P1864">
        <v>0</v>
      </c>
      <c r="Q1864">
        <v>0</v>
      </c>
      <c r="R1864">
        <v>0</v>
      </c>
      <c r="S1864">
        <v>0</v>
      </c>
      <c r="T1864">
        <v>0</v>
      </c>
      <c r="U1864">
        <v>0</v>
      </c>
      <c r="V1864">
        <v>3</v>
      </c>
      <c r="W1864">
        <v>11</v>
      </c>
      <c r="X1864">
        <v>0</v>
      </c>
      <c r="Y1864">
        <v>45</v>
      </c>
      <c r="Z1864">
        <v>2452</v>
      </c>
      <c r="AA1864">
        <v>0</v>
      </c>
      <c r="AB1864">
        <v>0</v>
      </c>
      <c r="AC1864">
        <v>0</v>
      </c>
      <c r="AD1864">
        <v>1</v>
      </c>
      <c r="AE1864">
        <v>0</v>
      </c>
      <c r="AF1864">
        <v>0</v>
      </c>
      <c r="AG1864">
        <v>0</v>
      </c>
      <c r="AH1864">
        <v>1</v>
      </c>
      <c r="AI1864">
        <v>0</v>
      </c>
      <c r="AJ1864">
        <v>0</v>
      </c>
      <c r="AK1864">
        <v>790</v>
      </c>
      <c r="AL1864">
        <v>760</v>
      </c>
      <c r="AM1864">
        <v>0</v>
      </c>
    </row>
    <row r="1865" spans="1:39" x14ac:dyDescent="0.25">
      <c r="A1865">
        <v>42081</v>
      </c>
      <c r="B1865">
        <v>1</v>
      </c>
      <c r="C1865">
        <v>0</v>
      </c>
      <c r="D1865">
        <v>86</v>
      </c>
      <c r="E1865">
        <v>175</v>
      </c>
      <c r="F1865">
        <v>10</v>
      </c>
      <c r="G1865">
        <v>110</v>
      </c>
      <c r="H1865">
        <v>54</v>
      </c>
      <c r="I1865">
        <v>6</v>
      </c>
      <c r="J1865">
        <v>27</v>
      </c>
      <c r="K1865">
        <v>2</v>
      </c>
      <c r="L1865">
        <v>6</v>
      </c>
      <c r="M1865">
        <v>3</v>
      </c>
      <c r="N1865">
        <v>4</v>
      </c>
      <c r="O1865">
        <v>6</v>
      </c>
      <c r="P1865">
        <v>1</v>
      </c>
      <c r="Q1865">
        <v>0</v>
      </c>
      <c r="R1865">
        <v>0</v>
      </c>
      <c r="S1865">
        <v>0</v>
      </c>
      <c r="T1865">
        <v>0</v>
      </c>
      <c r="U1865">
        <v>0</v>
      </c>
      <c r="V1865">
        <v>3</v>
      </c>
      <c r="W1865">
        <v>11</v>
      </c>
      <c r="X1865">
        <v>0</v>
      </c>
      <c r="Y1865">
        <v>38</v>
      </c>
      <c r="Z1865">
        <v>2647</v>
      </c>
      <c r="AA1865">
        <v>0</v>
      </c>
      <c r="AB1865">
        <v>1</v>
      </c>
      <c r="AC1865">
        <v>0</v>
      </c>
      <c r="AD1865">
        <v>0</v>
      </c>
      <c r="AE1865">
        <v>0</v>
      </c>
      <c r="AF1865">
        <v>0</v>
      </c>
      <c r="AG1865">
        <v>0</v>
      </c>
      <c r="AH1865">
        <v>1</v>
      </c>
      <c r="AI1865">
        <v>0</v>
      </c>
      <c r="AJ1865">
        <v>0</v>
      </c>
      <c r="AK1865">
        <v>355</v>
      </c>
      <c r="AL1865">
        <v>328</v>
      </c>
      <c r="AM1865">
        <v>1</v>
      </c>
    </row>
    <row r="1866" spans="1:39" x14ac:dyDescent="0.25">
      <c r="A1866">
        <v>67546</v>
      </c>
      <c r="B1866">
        <v>0</v>
      </c>
      <c r="C1866">
        <v>0</v>
      </c>
      <c r="D1866">
        <v>90</v>
      </c>
      <c r="E1866">
        <v>864</v>
      </c>
      <c r="F1866">
        <v>134</v>
      </c>
      <c r="G1866">
        <v>768</v>
      </c>
      <c r="H1866">
        <v>150</v>
      </c>
      <c r="I1866">
        <v>38</v>
      </c>
      <c r="J1866">
        <v>172</v>
      </c>
      <c r="K1866">
        <v>1</v>
      </c>
      <c r="L1866">
        <v>4</v>
      </c>
      <c r="M1866">
        <v>10</v>
      </c>
      <c r="N1866">
        <v>5</v>
      </c>
      <c r="O1866">
        <v>3</v>
      </c>
      <c r="P1866">
        <v>0</v>
      </c>
      <c r="Q1866">
        <v>0</v>
      </c>
      <c r="R1866">
        <v>0</v>
      </c>
      <c r="S1866">
        <v>0</v>
      </c>
      <c r="T1866">
        <v>0</v>
      </c>
      <c r="U1866">
        <v>0</v>
      </c>
      <c r="V1866">
        <v>3</v>
      </c>
      <c r="W1866">
        <v>11</v>
      </c>
      <c r="X1866">
        <v>0</v>
      </c>
      <c r="Y1866">
        <v>32</v>
      </c>
      <c r="Z1866">
        <v>2826</v>
      </c>
      <c r="AA1866">
        <v>0</v>
      </c>
      <c r="AB1866">
        <v>1</v>
      </c>
      <c r="AC1866">
        <v>0</v>
      </c>
      <c r="AD1866">
        <v>0</v>
      </c>
      <c r="AE1866">
        <v>0</v>
      </c>
      <c r="AF1866">
        <v>0</v>
      </c>
      <c r="AG1866">
        <v>0</v>
      </c>
      <c r="AH1866">
        <v>0</v>
      </c>
      <c r="AI1866">
        <v>0</v>
      </c>
      <c r="AJ1866">
        <v>1</v>
      </c>
      <c r="AK1866">
        <v>1954</v>
      </c>
      <c r="AL1866">
        <v>1782</v>
      </c>
      <c r="AM1866">
        <v>0</v>
      </c>
    </row>
    <row r="1867" spans="1:39" x14ac:dyDescent="0.25">
      <c r="A1867">
        <v>88420</v>
      </c>
      <c r="B1867">
        <v>0</v>
      </c>
      <c r="C1867">
        <v>0</v>
      </c>
      <c r="D1867">
        <v>87</v>
      </c>
      <c r="E1867">
        <v>957</v>
      </c>
      <c r="F1867">
        <v>153</v>
      </c>
      <c r="G1867">
        <v>612</v>
      </c>
      <c r="H1867">
        <v>99</v>
      </c>
      <c r="I1867">
        <v>95</v>
      </c>
      <c r="J1867">
        <v>153</v>
      </c>
      <c r="K1867">
        <v>1</v>
      </c>
      <c r="L1867">
        <v>4</v>
      </c>
      <c r="M1867">
        <v>7</v>
      </c>
      <c r="N1867">
        <v>8</v>
      </c>
      <c r="O1867">
        <v>1</v>
      </c>
      <c r="P1867">
        <v>1</v>
      </c>
      <c r="Q1867">
        <v>0</v>
      </c>
      <c r="R1867">
        <v>1</v>
      </c>
      <c r="S1867">
        <v>1</v>
      </c>
      <c r="T1867">
        <v>0</v>
      </c>
      <c r="U1867">
        <v>0</v>
      </c>
      <c r="V1867">
        <v>3</v>
      </c>
      <c r="W1867">
        <v>11</v>
      </c>
      <c r="X1867">
        <v>0</v>
      </c>
      <c r="Y1867">
        <v>31</v>
      </c>
      <c r="Z1867">
        <v>2217</v>
      </c>
      <c r="AA1867">
        <v>0</v>
      </c>
      <c r="AB1867">
        <v>0</v>
      </c>
      <c r="AC1867">
        <v>0</v>
      </c>
      <c r="AD1867">
        <v>1</v>
      </c>
      <c r="AE1867">
        <v>0</v>
      </c>
      <c r="AF1867">
        <v>0</v>
      </c>
      <c r="AG1867">
        <v>0</v>
      </c>
      <c r="AH1867">
        <v>0</v>
      </c>
      <c r="AI1867">
        <v>1</v>
      </c>
      <c r="AJ1867">
        <v>0</v>
      </c>
      <c r="AK1867">
        <v>1916</v>
      </c>
      <c r="AL1867">
        <v>1763</v>
      </c>
      <c r="AM1867">
        <v>3</v>
      </c>
    </row>
    <row r="1868" spans="1:39" x14ac:dyDescent="0.25">
      <c r="A1868">
        <v>31158</v>
      </c>
      <c r="B1868">
        <v>1</v>
      </c>
      <c r="C1868">
        <v>0</v>
      </c>
      <c r="D1868">
        <v>62</v>
      </c>
      <c r="E1868">
        <v>25</v>
      </c>
      <c r="F1868">
        <v>6</v>
      </c>
      <c r="G1868">
        <v>16</v>
      </c>
      <c r="H1868">
        <v>20</v>
      </c>
      <c r="I1868">
        <v>0</v>
      </c>
      <c r="J1868">
        <v>5</v>
      </c>
      <c r="K1868">
        <v>2</v>
      </c>
      <c r="L1868">
        <v>2</v>
      </c>
      <c r="M1868">
        <v>0</v>
      </c>
      <c r="N1868">
        <v>3</v>
      </c>
      <c r="O1868">
        <v>8</v>
      </c>
      <c r="P1868">
        <v>0</v>
      </c>
      <c r="Q1868">
        <v>0</v>
      </c>
      <c r="R1868">
        <v>0</v>
      </c>
      <c r="S1868">
        <v>0</v>
      </c>
      <c r="T1868">
        <v>0</v>
      </c>
      <c r="U1868">
        <v>0</v>
      </c>
      <c r="V1868">
        <v>3</v>
      </c>
      <c r="W1868">
        <v>11</v>
      </c>
      <c r="X1868">
        <v>0</v>
      </c>
      <c r="Y1868">
        <v>35</v>
      </c>
      <c r="Z1868">
        <v>2677</v>
      </c>
      <c r="AA1868">
        <v>0</v>
      </c>
      <c r="AB1868">
        <v>1</v>
      </c>
      <c r="AC1868">
        <v>0</v>
      </c>
      <c r="AD1868">
        <v>0</v>
      </c>
      <c r="AE1868">
        <v>0</v>
      </c>
      <c r="AF1868">
        <v>0</v>
      </c>
      <c r="AG1868">
        <v>0</v>
      </c>
      <c r="AH1868">
        <v>1</v>
      </c>
      <c r="AI1868">
        <v>0</v>
      </c>
      <c r="AJ1868">
        <v>0</v>
      </c>
      <c r="AK1868">
        <v>67</v>
      </c>
      <c r="AL1868">
        <v>62</v>
      </c>
      <c r="AM1868">
        <v>0</v>
      </c>
    </row>
    <row r="1869" spans="1:39" x14ac:dyDescent="0.25">
      <c r="A1869">
        <v>61671</v>
      </c>
      <c r="B1869">
        <v>0</v>
      </c>
      <c r="C1869">
        <v>1</v>
      </c>
      <c r="D1869">
        <v>23</v>
      </c>
      <c r="E1869">
        <v>641</v>
      </c>
      <c r="F1869">
        <v>7</v>
      </c>
      <c r="G1869">
        <v>56</v>
      </c>
      <c r="H1869">
        <v>0</v>
      </c>
      <c r="I1869">
        <v>0</v>
      </c>
      <c r="J1869">
        <v>28</v>
      </c>
      <c r="K1869">
        <v>8</v>
      </c>
      <c r="L1869">
        <v>10</v>
      </c>
      <c r="M1869">
        <v>4</v>
      </c>
      <c r="N1869">
        <v>6</v>
      </c>
      <c r="O1869">
        <v>8</v>
      </c>
      <c r="P1869">
        <v>0</v>
      </c>
      <c r="Q1869">
        <v>1</v>
      </c>
      <c r="R1869">
        <v>0</v>
      </c>
      <c r="S1869">
        <v>1</v>
      </c>
      <c r="T1869">
        <v>0</v>
      </c>
      <c r="U1869">
        <v>0</v>
      </c>
      <c r="V1869">
        <v>3</v>
      </c>
      <c r="W1869">
        <v>11</v>
      </c>
      <c r="X1869">
        <v>0</v>
      </c>
      <c r="Y1869">
        <v>52</v>
      </c>
      <c r="Z1869">
        <v>2185</v>
      </c>
      <c r="AA1869">
        <v>1</v>
      </c>
      <c r="AB1869">
        <v>0</v>
      </c>
      <c r="AC1869">
        <v>0</v>
      </c>
      <c r="AD1869">
        <v>0</v>
      </c>
      <c r="AE1869">
        <v>0</v>
      </c>
      <c r="AF1869">
        <v>0</v>
      </c>
      <c r="AG1869">
        <v>0</v>
      </c>
      <c r="AH1869">
        <v>1</v>
      </c>
      <c r="AI1869">
        <v>0</v>
      </c>
      <c r="AJ1869">
        <v>0</v>
      </c>
      <c r="AK1869">
        <v>704</v>
      </c>
      <c r="AL1869">
        <v>676</v>
      </c>
      <c r="AM1869">
        <v>2</v>
      </c>
    </row>
    <row r="1870" spans="1:39" x14ac:dyDescent="0.25">
      <c r="A1870">
        <v>69719</v>
      </c>
      <c r="B1870">
        <v>0</v>
      </c>
      <c r="C1870">
        <v>0</v>
      </c>
      <c r="D1870">
        <v>99</v>
      </c>
      <c r="E1870">
        <v>273</v>
      </c>
      <c r="F1870">
        <v>86</v>
      </c>
      <c r="G1870">
        <v>208</v>
      </c>
      <c r="H1870">
        <v>177</v>
      </c>
      <c r="I1870">
        <v>14</v>
      </c>
      <c r="J1870">
        <v>43</v>
      </c>
      <c r="K1870">
        <v>1</v>
      </c>
      <c r="L1870">
        <v>2</v>
      </c>
      <c r="M1870">
        <v>3</v>
      </c>
      <c r="N1870">
        <v>5</v>
      </c>
      <c r="O1870">
        <v>1</v>
      </c>
      <c r="P1870">
        <v>0</v>
      </c>
      <c r="Q1870">
        <v>0</v>
      </c>
      <c r="R1870">
        <v>0</v>
      </c>
      <c r="S1870">
        <v>0</v>
      </c>
      <c r="T1870">
        <v>0</v>
      </c>
      <c r="U1870">
        <v>0</v>
      </c>
      <c r="V1870">
        <v>3</v>
      </c>
      <c r="W1870">
        <v>11</v>
      </c>
      <c r="X1870">
        <v>0</v>
      </c>
      <c r="Y1870">
        <v>46</v>
      </c>
      <c r="Z1870">
        <v>2193</v>
      </c>
      <c r="AA1870">
        <v>0</v>
      </c>
      <c r="AB1870">
        <v>0</v>
      </c>
      <c r="AC1870">
        <v>1</v>
      </c>
      <c r="AD1870">
        <v>0</v>
      </c>
      <c r="AE1870">
        <v>0</v>
      </c>
      <c r="AF1870">
        <v>0</v>
      </c>
      <c r="AG1870">
        <v>0</v>
      </c>
      <c r="AH1870">
        <v>1</v>
      </c>
      <c r="AI1870">
        <v>0</v>
      </c>
      <c r="AJ1870">
        <v>0</v>
      </c>
      <c r="AK1870">
        <v>758</v>
      </c>
      <c r="AL1870">
        <v>715</v>
      </c>
      <c r="AM1870">
        <v>0</v>
      </c>
    </row>
    <row r="1871" spans="1:39" x14ac:dyDescent="0.25">
      <c r="A1871">
        <v>49160</v>
      </c>
      <c r="B1871">
        <v>0</v>
      </c>
      <c r="C1871">
        <v>1</v>
      </c>
      <c r="D1871">
        <v>29</v>
      </c>
      <c r="E1871">
        <v>122</v>
      </c>
      <c r="F1871">
        <v>21</v>
      </c>
      <c r="G1871">
        <v>43</v>
      </c>
      <c r="H1871">
        <v>25</v>
      </c>
      <c r="I1871">
        <v>10</v>
      </c>
      <c r="J1871">
        <v>15</v>
      </c>
      <c r="K1871">
        <v>2</v>
      </c>
      <c r="L1871">
        <v>3</v>
      </c>
      <c r="M1871">
        <v>1</v>
      </c>
      <c r="N1871">
        <v>6</v>
      </c>
      <c r="O1871">
        <v>6</v>
      </c>
      <c r="P1871">
        <v>0</v>
      </c>
      <c r="Q1871">
        <v>0</v>
      </c>
      <c r="R1871">
        <v>0</v>
      </c>
      <c r="S1871">
        <v>0</v>
      </c>
      <c r="T1871">
        <v>0</v>
      </c>
      <c r="U1871">
        <v>0</v>
      </c>
      <c r="V1871">
        <v>3</v>
      </c>
      <c r="W1871">
        <v>11</v>
      </c>
      <c r="X1871">
        <v>0</v>
      </c>
      <c r="Y1871">
        <v>71</v>
      </c>
      <c r="Z1871">
        <v>2411</v>
      </c>
      <c r="AA1871">
        <v>1</v>
      </c>
      <c r="AB1871">
        <v>0</v>
      </c>
      <c r="AC1871">
        <v>0</v>
      </c>
      <c r="AD1871">
        <v>0</v>
      </c>
      <c r="AE1871">
        <v>0</v>
      </c>
      <c r="AF1871">
        <v>0</v>
      </c>
      <c r="AG1871">
        <v>0</v>
      </c>
      <c r="AH1871">
        <v>1</v>
      </c>
      <c r="AI1871">
        <v>0</v>
      </c>
      <c r="AJ1871">
        <v>0</v>
      </c>
      <c r="AK1871">
        <v>221</v>
      </c>
      <c r="AL1871">
        <v>206</v>
      </c>
      <c r="AM1871">
        <v>0</v>
      </c>
    </row>
    <row r="1872" spans="1:39" x14ac:dyDescent="0.25">
      <c r="A1872">
        <v>24882</v>
      </c>
      <c r="B1872">
        <v>1</v>
      </c>
      <c r="C1872">
        <v>0</v>
      </c>
      <c r="D1872">
        <v>52</v>
      </c>
      <c r="E1872">
        <v>1</v>
      </c>
      <c r="F1872">
        <v>4</v>
      </c>
      <c r="G1872">
        <v>10</v>
      </c>
      <c r="H1872">
        <v>29</v>
      </c>
      <c r="I1872">
        <v>0</v>
      </c>
      <c r="J1872">
        <v>36</v>
      </c>
      <c r="K1872">
        <v>1</v>
      </c>
      <c r="L1872">
        <v>1</v>
      </c>
      <c r="M1872">
        <v>1</v>
      </c>
      <c r="N1872">
        <v>2</v>
      </c>
      <c r="O1872">
        <v>6</v>
      </c>
      <c r="P1872">
        <v>1</v>
      </c>
      <c r="Q1872">
        <v>0</v>
      </c>
      <c r="R1872">
        <v>0</v>
      </c>
      <c r="S1872">
        <v>0</v>
      </c>
      <c r="T1872">
        <v>0</v>
      </c>
      <c r="U1872">
        <v>0</v>
      </c>
      <c r="V1872">
        <v>3</v>
      </c>
      <c r="W1872">
        <v>11</v>
      </c>
      <c r="X1872">
        <v>0</v>
      </c>
      <c r="Y1872">
        <v>42</v>
      </c>
      <c r="Z1872">
        <v>2817</v>
      </c>
      <c r="AA1872">
        <v>0</v>
      </c>
      <c r="AB1872">
        <v>0</v>
      </c>
      <c r="AC1872">
        <v>0</v>
      </c>
      <c r="AD1872">
        <v>1</v>
      </c>
      <c r="AE1872">
        <v>0</v>
      </c>
      <c r="AF1872">
        <v>0</v>
      </c>
      <c r="AG1872">
        <v>1</v>
      </c>
      <c r="AH1872">
        <v>0</v>
      </c>
      <c r="AI1872">
        <v>0</v>
      </c>
      <c r="AJ1872">
        <v>0</v>
      </c>
      <c r="AK1872">
        <v>44</v>
      </c>
      <c r="AL1872">
        <v>8</v>
      </c>
      <c r="AM1872">
        <v>1</v>
      </c>
    </row>
    <row r="1873" spans="1:39" x14ac:dyDescent="0.25">
      <c r="A1873">
        <v>90933</v>
      </c>
      <c r="B1873">
        <v>0</v>
      </c>
      <c r="C1873">
        <v>0</v>
      </c>
      <c r="D1873">
        <v>90</v>
      </c>
      <c r="E1873">
        <v>1020</v>
      </c>
      <c r="F1873">
        <v>31</v>
      </c>
      <c r="G1873">
        <v>430</v>
      </c>
      <c r="H1873">
        <v>62</v>
      </c>
      <c r="I1873">
        <v>63</v>
      </c>
      <c r="J1873">
        <v>79</v>
      </c>
      <c r="K1873">
        <v>1</v>
      </c>
      <c r="L1873">
        <v>4</v>
      </c>
      <c r="M1873">
        <v>6</v>
      </c>
      <c r="N1873">
        <v>4</v>
      </c>
      <c r="O1873">
        <v>1</v>
      </c>
      <c r="P1873">
        <v>0</v>
      </c>
      <c r="Q1873">
        <v>0</v>
      </c>
      <c r="R1873">
        <v>1</v>
      </c>
      <c r="S1873">
        <v>0</v>
      </c>
      <c r="T1873">
        <v>0</v>
      </c>
      <c r="U1873">
        <v>0</v>
      </c>
      <c r="V1873">
        <v>3</v>
      </c>
      <c r="W1873">
        <v>11</v>
      </c>
      <c r="X1873">
        <v>0</v>
      </c>
      <c r="Y1873">
        <v>66</v>
      </c>
      <c r="Z1873">
        <v>2249</v>
      </c>
      <c r="AA1873">
        <v>0</v>
      </c>
      <c r="AB1873">
        <v>0</v>
      </c>
      <c r="AC1873">
        <v>1</v>
      </c>
      <c r="AD1873">
        <v>0</v>
      </c>
      <c r="AE1873">
        <v>0</v>
      </c>
      <c r="AF1873">
        <v>0</v>
      </c>
      <c r="AG1873">
        <v>0</v>
      </c>
      <c r="AH1873">
        <v>0</v>
      </c>
      <c r="AI1873">
        <v>0</v>
      </c>
      <c r="AJ1873">
        <v>1</v>
      </c>
      <c r="AK1873">
        <v>1606</v>
      </c>
      <c r="AL1873">
        <v>1527</v>
      </c>
      <c r="AM1873">
        <v>1</v>
      </c>
    </row>
    <row r="1874" spans="1:39" x14ac:dyDescent="0.25">
      <c r="A1874">
        <v>113734</v>
      </c>
      <c r="B1874">
        <v>0</v>
      </c>
      <c r="C1874">
        <v>0</v>
      </c>
      <c r="D1874">
        <v>9</v>
      </c>
      <c r="E1874">
        <v>6</v>
      </c>
      <c r="F1874">
        <v>2</v>
      </c>
      <c r="G1874">
        <v>3</v>
      </c>
      <c r="H1874">
        <v>1</v>
      </c>
      <c r="I1874">
        <v>262</v>
      </c>
      <c r="J1874">
        <v>3</v>
      </c>
      <c r="K1874">
        <v>0</v>
      </c>
      <c r="L1874">
        <v>27</v>
      </c>
      <c r="M1874">
        <v>0</v>
      </c>
      <c r="N1874">
        <v>0</v>
      </c>
      <c r="O1874">
        <v>1</v>
      </c>
      <c r="P1874">
        <v>0</v>
      </c>
      <c r="Q1874">
        <v>0</v>
      </c>
      <c r="R1874">
        <v>0</v>
      </c>
      <c r="S1874">
        <v>0</v>
      </c>
      <c r="T1874">
        <v>0</v>
      </c>
      <c r="U1874">
        <v>0</v>
      </c>
      <c r="V1874">
        <v>3</v>
      </c>
      <c r="W1874">
        <v>11</v>
      </c>
      <c r="X1874">
        <v>0</v>
      </c>
      <c r="Y1874">
        <v>75</v>
      </c>
      <c r="Z1874">
        <v>2191</v>
      </c>
      <c r="AA1874">
        <v>0</v>
      </c>
      <c r="AB1874">
        <v>0</v>
      </c>
      <c r="AC1874">
        <v>1</v>
      </c>
      <c r="AD1874">
        <v>0</v>
      </c>
      <c r="AE1874">
        <v>0</v>
      </c>
      <c r="AF1874">
        <v>0</v>
      </c>
      <c r="AG1874">
        <v>0</v>
      </c>
      <c r="AH1874">
        <v>0</v>
      </c>
      <c r="AI1874">
        <v>0</v>
      </c>
      <c r="AJ1874">
        <v>1</v>
      </c>
      <c r="AK1874">
        <v>274</v>
      </c>
      <c r="AL1874">
        <v>271</v>
      </c>
      <c r="AM1874">
        <v>0</v>
      </c>
    </row>
    <row r="1875" spans="1:39" x14ac:dyDescent="0.25">
      <c r="A1875">
        <v>59292</v>
      </c>
      <c r="B1875">
        <v>0</v>
      </c>
      <c r="C1875">
        <v>1</v>
      </c>
      <c r="D1875">
        <v>71</v>
      </c>
      <c r="E1875">
        <v>378</v>
      </c>
      <c r="F1875">
        <v>14</v>
      </c>
      <c r="G1875">
        <v>68</v>
      </c>
      <c r="H1875">
        <v>19</v>
      </c>
      <c r="I1875">
        <v>14</v>
      </c>
      <c r="J1875">
        <v>14</v>
      </c>
      <c r="K1875">
        <v>2</v>
      </c>
      <c r="L1875">
        <v>3</v>
      </c>
      <c r="M1875">
        <v>5</v>
      </c>
      <c r="N1875">
        <v>8</v>
      </c>
      <c r="O1875">
        <v>3</v>
      </c>
      <c r="P1875">
        <v>0</v>
      </c>
      <c r="Q1875">
        <v>0</v>
      </c>
      <c r="R1875">
        <v>0</v>
      </c>
      <c r="S1875">
        <v>0</v>
      </c>
      <c r="T1875">
        <v>0</v>
      </c>
      <c r="U1875">
        <v>0</v>
      </c>
      <c r="V1875">
        <v>3</v>
      </c>
      <c r="W1875">
        <v>11</v>
      </c>
      <c r="X1875">
        <v>0</v>
      </c>
      <c r="Y1875">
        <v>70</v>
      </c>
      <c r="Z1875">
        <v>2540</v>
      </c>
      <c r="AA1875">
        <v>0</v>
      </c>
      <c r="AB1875">
        <v>0</v>
      </c>
      <c r="AC1875">
        <v>0</v>
      </c>
      <c r="AD1875">
        <v>1</v>
      </c>
      <c r="AE1875">
        <v>0</v>
      </c>
      <c r="AF1875">
        <v>0</v>
      </c>
      <c r="AG1875">
        <v>0</v>
      </c>
      <c r="AH1875">
        <v>0</v>
      </c>
      <c r="AI1875">
        <v>0</v>
      </c>
      <c r="AJ1875">
        <v>1</v>
      </c>
      <c r="AK1875">
        <v>493</v>
      </c>
      <c r="AL1875">
        <v>479</v>
      </c>
      <c r="AM1875">
        <v>0</v>
      </c>
    </row>
    <row r="1876" spans="1:39" x14ac:dyDescent="0.25">
      <c r="A1876">
        <v>45759</v>
      </c>
      <c r="B1876">
        <v>1</v>
      </c>
      <c r="C1876">
        <v>1</v>
      </c>
      <c r="D1876">
        <v>13</v>
      </c>
      <c r="E1876">
        <v>42</v>
      </c>
      <c r="F1876">
        <v>1</v>
      </c>
      <c r="G1876">
        <v>18</v>
      </c>
      <c r="H1876">
        <v>3</v>
      </c>
      <c r="I1876">
        <v>0</v>
      </c>
      <c r="J1876">
        <v>4</v>
      </c>
      <c r="K1876">
        <v>2</v>
      </c>
      <c r="L1876">
        <v>2</v>
      </c>
      <c r="M1876">
        <v>0</v>
      </c>
      <c r="N1876">
        <v>3</v>
      </c>
      <c r="O1876">
        <v>7</v>
      </c>
      <c r="P1876">
        <v>0</v>
      </c>
      <c r="Q1876">
        <v>0</v>
      </c>
      <c r="R1876">
        <v>0</v>
      </c>
      <c r="S1876">
        <v>0</v>
      </c>
      <c r="T1876">
        <v>0</v>
      </c>
      <c r="U1876">
        <v>0</v>
      </c>
      <c r="V1876">
        <v>3</v>
      </c>
      <c r="W1876">
        <v>11</v>
      </c>
      <c r="X1876">
        <v>0</v>
      </c>
      <c r="Y1876">
        <v>56</v>
      </c>
      <c r="Z1876">
        <v>2650</v>
      </c>
      <c r="AA1876">
        <v>0</v>
      </c>
      <c r="AB1876">
        <v>1</v>
      </c>
      <c r="AC1876">
        <v>0</v>
      </c>
      <c r="AD1876">
        <v>0</v>
      </c>
      <c r="AE1876">
        <v>0</v>
      </c>
      <c r="AF1876">
        <v>0</v>
      </c>
      <c r="AG1876">
        <v>0</v>
      </c>
      <c r="AH1876">
        <v>0</v>
      </c>
      <c r="AI1876">
        <v>0</v>
      </c>
      <c r="AJ1876">
        <v>1</v>
      </c>
      <c r="AK1876">
        <v>64</v>
      </c>
      <c r="AL1876">
        <v>60</v>
      </c>
      <c r="AM1876">
        <v>0</v>
      </c>
    </row>
    <row r="1877" spans="1:39" x14ac:dyDescent="0.25">
      <c r="A1877">
        <v>22148</v>
      </c>
      <c r="B1877">
        <v>0</v>
      </c>
      <c r="C1877">
        <v>0</v>
      </c>
      <c r="D1877">
        <v>16</v>
      </c>
      <c r="E1877">
        <v>15</v>
      </c>
      <c r="F1877">
        <v>5</v>
      </c>
      <c r="G1877">
        <v>14</v>
      </c>
      <c r="H1877">
        <v>0</v>
      </c>
      <c r="I1877">
        <v>4</v>
      </c>
      <c r="J1877">
        <v>11</v>
      </c>
      <c r="K1877">
        <v>1</v>
      </c>
      <c r="L1877">
        <v>1</v>
      </c>
      <c r="M1877">
        <v>0</v>
      </c>
      <c r="N1877">
        <v>3</v>
      </c>
      <c r="O1877">
        <v>7</v>
      </c>
      <c r="P1877">
        <v>0</v>
      </c>
      <c r="Q1877">
        <v>0</v>
      </c>
      <c r="R1877">
        <v>0</v>
      </c>
      <c r="S1877">
        <v>0</v>
      </c>
      <c r="T1877">
        <v>0</v>
      </c>
      <c r="U1877">
        <v>0</v>
      </c>
      <c r="V1877">
        <v>3</v>
      </c>
      <c r="W1877">
        <v>11</v>
      </c>
      <c r="X1877">
        <v>0</v>
      </c>
      <c r="Y1877">
        <v>37</v>
      </c>
      <c r="Z1877">
        <v>2236</v>
      </c>
      <c r="AA1877">
        <v>0</v>
      </c>
      <c r="AB1877">
        <v>0</v>
      </c>
      <c r="AC1877">
        <v>1</v>
      </c>
      <c r="AD1877">
        <v>0</v>
      </c>
      <c r="AE1877">
        <v>0</v>
      </c>
      <c r="AF1877">
        <v>0</v>
      </c>
      <c r="AG1877">
        <v>0</v>
      </c>
      <c r="AH1877">
        <v>1</v>
      </c>
      <c r="AI1877">
        <v>0</v>
      </c>
      <c r="AJ1877">
        <v>0</v>
      </c>
      <c r="AK1877">
        <v>38</v>
      </c>
      <c r="AL1877">
        <v>27</v>
      </c>
      <c r="AM1877">
        <v>0</v>
      </c>
    </row>
    <row r="1878" spans="1:39" x14ac:dyDescent="0.25">
      <c r="A1878">
        <v>73395</v>
      </c>
      <c r="B1878">
        <v>0</v>
      </c>
      <c r="C1878">
        <v>0</v>
      </c>
      <c r="D1878">
        <v>94</v>
      </c>
      <c r="E1878">
        <v>272</v>
      </c>
      <c r="F1878">
        <v>7</v>
      </c>
      <c r="G1878">
        <v>80</v>
      </c>
      <c r="H1878">
        <v>20</v>
      </c>
      <c r="I1878">
        <v>7</v>
      </c>
      <c r="J1878">
        <v>11</v>
      </c>
      <c r="K1878">
        <v>1</v>
      </c>
      <c r="L1878">
        <v>4</v>
      </c>
      <c r="M1878">
        <v>4</v>
      </c>
      <c r="N1878">
        <v>6</v>
      </c>
      <c r="O1878">
        <v>2</v>
      </c>
      <c r="P1878">
        <v>0</v>
      </c>
      <c r="Q1878">
        <v>0</v>
      </c>
      <c r="R1878">
        <v>0</v>
      </c>
      <c r="S1878">
        <v>0</v>
      </c>
      <c r="T1878">
        <v>0</v>
      </c>
      <c r="U1878">
        <v>0</v>
      </c>
      <c r="V1878">
        <v>3</v>
      </c>
      <c r="W1878">
        <v>11</v>
      </c>
      <c r="X1878">
        <v>0</v>
      </c>
      <c r="Y1878">
        <v>33</v>
      </c>
      <c r="Z1878">
        <v>2262</v>
      </c>
      <c r="AA1878">
        <v>0</v>
      </c>
      <c r="AB1878">
        <v>1</v>
      </c>
      <c r="AC1878">
        <v>0</v>
      </c>
      <c r="AD1878">
        <v>0</v>
      </c>
      <c r="AE1878">
        <v>0</v>
      </c>
      <c r="AF1878">
        <v>0</v>
      </c>
      <c r="AG1878">
        <v>0</v>
      </c>
      <c r="AH1878">
        <v>0</v>
      </c>
      <c r="AI1878">
        <v>1</v>
      </c>
      <c r="AJ1878">
        <v>0</v>
      </c>
      <c r="AK1878">
        <v>386</v>
      </c>
      <c r="AL1878">
        <v>375</v>
      </c>
      <c r="AM1878">
        <v>0</v>
      </c>
    </row>
    <row r="1879" spans="1:39" x14ac:dyDescent="0.25">
      <c r="A1879">
        <v>29819</v>
      </c>
      <c r="B1879">
        <v>1</v>
      </c>
      <c r="C1879">
        <v>0</v>
      </c>
      <c r="D1879">
        <v>77</v>
      </c>
      <c r="E1879">
        <v>9</v>
      </c>
      <c r="F1879">
        <v>1</v>
      </c>
      <c r="G1879">
        <v>24</v>
      </c>
      <c r="H1879">
        <v>2</v>
      </c>
      <c r="I1879">
        <v>1</v>
      </c>
      <c r="J1879">
        <v>2</v>
      </c>
      <c r="K1879">
        <v>3</v>
      </c>
      <c r="L1879">
        <v>3</v>
      </c>
      <c r="M1879">
        <v>0</v>
      </c>
      <c r="N1879">
        <v>3</v>
      </c>
      <c r="O1879">
        <v>6</v>
      </c>
      <c r="P1879">
        <v>0</v>
      </c>
      <c r="Q1879">
        <v>0</v>
      </c>
      <c r="R1879">
        <v>0</v>
      </c>
      <c r="S1879">
        <v>0</v>
      </c>
      <c r="T1879">
        <v>0</v>
      </c>
      <c r="U1879">
        <v>0</v>
      </c>
      <c r="V1879">
        <v>3</v>
      </c>
      <c r="W1879">
        <v>11</v>
      </c>
      <c r="X1879">
        <v>0</v>
      </c>
      <c r="Y1879">
        <v>49</v>
      </c>
      <c r="Z1879">
        <v>2407</v>
      </c>
      <c r="AA1879">
        <v>1</v>
      </c>
      <c r="AB1879">
        <v>0</v>
      </c>
      <c r="AC1879">
        <v>0</v>
      </c>
      <c r="AD1879">
        <v>0</v>
      </c>
      <c r="AE1879">
        <v>0</v>
      </c>
      <c r="AF1879">
        <v>0</v>
      </c>
      <c r="AG1879">
        <v>0</v>
      </c>
      <c r="AH1879">
        <v>1</v>
      </c>
      <c r="AI1879">
        <v>0</v>
      </c>
      <c r="AJ1879">
        <v>0</v>
      </c>
      <c r="AK1879">
        <v>37</v>
      </c>
      <c r="AL1879">
        <v>35</v>
      </c>
      <c r="AM1879">
        <v>0</v>
      </c>
    </row>
    <row r="1880" spans="1:39" x14ac:dyDescent="0.25">
      <c r="A1880">
        <v>45688</v>
      </c>
      <c r="B1880">
        <v>0</v>
      </c>
      <c r="C1880">
        <v>1</v>
      </c>
      <c r="D1880">
        <v>20</v>
      </c>
      <c r="E1880">
        <v>279</v>
      </c>
      <c r="F1880">
        <v>0</v>
      </c>
      <c r="G1880">
        <v>18</v>
      </c>
      <c r="H1880">
        <v>0</v>
      </c>
      <c r="I1880">
        <v>0</v>
      </c>
      <c r="J1880">
        <v>9</v>
      </c>
      <c r="K1880">
        <v>2</v>
      </c>
      <c r="L1880">
        <v>3</v>
      </c>
      <c r="M1880">
        <v>1</v>
      </c>
      <c r="N1880">
        <v>8</v>
      </c>
      <c r="O1880">
        <v>4</v>
      </c>
      <c r="P1880">
        <v>0</v>
      </c>
      <c r="Q1880">
        <v>1</v>
      </c>
      <c r="R1880">
        <v>0</v>
      </c>
      <c r="S1880">
        <v>0</v>
      </c>
      <c r="T1880">
        <v>0</v>
      </c>
      <c r="U1880">
        <v>0</v>
      </c>
      <c r="V1880">
        <v>3</v>
      </c>
      <c r="W1880">
        <v>11</v>
      </c>
      <c r="X1880">
        <v>0</v>
      </c>
      <c r="Y1880">
        <v>52</v>
      </c>
      <c r="Z1880">
        <v>2314</v>
      </c>
      <c r="AA1880">
        <v>0</v>
      </c>
      <c r="AB1880">
        <v>1</v>
      </c>
      <c r="AC1880">
        <v>0</v>
      </c>
      <c r="AD1880">
        <v>0</v>
      </c>
      <c r="AE1880">
        <v>0</v>
      </c>
      <c r="AF1880">
        <v>0</v>
      </c>
      <c r="AG1880">
        <v>0</v>
      </c>
      <c r="AH1880">
        <v>1</v>
      </c>
      <c r="AI1880">
        <v>0</v>
      </c>
      <c r="AJ1880">
        <v>0</v>
      </c>
      <c r="AK1880">
        <v>297</v>
      </c>
      <c r="AL1880">
        <v>288</v>
      </c>
      <c r="AM1880">
        <v>1</v>
      </c>
    </row>
    <row r="1881" spans="1:39" x14ac:dyDescent="0.25">
      <c r="A1881">
        <v>62820</v>
      </c>
      <c r="B1881">
        <v>0</v>
      </c>
      <c r="C1881">
        <v>0</v>
      </c>
      <c r="D1881">
        <v>51</v>
      </c>
      <c r="E1881">
        <v>398</v>
      </c>
      <c r="F1881">
        <v>61</v>
      </c>
      <c r="G1881">
        <v>265</v>
      </c>
      <c r="H1881">
        <v>138</v>
      </c>
      <c r="I1881">
        <v>61</v>
      </c>
      <c r="J1881">
        <v>53</v>
      </c>
      <c r="K1881">
        <v>1</v>
      </c>
      <c r="L1881">
        <v>3</v>
      </c>
      <c r="M1881">
        <v>4</v>
      </c>
      <c r="N1881">
        <v>6</v>
      </c>
      <c r="O1881">
        <v>1</v>
      </c>
      <c r="P1881">
        <v>0</v>
      </c>
      <c r="Q1881">
        <v>0</v>
      </c>
      <c r="R1881">
        <v>0</v>
      </c>
      <c r="S1881">
        <v>0</v>
      </c>
      <c r="T1881">
        <v>0</v>
      </c>
      <c r="U1881">
        <v>0</v>
      </c>
      <c r="V1881">
        <v>3</v>
      </c>
      <c r="W1881">
        <v>11</v>
      </c>
      <c r="X1881">
        <v>0</v>
      </c>
      <c r="Y1881">
        <v>66</v>
      </c>
      <c r="Z1881">
        <v>2573</v>
      </c>
      <c r="AA1881">
        <v>0</v>
      </c>
      <c r="AB1881">
        <v>1</v>
      </c>
      <c r="AC1881">
        <v>0</v>
      </c>
      <c r="AD1881">
        <v>0</v>
      </c>
      <c r="AE1881">
        <v>0</v>
      </c>
      <c r="AF1881">
        <v>0</v>
      </c>
      <c r="AG1881">
        <v>0</v>
      </c>
      <c r="AH1881">
        <v>1</v>
      </c>
      <c r="AI1881">
        <v>0</v>
      </c>
      <c r="AJ1881">
        <v>0</v>
      </c>
      <c r="AK1881">
        <v>923</v>
      </c>
      <c r="AL1881">
        <v>870</v>
      </c>
      <c r="AM1881">
        <v>0</v>
      </c>
    </row>
    <row r="1882" spans="1:39" x14ac:dyDescent="0.25">
      <c r="A1882">
        <v>60491</v>
      </c>
      <c r="B1882">
        <v>0</v>
      </c>
      <c r="C1882">
        <v>1</v>
      </c>
      <c r="D1882">
        <v>81</v>
      </c>
      <c r="E1882">
        <v>637</v>
      </c>
      <c r="F1882">
        <v>47</v>
      </c>
      <c r="G1882">
        <v>237</v>
      </c>
      <c r="H1882">
        <v>12</v>
      </c>
      <c r="I1882">
        <v>19</v>
      </c>
      <c r="J1882">
        <v>76</v>
      </c>
      <c r="K1882">
        <v>4</v>
      </c>
      <c r="L1882">
        <v>6</v>
      </c>
      <c r="M1882">
        <v>11</v>
      </c>
      <c r="N1882">
        <v>7</v>
      </c>
      <c r="O1882">
        <v>5</v>
      </c>
      <c r="P1882">
        <v>0</v>
      </c>
      <c r="Q1882">
        <v>0</v>
      </c>
      <c r="R1882">
        <v>0</v>
      </c>
      <c r="S1882">
        <v>0</v>
      </c>
      <c r="T1882">
        <v>0</v>
      </c>
      <c r="U1882">
        <v>0</v>
      </c>
      <c r="V1882">
        <v>3</v>
      </c>
      <c r="W1882">
        <v>11</v>
      </c>
      <c r="X1882">
        <v>0</v>
      </c>
      <c r="Y1882">
        <v>49</v>
      </c>
      <c r="Z1882">
        <v>2455</v>
      </c>
      <c r="AA1882">
        <v>0</v>
      </c>
      <c r="AB1882">
        <v>1</v>
      </c>
      <c r="AC1882">
        <v>0</v>
      </c>
      <c r="AD1882">
        <v>0</v>
      </c>
      <c r="AE1882">
        <v>0</v>
      </c>
      <c r="AF1882">
        <v>0</v>
      </c>
      <c r="AG1882">
        <v>0</v>
      </c>
      <c r="AH1882">
        <v>0</v>
      </c>
      <c r="AI1882">
        <v>0</v>
      </c>
      <c r="AJ1882">
        <v>1</v>
      </c>
      <c r="AK1882">
        <v>952</v>
      </c>
      <c r="AL1882">
        <v>876</v>
      </c>
      <c r="AM1882">
        <v>0</v>
      </c>
    </row>
    <row r="1883" spans="1:39" x14ac:dyDescent="0.25">
      <c r="A1883">
        <v>33235</v>
      </c>
      <c r="B1883">
        <v>1</v>
      </c>
      <c r="C1883">
        <v>0</v>
      </c>
      <c r="D1883">
        <v>71</v>
      </c>
      <c r="E1883">
        <v>45</v>
      </c>
      <c r="F1883">
        <v>0</v>
      </c>
      <c r="G1883">
        <v>16</v>
      </c>
      <c r="H1883">
        <v>2</v>
      </c>
      <c r="I1883">
        <v>1</v>
      </c>
      <c r="J1883">
        <v>6</v>
      </c>
      <c r="K1883">
        <v>1</v>
      </c>
      <c r="L1883">
        <v>3</v>
      </c>
      <c r="M1883">
        <v>0</v>
      </c>
      <c r="N1883">
        <v>3</v>
      </c>
      <c r="O1883">
        <v>7</v>
      </c>
      <c r="P1883">
        <v>0</v>
      </c>
      <c r="Q1883">
        <v>0</v>
      </c>
      <c r="R1883">
        <v>0</v>
      </c>
      <c r="S1883">
        <v>0</v>
      </c>
      <c r="T1883">
        <v>0</v>
      </c>
      <c r="U1883">
        <v>0</v>
      </c>
      <c r="V1883">
        <v>3</v>
      </c>
      <c r="W1883">
        <v>11</v>
      </c>
      <c r="X1883">
        <v>0</v>
      </c>
      <c r="Y1883">
        <v>34</v>
      </c>
      <c r="Z1883">
        <v>2303</v>
      </c>
      <c r="AA1883">
        <v>0</v>
      </c>
      <c r="AB1883">
        <v>0</v>
      </c>
      <c r="AC1883">
        <v>0</v>
      </c>
      <c r="AD1883">
        <v>1</v>
      </c>
      <c r="AE1883">
        <v>0</v>
      </c>
      <c r="AF1883">
        <v>0</v>
      </c>
      <c r="AG1883">
        <v>0</v>
      </c>
      <c r="AH1883">
        <v>1</v>
      </c>
      <c r="AI1883">
        <v>0</v>
      </c>
      <c r="AJ1883">
        <v>0</v>
      </c>
      <c r="AK1883">
        <v>64</v>
      </c>
      <c r="AL1883">
        <v>58</v>
      </c>
      <c r="AM1883">
        <v>0</v>
      </c>
    </row>
    <row r="1884" spans="1:39" x14ac:dyDescent="0.25">
      <c r="A1884">
        <v>35701</v>
      </c>
      <c r="B1884">
        <v>0</v>
      </c>
      <c r="C1884">
        <v>0</v>
      </c>
      <c r="D1884">
        <v>36</v>
      </c>
      <c r="E1884">
        <v>21</v>
      </c>
      <c r="F1884">
        <v>1</v>
      </c>
      <c r="G1884">
        <v>9</v>
      </c>
      <c r="H1884">
        <v>7</v>
      </c>
      <c r="I1884">
        <v>3</v>
      </c>
      <c r="J1884">
        <v>5</v>
      </c>
      <c r="K1884">
        <v>1</v>
      </c>
      <c r="L1884">
        <v>1</v>
      </c>
      <c r="M1884">
        <v>0</v>
      </c>
      <c r="N1884">
        <v>3</v>
      </c>
      <c r="O1884">
        <v>6</v>
      </c>
      <c r="P1884">
        <v>0</v>
      </c>
      <c r="Q1884">
        <v>0</v>
      </c>
      <c r="R1884">
        <v>0</v>
      </c>
      <c r="S1884">
        <v>0</v>
      </c>
      <c r="T1884">
        <v>0</v>
      </c>
      <c r="U1884">
        <v>0</v>
      </c>
      <c r="V1884">
        <v>3</v>
      </c>
      <c r="W1884">
        <v>11</v>
      </c>
      <c r="X1884">
        <v>0</v>
      </c>
      <c r="Y1884">
        <v>61</v>
      </c>
      <c r="Z1884">
        <v>2626</v>
      </c>
      <c r="AA1884">
        <v>0</v>
      </c>
      <c r="AB1884">
        <v>1</v>
      </c>
      <c r="AC1884">
        <v>0</v>
      </c>
      <c r="AD1884">
        <v>0</v>
      </c>
      <c r="AE1884">
        <v>0</v>
      </c>
      <c r="AF1884">
        <v>0</v>
      </c>
      <c r="AG1884">
        <v>0</v>
      </c>
      <c r="AH1884">
        <v>1</v>
      </c>
      <c r="AI1884">
        <v>0</v>
      </c>
      <c r="AJ1884">
        <v>0</v>
      </c>
      <c r="AK1884">
        <v>41</v>
      </c>
      <c r="AL1884">
        <v>36</v>
      </c>
      <c r="AM1884">
        <v>0</v>
      </c>
    </row>
    <row r="1885" spans="1:39" x14ac:dyDescent="0.25">
      <c r="A1885">
        <v>31535</v>
      </c>
      <c r="B1885">
        <v>1</v>
      </c>
      <c r="C1885">
        <v>0</v>
      </c>
      <c r="D1885">
        <v>95</v>
      </c>
      <c r="E1885">
        <v>15</v>
      </c>
      <c r="F1885">
        <v>4</v>
      </c>
      <c r="G1885">
        <v>13</v>
      </c>
      <c r="H1885">
        <v>0</v>
      </c>
      <c r="I1885">
        <v>0</v>
      </c>
      <c r="J1885">
        <v>19</v>
      </c>
      <c r="K1885">
        <v>1</v>
      </c>
      <c r="L1885">
        <v>1</v>
      </c>
      <c r="M1885">
        <v>1</v>
      </c>
      <c r="N1885">
        <v>2</v>
      </c>
      <c r="O1885">
        <v>7</v>
      </c>
      <c r="P1885">
        <v>1</v>
      </c>
      <c r="Q1885">
        <v>0</v>
      </c>
      <c r="R1885">
        <v>0</v>
      </c>
      <c r="S1885">
        <v>0</v>
      </c>
      <c r="T1885">
        <v>0</v>
      </c>
      <c r="U1885">
        <v>0</v>
      </c>
      <c r="V1885">
        <v>3</v>
      </c>
      <c r="W1885">
        <v>11</v>
      </c>
      <c r="X1885">
        <v>0</v>
      </c>
      <c r="Y1885">
        <v>40</v>
      </c>
      <c r="Z1885">
        <v>2435</v>
      </c>
      <c r="AA1885">
        <v>0</v>
      </c>
      <c r="AB1885">
        <v>1</v>
      </c>
      <c r="AC1885">
        <v>0</v>
      </c>
      <c r="AD1885">
        <v>0</v>
      </c>
      <c r="AE1885">
        <v>0</v>
      </c>
      <c r="AF1885">
        <v>0</v>
      </c>
      <c r="AG1885">
        <v>0</v>
      </c>
      <c r="AH1885">
        <v>0</v>
      </c>
      <c r="AI1885">
        <v>1</v>
      </c>
      <c r="AJ1885">
        <v>0</v>
      </c>
      <c r="AK1885">
        <v>32</v>
      </c>
      <c r="AL1885">
        <v>13</v>
      </c>
      <c r="AM1885">
        <v>1</v>
      </c>
    </row>
    <row r="1886" spans="1:39" x14ac:dyDescent="0.25">
      <c r="A1886">
        <v>92556</v>
      </c>
      <c r="B1886">
        <v>0</v>
      </c>
      <c r="C1886">
        <v>0</v>
      </c>
      <c r="D1886">
        <v>32</v>
      </c>
      <c r="E1886">
        <v>493</v>
      </c>
      <c r="F1886">
        <v>183</v>
      </c>
      <c r="G1886">
        <v>352</v>
      </c>
      <c r="H1886">
        <v>184</v>
      </c>
      <c r="I1886">
        <v>23</v>
      </c>
      <c r="J1886">
        <v>28</v>
      </c>
      <c r="K1886">
        <v>0</v>
      </c>
      <c r="L1886">
        <v>3</v>
      </c>
      <c r="M1886">
        <v>5</v>
      </c>
      <c r="N1886">
        <v>13</v>
      </c>
      <c r="O1886">
        <v>0</v>
      </c>
      <c r="P1886">
        <v>0</v>
      </c>
      <c r="Q1886">
        <v>0</v>
      </c>
      <c r="R1886">
        <v>0</v>
      </c>
      <c r="S1886">
        <v>0</v>
      </c>
      <c r="T1886">
        <v>0</v>
      </c>
      <c r="U1886">
        <v>0</v>
      </c>
      <c r="V1886">
        <v>3</v>
      </c>
      <c r="W1886">
        <v>11</v>
      </c>
      <c r="X1886">
        <v>0</v>
      </c>
      <c r="Y1886">
        <v>60</v>
      </c>
      <c r="Z1886">
        <v>2229</v>
      </c>
      <c r="AA1886">
        <v>0</v>
      </c>
      <c r="AB1886">
        <v>0</v>
      </c>
      <c r="AC1886">
        <v>0</v>
      </c>
      <c r="AD1886">
        <v>1</v>
      </c>
      <c r="AE1886">
        <v>0</v>
      </c>
      <c r="AF1886">
        <v>1</v>
      </c>
      <c r="AG1886">
        <v>0</v>
      </c>
      <c r="AH1886">
        <v>0</v>
      </c>
      <c r="AI1886">
        <v>0</v>
      </c>
      <c r="AJ1886">
        <v>0</v>
      </c>
      <c r="AK1886">
        <v>1235</v>
      </c>
      <c r="AL1886">
        <v>1207</v>
      </c>
      <c r="AM1886">
        <v>0</v>
      </c>
    </row>
    <row r="1887" spans="1:39" x14ac:dyDescent="0.25">
      <c r="A1887">
        <v>67384</v>
      </c>
      <c r="B1887">
        <v>0</v>
      </c>
      <c r="C1887">
        <v>1</v>
      </c>
      <c r="D1887">
        <v>32</v>
      </c>
      <c r="E1887">
        <v>957</v>
      </c>
      <c r="F1887">
        <v>40</v>
      </c>
      <c r="G1887">
        <v>175</v>
      </c>
      <c r="H1887">
        <v>158</v>
      </c>
      <c r="I1887">
        <v>53</v>
      </c>
      <c r="J1887">
        <v>107</v>
      </c>
      <c r="K1887">
        <v>2</v>
      </c>
      <c r="L1887">
        <v>7</v>
      </c>
      <c r="M1887">
        <v>8</v>
      </c>
      <c r="N1887">
        <v>5</v>
      </c>
      <c r="O1887">
        <v>5</v>
      </c>
      <c r="P1887">
        <v>0</v>
      </c>
      <c r="Q1887">
        <v>1</v>
      </c>
      <c r="R1887">
        <v>0</v>
      </c>
      <c r="S1887">
        <v>0</v>
      </c>
      <c r="T1887">
        <v>0</v>
      </c>
      <c r="U1887">
        <v>0</v>
      </c>
      <c r="V1887">
        <v>3</v>
      </c>
      <c r="W1887">
        <v>11</v>
      </c>
      <c r="X1887">
        <v>0</v>
      </c>
      <c r="Y1887">
        <v>50</v>
      </c>
      <c r="Z1887">
        <v>2755</v>
      </c>
      <c r="AA1887">
        <v>0</v>
      </c>
      <c r="AB1887">
        <v>0</v>
      </c>
      <c r="AC1887">
        <v>1</v>
      </c>
      <c r="AD1887">
        <v>0</v>
      </c>
      <c r="AE1887">
        <v>0</v>
      </c>
      <c r="AF1887">
        <v>0</v>
      </c>
      <c r="AG1887">
        <v>0</v>
      </c>
      <c r="AH1887">
        <v>1</v>
      </c>
      <c r="AI1887">
        <v>0</v>
      </c>
      <c r="AJ1887">
        <v>0</v>
      </c>
      <c r="AK1887">
        <v>1383</v>
      </c>
      <c r="AL1887">
        <v>1276</v>
      </c>
      <c r="AM1887">
        <v>1</v>
      </c>
    </row>
    <row r="1888" spans="1:39" x14ac:dyDescent="0.25">
      <c r="A1888">
        <v>80573</v>
      </c>
      <c r="B1888">
        <v>0</v>
      </c>
      <c r="C1888">
        <v>0</v>
      </c>
      <c r="D1888">
        <v>85</v>
      </c>
      <c r="E1888">
        <v>829</v>
      </c>
      <c r="F1888">
        <v>138</v>
      </c>
      <c r="G1888">
        <v>430</v>
      </c>
      <c r="H1888">
        <v>60</v>
      </c>
      <c r="I1888">
        <v>92</v>
      </c>
      <c r="J1888">
        <v>15</v>
      </c>
      <c r="K1888">
        <v>1</v>
      </c>
      <c r="L1888">
        <v>4</v>
      </c>
      <c r="M1888">
        <v>6</v>
      </c>
      <c r="N1888">
        <v>13</v>
      </c>
      <c r="O1888">
        <v>2</v>
      </c>
      <c r="P1888">
        <v>0</v>
      </c>
      <c r="Q1888">
        <v>0</v>
      </c>
      <c r="R1888">
        <v>0</v>
      </c>
      <c r="S1888">
        <v>0</v>
      </c>
      <c r="T1888">
        <v>0</v>
      </c>
      <c r="U1888">
        <v>0</v>
      </c>
      <c r="V1888">
        <v>3</v>
      </c>
      <c r="W1888">
        <v>11</v>
      </c>
      <c r="X1888">
        <v>0</v>
      </c>
      <c r="Y1888">
        <v>49</v>
      </c>
      <c r="Z1888">
        <v>2782</v>
      </c>
      <c r="AA1888">
        <v>0</v>
      </c>
      <c r="AB1888">
        <v>0</v>
      </c>
      <c r="AC1888">
        <v>0</v>
      </c>
      <c r="AD1888">
        <v>1</v>
      </c>
      <c r="AE1888">
        <v>0</v>
      </c>
      <c r="AF1888">
        <v>0</v>
      </c>
      <c r="AG1888">
        <v>0</v>
      </c>
      <c r="AH1888">
        <v>0</v>
      </c>
      <c r="AI1888">
        <v>1</v>
      </c>
      <c r="AJ1888">
        <v>0</v>
      </c>
      <c r="AK1888">
        <v>1549</v>
      </c>
      <c r="AL1888">
        <v>1534</v>
      </c>
      <c r="AM1888">
        <v>0</v>
      </c>
    </row>
    <row r="1889" spans="1:39" x14ac:dyDescent="0.25">
      <c r="A1889">
        <v>77870</v>
      </c>
      <c r="B1889">
        <v>0</v>
      </c>
      <c r="C1889">
        <v>1</v>
      </c>
      <c r="D1889">
        <v>93</v>
      </c>
      <c r="E1889">
        <v>1017</v>
      </c>
      <c r="F1889">
        <v>50</v>
      </c>
      <c r="G1889">
        <v>500</v>
      </c>
      <c r="H1889">
        <v>65</v>
      </c>
      <c r="I1889">
        <v>50</v>
      </c>
      <c r="J1889">
        <v>133</v>
      </c>
      <c r="K1889">
        <v>3</v>
      </c>
      <c r="L1889">
        <v>5</v>
      </c>
      <c r="M1889">
        <v>5</v>
      </c>
      <c r="N1889">
        <v>5</v>
      </c>
      <c r="O1889">
        <v>8</v>
      </c>
      <c r="P1889">
        <v>0</v>
      </c>
      <c r="Q1889">
        <v>1</v>
      </c>
      <c r="R1889">
        <v>0</v>
      </c>
      <c r="S1889">
        <v>1</v>
      </c>
      <c r="T1889">
        <v>0</v>
      </c>
      <c r="U1889">
        <v>0</v>
      </c>
      <c r="V1889">
        <v>3</v>
      </c>
      <c r="W1889">
        <v>11</v>
      </c>
      <c r="X1889">
        <v>1</v>
      </c>
      <c r="Y1889">
        <v>53</v>
      </c>
      <c r="Z1889">
        <v>2835</v>
      </c>
      <c r="AA1889">
        <v>0</v>
      </c>
      <c r="AB1889">
        <v>1</v>
      </c>
      <c r="AC1889">
        <v>0</v>
      </c>
      <c r="AD1889">
        <v>0</v>
      </c>
      <c r="AE1889">
        <v>0</v>
      </c>
      <c r="AF1889">
        <v>0</v>
      </c>
      <c r="AG1889">
        <v>0</v>
      </c>
      <c r="AH1889">
        <v>1</v>
      </c>
      <c r="AI1889">
        <v>0</v>
      </c>
      <c r="AJ1889">
        <v>0</v>
      </c>
      <c r="AK1889">
        <v>1682</v>
      </c>
      <c r="AL1889">
        <v>1549</v>
      </c>
      <c r="AM1889">
        <v>2</v>
      </c>
    </row>
    <row r="1890" spans="1:39" x14ac:dyDescent="0.25">
      <c r="A1890">
        <v>52278</v>
      </c>
      <c r="B1890">
        <v>0</v>
      </c>
      <c r="C1890">
        <v>1</v>
      </c>
      <c r="D1890">
        <v>24</v>
      </c>
      <c r="E1890">
        <v>953</v>
      </c>
      <c r="F1890">
        <v>0</v>
      </c>
      <c r="G1890">
        <v>71</v>
      </c>
      <c r="H1890">
        <v>0</v>
      </c>
      <c r="I1890">
        <v>0</v>
      </c>
      <c r="J1890">
        <v>174</v>
      </c>
      <c r="K1890">
        <v>6</v>
      </c>
      <c r="L1890">
        <v>10</v>
      </c>
      <c r="M1890">
        <v>5</v>
      </c>
      <c r="N1890">
        <v>10</v>
      </c>
      <c r="O1890">
        <v>8</v>
      </c>
      <c r="P1890">
        <v>0</v>
      </c>
      <c r="Q1890">
        <v>0</v>
      </c>
      <c r="R1890">
        <v>0</v>
      </c>
      <c r="S1890">
        <v>0</v>
      </c>
      <c r="T1890">
        <v>0</v>
      </c>
      <c r="U1890">
        <v>0</v>
      </c>
      <c r="V1890">
        <v>3</v>
      </c>
      <c r="W1890">
        <v>11</v>
      </c>
      <c r="X1890">
        <v>0</v>
      </c>
      <c r="Y1890">
        <v>57</v>
      </c>
      <c r="Z1890">
        <v>2679</v>
      </c>
      <c r="AA1890">
        <v>0</v>
      </c>
      <c r="AB1890">
        <v>0</v>
      </c>
      <c r="AC1890">
        <v>0</v>
      </c>
      <c r="AD1890">
        <v>0</v>
      </c>
      <c r="AE1890">
        <v>1</v>
      </c>
      <c r="AF1890">
        <v>0</v>
      </c>
      <c r="AG1890">
        <v>0</v>
      </c>
      <c r="AH1890">
        <v>0</v>
      </c>
      <c r="AI1890">
        <v>0</v>
      </c>
      <c r="AJ1890">
        <v>1</v>
      </c>
      <c r="AK1890">
        <v>1024</v>
      </c>
      <c r="AL1890">
        <v>850</v>
      </c>
      <c r="AM1890">
        <v>0</v>
      </c>
    </row>
    <row r="1891" spans="1:39" x14ac:dyDescent="0.25">
      <c r="A1891">
        <v>57107</v>
      </c>
      <c r="B1891">
        <v>0</v>
      </c>
      <c r="C1891">
        <v>1</v>
      </c>
      <c r="D1891">
        <v>44</v>
      </c>
      <c r="E1891">
        <v>159</v>
      </c>
      <c r="F1891">
        <v>0</v>
      </c>
      <c r="G1891">
        <v>120</v>
      </c>
      <c r="H1891">
        <v>0</v>
      </c>
      <c r="I1891">
        <v>0</v>
      </c>
      <c r="J1891">
        <v>137</v>
      </c>
      <c r="K1891">
        <v>7</v>
      </c>
      <c r="L1891">
        <v>4</v>
      </c>
      <c r="M1891">
        <v>4</v>
      </c>
      <c r="N1891">
        <v>8</v>
      </c>
      <c r="O1891">
        <v>8</v>
      </c>
      <c r="P1891">
        <v>0</v>
      </c>
      <c r="Q1891">
        <v>1</v>
      </c>
      <c r="R1891">
        <v>0</v>
      </c>
      <c r="S1891">
        <v>0</v>
      </c>
      <c r="T1891">
        <v>1</v>
      </c>
      <c r="U1891">
        <v>0</v>
      </c>
      <c r="V1891">
        <v>3</v>
      </c>
      <c r="W1891">
        <v>11</v>
      </c>
      <c r="X1891">
        <v>1</v>
      </c>
      <c r="Y1891">
        <v>52</v>
      </c>
      <c r="Z1891">
        <v>2833</v>
      </c>
      <c r="AA1891">
        <v>0</v>
      </c>
      <c r="AB1891">
        <v>0</v>
      </c>
      <c r="AC1891">
        <v>1</v>
      </c>
      <c r="AD1891">
        <v>0</v>
      </c>
      <c r="AE1891">
        <v>0</v>
      </c>
      <c r="AF1891">
        <v>0</v>
      </c>
      <c r="AG1891">
        <v>0</v>
      </c>
      <c r="AH1891">
        <v>1</v>
      </c>
      <c r="AI1891">
        <v>0</v>
      </c>
      <c r="AJ1891">
        <v>0</v>
      </c>
      <c r="AK1891">
        <v>279</v>
      </c>
      <c r="AL1891">
        <v>142</v>
      </c>
      <c r="AM1891">
        <v>2</v>
      </c>
    </row>
    <row r="1892" spans="1:39" x14ac:dyDescent="0.25">
      <c r="A1892">
        <v>18929</v>
      </c>
      <c r="B1892">
        <v>0</v>
      </c>
      <c r="C1892">
        <v>0</v>
      </c>
      <c r="D1892">
        <v>15</v>
      </c>
      <c r="E1892">
        <v>32</v>
      </c>
      <c r="F1892">
        <v>0</v>
      </c>
      <c r="G1892">
        <v>8</v>
      </c>
      <c r="H1892">
        <v>23</v>
      </c>
      <c r="I1892">
        <v>4</v>
      </c>
      <c r="J1892">
        <v>18</v>
      </c>
      <c r="K1892">
        <v>1</v>
      </c>
      <c r="L1892">
        <v>1</v>
      </c>
      <c r="M1892">
        <v>0</v>
      </c>
      <c r="N1892">
        <v>4</v>
      </c>
      <c r="O1892">
        <v>6</v>
      </c>
      <c r="P1892">
        <v>0</v>
      </c>
      <c r="Q1892">
        <v>0</v>
      </c>
      <c r="R1892">
        <v>0</v>
      </c>
      <c r="S1892">
        <v>0</v>
      </c>
      <c r="T1892">
        <v>0</v>
      </c>
      <c r="U1892">
        <v>0</v>
      </c>
      <c r="V1892">
        <v>3</v>
      </c>
      <c r="W1892">
        <v>11</v>
      </c>
      <c r="X1892">
        <v>0</v>
      </c>
      <c r="Y1892">
        <v>30</v>
      </c>
      <c r="Z1892">
        <v>2657</v>
      </c>
      <c r="AA1892">
        <v>0</v>
      </c>
      <c r="AB1892">
        <v>1</v>
      </c>
      <c r="AC1892">
        <v>0</v>
      </c>
      <c r="AD1892">
        <v>0</v>
      </c>
      <c r="AE1892">
        <v>0</v>
      </c>
      <c r="AF1892">
        <v>0</v>
      </c>
      <c r="AG1892">
        <v>0</v>
      </c>
      <c r="AH1892">
        <v>1</v>
      </c>
      <c r="AI1892">
        <v>0</v>
      </c>
      <c r="AJ1892">
        <v>0</v>
      </c>
      <c r="AK1892">
        <v>67</v>
      </c>
      <c r="AL1892">
        <v>49</v>
      </c>
      <c r="AM1892">
        <v>0</v>
      </c>
    </row>
    <row r="1893" spans="1:39" x14ac:dyDescent="0.25">
      <c r="A1893">
        <v>36038</v>
      </c>
      <c r="B1893">
        <v>1</v>
      </c>
      <c r="C1893">
        <v>0</v>
      </c>
      <c r="D1893">
        <v>82</v>
      </c>
      <c r="E1893">
        <v>23</v>
      </c>
      <c r="F1893">
        <v>0</v>
      </c>
      <c r="G1893">
        <v>15</v>
      </c>
      <c r="H1893">
        <v>0</v>
      </c>
      <c r="I1893">
        <v>2</v>
      </c>
      <c r="J1893">
        <v>7</v>
      </c>
      <c r="K1893">
        <v>2</v>
      </c>
      <c r="L1893">
        <v>3</v>
      </c>
      <c r="M1893">
        <v>0</v>
      </c>
      <c r="N1893">
        <v>3</v>
      </c>
      <c r="O1893">
        <v>6</v>
      </c>
      <c r="P1893">
        <v>0</v>
      </c>
      <c r="Q1893">
        <v>0</v>
      </c>
      <c r="R1893">
        <v>0</v>
      </c>
      <c r="S1893">
        <v>0</v>
      </c>
      <c r="T1893">
        <v>0</v>
      </c>
      <c r="U1893">
        <v>0</v>
      </c>
      <c r="V1893">
        <v>3</v>
      </c>
      <c r="W1893">
        <v>11</v>
      </c>
      <c r="X1893">
        <v>0</v>
      </c>
      <c r="Y1893">
        <v>39</v>
      </c>
      <c r="Z1893">
        <v>2553</v>
      </c>
      <c r="AA1893">
        <v>0</v>
      </c>
      <c r="AB1893">
        <v>0</v>
      </c>
      <c r="AC1893">
        <v>1</v>
      </c>
      <c r="AD1893">
        <v>0</v>
      </c>
      <c r="AE1893">
        <v>0</v>
      </c>
      <c r="AF1893">
        <v>0</v>
      </c>
      <c r="AG1893">
        <v>0</v>
      </c>
      <c r="AH1893">
        <v>0</v>
      </c>
      <c r="AI1893">
        <v>0</v>
      </c>
      <c r="AJ1893">
        <v>1</v>
      </c>
      <c r="AK1893">
        <v>40</v>
      </c>
      <c r="AL1893">
        <v>33</v>
      </c>
      <c r="AM1893">
        <v>0</v>
      </c>
    </row>
    <row r="1894" spans="1:39" x14ac:dyDescent="0.25">
      <c r="A1894">
        <v>20180</v>
      </c>
      <c r="B1894">
        <v>0</v>
      </c>
      <c r="C1894">
        <v>0</v>
      </c>
      <c r="D1894">
        <v>27</v>
      </c>
      <c r="E1894">
        <v>18</v>
      </c>
      <c r="F1894">
        <v>42</v>
      </c>
      <c r="G1894">
        <v>24</v>
      </c>
      <c r="H1894">
        <v>15</v>
      </c>
      <c r="I1894">
        <v>20</v>
      </c>
      <c r="J1894">
        <v>18</v>
      </c>
      <c r="K1894">
        <v>1</v>
      </c>
      <c r="L1894">
        <v>2</v>
      </c>
      <c r="M1894">
        <v>1</v>
      </c>
      <c r="N1894">
        <v>4</v>
      </c>
      <c r="O1894">
        <v>7</v>
      </c>
      <c r="P1894">
        <v>0</v>
      </c>
      <c r="Q1894">
        <v>0</v>
      </c>
      <c r="R1894">
        <v>0</v>
      </c>
      <c r="S1894">
        <v>0</v>
      </c>
      <c r="T1894">
        <v>0</v>
      </c>
      <c r="U1894">
        <v>0</v>
      </c>
      <c r="V1894">
        <v>3</v>
      </c>
      <c r="W1894">
        <v>11</v>
      </c>
      <c r="X1894">
        <v>0</v>
      </c>
      <c r="Y1894">
        <v>44</v>
      </c>
      <c r="Z1894">
        <v>2653</v>
      </c>
      <c r="AA1894">
        <v>0</v>
      </c>
      <c r="AB1894">
        <v>0</v>
      </c>
      <c r="AC1894">
        <v>1</v>
      </c>
      <c r="AD1894">
        <v>0</v>
      </c>
      <c r="AE1894">
        <v>0</v>
      </c>
      <c r="AF1894">
        <v>0</v>
      </c>
      <c r="AG1894">
        <v>0</v>
      </c>
      <c r="AH1894">
        <v>1</v>
      </c>
      <c r="AI1894">
        <v>0</v>
      </c>
      <c r="AJ1894">
        <v>0</v>
      </c>
      <c r="AK1894">
        <v>119</v>
      </c>
      <c r="AL1894">
        <v>101</v>
      </c>
      <c r="AM1894">
        <v>0</v>
      </c>
    </row>
    <row r="1895" spans="1:39" x14ac:dyDescent="0.25">
      <c r="A1895">
        <v>34230</v>
      </c>
      <c r="B1895">
        <v>1</v>
      </c>
      <c r="C1895">
        <v>1</v>
      </c>
      <c r="D1895">
        <v>72</v>
      </c>
      <c r="E1895">
        <v>15</v>
      </c>
      <c r="F1895">
        <v>0</v>
      </c>
      <c r="G1895">
        <v>4</v>
      </c>
      <c r="H1895">
        <v>0</v>
      </c>
      <c r="I1895">
        <v>0</v>
      </c>
      <c r="J1895">
        <v>2</v>
      </c>
      <c r="K1895">
        <v>1</v>
      </c>
      <c r="L1895">
        <v>1</v>
      </c>
      <c r="M1895">
        <v>0</v>
      </c>
      <c r="N1895">
        <v>2</v>
      </c>
      <c r="O1895">
        <v>7</v>
      </c>
      <c r="P1895">
        <v>0</v>
      </c>
      <c r="Q1895">
        <v>0</v>
      </c>
      <c r="R1895">
        <v>0</v>
      </c>
      <c r="S1895">
        <v>0</v>
      </c>
      <c r="T1895">
        <v>0</v>
      </c>
      <c r="U1895">
        <v>0</v>
      </c>
      <c r="V1895">
        <v>3</v>
      </c>
      <c r="W1895">
        <v>11</v>
      </c>
      <c r="X1895">
        <v>0</v>
      </c>
      <c r="Y1895">
        <v>55</v>
      </c>
      <c r="Z1895">
        <v>2709</v>
      </c>
      <c r="AA1895">
        <v>0</v>
      </c>
      <c r="AB1895">
        <v>0</v>
      </c>
      <c r="AC1895">
        <v>0</v>
      </c>
      <c r="AD1895">
        <v>1</v>
      </c>
      <c r="AE1895">
        <v>0</v>
      </c>
      <c r="AF1895">
        <v>0</v>
      </c>
      <c r="AG1895">
        <v>0</v>
      </c>
      <c r="AH1895">
        <v>0</v>
      </c>
      <c r="AI1895">
        <v>0</v>
      </c>
      <c r="AJ1895">
        <v>1</v>
      </c>
      <c r="AK1895">
        <v>19</v>
      </c>
      <c r="AL1895">
        <v>17</v>
      </c>
      <c r="AM1895">
        <v>0</v>
      </c>
    </row>
    <row r="1896" spans="1:39" x14ac:dyDescent="0.25">
      <c r="A1896">
        <v>31878</v>
      </c>
      <c r="B1896">
        <v>0</v>
      </c>
      <c r="C1896">
        <v>1</v>
      </c>
      <c r="D1896">
        <v>7</v>
      </c>
      <c r="E1896">
        <v>23</v>
      </c>
      <c r="F1896">
        <v>4</v>
      </c>
      <c r="G1896">
        <v>5</v>
      </c>
      <c r="H1896">
        <v>10</v>
      </c>
      <c r="I1896">
        <v>5</v>
      </c>
      <c r="J1896">
        <v>23</v>
      </c>
      <c r="K1896">
        <v>1</v>
      </c>
      <c r="L1896">
        <v>1</v>
      </c>
      <c r="M1896">
        <v>0</v>
      </c>
      <c r="N1896">
        <v>4</v>
      </c>
      <c r="O1896">
        <v>3</v>
      </c>
      <c r="P1896">
        <v>0</v>
      </c>
      <c r="Q1896">
        <v>0</v>
      </c>
      <c r="R1896">
        <v>0</v>
      </c>
      <c r="S1896">
        <v>0</v>
      </c>
      <c r="T1896">
        <v>0</v>
      </c>
      <c r="U1896">
        <v>0</v>
      </c>
      <c r="V1896">
        <v>3</v>
      </c>
      <c r="W1896">
        <v>11</v>
      </c>
      <c r="X1896">
        <v>0</v>
      </c>
      <c r="Y1896">
        <v>43</v>
      </c>
      <c r="Z1896">
        <v>2166</v>
      </c>
      <c r="AA1896">
        <v>0</v>
      </c>
      <c r="AB1896">
        <v>0</v>
      </c>
      <c r="AC1896">
        <v>1</v>
      </c>
      <c r="AD1896">
        <v>0</v>
      </c>
      <c r="AE1896">
        <v>0</v>
      </c>
      <c r="AF1896">
        <v>1</v>
      </c>
      <c r="AG1896">
        <v>0</v>
      </c>
      <c r="AH1896">
        <v>0</v>
      </c>
      <c r="AI1896">
        <v>0</v>
      </c>
      <c r="AJ1896">
        <v>0</v>
      </c>
      <c r="AK1896">
        <v>47</v>
      </c>
      <c r="AL1896">
        <v>24</v>
      </c>
      <c r="AM1896">
        <v>0</v>
      </c>
    </row>
    <row r="1897" spans="1:39" x14ac:dyDescent="0.25">
      <c r="A1897">
        <v>70932</v>
      </c>
      <c r="B1897">
        <v>0</v>
      </c>
      <c r="C1897">
        <v>1</v>
      </c>
      <c r="D1897">
        <v>57</v>
      </c>
      <c r="E1897">
        <v>200</v>
      </c>
      <c r="F1897">
        <v>193</v>
      </c>
      <c r="G1897">
        <v>100</v>
      </c>
      <c r="H1897">
        <v>46</v>
      </c>
      <c r="I1897">
        <v>185</v>
      </c>
      <c r="J1897">
        <v>185</v>
      </c>
      <c r="K1897">
        <v>2</v>
      </c>
      <c r="L1897">
        <v>6</v>
      </c>
      <c r="M1897">
        <v>2</v>
      </c>
      <c r="N1897">
        <v>12</v>
      </c>
      <c r="O1897">
        <v>3</v>
      </c>
      <c r="P1897">
        <v>0</v>
      </c>
      <c r="Q1897">
        <v>0</v>
      </c>
      <c r="R1897">
        <v>0</v>
      </c>
      <c r="S1897">
        <v>0</v>
      </c>
      <c r="T1897">
        <v>0</v>
      </c>
      <c r="U1897">
        <v>0</v>
      </c>
      <c r="V1897">
        <v>3</v>
      </c>
      <c r="W1897">
        <v>11</v>
      </c>
      <c r="X1897">
        <v>0</v>
      </c>
      <c r="Y1897">
        <v>48</v>
      </c>
      <c r="Z1897">
        <v>2320</v>
      </c>
      <c r="AA1897">
        <v>0</v>
      </c>
      <c r="AB1897">
        <v>1</v>
      </c>
      <c r="AC1897">
        <v>0</v>
      </c>
      <c r="AD1897">
        <v>0</v>
      </c>
      <c r="AE1897">
        <v>0</v>
      </c>
      <c r="AF1897">
        <v>1</v>
      </c>
      <c r="AG1897">
        <v>0</v>
      </c>
      <c r="AH1897">
        <v>0</v>
      </c>
      <c r="AI1897">
        <v>0</v>
      </c>
      <c r="AJ1897">
        <v>0</v>
      </c>
      <c r="AK1897">
        <v>724</v>
      </c>
      <c r="AL1897">
        <v>539</v>
      </c>
      <c r="AM1897">
        <v>0</v>
      </c>
    </row>
    <row r="1898" spans="1:39" x14ac:dyDescent="0.25">
      <c r="A1898">
        <v>91249</v>
      </c>
      <c r="B1898">
        <v>0</v>
      </c>
      <c r="C1898">
        <v>0</v>
      </c>
      <c r="D1898">
        <v>84</v>
      </c>
      <c r="E1898">
        <v>1324</v>
      </c>
      <c r="F1898">
        <v>27</v>
      </c>
      <c r="G1898">
        <v>119</v>
      </c>
      <c r="H1898">
        <v>71</v>
      </c>
      <c r="I1898">
        <v>108</v>
      </c>
      <c r="J1898">
        <v>27</v>
      </c>
      <c r="K1898">
        <v>0</v>
      </c>
      <c r="L1898">
        <v>7</v>
      </c>
      <c r="M1898">
        <v>9</v>
      </c>
      <c r="N1898">
        <v>6</v>
      </c>
      <c r="O1898">
        <v>4</v>
      </c>
      <c r="P1898">
        <v>0</v>
      </c>
      <c r="Q1898">
        <v>1</v>
      </c>
      <c r="R1898">
        <v>1</v>
      </c>
      <c r="S1898">
        <v>1</v>
      </c>
      <c r="T1898">
        <v>1</v>
      </c>
      <c r="U1898">
        <v>0</v>
      </c>
      <c r="V1898">
        <v>3</v>
      </c>
      <c r="W1898">
        <v>11</v>
      </c>
      <c r="X1898">
        <v>1</v>
      </c>
      <c r="Y1898">
        <v>64</v>
      </c>
      <c r="Z1898">
        <v>2776</v>
      </c>
      <c r="AA1898">
        <v>0</v>
      </c>
      <c r="AB1898">
        <v>0</v>
      </c>
      <c r="AC1898">
        <v>1</v>
      </c>
      <c r="AD1898">
        <v>0</v>
      </c>
      <c r="AE1898">
        <v>0</v>
      </c>
      <c r="AF1898">
        <v>0</v>
      </c>
      <c r="AG1898">
        <v>0</v>
      </c>
      <c r="AH1898">
        <v>1</v>
      </c>
      <c r="AI1898">
        <v>0</v>
      </c>
      <c r="AJ1898">
        <v>0</v>
      </c>
      <c r="AK1898">
        <v>1649</v>
      </c>
      <c r="AL1898">
        <v>1622</v>
      </c>
      <c r="AM1898">
        <v>4</v>
      </c>
    </row>
    <row r="1899" spans="1:39" x14ac:dyDescent="0.25">
      <c r="A1899">
        <v>77598</v>
      </c>
      <c r="B1899">
        <v>0</v>
      </c>
      <c r="C1899">
        <v>0</v>
      </c>
      <c r="D1899">
        <v>53</v>
      </c>
      <c r="E1899">
        <v>1193</v>
      </c>
      <c r="F1899">
        <v>33</v>
      </c>
      <c r="G1899">
        <v>281</v>
      </c>
      <c r="H1899">
        <v>129</v>
      </c>
      <c r="I1899">
        <v>66</v>
      </c>
      <c r="J1899">
        <v>33</v>
      </c>
      <c r="K1899">
        <v>1</v>
      </c>
      <c r="L1899">
        <v>7</v>
      </c>
      <c r="M1899">
        <v>5</v>
      </c>
      <c r="N1899">
        <v>13</v>
      </c>
      <c r="O1899">
        <v>3</v>
      </c>
      <c r="P1899">
        <v>0</v>
      </c>
      <c r="Q1899">
        <v>0</v>
      </c>
      <c r="R1899">
        <v>1</v>
      </c>
      <c r="S1899">
        <v>0</v>
      </c>
      <c r="T1899">
        <v>0</v>
      </c>
      <c r="U1899">
        <v>0</v>
      </c>
      <c r="V1899">
        <v>3</v>
      </c>
      <c r="W1899">
        <v>11</v>
      </c>
      <c r="X1899">
        <v>0</v>
      </c>
      <c r="Y1899">
        <v>77</v>
      </c>
      <c r="Z1899">
        <v>2430</v>
      </c>
      <c r="AA1899">
        <v>0</v>
      </c>
      <c r="AB1899">
        <v>0</v>
      </c>
      <c r="AC1899">
        <v>1</v>
      </c>
      <c r="AD1899">
        <v>0</v>
      </c>
      <c r="AE1899">
        <v>0</v>
      </c>
      <c r="AF1899">
        <v>0</v>
      </c>
      <c r="AG1899">
        <v>0</v>
      </c>
      <c r="AH1899">
        <v>0</v>
      </c>
      <c r="AI1899">
        <v>1</v>
      </c>
      <c r="AJ1899">
        <v>0</v>
      </c>
      <c r="AK1899">
        <v>1702</v>
      </c>
      <c r="AL1899">
        <v>1669</v>
      </c>
      <c r="AM1899">
        <v>1</v>
      </c>
    </row>
    <row r="1900" spans="1:39" x14ac:dyDescent="0.25">
      <c r="A1900">
        <v>80982</v>
      </c>
      <c r="B1900">
        <v>1</v>
      </c>
      <c r="C1900">
        <v>1</v>
      </c>
      <c r="D1900">
        <v>48</v>
      </c>
      <c r="E1900">
        <v>505</v>
      </c>
      <c r="F1900">
        <v>137</v>
      </c>
      <c r="G1900">
        <v>401</v>
      </c>
      <c r="H1900">
        <v>104</v>
      </c>
      <c r="I1900">
        <v>22</v>
      </c>
      <c r="J1900">
        <v>22</v>
      </c>
      <c r="K1900">
        <v>3</v>
      </c>
      <c r="L1900">
        <v>11</v>
      </c>
      <c r="M1900">
        <v>5</v>
      </c>
      <c r="N1900">
        <v>11</v>
      </c>
      <c r="O1900">
        <v>5</v>
      </c>
      <c r="P1900">
        <v>0</v>
      </c>
      <c r="Q1900">
        <v>0</v>
      </c>
      <c r="R1900">
        <v>0</v>
      </c>
      <c r="S1900">
        <v>0</v>
      </c>
      <c r="T1900">
        <v>0</v>
      </c>
      <c r="U1900">
        <v>1</v>
      </c>
      <c r="V1900">
        <v>3</v>
      </c>
      <c r="W1900">
        <v>11</v>
      </c>
      <c r="X1900">
        <v>0</v>
      </c>
      <c r="Y1900">
        <v>61</v>
      </c>
      <c r="Z1900">
        <v>2696</v>
      </c>
      <c r="AA1900">
        <v>0</v>
      </c>
      <c r="AB1900">
        <v>0</v>
      </c>
      <c r="AC1900">
        <v>1</v>
      </c>
      <c r="AD1900">
        <v>0</v>
      </c>
      <c r="AE1900">
        <v>0</v>
      </c>
      <c r="AF1900">
        <v>0</v>
      </c>
      <c r="AG1900">
        <v>0</v>
      </c>
      <c r="AH1900">
        <v>1</v>
      </c>
      <c r="AI1900">
        <v>0</v>
      </c>
      <c r="AJ1900">
        <v>0</v>
      </c>
      <c r="AK1900">
        <v>1169</v>
      </c>
      <c r="AL1900">
        <v>1147</v>
      </c>
      <c r="AM1900">
        <v>0</v>
      </c>
    </row>
    <row r="1901" spans="1:39" x14ac:dyDescent="0.25">
      <c r="A1901">
        <v>22701</v>
      </c>
      <c r="B1901">
        <v>1</v>
      </c>
      <c r="C1901">
        <v>0</v>
      </c>
      <c r="D1901">
        <v>2</v>
      </c>
      <c r="E1901">
        <v>2</v>
      </c>
      <c r="F1901">
        <v>4</v>
      </c>
      <c r="G1901">
        <v>9</v>
      </c>
      <c r="H1901">
        <v>0</v>
      </c>
      <c r="I1901">
        <v>4</v>
      </c>
      <c r="J1901">
        <v>5</v>
      </c>
      <c r="K1901">
        <v>1</v>
      </c>
      <c r="L1901">
        <v>1</v>
      </c>
      <c r="M1901">
        <v>0</v>
      </c>
      <c r="N1901">
        <v>3</v>
      </c>
      <c r="O1901">
        <v>5</v>
      </c>
      <c r="P1901">
        <v>0</v>
      </c>
      <c r="Q1901">
        <v>0</v>
      </c>
      <c r="R1901">
        <v>0</v>
      </c>
      <c r="S1901">
        <v>0</v>
      </c>
      <c r="T1901">
        <v>0</v>
      </c>
      <c r="U1901">
        <v>0</v>
      </c>
      <c r="V1901">
        <v>3</v>
      </c>
      <c r="W1901">
        <v>11</v>
      </c>
      <c r="X1901">
        <v>0</v>
      </c>
      <c r="Y1901">
        <v>43</v>
      </c>
      <c r="Z1901">
        <v>2456</v>
      </c>
      <c r="AA1901">
        <v>0</v>
      </c>
      <c r="AB1901">
        <v>1</v>
      </c>
      <c r="AC1901">
        <v>0</v>
      </c>
      <c r="AD1901">
        <v>0</v>
      </c>
      <c r="AE1901">
        <v>0</v>
      </c>
      <c r="AF1901">
        <v>0</v>
      </c>
      <c r="AG1901">
        <v>0</v>
      </c>
      <c r="AH1901">
        <v>0</v>
      </c>
      <c r="AI1901">
        <v>1</v>
      </c>
      <c r="AJ1901">
        <v>0</v>
      </c>
      <c r="AK1901">
        <v>19</v>
      </c>
      <c r="AL1901">
        <v>14</v>
      </c>
      <c r="AM1901">
        <v>0</v>
      </c>
    </row>
    <row r="1902" spans="1:39" x14ac:dyDescent="0.25">
      <c r="A1902">
        <v>55212</v>
      </c>
      <c r="B1902">
        <v>0</v>
      </c>
      <c r="C1902">
        <v>1</v>
      </c>
      <c r="D1902">
        <v>65</v>
      </c>
      <c r="E1902">
        <v>1103</v>
      </c>
      <c r="F1902">
        <v>0</v>
      </c>
      <c r="G1902">
        <v>45</v>
      </c>
      <c r="H1902">
        <v>0</v>
      </c>
      <c r="I1902">
        <v>0</v>
      </c>
      <c r="J1902">
        <v>34</v>
      </c>
      <c r="K1902">
        <v>3</v>
      </c>
      <c r="L1902">
        <v>4</v>
      </c>
      <c r="M1902">
        <v>2</v>
      </c>
      <c r="N1902">
        <v>11</v>
      </c>
      <c r="O1902">
        <v>8</v>
      </c>
      <c r="P1902">
        <v>0</v>
      </c>
      <c r="Q1902">
        <v>1</v>
      </c>
      <c r="R1902">
        <v>0</v>
      </c>
      <c r="S1902">
        <v>0</v>
      </c>
      <c r="T1902">
        <v>1</v>
      </c>
      <c r="U1902">
        <v>0</v>
      </c>
      <c r="V1902">
        <v>3</v>
      </c>
      <c r="W1902">
        <v>11</v>
      </c>
      <c r="X1902">
        <v>0</v>
      </c>
      <c r="Y1902">
        <v>51</v>
      </c>
      <c r="Z1902">
        <v>2742</v>
      </c>
      <c r="AA1902">
        <v>0</v>
      </c>
      <c r="AB1902">
        <v>1</v>
      </c>
      <c r="AC1902">
        <v>0</v>
      </c>
      <c r="AD1902">
        <v>0</v>
      </c>
      <c r="AE1902">
        <v>0</v>
      </c>
      <c r="AF1902">
        <v>0</v>
      </c>
      <c r="AG1902">
        <v>0</v>
      </c>
      <c r="AH1902">
        <v>0</v>
      </c>
      <c r="AI1902">
        <v>0</v>
      </c>
      <c r="AJ1902">
        <v>1</v>
      </c>
      <c r="AK1902">
        <v>1148</v>
      </c>
      <c r="AL1902">
        <v>1114</v>
      </c>
      <c r="AM1902">
        <v>2</v>
      </c>
    </row>
    <row r="1903" spans="1:39" x14ac:dyDescent="0.25">
      <c r="A1903">
        <v>70617</v>
      </c>
      <c r="B1903">
        <v>0</v>
      </c>
      <c r="C1903">
        <v>0</v>
      </c>
      <c r="D1903">
        <v>45</v>
      </c>
      <c r="E1903">
        <v>353</v>
      </c>
      <c r="F1903">
        <v>61</v>
      </c>
      <c r="G1903">
        <v>753</v>
      </c>
      <c r="H1903">
        <v>40</v>
      </c>
      <c r="I1903">
        <v>46</v>
      </c>
      <c r="J1903">
        <v>27</v>
      </c>
      <c r="K1903">
        <v>1</v>
      </c>
      <c r="L1903">
        <v>3</v>
      </c>
      <c r="M1903">
        <v>3</v>
      </c>
      <c r="N1903">
        <v>7</v>
      </c>
      <c r="O1903">
        <v>2</v>
      </c>
      <c r="P1903">
        <v>0</v>
      </c>
      <c r="Q1903">
        <v>0</v>
      </c>
      <c r="R1903">
        <v>0</v>
      </c>
      <c r="S1903">
        <v>0</v>
      </c>
      <c r="T1903">
        <v>0</v>
      </c>
      <c r="U1903">
        <v>0</v>
      </c>
      <c r="V1903">
        <v>3</v>
      </c>
      <c r="W1903">
        <v>11</v>
      </c>
      <c r="X1903">
        <v>0</v>
      </c>
      <c r="Y1903">
        <v>50</v>
      </c>
      <c r="Z1903">
        <v>2530</v>
      </c>
      <c r="AA1903">
        <v>0</v>
      </c>
      <c r="AB1903">
        <v>1</v>
      </c>
      <c r="AC1903">
        <v>0</v>
      </c>
      <c r="AD1903">
        <v>0</v>
      </c>
      <c r="AE1903">
        <v>0</v>
      </c>
      <c r="AF1903">
        <v>0</v>
      </c>
      <c r="AG1903">
        <v>0</v>
      </c>
      <c r="AH1903">
        <v>1</v>
      </c>
      <c r="AI1903">
        <v>0</v>
      </c>
      <c r="AJ1903">
        <v>0</v>
      </c>
      <c r="AK1903">
        <v>1253</v>
      </c>
      <c r="AL1903">
        <v>1226</v>
      </c>
      <c r="AM1903">
        <v>0</v>
      </c>
    </row>
    <row r="1904" spans="1:39" x14ac:dyDescent="0.25">
      <c r="A1904">
        <v>64849</v>
      </c>
      <c r="B1904">
        <v>0</v>
      </c>
      <c r="C1904">
        <v>0</v>
      </c>
      <c r="D1904">
        <v>42</v>
      </c>
      <c r="E1904">
        <v>652</v>
      </c>
      <c r="F1904">
        <v>48</v>
      </c>
      <c r="G1904">
        <v>350</v>
      </c>
      <c r="H1904">
        <v>94</v>
      </c>
      <c r="I1904">
        <v>84</v>
      </c>
      <c r="J1904">
        <v>108</v>
      </c>
      <c r="K1904">
        <v>1</v>
      </c>
      <c r="L1904">
        <v>9</v>
      </c>
      <c r="M1904">
        <v>3</v>
      </c>
      <c r="N1904">
        <v>6</v>
      </c>
      <c r="O1904">
        <v>5</v>
      </c>
      <c r="P1904">
        <v>0</v>
      </c>
      <c r="Q1904">
        <v>0</v>
      </c>
      <c r="R1904">
        <v>0</v>
      </c>
      <c r="S1904">
        <v>0</v>
      </c>
      <c r="T1904">
        <v>0</v>
      </c>
      <c r="U1904">
        <v>0</v>
      </c>
      <c r="V1904">
        <v>3</v>
      </c>
      <c r="W1904">
        <v>11</v>
      </c>
      <c r="X1904">
        <v>1</v>
      </c>
      <c r="Y1904">
        <v>63</v>
      </c>
      <c r="Z1904">
        <v>2752</v>
      </c>
      <c r="AA1904">
        <v>0</v>
      </c>
      <c r="AB1904">
        <v>0</v>
      </c>
      <c r="AC1904">
        <v>1</v>
      </c>
      <c r="AD1904">
        <v>0</v>
      </c>
      <c r="AE1904">
        <v>0</v>
      </c>
      <c r="AF1904">
        <v>0</v>
      </c>
      <c r="AG1904">
        <v>0</v>
      </c>
      <c r="AH1904">
        <v>1</v>
      </c>
      <c r="AI1904">
        <v>0</v>
      </c>
      <c r="AJ1904">
        <v>0</v>
      </c>
      <c r="AK1904">
        <v>1228</v>
      </c>
      <c r="AL1904">
        <v>1120</v>
      </c>
      <c r="AM1904">
        <v>0</v>
      </c>
    </row>
    <row r="1905" spans="1:39" x14ac:dyDescent="0.25">
      <c r="A1905">
        <v>62694</v>
      </c>
      <c r="B1905">
        <v>1</v>
      </c>
      <c r="C1905">
        <v>1</v>
      </c>
      <c r="D1905">
        <v>29</v>
      </c>
      <c r="E1905">
        <v>379</v>
      </c>
      <c r="F1905">
        <v>6</v>
      </c>
      <c r="G1905">
        <v>157</v>
      </c>
      <c r="H1905">
        <v>25</v>
      </c>
      <c r="I1905">
        <v>91</v>
      </c>
      <c r="J1905">
        <v>91</v>
      </c>
      <c r="K1905">
        <v>5</v>
      </c>
      <c r="L1905">
        <v>9</v>
      </c>
      <c r="M1905">
        <v>3</v>
      </c>
      <c r="N1905">
        <v>7</v>
      </c>
      <c r="O1905">
        <v>7</v>
      </c>
      <c r="P1905">
        <v>0</v>
      </c>
      <c r="Q1905">
        <v>0</v>
      </c>
      <c r="R1905">
        <v>0</v>
      </c>
      <c r="S1905">
        <v>0</v>
      </c>
      <c r="T1905">
        <v>0</v>
      </c>
      <c r="U1905">
        <v>0</v>
      </c>
      <c r="V1905">
        <v>3</v>
      </c>
      <c r="W1905">
        <v>11</v>
      </c>
      <c r="X1905">
        <v>0</v>
      </c>
      <c r="Y1905">
        <v>55</v>
      </c>
      <c r="Z1905">
        <v>2536</v>
      </c>
      <c r="AA1905">
        <v>0</v>
      </c>
      <c r="AB1905">
        <v>1</v>
      </c>
      <c r="AC1905">
        <v>0</v>
      </c>
      <c r="AD1905">
        <v>0</v>
      </c>
      <c r="AE1905">
        <v>0</v>
      </c>
      <c r="AF1905">
        <v>0</v>
      </c>
      <c r="AG1905">
        <v>0</v>
      </c>
      <c r="AH1905">
        <v>0</v>
      </c>
      <c r="AI1905">
        <v>1</v>
      </c>
      <c r="AJ1905">
        <v>0</v>
      </c>
      <c r="AK1905">
        <v>658</v>
      </c>
      <c r="AL1905">
        <v>567</v>
      </c>
      <c r="AM1905">
        <v>0</v>
      </c>
    </row>
    <row r="1906" spans="1:39" x14ac:dyDescent="0.25">
      <c r="A1906">
        <v>61917</v>
      </c>
      <c r="B1906">
        <v>1</v>
      </c>
      <c r="C1906">
        <v>1</v>
      </c>
      <c r="D1906">
        <v>83</v>
      </c>
      <c r="E1906">
        <v>46</v>
      </c>
      <c r="F1906">
        <v>4</v>
      </c>
      <c r="G1906">
        <v>36</v>
      </c>
      <c r="H1906">
        <v>2</v>
      </c>
      <c r="I1906">
        <v>2</v>
      </c>
      <c r="J1906">
        <v>1</v>
      </c>
      <c r="K1906">
        <v>1</v>
      </c>
      <c r="L1906">
        <v>2</v>
      </c>
      <c r="M1906">
        <v>0</v>
      </c>
      <c r="N1906">
        <v>4</v>
      </c>
      <c r="O1906">
        <v>5</v>
      </c>
      <c r="P1906">
        <v>0</v>
      </c>
      <c r="Q1906">
        <v>0</v>
      </c>
      <c r="R1906">
        <v>0</v>
      </c>
      <c r="S1906">
        <v>0</v>
      </c>
      <c r="T1906">
        <v>0</v>
      </c>
      <c r="U1906">
        <v>0</v>
      </c>
      <c r="V1906">
        <v>3</v>
      </c>
      <c r="W1906">
        <v>11</v>
      </c>
      <c r="X1906">
        <v>0</v>
      </c>
      <c r="Y1906">
        <v>46</v>
      </c>
      <c r="Z1906">
        <v>2380</v>
      </c>
      <c r="AA1906">
        <v>0</v>
      </c>
      <c r="AB1906">
        <v>1</v>
      </c>
      <c r="AC1906">
        <v>0</v>
      </c>
      <c r="AD1906">
        <v>0</v>
      </c>
      <c r="AE1906">
        <v>0</v>
      </c>
      <c r="AF1906">
        <v>0</v>
      </c>
      <c r="AG1906">
        <v>0</v>
      </c>
      <c r="AH1906">
        <v>0</v>
      </c>
      <c r="AI1906">
        <v>0</v>
      </c>
      <c r="AJ1906">
        <v>1</v>
      </c>
      <c r="AK1906">
        <v>90</v>
      </c>
      <c r="AL1906">
        <v>89</v>
      </c>
      <c r="AM1906">
        <v>0</v>
      </c>
    </row>
    <row r="1907" spans="1:39" x14ac:dyDescent="0.25">
      <c r="A1907">
        <v>67472</v>
      </c>
      <c r="B1907">
        <v>0</v>
      </c>
      <c r="C1907">
        <v>1</v>
      </c>
      <c r="D1907">
        <v>93</v>
      </c>
      <c r="E1907">
        <v>162</v>
      </c>
      <c r="F1907">
        <v>31</v>
      </c>
      <c r="G1907">
        <v>127</v>
      </c>
      <c r="H1907">
        <v>8</v>
      </c>
      <c r="I1907">
        <v>17</v>
      </c>
      <c r="J1907">
        <v>69</v>
      </c>
      <c r="K1907">
        <v>2</v>
      </c>
      <c r="L1907">
        <v>4</v>
      </c>
      <c r="M1907">
        <v>2</v>
      </c>
      <c r="N1907">
        <v>7</v>
      </c>
      <c r="O1907">
        <v>3</v>
      </c>
      <c r="P1907">
        <v>0</v>
      </c>
      <c r="Q1907">
        <v>0</v>
      </c>
      <c r="R1907">
        <v>0</v>
      </c>
      <c r="S1907">
        <v>0</v>
      </c>
      <c r="T1907">
        <v>0</v>
      </c>
      <c r="U1907">
        <v>0</v>
      </c>
      <c r="V1907">
        <v>3</v>
      </c>
      <c r="W1907">
        <v>11</v>
      </c>
      <c r="X1907">
        <v>0</v>
      </c>
      <c r="Y1907">
        <v>73</v>
      </c>
      <c r="Z1907">
        <v>2433</v>
      </c>
      <c r="AA1907">
        <v>0</v>
      </c>
      <c r="AB1907">
        <v>1</v>
      </c>
      <c r="AC1907">
        <v>0</v>
      </c>
      <c r="AD1907">
        <v>0</v>
      </c>
      <c r="AE1907">
        <v>0</v>
      </c>
      <c r="AF1907">
        <v>0</v>
      </c>
      <c r="AG1907">
        <v>0</v>
      </c>
      <c r="AH1907">
        <v>0</v>
      </c>
      <c r="AI1907">
        <v>0</v>
      </c>
      <c r="AJ1907">
        <v>1</v>
      </c>
      <c r="AK1907">
        <v>345</v>
      </c>
      <c r="AL1907">
        <v>276</v>
      </c>
      <c r="AM1907">
        <v>0</v>
      </c>
    </row>
    <row r="1908" spans="1:39" x14ac:dyDescent="0.25">
      <c r="A1908">
        <v>21059</v>
      </c>
      <c r="B1908">
        <v>1</v>
      </c>
      <c r="C1908">
        <v>0</v>
      </c>
      <c r="D1908">
        <v>40</v>
      </c>
      <c r="E1908">
        <v>8</v>
      </c>
      <c r="F1908">
        <v>3</v>
      </c>
      <c r="G1908">
        <v>19</v>
      </c>
      <c r="H1908">
        <v>3</v>
      </c>
      <c r="I1908">
        <v>3</v>
      </c>
      <c r="J1908">
        <v>8</v>
      </c>
      <c r="K1908">
        <v>3</v>
      </c>
      <c r="L1908">
        <v>3</v>
      </c>
      <c r="M1908">
        <v>0</v>
      </c>
      <c r="N1908">
        <v>3</v>
      </c>
      <c r="O1908">
        <v>6</v>
      </c>
      <c r="P1908">
        <v>0</v>
      </c>
      <c r="Q1908">
        <v>0</v>
      </c>
      <c r="R1908">
        <v>0</v>
      </c>
      <c r="S1908">
        <v>0</v>
      </c>
      <c r="T1908">
        <v>0</v>
      </c>
      <c r="U1908">
        <v>0</v>
      </c>
      <c r="V1908">
        <v>3</v>
      </c>
      <c r="W1908">
        <v>11</v>
      </c>
      <c r="X1908">
        <v>0</v>
      </c>
      <c r="Y1908">
        <v>38</v>
      </c>
      <c r="Z1908">
        <v>2332</v>
      </c>
      <c r="AA1908">
        <v>0</v>
      </c>
      <c r="AB1908">
        <v>1</v>
      </c>
      <c r="AC1908">
        <v>0</v>
      </c>
      <c r="AD1908">
        <v>0</v>
      </c>
      <c r="AE1908">
        <v>0</v>
      </c>
      <c r="AF1908">
        <v>0</v>
      </c>
      <c r="AG1908">
        <v>0</v>
      </c>
      <c r="AH1908">
        <v>0</v>
      </c>
      <c r="AI1908">
        <v>1</v>
      </c>
      <c r="AJ1908">
        <v>0</v>
      </c>
      <c r="AK1908">
        <v>36</v>
      </c>
      <c r="AL1908">
        <v>28</v>
      </c>
      <c r="AM1908">
        <v>0</v>
      </c>
    </row>
    <row r="1909" spans="1:39" x14ac:dyDescent="0.25">
      <c r="A1909">
        <v>29543</v>
      </c>
      <c r="B1909">
        <v>2</v>
      </c>
      <c r="C1909">
        <v>0</v>
      </c>
      <c r="D1909">
        <v>47</v>
      </c>
      <c r="E1909">
        <v>17</v>
      </c>
      <c r="F1909">
        <v>3</v>
      </c>
      <c r="G1909">
        <v>18</v>
      </c>
      <c r="H1909">
        <v>3</v>
      </c>
      <c r="I1909">
        <v>4</v>
      </c>
      <c r="J1909">
        <v>18</v>
      </c>
      <c r="K1909">
        <v>2</v>
      </c>
      <c r="L1909">
        <v>3</v>
      </c>
      <c r="M1909">
        <v>1</v>
      </c>
      <c r="N1909">
        <v>2</v>
      </c>
      <c r="O1909">
        <v>7</v>
      </c>
      <c r="P1909">
        <v>0</v>
      </c>
      <c r="Q1909">
        <v>0</v>
      </c>
      <c r="R1909">
        <v>0</v>
      </c>
      <c r="S1909">
        <v>0</v>
      </c>
      <c r="T1909">
        <v>0</v>
      </c>
      <c r="U1909">
        <v>0</v>
      </c>
      <c r="V1909">
        <v>3</v>
      </c>
      <c r="W1909">
        <v>11</v>
      </c>
      <c r="X1909">
        <v>0</v>
      </c>
      <c r="Y1909">
        <v>52</v>
      </c>
      <c r="Z1909">
        <v>2248</v>
      </c>
      <c r="AA1909">
        <v>0</v>
      </c>
      <c r="AB1909">
        <v>1</v>
      </c>
      <c r="AC1909">
        <v>0</v>
      </c>
      <c r="AD1909">
        <v>0</v>
      </c>
      <c r="AE1909">
        <v>0</v>
      </c>
      <c r="AF1909">
        <v>0</v>
      </c>
      <c r="AG1909">
        <v>0</v>
      </c>
      <c r="AH1909">
        <v>0</v>
      </c>
      <c r="AI1909">
        <v>1</v>
      </c>
      <c r="AJ1909">
        <v>0</v>
      </c>
      <c r="AK1909">
        <v>45</v>
      </c>
      <c r="AL1909">
        <v>27</v>
      </c>
      <c r="AM1909">
        <v>0</v>
      </c>
    </row>
    <row r="1910" spans="1:39" x14ac:dyDescent="0.25">
      <c r="A1910">
        <v>75903</v>
      </c>
      <c r="B1910">
        <v>0</v>
      </c>
      <c r="C1910">
        <v>1</v>
      </c>
      <c r="D1910">
        <v>50</v>
      </c>
      <c r="E1910">
        <v>340</v>
      </c>
      <c r="F1910">
        <v>108</v>
      </c>
      <c r="G1910">
        <v>185</v>
      </c>
      <c r="H1910">
        <v>130</v>
      </c>
      <c r="I1910">
        <v>38</v>
      </c>
      <c r="J1910">
        <v>100</v>
      </c>
      <c r="K1910">
        <v>2</v>
      </c>
      <c r="L1910">
        <v>6</v>
      </c>
      <c r="M1910">
        <v>6</v>
      </c>
      <c r="N1910">
        <v>9</v>
      </c>
      <c r="O1910">
        <v>3</v>
      </c>
      <c r="P1910">
        <v>0</v>
      </c>
      <c r="Q1910">
        <v>0</v>
      </c>
      <c r="R1910">
        <v>0</v>
      </c>
      <c r="S1910">
        <v>0</v>
      </c>
      <c r="T1910">
        <v>0</v>
      </c>
      <c r="U1910">
        <v>0</v>
      </c>
      <c r="V1910">
        <v>3</v>
      </c>
      <c r="W1910">
        <v>11</v>
      </c>
      <c r="X1910">
        <v>0</v>
      </c>
      <c r="Y1910">
        <v>69</v>
      </c>
      <c r="Z1910">
        <v>2606</v>
      </c>
      <c r="AA1910">
        <v>0</v>
      </c>
      <c r="AB1910">
        <v>1</v>
      </c>
      <c r="AC1910">
        <v>0</v>
      </c>
      <c r="AD1910">
        <v>0</v>
      </c>
      <c r="AE1910">
        <v>0</v>
      </c>
      <c r="AF1910">
        <v>0</v>
      </c>
      <c r="AG1910">
        <v>0</v>
      </c>
      <c r="AH1910">
        <v>1</v>
      </c>
      <c r="AI1910">
        <v>0</v>
      </c>
      <c r="AJ1910">
        <v>0</v>
      </c>
      <c r="AK1910">
        <v>801</v>
      </c>
      <c r="AL1910">
        <v>701</v>
      </c>
      <c r="AM1910">
        <v>0</v>
      </c>
    </row>
    <row r="1911" spans="1:39" x14ac:dyDescent="0.25">
      <c r="A1911">
        <v>34984</v>
      </c>
      <c r="B1911">
        <v>1</v>
      </c>
      <c r="C1911">
        <v>1</v>
      </c>
      <c r="D1911">
        <v>40</v>
      </c>
      <c r="E1911">
        <v>8</v>
      </c>
      <c r="F1911">
        <v>4</v>
      </c>
      <c r="G1911">
        <v>15</v>
      </c>
      <c r="H1911">
        <v>3</v>
      </c>
      <c r="I1911">
        <v>5</v>
      </c>
      <c r="J1911">
        <v>3</v>
      </c>
      <c r="K1911">
        <v>2</v>
      </c>
      <c r="L1911">
        <v>1</v>
      </c>
      <c r="M1911">
        <v>0</v>
      </c>
      <c r="N1911">
        <v>3</v>
      </c>
      <c r="O1911">
        <v>7</v>
      </c>
      <c r="P1911">
        <v>0</v>
      </c>
      <c r="Q1911">
        <v>0</v>
      </c>
      <c r="R1911">
        <v>0</v>
      </c>
      <c r="S1911">
        <v>0</v>
      </c>
      <c r="T1911">
        <v>0</v>
      </c>
      <c r="U1911">
        <v>0</v>
      </c>
      <c r="V1911">
        <v>3</v>
      </c>
      <c r="W1911">
        <v>11</v>
      </c>
      <c r="X1911">
        <v>0</v>
      </c>
      <c r="Y1911">
        <v>45</v>
      </c>
      <c r="Z1911">
        <v>2820</v>
      </c>
      <c r="AA1911">
        <v>0</v>
      </c>
      <c r="AB1911">
        <v>0</v>
      </c>
      <c r="AC1911">
        <v>0</v>
      </c>
      <c r="AD1911">
        <v>1</v>
      </c>
      <c r="AE1911">
        <v>0</v>
      </c>
      <c r="AF1911">
        <v>1</v>
      </c>
      <c r="AG1911">
        <v>0</v>
      </c>
      <c r="AH1911">
        <v>0</v>
      </c>
      <c r="AI1911">
        <v>0</v>
      </c>
      <c r="AJ1911">
        <v>0</v>
      </c>
      <c r="AK1911">
        <v>35</v>
      </c>
      <c r="AL1911">
        <v>32</v>
      </c>
      <c r="AM1911">
        <v>0</v>
      </c>
    </row>
    <row r="1912" spans="1:39" x14ac:dyDescent="0.25">
      <c r="A1912">
        <v>54998</v>
      </c>
      <c r="B1912">
        <v>0</v>
      </c>
      <c r="C1912">
        <v>1</v>
      </c>
      <c r="D1912">
        <v>3</v>
      </c>
      <c r="E1912">
        <v>154</v>
      </c>
      <c r="F1912">
        <v>22</v>
      </c>
      <c r="G1912">
        <v>202</v>
      </c>
      <c r="H1912">
        <v>39</v>
      </c>
      <c r="I1912">
        <v>30</v>
      </c>
      <c r="J1912">
        <v>8</v>
      </c>
      <c r="K1912">
        <v>5</v>
      </c>
      <c r="L1912">
        <v>4</v>
      </c>
      <c r="M1912">
        <v>2</v>
      </c>
      <c r="N1912">
        <v>9</v>
      </c>
      <c r="O1912">
        <v>4</v>
      </c>
      <c r="P1912">
        <v>0</v>
      </c>
      <c r="Q1912">
        <v>0</v>
      </c>
      <c r="R1912">
        <v>0</v>
      </c>
      <c r="S1912">
        <v>0</v>
      </c>
      <c r="T1912">
        <v>0</v>
      </c>
      <c r="U1912">
        <v>0</v>
      </c>
      <c r="V1912">
        <v>3</v>
      </c>
      <c r="W1912">
        <v>11</v>
      </c>
      <c r="X1912">
        <v>1</v>
      </c>
      <c r="Y1912">
        <v>64</v>
      </c>
      <c r="Z1912">
        <v>2635</v>
      </c>
      <c r="AA1912">
        <v>0</v>
      </c>
      <c r="AB1912">
        <v>0</v>
      </c>
      <c r="AC1912">
        <v>1</v>
      </c>
      <c r="AD1912">
        <v>0</v>
      </c>
      <c r="AE1912">
        <v>0</v>
      </c>
      <c r="AF1912">
        <v>0</v>
      </c>
      <c r="AG1912">
        <v>0</v>
      </c>
      <c r="AH1912">
        <v>0</v>
      </c>
      <c r="AI1912">
        <v>0</v>
      </c>
      <c r="AJ1912">
        <v>1</v>
      </c>
      <c r="AK1912">
        <v>447</v>
      </c>
      <c r="AL1912">
        <v>439</v>
      </c>
      <c r="AM1912">
        <v>0</v>
      </c>
    </row>
    <row r="1913" spans="1:39" x14ac:dyDescent="0.25">
      <c r="A1913">
        <v>54356</v>
      </c>
      <c r="B1913">
        <v>0</v>
      </c>
      <c r="C1913">
        <v>1</v>
      </c>
      <c r="D1913">
        <v>62</v>
      </c>
      <c r="E1913">
        <v>710</v>
      </c>
      <c r="F1913">
        <v>15</v>
      </c>
      <c r="G1913">
        <v>30</v>
      </c>
      <c r="H1913">
        <v>20</v>
      </c>
      <c r="I1913">
        <v>0</v>
      </c>
      <c r="J1913">
        <v>0</v>
      </c>
      <c r="K1913">
        <v>3</v>
      </c>
      <c r="L1913">
        <v>11</v>
      </c>
      <c r="M1913">
        <v>2</v>
      </c>
      <c r="N1913">
        <v>8</v>
      </c>
      <c r="O1913">
        <v>8</v>
      </c>
      <c r="P1913">
        <v>0</v>
      </c>
      <c r="Q1913">
        <v>0</v>
      </c>
      <c r="R1913">
        <v>0</v>
      </c>
      <c r="S1913">
        <v>0</v>
      </c>
      <c r="T1913">
        <v>0</v>
      </c>
      <c r="U1913">
        <v>0</v>
      </c>
      <c r="V1913">
        <v>3</v>
      </c>
      <c r="W1913">
        <v>11</v>
      </c>
      <c r="X1913">
        <v>1</v>
      </c>
      <c r="Y1913">
        <v>71</v>
      </c>
      <c r="Z1913">
        <v>2746</v>
      </c>
      <c r="AA1913">
        <v>0</v>
      </c>
      <c r="AB1913">
        <v>0</v>
      </c>
      <c r="AC1913">
        <v>0</v>
      </c>
      <c r="AD1913">
        <v>0</v>
      </c>
      <c r="AE1913">
        <v>1</v>
      </c>
      <c r="AF1913">
        <v>0</v>
      </c>
      <c r="AG1913">
        <v>0</v>
      </c>
      <c r="AH1913">
        <v>0</v>
      </c>
      <c r="AI1913">
        <v>0</v>
      </c>
      <c r="AJ1913">
        <v>1</v>
      </c>
      <c r="AK1913">
        <v>775</v>
      </c>
      <c r="AL1913">
        <v>775</v>
      </c>
      <c r="AM1913">
        <v>0</v>
      </c>
    </row>
    <row r="1914" spans="1:39" x14ac:dyDescent="0.25">
      <c r="A1914">
        <v>34242</v>
      </c>
      <c r="B1914">
        <v>0</v>
      </c>
      <c r="C1914">
        <v>1</v>
      </c>
      <c r="D1914">
        <v>25</v>
      </c>
      <c r="E1914">
        <v>8</v>
      </c>
      <c r="F1914">
        <v>2</v>
      </c>
      <c r="G1914">
        <v>4</v>
      </c>
      <c r="H1914">
        <v>0</v>
      </c>
      <c r="I1914">
        <v>0</v>
      </c>
      <c r="J1914">
        <v>1</v>
      </c>
      <c r="K1914">
        <v>1</v>
      </c>
      <c r="L1914">
        <v>0</v>
      </c>
      <c r="M1914">
        <v>0</v>
      </c>
      <c r="N1914">
        <v>3</v>
      </c>
      <c r="O1914">
        <v>5</v>
      </c>
      <c r="P1914">
        <v>0</v>
      </c>
      <c r="Q1914">
        <v>0</v>
      </c>
      <c r="R1914">
        <v>0</v>
      </c>
      <c r="S1914">
        <v>0</v>
      </c>
      <c r="T1914">
        <v>0</v>
      </c>
      <c r="U1914">
        <v>0</v>
      </c>
      <c r="V1914">
        <v>3</v>
      </c>
      <c r="W1914">
        <v>11</v>
      </c>
      <c r="X1914">
        <v>0</v>
      </c>
      <c r="Y1914">
        <v>61</v>
      </c>
      <c r="Z1914">
        <v>2257</v>
      </c>
      <c r="AA1914">
        <v>0</v>
      </c>
      <c r="AB1914">
        <v>1</v>
      </c>
      <c r="AC1914">
        <v>0</v>
      </c>
      <c r="AD1914">
        <v>0</v>
      </c>
      <c r="AE1914">
        <v>0</v>
      </c>
      <c r="AF1914">
        <v>0</v>
      </c>
      <c r="AG1914">
        <v>0</v>
      </c>
      <c r="AH1914">
        <v>0</v>
      </c>
      <c r="AI1914">
        <v>1</v>
      </c>
      <c r="AJ1914">
        <v>0</v>
      </c>
      <c r="AK1914">
        <v>14</v>
      </c>
      <c r="AL1914">
        <v>13</v>
      </c>
      <c r="AM1914">
        <v>0</v>
      </c>
    </row>
    <row r="1915" spans="1:39" x14ac:dyDescent="0.25">
      <c r="A1915">
        <v>25410</v>
      </c>
      <c r="B1915">
        <v>1</v>
      </c>
      <c r="C1915">
        <v>0</v>
      </c>
      <c r="D1915">
        <v>48</v>
      </c>
      <c r="E1915">
        <v>2</v>
      </c>
      <c r="F1915">
        <v>2</v>
      </c>
      <c r="G1915">
        <v>4</v>
      </c>
      <c r="H1915">
        <v>13</v>
      </c>
      <c r="I1915">
        <v>13</v>
      </c>
      <c r="J1915">
        <v>4</v>
      </c>
      <c r="K1915">
        <v>1</v>
      </c>
      <c r="L1915">
        <v>1</v>
      </c>
      <c r="M1915">
        <v>0</v>
      </c>
      <c r="N1915">
        <v>4</v>
      </c>
      <c r="O1915">
        <v>4</v>
      </c>
      <c r="P1915">
        <v>0</v>
      </c>
      <c r="Q1915">
        <v>0</v>
      </c>
      <c r="R1915">
        <v>0</v>
      </c>
      <c r="S1915">
        <v>0</v>
      </c>
      <c r="T1915">
        <v>0</v>
      </c>
      <c r="U1915">
        <v>0</v>
      </c>
      <c r="V1915">
        <v>3</v>
      </c>
      <c r="W1915">
        <v>11</v>
      </c>
      <c r="X1915">
        <v>0</v>
      </c>
      <c r="Y1915">
        <v>47</v>
      </c>
      <c r="Z1915">
        <v>2461</v>
      </c>
      <c r="AA1915">
        <v>0</v>
      </c>
      <c r="AB1915">
        <v>1</v>
      </c>
      <c r="AC1915">
        <v>0</v>
      </c>
      <c r="AD1915">
        <v>0</v>
      </c>
      <c r="AE1915">
        <v>0</v>
      </c>
      <c r="AF1915">
        <v>0</v>
      </c>
      <c r="AG1915">
        <v>0</v>
      </c>
      <c r="AH1915">
        <v>1</v>
      </c>
      <c r="AI1915">
        <v>0</v>
      </c>
      <c r="AJ1915">
        <v>0</v>
      </c>
      <c r="AK1915">
        <v>34</v>
      </c>
      <c r="AL1915">
        <v>30</v>
      </c>
      <c r="AM1915">
        <v>0</v>
      </c>
    </row>
    <row r="1916" spans="1:39" x14ac:dyDescent="0.25">
      <c r="A1916">
        <v>73356</v>
      </c>
      <c r="B1916">
        <v>0</v>
      </c>
      <c r="C1916">
        <v>0</v>
      </c>
      <c r="D1916">
        <v>56</v>
      </c>
      <c r="E1916">
        <v>1050</v>
      </c>
      <c r="F1916">
        <v>14</v>
      </c>
      <c r="G1916">
        <v>322</v>
      </c>
      <c r="H1916">
        <v>0</v>
      </c>
      <c r="I1916">
        <v>14</v>
      </c>
      <c r="J1916">
        <v>112</v>
      </c>
      <c r="K1916">
        <v>1</v>
      </c>
      <c r="L1916">
        <v>5</v>
      </c>
      <c r="M1916">
        <v>11</v>
      </c>
      <c r="N1916">
        <v>5</v>
      </c>
      <c r="O1916">
        <v>2</v>
      </c>
      <c r="P1916">
        <v>1</v>
      </c>
      <c r="Q1916">
        <v>0</v>
      </c>
      <c r="R1916">
        <v>1</v>
      </c>
      <c r="S1916">
        <v>1</v>
      </c>
      <c r="T1916">
        <v>0</v>
      </c>
      <c r="U1916">
        <v>0</v>
      </c>
      <c r="V1916">
        <v>3</v>
      </c>
      <c r="W1916">
        <v>11</v>
      </c>
      <c r="X1916">
        <v>1</v>
      </c>
      <c r="Y1916">
        <v>36</v>
      </c>
      <c r="Z1916">
        <v>2302</v>
      </c>
      <c r="AA1916">
        <v>0</v>
      </c>
      <c r="AB1916">
        <v>1</v>
      </c>
      <c r="AC1916">
        <v>0</v>
      </c>
      <c r="AD1916">
        <v>0</v>
      </c>
      <c r="AE1916">
        <v>0</v>
      </c>
      <c r="AF1916">
        <v>0</v>
      </c>
      <c r="AG1916">
        <v>0</v>
      </c>
      <c r="AH1916">
        <v>0</v>
      </c>
      <c r="AI1916">
        <v>0</v>
      </c>
      <c r="AJ1916">
        <v>1</v>
      </c>
      <c r="AK1916">
        <v>1400</v>
      </c>
      <c r="AL1916">
        <v>1288</v>
      </c>
      <c r="AM1916">
        <v>3</v>
      </c>
    </row>
    <row r="1917" spans="1:39" x14ac:dyDescent="0.25">
      <c r="A1917">
        <v>28320</v>
      </c>
      <c r="B1917">
        <v>0</v>
      </c>
      <c r="C1917">
        <v>1</v>
      </c>
      <c r="D1917">
        <v>68</v>
      </c>
      <c r="E1917">
        <v>19</v>
      </c>
      <c r="F1917">
        <v>1</v>
      </c>
      <c r="G1917">
        <v>14</v>
      </c>
      <c r="H1917">
        <v>3</v>
      </c>
      <c r="I1917">
        <v>2</v>
      </c>
      <c r="J1917">
        <v>4</v>
      </c>
      <c r="K1917">
        <v>1</v>
      </c>
      <c r="L1917">
        <v>1</v>
      </c>
      <c r="M1917">
        <v>0</v>
      </c>
      <c r="N1917">
        <v>3</v>
      </c>
      <c r="O1917">
        <v>8</v>
      </c>
      <c r="P1917">
        <v>0</v>
      </c>
      <c r="Q1917">
        <v>0</v>
      </c>
      <c r="R1917">
        <v>0</v>
      </c>
      <c r="S1917">
        <v>0</v>
      </c>
      <c r="T1917">
        <v>0</v>
      </c>
      <c r="U1917">
        <v>0</v>
      </c>
      <c r="V1917">
        <v>3</v>
      </c>
      <c r="W1917">
        <v>11</v>
      </c>
      <c r="X1917">
        <v>0</v>
      </c>
      <c r="Y1917">
        <v>70</v>
      </c>
      <c r="Z1917">
        <v>2690</v>
      </c>
      <c r="AA1917">
        <v>0</v>
      </c>
      <c r="AB1917">
        <v>0</v>
      </c>
      <c r="AC1917">
        <v>0</v>
      </c>
      <c r="AD1917">
        <v>1</v>
      </c>
      <c r="AE1917">
        <v>0</v>
      </c>
      <c r="AF1917">
        <v>0</v>
      </c>
      <c r="AG1917">
        <v>0</v>
      </c>
      <c r="AH1917">
        <v>1</v>
      </c>
      <c r="AI1917">
        <v>0</v>
      </c>
      <c r="AJ1917">
        <v>0</v>
      </c>
      <c r="AK1917">
        <v>39</v>
      </c>
      <c r="AL1917">
        <v>35</v>
      </c>
      <c r="AM1917">
        <v>0</v>
      </c>
    </row>
    <row r="1918" spans="1:39" x14ac:dyDescent="0.25">
      <c r="A1918">
        <v>23763</v>
      </c>
      <c r="B1918">
        <v>1</v>
      </c>
      <c r="C1918">
        <v>0</v>
      </c>
      <c r="D1918">
        <v>64</v>
      </c>
      <c r="E1918">
        <v>22</v>
      </c>
      <c r="F1918">
        <v>0</v>
      </c>
      <c r="G1918">
        <v>6</v>
      </c>
      <c r="H1918">
        <v>6</v>
      </c>
      <c r="I1918">
        <v>2</v>
      </c>
      <c r="J1918">
        <v>6</v>
      </c>
      <c r="K1918">
        <v>1</v>
      </c>
      <c r="L1918">
        <v>1</v>
      </c>
      <c r="M1918">
        <v>0</v>
      </c>
      <c r="N1918">
        <v>3</v>
      </c>
      <c r="O1918">
        <v>7</v>
      </c>
      <c r="P1918">
        <v>0</v>
      </c>
      <c r="Q1918">
        <v>0</v>
      </c>
      <c r="R1918">
        <v>0</v>
      </c>
      <c r="S1918">
        <v>0</v>
      </c>
      <c r="T1918">
        <v>0</v>
      </c>
      <c r="U1918">
        <v>0</v>
      </c>
      <c r="V1918">
        <v>3</v>
      </c>
      <c r="W1918">
        <v>11</v>
      </c>
      <c r="X1918">
        <v>0</v>
      </c>
      <c r="Y1918">
        <v>43</v>
      </c>
      <c r="Z1918">
        <v>2850</v>
      </c>
      <c r="AA1918">
        <v>0</v>
      </c>
      <c r="AB1918">
        <v>0</v>
      </c>
      <c r="AC1918">
        <v>1</v>
      </c>
      <c r="AD1918">
        <v>0</v>
      </c>
      <c r="AE1918">
        <v>0</v>
      </c>
      <c r="AF1918">
        <v>0</v>
      </c>
      <c r="AG1918">
        <v>0</v>
      </c>
      <c r="AH1918">
        <v>1</v>
      </c>
      <c r="AI1918">
        <v>0</v>
      </c>
      <c r="AJ1918">
        <v>0</v>
      </c>
      <c r="AK1918">
        <v>36</v>
      </c>
      <c r="AL1918">
        <v>30</v>
      </c>
      <c r="AM1918">
        <v>0</v>
      </c>
    </row>
    <row r="1919" spans="1:39" x14ac:dyDescent="0.25">
      <c r="A1919">
        <v>72570</v>
      </c>
      <c r="B1919">
        <v>0</v>
      </c>
      <c r="C1919">
        <v>0</v>
      </c>
      <c r="D1919">
        <v>67</v>
      </c>
      <c r="E1919">
        <v>274</v>
      </c>
      <c r="F1919">
        <v>83</v>
      </c>
      <c r="G1919">
        <v>216</v>
      </c>
      <c r="H1919">
        <v>151</v>
      </c>
      <c r="I1919">
        <v>141</v>
      </c>
      <c r="J1919">
        <v>224</v>
      </c>
      <c r="K1919">
        <v>1</v>
      </c>
      <c r="L1919">
        <v>4</v>
      </c>
      <c r="M1919">
        <v>6</v>
      </c>
      <c r="N1919">
        <v>12</v>
      </c>
      <c r="O1919">
        <v>1</v>
      </c>
      <c r="P1919">
        <v>0</v>
      </c>
      <c r="Q1919">
        <v>0</v>
      </c>
      <c r="R1919">
        <v>0</v>
      </c>
      <c r="S1919">
        <v>0</v>
      </c>
      <c r="T1919">
        <v>0</v>
      </c>
      <c r="U1919">
        <v>0</v>
      </c>
      <c r="V1919">
        <v>3</v>
      </c>
      <c r="W1919">
        <v>11</v>
      </c>
      <c r="X1919">
        <v>0</v>
      </c>
      <c r="Y1919">
        <v>36</v>
      </c>
      <c r="Z1919">
        <v>2224</v>
      </c>
      <c r="AA1919">
        <v>0</v>
      </c>
      <c r="AB1919">
        <v>1</v>
      </c>
      <c r="AC1919">
        <v>0</v>
      </c>
      <c r="AD1919">
        <v>0</v>
      </c>
      <c r="AE1919">
        <v>0</v>
      </c>
      <c r="AF1919">
        <v>0</v>
      </c>
      <c r="AG1919">
        <v>0</v>
      </c>
      <c r="AH1919">
        <v>1</v>
      </c>
      <c r="AI1919">
        <v>0</v>
      </c>
      <c r="AJ1919">
        <v>0</v>
      </c>
      <c r="AK1919">
        <v>865</v>
      </c>
      <c r="AL1919">
        <v>641</v>
      </c>
      <c r="AM1919">
        <v>0</v>
      </c>
    </row>
    <row r="1920" spans="1:39" x14ac:dyDescent="0.25">
      <c r="A1920">
        <v>34529</v>
      </c>
      <c r="B1920">
        <v>1</v>
      </c>
      <c r="C1920">
        <v>0</v>
      </c>
      <c r="D1920">
        <v>94</v>
      </c>
      <c r="E1920">
        <v>68</v>
      </c>
      <c r="F1920">
        <v>6</v>
      </c>
      <c r="G1920">
        <v>38</v>
      </c>
      <c r="H1920">
        <v>3</v>
      </c>
      <c r="I1920">
        <v>6</v>
      </c>
      <c r="J1920">
        <v>41</v>
      </c>
      <c r="K1920">
        <v>2</v>
      </c>
      <c r="L1920">
        <v>2</v>
      </c>
      <c r="M1920">
        <v>2</v>
      </c>
      <c r="N1920">
        <v>3</v>
      </c>
      <c r="O1920">
        <v>7</v>
      </c>
      <c r="P1920">
        <v>0</v>
      </c>
      <c r="Q1920">
        <v>0</v>
      </c>
      <c r="R1920">
        <v>0</v>
      </c>
      <c r="S1920">
        <v>0</v>
      </c>
      <c r="T1920">
        <v>0</v>
      </c>
      <c r="U1920">
        <v>0</v>
      </c>
      <c r="V1920">
        <v>3</v>
      </c>
      <c r="W1920">
        <v>11</v>
      </c>
      <c r="X1920">
        <v>0</v>
      </c>
      <c r="Y1920">
        <v>44</v>
      </c>
      <c r="Z1920">
        <v>2812</v>
      </c>
      <c r="AA1920">
        <v>0</v>
      </c>
      <c r="AB1920">
        <v>1</v>
      </c>
      <c r="AC1920">
        <v>0</v>
      </c>
      <c r="AD1920">
        <v>0</v>
      </c>
      <c r="AE1920">
        <v>0</v>
      </c>
      <c r="AF1920">
        <v>0</v>
      </c>
      <c r="AG1920">
        <v>0</v>
      </c>
      <c r="AH1920">
        <v>0</v>
      </c>
      <c r="AI1920">
        <v>1</v>
      </c>
      <c r="AJ1920">
        <v>0</v>
      </c>
      <c r="AK1920">
        <v>121</v>
      </c>
      <c r="AL1920">
        <v>80</v>
      </c>
      <c r="AM1920">
        <v>0</v>
      </c>
    </row>
    <row r="1921" spans="1:39" x14ac:dyDescent="0.25">
      <c r="A1921">
        <v>70792</v>
      </c>
      <c r="B1921">
        <v>0</v>
      </c>
      <c r="C1921">
        <v>0</v>
      </c>
      <c r="D1921">
        <v>82</v>
      </c>
      <c r="E1921">
        <v>344</v>
      </c>
      <c r="F1921">
        <v>45</v>
      </c>
      <c r="G1921">
        <v>654</v>
      </c>
      <c r="H1921">
        <v>104</v>
      </c>
      <c r="I1921">
        <v>11</v>
      </c>
      <c r="J1921">
        <v>114</v>
      </c>
      <c r="K1921">
        <v>2</v>
      </c>
      <c r="L1921">
        <v>3</v>
      </c>
      <c r="M1921">
        <v>4</v>
      </c>
      <c r="N1921">
        <v>10</v>
      </c>
      <c r="O1921">
        <v>3</v>
      </c>
      <c r="P1921">
        <v>0</v>
      </c>
      <c r="Q1921">
        <v>0</v>
      </c>
      <c r="R1921">
        <v>0</v>
      </c>
      <c r="S1921">
        <v>0</v>
      </c>
      <c r="T1921">
        <v>0</v>
      </c>
      <c r="U1921">
        <v>0</v>
      </c>
      <c r="V1921">
        <v>3</v>
      </c>
      <c r="W1921">
        <v>11</v>
      </c>
      <c r="X1921">
        <v>0</v>
      </c>
      <c r="Y1921">
        <v>69</v>
      </c>
      <c r="Z1921">
        <v>2667</v>
      </c>
      <c r="AA1921">
        <v>0</v>
      </c>
      <c r="AB1921">
        <v>0</v>
      </c>
      <c r="AC1921">
        <v>0</v>
      </c>
      <c r="AD1921">
        <v>0</v>
      </c>
      <c r="AE1921">
        <v>1</v>
      </c>
      <c r="AF1921">
        <v>0</v>
      </c>
      <c r="AG1921">
        <v>0</v>
      </c>
      <c r="AH1921">
        <v>1</v>
      </c>
      <c r="AI1921">
        <v>0</v>
      </c>
      <c r="AJ1921">
        <v>0</v>
      </c>
      <c r="AK1921">
        <v>1158</v>
      </c>
      <c r="AL1921">
        <v>1044</v>
      </c>
      <c r="AM1921">
        <v>0</v>
      </c>
    </row>
    <row r="1922" spans="1:39" x14ac:dyDescent="0.25">
      <c r="A1922">
        <v>63211</v>
      </c>
      <c r="B1922">
        <v>0</v>
      </c>
      <c r="C1922">
        <v>0</v>
      </c>
      <c r="D1922">
        <v>3</v>
      </c>
      <c r="E1922">
        <v>145</v>
      </c>
      <c r="F1922">
        <v>193</v>
      </c>
      <c r="G1922">
        <v>459</v>
      </c>
      <c r="H1922">
        <v>205</v>
      </c>
      <c r="I1922">
        <v>26</v>
      </c>
      <c r="J1922">
        <v>145</v>
      </c>
      <c r="K1922">
        <v>2</v>
      </c>
      <c r="L1922">
        <v>3</v>
      </c>
      <c r="M1922">
        <v>8</v>
      </c>
      <c r="N1922">
        <v>7</v>
      </c>
      <c r="O1922">
        <v>2</v>
      </c>
      <c r="P1922">
        <v>0</v>
      </c>
      <c r="Q1922">
        <v>0</v>
      </c>
      <c r="R1922">
        <v>0</v>
      </c>
      <c r="S1922">
        <v>0</v>
      </c>
      <c r="T1922">
        <v>0</v>
      </c>
      <c r="U1922">
        <v>0</v>
      </c>
      <c r="V1922">
        <v>3</v>
      </c>
      <c r="W1922">
        <v>11</v>
      </c>
      <c r="X1922">
        <v>1</v>
      </c>
      <c r="Y1922">
        <v>38</v>
      </c>
      <c r="Z1922">
        <v>2763</v>
      </c>
      <c r="AA1922">
        <v>0</v>
      </c>
      <c r="AB1922">
        <v>1</v>
      </c>
      <c r="AC1922">
        <v>0</v>
      </c>
      <c r="AD1922">
        <v>0</v>
      </c>
      <c r="AE1922">
        <v>0</v>
      </c>
      <c r="AF1922">
        <v>0</v>
      </c>
      <c r="AG1922">
        <v>0</v>
      </c>
      <c r="AH1922">
        <v>1</v>
      </c>
      <c r="AI1922">
        <v>0</v>
      </c>
      <c r="AJ1922">
        <v>0</v>
      </c>
      <c r="AK1922">
        <v>1028</v>
      </c>
      <c r="AL1922">
        <v>883</v>
      </c>
      <c r="AM1922">
        <v>0</v>
      </c>
    </row>
    <row r="1923" spans="1:39" x14ac:dyDescent="0.25">
      <c r="A1923">
        <v>83891</v>
      </c>
      <c r="B1923">
        <v>0</v>
      </c>
      <c r="C1923">
        <v>1</v>
      </c>
      <c r="D1923">
        <v>24</v>
      </c>
      <c r="E1923">
        <v>217</v>
      </c>
      <c r="F1923">
        <v>38</v>
      </c>
      <c r="G1923">
        <v>350</v>
      </c>
      <c r="H1923">
        <v>111</v>
      </c>
      <c r="I1923">
        <v>85</v>
      </c>
      <c r="J1923">
        <v>15</v>
      </c>
      <c r="K1923">
        <v>1</v>
      </c>
      <c r="L1923">
        <v>4</v>
      </c>
      <c r="M1923">
        <v>7</v>
      </c>
      <c r="N1923">
        <v>10</v>
      </c>
      <c r="O1923">
        <v>1</v>
      </c>
      <c r="P1923">
        <v>0</v>
      </c>
      <c r="Q1923">
        <v>0</v>
      </c>
      <c r="R1923">
        <v>0</v>
      </c>
      <c r="S1923">
        <v>0</v>
      </c>
      <c r="T1923">
        <v>0</v>
      </c>
      <c r="U1923">
        <v>0</v>
      </c>
      <c r="V1923">
        <v>3</v>
      </c>
      <c r="W1923">
        <v>11</v>
      </c>
      <c r="X1923">
        <v>0</v>
      </c>
      <c r="Y1923">
        <v>46</v>
      </c>
      <c r="Z1923">
        <v>2168</v>
      </c>
      <c r="AA1923">
        <v>0</v>
      </c>
      <c r="AB1923">
        <v>1</v>
      </c>
      <c r="AC1923">
        <v>0</v>
      </c>
      <c r="AD1923">
        <v>0</v>
      </c>
      <c r="AE1923">
        <v>0</v>
      </c>
      <c r="AF1923">
        <v>0</v>
      </c>
      <c r="AG1923">
        <v>0</v>
      </c>
      <c r="AH1923">
        <v>0</v>
      </c>
      <c r="AI1923">
        <v>1</v>
      </c>
      <c r="AJ1923">
        <v>0</v>
      </c>
      <c r="AK1923">
        <v>801</v>
      </c>
      <c r="AL1923">
        <v>786</v>
      </c>
      <c r="AM1923">
        <v>0</v>
      </c>
    </row>
    <row r="1924" spans="1:39" x14ac:dyDescent="0.25">
      <c r="A1924">
        <v>36065</v>
      </c>
      <c r="B1924">
        <v>1</v>
      </c>
      <c r="C1924">
        <v>1</v>
      </c>
      <c r="D1924">
        <v>54</v>
      </c>
      <c r="E1924">
        <v>18</v>
      </c>
      <c r="F1924">
        <v>7</v>
      </c>
      <c r="G1924">
        <v>34</v>
      </c>
      <c r="H1924">
        <v>10</v>
      </c>
      <c r="I1924">
        <v>2</v>
      </c>
      <c r="J1924">
        <v>3</v>
      </c>
      <c r="K1924">
        <v>3</v>
      </c>
      <c r="L1924">
        <v>3</v>
      </c>
      <c r="M1924">
        <v>0</v>
      </c>
      <c r="N1924">
        <v>3</v>
      </c>
      <c r="O1924">
        <v>8</v>
      </c>
      <c r="P1924">
        <v>0</v>
      </c>
      <c r="Q1924">
        <v>0</v>
      </c>
      <c r="R1924">
        <v>0</v>
      </c>
      <c r="S1924">
        <v>0</v>
      </c>
      <c r="T1924">
        <v>0</v>
      </c>
      <c r="U1924">
        <v>0</v>
      </c>
      <c r="V1924">
        <v>3</v>
      </c>
      <c r="W1924">
        <v>11</v>
      </c>
      <c r="X1924">
        <v>0</v>
      </c>
      <c r="Y1924">
        <v>52</v>
      </c>
      <c r="Z1924">
        <v>2614</v>
      </c>
      <c r="AA1924">
        <v>0</v>
      </c>
      <c r="AB1924">
        <v>0</v>
      </c>
      <c r="AC1924">
        <v>1</v>
      </c>
      <c r="AD1924">
        <v>0</v>
      </c>
      <c r="AE1924">
        <v>0</v>
      </c>
      <c r="AF1924">
        <v>0</v>
      </c>
      <c r="AG1924">
        <v>0</v>
      </c>
      <c r="AH1924">
        <v>1</v>
      </c>
      <c r="AI1924">
        <v>0</v>
      </c>
      <c r="AJ1924">
        <v>0</v>
      </c>
      <c r="AK1924">
        <v>71</v>
      </c>
      <c r="AL1924">
        <v>68</v>
      </c>
      <c r="AM1924">
        <v>0</v>
      </c>
    </row>
    <row r="1925" spans="1:39" x14ac:dyDescent="0.25">
      <c r="A1925">
        <v>39898</v>
      </c>
      <c r="B1925">
        <v>0</v>
      </c>
      <c r="C1925">
        <v>1</v>
      </c>
      <c r="D1925">
        <v>20</v>
      </c>
      <c r="E1925">
        <v>69</v>
      </c>
      <c r="F1925">
        <v>8</v>
      </c>
      <c r="G1925">
        <v>26</v>
      </c>
      <c r="H1925">
        <v>12</v>
      </c>
      <c r="I1925">
        <v>7</v>
      </c>
      <c r="J1925">
        <v>12</v>
      </c>
      <c r="K1925">
        <v>2</v>
      </c>
      <c r="L1925">
        <v>3</v>
      </c>
      <c r="M1925">
        <v>0</v>
      </c>
      <c r="N1925">
        <v>4</v>
      </c>
      <c r="O1925">
        <v>7</v>
      </c>
      <c r="P1925">
        <v>0</v>
      </c>
      <c r="Q1925">
        <v>0</v>
      </c>
      <c r="R1925">
        <v>0</v>
      </c>
      <c r="S1925">
        <v>0</v>
      </c>
      <c r="T1925">
        <v>0</v>
      </c>
      <c r="U1925">
        <v>0</v>
      </c>
      <c r="V1925">
        <v>3</v>
      </c>
      <c r="W1925">
        <v>11</v>
      </c>
      <c r="X1925">
        <v>0</v>
      </c>
      <c r="Y1925">
        <v>66</v>
      </c>
      <c r="Z1925">
        <v>2661</v>
      </c>
      <c r="AA1925">
        <v>0</v>
      </c>
      <c r="AB1925">
        <v>0</v>
      </c>
      <c r="AC1925">
        <v>0</v>
      </c>
      <c r="AD1925">
        <v>1</v>
      </c>
      <c r="AE1925">
        <v>0</v>
      </c>
      <c r="AF1925">
        <v>0</v>
      </c>
      <c r="AG1925">
        <v>0</v>
      </c>
      <c r="AH1925">
        <v>1</v>
      </c>
      <c r="AI1925">
        <v>0</v>
      </c>
      <c r="AJ1925">
        <v>0</v>
      </c>
      <c r="AK1925">
        <v>122</v>
      </c>
      <c r="AL1925">
        <v>110</v>
      </c>
      <c r="AM1925">
        <v>0</v>
      </c>
    </row>
    <row r="1926" spans="1:39" x14ac:dyDescent="0.25">
      <c r="A1926">
        <v>51141</v>
      </c>
      <c r="B1926">
        <v>0</v>
      </c>
      <c r="C1926">
        <v>0</v>
      </c>
      <c r="D1926">
        <v>96</v>
      </c>
      <c r="E1926">
        <v>144</v>
      </c>
      <c r="F1926">
        <v>0</v>
      </c>
      <c r="G1926">
        <v>7</v>
      </c>
      <c r="H1926">
        <v>0</v>
      </c>
      <c r="I1926">
        <v>0</v>
      </c>
      <c r="J1926">
        <v>6</v>
      </c>
      <c r="K1926">
        <v>1</v>
      </c>
      <c r="L1926">
        <v>3</v>
      </c>
      <c r="M1926">
        <v>1</v>
      </c>
      <c r="N1926">
        <v>4</v>
      </c>
      <c r="O1926">
        <v>5</v>
      </c>
      <c r="P1926">
        <v>0</v>
      </c>
      <c r="Q1926">
        <v>0</v>
      </c>
      <c r="R1926">
        <v>0</v>
      </c>
      <c r="S1926">
        <v>0</v>
      </c>
      <c r="T1926">
        <v>0</v>
      </c>
      <c r="U1926">
        <v>0</v>
      </c>
      <c r="V1926">
        <v>3</v>
      </c>
      <c r="W1926">
        <v>11</v>
      </c>
      <c r="X1926">
        <v>0</v>
      </c>
      <c r="Y1926">
        <v>80</v>
      </c>
      <c r="Z1926">
        <v>2515</v>
      </c>
      <c r="AA1926">
        <v>0</v>
      </c>
      <c r="AB1926">
        <v>0</v>
      </c>
      <c r="AC1926">
        <v>1</v>
      </c>
      <c r="AD1926">
        <v>0</v>
      </c>
      <c r="AE1926">
        <v>0</v>
      </c>
      <c r="AF1926">
        <v>0</v>
      </c>
      <c r="AG1926">
        <v>0</v>
      </c>
      <c r="AH1926">
        <v>0</v>
      </c>
      <c r="AI1926">
        <v>0</v>
      </c>
      <c r="AJ1926">
        <v>1</v>
      </c>
      <c r="AK1926">
        <v>151</v>
      </c>
      <c r="AL1926">
        <v>145</v>
      </c>
      <c r="AM1926">
        <v>0</v>
      </c>
    </row>
    <row r="1927" spans="1:39" x14ac:dyDescent="0.25">
      <c r="A1927">
        <v>56939</v>
      </c>
      <c r="B1927">
        <v>0</v>
      </c>
      <c r="C1927">
        <v>1</v>
      </c>
      <c r="D1927">
        <v>19</v>
      </c>
      <c r="E1927">
        <v>256</v>
      </c>
      <c r="F1927">
        <v>34</v>
      </c>
      <c r="G1927">
        <v>103</v>
      </c>
      <c r="H1927">
        <v>90</v>
      </c>
      <c r="I1927">
        <v>29</v>
      </c>
      <c r="J1927">
        <v>49</v>
      </c>
      <c r="K1927">
        <v>2</v>
      </c>
      <c r="L1927">
        <v>3</v>
      </c>
      <c r="M1927">
        <v>3</v>
      </c>
      <c r="N1927">
        <v>10</v>
      </c>
      <c r="O1927">
        <v>3</v>
      </c>
      <c r="P1927">
        <v>0</v>
      </c>
      <c r="Q1927">
        <v>0</v>
      </c>
      <c r="R1927">
        <v>0</v>
      </c>
      <c r="S1927">
        <v>0</v>
      </c>
      <c r="T1927">
        <v>0</v>
      </c>
      <c r="U1927">
        <v>0</v>
      </c>
      <c r="V1927">
        <v>3</v>
      </c>
      <c r="W1927">
        <v>11</v>
      </c>
      <c r="X1927">
        <v>0</v>
      </c>
      <c r="Y1927">
        <v>44</v>
      </c>
      <c r="Z1927">
        <v>2443</v>
      </c>
      <c r="AA1927">
        <v>0</v>
      </c>
      <c r="AB1927">
        <v>1</v>
      </c>
      <c r="AC1927">
        <v>0</v>
      </c>
      <c r="AD1927">
        <v>0</v>
      </c>
      <c r="AE1927">
        <v>0</v>
      </c>
      <c r="AF1927">
        <v>0</v>
      </c>
      <c r="AG1927">
        <v>0</v>
      </c>
      <c r="AH1927">
        <v>1</v>
      </c>
      <c r="AI1927">
        <v>0</v>
      </c>
      <c r="AJ1927">
        <v>0</v>
      </c>
      <c r="AK1927">
        <v>512</v>
      </c>
      <c r="AL1927">
        <v>463</v>
      </c>
      <c r="AM1927">
        <v>0</v>
      </c>
    </row>
    <row r="1928" spans="1:39" x14ac:dyDescent="0.25">
      <c r="A1928">
        <v>80872</v>
      </c>
      <c r="B1928">
        <v>0</v>
      </c>
      <c r="C1928">
        <v>0</v>
      </c>
      <c r="D1928">
        <v>60</v>
      </c>
      <c r="E1928">
        <v>483</v>
      </c>
      <c r="F1928">
        <v>72</v>
      </c>
      <c r="G1928">
        <v>567</v>
      </c>
      <c r="H1928">
        <v>94</v>
      </c>
      <c r="I1928">
        <v>12</v>
      </c>
      <c r="J1928">
        <v>108</v>
      </c>
      <c r="K1928">
        <v>1</v>
      </c>
      <c r="L1928">
        <v>4</v>
      </c>
      <c r="M1928">
        <v>4</v>
      </c>
      <c r="N1928">
        <v>10</v>
      </c>
      <c r="O1928">
        <v>1</v>
      </c>
      <c r="P1928">
        <v>0</v>
      </c>
      <c r="Q1928">
        <v>0</v>
      </c>
      <c r="R1928">
        <v>0</v>
      </c>
      <c r="S1928">
        <v>0</v>
      </c>
      <c r="T1928">
        <v>0</v>
      </c>
      <c r="U1928">
        <v>0</v>
      </c>
      <c r="V1928">
        <v>3</v>
      </c>
      <c r="W1928">
        <v>11</v>
      </c>
      <c r="X1928">
        <v>0</v>
      </c>
      <c r="Y1928">
        <v>69</v>
      </c>
      <c r="Z1928">
        <v>2207</v>
      </c>
      <c r="AA1928">
        <v>0</v>
      </c>
      <c r="AB1928">
        <v>0</v>
      </c>
      <c r="AC1928">
        <v>1</v>
      </c>
      <c r="AD1928">
        <v>0</v>
      </c>
      <c r="AE1928">
        <v>0</v>
      </c>
      <c r="AF1928">
        <v>0</v>
      </c>
      <c r="AG1928">
        <v>0</v>
      </c>
      <c r="AH1928">
        <v>1</v>
      </c>
      <c r="AI1928">
        <v>0</v>
      </c>
      <c r="AJ1928">
        <v>0</v>
      </c>
      <c r="AK1928">
        <v>1228</v>
      </c>
      <c r="AL1928">
        <v>1120</v>
      </c>
      <c r="AM1928">
        <v>0</v>
      </c>
    </row>
    <row r="1929" spans="1:39" x14ac:dyDescent="0.25">
      <c r="A1929">
        <v>72335</v>
      </c>
      <c r="B1929">
        <v>0</v>
      </c>
      <c r="C1929">
        <v>0</v>
      </c>
      <c r="D1929">
        <v>2</v>
      </c>
      <c r="E1929">
        <v>1285</v>
      </c>
      <c r="F1929">
        <v>105</v>
      </c>
      <c r="G1929">
        <v>653</v>
      </c>
      <c r="H1929">
        <v>28</v>
      </c>
      <c r="I1929">
        <v>21</v>
      </c>
      <c r="J1929">
        <v>0</v>
      </c>
      <c r="K1929">
        <v>1</v>
      </c>
      <c r="L1929">
        <v>10</v>
      </c>
      <c r="M1929">
        <v>4</v>
      </c>
      <c r="N1929">
        <v>8</v>
      </c>
      <c r="O1929">
        <v>8</v>
      </c>
      <c r="P1929">
        <v>0</v>
      </c>
      <c r="Q1929">
        <v>0</v>
      </c>
      <c r="R1929">
        <v>0</v>
      </c>
      <c r="S1929">
        <v>0</v>
      </c>
      <c r="T1929">
        <v>0</v>
      </c>
      <c r="U1929">
        <v>0</v>
      </c>
      <c r="V1929">
        <v>3</v>
      </c>
      <c r="W1929">
        <v>11</v>
      </c>
      <c r="X1929">
        <v>1</v>
      </c>
      <c r="Y1929">
        <v>44</v>
      </c>
      <c r="Z1929">
        <v>2844</v>
      </c>
      <c r="AA1929">
        <v>0</v>
      </c>
      <c r="AB1929">
        <v>0</v>
      </c>
      <c r="AC1929">
        <v>0</v>
      </c>
      <c r="AD1929">
        <v>1</v>
      </c>
      <c r="AE1929">
        <v>0</v>
      </c>
      <c r="AF1929">
        <v>0</v>
      </c>
      <c r="AG1929">
        <v>0</v>
      </c>
      <c r="AH1929">
        <v>0</v>
      </c>
      <c r="AI1929">
        <v>0</v>
      </c>
      <c r="AJ1929">
        <v>1</v>
      </c>
      <c r="AK1929">
        <v>2092</v>
      </c>
      <c r="AL1929">
        <v>2092</v>
      </c>
      <c r="AM1929">
        <v>0</v>
      </c>
    </row>
    <row r="1930" spans="1:39" x14ac:dyDescent="0.25">
      <c r="A1930">
        <v>61798</v>
      </c>
      <c r="B1930">
        <v>0</v>
      </c>
      <c r="C1930">
        <v>0</v>
      </c>
      <c r="D1930">
        <v>13</v>
      </c>
      <c r="E1930">
        <v>338</v>
      </c>
      <c r="F1930">
        <v>4</v>
      </c>
      <c r="G1930">
        <v>89</v>
      </c>
      <c r="H1930">
        <v>11</v>
      </c>
      <c r="I1930">
        <v>8</v>
      </c>
      <c r="J1930">
        <v>13</v>
      </c>
      <c r="K1930">
        <v>1</v>
      </c>
      <c r="L1930">
        <v>4</v>
      </c>
      <c r="M1930">
        <v>2</v>
      </c>
      <c r="N1930">
        <v>9</v>
      </c>
      <c r="O1930">
        <v>4</v>
      </c>
      <c r="P1930">
        <v>0</v>
      </c>
      <c r="Q1930">
        <v>0</v>
      </c>
      <c r="R1930">
        <v>0</v>
      </c>
      <c r="S1930">
        <v>0</v>
      </c>
      <c r="T1930">
        <v>0</v>
      </c>
      <c r="U1930">
        <v>0</v>
      </c>
      <c r="V1930">
        <v>3</v>
      </c>
      <c r="W1930">
        <v>11</v>
      </c>
      <c r="X1930">
        <v>0</v>
      </c>
      <c r="Y1930">
        <v>56</v>
      </c>
      <c r="Z1930">
        <v>2377</v>
      </c>
      <c r="AA1930">
        <v>0</v>
      </c>
      <c r="AB1930">
        <v>0</v>
      </c>
      <c r="AC1930">
        <v>1</v>
      </c>
      <c r="AD1930">
        <v>0</v>
      </c>
      <c r="AE1930">
        <v>0</v>
      </c>
      <c r="AF1930">
        <v>0</v>
      </c>
      <c r="AG1930">
        <v>0</v>
      </c>
      <c r="AH1930">
        <v>0</v>
      </c>
      <c r="AI1930">
        <v>0</v>
      </c>
      <c r="AJ1930">
        <v>1</v>
      </c>
      <c r="AK1930">
        <v>450</v>
      </c>
      <c r="AL1930">
        <v>437</v>
      </c>
      <c r="AM1930">
        <v>0</v>
      </c>
    </row>
    <row r="1931" spans="1:39" x14ac:dyDescent="0.25">
      <c r="A1931">
        <v>76842</v>
      </c>
      <c r="B1931">
        <v>0</v>
      </c>
      <c r="C1931">
        <v>0</v>
      </c>
      <c r="D1931">
        <v>37</v>
      </c>
      <c r="E1931">
        <v>605</v>
      </c>
      <c r="F1931">
        <v>10</v>
      </c>
      <c r="G1931">
        <v>345</v>
      </c>
      <c r="H1931">
        <v>84</v>
      </c>
      <c r="I1931">
        <v>54</v>
      </c>
      <c r="J1931">
        <v>32</v>
      </c>
      <c r="K1931">
        <v>1</v>
      </c>
      <c r="L1931">
        <v>1</v>
      </c>
      <c r="M1931">
        <v>8</v>
      </c>
      <c r="N1931">
        <v>7</v>
      </c>
      <c r="O1931">
        <v>0</v>
      </c>
      <c r="P1931">
        <v>0</v>
      </c>
      <c r="Q1931">
        <v>0</v>
      </c>
      <c r="R1931">
        <v>0</v>
      </c>
      <c r="S1931">
        <v>0</v>
      </c>
      <c r="T1931">
        <v>0</v>
      </c>
      <c r="U1931">
        <v>0</v>
      </c>
      <c r="V1931">
        <v>3</v>
      </c>
      <c r="W1931">
        <v>11</v>
      </c>
      <c r="X1931">
        <v>0</v>
      </c>
      <c r="Y1931">
        <v>70</v>
      </c>
      <c r="Z1931">
        <v>2216</v>
      </c>
      <c r="AA1931">
        <v>0</v>
      </c>
      <c r="AB1931">
        <v>0</v>
      </c>
      <c r="AC1931">
        <v>0</v>
      </c>
      <c r="AD1931">
        <v>0</v>
      </c>
      <c r="AE1931">
        <v>1</v>
      </c>
      <c r="AF1931">
        <v>0</v>
      </c>
      <c r="AG1931">
        <v>0</v>
      </c>
      <c r="AH1931">
        <v>0</v>
      </c>
      <c r="AI1931">
        <v>0</v>
      </c>
      <c r="AJ1931">
        <v>1</v>
      </c>
      <c r="AK1931">
        <v>1098</v>
      </c>
      <c r="AL1931">
        <v>1066</v>
      </c>
      <c r="AM1931">
        <v>0</v>
      </c>
    </row>
    <row r="1932" spans="1:39" x14ac:dyDescent="0.25">
      <c r="A1932">
        <v>29478</v>
      </c>
      <c r="B1932">
        <v>1</v>
      </c>
      <c r="C1932">
        <v>0</v>
      </c>
      <c r="D1932">
        <v>59</v>
      </c>
      <c r="E1932">
        <v>8</v>
      </c>
      <c r="F1932">
        <v>0</v>
      </c>
      <c r="G1932">
        <v>7</v>
      </c>
      <c r="H1932">
        <v>3</v>
      </c>
      <c r="I1932">
        <v>1</v>
      </c>
      <c r="J1932">
        <v>1</v>
      </c>
      <c r="K1932">
        <v>1</v>
      </c>
      <c r="L1932">
        <v>1</v>
      </c>
      <c r="M1932">
        <v>0</v>
      </c>
      <c r="N1932">
        <v>3</v>
      </c>
      <c r="O1932">
        <v>6</v>
      </c>
      <c r="P1932">
        <v>0</v>
      </c>
      <c r="Q1932">
        <v>0</v>
      </c>
      <c r="R1932">
        <v>0</v>
      </c>
      <c r="S1932">
        <v>0</v>
      </c>
      <c r="T1932">
        <v>0</v>
      </c>
      <c r="U1932">
        <v>0</v>
      </c>
      <c r="V1932">
        <v>3</v>
      </c>
      <c r="W1932">
        <v>11</v>
      </c>
      <c r="X1932">
        <v>0</v>
      </c>
      <c r="Y1932">
        <v>44</v>
      </c>
      <c r="Z1932">
        <v>2322</v>
      </c>
      <c r="AA1932">
        <v>0</v>
      </c>
      <c r="AB1932">
        <v>0</v>
      </c>
      <c r="AC1932">
        <v>0</v>
      </c>
      <c r="AD1932">
        <v>1</v>
      </c>
      <c r="AE1932">
        <v>0</v>
      </c>
      <c r="AF1932">
        <v>0</v>
      </c>
      <c r="AG1932">
        <v>0</v>
      </c>
      <c r="AH1932">
        <v>1</v>
      </c>
      <c r="AI1932">
        <v>0</v>
      </c>
      <c r="AJ1932">
        <v>0</v>
      </c>
      <c r="AK1932">
        <v>19</v>
      </c>
      <c r="AL1932">
        <v>18</v>
      </c>
      <c r="AM1932">
        <v>0</v>
      </c>
    </row>
    <row r="1933" spans="1:39" x14ac:dyDescent="0.25">
      <c r="A1933">
        <v>46998</v>
      </c>
      <c r="B1933">
        <v>0</v>
      </c>
      <c r="C1933">
        <v>1</v>
      </c>
      <c r="D1933">
        <v>55</v>
      </c>
      <c r="E1933">
        <v>172</v>
      </c>
      <c r="F1933">
        <v>41</v>
      </c>
      <c r="G1933">
        <v>86</v>
      </c>
      <c r="H1933">
        <v>45</v>
      </c>
      <c r="I1933">
        <v>6</v>
      </c>
      <c r="J1933">
        <v>27</v>
      </c>
      <c r="K1933">
        <v>5</v>
      </c>
      <c r="L1933">
        <v>5</v>
      </c>
      <c r="M1933">
        <v>3</v>
      </c>
      <c r="N1933">
        <v>5</v>
      </c>
      <c r="O1933">
        <v>7</v>
      </c>
      <c r="P1933">
        <v>1</v>
      </c>
      <c r="Q1933">
        <v>0</v>
      </c>
      <c r="R1933">
        <v>0</v>
      </c>
      <c r="S1933">
        <v>0</v>
      </c>
      <c r="T1933">
        <v>0</v>
      </c>
      <c r="U1933">
        <v>0</v>
      </c>
      <c r="V1933">
        <v>3</v>
      </c>
      <c r="W1933">
        <v>11</v>
      </c>
      <c r="X1933">
        <v>0</v>
      </c>
      <c r="Y1933">
        <v>64</v>
      </c>
      <c r="Z1933">
        <v>2774</v>
      </c>
      <c r="AA1933">
        <v>0</v>
      </c>
      <c r="AB1933">
        <v>0</v>
      </c>
      <c r="AC1933">
        <v>1</v>
      </c>
      <c r="AD1933">
        <v>0</v>
      </c>
      <c r="AE1933">
        <v>0</v>
      </c>
      <c r="AF1933">
        <v>0</v>
      </c>
      <c r="AG1933">
        <v>0</v>
      </c>
      <c r="AH1933">
        <v>1</v>
      </c>
      <c r="AI1933">
        <v>0</v>
      </c>
      <c r="AJ1933">
        <v>0</v>
      </c>
      <c r="AK1933">
        <v>350</v>
      </c>
      <c r="AL1933">
        <v>323</v>
      </c>
      <c r="AM1933">
        <v>1</v>
      </c>
    </row>
    <row r="1934" spans="1:39" x14ac:dyDescent="0.25">
      <c r="A1934">
        <v>96843</v>
      </c>
      <c r="B1934">
        <v>0</v>
      </c>
      <c r="C1934">
        <v>0</v>
      </c>
      <c r="D1934">
        <v>60</v>
      </c>
      <c r="E1934">
        <v>448</v>
      </c>
      <c r="F1934">
        <v>71</v>
      </c>
      <c r="G1934">
        <v>951</v>
      </c>
      <c r="H1934">
        <v>40</v>
      </c>
      <c r="I1934">
        <v>17</v>
      </c>
      <c r="J1934">
        <v>17</v>
      </c>
      <c r="K1934">
        <v>1</v>
      </c>
      <c r="L1934">
        <v>6</v>
      </c>
      <c r="M1934">
        <v>11</v>
      </c>
      <c r="N1934">
        <v>10</v>
      </c>
      <c r="O1934">
        <v>2</v>
      </c>
      <c r="P1934">
        <v>0</v>
      </c>
      <c r="Q1934">
        <v>0</v>
      </c>
      <c r="R1934">
        <v>1</v>
      </c>
      <c r="S1934">
        <v>0</v>
      </c>
      <c r="T1934">
        <v>0</v>
      </c>
      <c r="U1934">
        <v>0</v>
      </c>
      <c r="V1934">
        <v>3</v>
      </c>
      <c r="W1934">
        <v>11</v>
      </c>
      <c r="X1934">
        <v>1</v>
      </c>
      <c r="Y1934">
        <v>30</v>
      </c>
      <c r="Z1934">
        <v>2591</v>
      </c>
      <c r="AA1934">
        <v>0</v>
      </c>
      <c r="AB1934">
        <v>0</v>
      </c>
      <c r="AC1934">
        <v>1</v>
      </c>
      <c r="AD1934">
        <v>0</v>
      </c>
      <c r="AE1934">
        <v>0</v>
      </c>
      <c r="AF1934">
        <v>0</v>
      </c>
      <c r="AG1934">
        <v>0</v>
      </c>
      <c r="AH1934">
        <v>1</v>
      </c>
      <c r="AI1934">
        <v>0</v>
      </c>
      <c r="AJ1934">
        <v>0</v>
      </c>
      <c r="AK1934">
        <v>1527</v>
      </c>
      <c r="AL1934">
        <v>1510</v>
      </c>
      <c r="AM1934">
        <v>1</v>
      </c>
    </row>
    <row r="1935" spans="1:39" x14ac:dyDescent="0.25">
      <c r="A1935">
        <v>56551</v>
      </c>
      <c r="B1935">
        <v>1</v>
      </c>
      <c r="C1935">
        <v>1</v>
      </c>
      <c r="D1935">
        <v>48</v>
      </c>
      <c r="E1935">
        <v>67</v>
      </c>
      <c r="F1935">
        <v>4</v>
      </c>
      <c r="G1935">
        <v>32</v>
      </c>
      <c r="H1935">
        <v>17</v>
      </c>
      <c r="I1935">
        <v>2</v>
      </c>
      <c r="J1935">
        <v>16</v>
      </c>
      <c r="K1935">
        <v>3</v>
      </c>
      <c r="L1935">
        <v>2</v>
      </c>
      <c r="M1935">
        <v>1</v>
      </c>
      <c r="N1935">
        <v>4</v>
      </c>
      <c r="O1935">
        <v>4</v>
      </c>
      <c r="P1935">
        <v>0</v>
      </c>
      <c r="Q1935">
        <v>0</v>
      </c>
      <c r="R1935">
        <v>0</v>
      </c>
      <c r="S1935">
        <v>0</v>
      </c>
      <c r="T1935">
        <v>0</v>
      </c>
      <c r="U1935">
        <v>0</v>
      </c>
      <c r="V1935">
        <v>3</v>
      </c>
      <c r="W1935">
        <v>11</v>
      </c>
      <c r="X1935">
        <v>0</v>
      </c>
      <c r="Y1935">
        <v>70</v>
      </c>
      <c r="Z1935">
        <v>2212</v>
      </c>
      <c r="AA1935">
        <v>0</v>
      </c>
      <c r="AB1935">
        <v>0</v>
      </c>
      <c r="AC1935">
        <v>0</v>
      </c>
      <c r="AD1935">
        <v>0</v>
      </c>
      <c r="AE1935">
        <v>1</v>
      </c>
      <c r="AF1935">
        <v>0</v>
      </c>
      <c r="AG1935">
        <v>0</v>
      </c>
      <c r="AH1935">
        <v>0</v>
      </c>
      <c r="AI1935">
        <v>0</v>
      </c>
      <c r="AJ1935">
        <v>1</v>
      </c>
      <c r="AK1935">
        <v>122</v>
      </c>
      <c r="AL1935">
        <v>106</v>
      </c>
      <c r="AM1935">
        <v>0</v>
      </c>
    </row>
    <row r="1936" spans="1:39" x14ac:dyDescent="0.25">
      <c r="A1936">
        <v>70053</v>
      </c>
      <c r="B1936">
        <v>0</v>
      </c>
      <c r="C1936">
        <v>1</v>
      </c>
      <c r="D1936">
        <v>38</v>
      </c>
      <c r="E1936">
        <v>512</v>
      </c>
      <c r="F1936">
        <v>53</v>
      </c>
      <c r="G1936">
        <v>98</v>
      </c>
      <c r="H1936">
        <v>81</v>
      </c>
      <c r="I1936">
        <v>179</v>
      </c>
      <c r="J1936">
        <v>89</v>
      </c>
      <c r="K1936">
        <v>3</v>
      </c>
      <c r="L1936">
        <v>8</v>
      </c>
      <c r="M1936">
        <v>5</v>
      </c>
      <c r="N1936">
        <v>10</v>
      </c>
      <c r="O1936">
        <v>5</v>
      </c>
      <c r="P1936">
        <v>0</v>
      </c>
      <c r="Q1936">
        <v>0</v>
      </c>
      <c r="R1936">
        <v>0</v>
      </c>
      <c r="S1936">
        <v>0</v>
      </c>
      <c r="T1936">
        <v>0</v>
      </c>
      <c r="U1936">
        <v>0</v>
      </c>
      <c r="V1936">
        <v>3</v>
      </c>
      <c r="W1936">
        <v>11</v>
      </c>
      <c r="X1936">
        <v>0</v>
      </c>
      <c r="Y1936">
        <v>55</v>
      </c>
      <c r="Z1936">
        <v>2520</v>
      </c>
      <c r="AA1936">
        <v>0</v>
      </c>
      <c r="AB1936">
        <v>1</v>
      </c>
      <c r="AC1936">
        <v>0</v>
      </c>
      <c r="AD1936">
        <v>0</v>
      </c>
      <c r="AE1936">
        <v>0</v>
      </c>
      <c r="AF1936">
        <v>0</v>
      </c>
      <c r="AG1936">
        <v>0</v>
      </c>
      <c r="AH1936">
        <v>0</v>
      </c>
      <c r="AI1936">
        <v>1</v>
      </c>
      <c r="AJ1936">
        <v>0</v>
      </c>
      <c r="AK1936">
        <v>923</v>
      </c>
      <c r="AL1936">
        <v>834</v>
      </c>
      <c r="AM1936">
        <v>0</v>
      </c>
    </row>
    <row r="1937" spans="1:39" x14ac:dyDescent="0.25">
      <c r="A1937">
        <v>71670</v>
      </c>
      <c r="B1937">
        <v>0</v>
      </c>
      <c r="C1937">
        <v>0</v>
      </c>
      <c r="D1937">
        <v>8</v>
      </c>
      <c r="E1937">
        <v>1462</v>
      </c>
      <c r="F1937">
        <v>16</v>
      </c>
      <c r="G1937">
        <v>128</v>
      </c>
      <c r="H1937">
        <v>0</v>
      </c>
      <c r="I1937">
        <v>0</v>
      </c>
      <c r="J1937">
        <v>160</v>
      </c>
      <c r="K1937">
        <v>1</v>
      </c>
      <c r="L1937">
        <v>5</v>
      </c>
      <c r="M1937">
        <v>3</v>
      </c>
      <c r="N1937">
        <v>6</v>
      </c>
      <c r="O1937">
        <v>6</v>
      </c>
      <c r="P1937">
        <v>0</v>
      </c>
      <c r="Q1937">
        <v>1</v>
      </c>
      <c r="R1937">
        <v>1</v>
      </c>
      <c r="S1937">
        <v>0</v>
      </c>
      <c r="T1937">
        <v>1</v>
      </c>
      <c r="U1937">
        <v>0</v>
      </c>
      <c r="V1937">
        <v>3</v>
      </c>
      <c r="W1937">
        <v>11</v>
      </c>
      <c r="X1937">
        <v>1</v>
      </c>
      <c r="Y1937">
        <v>58</v>
      </c>
      <c r="Z1937">
        <v>2514</v>
      </c>
      <c r="AA1937">
        <v>0</v>
      </c>
      <c r="AB1937">
        <v>0</v>
      </c>
      <c r="AC1937">
        <v>0</v>
      </c>
      <c r="AD1937">
        <v>0</v>
      </c>
      <c r="AE1937">
        <v>1</v>
      </c>
      <c r="AF1937">
        <v>0</v>
      </c>
      <c r="AG1937">
        <v>0</v>
      </c>
      <c r="AH1937">
        <v>0</v>
      </c>
      <c r="AI1937">
        <v>0</v>
      </c>
      <c r="AJ1937">
        <v>1</v>
      </c>
      <c r="AK1937">
        <v>1606</v>
      </c>
      <c r="AL1937">
        <v>1446</v>
      </c>
      <c r="AM1937">
        <v>3</v>
      </c>
    </row>
    <row r="1938" spans="1:39" x14ac:dyDescent="0.25">
      <c r="A1938">
        <v>44359</v>
      </c>
      <c r="B1938">
        <v>1</v>
      </c>
      <c r="C1938">
        <v>1</v>
      </c>
      <c r="D1938">
        <v>19</v>
      </c>
      <c r="E1938">
        <v>20</v>
      </c>
      <c r="F1938">
        <v>0</v>
      </c>
      <c r="G1938">
        <v>14</v>
      </c>
      <c r="H1938">
        <v>7</v>
      </c>
      <c r="I1938">
        <v>3</v>
      </c>
      <c r="J1938">
        <v>1</v>
      </c>
      <c r="K1938">
        <v>3</v>
      </c>
      <c r="L1938">
        <v>2</v>
      </c>
      <c r="M1938">
        <v>0</v>
      </c>
      <c r="N1938">
        <v>4</v>
      </c>
      <c r="O1938">
        <v>3</v>
      </c>
      <c r="P1938">
        <v>0</v>
      </c>
      <c r="Q1938">
        <v>0</v>
      </c>
      <c r="R1938">
        <v>0</v>
      </c>
      <c r="S1938">
        <v>0</v>
      </c>
      <c r="T1938">
        <v>0</v>
      </c>
      <c r="U1938">
        <v>0</v>
      </c>
      <c r="V1938">
        <v>3</v>
      </c>
      <c r="W1938">
        <v>11</v>
      </c>
      <c r="X1938">
        <v>0</v>
      </c>
      <c r="Y1938">
        <v>42</v>
      </c>
      <c r="Z1938">
        <v>2171</v>
      </c>
      <c r="AA1938">
        <v>0</v>
      </c>
      <c r="AB1938">
        <v>1</v>
      </c>
      <c r="AC1938">
        <v>0</v>
      </c>
      <c r="AD1938">
        <v>0</v>
      </c>
      <c r="AE1938">
        <v>0</v>
      </c>
      <c r="AF1938">
        <v>0</v>
      </c>
      <c r="AG1938">
        <v>0</v>
      </c>
      <c r="AH1938">
        <v>1</v>
      </c>
      <c r="AI1938">
        <v>0</v>
      </c>
      <c r="AJ1938">
        <v>0</v>
      </c>
      <c r="AK1938">
        <v>44</v>
      </c>
      <c r="AL1938">
        <v>43</v>
      </c>
      <c r="AM1938">
        <v>0</v>
      </c>
    </row>
    <row r="1939" spans="1:39" x14ac:dyDescent="0.25">
      <c r="A1939">
        <v>40887</v>
      </c>
      <c r="B1939">
        <v>1</v>
      </c>
      <c r="C1939">
        <v>1</v>
      </c>
      <c r="D1939">
        <v>32</v>
      </c>
      <c r="E1939">
        <v>50</v>
      </c>
      <c r="F1939">
        <v>4</v>
      </c>
      <c r="G1939">
        <v>44</v>
      </c>
      <c r="H1939">
        <v>10</v>
      </c>
      <c r="I1939">
        <v>10</v>
      </c>
      <c r="J1939">
        <v>43</v>
      </c>
      <c r="K1939">
        <v>3</v>
      </c>
      <c r="L1939">
        <v>3</v>
      </c>
      <c r="M1939">
        <v>1</v>
      </c>
      <c r="N1939">
        <v>3</v>
      </c>
      <c r="O1939">
        <v>9</v>
      </c>
      <c r="P1939">
        <v>0</v>
      </c>
      <c r="Q1939">
        <v>0</v>
      </c>
      <c r="R1939">
        <v>0</v>
      </c>
      <c r="S1939">
        <v>0</v>
      </c>
      <c r="T1939">
        <v>0</v>
      </c>
      <c r="U1939">
        <v>0</v>
      </c>
      <c r="V1939">
        <v>3</v>
      </c>
      <c r="W1939">
        <v>11</v>
      </c>
      <c r="X1939">
        <v>1</v>
      </c>
      <c r="Y1939">
        <v>68</v>
      </c>
      <c r="Z1939">
        <v>2578</v>
      </c>
      <c r="AA1939">
        <v>0</v>
      </c>
      <c r="AB1939">
        <v>0</v>
      </c>
      <c r="AC1939">
        <v>1</v>
      </c>
      <c r="AD1939">
        <v>0</v>
      </c>
      <c r="AE1939">
        <v>0</v>
      </c>
      <c r="AF1939">
        <v>0</v>
      </c>
      <c r="AG1939">
        <v>0</v>
      </c>
      <c r="AH1939">
        <v>1</v>
      </c>
      <c r="AI1939">
        <v>0</v>
      </c>
      <c r="AJ1939">
        <v>0</v>
      </c>
      <c r="AK1939">
        <v>118</v>
      </c>
      <c r="AL1939">
        <v>75</v>
      </c>
      <c r="AM1939">
        <v>0</v>
      </c>
    </row>
    <row r="1940" spans="1:39" x14ac:dyDescent="0.25">
      <c r="A1940">
        <v>48877</v>
      </c>
      <c r="B1940">
        <v>0</v>
      </c>
      <c r="C1940">
        <v>1</v>
      </c>
      <c r="D1940">
        <v>27</v>
      </c>
      <c r="E1940">
        <v>102</v>
      </c>
      <c r="F1940">
        <v>1</v>
      </c>
      <c r="G1940">
        <v>15</v>
      </c>
      <c r="H1940">
        <v>2</v>
      </c>
      <c r="I1940">
        <v>0</v>
      </c>
      <c r="J1940">
        <v>24</v>
      </c>
      <c r="K1940">
        <v>1</v>
      </c>
      <c r="L1940">
        <v>3</v>
      </c>
      <c r="M1940">
        <v>0</v>
      </c>
      <c r="N1940">
        <v>4</v>
      </c>
      <c r="O1940">
        <v>7</v>
      </c>
      <c r="P1940">
        <v>0</v>
      </c>
      <c r="Q1940">
        <v>0</v>
      </c>
      <c r="R1940">
        <v>0</v>
      </c>
      <c r="S1940">
        <v>0</v>
      </c>
      <c r="T1940">
        <v>0</v>
      </c>
      <c r="U1940">
        <v>0</v>
      </c>
      <c r="V1940">
        <v>3</v>
      </c>
      <c r="W1940">
        <v>11</v>
      </c>
      <c r="X1940">
        <v>0</v>
      </c>
      <c r="Y1940">
        <v>54</v>
      </c>
      <c r="Z1940">
        <v>2334</v>
      </c>
      <c r="AA1940">
        <v>1</v>
      </c>
      <c r="AB1940">
        <v>0</v>
      </c>
      <c r="AC1940">
        <v>0</v>
      </c>
      <c r="AD1940">
        <v>0</v>
      </c>
      <c r="AE1940">
        <v>0</v>
      </c>
      <c r="AF1940">
        <v>0</v>
      </c>
      <c r="AG1940">
        <v>0</v>
      </c>
      <c r="AH1940">
        <v>1</v>
      </c>
      <c r="AI1940">
        <v>0</v>
      </c>
      <c r="AJ1940">
        <v>0</v>
      </c>
      <c r="AK1940">
        <v>120</v>
      </c>
      <c r="AL1940">
        <v>96</v>
      </c>
      <c r="AM1940">
        <v>0</v>
      </c>
    </row>
    <row r="1941" spans="1:39" x14ac:dyDescent="0.25">
      <c r="A1941">
        <v>74485</v>
      </c>
      <c r="B1941">
        <v>0</v>
      </c>
      <c r="C1941">
        <v>0</v>
      </c>
      <c r="D1941">
        <v>58</v>
      </c>
      <c r="E1941">
        <v>499</v>
      </c>
      <c r="F1941">
        <v>149</v>
      </c>
      <c r="G1941">
        <v>815</v>
      </c>
      <c r="H1941">
        <v>173</v>
      </c>
      <c r="I1941">
        <v>49</v>
      </c>
      <c r="J1941">
        <v>49</v>
      </c>
      <c r="K1941">
        <v>1</v>
      </c>
      <c r="L1941">
        <v>6</v>
      </c>
      <c r="M1941">
        <v>7</v>
      </c>
      <c r="N1941">
        <v>12</v>
      </c>
      <c r="O1941">
        <v>3</v>
      </c>
      <c r="P1941">
        <v>0</v>
      </c>
      <c r="Q1941">
        <v>0</v>
      </c>
      <c r="R1941">
        <v>0</v>
      </c>
      <c r="S1941">
        <v>0</v>
      </c>
      <c r="T1941">
        <v>0</v>
      </c>
      <c r="U1941">
        <v>0</v>
      </c>
      <c r="V1941">
        <v>3</v>
      </c>
      <c r="W1941">
        <v>11</v>
      </c>
      <c r="X1941">
        <v>0</v>
      </c>
      <c r="Y1941">
        <v>73</v>
      </c>
      <c r="Z1941">
        <v>2468</v>
      </c>
      <c r="AA1941">
        <v>0</v>
      </c>
      <c r="AB1941">
        <v>0</v>
      </c>
      <c r="AC1941">
        <v>0</v>
      </c>
      <c r="AD1941">
        <v>1</v>
      </c>
      <c r="AE1941">
        <v>0</v>
      </c>
      <c r="AF1941">
        <v>0</v>
      </c>
      <c r="AG1941">
        <v>0</v>
      </c>
      <c r="AH1941">
        <v>1</v>
      </c>
      <c r="AI1941">
        <v>0</v>
      </c>
      <c r="AJ1941">
        <v>0</v>
      </c>
      <c r="AK1941">
        <v>1685</v>
      </c>
      <c r="AL1941">
        <v>1636</v>
      </c>
      <c r="AM1941">
        <v>0</v>
      </c>
    </row>
    <row r="1942" spans="1:39" x14ac:dyDescent="0.25">
      <c r="A1942">
        <v>64474</v>
      </c>
      <c r="B1942">
        <v>0</v>
      </c>
      <c r="C1942">
        <v>1</v>
      </c>
      <c r="D1942">
        <v>59</v>
      </c>
      <c r="E1942">
        <v>381</v>
      </c>
      <c r="F1942">
        <v>35</v>
      </c>
      <c r="G1942">
        <v>172</v>
      </c>
      <c r="H1942">
        <v>56</v>
      </c>
      <c r="I1942">
        <v>86</v>
      </c>
      <c r="J1942">
        <v>93</v>
      </c>
      <c r="K1942">
        <v>2</v>
      </c>
      <c r="L1942">
        <v>8</v>
      </c>
      <c r="M1942">
        <v>2</v>
      </c>
      <c r="N1942">
        <v>10</v>
      </c>
      <c r="O1942">
        <v>5</v>
      </c>
      <c r="P1942">
        <v>0</v>
      </c>
      <c r="Q1942">
        <v>0</v>
      </c>
      <c r="R1942">
        <v>0</v>
      </c>
      <c r="S1942">
        <v>0</v>
      </c>
      <c r="T1942">
        <v>0</v>
      </c>
      <c r="U1942">
        <v>0</v>
      </c>
      <c r="V1942">
        <v>3</v>
      </c>
      <c r="W1942">
        <v>11</v>
      </c>
      <c r="X1942">
        <v>0</v>
      </c>
      <c r="Y1942">
        <v>48</v>
      </c>
      <c r="Z1942">
        <v>2409</v>
      </c>
      <c r="AA1942">
        <v>0</v>
      </c>
      <c r="AB1942">
        <v>0</v>
      </c>
      <c r="AC1942">
        <v>0</v>
      </c>
      <c r="AD1942">
        <v>1</v>
      </c>
      <c r="AE1942">
        <v>0</v>
      </c>
      <c r="AF1942">
        <v>0</v>
      </c>
      <c r="AG1942">
        <v>0</v>
      </c>
      <c r="AH1942">
        <v>1</v>
      </c>
      <c r="AI1942">
        <v>0</v>
      </c>
      <c r="AJ1942">
        <v>0</v>
      </c>
      <c r="AK1942">
        <v>730</v>
      </c>
      <c r="AL1942">
        <v>637</v>
      </c>
      <c r="AM1942">
        <v>0</v>
      </c>
    </row>
    <row r="1943" spans="1:39" x14ac:dyDescent="0.25">
      <c r="A1943">
        <v>77226</v>
      </c>
      <c r="B1943">
        <v>0</v>
      </c>
      <c r="C1943">
        <v>1</v>
      </c>
      <c r="D1943">
        <v>29</v>
      </c>
      <c r="E1943">
        <v>631</v>
      </c>
      <c r="F1943">
        <v>43</v>
      </c>
      <c r="G1943">
        <v>239</v>
      </c>
      <c r="H1943">
        <v>128</v>
      </c>
      <c r="I1943">
        <v>76</v>
      </c>
      <c r="J1943">
        <v>21</v>
      </c>
      <c r="K1943">
        <v>2</v>
      </c>
      <c r="L1943">
        <v>6</v>
      </c>
      <c r="M1943">
        <v>8</v>
      </c>
      <c r="N1943">
        <v>12</v>
      </c>
      <c r="O1943">
        <v>3</v>
      </c>
      <c r="P1943">
        <v>0</v>
      </c>
      <c r="Q1943">
        <v>0</v>
      </c>
      <c r="R1943">
        <v>0</v>
      </c>
      <c r="S1943">
        <v>0</v>
      </c>
      <c r="T1943">
        <v>0</v>
      </c>
      <c r="U1943">
        <v>0</v>
      </c>
      <c r="V1943">
        <v>3</v>
      </c>
      <c r="W1943">
        <v>11</v>
      </c>
      <c r="X1943">
        <v>0</v>
      </c>
      <c r="Y1943">
        <v>57</v>
      </c>
      <c r="Z1943">
        <v>2280</v>
      </c>
      <c r="AA1943">
        <v>0</v>
      </c>
      <c r="AB1943">
        <v>0</v>
      </c>
      <c r="AC1943">
        <v>0</v>
      </c>
      <c r="AD1943">
        <v>1</v>
      </c>
      <c r="AE1943">
        <v>0</v>
      </c>
      <c r="AF1943">
        <v>0</v>
      </c>
      <c r="AG1943">
        <v>0</v>
      </c>
      <c r="AH1943">
        <v>1</v>
      </c>
      <c r="AI1943">
        <v>0</v>
      </c>
      <c r="AJ1943">
        <v>0</v>
      </c>
      <c r="AK1943">
        <v>1117</v>
      </c>
      <c r="AL1943">
        <v>1096</v>
      </c>
      <c r="AM1943">
        <v>0</v>
      </c>
    </row>
    <row r="1944" spans="1:39" x14ac:dyDescent="0.25">
      <c r="A1944">
        <v>72643</v>
      </c>
      <c r="B1944">
        <v>0</v>
      </c>
      <c r="C1944">
        <v>0</v>
      </c>
      <c r="D1944">
        <v>60</v>
      </c>
      <c r="E1944">
        <v>526</v>
      </c>
      <c r="F1944">
        <v>80</v>
      </c>
      <c r="G1944">
        <v>553</v>
      </c>
      <c r="H1944">
        <v>123</v>
      </c>
      <c r="I1944">
        <v>94</v>
      </c>
      <c r="J1944">
        <v>53</v>
      </c>
      <c r="K1944">
        <v>1</v>
      </c>
      <c r="L1944">
        <v>3</v>
      </c>
      <c r="M1944">
        <v>10</v>
      </c>
      <c r="N1944">
        <v>7</v>
      </c>
      <c r="O1944">
        <v>2</v>
      </c>
      <c r="P1944">
        <v>0</v>
      </c>
      <c r="Q1944">
        <v>0</v>
      </c>
      <c r="R1944">
        <v>0</v>
      </c>
      <c r="S1944">
        <v>1</v>
      </c>
      <c r="T1944">
        <v>0</v>
      </c>
      <c r="U1944">
        <v>0</v>
      </c>
      <c r="V1944">
        <v>3</v>
      </c>
      <c r="W1944">
        <v>11</v>
      </c>
      <c r="X1944">
        <v>1</v>
      </c>
      <c r="Y1944">
        <v>71</v>
      </c>
      <c r="Z1944">
        <v>2646</v>
      </c>
      <c r="AA1944">
        <v>0</v>
      </c>
      <c r="AB1944">
        <v>0</v>
      </c>
      <c r="AC1944">
        <v>0</v>
      </c>
      <c r="AD1944">
        <v>0</v>
      </c>
      <c r="AE1944">
        <v>1</v>
      </c>
      <c r="AF1944">
        <v>0</v>
      </c>
      <c r="AG1944">
        <v>0</v>
      </c>
      <c r="AH1944">
        <v>1</v>
      </c>
      <c r="AI1944">
        <v>0</v>
      </c>
      <c r="AJ1944">
        <v>0</v>
      </c>
      <c r="AK1944">
        <v>1376</v>
      </c>
      <c r="AL1944">
        <v>1323</v>
      </c>
      <c r="AM1944">
        <v>1</v>
      </c>
    </row>
    <row r="1945" spans="1:39" x14ac:dyDescent="0.25">
      <c r="A1945">
        <v>85738</v>
      </c>
      <c r="B1945">
        <v>0</v>
      </c>
      <c r="C1945">
        <v>0</v>
      </c>
      <c r="D1945">
        <v>41</v>
      </c>
      <c r="E1945">
        <v>913</v>
      </c>
      <c r="F1945">
        <v>26</v>
      </c>
      <c r="G1945">
        <v>376</v>
      </c>
      <c r="H1945">
        <v>17</v>
      </c>
      <c r="I1945">
        <v>26</v>
      </c>
      <c r="J1945">
        <v>13</v>
      </c>
      <c r="K1945">
        <v>1</v>
      </c>
      <c r="L1945">
        <v>3</v>
      </c>
      <c r="M1945">
        <v>6</v>
      </c>
      <c r="N1945">
        <v>11</v>
      </c>
      <c r="O1945">
        <v>1</v>
      </c>
      <c r="P1945">
        <v>0</v>
      </c>
      <c r="Q1945">
        <v>1</v>
      </c>
      <c r="R1945">
        <v>1</v>
      </c>
      <c r="S1945">
        <v>0</v>
      </c>
      <c r="T1945">
        <v>0</v>
      </c>
      <c r="U1945">
        <v>0</v>
      </c>
      <c r="V1945">
        <v>3</v>
      </c>
      <c r="W1945">
        <v>11</v>
      </c>
      <c r="X1945">
        <v>0</v>
      </c>
      <c r="Y1945">
        <v>42</v>
      </c>
      <c r="Z1945">
        <v>2316</v>
      </c>
      <c r="AA1945">
        <v>0</v>
      </c>
      <c r="AB1945">
        <v>0</v>
      </c>
      <c r="AC1945">
        <v>0</v>
      </c>
      <c r="AD1945">
        <v>1</v>
      </c>
      <c r="AE1945">
        <v>0</v>
      </c>
      <c r="AF1945">
        <v>0</v>
      </c>
      <c r="AG1945">
        <v>0</v>
      </c>
      <c r="AH1945">
        <v>0</v>
      </c>
      <c r="AI1945">
        <v>1</v>
      </c>
      <c r="AJ1945">
        <v>0</v>
      </c>
      <c r="AK1945">
        <v>1358</v>
      </c>
      <c r="AL1945">
        <v>1345</v>
      </c>
      <c r="AM1945">
        <v>2</v>
      </c>
    </row>
    <row r="1946" spans="1:39" x14ac:dyDescent="0.25">
      <c r="A1946">
        <v>55686</v>
      </c>
      <c r="B1946">
        <v>0</v>
      </c>
      <c r="C1946">
        <v>1</v>
      </c>
      <c r="D1946">
        <v>27</v>
      </c>
      <c r="E1946">
        <v>673</v>
      </c>
      <c r="F1946">
        <v>0</v>
      </c>
      <c r="G1946">
        <v>199</v>
      </c>
      <c r="H1946">
        <v>37</v>
      </c>
      <c r="I1946">
        <v>47</v>
      </c>
      <c r="J1946">
        <v>26</v>
      </c>
      <c r="K1946">
        <v>2</v>
      </c>
      <c r="L1946">
        <v>6</v>
      </c>
      <c r="M1946">
        <v>3</v>
      </c>
      <c r="N1946">
        <v>5</v>
      </c>
      <c r="O1946">
        <v>4</v>
      </c>
      <c r="P1946">
        <v>1</v>
      </c>
      <c r="Q1946">
        <v>0</v>
      </c>
      <c r="R1946">
        <v>0</v>
      </c>
      <c r="S1946">
        <v>0</v>
      </c>
      <c r="T1946">
        <v>0</v>
      </c>
      <c r="U1946">
        <v>0</v>
      </c>
      <c r="V1946">
        <v>3</v>
      </c>
      <c r="W1946">
        <v>11</v>
      </c>
      <c r="X1946">
        <v>0</v>
      </c>
      <c r="Y1946">
        <v>54</v>
      </c>
      <c r="Z1946">
        <v>2659</v>
      </c>
      <c r="AA1946">
        <v>1</v>
      </c>
      <c r="AB1946">
        <v>0</v>
      </c>
      <c r="AC1946">
        <v>0</v>
      </c>
      <c r="AD1946">
        <v>0</v>
      </c>
      <c r="AE1946">
        <v>0</v>
      </c>
      <c r="AF1946">
        <v>0</v>
      </c>
      <c r="AG1946">
        <v>0</v>
      </c>
      <c r="AH1946">
        <v>1</v>
      </c>
      <c r="AI1946">
        <v>0</v>
      </c>
      <c r="AJ1946">
        <v>0</v>
      </c>
      <c r="AK1946">
        <v>956</v>
      </c>
      <c r="AL1946">
        <v>930</v>
      </c>
      <c r="AM1946">
        <v>1</v>
      </c>
    </row>
    <row r="1947" spans="1:39" x14ac:dyDescent="0.25">
      <c r="A1947">
        <v>39062</v>
      </c>
      <c r="B1947">
        <v>1</v>
      </c>
      <c r="C1947">
        <v>0</v>
      </c>
      <c r="D1947">
        <v>28</v>
      </c>
      <c r="E1947">
        <v>23</v>
      </c>
      <c r="F1947">
        <v>0</v>
      </c>
      <c r="G1947">
        <v>9</v>
      </c>
      <c r="H1947">
        <v>0</v>
      </c>
      <c r="I1947">
        <v>0</v>
      </c>
      <c r="J1947">
        <v>12</v>
      </c>
      <c r="K1947">
        <v>1</v>
      </c>
      <c r="L1947">
        <v>1</v>
      </c>
      <c r="M1947">
        <v>0</v>
      </c>
      <c r="N1947">
        <v>3</v>
      </c>
      <c r="O1947">
        <v>4</v>
      </c>
      <c r="P1947">
        <v>1</v>
      </c>
      <c r="Q1947">
        <v>0</v>
      </c>
      <c r="R1947">
        <v>0</v>
      </c>
      <c r="S1947">
        <v>0</v>
      </c>
      <c r="T1947">
        <v>0</v>
      </c>
      <c r="U1947">
        <v>0</v>
      </c>
      <c r="V1947">
        <v>3</v>
      </c>
      <c r="W1947">
        <v>11</v>
      </c>
      <c r="X1947">
        <v>0</v>
      </c>
      <c r="Y1947">
        <v>37</v>
      </c>
      <c r="Z1947">
        <v>2255</v>
      </c>
      <c r="AA1947">
        <v>0</v>
      </c>
      <c r="AB1947">
        <v>0</v>
      </c>
      <c r="AC1947">
        <v>1</v>
      </c>
      <c r="AD1947">
        <v>0</v>
      </c>
      <c r="AE1947">
        <v>0</v>
      </c>
      <c r="AF1947">
        <v>0</v>
      </c>
      <c r="AG1947">
        <v>0</v>
      </c>
      <c r="AH1947">
        <v>1</v>
      </c>
      <c r="AI1947">
        <v>0</v>
      </c>
      <c r="AJ1947">
        <v>0</v>
      </c>
      <c r="AK1947">
        <v>32</v>
      </c>
      <c r="AL1947">
        <v>20</v>
      </c>
      <c r="AM1947">
        <v>1</v>
      </c>
    </row>
    <row r="1948" spans="1:39" x14ac:dyDescent="0.25">
      <c r="A1948">
        <v>34600</v>
      </c>
      <c r="B1948">
        <v>1</v>
      </c>
      <c r="C1948">
        <v>1</v>
      </c>
      <c r="D1948">
        <v>8</v>
      </c>
      <c r="E1948">
        <v>199</v>
      </c>
      <c r="F1948">
        <v>33</v>
      </c>
      <c r="G1948">
        <v>60</v>
      </c>
      <c r="H1948">
        <v>8</v>
      </c>
      <c r="I1948">
        <v>3</v>
      </c>
      <c r="J1948">
        <v>15</v>
      </c>
      <c r="K1948">
        <v>5</v>
      </c>
      <c r="L1948">
        <v>5</v>
      </c>
      <c r="M1948">
        <v>2</v>
      </c>
      <c r="N1948">
        <v>5</v>
      </c>
      <c r="O1948">
        <v>8</v>
      </c>
      <c r="P1948">
        <v>0</v>
      </c>
      <c r="Q1948">
        <v>0</v>
      </c>
      <c r="R1948">
        <v>0</v>
      </c>
      <c r="S1948">
        <v>0</v>
      </c>
      <c r="T1948">
        <v>0</v>
      </c>
      <c r="U1948">
        <v>0</v>
      </c>
      <c r="V1948">
        <v>3</v>
      </c>
      <c r="W1948">
        <v>11</v>
      </c>
      <c r="X1948">
        <v>1</v>
      </c>
      <c r="Y1948">
        <v>49</v>
      </c>
      <c r="Z1948">
        <v>2703</v>
      </c>
      <c r="AA1948">
        <v>0</v>
      </c>
      <c r="AB1948">
        <v>0</v>
      </c>
      <c r="AC1948">
        <v>0</v>
      </c>
      <c r="AD1948">
        <v>1</v>
      </c>
      <c r="AE1948">
        <v>0</v>
      </c>
      <c r="AF1948">
        <v>0</v>
      </c>
      <c r="AG1948">
        <v>0</v>
      </c>
      <c r="AH1948">
        <v>1</v>
      </c>
      <c r="AI1948">
        <v>0</v>
      </c>
      <c r="AJ1948">
        <v>0</v>
      </c>
      <c r="AK1948">
        <v>303</v>
      </c>
      <c r="AL1948">
        <v>288</v>
      </c>
      <c r="AM1948">
        <v>0</v>
      </c>
    </row>
    <row r="1949" spans="1:39" x14ac:dyDescent="0.25">
      <c r="A1949">
        <v>40794</v>
      </c>
      <c r="B1949">
        <v>0</v>
      </c>
      <c r="C1949">
        <v>1</v>
      </c>
      <c r="D1949">
        <v>18</v>
      </c>
      <c r="E1949">
        <v>261</v>
      </c>
      <c r="F1949">
        <v>23</v>
      </c>
      <c r="G1949">
        <v>73</v>
      </c>
      <c r="H1949">
        <v>4</v>
      </c>
      <c r="I1949">
        <v>23</v>
      </c>
      <c r="J1949">
        <v>50</v>
      </c>
      <c r="K1949">
        <v>2</v>
      </c>
      <c r="L1949">
        <v>6</v>
      </c>
      <c r="M1949">
        <v>3</v>
      </c>
      <c r="N1949">
        <v>5</v>
      </c>
      <c r="O1949">
        <v>7</v>
      </c>
      <c r="P1949">
        <v>0</v>
      </c>
      <c r="Q1949">
        <v>0</v>
      </c>
      <c r="R1949">
        <v>0</v>
      </c>
      <c r="S1949">
        <v>0</v>
      </c>
      <c r="T1949">
        <v>0</v>
      </c>
      <c r="U1949">
        <v>0</v>
      </c>
      <c r="V1949">
        <v>3</v>
      </c>
      <c r="W1949">
        <v>11</v>
      </c>
      <c r="X1949">
        <v>0</v>
      </c>
      <c r="Y1949">
        <v>45</v>
      </c>
      <c r="Z1949">
        <v>2607</v>
      </c>
      <c r="AA1949">
        <v>0</v>
      </c>
      <c r="AB1949">
        <v>1</v>
      </c>
      <c r="AC1949">
        <v>0</v>
      </c>
      <c r="AD1949">
        <v>0</v>
      </c>
      <c r="AE1949">
        <v>0</v>
      </c>
      <c r="AF1949">
        <v>0</v>
      </c>
      <c r="AG1949">
        <v>0</v>
      </c>
      <c r="AH1949">
        <v>1</v>
      </c>
      <c r="AI1949">
        <v>0</v>
      </c>
      <c r="AJ1949">
        <v>0</v>
      </c>
      <c r="AK1949">
        <v>384</v>
      </c>
      <c r="AL1949">
        <v>334</v>
      </c>
      <c r="AM1949">
        <v>0</v>
      </c>
    </row>
    <row r="1950" spans="1:39" x14ac:dyDescent="0.25">
      <c r="A1950">
        <v>54690</v>
      </c>
      <c r="B1950">
        <v>1</v>
      </c>
      <c r="C1950">
        <v>1</v>
      </c>
      <c r="D1950">
        <v>76</v>
      </c>
      <c r="E1950">
        <v>111</v>
      </c>
      <c r="F1950">
        <v>16</v>
      </c>
      <c r="G1950">
        <v>37</v>
      </c>
      <c r="H1950">
        <v>7</v>
      </c>
      <c r="I1950">
        <v>9</v>
      </c>
      <c r="J1950">
        <v>18</v>
      </c>
      <c r="K1950">
        <v>3</v>
      </c>
      <c r="L1950">
        <v>3</v>
      </c>
      <c r="M1950">
        <v>1</v>
      </c>
      <c r="N1950">
        <v>5</v>
      </c>
      <c r="O1950">
        <v>3</v>
      </c>
      <c r="P1950">
        <v>0</v>
      </c>
      <c r="Q1950">
        <v>0</v>
      </c>
      <c r="R1950">
        <v>0</v>
      </c>
      <c r="S1950">
        <v>0</v>
      </c>
      <c r="T1950">
        <v>0</v>
      </c>
      <c r="U1950">
        <v>0</v>
      </c>
      <c r="V1950">
        <v>3</v>
      </c>
      <c r="W1950">
        <v>11</v>
      </c>
      <c r="X1950">
        <v>0</v>
      </c>
      <c r="Y1950">
        <v>49</v>
      </c>
      <c r="Z1950">
        <v>2393</v>
      </c>
      <c r="AA1950">
        <v>0</v>
      </c>
      <c r="AB1950">
        <v>1</v>
      </c>
      <c r="AC1950">
        <v>0</v>
      </c>
      <c r="AD1950">
        <v>0</v>
      </c>
      <c r="AE1950">
        <v>0</v>
      </c>
      <c r="AF1950">
        <v>1</v>
      </c>
      <c r="AG1950">
        <v>0</v>
      </c>
      <c r="AH1950">
        <v>0</v>
      </c>
      <c r="AI1950">
        <v>0</v>
      </c>
      <c r="AJ1950">
        <v>0</v>
      </c>
      <c r="AK1950">
        <v>180</v>
      </c>
      <c r="AL1950">
        <v>162</v>
      </c>
      <c r="AM1950">
        <v>0</v>
      </c>
    </row>
    <row r="1951" spans="1:39" x14ac:dyDescent="0.25">
      <c r="A1951">
        <v>4428</v>
      </c>
      <c r="B1951">
        <v>0</v>
      </c>
      <c r="C1951">
        <v>1</v>
      </c>
      <c r="D1951">
        <v>0</v>
      </c>
      <c r="E1951">
        <v>16</v>
      </c>
      <c r="F1951">
        <v>4</v>
      </c>
      <c r="G1951">
        <v>12</v>
      </c>
      <c r="H1951">
        <v>2</v>
      </c>
      <c r="I1951">
        <v>4</v>
      </c>
      <c r="J1951">
        <v>321</v>
      </c>
      <c r="K1951">
        <v>0</v>
      </c>
      <c r="L1951">
        <v>25</v>
      </c>
      <c r="M1951">
        <v>0</v>
      </c>
      <c r="N1951">
        <v>0</v>
      </c>
      <c r="O1951">
        <v>1</v>
      </c>
      <c r="P1951">
        <v>0</v>
      </c>
      <c r="Q1951">
        <v>0</v>
      </c>
      <c r="R1951">
        <v>0</v>
      </c>
      <c r="S1951">
        <v>0</v>
      </c>
      <c r="T1951">
        <v>0</v>
      </c>
      <c r="U1951">
        <v>0</v>
      </c>
      <c r="V1951">
        <v>3</v>
      </c>
      <c r="W1951">
        <v>11</v>
      </c>
      <c r="X1951">
        <v>0</v>
      </c>
      <c r="Y1951">
        <v>51</v>
      </c>
      <c r="Z1951">
        <v>2426</v>
      </c>
      <c r="AA1951">
        <v>0</v>
      </c>
      <c r="AB1951">
        <v>1</v>
      </c>
      <c r="AC1951">
        <v>0</v>
      </c>
      <c r="AD1951">
        <v>0</v>
      </c>
      <c r="AE1951">
        <v>0</v>
      </c>
      <c r="AF1951">
        <v>0</v>
      </c>
      <c r="AG1951">
        <v>0</v>
      </c>
      <c r="AH1951">
        <v>1</v>
      </c>
      <c r="AI1951">
        <v>0</v>
      </c>
      <c r="AJ1951">
        <v>0</v>
      </c>
      <c r="AK1951">
        <v>38</v>
      </c>
      <c r="AL1951">
        <v>-283</v>
      </c>
      <c r="AM1951">
        <v>0</v>
      </c>
    </row>
    <row r="1952" spans="1:39" x14ac:dyDescent="0.25">
      <c r="A1952">
        <v>32632</v>
      </c>
      <c r="B1952">
        <v>0</v>
      </c>
      <c r="C1952">
        <v>0</v>
      </c>
      <c r="D1952">
        <v>32</v>
      </c>
      <c r="E1952">
        <v>63</v>
      </c>
      <c r="F1952">
        <v>151</v>
      </c>
      <c r="G1952">
        <v>137</v>
      </c>
      <c r="H1952">
        <v>153</v>
      </c>
      <c r="I1952">
        <v>19</v>
      </c>
      <c r="J1952">
        <v>53</v>
      </c>
      <c r="K1952">
        <v>2</v>
      </c>
      <c r="L1952">
        <v>4</v>
      </c>
      <c r="M1952">
        <v>4</v>
      </c>
      <c r="N1952">
        <v>8</v>
      </c>
      <c r="O1952">
        <v>5</v>
      </c>
      <c r="P1952">
        <v>0</v>
      </c>
      <c r="Q1952">
        <v>0</v>
      </c>
      <c r="R1952">
        <v>0</v>
      </c>
      <c r="S1952">
        <v>0</v>
      </c>
      <c r="T1952">
        <v>0</v>
      </c>
      <c r="U1952">
        <v>0</v>
      </c>
      <c r="V1952">
        <v>3</v>
      </c>
      <c r="W1952">
        <v>11</v>
      </c>
      <c r="X1952">
        <v>0</v>
      </c>
      <c r="Y1952">
        <v>57</v>
      </c>
      <c r="Z1952">
        <v>2855</v>
      </c>
      <c r="AA1952">
        <v>0</v>
      </c>
      <c r="AB1952">
        <v>1</v>
      </c>
      <c r="AC1952">
        <v>0</v>
      </c>
      <c r="AD1952">
        <v>0</v>
      </c>
      <c r="AE1952">
        <v>0</v>
      </c>
      <c r="AF1952">
        <v>1</v>
      </c>
      <c r="AG1952">
        <v>0</v>
      </c>
      <c r="AH1952">
        <v>0</v>
      </c>
      <c r="AI1952">
        <v>0</v>
      </c>
      <c r="AJ1952">
        <v>0</v>
      </c>
      <c r="AK1952">
        <v>523</v>
      </c>
      <c r="AL1952">
        <v>470</v>
      </c>
      <c r="AM1952">
        <v>0</v>
      </c>
    </row>
    <row r="1953" spans="1:39" x14ac:dyDescent="0.25">
      <c r="A1953">
        <v>38236</v>
      </c>
      <c r="B1953">
        <v>1</v>
      </c>
      <c r="C1953">
        <v>1</v>
      </c>
      <c r="D1953">
        <v>2</v>
      </c>
      <c r="E1953">
        <v>58</v>
      </c>
      <c r="F1953">
        <v>0</v>
      </c>
      <c r="G1953">
        <v>18</v>
      </c>
      <c r="H1953">
        <v>2</v>
      </c>
      <c r="I1953">
        <v>0</v>
      </c>
      <c r="J1953">
        <v>10</v>
      </c>
      <c r="K1953">
        <v>4</v>
      </c>
      <c r="L1953">
        <v>3</v>
      </c>
      <c r="M1953">
        <v>0</v>
      </c>
      <c r="N1953">
        <v>4</v>
      </c>
      <c r="O1953">
        <v>7</v>
      </c>
      <c r="P1953">
        <v>0</v>
      </c>
      <c r="Q1953">
        <v>0</v>
      </c>
      <c r="R1953">
        <v>0</v>
      </c>
      <c r="S1953">
        <v>0</v>
      </c>
      <c r="T1953">
        <v>0</v>
      </c>
      <c r="U1953">
        <v>0</v>
      </c>
      <c r="V1953">
        <v>3</v>
      </c>
      <c r="W1953">
        <v>11</v>
      </c>
      <c r="X1953">
        <v>0</v>
      </c>
      <c r="Y1953">
        <v>52</v>
      </c>
      <c r="Z1953">
        <v>2441</v>
      </c>
      <c r="AA1953">
        <v>0</v>
      </c>
      <c r="AB1953">
        <v>0</v>
      </c>
      <c r="AC1953">
        <v>1</v>
      </c>
      <c r="AD1953">
        <v>0</v>
      </c>
      <c r="AE1953">
        <v>0</v>
      </c>
      <c r="AF1953">
        <v>0</v>
      </c>
      <c r="AG1953">
        <v>0</v>
      </c>
      <c r="AH1953">
        <v>0</v>
      </c>
      <c r="AI1953">
        <v>0</v>
      </c>
      <c r="AJ1953">
        <v>1</v>
      </c>
      <c r="AK1953">
        <v>78</v>
      </c>
      <c r="AL1953">
        <v>68</v>
      </c>
      <c r="AM1953">
        <v>0</v>
      </c>
    </row>
    <row r="1954" spans="1:39" x14ac:dyDescent="0.25">
      <c r="A1954">
        <v>36781</v>
      </c>
      <c r="B1954">
        <v>1</v>
      </c>
      <c r="C1954">
        <v>0</v>
      </c>
      <c r="D1954">
        <v>16</v>
      </c>
      <c r="E1954">
        <v>29</v>
      </c>
      <c r="F1954">
        <v>1</v>
      </c>
      <c r="G1954">
        <v>17</v>
      </c>
      <c r="H1954">
        <v>0</v>
      </c>
      <c r="I1954">
        <v>3</v>
      </c>
      <c r="J1954">
        <v>13</v>
      </c>
      <c r="K1954">
        <v>1</v>
      </c>
      <c r="L1954">
        <v>2</v>
      </c>
      <c r="M1954">
        <v>1</v>
      </c>
      <c r="N1954">
        <v>2</v>
      </c>
      <c r="O1954">
        <v>8</v>
      </c>
      <c r="P1954">
        <v>0</v>
      </c>
      <c r="Q1954">
        <v>0</v>
      </c>
      <c r="R1954">
        <v>0</v>
      </c>
      <c r="S1954">
        <v>0</v>
      </c>
      <c r="T1954">
        <v>0</v>
      </c>
      <c r="U1954">
        <v>0</v>
      </c>
      <c r="V1954">
        <v>3</v>
      </c>
      <c r="W1954">
        <v>11</v>
      </c>
      <c r="X1954">
        <v>1</v>
      </c>
      <c r="Y1954">
        <v>41</v>
      </c>
      <c r="Z1954">
        <v>2239</v>
      </c>
      <c r="AA1954">
        <v>0</v>
      </c>
      <c r="AB1954">
        <v>1</v>
      </c>
      <c r="AC1954">
        <v>0</v>
      </c>
      <c r="AD1954">
        <v>0</v>
      </c>
      <c r="AE1954">
        <v>0</v>
      </c>
      <c r="AF1954">
        <v>0</v>
      </c>
      <c r="AG1954">
        <v>0</v>
      </c>
      <c r="AH1954">
        <v>1</v>
      </c>
      <c r="AI1954">
        <v>0</v>
      </c>
      <c r="AJ1954">
        <v>0</v>
      </c>
      <c r="AK1954">
        <v>50</v>
      </c>
      <c r="AL1954">
        <v>37</v>
      </c>
      <c r="AM1954">
        <v>0</v>
      </c>
    </row>
    <row r="1955" spans="1:39" x14ac:dyDescent="0.25">
      <c r="A1955">
        <v>31385</v>
      </c>
      <c r="B1955">
        <v>1</v>
      </c>
      <c r="C1955">
        <v>0</v>
      </c>
      <c r="D1955">
        <v>56</v>
      </c>
      <c r="E1955">
        <v>3</v>
      </c>
      <c r="F1955">
        <v>2</v>
      </c>
      <c r="G1955">
        <v>12</v>
      </c>
      <c r="H1955">
        <v>0</v>
      </c>
      <c r="I1955">
        <v>1</v>
      </c>
      <c r="J1955">
        <v>9</v>
      </c>
      <c r="K1955">
        <v>1</v>
      </c>
      <c r="L1955">
        <v>1</v>
      </c>
      <c r="M1955">
        <v>0</v>
      </c>
      <c r="N1955">
        <v>2</v>
      </c>
      <c r="O1955">
        <v>8</v>
      </c>
      <c r="P1955">
        <v>1</v>
      </c>
      <c r="Q1955">
        <v>0</v>
      </c>
      <c r="R1955">
        <v>0</v>
      </c>
      <c r="S1955">
        <v>0</v>
      </c>
      <c r="T1955">
        <v>0</v>
      </c>
      <c r="U1955">
        <v>0</v>
      </c>
      <c r="V1955">
        <v>3</v>
      </c>
      <c r="W1955">
        <v>11</v>
      </c>
      <c r="X1955">
        <v>1</v>
      </c>
      <c r="Y1955">
        <v>36</v>
      </c>
      <c r="Z1955">
        <v>2730</v>
      </c>
      <c r="AA1955">
        <v>0</v>
      </c>
      <c r="AB1955">
        <v>0</v>
      </c>
      <c r="AC1955">
        <v>1</v>
      </c>
      <c r="AD1955">
        <v>0</v>
      </c>
      <c r="AE1955">
        <v>0</v>
      </c>
      <c r="AF1955">
        <v>0</v>
      </c>
      <c r="AG1955">
        <v>0</v>
      </c>
      <c r="AH1955">
        <v>0</v>
      </c>
      <c r="AI1955">
        <v>1</v>
      </c>
      <c r="AJ1955">
        <v>0</v>
      </c>
      <c r="AK1955">
        <v>18</v>
      </c>
      <c r="AL1955">
        <v>9</v>
      </c>
      <c r="AM1955">
        <v>1</v>
      </c>
    </row>
    <row r="1956" spans="1:39" x14ac:dyDescent="0.25">
      <c r="A1956">
        <v>24570</v>
      </c>
      <c r="B1956">
        <v>1</v>
      </c>
      <c r="C1956">
        <v>0</v>
      </c>
      <c r="D1956">
        <v>97</v>
      </c>
      <c r="E1956">
        <v>28</v>
      </c>
      <c r="F1956">
        <v>34</v>
      </c>
      <c r="G1956">
        <v>62</v>
      </c>
      <c r="H1956">
        <v>11</v>
      </c>
      <c r="I1956">
        <v>14</v>
      </c>
      <c r="J1956">
        <v>44</v>
      </c>
      <c r="K1956">
        <v>3</v>
      </c>
      <c r="L1956">
        <v>4</v>
      </c>
      <c r="M1956">
        <v>0</v>
      </c>
      <c r="N1956">
        <v>4</v>
      </c>
      <c r="O1956">
        <v>9</v>
      </c>
      <c r="P1956">
        <v>0</v>
      </c>
      <c r="Q1956">
        <v>0</v>
      </c>
      <c r="R1956">
        <v>0</v>
      </c>
      <c r="S1956">
        <v>0</v>
      </c>
      <c r="T1956">
        <v>0</v>
      </c>
      <c r="U1956">
        <v>0</v>
      </c>
      <c r="V1956">
        <v>3</v>
      </c>
      <c r="W1956">
        <v>11</v>
      </c>
      <c r="X1956">
        <v>0</v>
      </c>
      <c r="Y1956">
        <v>36</v>
      </c>
      <c r="Z1956">
        <v>2646</v>
      </c>
      <c r="AA1956">
        <v>0</v>
      </c>
      <c r="AB1956">
        <v>1</v>
      </c>
      <c r="AC1956">
        <v>0</v>
      </c>
      <c r="AD1956">
        <v>0</v>
      </c>
      <c r="AE1956">
        <v>0</v>
      </c>
      <c r="AF1956">
        <v>0</v>
      </c>
      <c r="AG1956">
        <v>0</v>
      </c>
      <c r="AH1956">
        <v>1</v>
      </c>
      <c r="AI1956">
        <v>0</v>
      </c>
      <c r="AJ1956">
        <v>0</v>
      </c>
      <c r="AK1956">
        <v>149</v>
      </c>
      <c r="AL1956">
        <v>105</v>
      </c>
      <c r="AM1956">
        <v>0</v>
      </c>
    </row>
    <row r="1957" spans="1:39" x14ac:dyDescent="0.25">
      <c r="A1957">
        <v>25509</v>
      </c>
      <c r="B1957">
        <v>1</v>
      </c>
      <c r="C1957">
        <v>0</v>
      </c>
      <c r="D1957">
        <v>15</v>
      </c>
      <c r="E1957">
        <v>40</v>
      </c>
      <c r="F1957">
        <v>3</v>
      </c>
      <c r="G1957">
        <v>30</v>
      </c>
      <c r="H1957">
        <v>10</v>
      </c>
      <c r="I1957">
        <v>7</v>
      </c>
      <c r="J1957">
        <v>11</v>
      </c>
      <c r="K1957">
        <v>3</v>
      </c>
      <c r="L1957">
        <v>3</v>
      </c>
      <c r="M1957">
        <v>0</v>
      </c>
      <c r="N1957">
        <v>3</v>
      </c>
      <c r="O1957">
        <v>9</v>
      </c>
      <c r="P1957">
        <v>0</v>
      </c>
      <c r="Q1957">
        <v>0</v>
      </c>
      <c r="R1957">
        <v>0</v>
      </c>
      <c r="S1957">
        <v>0</v>
      </c>
      <c r="T1957">
        <v>0</v>
      </c>
      <c r="U1957">
        <v>0</v>
      </c>
      <c r="V1957">
        <v>3</v>
      </c>
      <c r="W1957">
        <v>11</v>
      </c>
      <c r="X1957">
        <v>1</v>
      </c>
      <c r="Y1957">
        <v>46</v>
      </c>
      <c r="Z1957">
        <v>2808</v>
      </c>
      <c r="AA1957">
        <v>1</v>
      </c>
      <c r="AB1957">
        <v>0</v>
      </c>
      <c r="AC1957">
        <v>0</v>
      </c>
      <c r="AD1957">
        <v>0</v>
      </c>
      <c r="AE1957">
        <v>0</v>
      </c>
      <c r="AF1957">
        <v>0</v>
      </c>
      <c r="AG1957">
        <v>0</v>
      </c>
      <c r="AH1957">
        <v>0</v>
      </c>
      <c r="AI1957">
        <v>0</v>
      </c>
      <c r="AJ1957">
        <v>1</v>
      </c>
      <c r="AK1957">
        <v>90</v>
      </c>
      <c r="AL1957">
        <v>79</v>
      </c>
      <c r="AM1957">
        <v>0</v>
      </c>
    </row>
    <row r="1958" spans="1:39" x14ac:dyDescent="0.25">
      <c r="A1958">
        <v>94642</v>
      </c>
      <c r="B1958">
        <v>0</v>
      </c>
      <c r="C1958">
        <v>0</v>
      </c>
      <c r="D1958">
        <v>35</v>
      </c>
      <c r="E1958">
        <v>879</v>
      </c>
      <c r="F1958">
        <v>143</v>
      </c>
      <c r="G1958">
        <v>797</v>
      </c>
      <c r="H1958">
        <v>106</v>
      </c>
      <c r="I1958">
        <v>143</v>
      </c>
      <c r="J1958">
        <v>143</v>
      </c>
      <c r="K1958">
        <v>0</v>
      </c>
      <c r="L1958">
        <v>5</v>
      </c>
      <c r="M1958">
        <v>7</v>
      </c>
      <c r="N1958">
        <v>9</v>
      </c>
      <c r="O1958">
        <v>1</v>
      </c>
      <c r="P1958">
        <v>0</v>
      </c>
      <c r="Q1958">
        <v>0</v>
      </c>
      <c r="R1958">
        <v>1</v>
      </c>
      <c r="S1958">
        <v>1</v>
      </c>
      <c r="T1958">
        <v>0</v>
      </c>
      <c r="U1958">
        <v>0</v>
      </c>
      <c r="V1958">
        <v>3</v>
      </c>
      <c r="W1958">
        <v>11</v>
      </c>
      <c r="X1958">
        <v>0</v>
      </c>
      <c r="Y1958">
        <v>69</v>
      </c>
      <c r="Z1958">
        <v>2296</v>
      </c>
      <c r="AA1958">
        <v>0</v>
      </c>
      <c r="AB1958">
        <v>1</v>
      </c>
      <c r="AC1958">
        <v>0</v>
      </c>
      <c r="AD1958">
        <v>0</v>
      </c>
      <c r="AE1958">
        <v>0</v>
      </c>
      <c r="AF1958">
        <v>0</v>
      </c>
      <c r="AG1958">
        <v>0</v>
      </c>
      <c r="AH1958">
        <v>1</v>
      </c>
      <c r="AI1958">
        <v>0</v>
      </c>
      <c r="AJ1958">
        <v>0</v>
      </c>
      <c r="AK1958">
        <v>2068</v>
      </c>
      <c r="AL1958">
        <v>1925</v>
      </c>
      <c r="AM1958">
        <v>2</v>
      </c>
    </row>
    <row r="1959" spans="1:39" x14ac:dyDescent="0.25">
      <c r="A1959">
        <v>58646</v>
      </c>
      <c r="B1959">
        <v>0</v>
      </c>
      <c r="C1959">
        <v>1</v>
      </c>
      <c r="D1959">
        <v>3</v>
      </c>
      <c r="E1959">
        <v>62</v>
      </c>
      <c r="F1959">
        <v>1</v>
      </c>
      <c r="G1959">
        <v>44</v>
      </c>
      <c r="H1959">
        <v>6</v>
      </c>
      <c r="I1959">
        <v>5</v>
      </c>
      <c r="J1959">
        <v>22</v>
      </c>
      <c r="K1959">
        <v>1</v>
      </c>
      <c r="L1959">
        <v>2</v>
      </c>
      <c r="M1959">
        <v>1</v>
      </c>
      <c r="N1959">
        <v>4</v>
      </c>
      <c r="O1959">
        <v>4</v>
      </c>
      <c r="P1959">
        <v>0</v>
      </c>
      <c r="Q1959">
        <v>0</v>
      </c>
      <c r="R1959">
        <v>0</v>
      </c>
      <c r="S1959">
        <v>0</v>
      </c>
      <c r="T1959">
        <v>0</v>
      </c>
      <c r="U1959">
        <v>0</v>
      </c>
      <c r="V1959">
        <v>3</v>
      </c>
      <c r="W1959">
        <v>11</v>
      </c>
      <c r="X1959">
        <v>0</v>
      </c>
      <c r="Y1959">
        <v>58</v>
      </c>
      <c r="Z1959">
        <v>2543</v>
      </c>
      <c r="AA1959">
        <v>0</v>
      </c>
      <c r="AB1959">
        <v>1</v>
      </c>
      <c r="AC1959">
        <v>0</v>
      </c>
      <c r="AD1959">
        <v>0</v>
      </c>
      <c r="AE1959">
        <v>0</v>
      </c>
      <c r="AF1959">
        <v>0</v>
      </c>
      <c r="AG1959">
        <v>0</v>
      </c>
      <c r="AH1959">
        <v>0</v>
      </c>
      <c r="AI1959">
        <v>1</v>
      </c>
      <c r="AJ1959">
        <v>0</v>
      </c>
      <c r="AK1959">
        <v>118</v>
      </c>
      <c r="AL1959">
        <v>96</v>
      </c>
      <c r="AM1959">
        <v>0</v>
      </c>
    </row>
    <row r="1960" spans="1:39" x14ac:dyDescent="0.25">
      <c r="A1960">
        <v>53201</v>
      </c>
      <c r="B1960">
        <v>1</v>
      </c>
      <c r="C1960">
        <v>1</v>
      </c>
      <c r="D1960">
        <v>49</v>
      </c>
      <c r="E1960">
        <v>280</v>
      </c>
      <c r="F1960">
        <v>7</v>
      </c>
      <c r="G1960">
        <v>81</v>
      </c>
      <c r="H1960">
        <v>20</v>
      </c>
      <c r="I1960">
        <v>0</v>
      </c>
      <c r="J1960">
        <v>27</v>
      </c>
      <c r="K1960">
        <v>8</v>
      </c>
      <c r="L1960">
        <v>6</v>
      </c>
      <c r="M1960">
        <v>3</v>
      </c>
      <c r="N1960">
        <v>5</v>
      </c>
      <c r="O1960">
        <v>7</v>
      </c>
      <c r="P1960">
        <v>0</v>
      </c>
      <c r="Q1960">
        <v>0</v>
      </c>
      <c r="R1960">
        <v>0</v>
      </c>
      <c r="S1960">
        <v>0</v>
      </c>
      <c r="T1960">
        <v>0</v>
      </c>
      <c r="U1960">
        <v>0</v>
      </c>
      <c r="V1960">
        <v>3</v>
      </c>
      <c r="W1960">
        <v>11</v>
      </c>
      <c r="X1960">
        <v>0</v>
      </c>
      <c r="Y1960">
        <v>45</v>
      </c>
      <c r="Z1960">
        <v>2661</v>
      </c>
      <c r="AA1960">
        <v>0</v>
      </c>
      <c r="AB1960">
        <v>0</v>
      </c>
      <c r="AC1960">
        <v>1</v>
      </c>
      <c r="AD1960">
        <v>0</v>
      </c>
      <c r="AE1960">
        <v>0</v>
      </c>
      <c r="AF1960">
        <v>0</v>
      </c>
      <c r="AG1960">
        <v>0</v>
      </c>
      <c r="AH1960">
        <v>1</v>
      </c>
      <c r="AI1960">
        <v>0</v>
      </c>
      <c r="AJ1960">
        <v>0</v>
      </c>
      <c r="AK1960">
        <v>388</v>
      </c>
      <c r="AL1960">
        <v>361</v>
      </c>
      <c r="AM1960">
        <v>0</v>
      </c>
    </row>
    <row r="1961" spans="1:39" x14ac:dyDescent="0.25">
      <c r="A1961">
        <v>21994</v>
      </c>
      <c r="B1961">
        <v>0</v>
      </c>
      <c r="C1961">
        <v>1</v>
      </c>
      <c r="D1961">
        <v>4</v>
      </c>
      <c r="E1961">
        <v>9</v>
      </c>
      <c r="F1961">
        <v>0</v>
      </c>
      <c r="G1961">
        <v>6</v>
      </c>
      <c r="H1961">
        <v>3</v>
      </c>
      <c r="I1961">
        <v>1</v>
      </c>
      <c r="J1961">
        <v>3</v>
      </c>
      <c r="K1961">
        <v>1</v>
      </c>
      <c r="L1961">
        <v>0</v>
      </c>
      <c r="M1961">
        <v>0</v>
      </c>
      <c r="N1961">
        <v>3</v>
      </c>
      <c r="O1961">
        <v>5</v>
      </c>
      <c r="P1961">
        <v>0</v>
      </c>
      <c r="Q1961">
        <v>0</v>
      </c>
      <c r="R1961">
        <v>0</v>
      </c>
      <c r="S1961">
        <v>0</v>
      </c>
      <c r="T1961">
        <v>0</v>
      </c>
      <c r="U1961">
        <v>0</v>
      </c>
      <c r="V1961">
        <v>3</v>
      </c>
      <c r="W1961">
        <v>11</v>
      </c>
      <c r="X1961">
        <v>0</v>
      </c>
      <c r="Y1961">
        <v>63</v>
      </c>
      <c r="Z1961">
        <v>2711</v>
      </c>
      <c r="AA1961">
        <v>0</v>
      </c>
      <c r="AB1961">
        <v>0</v>
      </c>
      <c r="AC1961">
        <v>0</v>
      </c>
      <c r="AD1961">
        <v>1</v>
      </c>
      <c r="AE1961">
        <v>0</v>
      </c>
      <c r="AF1961">
        <v>0</v>
      </c>
      <c r="AG1961">
        <v>0</v>
      </c>
      <c r="AH1961">
        <v>1</v>
      </c>
      <c r="AI1961">
        <v>0</v>
      </c>
      <c r="AJ1961">
        <v>0</v>
      </c>
      <c r="AK1961">
        <v>19</v>
      </c>
      <c r="AL1961">
        <v>16</v>
      </c>
      <c r="AM1961">
        <v>0</v>
      </c>
    </row>
    <row r="1962" spans="1:39" x14ac:dyDescent="0.25">
      <c r="A1962">
        <v>57113</v>
      </c>
      <c r="B1962">
        <v>1</v>
      </c>
      <c r="C1962">
        <v>1</v>
      </c>
      <c r="D1962">
        <v>45</v>
      </c>
      <c r="E1962">
        <v>182</v>
      </c>
      <c r="F1962">
        <v>4</v>
      </c>
      <c r="G1962">
        <v>33</v>
      </c>
      <c r="H1962">
        <v>0</v>
      </c>
      <c r="I1962">
        <v>2</v>
      </c>
      <c r="J1962">
        <v>42</v>
      </c>
      <c r="K1962">
        <v>6</v>
      </c>
      <c r="L1962">
        <v>4</v>
      </c>
      <c r="M1962">
        <v>1</v>
      </c>
      <c r="N1962">
        <v>5</v>
      </c>
      <c r="O1962">
        <v>7</v>
      </c>
      <c r="P1962">
        <v>0</v>
      </c>
      <c r="Q1962">
        <v>0</v>
      </c>
      <c r="R1962">
        <v>0</v>
      </c>
      <c r="S1962">
        <v>0</v>
      </c>
      <c r="T1962">
        <v>0</v>
      </c>
      <c r="U1962">
        <v>0</v>
      </c>
      <c r="V1962">
        <v>3</v>
      </c>
      <c r="W1962">
        <v>11</v>
      </c>
      <c r="X1962">
        <v>0</v>
      </c>
      <c r="Y1962">
        <v>42</v>
      </c>
      <c r="Z1962">
        <v>2667</v>
      </c>
      <c r="AA1962">
        <v>0</v>
      </c>
      <c r="AB1962">
        <v>1</v>
      </c>
      <c r="AC1962">
        <v>0</v>
      </c>
      <c r="AD1962">
        <v>0</v>
      </c>
      <c r="AE1962">
        <v>0</v>
      </c>
      <c r="AF1962">
        <v>0</v>
      </c>
      <c r="AG1962">
        <v>0</v>
      </c>
      <c r="AH1962">
        <v>1</v>
      </c>
      <c r="AI1962">
        <v>0</v>
      </c>
      <c r="AJ1962">
        <v>0</v>
      </c>
      <c r="AK1962">
        <v>221</v>
      </c>
      <c r="AL1962">
        <v>179</v>
      </c>
      <c r="AM1962">
        <v>0</v>
      </c>
    </row>
    <row r="1963" spans="1:39" x14ac:dyDescent="0.25">
      <c r="A1963">
        <v>51373</v>
      </c>
      <c r="B1963">
        <v>0</v>
      </c>
      <c r="C1963">
        <v>0</v>
      </c>
      <c r="D1963">
        <v>37</v>
      </c>
      <c r="E1963">
        <v>83</v>
      </c>
      <c r="F1963">
        <v>2</v>
      </c>
      <c r="G1963">
        <v>101</v>
      </c>
      <c r="H1963">
        <v>64</v>
      </c>
      <c r="I1963">
        <v>26</v>
      </c>
      <c r="J1963">
        <v>117</v>
      </c>
      <c r="K1963">
        <v>1</v>
      </c>
      <c r="L1963">
        <v>3</v>
      </c>
      <c r="M1963">
        <v>5</v>
      </c>
      <c r="N1963">
        <v>3</v>
      </c>
      <c r="O1963">
        <v>4</v>
      </c>
      <c r="P1963">
        <v>0</v>
      </c>
      <c r="Q1963">
        <v>0</v>
      </c>
      <c r="R1963">
        <v>0</v>
      </c>
      <c r="S1963">
        <v>0</v>
      </c>
      <c r="T1963">
        <v>0</v>
      </c>
      <c r="U1963">
        <v>0</v>
      </c>
      <c r="V1963">
        <v>3</v>
      </c>
      <c r="W1963">
        <v>11</v>
      </c>
      <c r="X1963">
        <v>0</v>
      </c>
      <c r="Y1963">
        <v>29</v>
      </c>
      <c r="Z1963">
        <v>2531</v>
      </c>
      <c r="AA1963">
        <v>0</v>
      </c>
      <c r="AB1963">
        <v>1</v>
      </c>
      <c r="AC1963">
        <v>0</v>
      </c>
      <c r="AD1963">
        <v>0</v>
      </c>
      <c r="AE1963">
        <v>0</v>
      </c>
      <c r="AF1963">
        <v>0</v>
      </c>
      <c r="AG1963">
        <v>0</v>
      </c>
      <c r="AH1963">
        <v>1</v>
      </c>
      <c r="AI1963">
        <v>0</v>
      </c>
      <c r="AJ1963">
        <v>0</v>
      </c>
      <c r="AK1963">
        <v>276</v>
      </c>
      <c r="AL1963">
        <v>159</v>
      </c>
      <c r="AM1963">
        <v>0</v>
      </c>
    </row>
    <row r="1964" spans="1:39" x14ac:dyDescent="0.25">
      <c r="A1964">
        <v>23477</v>
      </c>
      <c r="B1964">
        <v>1</v>
      </c>
      <c r="C1964">
        <v>0</v>
      </c>
      <c r="D1964">
        <v>39</v>
      </c>
      <c r="E1964">
        <v>38</v>
      </c>
      <c r="F1964">
        <v>15</v>
      </c>
      <c r="G1964">
        <v>54</v>
      </c>
      <c r="H1964">
        <v>3</v>
      </c>
      <c r="I1964">
        <v>8</v>
      </c>
      <c r="J1964">
        <v>29</v>
      </c>
      <c r="K1964">
        <v>3</v>
      </c>
      <c r="L1964">
        <v>3</v>
      </c>
      <c r="M1964">
        <v>0</v>
      </c>
      <c r="N1964">
        <v>4</v>
      </c>
      <c r="O1964">
        <v>8</v>
      </c>
      <c r="P1964">
        <v>0</v>
      </c>
      <c r="Q1964">
        <v>0</v>
      </c>
      <c r="R1964">
        <v>0</v>
      </c>
      <c r="S1964">
        <v>0</v>
      </c>
      <c r="T1964">
        <v>0</v>
      </c>
      <c r="U1964">
        <v>0</v>
      </c>
      <c r="V1964">
        <v>3</v>
      </c>
      <c r="W1964">
        <v>11</v>
      </c>
      <c r="X1964">
        <v>0</v>
      </c>
      <c r="Y1964">
        <v>34</v>
      </c>
      <c r="Z1964">
        <v>2410</v>
      </c>
      <c r="AA1964">
        <v>0</v>
      </c>
      <c r="AB1964">
        <v>1</v>
      </c>
      <c r="AC1964">
        <v>0</v>
      </c>
      <c r="AD1964">
        <v>0</v>
      </c>
      <c r="AE1964">
        <v>0</v>
      </c>
      <c r="AF1964">
        <v>0</v>
      </c>
      <c r="AG1964">
        <v>0</v>
      </c>
      <c r="AH1964">
        <v>1</v>
      </c>
      <c r="AI1964">
        <v>0</v>
      </c>
      <c r="AJ1964">
        <v>0</v>
      </c>
      <c r="AK1964">
        <v>118</v>
      </c>
      <c r="AL1964">
        <v>89</v>
      </c>
      <c r="AM1964">
        <v>0</v>
      </c>
    </row>
    <row r="1965" spans="1:39" x14ac:dyDescent="0.25">
      <c r="A1965">
        <v>58116</v>
      </c>
      <c r="B1965">
        <v>0</v>
      </c>
      <c r="C1965">
        <v>1</v>
      </c>
      <c r="D1965">
        <v>38</v>
      </c>
      <c r="E1965">
        <v>228</v>
      </c>
      <c r="F1965">
        <v>19</v>
      </c>
      <c r="G1965">
        <v>130</v>
      </c>
      <c r="H1965">
        <v>4</v>
      </c>
      <c r="I1965">
        <v>11</v>
      </c>
      <c r="J1965">
        <v>51</v>
      </c>
      <c r="K1965">
        <v>2</v>
      </c>
      <c r="L1965">
        <v>3</v>
      </c>
      <c r="M1965">
        <v>3</v>
      </c>
      <c r="N1965">
        <v>8</v>
      </c>
      <c r="O1965">
        <v>2</v>
      </c>
      <c r="P1965">
        <v>0</v>
      </c>
      <c r="Q1965">
        <v>0</v>
      </c>
      <c r="R1965">
        <v>0</v>
      </c>
      <c r="S1965">
        <v>0</v>
      </c>
      <c r="T1965">
        <v>0</v>
      </c>
      <c r="U1965">
        <v>0</v>
      </c>
      <c r="V1965">
        <v>3</v>
      </c>
      <c r="W1965">
        <v>11</v>
      </c>
      <c r="X1965">
        <v>0</v>
      </c>
      <c r="Y1965">
        <v>64</v>
      </c>
      <c r="Z1965">
        <v>2236</v>
      </c>
      <c r="AA1965">
        <v>0</v>
      </c>
      <c r="AB1965">
        <v>1</v>
      </c>
      <c r="AC1965">
        <v>0</v>
      </c>
      <c r="AD1965">
        <v>0</v>
      </c>
      <c r="AE1965">
        <v>0</v>
      </c>
      <c r="AF1965">
        <v>0</v>
      </c>
      <c r="AG1965">
        <v>0</v>
      </c>
      <c r="AH1965">
        <v>1</v>
      </c>
      <c r="AI1965">
        <v>0</v>
      </c>
      <c r="AJ1965">
        <v>0</v>
      </c>
      <c r="AK1965">
        <v>392</v>
      </c>
      <c r="AL1965">
        <v>341</v>
      </c>
      <c r="AM1965">
        <v>0</v>
      </c>
    </row>
    <row r="1966" spans="1:39" x14ac:dyDescent="0.25">
      <c r="A1966">
        <v>72968</v>
      </c>
      <c r="B1966">
        <v>0</v>
      </c>
      <c r="C1966">
        <v>0</v>
      </c>
      <c r="D1966">
        <v>8</v>
      </c>
      <c r="E1966">
        <v>1092</v>
      </c>
      <c r="F1966">
        <v>37</v>
      </c>
      <c r="G1966">
        <v>592</v>
      </c>
      <c r="H1966">
        <v>145</v>
      </c>
      <c r="I1966">
        <v>37</v>
      </c>
      <c r="J1966">
        <v>55</v>
      </c>
      <c r="K1966">
        <v>1</v>
      </c>
      <c r="L1966">
        <v>5</v>
      </c>
      <c r="M1966">
        <v>5</v>
      </c>
      <c r="N1966">
        <v>8</v>
      </c>
      <c r="O1966">
        <v>3</v>
      </c>
      <c r="P1966">
        <v>0</v>
      </c>
      <c r="Q1966">
        <v>0</v>
      </c>
      <c r="R1966">
        <v>0</v>
      </c>
      <c r="S1966">
        <v>1</v>
      </c>
      <c r="T1966">
        <v>0</v>
      </c>
      <c r="U1966">
        <v>0</v>
      </c>
      <c r="V1966">
        <v>3</v>
      </c>
      <c r="W1966">
        <v>11</v>
      </c>
      <c r="X1966">
        <v>1</v>
      </c>
      <c r="Y1966">
        <v>57</v>
      </c>
      <c r="Z1966">
        <v>2354</v>
      </c>
      <c r="AA1966">
        <v>1</v>
      </c>
      <c r="AB1966">
        <v>0</v>
      </c>
      <c r="AC1966">
        <v>0</v>
      </c>
      <c r="AD1966">
        <v>0</v>
      </c>
      <c r="AE1966">
        <v>0</v>
      </c>
      <c r="AF1966">
        <v>0</v>
      </c>
      <c r="AG1966">
        <v>0</v>
      </c>
      <c r="AH1966">
        <v>0</v>
      </c>
      <c r="AI1966">
        <v>0</v>
      </c>
      <c r="AJ1966">
        <v>1</v>
      </c>
      <c r="AK1966">
        <v>1903</v>
      </c>
      <c r="AL1966">
        <v>1848</v>
      </c>
      <c r="AM1966">
        <v>1</v>
      </c>
    </row>
    <row r="1967" spans="1:39" x14ac:dyDescent="0.25">
      <c r="A1967">
        <v>39791</v>
      </c>
      <c r="B1967">
        <v>0</v>
      </c>
      <c r="C1967">
        <v>1</v>
      </c>
      <c r="D1967">
        <v>89</v>
      </c>
      <c r="E1967">
        <v>85</v>
      </c>
      <c r="F1967">
        <v>15</v>
      </c>
      <c r="G1967">
        <v>27</v>
      </c>
      <c r="H1967">
        <v>13</v>
      </c>
      <c r="I1967">
        <v>13</v>
      </c>
      <c r="J1967">
        <v>21</v>
      </c>
      <c r="K1967">
        <v>2</v>
      </c>
      <c r="L1967">
        <v>3</v>
      </c>
      <c r="M1967">
        <v>1</v>
      </c>
      <c r="N1967">
        <v>4</v>
      </c>
      <c r="O1967">
        <v>7</v>
      </c>
      <c r="P1967">
        <v>0</v>
      </c>
      <c r="Q1967">
        <v>0</v>
      </c>
      <c r="R1967">
        <v>0</v>
      </c>
      <c r="S1967">
        <v>0</v>
      </c>
      <c r="T1967">
        <v>0</v>
      </c>
      <c r="U1967">
        <v>0</v>
      </c>
      <c r="V1967">
        <v>3</v>
      </c>
      <c r="W1967">
        <v>11</v>
      </c>
      <c r="X1967">
        <v>0</v>
      </c>
      <c r="Y1967">
        <v>49</v>
      </c>
      <c r="Z1967">
        <v>2617</v>
      </c>
      <c r="AA1967">
        <v>0</v>
      </c>
      <c r="AB1967">
        <v>1</v>
      </c>
      <c r="AC1967">
        <v>0</v>
      </c>
      <c r="AD1967">
        <v>0</v>
      </c>
      <c r="AE1967">
        <v>0</v>
      </c>
      <c r="AF1967">
        <v>0</v>
      </c>
      <c r="AG1967">
        <v>0</v>
      </c>
      <c r="AH1967">
        <v>0</v>
      </c>
      <c r="AI1967">
        <v>1</v>
      </c>
      <c r="AJ1967">
        <v>0</v>
      </c>
      <c r="AK1967">
        <v>153</v>
      </c>
      <c r="AL1967">
        <v>132</v>
      </c>
      <c r="AM1967">
        <v>0</v>
      </c>
    </row>
    <row r="1968" spans="1:39" x14ac:dyDescent="0.25">
      <c r="A1968">
        <v>91712</v>
      </c>
      <c r="B1968">
        <v>0</v>
      </c>
      <c r="C1968">
        <v>0</v>
      </c>
      <c r="D1968">
        <v>47</v>
      </c>
      <c r="E1968">
        <v>1276</v>
      </c>
      <c r="F1968">
        <v>24</v>
      </c>
      <c r="G1968">
        <v>746</v>
      </c>
      <c r="H1968">
        <v>94</v>
      </c>
      <c r="I1968">
        <v>29</v>
      </c>
      <c r="J1968">
        <v>48</v>
      </c>
      <c r="K1968">
        <v>0</v>
      </c>
      <c r="L1968">
        <v>9</v>
      </c>
      <c r="M1968">
        <v>7</v>
      </c>
      <c r="N1968">
        <v>11</v>
      </c>
      <c r="O1968">
        <v>3</v>
      </c>
      <c r="P1968">
        <v>0</v>
      </c>
      <c r="Q1968">
        <v>0</v>
      </c>
      <c r="R1968">
        <v>1</v>
      </c>
      <c r="S1968">
        <v>0</v>
      </c>
      <c r="T1968">
        <v>0</v>
      </c>
      <c r="U1968">
        <v>0</v>
      </c>
      <c r="V1968">
        <v>3</v>
      </c>
      <c r="W1968">
        <v>11</v>
      </c>
      <c r="X1968">
        <v>1</v>
      </c>
      <c r="Y1968">
        <v>73</v>
      </c>
      <c r="Z1968">
        <v>2414</v>
      </c>
      <c r="AA1968">
        <v>0</v>
      </c>
      <c r="AB1968">
        <v>0</v>
      </c>
      <c r="AC1968">
        <v>1</v>
      </c>
      <c r="AD1968">
        <v>0</v>
      </c>
      <c r="AE1968">
        <v>0</v>
      </c>
      <c r="AF1968">
        <v>0</v>
      </c>
      <c r="AG1968">
        <v>0</v>
      </c>
      <c r="AH1968">
        <v>0</v>
      </c>
      <c r="AI1968">
        <v>1</v>
      </c>
      <c r="AJ1968">
        <v>0</v>
      </c>
      <c r="AK1968">
        <v>2169</v>
      </c>
      <c r="AL1968">
        <v>2121</v>
      </c>
      <c r="AM1968">
        <v>1</v>
      </c>
    </row>
    <row r="1969" spans="1:39" x14ac:dyDescent="0.25">
      <c r="A1969">
        <v>94472</v>
      </c>
      <c r="B1969">
        <v>0</v>
      </c>
      <c r="C1969">
        <v>1</v>
      </c>
      <c r="D1969">
        <v>75</v>
      </c>
      <c r="E1969">
        <v>1017</v>
      </c>
      <c r="F1969">
        <v>33</v>
      </c>
      <c r="G1969">
        <v>417</v>
      </c>
      <c r="H1969">
        <v>108</v>
      </c>
      <c r="I1969">
        <v>100</v>
      </c>
      <c r="J1969">
        <v>16</v>
      </c>
      <c r="K1969">
        <v>1</v>
      </c>
      <c r="L1969">
        <v>5</v>
      </c>
      <c r="M1969">
        <v>5</v>
      </c>
      <c r="N1969">
        <v>5</v>
      </c>
      <c r="O1969">
        <v>5</v>
      </c>
      <c r="P1969">
        <v>0</v>
      </c>
      <c r="Q1969">
        <v>1</v>
      </c>
      <c r="R1969">
        <v>1</v>
      </c>
      <c r="S1969">
        <v>0</v>
      </c>
      <c r="T1969">
        <v>0</v>
      </c>
      <c r="U1969">
        <v>0</v>
      </c>
      <c r="V1969">
        <v>3</v>
      </c>
      <c r="W1969">
        <v>11</v>
      </c>
      <c r="X1969">
        <v>0</v>
      </c>
      <c r="Y1969">
        <v>62</v>
      </c>
      <c r="Z1969">
        <v>2246</v>
      </c>
      <c r="AA1969">
        <v>0</v>
      </c>
      <c r="AB1969">
        <v>0</v>
      </c>
      <c r="AC1969">
        <v>1</v>
      </c>
      <c r="AD1969">
        <v>0</v>
      </c>
      <c r="AE1969">
        <v>0</v>
      </c>
      <c r="AF1969">
        <v>0</v>
      </c>
      <c r="AG1969">
        <v>0</v>
      </c>
      <c r="AH1969">
        <v>1</v>
      </c>
      <c r="AI1969">
        <v>0</v>
      </c>
      <c r="AJ1969">
        <v>0</v>
      </c>
      <c r="AK1969">
        <v>1675</v>
      </c>
      <c r="AL1969">
        <v>1659</v>
      </c>
      <c r="AM1969">
        <v>2</v>
      </c>
    </row>
    <row r="1970" spans="1:39" x14ac:dyDescent="0.25">
      <c r="A1970">
        <v>13672</v>
      </c>
      <c r="B1970">
        <v>1</v>
      </c>
      <c r="C1970">
        <v>1</v>
      </c>
      <c r="D1970">
        <v>86</v>
      </c>
      <c r="E1970">
        <v>6</v>
      </c>
      <c r="F1970">
        <v>2</v>
      </c>
      <c r="G1970">
        <v>9</v>
      </c>
      <c r="H1970">
        <v>2</v>
      </c>
      <c r="I1970">
        <v>1</v>
      </c>
      <c r="J1970">
        <v>5</v>
      </c>
      <c r="K1970">
        <v>2</v>
      </c>
      <c r="L1970">
        <v>1</v>
      </c>
      <c r="M1970">
        <v>0</v>
      </c>
      <c r="N1970">
        <v>3</v>
      </c>
      <c r="O1970">
        <v>8</v>
      </c>
      <c r="P1970">
        <v>0</v>
      </c>
      <c r="Q1970">
        <v>0</v>
      </c>
      <c r="R1970">
        <v>0</v>
      </c>
      <c r="S1970">
        <v>0</v>
      </c>
      <c r="T1970">
        <v>0</v>
      </c>
      <c r="U1970">
        <v>0</v>
      </c>
      <c r="V1970">
        <v>3</v>
      </c>
      <c r="W1970">
        <v>11</v>
      </c>
      <c r="X1970">
        <v>0</v>
      </c>
      <c r="Y1970">
        <v>60</v>
      </c>
      <c r="Z1970">
        <v>2597</v>
      </c>
      <c r="AA1970">
        <v>0</v>
      </c>
      <c r="AB1970">
        <v>0</v>
      </c>
      <c r="AC1970">
        <v>0</v>
      </c>
      <c r="AD1970">
        <v>1</v>
      </c>
      <c r="AE1970">
        <v>0</v>
      </c>
      <c r="AF1970">
        <v>0</v>
      </c>
      <c r="AG1970">
        <v>0</v>
      </c>
      <c r="AH1970">
        <v>1</v>
      </c>
      <c r="AI1970">
        <v>0</v>
      </c>
      <c r="AJ1970">
        <v>0</v>
      </c>
      <c r="AK1970">
        <v>20</v>
      </c>
      <c r="AL1970">
        <v>15</v>
      </c>
      <c r="AM1970">
        <v>0</v>
      </c>
    </row>
    <row r="1971" spans="1:39" x14ac:dyDescent="0.25">
      <c r="A1971">
        <v>96547</v>
      </c>
      <c r="B1971">
        <v>0</v>
      </c>
      <c r="C1971">
        <v>0</v>
      </c>
      <c r="D1971">
        <v>4</v>
      </c>
      <c r="E1971">
        <v>448</v>
      </c>
      <c r="F1971">
        <v>21</v>
      </c>
      <c r="G1971">
        <v>125</v>
      </c>
      <c r="H1971">
        <v>52</v>
      </c>
      <c r="I1971">
        <v>101</v>
      </c>
      <c r="J1971">
        <v>62</v>
      </c>
      <c r="K1971">
        <v>0</v>
      </c>
      <c r="L1971">
        <v>7</v>
      </c>
      <c r="M1971">
        <v>6</v>
      </c>
      <c r="N1971">
        <v>8</v>
      </c>
      <c r="O1971">
        <v>2</v>
      </c>
      <c r="P1971">
        <v>1</v>
      </c>
      <c r="Q1971">
        <v>0</v>
      </c>
      <c r="R1971">
        <v>1</v>
      </c>
      <c r="S1971">
        <v>1</v>
      </c>
      <c r="T1971">
        <v>0</v>
      </c>
      <c r="U1971">
        <v>0</v>
      </c>
      <c r="V1971">
        <v>3</v>
      </c>
      <c r="W1971">
        <v>11</v>
      </c>
      <c r="X1971">
        <v>1</v>
      </c>
      <c r="Y1971">
        <v>40</v>
      </c>
      <c r="Z1971">
        <v>2196</v>
      </c>
      <c r="AA1971">
        <v>0</v>
      </c>
      <c r="AB1971">
        <v>1</v>
      </c>
      <c r="AC1971">
        <v>0</v>
      </c>
      <c r="AD1971">
        <v>0</v>
      </c>
      <c r="AE1971">
        <v>0</v>
      </c>
      <c r="AF1971">
        <v>1</v>
      </c>
      <c r="AG1971">
        <v>0</v>
      </c>
      <c r="AH1971">
        <v>0</v>
      </c>
      <c r="AI1971">
        <v>0</v>
      </c>
      <c r="AJ1971">
        <v>0</v>
      </c>
      <c r="AK1971">
        <v>747</v>
      </c>
      <c r="AL1971">
        <v>685</v>
      </c>
      <c r="AM1971">
        <v>3</v>
      </c>
    </row>
    <row r="1972" spans="1:39" x14ac:dyDescent="0.25">
      <c r="A1972">
        <v>79205</v>
      </c>
      <c r="B1972">
        <v>0</v>
      </c>
      <c r="C1972">
        <v>0</v>
      </c>
      <c r="D1972">
        <v>73</v>
      </c>
      <c r="E1972">
        <v>504</v>
      </c>
      <c r="F1972">
        <v>23</v>
      </c>
      <c r="G1972">
        <v>117</v>
      </c>
      <c r="H1972">
        <v>179</v>
      </c>
      <c r="I1972">
        <v>28</v>
      </c>
      <c r="J1972">
        <v>44</v>
      </c>
      <c r="K1972">
        <v>1</v>
      </c>
      <c r="L1972">
        <v>6</v>
      </c>
      <c r="M1972">
        <v>5</v>
      </c>
      <c r="N1972">
        <v>4</v>
      </c>
      <c r="O1972">
        <v>4</v>
      </c>
      <c r="P1972">
        <v>0</v>
      </c>
      <c r="Q1972">
        <v>0</v>
      </c>
      <c r="R1972">
        <v>0</v>
      </c>
      <c r="S1972">
        <v>1</v>
      </c>
      <c r="T1972">
        <v>0</v>
      </c>
      <c r="U1972">
        <v>0</v>
      </c>
      <c r="V1972">
        <v>3</v>
      </c>
      <c r="W1972">
        <v>11</v>
      </c>
      <c r="X1972">
        <v>1</v>
      </c>
      <c r="Y1972">
        <v>45</v>
      </c>
      <c r="Z1972">
        <v>2828</v>
      </c>
      <c r="AA1972">
        <v>0</v>
      </c>
      <c r="AB1972">
        <v>1</v>
      </c>
      <c r="AC1972">
        <v>0</v>
      </c>
      <c r="AD1972">
        <v>0</v>
      </c>
      <c r="AE1972">
        <v>0</v>
      </c>
      <c r="AF1972">
        <v>0</v>
      </c>
      <c r="AG1972">
        <v>0</v>
      </c>
      <c r="AH1972">
        <v>1</v>
      </c>
      <c r="AI1972">
        <v>0</v>
      </c>
      <c r="AJ1972">
        <v>0</v>
      </c>
      <c r="AK1972">
        <v>851</v>
      </c>
      <c r="AL1972">
        <v>807</v>
      </c>
      <c r="AM1972">
        <v>1</v>
      </c>
    </row>
    <row r="1973" spans="1:39" x14ac:dyDescent="0.25">
      <c r="A1973">
        <v>56559</v>
      </c>
      <c r="B1973">
        <v>0</v>
      </c>
      <c r="C1973">
        <v>1</v>
      </c>
      <c r="D1973">
        <v>46</v>
      </c>
      <c r="E1973">
        <v>226</v>
      </c>
      <c r="F1973">
        <v>22</v>
      </c>
      <c r="G1973">
        <v>133</v>
      </c>
      <c r="H1973">
        <v>41</v>
      </c>
      <c r="I1973">
        <v>31</v>
      </c>
      <c r="J1973">
        <v>31</v>
      </c>
      <c r="K1973">
        <v>3</v>
      </c>
      <c r="L1973">
        <v>4</v>
      </c>
      <c r="M1973">
        <v>3</v>
      </c>
      <c r="N1973">
        <v>8</v>
      </c>
      <c r="O1973">
        <v>4</v>
      </c>
      <c r="P1973">
        <v>0</v>
      </c>
      <c r="Q1973">
        <v>0</v>
      </c>
      <c r="R1973">
        <v>0</v>
      </c>
      <c r="S1973">
        <v>0</v>
      </c>
      <c r="T1973">
        <v>0</v>
      </c>
      <c r="U1973">
        <v>0</v>
      </c>
      <c r="V1973">
        <v>3</v>
      </c>
      <c r="W1973">
        <v>11</v>
      </c>
      <c r="X1973">
        <v>0</v>
      </c>
      <c r="Y1973">
        <v>45</v>
      </c>
      <c r="Z1973">
        <v>2710</v>
      </c>
      <c r="AA1973">
        <v>0</v>
      </c>
      <c r="AB1973">
        <v>0</v>
      </c>
      <c r="AC1973">
        <v>0</v>
      </c>
      <c r="AD1973">
        <v>1</v>
      </c>
      <c r="AE1973">
        <v>0</v>
      </c>
      <c r="AF1973">
        <v>0</v>
      </c>
      <c r="AG1973">
        <v>0</v>
      </c>
      <c r="AH1973">
        <v>0</v>
      </c>
      <c r="AI1973">
        <v>0</v>
      </c>
      <c r="AJ1973">
        <v>1</v>
      </c>
      <c r="AK1973">
        <v>453</v>
      </c>
      <c r="AL1973">
        <v>422</v>
      </c>
      <c r="AM1973">
        <v>0</v>
      </c>
    </row>
    <row r="1974" spans="1:39" x14ac:dyDescent="0.25">
      <c r="A1974">
        <v>32644</v>
      </c>
      <c r="B1974">
        <v>1</v>
      </c>
      <c r="C1974">
        <v>0</v>
      </c>
      <c r="D1974">
        <v>38</v>
      </c>
      <c r="E1974">
        <v>239</v>
      </c>
      <c r="F1974">
        <v>3</v>
      </c>
      <c r="G1974">
        <v>141</v>
      </c>
      <c r="H1974">
        <v>0</v>
      </c>
      <c r="I1974">
        <v>7</v>
      </c>
      <c r="J1974">
        <v>23</v>
      </c>
      <c r="K1974">
        <v>4</v>
      </c>
      <c r="L1974">
        <v>7</v>
      </c>
      <c r="M1974">
        <v>1</v>
      </c>
      <c r="N1974">
        <v>6</v>
      </c>
      <c r="O1974">
        <v>8</v>
      </c>
      <c r="P1974">
        <v>1</v>
      </c>
      <c r="Q1974">
        <v>0</v>
      </c>
      <c r="R1974">
        <v>0</v>
      </c>
      <c r="S1974">
        <v>0</v>
      </c>
      <c r="T1974">
        <v>0</v>
      </c>
      <c r="U1974">
        <v>0</v>
      </c>
      <c r="V1974">
        <v>3</v>
      </c>
      <c r="W1974">
        <v>11</v>
      </c>
      <c r="X1974">
        <v>0</v>
      </c>
      <c r="Y1974">
        <v>47</v>
      </c>
      <c r="Z1974">
        <v>2688</v>
      </c>
      <c r="AA1974">
        <v>0</v>
      </c>
      <c r="AB1974">
        <v>1</v>
      </c>
      <c r="AC1974">
        <v>0</v>
      </c>
      <c r="AD1974">
        <v>0</v>
      </c>
      <c r="AE1974">
        <v>0</v>
      </c>
      <c r="AF1974">
        <v>0</v>
      </c>
      <c r="AG1974">
        <v>0</v>
      </c>
      <c r="AH1974">
        <v>0</v>
      </c>
      <c r="AI1974">
        <v>0</v>
      </c>
      <c r="AJ1974">
        <v>1</v>
      </c>
      <c r="AK1974">
        <v>390</v>
      </c>
      <c r="AL1974">
        <v>367</v>
      </c>
      <c r="AM1974">
        <v>1</v>
      </c>
    </row>
    <row r="1975" spans="1:39" x14ac:dyDescent="0.25">
      <c r="A1975">
        <v>67506</v>
      </c>
      <c r="B1975">
        <v>0</v>
      </c>
      <c r="C1975">
        <v>1</v>
      </c>
      <c r="D1975">
        <v>73</v>
      </c>
      <c r="E1975">
        <v>90</v>
      </c>
      <c r="F1975">
        <v>38</v>
      </c>
      <c r="G1975">
        <v>67</v>
      </c>
      <c r="H1975">
        <v>33</v>
      </c>
      <c r="I1975">
        <v>36</v>
      </c>
      <c r="J1975">
        <v>67</v>
      </c>
      <c r="K1975">
        <v>1</v>
      </c>
      <c r="L1975">
        <v>4</v>
      </c>
      <c r="M1975">
        <v>1</v>
      </c>
      <c r="N1975">
        <v>6</v>
      </c>
      <c r="O1975">
        <v>3</v>
      </c>
      <c r="P1975">
        <v>0</v>
      </c>
      <c r="Q1975">
        <v>0</v>
      </c>
      <c r="R1975">
        <v>0</v>
      </c>
      <c r="S1975">
        <v>0</v>
      </c>
      <c r="T1975">
        <v>0</v>
      </c>
      <c r="U1975">
        <v>0</v>
      </c>
      <c r="V1975">
        <v>3</v>
      </c>
      <c r="W1975">
        <v>11</v>
      </c>
      <c r="X1975">
        <v>0</v>
      </c>
      <c r="Y1975">
        <v>40</v>
      </c>
      <c r="Z1975">
        <v>2337</v>
      </c>
      <c r="AA1975">
        <v>0</v>
      </c>
      <c r="AB1975">
        <v>0</v>
      </c>
      <c r="AC1975">
        <v>1</v>
      </c>
      <c r="AD1975">
        <v>0</v>
      </c>
      <c r="AE1975">
        <v>0</v>
      </c>
      <c r="AF1975">
        <v>1</v>
      </c>
      <c r="AG1975">
        <v>0</v>
      </c>
      <c r="AH1975">
        <v>0</v>
      </c>
      <c r="AI1975">
        <v>0</v>
      </c>
      <c r="AJ1975">
        <v>0</v>
      </c>
      <c r="AK1975">
        <v>264</v>
      </c>
      <c r="AL1975">
        <v>197</v>
      </c>
      <c r="AM1975">
        <v>0</v>
      </c>
    </row>
    <row r="1976" spans="1:39" x14ac:dyDescent="0.25">
      <c r="A1976">
        <v>24206</v>
      </c>
      <c r="B1976">
        <v>1</v>
      </c>
      <c r="C1976">
        <v>0</v>
      </c>
      <c r="D1976">
        <v>66</v>
      </c>
      <c r="E1976">
        <v>7</v>
      </c>
      <c r="F1976">
        <v>2</v>
      </c>
      <c r="G1976">
        <v>8</v>
      </c>
      <c r="H1976">
        <v>3</v>
      </c>
      <c r="I1976">
        <v>2</v>
      </c>
      <c r="J1976">
        <v>3</v>
      </c>
      <c r="K1976">
        <v>1</v>
      </c>
      <c r="L1976">
        <v>1</v>
      </c>
      <c r="M1976">
        <v>0</v>
      </c>
      <c r="N1976">
        <v>3</v>
      </c>
      <c r="O1976">
        <v>6</v>
      </c>
      <c r="P1976">
        <v>0</v>
      </c>
      <c r="Q1976">
        <v>0</v>
      </c>
      <c r="R1976">
        <v>0</v>
      </c>
      <c r="S1976">
        <v>0</v>
      </c>
      <c r="T1976">
        <v>0</v>
      </c>
      <c r="U1976">
        <v>0</v>
      </c>
      <c r="V1976">
        <v>3</v>
      </c>
      <c r="W1976">
        <v>11</v>
      </c>
      <c r="X1976">
        <v>0</v>
      </c>
      <c r="Y1976">
        <v>50</v>
      </c>
      <c r="Z1976">
        <v>2637</v>
      </c>
      <c r="AA1976">
        <v>0</v>
      </c>
      <c r="AB1976">
        <v>0</v>
      </c>
      <c r="AC1976">
        <v>1</v>
      </c>
      <c r="AD1976">
        <v>0</v>
      </c>
      <c r="AE1976">
        <v>0</v>
      </c>
      <c r="AF1976">
        <v>0</v>
      </c>
      <c r="AG1976">
        <v>0</v>
      </c>
      <c r="AH1976">
        <v>1</v>
      </c>
      <c r="AI1976">
        <v>0</v>
      </c>
      <c r="AJ1976">
        <v>0</v>
      </c>
      <c r="AK1976">
        <v>22</v>
      </c>
      <c r="AL1976">
        <v>19</v>
      </c>
      <c r="AM1976">
        <v>0</v>
      </c>
    </row>
    <row r="1977" spans="1:39" x14ac:dyDescent="0.25">
      <c r="A1977">
        <v>28420</v>
      </c>
      <c r="B1977">
        <v>1</v>
      </c>
      <c r="C1977">
        <v>0</v>
      </c>
      <c r="D1977">
        <v>36</v>
      </c>
      <c r="E1977">
        <v>4</v>
      </c>
      <c r="F1977">
        <v>2</v>
      </c>
      <c r="G1977">
        <v>5</v>
      </c>
      <c r="H1977">
        <v>2</v>
      </c>
      <c r="I1977">
        <v>0</v>
      </c>
      <c r="J1977">
        <v>0</v>
      </c>
      <c r="K1977">
        <v>1</v>
      </c>
      <c r="L1977">
        <v>1</v>
      </c>
      <c r="M1977">
        <v>0</v>
      </c>
      <c r="N1977">
        <v>2</v>
      </c>
      <c r="O1977">
        <v>6</v>
      </c>
      <c r="P1977">
        <v>0</v>
      </c>
      <c r="Q1977">
        <v>0</v>
      </c>
      <c r="R1977">
        <v>0</v>
      </c>
      <c r="S1977">
        <v>0</v>
      </c>
      <c r="T1977">
        <v>0</v>
      </c>
      <c r="U1977">
        <v>0</v>
      </c>
      <c r="V1977">
        <v>3</v>
      </c>
      <c r="W1977">
        <v>11</v>
      </c>
      <c r="X1977">
        <v>0</v>
      </c>
      <c r="Y1977">
        <v>53</v>
      </c>
      <c r="Z1977">
        <v>2346</v>
      </c>
      <c r="AA1977">
        <v>1</v>
      </c>
      <c r="AB1977">
        <v>0</v>
      </c>
      <c r="AC1977">
        <v>0</v>
      </c>
      <c r="AD1977">
        <v>0</v>
      </c>
      <c r="AE1977">
        <v>0</v>
      </c>
      <c r="AF1977">
        <v>0</v>
      </c>
      <c r="AG1977">
        <v>0</v>
      </c>
      <c r="AH1977">
        <v>0</v>
      </c>
      <c r="AI1977">
        <v>0</v>
      </c>
      <c r="AJ1977">
        <v>1</v>
      </c>
      <c r="AK1977">
        <v>13</v>
      </c>
      <c r="AL1977">
        <v>13</v>
      </c>
      <c r="AM1977">
        <v>0</v>
      </c>
    </row>
    <row r="1978" spans="1:39" x14ac:dyDescent="0.25">
      <c r="A1978">
        <v>22979</v>
      </c>
      <c r="B1978">
        <v>1</v>
      </c>
      <c r="C1978">
        <v>0</v>
      </c>
      <c r="D1978">
        <v>29</v>
      </c>
      <c r="E1978">
        <v>16</v>
      </c>
      <c r="F1978">
        <v>17</v>
      </c>
      <c r="G1978">
        <v>19</v>
      </c>
      <c r="H1978">
        <v>20</v>
      </c>
      <c r="I1978">
        <v>21</v>
      </c>
      <c r="J1978">
        <v>22</v>
      </c>
      <c r="K1978">
        <v>3</v>
      </c>
      <c r="L1978">
        <v>3</v>
      </c>
      <c r="M1978">
        <v>2</v>
      </c>
      <c r="N1978">
        <v>2</v>
      </c>
      <c r="O1978">
        <v>8</v>
      </c>
      <c r="P1978">
        <v>0</v>
      </c>
      <c r="Q1978">
        <v>0</v>
      </c>
      <c r="R1978">
        <v>0</v>
      </c>
      <c r="S1978">
        <v>0</v>
      </c>
      <c r="T1978">
        <v>0</v>
      </c>
      <c r="U1978">
        <v>0</v>
      </c>
      <c r="V1978">
        <v>3</v>
      </c>
      <c r="W1978">
        <v>11</v>
      </c>
      <c r="X1978">
        <v>1</v>
      </c>
      <c r="Y1978">
        <v>50</v>
      </c>
      <c r="Z1978">
        <v>2820</v>
      </c>
      <c r="AA1978">
        <v>0</v>
      </c>
      <c r="AB1978">
        <v>1</v>
      </c>
      <c r="AC1978">
        <v>0</v>
      </c>
      <c r="AD1978">
        <v>0</v>
      </c>
      <c r="AE1978">
        <v>0</v>
      </c>
      <c r="AF1978">
        <v>0</v>
      </c>
      <c r="AG1978">
        <v>0</v>
      </c>
      <c r="AH1978">
        <v>1</v>
      </c>
      <c r="AI1978">
        <v>0</v>
      </c>
      <c r="AJ1978">
        <v>0</v>
      </c>
      <c r="AK1978">
        <v>93</v>
      </c>
      <c r="AL1978">
        <v>71</v>
      </c>
      <c r="AM1978">
        <v>0</v>
      </c>
    </row>
    <row r="1979" spans="1:39" x14ac:dyDescent="0.25">
      <c r="A1979">
        <v>33279</v>
      </c>
      <c r="B1979">
        <v>0</v>
      </c>
      <c r="C1979">
        <v>0</v>
      </c>
      <c r="D1979">
        <v>29</v>
      </c>
      <c r="E1979">
        <v>10</v>
      </c>
      <c r="F1979">
        <v>3</v>
      </c>
      <c r="G1979">
        <v>3</v>
      </c>
      <c r="H1979">
        <v>0</v>
      </c>
      <c r="I1979">
        <v>0</v>
      </c>
      <c r="J1979">
        <v>0</v>
      </c>
      <c r="K1979">
        <v>1</v>
      </c>
      <c r="L1979">
        <v>0</v>
      </c>
      <c r="M1979">
        <v>0</v>
      </c>
      <c r="N1979">
        <v>3</v>
      </c>
      <c r="O1979">
        <v>3</v>
      </c>
      <c r="P1979">
        <v>0</v>
      </c>
      <c r="Q1979">
        <v>0</v>
      </c>
      <c r="R1979">
        <v>0</v>
      </c>
      <c r="S1979">
        <v>0</v>
      </c>
      <c r="T1979">
        <v>0</v>
      </c>
      <c r="U1979">
        <v>0</v>
      </c>
      <c r="V1979">
        <v>3</v>
      </c>
      <c r="W1979">
        <v>11</v>
      </c>
      <c r="X1979">
        <v>0</v>
      </c>
      <c r="Y1979">
        <v>54</v>
      </c>
      <c r="Z1979">
        <v>2176</v>
      </c>
      <c r="AA1979">
        <v>0</v>
      </c>
      <c r="AB1979">
        <v>0</v>
      </c>
      <c r="AC1979">
        <v>1</v>
      </c>
      <c r="AD1979">
        <v>0</v>
      </c>
      <c r="AE1979">
        <v>0</v>
      </c>
      <c r="AF1979">
        <v>0</v>
      </c>
      <c r="AG1979">
        <v>0</v>
      </c>
      <c r="AH1979">
        <v>1</v>
      </c>
      <c r="AI1979">
        <v>0</v>
      </c>
      <c r="AJ1979">
        <v>0</v>
      </c>
      <c r="AK1979">
        <v>16</v>
      </c>
      <c r="AL1979">
        <v>16</v>
      </c>
      <c r="AM1979">
        <v>0</v>
      </c>
    </row>
    <row r="1980" spans="1:39" x14ac:dyDescent="0.25">
      <c r="A1980">
        <v>46423</v>
      </c>
      <c r="B1980">
        <v>1</v>
      </c>
      <c r="C1980">
        <v>1</v>
      </c>
      <c r="D1980">
        <v>6</v>
      </c>
      <c r="E1980">
        <v>68</v>
      </c>
      <c r="F1980">
        <v>0</v>
      </c>
      <c r="G1980">
        <v>16</v>
      </c>
      <c r="H1980">
        <v>0</v>
      </c>
      <c r="I1980">
        <v>0</v>
      </c>
      <c r="J1980">
        <v>8</v>
      </c>
      <c r="K1980">
        <v>3</v>
      </c>
      <c r="L1980">
        <v>2</v>
      </c>
      <c r="M1980">
        <v>0</v>
      </c>
      <c r="N1980">
        <v>4</v>
      </c>
      <c r="O1980">
        <v>7</v>
      </c>
      <c r="P1980">
        <v>0</v>
      </c>
      <c r="Q1980">
        <v>0</v>
      </c>
      <c r="R1980">
        <v>0</v>
      </c>
      <c r="S1980">
        <v>0</v>
      </c>
      <c r="T1980">
        <v>0</v>
      </c>
      <c r="U1980">
        <v>0</v>
      </c>
      <c r="V1980">
        <v>3</v>
      </c>
      <c r="W1980">
        <v>11</v>
      </c>
      <c r="X1980">
        <v>0</v>
      </c>
      <c r="Y1980">
        <v>48</v>
      </c>
      <c r="Z1980">
        <v>2443</v>
      </c>
      <c r="AA1980">
        <v>0</v>
      </c>
      <c r="AB1980">
        <v>0</v>
      </c>
      <c r="AC1980">
        <v>1</v>
      </c>
      <c r="AD1980">
        <v>0</v>
      </c>
      <c r="AE1980">
        <v>0</v>
      </c>
      <c r="AF1980">
        <v>0</v>
      </c>
      <c r="AG1980">
        <v>0</v>
      </c>
      <c r="AH1980">
        <v>0</v>
      </c>
      <c r="AI1980">
        <v>1</v>
      </c>
      <c r="AJ1980">
        <v>0</v>
      </c>
      <c r="AK1980">
        <v>84</v>
      </c>
      <c r="AL1980">
        <v>76</v>
      </c>
      <c r="AM1980">
        <v>0</v>
      </c>
    </row>
    <row r="1981" spans="1:39" x14ac:dyDescent="0.25">
      <c r="A1981">
        <v>30368</v>
      </c>
      <c r="B1981">
        <v>0</v>
      </c>
      <c r="C1981">
        <v>1</v>
      </c>
      <c r="D1981">
        <v>97</v>
      </c>
      <c r="E1981">
        <v>35</v>
      </c>
      <c r="F1981">
        <v>0</v>
      </c>
      <c r="G1981">
        <v>13</v>
      </c>
      <c r="H1981">
        <v>2</v>
      </c>
      <c r="I1981">
        <v>0</v>
      </c>
      <c r="J1981">
        <v>2</v>
      </c>
      <c r="K1981">
        <v>2</v>
      </c>
      <c r="L1981">
        <v>2</v>
      </c>
      <c r="M1981">
        <v>0</v>
      </c>
      <c r="N1981">
        <v>3</v>
      </c>
      <c r="O1981">
        <v>8</v>
      </c>
      <c r="P1981">
        <v>0</v>
      </c>
      <c r="Q1981">
        <v>0</v>
      </c>
      <c r="R1981">
        <v>0</v>
      </c>
      <c r="S1981">
        <v>0</v>
      </c>
      <c r="T1981">
        <v>0</v>
      </c>
      <c r="U1981">
        <v>0</v>
      </c>
      <c r="V1981">
        <v>3</v>
      </c>
      <c r="W1981">
        <v>11</v>
      </c>
      <c r="X1981">
        <v>0</v>
      </c>
      <c r="Y1981">
        <v>43</v>
      </c>
      <c r="Z1981">
        <v>2393</v>
      </c>
      <c r="AA1981">
        <v>0</v>
      </c>
      <c r="AB1981">
        <v>1</v>
      </c>
      <c r="AC1981">
        <v>0</v>
      </c>
      <c r="AD1981">
        <v>0</v>
      </c>
      <c r="AE1981">
        <v>0</v>
      </c>
      <c r="AF1981">
        <v>0</v>
      </c>
      <c r="AG1981">
        <v>0</v>
      </c>
      <c r="AH1981">
        <v>1</v>
      </c>
      <c r="AI1981">
        <v>0</v>
      </c>
      <c r="AJ1981">
        <v>0</v>
      </c>
      <c r="AK1981">
        <v>50</v>
      </c>
      <c r="AL1981">
        <v>48</v>
      </c>
      <c r="AM1981">
        <v>0</v>
      </c>
    </row>
    <row r="1982" spans="1:39" x14ac:dyDescent="0.25">
      <c r="A1982">
        <v>63684</v>
      </c>
      <c r="B1982">
        <v>0</v>
      </c>
      <c r="C1982">
        <v>1</v>
      </c>
      <c r="D1982">
        <v>61</v>
      </c>
      <c r="E1982">
        <v>575</v>
      </c>
      <c r="F1982">
        <v>80</v>
      </c>
      <c r="G1982">
        <v>428</v>
      </c>
      <c r="H1982">
        <v>208</v>
      </c>
      <c r="I1982">
        <v>93</v>
      </c>
      <c r="J1982">
        <v>80</v>
      </c>
      <c r="K1982">
        <v>3</v>
      </c>
      <c r="L1982">
        <v>8</v>
      </c>
      <c r="M1982">
        <v>4</v>
      </c>
      <c r="N1982">
        <v>8</v>
      </c>
      <c r="O1982">
        <v>5</v>
      </c>
      <c r="P1982">
        <v>0</v>
      </c>
      <c r="Q1982">
        <v>0</v>
      </c>
      <c r="R1982">
        <v>0</v>
      </c>
      <c r="S1982">
        <v>0</v>
      </c>
      <c r="T1982">
        <v>0</v>
      </c>
      <c r="U1982">
        <v>0</v>
      </c>
      <c r="V1982">
        <v>3</v>
      </c>
      <c r="W1982">
        <v>11</v>
      </c>
      <c r="X1982">
        <v>0</v>
      </c>
      <c r="Y1982">
        <v>50</v>
      </c>
      <c r="Z1982">
        <v>2739</v>
      </c>
      <c r="AA1982">
        <v>0</v>
      </c>
      <c r="AB1982">
        <v>1</v>
      </c>
      <c r="AC1982">
        <v>0</v>
      </c>
      <c r="AD1982">
        <v>0</v>
      </c>
      <c r="AE1982">
        <v>0</v>
      </c>
      <c r="AF1982">
        <v>0</v>
      </c>
      <c r="AG1982">
        <v>0</v>
      </c>
      <c r="AH1982">
        <v>1</v>
      </c>
      <c r="AI1982">
        <v>0</v>
      </c>
      <c r="AJ1982">
        <v>0</v>
      </c>
      <c r="AK1982">
        <v>1384</v>
      </c>
      <c r="AL1982">
        <v>1304</v>
      </c>
      <c r="AM1982">
        <v>0</v>
      </c>
    </row>
    <row r="1983" spans="1:39" x14ac:dyDescent="0.25">
      <c r="A1983">
        <v>41638</v>
      </c>
      <c r="B1983">
        <v>0</v>
      </c>
      <c r="C1983">
        <v>1</v>
      </c>
      <c r="D1983">
        <v>68</v>
      </c>
      <c r="E1983">
        <v>315</v>
      </c>
      <c r="F1983">
        <v>0</v>
      </c>
      <c r="G1983">
        <v>31</v>
      </c>
      <c r="H1983">
        <v>4</v>
      </c>
      <c r="I1983">
        <v>0</v>
      </c>
      <c r="J1983">
        <v>91</v>
      </c>
      <c r="K1983">
        <v>4</v>
      </c>
      <c r="L1983">
        <v>5</v>
      </c>
      <c r="M1983">
        <v>5</v>
      </c>
      <c r="N1983">
        <v>3</v>
      </c>
      <c r="O1983">
        <v>8</v>
      </c>
      <c r="P1983">
        <v>1</v>
      </c>
      <c r="Q1983">
        <v>0</v>
      </c>
      <c r="R1983">
        <v>0</v>
      </c>
      <c r="S1983">
        <v>0</v>
      </c>
      <c r="T1983">
        <v>0</v>
      </c>
      <c r="U1983">
        <v>0</v>
      </c>
      <c r="V1983">
        <v>3</v>
      </c>
      <c r="W1983">
        <v>11</v>
      </c>
      <c r="X1983">
        <v>0</v>
      </c>
      <c r="Y1983">
        <v>56</v>
      </c>
      <c r="Z1983">
        <v>2660</v>
      </c>
      <c r="AA1983">
        <v>1</v>
      </c>
      <c r="AB1983">
        <v>0</v>
      </c>
      <c r="AC1983">
        <v>0</v>
      </c>
      <c r="AD1983">
        <v>0</v>
      </c>
      <c r="AE1983">
        <v>0</v>
      </c>
      <c r="AF1983">
        <v>0</v>
      </c>
      <c r="AG1983">
        <v>0</v>
      </c>
      <c r="AH1983">
        <v>1</v>
      </c>
      <c r="AI1983">
        <v>0</v>
      </c>
      <c r="AJ1983">
        <v>0</v>
      </c>
      <c r="AK1983">
        <v>350</v>
      </c>
      <c r="AL1983">
        <v>259</v>
      </c>
      <c r="AM1983">
        <v>1</v>
      </c>
    </row>
    <row r="1984" spans="1:39" x14ac:dyDescent="0.25">
      <c r="A1984">
        <v>68805</v>
      </c>
      <c r="B1984">
        <v>0</v>
      </c>
      <c r="C1984">
        <v>1</v>
      </c>
      <c r="D1984">
        <v>73</v>
      </c>
      <c r="E1984">
        <v>182</v>
      </c>
      <c r="F1984">
        <v>2</v>
      </c>
      <c r="G1984">
        <v>49</v>
      </c>
      <c r="H1984">
        <v>17</v>
      </c>
      <c r="I1984">
        <v>13</v>
      </c>
      <c r="J1984">
        <v>20</v>
      </c>
      <c r="K1984">
        <v>1</v>
      </c>
      <c r="L1984">
        <v>3</v>
      </c>
      <c r="M1984">
        <v>1</v>
      </c>
      <c r="N1984">
        <v>7</v>
      </c>
      <c r="O1984">
        <v>2</v>
      </c>
      <c r="P1984">
        <v>0</v>
      </c>
      <c r="Q1984">
        <v>0</v>
      </c>
      <c r="R1984">
        <v>0</v>
      </c>
      <c r="S1984">
        <v>0</v>
      </c>
      <c r="T1984">
        <v>0</v>
      </c>
      <c r="U1984">
        <v>0</v>
      </c>
      <c r="V1984">
        <v>3</v>
      </c>
      <c r="W1984">
        <v>11</v>
      </c>
      <c r="X1984">
        <v>0</v>
      </c>
      <c r="Y1984">
        <v>61</v>
      </c>
      <c r="Z1984">
        <v>2444</v>
      </c>
      <c r="AA1984">
        <v>1</v>
      </c>
      <c r="AB1984">
        <v>0</v>
      </c>
      <c r="AC1984">
        <v>0</v>
      </c>
      <c r="AD1984">
        <v>0</v>
      </c>
      <c r="AE1984">
        <v>0</v>
      </c>
      <c r="AF1984">
        <v>0</v>
      </c>
      <c r="AG1984">
        <v>0</v>
      </c>
      <c r="AH1984">
        <v>0</v>
      </c>
      <c r="AI1984">
        <v>0</v>
      </c>
      <c r="AJ1984">
        <v>1</v>
      </c>
      <c r="AK1984">
        <v>263</v>
      </c>
      <c r="AL1984">
        <v>243</v>
      </c>
      <c r="AM1984">
        <v>0</v>
      </c>
    </row>
    <row r="1985" spans="1:39" x14ac:dyDescent="0.25">
      <c r="A1985">
        <v>65814</v>
      </c>
      <c r="B1985">
        <v>0</v>
      </c>
      <c r="C1985">
        <v>1</v>
      </c>
      <c r="D1985">
        <v>90</v>
      </c>
      <c r="E1985">
        <v>561</v>
      </c>
      <c r="F1985">
        <v>14</v>
      </c>
      <c r="G1985">
        <v>113</v>
      </c>
      <c r="H1985">
        <v>10</v>
      </c>
      <c r="I1985">
        <v>14</v>
      </c>
      <c r="J1985">
        <v>35</v>
      </c>
      <c r="K1985">
        <v>3</v>
      </c>
      <c r="L1985">
        <v>8</v>
      </c>
      <c r="M1985">
        <v>2</v>
      </c>
      <c r="N1985">
        <v>10</v>
      </c>
      <c r="O1985">
        <v>5</v>
      </c>
      <c r="P1985">
        <v>0</v>
      </c>
      <c r="Q1985">
        <v>0</v>
      </c>
      <c r="R1985">
        <v>0</v>
      </c>
      <c r="S1985">
        <v>0</v>
      </c>
      <c r="T1985">
        <v>0</v>
      </c>
      <c r="U1985">
        <v>0</v>
      </c>
      <c r="V1985">
        <v>3</v>
      </c>
      <c r="W1985">
        <v>11</v>
      </c>
      <c r="X1985">
        <v>0</v>
      </c>
      <c r="Y1985">
        <v>54</v>
      </c>
      <c r="Z1985">
        <v>2278</v>
      </c>
      <c r="AA1985">
        <v>0</v>
      </c>
      <c r="AB1985">
        <v>0</v>
      </c>
      <c r="AC1985">
        <v>0</v>
      </c>
      <c r="AD1985">
        <v>1</v>
      </c>
      <c r="AE1985">
        <v>0</v>
      </c>
      <c r="AF1985">
        <v>0</v>
      </c>
      <c r="AG1985">
        <v>0</v>
      </c>
      <c r="AH1985">
        <v>0</v>
      </c>
      <c r="AI1985">
        <v>0</v>
      </c>
      <c r="AJ1985">
        <v>1</v>
      </c>
      <c r="AK1985">
        <v>712</v>
      </c>
      <c r="AL1985">
        <v>677</v>
      </c>
      <c r="AM1985">
        <v>0</v>
      </c>
    </row>
    <row r="1986" spans="1:39" x14ac:dyDescent="0.25">
      <c r="A1986">
        <v>71964</v>
      </c>
      <c r="B1986">
        <v>0</v>
      </c>
      <c r="C1986">
        <v>0</v>
      </c>
      <c r="D1986">
        <v>81</v>
      </c>
      <c r="E1986">
        <v>587</v>
      </c>
      <c r="F1986">
        <v>51</v>
      </c>
      <c r="G1986">
        <v>932</v>
      </c>
      <c r="H1986">
        <v>180</v>
      </c>
      <c r="I1986">
        <v>34</v>
      </c>
      <c r="J1986">
        <v>86</v>
      </c>
      <c r="K1986">
        <v>1</v>
      </c>
      <c r="L1986">
        <v>5</v>
      </c>
      <c r="M1986">
        <v>6</v>
      </c>
      <c r="N1986">
        <v>5</v>
      </c>
      <c r="O1986">
        <v>3</v>
      </c>
      <c r="P1986">
        <v>0</v>
      </c>
      <c r="Q1986">
        <v>0</v>
      </c>
      <c r="R1986">
        <v>0</v>
      </c>
      <c r="S1986">
        <v>0</v>
      </c>
      <c r="T1986">
        <v>0</v>
      </c>
      <c r="U1986">
        <v>0</v>
      </c>
      <c r="V1986">
        <v>3</v>
      </c>
      <c r="W1986">
        <v>11</v>
      </c>
      <c r="X1986">
        <v>0</v>
      </c>
      <c r="Y1986">
        <v>62</v>
      </c>
      <c r="Z1986">
        <v>2564</v>
      </c>
      <c r="AA1986">
        <v>1</v>
      </c>
      <c r="AB1986">
        <v>0</v>
      </c>
      <c r="AC1986">
        <v>0</v>
      </c>
      <c r="AD1986">
        <v>0</v>
      </c>
      <c r="AE1986">
        <v>0</v>
      </c>
      <c r="AF1986">
        <v>0</v>
      </c>
      <c r="AG1986">
        <v>0</v>
      </c>
      <c r="AH1986">
        <v>1</v>
      </c>
      <c r="AI1986">
        <v>0</v>
      </c>
      <c r="AJ1986">
        <v>0</v>
      </c>
      <c r="AK1986">
        <v>1784</v>
      </c>
      <c r="AL1986">
        <v>1698</v>
      </c>
      <c r="AM1986">
        <v>0</v>
      </c>
    </row>
    <row r="1987" spans="1:39" x14ac:dyDescent="0.25">
      <c r="A1987">
        <v>39146</v>
      </c>
      <c r="B1987">
        <v>1</v>
      </c>
      <c r="C1987">
        <v>0</v>
      </c>
      <c r="D1987">
        <v>1</v>
      </c>
      <c r="E1987">
        <v>94</v>
      </c>
      <c r="F1987">
        <v>1</v>
      </c>
      <c r="G1987">
        <v>33</v>
      </c>
      <c r="H1987">
        <v>13</v>
      </c>
      <c r="I1987">
        <v>12</v>
      </c>
      <c r="J1987">
        <v>12</v>
      </c>
      <c r="K1987">
        <v>3</v>
      </c>
      <c r="L1987">
        <v>4</v>
      </c>
      <c r="M1987">
        <v>0</v>
      </c>
      <c r="N1987">
        <v>4</v>
      </c>
      <c r="O1987">
        <v>8</v>
      </c>
      <c r="P1987">
        <v>0</v>
      </c>
      <c r="Q1987">
        <v>0</v>
      </c>
      <c r="R1987">
        <v>0</v>
      </c>
      <c r="S1987">
        <v>0</v>
      </c>
      <c r="T1987">
        <v>0</v>
      </c>
      <c r="U1987">
        <v>0</v>
      </c>
      <c r="V1987">
        <v>3</v>
      </c>
      <c r="W1987">
        <v>11</v>
      </c>
      <c r="X1987">
        <v>0</v>
      </c>
      <c r="Y1987">
        <v>34</v>
      </c>
      <c r="Z1987">
        <v>2659</v>
      </c>
      <c r="AA1987">
        <v>0</v>
      </c>
      <c r="AB1987">
        <v>0</v>
      </c>
      <c r="AC1987">
        <v>1</v>
      </c>
      <c r="AD1987">
        <v>0</v>
      </c>
      <c r="AE1987">
        <v>0</v>
      </c>
      <c r="AF1987">
        <v>0</v>
      </c>
      <c r="AG1987">
        <v>0</v>
      </c>
      <c r="AH1987">
        <v>1</v>
      </c>
      <c r="AI1987">
        <v>0</v>
      </c>
      <c r="AJ1987">
        <v>0</v>
      </c>
      <c r="AK1987">
        <v>153</v>
      </c>
      <c r="AL1987">
        <v>141</v>
      </c>
      <c r="AM1987">
        <v>0</v>
      </c>
    </row>
    <row r="1988" spans="1:39" x14ac:dyDescent="0.25">
      <c r="A1988">
        <v>96876</v>
      </c>
      <c r="B1988">
        <v>0</v>
      </c>
      <c r="C1988">
        <v>0</v>
      </c>
      <c r="D1988">
        <v>79</v>
      </c>
      <c r="E1988">
        <v>908</v>
      </c>
      <c r="F1988">
        <v>43</v>
      </c>
      <c r="G1988">
        <v>735</v>
      </c>
      <c r="H1988">
        <v>40</v>
      </c>
      <c r="I1988">
        <v>194</v>
      </c>
      <c r="J1988">
        <v>21</v>
      </c>
      <c r="K1988">
        <v>1</v>
      </c>
      <c r="L1988">
        <v>7</v>
      </c>
      <c r="M1988">
        <v>7</v>
      </c>
      <c r="N1988">
        <v>9</v>
      </c>
      <c r="O1988">
        <v>2</v>
      </c>
      <c r="P1988">
        <v>0</v>
      </c>
      <c r="Q1988">
        <v>1</v>
      </c>
      <c r="R1988">
        <v>1</v>
      </c>
      <c r="S1988">
        <v>1</v>
      </c>
      <c r="T1988">
        <v>0</v>
      </c>
      <c r="U1988">
        <v>0</v>
      </c>
      <c r="V1988">
        <v>3</v>
      </c>
      <c r="W1988">
        <v>11</v>
      </c>
      <c r="X1988">
        <v>1</v>
      </c>
      <c r="Y1988">
        <v>43</v>
      </c>
      <c r="Z1988">
        <v>2486</v>
      </c>
      <c r="AA1988">
        <v>0</v>
      </c>
      <c r="AB1988">
        <v>0</v>
      </c>
      <c r="AC1988">
        <v>0</v>
      </c>
      <c r="AD1988">
        <v>1</v>
      </c>
      <c r="AE1988">
        <v>0</v>
      </c>
      <c r="AF1988">
        <v>0</v>
      </c>
      <c r="AG1988">
        <v>0</v>
      </c>
      <c r="AH1988">
        <v>1</v>
      </c>
      <c r="AI1988">
        <v>0</v>
      </c>
      <c r="AJ1988">
        <v>0</v>
      </c>
      <c r="AK1988">
        <v>1920</v>
      </c>
      <c r="AL1988">
        <v>1899</v>
      </c>
      <c r="AM1988">
        <v>3</v>
      </c>
    </row>
    <row r="1989" spans="1:39" x14ac:dyDescent="0.25">
      <c r="A1989">
        <v>34445</v>
      </c>
      <c r="B1989">
        <v>0</v>
      </c>
      <c r="C1989">
        <v>0</v>
      </c>
      <c r="D1989">
        <v>92</v>
      </c>
      <c r="E1989">
        <v>228</v>
      </c>
      <c r="F1989">
        <v>122</v>
      </c>
      <c r="G1989">
        <v>122</v>
      </c>
      <c r="H1989">
        <v>208</v>
      </c>
      <c r="I1989">
        <v>129</v>
      </c>
      <c r="J1989">
        <v>30</v>
      </c>
      <c r="K1989">
        <v>6</v>
      </c>
      <c r="L1989">
        <v>11</v>
      </c>
      <c r="M1989">
        <v>2</v>
      </c>
      <c r="N1989">
        <v>8</v>
      </c>
      <c r="O1989">
        <v>9</v>
      </c>
      <c r="P1989">
        <v>0</v>
      </c>
      <c r="Q1989">
        <v>0</v>
      </c>
      <c r="R1989">
        <v>0</v>
      </c>
      <c r="S1989">
        <v>0</v>
      </c>
      <c r="T1989">
        <v>0</v>
      </c>
      <c r="U1989">
        <v>0</v>
      </c>
      <c r="V1989">
        <v>3</v>
      </c>
      <c r="W1989">
        <v>11</v>
      </c>
      <c r="X1989">
        <v>0</v>
      </c>
      <c r="Y1989">
        <v>39</v>
      </c>
      <c r="Z1989">
        <v>2677</v>
      </c>
      <c r="AA1989">
        <v>0</v>
      </c>
      <c r="AB1989">
        <v>1</v>
      </c>
      <c r="AC1989">
        <v>0</v>
      </c>
      <c r="AD1989">
        <v>0</v>
      </c>
      <c r="AE1989">
        <v>0</v>
      </c>
      <c r="AF1989">
        <v>0</v>
      </c>
      <c r="AG1989">
        <v>1</v>
      </c>
      <c r="AH1989">
        <v>0</v>
      </c>
      <c r="AI1989">
        <v>0</v>
      </c>
      <c r="AJ1989">
        <v>0</v>
      </c>
      <c r="AK1989">
        <v>809</v>
      </c>
      <c r="AL1989">
        <v>779</v>
      </c>
      <c r="AM1989">
        <v>0</v>
      </c>
    </row>
    <row r="1990" spans="1:39" x14ac:dyDescent="0.25">
      <c r="A1990">
        <v>68281</v>
      </c>
      <c r="B1990">
        <v>0</v>
      </c>
      <c r="C1990">
        <v>0</v>
      </c>
      <c r="D1990">
        <v>31</v>
      </c>
      <c r="E1990">
        <v>995</v>
      </c>
      <c r="F1990">
        <v>112</v>
      </c>
      <c r="G1990">
        <v>417</v>
      </c>
      <c r="H1990">
        <v>42</v>
      </c>
      <c r="I1990">
        <v>48</v>
      </c>
      <c r="J1990">
        <v>41</v>
      </c>
      <c r="K1990">
        <v>1</v>
      </c>
      <c r="L1990">
        <v>2</v>
      </c>
      <c r="M1990">
        <v>9</v>
      </c>
      <c r="N1990">
        <v>13</v>
      </c>
      <c r="O1990">
        <v>5</v>
      </c>
      <c r="P1990">
        <v>0</v>
      </c>
      <c r="Q1990">
        <v>0</v>
      </c>
      <c r="R1990">
        <v>0</v>
      </c>
      <c r="S1990">
        <v>0</v>
      </c>
      <c r="T1990">
        <v>0</v>
      </c>
      <c r="U1990">
        <v>0</v>
      </c>
      <c r="V1990">
        <v>3</v>
      </c>
      <c r="W1990">
        <v>11</v>
      </c>
      <c r="X1990">
        <v>1</v>
      </c>
      <c r="Y1990">
        <v>62</v>
      </c>
      <c r="Z1990">
        <v>2850</v>
      </c>
      <c r="AA1990">
        <v>0</v>
      </c>
      <c r="AB1990">
        <v>0</v>
      </c>
      <c r="AC1990">
        <v>1</v>
      </c>
      <c r="AD1990">
        <v>0</v>
      </c>
      <c r="AE1990">
        <v>0</v>
      </c>
      <c r="AF1990">
        <v>0</v>
      </c>
      <c r="AG1990">
        <v>0</v>
      </c>
      <c r="AH1990">
        <v>1</v>
      </c>
      <c r="AI1990">
        <v>0</v>
      </c>
      <c r="AJ1990">
        <v>0</v>
      </c>
      <c r="AK1990">
        <v>1614</v>
      </c>
      <c r="AL1990">
        <v>1573</v>
      </c>
      <c r="AM1990">
        <v>0</v>
      </c>
    </row>
    <row r="1991" spans="1:39" x14ac:dyDescent="0.25">
      <c r="A1991">
        <v>37284</v>
      </c>
      <c r="B1991">
        <v>1</v>
      </c>
      <c r="C1991">
        <v>1</v>
      </c>
      <c r="D1991">
        <v>46</v>
      </c>
      <c r="E1991">
        <v>11</v>
      </c>
      <c r="F1991">
        <v>1</v>
      </c>
      <c r="G1991">
        <v>2</v>
      </c>
      <c r="H1991">
        <v>2</v>
      </c>
      <c r="I1991">
        <v>1</v>
      </c>
      <c r="J1991">
        <v>6</v>
      </c>
      <c r="K1991">
        <v>1</v>
      </c>
      <c r="L1991">
        <v>0</v>
      </c>
      <c r="M1991">
        <v>0</v>
      </c>
      <c r="N1991">
        <v>3</v>
      </c>
      <c r="O1991">
        <v>6</v>
      </c>
      <c r="P1991">
        <v>0</v>
      </c>
      <c r="Q1991">
        <v>0</v>
      </c>
      <c r="R1991">
        <v>0</v>
      </c>
      <c r="S1991">
        <v>0</v>
      </c>
      <c r="T1991">
        <v>0</v>
      </c>
      <c r="U1991">
        <v>0</v>
      </c>
      <c r="V1991">
        <v>3</v>
      </c>
      <c r="W1991">
        <v>11</v>
      </c>
      <c r="X1991">
        <v>0</v>
      </c>
      <c r="Y1991">
        <v>45</v>
      </c>
      <c r="Z1991">
        <v>2616</v>
      </c>
      <c r="AA1991">
        <v>0</v>
      </c>
      <c r="AB1991">
        <v>1</v>
      </c>
      <c r="AC1991">
        <v>0</v>
      </c>
      <c r="AD1991">
        <v>0</v>
      </c>
      <c r="AE1991">
        <v>0</v>
      </c>
      <c r="AF1991">
        <v>1</v>
      </c>
      <c r="AG1991">
        <v>0</v>
      </c>
      <c r="AH1991">
        <v>0</v>
      </c>
      <c r="AI1991">
        <v>0</v>
      </c>
      <c r="AJ1991">
        <v>0</v>
      </c>
      <c r="AK1991">
        <v>17</v>
      </c>
      <c r="AL1991">
        <v>11</v>
      </c>
      <c r="AM1991">
        <v>0</v>
      </c>
    </row>
    <row r="1992" spans="1:39" x14ac:dyDescent="0.25">
      <c r="A1992">
        <v>36790</v>
      </c>
      <c r="B1992">
        <v>0</v>
      </c>
      <c r="C1992">
        <v>0</v>
      </c>
      <c r="D1992">
        <v>14</v>
      </c>
      <c r="E1992">
        <v>3</v>
      </c>
      <c r="F1992">
        <v>3</v>
      </c>
      <c r="G1992">
        <v>14</v>
      </c>
      <c r="H1992">
        <v>15</v>
      </c>
      <c r="I1992">
        <v>21</v>
      </c>
      <c r="J1992">
        <v>10</v>
      </c>
      <c r="K1992">
        <v>1</v>
      </c>
      <c r="L1992">
        <v>2</v>
      </c>
      <c r="M1992">
        <v>1</v>
      </c>
      <c r="N1992">
        <v>2</v>
      </c>
      <c r="O1992">
        <v>9</v>
      </c>
      <c r="P1992">
        <v>0</v>
      </c>
      <c r="Q1992">
        <v>0</v>
      </c>
      <c r="R1992">
        <v>0</v>
      </c>
      <c r="S1992">
        <v>0</v>
      </c>
      <c r="T1992">
        <v>0</v>
      </c>
      <c r="U1992">
        <v>0</v>
      </c>
      <c r="V1992">
        <v>3</v>
      </c>
      <c r="W1992">
        <v>11</v>
      </c>
      <c r="X1992">
        <v>1</v>
      </c>
      <c r="Y1992">
        <v>37</v>
      </c>
      <c r="Z1992">
        <v>2644</v>
      </c>
      <c r="AA1992">
        <v>0</v>
      </c>
      <c r="AB1992">
        <v>1</v>
      </c>
      <c r="AC1992">
        <v>0</v>
      </c>
      <c r="AD1992">
        <v>0</v>
      </c>
      <c r="AE1992">
        <v>0</v>
      </c>
      <c r="AF1992">
        <v>0</v>
      </c>
      <c r="AG1992">
        <v>0</v>
      </c>
      <c r="AH1992">
        <v>1</v>
      </c>
      <c r="AI1992">
        <v>0</v>
      </c>
      <c r="AJ1992">
        <v>0</v>
      </c>
      <c r="AK1992">
        <v>56</v>
      </c>
      <c r="AL1992">
        <v>46</v>
      </c>
      <c r="AM1992">
        <v>0</v>
      </c>
    </row>
    <row r="1993" spans="1:39" x14ac:dyDescent="0.25">
      <c r="A1993">
        <v>27943</v>
      </c>
      <c r="B1993">
        <v>1</v>
      </c>
      <c r="C1993">
        <v>1</v>
      </c>
      <c r="D1993">
        <v>89</v>
      </c>
      <c r="E1993">
        <v>12</v>
      </c>
      <c r="F1993">
        <v>1</v>
      </c>
      <c r="G1993">
        <v>16</v>
      </c>
      <c r="H1993">
        <v>4</v>
      </c>
      <c r="I1993">
        <v>1</v>
      </c>
      <c r="J1993">
        <v>3</v>
      </c>
      <c r="K1993">
        <v>3</v>
      </c>
      <c r="L1993">
        <v>2</v>
      </c>
      <c r="M1993">
        <v>0</v>
      </c>
      <c r="N1993">
        <v>3</v>
      </c>
      <c r="O1993">
        <v>8</v>
      </c>
      <c r="P1993">
        <v>0</v>
      </c>
      <c r="Q1993">
        <v>0</v>
      </c>
      <c r="R1993">
        <v>0</v>
      </c>
      <c r="S1993">
        <v>0</v>
      </c>
      <c r="T1993">
        <v>0</v>
      </c>
      <c r="U1993">
        <v>0</v>
      </c>
      <c r="V1993">
        <v>3</v>
      </c>
      <c r="W1993">
        <v>11</v>
      </c>
      <c r="X1993">
        <v>0</v>
      </c>
      <c r="Y1993">
        <v>53</v>
      </c>
      <c r="Z1993">
        <v>2599</v>
      </c>
      <c r="AA1993">
        <v>0</v>
      </c>
      <c r="AB1993">
        <v>0</v>
      </c>
      <c r="AC1993">
        <v>0</v>
      </c>
      <c r="AD1993">
        <v>1</v>
      </c>
      <c r="AE1993">
        <v>0</v>
      </c>
      <c r="AF1993">
        <v>0</v>
      </c>
      <c r="AG1993">
        <v>0</v>
      </c>
      <c r="AH1993">
        <v>1</v>
      </c>
      <c r="AI1993">
        <v>0</v>
      </c>
      <c r="AJ1993">
        <v>0</v>
      </c>
      <c r="AK1993">
        <v>34</v>
      </c>
      <c r="AL1993">
        <v>31</v>
      </c>
      <c r="AM1993">
        <v>0</v>
      </c>
    </row>
    <row r="1994" spans="1:39" x14ac:dyDescent="0.25">
      <c r="A1994">
        <v>22263</v>
      </c>
      <c r="B1994">
        <v>1</v>
      </c>
      <c r="C1994">
        <v>1</v>
      </c>
      <c r="D1994">
        <v>31</v>
      </c>
      <c r="E1994">
        <v>17</v>
      </c>
      <c r="F1994">
        <v>0</v>
      </c>
      <c r="G1994">
        <v>2</v>
      </c>
      <c r="H1994">
        <v>0</v>
      </c>
      <c r="I1994">
        <v>0</v>
      </c>
      <c r="J1994">
        <v>2</v>
      </c>
      <c r="K1994">
        <v>2</v>
      </c>
      <c r="L1994">
        <v>1</v>
      </c>
      <c r="M1994">
        <v>0</v>
      </c>
      <c r="N1994">
        <v>3</v>
      </c>
      <c r="O1994">
        <v>6</v>
      </c>
      <c r="P1994">
        <v>0</v>
      </c>
      <c r="Q1994">
        <v>0</v>
      </c>
      <c r="R1994">
        <v>0</v>
      </c>
      <c r="S1994">
        <v>0</v>
      </c>
      <c r="T1994">
        <v>0</v>
      </c>
      <c r="U1994">
        <v>1</v>
      </c>
      <c r="V1994">
        <v>3</v>
      </c>
      <c r="W1994">
        <v>11</v>
      </c>
      <c r="X1994">
        <v>0</v>
      </c>
      <c r="Y1994">
        <v>69</v>
      </c>
      <c r="Z1994">
        <v>2250</v>
      </c>
      <c r="AA1994">
        <v>1</v>
      </c>
      <c r="AB1994">
        <v>0</v>
      </c>
      <c r="AC1994">
        <v>0</v>
      </c>
      <c r="AD1994">
        <v>0</v>
      </c>
      <c r="AE1994">
        <v>0</v>
      </c>
      <c r="AF1994">
        <v>0</v>
      </c>
      <c r="AG1994">
        <v>0</v>
      </c>
      <c r="AH1994">
        <v>1</v>
      </c>
      <c r="AI1994">
        <v>0</v>
      </c>
      <c r="AJ1994">
        <v>0</v>
      </c>
      <c r="AK1994">
        <v>19</v>
      </c>
      <c r="AL1994">
        <v>17</v>
      </c>
      <c r="AM1994">
        <v>0</v>
      </c>
    </row>
    <row r="1995" spans="1:39" x14ac:dyDescent="0.25">
      <c r="A1995">
        <v>30261</v>
      </c>
      <c r="B1995">
        <v>1</v>
      </c>
      <c r="C1995">
        <v>2</v>
      </c>
      <c r="D1995">
        <v>75</v>
      </c>
      <c r="E1995">
        <v>8</v>
      </c>
      <c r="F1995">
        <v>0</v>
      </c>
      <c r="G1995">
        <v>5</v>
      </c>
      <c r="H1995">
        <v>0</v>
      </c>
      <c r="I1995">
        <v>3</v>
      </c>
      <c r="J1995">
        <v>6</v>
      </c>
      <c r="K1995">
        <v>1</v>
      </c>
      <c r="L1995">
        <v>0</v>
      </c>
      <c r="M1995">
        <v>0</v>
      </c>
      <c r="N1995">
        <v>3</v>
      </c>
      <c r="O1995">
        <v>8</v>
      </c>
      <c r="P1995">
        <v>0</v>
      </c>
      <c r="Q1995">
        <v>0</v>
      </c>
      <c r="R1995">
        <v>0</v>
      </c>
      <c r="S1995">
        <v>0</v>
      </c>
      <c r="T1995">
        <v>0</v>
      </c>
      <c r="U1995">
        <v>0</v>
      </c>
      <c r="V1995">
        <v>3</v>
      </c>
      <c r="W1995">
        <v>11</v>
      </c>
      <c r="X1995">
        <v>0</v>
      </c>
      <c r="Y1995">
        <v>48</v>
      </c>
      <c r="Z1995">
        <v>2801</v>
      </c>
      <c r="AA1995">
        <v>0</v>
      </c>
      <c r="AB1995">
        <v>0</v>
      </c>
      <c r="AC1995">
        <v>0</v>
      </c>
      <c r="AD1995">
        <v>1</v>
      </c>
      <c r="AE1995">
        <v>0</v>
      </c>
      <c r="AF1995">
        <v>0</v>
      </c>
      <c r="AG1995">
        <v>0</v>
      </c>
      <c r="AH1995">
        <v>1</v>
      </c>
      <c r="AI1995">
        <v>0</v>
      </c>
      <c r="AJ1995">
        <v>0</v>
      </c>
      <c r="AK1995">
        <v>16</v>
      </c>
      <c r="AL1995">
        <v>10</v>
      </c>
      <c r="AM1995">
        <v>0</v>
      </c>
    </row>
    <row r="1996" spans="1:39" x14ac:dyDescent="0.25">
      <c r="A1996">
        <v>28587</v>
      </c>
      <c r="B1996">
        <v>1</v>
      </c>
      <c r="C1996">
        <v>0</v>
      </c>
      <c r="D1996">
        <v>42</v>
      </c>
      <c r="E1996">
        <v>22</v>
      </c>
      <c r="F1996">
        <v>4</v>
      </c>
      <c r="G1996">
        <v>17</v>
      </c>
      <c r="H1996">
        <v>12</v>
      </c>
      <c r="I1996">
        <v>10</v>
      </c>
      <c r="J1996">
        <v>13</v>
      </c>
      <c r="K1996">
        <v>3</v>
      </c>
      <c r="L1996">
        <v>2</v>
      </c>
      <c r="M1996">
        <v>0</v>
      </c>
      <c r="N1996">
        <v>4</v>
      </c>
      <c r="O1996">
        <v>6</v>
      </c>
      <c r="P1996">
        <v>0</v>
      </c>
      <c r="Q1996">
        <v>0</v>
      </c>
      <c r="R1996">
        <v>0</v>
      </c>
      <c r="S1996">
        <v>0</v>
      </c>
      <c r="T1996">
        <v>0</v>
      </c>
      <c r="U1996">
        <v>0</v>
      </c>
      <c r="V1996">
        <v>3</v>
      </c>
      <c r="W1996">
        <v>11</v>
      </c>
      <c r="X1996">
        <v>0</v>
      </c>
      <c r="Y1996">
        <v>42</v>
      </c>
      <c r="Z1996">
        <v>2296</v>
      </c>
      <c r="AA1996">
        <v>0</v>
      </c>
      <c r="AB1996">
        <v>0</v>
      </c>
      <c r="AC1996">
        <v>0</v>
      </c>
      <c r="AD1996">
        <v>1</v>
      </c>
      <c r="AE1996">
        <v>0</v>
      </c>
      <c r="AF1996">
        <v>0</v>
      </c>
      <c r="AG1996">
        <v>0</v>
      </c>
      <c r="AH1996">
        <v>1</v>
      </c>
      <c r="AI1996">
        <v>0</v>
      </c>
      <c r="AJ1996">
        <v>0</v>
      </c>
      <c r="AK1996">
        <v>65</v>
      </c>
      <c r="AL1996">
        <v>52</v>
      </c>
      <c r="AM1996">
        <v>0</v>
      </c>
    </row>
    <row r="1997" spans="1:39" x14ac:dyDescent="0.25">
      <c r="A1997">
        <v>43815</v>
      </c>
      <c r="B1997">
        <v>1</v>
      </c>
      <c r="C1997">
        <v>0</v>
      </c>
      <c r="D1997">
        <v>53</v>
      </c>
      <c r="E1997">
        <v>14</v>
      </c>
      <c r="F1997">
        <v>10</v>
      </c>
      <c r="G1997">
        <v>29</v>
      </c>
      <c r="H1997">
        <v>4</v>
      </c>
      <c r="I1997">
        <v>7</v>
      </c>
      <c r="J1997">
        <v>15</v>
      </c>
      <c r="K1997">
        <v>1</v>
      </c>
      <c r="L1997">
        <v>2</v>
      </c>
      <c r="M1997">
        <v>0</v>
      </c>
      <c r="N1997">
        <v>3</v>
      </c>
      <c r="O1997">
        <v>6</v>
      </c>
      <c r="P1997">
        <v>0</v>
      </c>
      <c r="Q1997">
        <v>0</v>
      </c>
      <c r="R1997">
        <v>0</v>
      </c>
      <c r="S1997">
        <v>0</v>
      </c>
      <c r="T1997">
        <v>0</v>
      </c>
      <c r="U1997">
        <v>0</v>
      </c>
      <c r="V1997">
        <v>3</v>
      </c>
      <c r="W1997">
        <v>11</v>
      </c>
      <c r="X1997">
        <v>0</v>
      </c>
      <c r="Y1997">
        <v>38</v>
      </c>
      <c r="Z1997">
        <v>2609</v>
      </c>
      <c r="AA1997">
        <v>0</v>
      </c>
      <c r="AB1997">
        <v>1</v>
      </c>
      <c r="AC1997">
        <v>0</v>
      </c>
      <c r="AD1997">
        <v>0</v>
      </c>
      <c r="AE1997">
        <v>0</v>
      </c>
      <c r="AF1997">
        <v>0</v>
      </c>
      <c r="AG1997">
        <v>0</v>
      </c>
      <c r="AH1997">
        <v>0</v>
      </c>
      <c r="AI1997">
        <v>1</v>
      </c>
      <c r="AJ1997">
        <v>0</v>
      </c>
      <c r="AK1997">
        <v>64</v>
      </c>
      <c r="AL1997">
        <v>49</v>
      </c>
      <c r="AM1997">
        <v>0</v>
      </c>
    </row>
    <row r="1998" spans="1:39" x14ac:dyDescent="0.25">
      <c r="A1998">
        <v>48195</v>
      </c>
      <c r="B1998">
        <v>1</v>
      </c>
      <c r="C1998">
        <v>1</v>
      </c>
      <c r="D1998">
        <v>53</v>
      </c>
      <c r="E1998">
        <v>106</v>
      </c>
      <c r="F1998">
        <v>27</v>
      </c>
      <c r="G1998">
        <v>68</v>
      </c>
      <c r="H1998">
        <v>52</v>
      </c>
      <c r="I1998">
        <v>7</v>
      </c>
      <c r="J1998">
        <v>5</v>
      </c>
      <c r="K1998">
        <v>6</v>
      </c>
      <c r="L1998">
        <v>4</v>
      </c>
      <c r="M1998">
        <v>2</v>
      </c>
      <c r="N1998">
        <v>5</v>
      </c>
      <c r="O1998">
        <v>6</v>
      </c>
      <c r="P1998">
        <v>0</v>
      </c>
      <c r="Q1998">
        <v>0</v>
      </c>
      <c r="R1998">
        <v>0</v>
      </c>
      <c r="S1998">
        <v>0</v>
      </c>
      <c r="T1998">
        <v>0</v>
      </c>
      <c r="U1998">
        <v>0</v>
      </c>
      <c r="V1998">
        <v>3</v>
      </c>
      <c r="W1998">
        <v>11</v>
      </c>
      <c r="X1998">
        <v>0</v>
      </c>
      <c r="Y1998">
        <v>64</v>
      </c>
      <c r="Z1998">
        <v>2318</v>
      </c>
      <c r="AA1998">
        <v>0</v>
      </c>
      <c r="AB1998">
        <v>1</v>
      </c>
      <c r="AC1998">
        <v>0</v>
      </c>
      <c r="AD1998">
        <v>0</v>
      </c>
      <c r="AE1998">
        <v>0</v>
      </c>
      <c r="AF1998">
        <v>0</v>
      </c>
      <c r="AG1998">
        <v>0</v>
      </c>
      <c r="AH1998">
        <v>1</v>
      </c>
      <c r="AI1998">
        <v>0</v>
      </c>
      <c r="AJ1998">
        <v>0</v>
      </c>
      <c r="AK1998">
        <v>260</v>
      </c>
      <c r="AL1998">
        <v>255</v>
      </c>
      <c r="AM1998">
        <v>0</v>
      </c>
    </row>
    <row r="1999" spans="1:39" x14ac:dyDescent="0.25">
      <c r="A1999">
        <v>77027</v>
      </c>
      <c r="B1999">
        <v>0</v>
      </c>
      <c r="C1999">
        <v>1</v>
      </c>
      <c r="D1999">
        <v>23</v>
      </c>
      <c r="E1999">
        <v>820</v>
      </c>
      <c r="F1999">
        <v>57</v>
      </c>
      <c r="G1999">
        <v>242</v>
      </c>
      <c r="H1999">
        <v>45</v>
      </c>
      <c r="I1999">
        <v>0</v>
      </c>
      <c r="J1999">
        <v>11</v>
      </c>
      <c r="K1999">
        <v>2</v>
      </c>
      <c r="L1999">
        <v>8</v>
      </c>
      <c r="M1999">
        <v>3</v>
      </c>
      <c r="N1999">
        <v>6</v>
      </c>
      <c r="O1999">
        <v>4</v>
      </c>
      <c r="P1999">
        <v>0</v>
      </c>
      <c r="Q1999">
        <v>0</v>
      </c>
      <c r="R1999">
        <v>0</v>
      </c>
      <c r="S1999">
        <v>0</v>
      </c>
      <c r="T1999">
        <v>0</v>
      </c>
      <c r="U1999">
        <v>0</v>
      </c>
      <c r="V1999">
        <v>3</v>
      </c>
      <c r="W1999">
        <v>11</v>
      </c>
      <c r="X1999">
        <v>0</v>
      </c>
      <c r="Y1999">
        <v>68</v>
      </c>
      <c r="Z1999">
        <v>2303</v>
      </c>
      <c r="AA1999">
        <v>0</v>
      </c>
      <c r="AB1999">
        <v>1</v>
      </c>
      <c r="AC1999">
        <v>0</v>
      </c>
      <c r="AD1999">
        <v>0</v>
      </c>
      <c r="AE1999">
        <v>0</v>
      </c>
      <c r="AF1999">
        <v>0</v>
      </c>
      <c r="AG1999">
        <v>0</v>
      </c>
      <c r="AH1999">
        <v>0</v>
      </c>
      <c r="AI1999">
        <v>1</v>
      </c>
      <c r="AJ1999">
        <v>0</v>
      </c>
      <c r="AK1999">
        <v>1164</v>
      </c>
      <c r="AL1999">
        <v>1153</v>
      </c>
      <c r="AM1999">
        <v>0</v>
      </c>
    </row>
    <row r="2000" spans="1:39" x14ac:dyDescent="0.25">
      <c r="A2000">
        <v>71322</v>
      </c>
      <c r="B2000">
        <v>0</v>
      </c>
      <c r="C2000">
        <v>1</v>
      </c>
      <c r="D2000">
        <v>57</v>
      </c>
      <c r="E2000">
        <v>753</v>
      </c>
      <c r="F2000">
        <v>43</v>
      </c>
      <c r="G2000">
        <v>226</v>
      </c>
      <c r="H2000">
        <v>69</v>
      </c>
      <c r="I2000">
        <v>10</v>
      </c>
      <c r="J2000">
        <v>204</v>
      </c>
      <c r="K2000">
        <v>2</v>
      </c>
      <c r="L2000">
        <v>8</v>
      </c>
      <c r="M2000">
        <v>5</v>
      </c>
      <c r="N2000">
        <v>13</v>
      </c>
      <c r="O2000">
        <v>4</v>
      </c>
      <c r="P2000">
        <v>0</v>
      </c>
      <c r="Q2000">
        <v>0</v>
      </c>
      <c r="R2000">
        <v>0</v>
      </c>
      <c r="S2000">
        <v>0</v>
      </c>
      <c r="T2000">
        <v>0</v>
      </c>
      <c r="U2000">
        <v>0</v>
      </c>
      <c r="V2000">
        <v>3</v>
      </c>
      <c r="W2000">
        <v>11</v>
      </c>
      <c r="X2000">
        <v>0</v>
      </c>
      <c r="Y2000">
        <v>55</v>
      </c>
      <c r="Z2000">
        <v>2657</v>
      </c>
      <c r="AA2000">
        <v>0</v>
      </c>
      <c r="AB2000">
        <v>1</v>
      </c>
      <c r="AC2000">
        <v>0</v>
      </c>
      <c r="AD2000">
        <v>0</v>
      </c>
      <c r="AE2000">
        <v>0</v>
      </c>
      <c r="AF2000">
        <v>0</v>
      </c>
      <c r="AG2000">
        <v>0</v>
      </c>
      <c r="AH2000">
        <v>0</v>
      </c>
      <c r="AI2000">
        <v>0</v>
      </c>
      <c r="AJ2000">
        <v>1</v>
      </c>
      <c r="AK2000">
        <v>1101</v>
      </c>
      <c r="AL2000">
        <v>897</v>
      </c>
      <c r="AM2000">
        <v>0</v>
      </c>
    </row>
    <row r="2001" spans="1:39" x14ac:dyDescent="0.25">
      <c r="A2001">
        <v>32765</v>
      </c>
      <c r="B2001">
        <v>1</v>
      </c>
      <c r="C2001">
        <v>0</v>
      </c>
      <c r="D2001">
        <v>49</v>
      </c>
      <c r="E2001">
        <v>13</v>
      </c>
      <c r="F2001">
        <v>3</v>
      </c>
      <c r="G2001">
        <v>17</v>
      </c>
      <c r="H2001">
        <v>7</v>
      </c>
      <c r="I2001">
        <v>3</v>
      </c>
      <c r="J2001">
        <v>3</v>
      </c>
      <c r="K2001">
        <v>2</v>
      </c>
      <c r="L2001">
        <v>2</v>
      </c>
      <c r="M2001">
        <v>0</v>
      </c>
      <c r="N2001">
        <v>4</v>
      </c>
      <c r="O2001">
        <v>5</v>
      </c>
      <c r="P2001">
        <v>0</v>
      </c>
      <c r="Q2001">
        <v>0</v>
      </c>
      <c r="R2001">
        <v>0</v>
      </c>
      <c r="S2001">
        <v>0</v>
      </c>
      <c r="T2001">
        <v>0</v>
      </c>
      <c r="U2001">
        <v>0</v>
      </c>
      <c r="V2001">
        <v>3</v>
      </c>
      <c r="W2001">
        <v>11</v>
      </c>
      <c r="X2001">
        <v>0</v>
      </c>
      <c r="Y2001">
        <v>41</v>
      </c>
      <c r="Z2001">
        <v>2285</v>
      </c>
      <c r="AA2001">
        <v>0</v>
      </c>
      <c r="AB2001">
        <v>1</v>
      </c>
      <c r="AC2001">
        <v>0</v>
      </c>
      <c r="AD2001">
        <v>0</v>
      </c>
      <c r="AE2001">
        <v>0</v>
      </c>
      <c r="AF2001">
        <v>0</v>
      </c>
      <c r="AG2001">
        <v>0</v>
      </c>
      <c r="AH2001">
        <v>0</v>
      </c>
      <c r="AI2001">
        <v>1</v>
      </c>
      <c r="AJ2001">
        <v>0</v>
      </c>
      <c r="AK2001">
        <v>43</v>
      </c>
      <c r="AL2001">
        <v>40</v>
      </c>
      <c r="AM2001">
        <v>0</v>
      </c>
    </row>
    <row r="2002" spans="1:39" x14ac:dyDescent="0.25">
      <c r="A2002">
        <v>29672</v>
      </c>
      <c r="B2002">
        <v>1</v>
      </c>
      <c r="C2002">
        <v>1</v>
      </c>
      <c r="D2002">
        <v>6</v>
      </c>
      <c r="E2002">
        <v>9</v>
      </c>
      <c r="F2002">
        <v>1</v>
      </c>
      <c r="G2002">
        <v>3</v>
      </c>
      <c r="H2002">
        <v>0</v>
      </c>
      <c r="I2002">
        <v>4</v>
      </c>
      <c r="J2002">
        <v>8</v>
      </c>
      <c r="K2002">
        <v>1</v>
      </c>
      <c r="L2002">
        <v>0</v>
      </c>
      <c r="M2002">
        <v>0</v>
      </c>
      <c r="N2002">
        <v>3</v>
      </c>
      <c r="O2002">
        <v>6</v>
      </c>
      <c r="P2002">
        <v>0</v>
      </c>
      <c r="Q2002">
        <v>0</v>
      </c>
      <c r="R2002">
        <v>0</v>
      </c>
      <c r="S2002">
        <v>0</v>
      </c>
      <c r="T2002">
        <v>0</v>
      </c>
      <c r="U2002">
        <v>0</v>
      </c>
      <c r="V2002">
        <v>3</v>
      </c>
      <c r="W2002">
        <v>11</v>
      </c>
      <c r="X2002">
        <v>0</v>
      </c>
      <c r="Y2002">
        <v>55</v>
      </c>
      <c r="Z2002">
        <v>2633</v>
      </c>
      <c r="AA2002">
        <v>0</v>
      </c>
      <c r="AB2002">
        <v>0</v>
      </c>
      <c r="AC2002">
        <v>0</v>
      </c>
      <c r="AD2002">
        <v>1</v>
      </c>
      <c r="AE2002">
        <v>0</v>
      </c>
      <c r="AF2002">
        <v>0</v>
      </c>
      <c r="AG2002">
        <v>0</v>
      </c>
      <c r="AH2002">
        <v>1</v>
      </c>
      <c r="AI2002">
        <v>0</v>
      </c>
      <c r="AJ2002">
        <v>0</v>
      </c>
      <c r="AK2002">
        <v>17</v>
      </c>
      <c r="AL2002">
        <v>9</v>
      </c>
      <c r="AM2002">
        <v>0</v>
      </c>
    </row>
    <row r="2003" spans="1:39" x14ac:dyDescent="0.25">
      <c r="A2003">
        <v>23272</v>
      </c>
      <c r="B2003">
        <v>0</v>
      </c>
      <c r="C2003">
        <v>0</v>
      </c>
      <c r="D2003">
        <v>29</v>
      </c>
      <c r="E2003">
        <v>19</v>
      </c>
      <c r="F2003">
        <v>3</v>
      </c>
      <c r="G2003">
        <v>6</v>
      </c>
      <c r="H2003">
        <v>4</v>
      </c>
      <c r="I2003">
        <v>2</v>
      </c>
      <c r="J2003">
        <v>12</v>
      </c>
      <c r="K2003">
        <v>1</v>
      </c>
      <c r="L2003">
        <v>1</v>
      </c>
      <c r="M2003">
        <v>0</v>
      </c>
      <c r="N2003">
        <v>3</v>
      </c>
      <c r="O2003">
        <v>4</v>
      </c>
      <c r="P2003">
        <v>0</v>
      </c>
      <c r="Q2003">
        <v>0</v>
      </c>
      <c r="R2003">
        <v>0</v>
      </c>
      <c r="S2003">
        <v>0</v>
      </c>
      <c r="T2003">
        <v>0</v>
      </c>
      <c r="U2003">
        <v>0</v>
      </c>
      <c r="V2003">
        <v>3</v>
      </c>
      <c r="W2003">
        <v>11</v>
      </c>
      <c r="X2003">
        <v>0</v>
      </c>
      <c r="Y2003">
        <v>67</v>
      </c>
      <c r="Z2003">
        <v>2414</v>
      </c>
      <c r="AA2003">
        <v>1</v>
      </c>
      <c r="AB2003">
        <v>0</v>
      </c>
      <c r="AC2003">
        <v>0</v>
      </c>
      <c r="AD2003">
        <v>0</v>
      </c>
      <c r="AE2003">
        <v>0</v>
      </c>
      <c r="AF2003">
        <v>0</v>
      </c>
      <c r="AG2003">
        <v>0</v>
      </c>
      <c r="AH2003">
        <v>1</v>
      </c>
      <c r="AI2003">
        <v>0</v>
      </c>
      <c r="AJ2003">
        <v>0</v>
      </c>
      <c r="AK2003">
        <v>34</v>
      </c>
      <c r="AL2003">
        <v>22</v>
      </c>
      <c r="AM2003">
        <v>0</v>
      </c>
    </row>
    <row r="2004" spans="1:39" x14ac:dyDescent="0.25">
      <c r="A2004">
        <v>49912</v>
      </c>
      <c r="B2004">
        <v>0</v>
      </c>
      <c r="C2004">
        <v>1</v>
      </c>
      <c r="D2004">
        <v>5</v>
      </c>
      <c r="E2004">
        <v>520</v>
      </c>
      <c r="F2004">
        <v>8</v>
      </c>
      <c r="G2004">
        <v>223</v>
      </c>
      <c r="H2004">
        <v>32</v>
      </c>
      <c r="I2004">
        <v>49</v>
      </c>
      <c r="J2004">
        <v>42</v>
      </c>
      <c r="K2004">
        <v>4</v>
      </c>
      <c r="L2004">
        <v>10</v>
      </c>
      <c r="M2004">
        <v>5</v>
      </c>
      <c r="N2004">
        <v>7</v>
      </c>
      <c r="O2004">
        <v>8</v>
      </c>
      <c r="P2004">
        <v>1</v>
      </c>
      <c r="Q2004">
        <v>0</v>
      </c>
      <c r="R2004">
        <v>0</v>
      </c>
      <c r="S2004">
        <v>0</v>
      </c>
      <c r="T2004">
        <v>0</v>
      </c>
      <c r="U2004">
        <v>0</v>
      </c>
      <c r="V2004">
        <v>3</v>
      </c>
      <c r="W2004">
        <v>11</v>
      </c>
      <c r="X2004">
        <v>1</v>
      </c>
      <c r="Y2004">
        <v>71</v>
      </c>
      <c r="Z2004">
        <v>2819</v>
      </c>
      <c r="AA2004">
        <v>0</v>
      </c>
      <c r="AB2004">
        <v>0</v>
      </c>
      <c r="AC2004">
        <v>0</v>
      </c>
      <c r="AD2004">
        <v>1</v>
      </c>
      <c r="AE2004">
        <v>0</v>
      </c>
      <c r="AF2004">
        <v>0</v>
      </c>
      <c r="AG2004">
        <v>0</v>
      </c>
      <c r="AH2004">
        <v>0</v>
      </c>
      <c r="AI2004">
        <v>1</v>
      </c>
      <c r="AJ2004">
        <v>0</v>
      </c>
      <c r="AK2004">
        <v>832</v>
      </c>
      <c r="AL2004">
        <v>790</v>
      </c>
      <c r="AM2004">
        <v>1</v>
      </c>
    </row>
    <row r="2005" spans="1:39" x14ac:dyDescent="0.25">
      <c r="A2005">
        <v>7500</v>
      </c>
      <c r="B2005">
        <v>1</v>
      </c>
      <c r="C2005">
        <v>0</v>
      </c>
      <c r="D2005">
        <v>98</v>
      </c>
      <c r="E2005">
        <v>5</v>
      </c>
      <c r="F2005">
        <v>17</v>
      </c>
      <c r="G2005">
        <v>17</v>
      </c>
      <c r="H2005">
        <v>13</v>
      </c>
      <c r="I2005">
        <v>14</v>
      </c>
      <c r="J2005">
        <v>34</v>
      </c>
      <c r="K2005">
        <v>4</v>
      </c>
      <c r="L2005">
        <v>2</v>
      </c>
      <c r="M2005">
        <v>1</v>
      </c>
      <c r="N2005">
        <v>3</v>
      </c>
      <c r="O2005">
        <v>9</v>
      </c>
      <c r="P2005">
        <v>0</v>
      </c>
      <c r="Q2005">
        <v>0</v>
      </c>
      <c r="R2005">
        <v>0</v>
      </c>
      <c r="S2005">
        <v>0</v>
      </c>
      <c r="T2005">
        <v>0</v>
      </c>
      <c r="U2005">
        <v>0</v>
      </c>
      <c r="V2005">
        <v>3</v>
      </c>
      <c r="W2005">
        <v>11</v>
      </c>
      <c r="X2005">
        <v>0</v>
      </c>
      <c r="Y2005">
        <v>35</v>
      </c>
      <c r="Z2005">
        <v>2856</v>
      </c>
      <c r="AA2005">
        <v>0</v>
      </c>
      <c r="AB2005">
        <v>0</v>
      </c>
      <c r="AC2005">
        <v>0</v>
      </c>
      <c r="AD2005">
        <v>1</v>
      </c>
      <c r="AE2005">
        <v>0</v>
      </c>
      <c r="AF2005">
        <v>1</v>
      </c>
      <c r="AG2005">
        <v>0</v>
      </c>
      <c r="AH2005">
        <v>0</v>
      </c>
      <c r="AI2005">
        <v>0</v>
      </c>
      <c r="AJ2005">
        <v>0</v>
      </c>
      <c r="AK2005">
        <v>66</v>
      </c>
      <c r="AL2005">
        <v>32</v>
      </c>
      <c r="AM2005">
        <v>0</v>
      </c>
    </row>
    <row r="2006" spans="1:39" x14ac:dyDescent="0.25">
      <c r="A2006">
        <v>68117</v>
      </c>
      <c r="B2006">
        <v>0</v>
      </c>
      <c r="C2006">
        <v>1</v>
      </c>
      <c r="D2006">
        <v>80</v>
      </c>
      <c r="E2006">
        <v>618</v>
      </c>
      <c r="F2006">
        <v>44</v>
      </c>
      <c r="G2006">
        <v>215</v>
      </c>
      <c r="H2006">
        <v>0</v>
      </c>
      <c r="I2006">
        <v>17</v>
      </c>
      <c r="J2006">
        <v>36</v>
      </c>
      <c r="K2006">
        <v>2</v>
      </c>
      <c r="L2006">
        <v>11</v>
      </c>
      <c r="M2006">
        <v>8</v>
      </c>
      <c r="N2006">
        <v>4</v>
      </c>
      <c r="O2006">
        <v>6</v>
      </c>
      <c r="P2006">
        <v>1</v>
      </c>
      <c r="Q2006">
        <v>0</v>
      </c>
      <c r="R2006">
        <v>0</v>
      </c>
      <c r="S2006">
        <v>0</v>
      </c>
      <c r="T2006">
        <v>0</v>
      </c>
      <c r="U2006">
        <v>0</v>
      </c>
      <c r="V2006">
        <v>3</v>
      </c>
      <c r="W2006">
        <v>11</v>
      </c>
      <c r="X2006">
        <v>1</v>
      </c>
      <c r="Y2006">
        <v>73</v>
      </c>
      <c r="Z2006">
        <v>2635</v>
      </c>
      <c r="AA2006">
        <v>0</v>
      </c>
      <c r="AB2006">
        <v>0</v>
      </c>
      <c r="AC2006">
        <v>0</v>
      </c>
      <c r="AD2006">
        <v>0</v>
      </c>
      <c r="AE2006">
        <v>1</v>
      </c>
      <c r="AF2006">
        <v>0</v>
      </c>
      <c r="AG2006">
        <v>0</v>
      </c>
      <c r="AH2006">
        <v>0</v>
      </c>
      <c r="AI2006">
        <v>0</v>
      </c>
      <c r="AJ2006">
        <v>1</v>
      </c>
      <c r="AK2006">
        <v>894</v>
      </c>
      <c r="AL2006">
        <v>858</v>
      </c>
      <c r="AM2006">
        <v>1</v>
      </c>
    </row>
    <row r="2007" spans="1:39" x14ac:dyDescent="0.25">
      <c r="A2007">
        <v>67225</v>
      </c>
      <c r="B2007">
        <v>0</v>
      </c>
      <c r="C2007">
        <v>1</v>
      </c>
      <c r="D2007">
        <v>4</v>
      </c>
      <c r="E2007">
        <v>315</v>
      </c>
      <c r="F2007">
        <v>35</v>
      </c>
      <c r="G2007">
        <v>322</v>
      </c>
      <c r="H2007">
        <v>46</v>
      </c>
      <c r="I2007">
        <v>7</v>
      </c>
      <c r="J2007">
        <v>143</v>
      </c>
      <c r="K2007">
        <v>3</v>
      </c>
      <c r="L2007">
        <v>7</v>
      </c>
      <c r="M2007">
        <v>2</v>
      </c>
      <c r="N2007">
        <v>11</v>
      </c>
      <c r="O2007">
        <v>5</v>
      </c>
      <c r="P2007">
        <v>0</v>
      </c>
      <c r="Q2007">
        <v>0</v>
      </c>
      <c r="R2007">
        <v>0</v>
      </c>
      <c r="S2007">
        <v>0</v>
      </c>
      <c r="T2007">
        <v>0</v>
      </c>
      <c r="U2007">
        <v>0</v>
      </c>
      <c r="V2007">
        <v>3</v>
      </c>
      <c r="W2007">
        <v>11</v>
      </c>
      <c r="X2007">
        <v>0</v>
      </c>
      <c r="Y2007">
        <v>65</v>
      </c>
      <c r="Z2007">
        <v>2374</v>
      </c>
      <c r="AA2007">
        <v>0</v>
      </c>
      <c r="AB2007">
        <v>1</v>
      </c>
      <c r="AC2007">
        <v>0</v>
      </c>
      <c r="AD2007">
        <v>0</v>
      </c>
      <c r="AE2007">
        <v>0</v>
      </c>
      <c r="AF2007">
        <v>0</v>
      </c>
      <c r="AG2007">
        <v>0</v>
      </c>
      <c r="AH2007">
        <v>1</v>
      </c>
      <c r="AI2007">
        <v>0</v>
      </c>
      <c r="AJ2007">
        <v>0</v>
      </c>
      <c r="AK2007">
        <v>725</v>
      </c>
      <c r="AL2007">
        <v>582</v>
      </c>
      <c r="AM2007">
        <v>0</v>
      </c>
    </row>
    <row r="2008" spans="1:39" x14ac:dyDescent="0.25">
      <c r="A2008">
        <v>17649</v>
      </c>
      <c r="B2008">
        <v>1</v>
      </c>
      <c r="C2008">
        <v>0</v>
      </c>
      <c r="D2008">
        <v>70</v>
      </c>
      <c r="E2008">
        <v>15</v>
      </c>
      <c r="F2008">
        <v>1</v>
      </c>
      <c r="G2008">
        <v>23</v>
      </c>
      <c r="H2008">
        <v>0</v>
      </c>
      <c r="I2008">
        <v>5</v>
      </c>
      <c r="J2008">
        <v>1</v>
      </c>
      <c r="K2008">
        <v>3</v>
      </c>
      <c r="L2008">
        <v>3</v>
      </c>
      <c r="M2008">
        <v>0</v>
      </c>
      <c r="N2008">
        <v>3</v>
      </c>
      <c r="O2008">
        <v>8</v>
      </c>
      <c r="P2008">
        <v>0</v>
      </c>
      <c r="Q2008">
        <v>0</v>
      </c>
      <c r="R2008">
        <v>0</v>
      </c>
      <c r="S2008">
        <v>0</v>
      </c>
      <c r="T2008">
        <v>0</v>
      </c>
      <c r="U2008">
        <v>0</v>
      </c>
      <c r="V2008">
        <v>3</v>
      </c>
      <c r="W2008">
        <v>11</v>
      </c>
      <c r="X2008">
        <v>0</v>
      </c>
      <c r="Y2008">
        <v>44</v>
      </c>
      <c r="Z2008">
        <v>2388</v>
      </c>
      <c r="AA2008">
        <v>0</v>
      </c>
      <c r="AB2008">
        <v>1</v>
      </c>
      <c r="AC2008">
        <v>0</v>
      </c>
      <c r="AD2008">
        <v>0</v>
      </c>
      <c r="AE2008">
        <v>0</v>
      </c>
      <c r="AF2008">
        <v>0</v>
      </c>
      <c r="AG2008">
        <v>0</v>
      </c>
      <c r="AH2008">
        <v>1</v>
      </c>
      <c r="AI2008">
        <v>0</v>
      </c>
      <c r="AJ2008">
        <v>0</v>
      </c>
      <c r="AK2008">
        <v>44</v>
      </c>
      <c r="AL2008">
        <v>43</v>
      </c>
      <c r="AM2008">
        <v>0</v>
      </c>
    </row>
    <row r="2009" spans="1:39" x14ac:dyDescent="0.25">
      <c r="A2009">
        <v>55914</v>
      </c>
      <c r="B2009">
        <v>0</v>
      </c>
      <c r="C2009">
        <v>1</v>
      </c>
      <c r="D2009">
        <v>32</v>
      </c>
      <c r="E2009">
        <v>384</v>
      </c>
      <c r="F2009">
        <v>60</v>
      </c>
      <c r="G2009">
        <v>364</v>
      </c>
      <c r="H2009">
        <v>119</v>
      </c>
      <c r="I2009">
        <v>101</v>
      </c>
      <c r="J2009">
        <v>232</v>
      </c>
      <c r="K2009">
        <v>4</v>
      </c>
      <c r="L2009">
        <v>11</v>
      </c>
      <c r="M2009">
        <v>6</v>
      </c>
      <c r="N2009">
        <v>8</v>
      </c>
      <c r="O2009">
        <v>7</v>
      </c>
      <c r="P2009">
        <v>0</v>
      </c>
      <c r="Q2009">
        <v>0</v>
      </c>
      <c r="R2009">
        <v>0</v>
      </c>
      <c r="S2009">
        <v>0</v>
      </c>
      <c r="T2009">
        <v>0</v>
      </c>
      <c r="U2009">
        <v>0</v>
      </c>
      <c r="V2009">
        <v>3</v>
      </c>
      <c r="W2009">
        <v>11</v>
      </c>
      <c r="X2009">
        <v>0</v>
      </c>
      <c r="Y2009">
        <v>45</v>
      </c>
      <c r="Z2009">
        <v>2585</v>
      </c>
      <c r="AA2009">
        <v>0</v>
      </c>
      <c r="AB2009">
        <v>0</v>
      </c>
      <c r="AC2009">
        <v>0</v>
      </c>
      <c r="AD2009">
        <v>1</v>
      </c>
      <c r="AE2009">
        <v>0</v>
      </c>
      <c r="AF2009">
        <v>0</v>
      </c>
      <c r="AG2009">
        <v>0</v>
      </c>
      <c r="AH2009">
        <v>1</v>
      </c>
      <c r="AI2009">
        <v>0</v>
      </c>
      <c r="AJ2009">
        <v>0</v>
      </c>
      <c r="AK2009">
        <v>1028</v>
      </c>
      <c r="AL2009">
        <v>796</v>
      </c>
      <c r="AM2009">
        <v>0</v>
      </c>
    </row>
    <row r="2010" spans="1:39" x14ac:dyDescent="0.25">
      <c r="A2010">
        <v>40059</v>
      </c>
      <c r="B2010">
        <v>1</v>
      </c>
      <c r="C2010">
        <v>0</v>
      </c>
      <c r="D2010">
        <v>82</v>
      </c>
      <c r="E2010">
        <v>110</v>
      </c>
      <c r="F2010">
        <v>29</v>
      </c>
      <c r="G2010">
        <v>92</v>
      </c>
      <c r="H2010">
        <v>28</v>
      </c>
      <c r="I2010">
        <v>10</v>
      </c>
      <c r="J2010">
        <v>145</v>
      </c>
      <c r="K2010">
        <v>1</v>
      </c>
      <c r="L2010">
        <v>6</v>
      </c>
      <c r="M2010">
        <v>2</v>
      </c>
      <c r="N2010">
        <v>3</v>
      </c>
      <c r="O2010">
        <v>8</v>
      </c>
      <c r="P2010">
        <v>1</v>
      </c>
      <c r="Q2010">
        <v>0</v>
      </c>
      <c r="R2010">
        <v>0</v>
      </c>
      <c r="S2010">
        <v>0</v>
      </c>
      <c r="T2010">
        <v>0</v>
      </c>
      <c r="U2010">
        <v>0</v>
      </c>
      <c r="V2010">
        <v>3</v>
      </c>
      <c r="W2010">
        <v>11</v>
      </c>
      <c r="X2010">
        <v>0</v>
      </c>
      <c r="Y2010">
        <v>36</v>
      </c>
      <c r="Z2010">
        <v>2433</v>
      </c>
      <c r="AA2010">
        <v>0</v>
      </c>
      <c r="AB2010">
        <v>1</v>
      </c>
      <c r="AC2010">
        <v>0</v>
      </c>
      <c r="AD2010">
        <v>0</v>
      </c>
      <c r="AE2010">
        <v>0</v>
      </c>
      <c r="AF2010">
        <v>0</v>
      </c>
      <c r="AG2010">
        <v>0</v>
      </c>
      <c r="AH2010">
        <v>1</v>
      </c>
      <c r="AI2010">
        <v>0</v>
      </c>
      <c r="AJ2010">
        <v>0</v>
      </c>
      <c r="AK2010">
        <v>269</v>
      </c>
      <c r="AL2010">
        <v>124</v>
      </c>
      <c r="AM2010">
        <v>1</v>
      </c>
    </row>
    <row r="2011" spans="1:39" x14ac:dyDescent="0.25">
      <c r="A2011">
        <v>60905</v>
      </c>
      <c r="B2011">
        <v>0</v>
      </c>
      <c r="C2011">
        <v>1</v>
      </c>
      <c r="D2011">
        <v>27</v>
      </c>
      <c r="E2011">
        <v>208</v>
      </c>
      <c r="F2011">
        <v>17</v>
      </c>
      <c r="G2011">
        <v>76</v>
      </c>
      <c r="H2011">
        <v>36</v>
      </c>
      <c r="I2011">
        <v>17</v>
      </c>
      <c r="J2011">
        <v>38</v>
      </c>
      <c r="K2011">
        <v>2</v>
      </c>
      <c r="L2011">
        <v>3</v>
      </c>
      <c r="M2011">
        <v>3</v>
      </c>
      <c r="N2011">
        <v>7</v>
      </c>
      <c r="O2011">
        <v>2</v>
      </c>
      <c r="P2011">
        <v>0</v>
      </c>
      <c r="Q2011">
        <v>0</v>
      </c>
      <c r="R2011">
        <v>0</v>
      </c>
      <c r="S2011">
        <v>0</v>
      </c>
      <c r="T2011">
        <v>0</v>
      </c>
      <c r="U2011">
        <v>0</v>
      </c>
      <c r="V2011">
        <v>3</v>
      </c>
      <c r="W2011">
        <v>11</v>
      </c>
      <c r="X2011">
        <v>0</v>
      </c>
      <c r="Y2011">
        <v>70</v>
      </c>
      <c r="Z2011">
        <v>2365</v>
      </c>
      <c r="AA2011">
        <v>0</v>
      </c>
      <c r="AB2011">
        <v>0</v>
      </c>
      <c r="AC2011">
        <v>0</v>
      </c>
      <c r="AD2011">
        <v>1</v>
      </c>
      <c r="AE2011">
        <v>0</v>
      </c>
      <c r="AF2011">
        <v>0</v>
      </c>
      <c r="AG2011">
        <v>0</v>
      </c>
      <c r="AH2011">
        <v>1</v>
      </c>
      <c r="AI2011">
        <v>0</v>
      </c>
      <c r="AJ2011">
        <v>0</v>
      </c>
      <c r="AK2011">
        <v>354</v>
      </c>
      <c r="AL2011">
        <v>316</v>
      </c>
      <c r="AM2011">
        <v>0</v>
      </c>
    </row>
    <row r="2012" spans="1:39" x14ac:dyDescent="0.25">
      <c r="A2012">
        <v>75330</v>
      </c>
      <c r="B2012">
        <v>1</v>
      </c>
      <c r="C2012">
        <v>1</v>
      </c>
      <c r="D2012">
        <v>94</v>
      </c>
      <c r="E2012">
        <v>555</v>
      </c>
      <c r="F2012">
        <v>82</v>
      </c>
      <c r="G2012">
        <v>257</v>
      </c>
      <c r="H2012">
        <v>93</v>
      </c>
      <c r="I2012">
        <v>61</v>
      </c>
      <c r="J2012">
        <v>61</v>
      </c>
      <c r="K2012">
        <v>4</v>
      </c>
      <c r="L2012">
        <v>10</v>
      </c>
      <c r="M2012">
        <v>3</v>
      </c>
      <c r="N2012">
        <v>12</v>
      </c>
      <c r="O2012">
        <v>6</v>
      </c>
      <c r="P2012">
        <v>0</v>
      </c>
      <c r="Q2012">
        <v>0</v>
      </c>
      <c r="R2012">
        <v>0</v>
      </c>
      <c r="S2012">
        <v>0</v>
      </c>
      <c r="T2012">
        <v>0</v>
      </c>
      <c r="U2012">
        <v>0</v>
      </c>
      <c r="V2012">
        <v>3</v>
      </c>
      <c r="W2012">
        <v>11</v>
      </c>
      <c r="X2012">
        <v>0</v>
      </c>
      <c r="Y2012">
        <v>43</v>
      </c>
      <c r="Z2012">
        <v>2792</v>
      </c>
      <c r="AA2012">
        <v>0</v>
      </c>
      <c r="AB2012">
        <v>1</v>
      </c>
      <c r="AC2012">
        <v>0</v>
      </c>
      <c r="AD2012">
        <v>0</v>
      </c>
      <c r="AE2012">
        <v>0</v>
      </c>
      <c r="AF2012">
        <v>0</v>
      </c>
      <c r="AG2012">
        <v>0</v>
      </c>
      <c r="AH2012">
        <v>1</v>
      </c>
      <c r="AI2012">
        <v>0</v>
      </c>
      <c r="AJ2012">
        <v>0</v>
      </c>
      <c r="AK2012">
        <v>1048</v>
      </c>
      <c r="AL2012">
        <v>987</v>
      </c>
      <c r="AM2012">
        <v>0</v>
      </c>
    </row>
    <row r="2013" spans="1:39" x14ac:dyDescent="0.25">
      <c r="A2013">
        <v>60689</v>
      </c>
      <c r="B2013">
        <v>0</v>
      </c>
      <c r="C2013">
        <v>1</v>
      </c>
      <c r="D2013">
        <v>23</v>
      </c>
      <c r="E2013">
        <v>240</v>
      </c>
      <c r="F2013">
        <v>90</v>
      </c>
      <c r="G2013">
        <v>216</v>
      </c>
      <c r="H2013">
        <v>63</v>
      </c>
      <c r="I2013">
        <v>6</v>
      </c>
      <c r="J2013">
        <v>24</v>
      </c>
      <c r="K2013">
        <v>4</v>
      </c>
      <c r="L2013">
        <v>4</v>
      </c>
      <c r="M2013">
        <v>4</v>
      </c>
      <c r="N2013">
        <v>10</v>
      </c>
      <c r="O2013">
        <v>3</v>
      </c>
      <c r="P2013">
        <v>0</v>
      </c>
      <c r="Q2013">
        <v>0</v>
      </c>
      <c r="R2013">
        <v>0</v>
      </c>
      <c r="S2013">
        <v>0</v>
      </c>
      <c r="T2013">
        <v>0</v>
      </c>
      <c r="U2013">
        <v>0</v>
      </c>
      <c r="V2013">
        <v>3</v>
      </c>
      <c r="W2013">
        <v>11</v>
      </c>
      <c r="X2013">
        <v>0</v>
      </c>
      <c r="Y2013">
        <v>69</v>
      </c>
      <c r="Z2013">
        <v>2552</v>
      </c>
      <c r="AA2013">
        <v>0</v>
      </c>
      <c r="AB2013">
        <v>0</v>
      </c>
      <c r="AC2013">
        <v>1</v>
      </c>
      <c r="AD2013">
        <v>0</v>
      </c>
      <c r="AE2013">
        <v>0</v>
      </c>
      <c r="AF2013">
        <v>0</v>
      </c>
      <c r="AG2013">
        <v>0</v>
      </c>
      <c r="AH2013">
        <v>1</v>
      </c>
      <c r="AI2013">
        <v>0</v>
      </c>
      <c r="AJ2013">
        <v>0</v>
      </c>
      <c r="AK2013">
        <v>615</v>
      </c>
      <c r="AL2013">
        <v>591</v>
      </c>
      <c r="AM2013">
        <v>0</v>
      </c>
    </row>
    <row r="2014" spans="1:39" x14ac:dyDescent="0.25">
      <c r="A2014">
        <v>38680</v>
      </c>
      <c r="B2014">
        <v>1</v>
      </c>
      <c r="C2014">
        <v>0</v>
      </c>
      <c r="D2014">
        <v>97</v>
      </c>
      <c r="E2014">
        <v>11</v>
      </c>
      <c r="F2014">
        <v>0</v>
      </c>
      <c r="G2014">
        <v>36</v>
      </c>
      <c r="H2014">
        <v>15</v>
      </c>
      <c r="I2014">
        <v>5</v>
      </c>
      <c r="J2014">
        <v>12</v>
      </c>
      <c r="K2014">
        <v>1</v>
      </c>
      <c r="L2014">
        <v>2</v>
      </c>
      <c r="M2014">
        <v>0</v>
      </c>
      <c r="N2014">
        <v>3</v>
      </c>
      <c r="O2014">
        <v>7</v>
      </c>
      <c r="P2014">
        <v>0</v>
      </c>
      <c r="Q2014">
        <v>0</v>
      </c>
      <c r="R2014">
        <v>0</v>
      </c>
      <c r="S2014">
        <v>0</v>
      </c>
      <c r="T2014">
        <v>0</v>
      </c>
      <c r="U2014">
        <v>0</v>
      </c>
      <c r="V2014">
        <v>3</v>
      </c>
      <c r="W2014">
        <v>11</v>
      </c>
      <c r="X2014">
        <v>0</v>
      </c>
      <c r="Y2014">
        <v>36</v>
      </c>
      <c r="Z2014">
        <v>2617</v>
      </c>
      <c r="AA2014">
        <v>0</v>
      </c>
      <c r="AB2014">
        <v>1</v>
      </c>
      <c r="AC2014">
        <v>0</v>
      </c>
      <c r="AD2014">
        <v>0</v>
      </c>
      <c r="AE2014">
        <v>0</v>
      </c>
      <c r="AF2014">
        <v>0</v>
      </c>
      <c r="AG2014">
        <v>0</v>
      </c>
      <c r="AH2014">
        <v>1</v>
      </c>
      <c r="AI2014">
        <v>0</v>
      </c>
      <c r="AJ2014">
        <v>0</v>
      </c>
      <c r="AK2014">
        <v>67</v>
      </c>
      <c r="AL2014">
        <v>55</v>
      </c>
      <c r="AM2014">
        <v>0</v>
      </c>
    </row>
    <row r="2015" spans="1:39" x14ac:dyDescent="0.25">
      <c r="A2015">
        <v>61416</v>
      </c>
      <c r="B2015">
        <v>0</v>
      </c>
      <c r="C2015">
        <v>0</v>
      </c>
      <c r="D2015">
        <v>25</v>
      </c>
      <c r="E2015">
        <v>848</v>
      </c>
      <c r="F2015">
        <v>154</v>
      </c>
      <c r="G2015">
        <v>323</v>
      </c>
      <c r="H2015">
        <v>201</v>
      </c>
      <c r="I2015">
        <v>61</v>
      </c>
      <c r="J2015">
        <v>78</v>
      </c>
      <c r="K2015">
        <v>1</v>
      </c>
      <c r="L2015">
        <v>10</v>
      </c>
      <c r="M2015">
        <v>3</v>
      </c>
      <c r="N2015">
        <v>10</v>
      </c>
      <c r="O2015">
        <v>6</v>
      </c>
      <c r="P2015">
        <v>1</v>
      </c>
      <c r="Q2015">
        <v>0</v>
      </c>
      <c r="R2015">
        <v>0</v>
      </c>
      <c r="S2015">
        <v>0</v>
      </c>
      <c r="T2015">
        <v>0</v>
      </c>
      <c r="U2015">
        <v>0</v>
      </c>
      <c r="V2015">
        <v>3</v>
      </c>
      <c r="W2015">
        <v>11</v>
      </c>
      <c r="X2015">
        <v>0</v>
      </c>
      <c r="Y2015">
        <v>38</v>
      </c>
      <c r="Z2015">
        <v>2665</v>
      </c>
      <c r="AA2015">
        <v>0</v>
      </c>
      <c r="AB2015">
        <v>0</v>
      </c>
      <c r="AC2015">
        <v>0</v>
      </c>
      <c r="AD2015">
        <v>1</v>
      </c>
      <c r="AE2015">
        <v>0</v>
      </c>
      <c r="AF2015">
        <v>0</v>
      </c>
      <c r="AG2015">
        <v>0</v>
      </c>
      <c r="AH2015">
        <v>1</v>
      </c>
      <c r="AI2015">
        <v>0</v>
      </c>
      <c r="AJ2015">
        <v>0</v>
      </c>
      <c r="AK2015">
        <v>1587</v>
      </c>
      <c r="AL2015">
        <v>1509</v>
      </c>
      <c r="AM2015">
        <v>1</v>
      </c>
    </row>
    <row r="2016" spans="1:39" x14ac:dyDescent="0.25">
      <c r="A2016">
        <v>49767</v>
      </c>
      <c r="B2016">
        <v>0</v>
      </c>
      <c r="C2016">
        <v>0</v>
      </c>
      <c r="D2016">
        <v>92</v>
      </c>
      <c r="E2016">
        <v>202</v>
      </c>
      <c r="F2016">
        <v>47</v>
      </c>
      <c r="G2016">
        <v>197</v>
      </c>
      <c r="H2016">
        <v>55</v>
      </c>
      <c r="I2016">
        <v>42</v>
      </c>
      <c r="J2016">
        <v>149</v>
      </c>
      <c r="K2016">
        <v>1</v>
      </c>
      <c r="L2016">
        <v>5</v>
      </c>
      <c r="M2016">
        <v>4</v>
      </c>
      <c r="N2016">
        <v>8</v>
      </c>
      <c r="O2016">
        <v>4</v>
      </c>
      <c r="P2016">
        <v>0</v>
      </c>
      <c r="Q2016">
        <v>0</v>
      </c>
      <c r="R2016">
        <v>0</v>
      </c>
      <c r="S2016">
        <v>0</v>
      </c>
      <c r="T2016">
        <v>0</v>
      </c>
      <c r="U2016">
        <v>0</v>
      </c>
      <c r="V2016">
        <v>3</v>
      </c>
      <c r="W2016">
        <v>11</v>
      </c>
      <c r="X2016">
        <v>0</v>
      </c>
      <c r="Y2016">
        <v>29</v>
      </c>
      <c r="Z2016">
        <v>2582</v>
      </c>
      <c r="AA2016">
        <v>0</v>
      </c>
      <c r="AB2016">
        <v>0</v>
      </c>
      <c r="AC2016">
        <v>1</v>
      </c>
      <c r="AD2016">
        <v>0</v>
      </c>
      <c r="AE2016">
        <v>0</v>
      </c>
      <c r="AF2016">
        <v>0</v>
      </c>
      <c r="AG2016">
        <v>0</v>
      </c>
      <c r="AH2016">
        <v>1</v>
      </c>
      <c r="AI2016">
        <v>0</v>
      </c>
      <c r="AJ2016">
        <v>0</v>
      </c>
      <c r="AK2016">
        <v>543</v>
      </c>
      <c r="AL2016">
        <v>394</v>
      </c>
      <c r="AM2016">
        <v>0</v>
      </c>
    </row>
    <row r="2017" spans="1:39" x14ac:dyDescent="0.25">
      <c r="A2017">
        <v>83273</v>
      </c>
      <c r="B2017">
        <v>1</v>
      </c>
      <c r="C2017">
        <v>2</v>
      </c>
      <c r="D2017">
        <v>98</v>
      </c>
      <c r="E2017">
        <v>433</v>
      </c>
      <c r="F2017">
        <v>89</v>
      </c>
      <c r="G2017">
        <v>650</v>
      </c>
      <c r="H2017">
        <v>16</v>
      </c>
      <c r="I2017">
        <v>102</v>
      </c>
      <c r="J2017">
        <v>102</v>
      </c>
      <c r="K2017">
        <v>10</v>
      </c>
      <c r="L2017">
        <v>4</v>
      </c>
      <c r="M2017">
        <v>6</v>
      </c>
      <c r="N2017">
        <v>9</v>
      </c>
      <c r="O2017">
        <v>7</v>
      </c>
      <c r="P2017">
        <v>0</v>
      </c>
      <c r="Q2017">
        <v>0</v>
      </c>
      <c r="R2017">
        <v>0</v>
      </c>
      <c r="S2017">
        <v>0</v>
      </c>
      <c r="T2017">
        <v>0</v>
      </c>
      <c r="U2017">
        <v>0</v>
      </c>
      <c r="V2017">
        <v>3</v>
      </c>
      <c r="W2017">
        <v>11</v>
      </c>
      <c r="X2017">
        <v>0</v>
      </c>
      <c r="Y2017">
        <v>50</v>
      </c>
      <c r="Z2017">
        <v>2801</v>
      </c>
      <c r="AA2017">
        <v>0</v>
      </c>
      <c r="AB2017">
        <v>0</v>
      </c>
      <c r="AC2017">
        <v>1</v>
      </c>
      <c r="AD2017">
        <v>0</v>
      </c>
      <c r="AE2017">
        <v>0</v>
      </c>
      <c r="AF2017">
        <v>0</v>
      </c>
      <c r="AG2017">
        <v>0</v>
      </c>
      <c r="AH2017">
        <v>1</v>
      </c>
      <c r="AI2017">
        <v>0</v>
      </c>
      <c r="AJ2017">
        <v>0</v>
      </c>
      <c r="AK2017">
        <v>1290</v>
      </c>
      <c r="AL2017">
        <v>1188</v>
      </c>
      <c r="AM2017">
        <v>0</v>
      </c>
    </row>
    <row r="2018" spans="1:39" x14ac:dyDescent="0.25">
      <c r="A2018">
        <v>29009</v>
      </c>
      <c r="B2018">
        <v>1</v>
      </c>
      <c r="C2018">
        <v>0</v>
      </c>
      <c r="D2018">
        <v>19</v>
      </c>
      <c r="E2018">
        <v>6</v>
      </c>
      <c r="F2018">
        <v>6</v>
      </c>
      <c r="G2018">
        <v>15</v>
      </c>
      <c r="H2018">
        <v>10</v>
      </c>
      <c r="I2018">
        <v>5</v>
      </c>
      <c r="J2018">
        <v>2</v>
      </c>
      <c r="K2018">
        <v>2</v>
      </c>
      <c r="L2018">
        <v>2</v>
      </c>
      <c r="M2018">
        <v>0</v>
      </c>
      <c r="N2018">
        <v>3</v>
      </c>
      <c r="O2018">
        <v>6</v>
      </c>
      <c r="P2018">
        <v>0</v>
      </c>
      <c r="Q2018">
        <v>0</v>
      </c>
      <c r="R2018">
        <v>0</v>
      </c>
      <c r="S2018">
        <v>0</v>
      </c>
      <c r="T2018">
        <v>0</v>
      </c>
      <c r="U2018">
        <v>0</v>
      </c>
      <c r="V2018">
        <v>3</v>
      </c>
      <c r="W2018">
        <v>11</v>
      </c>
      <c r="X2018">
        <v>0</v>
      </c>
      <c r="Y2018">
        <v>39</v>
      </c>
      <c r="Z2018">
        <v>2371</v>
      </c>
      <c r="AA2018">
        <v>0</v>
      </c>
      <c r="AB2018">
        <v>1</v>
      </c>
      <c r="AC2018">
        <v>0</v>
      </c>
      <c r="AD2018">
        <v>0</v>
      </c>
      <c r="AE2018">
        <v>0</v>
      </c>
      <c r="AF2018">
        <v>0</v>
      </c>
      <c r="AG2018">
        <v>0</v>
      </c>
      <c r="AH2018">
        <v>1</v>
      </c>
      <c r="AI2018">
        <v>0</v>
      </c>
      <c r="AJ2018">
        <v>0</v>
      </c>
      <c r="AK2018">
        <v>42</v>
      </c>
      <c r="AL2018">
        <v>40</v>
      </c>
      <c r="AM2018">
        <v>0</v>
      </c>
    </row>
    <row r="2019" spans="1:39" x14ac:dyDescent="0.25">
      <c r="A2019">
        <v>45057</v>
      </c>
      <c r="B2019">
        <v>1</v>
      </c>
      <c r="C2019">
        <v>0</v>
      </c>
      <c r="D2019">
        <v>80</v>
      </c>
      <c r="E2019">
        <v>37</v>
      </c>
      <c r="F2019">
        <v>0</v>
      </c>
      <c r="G2019">
        <v>7</v>
      </c>
      <c r="H2019">
        <v>3</v>
      </c>
      <c r="I2019">
        <v>0</v>
      </c>
      <c r="J2019">
        <v>3</v>
      </c>
      <c r="K2019">
        <v>1</v>
      </c>
      <c r="L2019">
        <v>2</v>
      </c>
      <c r="M2019">
        <v>0</v>
      </c>
      <c r="N2019">
        <v>3</v>
      </c>
      <c r="O2019">
        <v>5</v>
      </c>
      <c r="P2019">
        <v>0</v>
      </c>
      <c r="Q2019">
        <v>0</v>
      </c>
      <c r="R2019">
        <v>0</v>
      </c>
      <c r="S2019">
        <v>0</v>
      </c>
      <c r="T2019">
        <v>0</v>
      </c>
      <c r="U2019">
        <v>0</v>
      </c>
      <c r="V2019">
        <v>3</v>
      </c>
      <c r="W2019">
        <v>11</v>
      </c>
      <c r="X2019">
        <v>0</v>
      </c>
      <c r="Y2019">
        <v>41</v>
      </c>
      <c r="Z2019">
        <v>2369</v>
      </c>
      <c r="AA2019">
        <v>0</v>
      </c>
      <c r="AB2019">
        <v>1</v>
      </c>
      <c r="AC2019">
        <v>0</v>
      </c>
      <c r="AD2019">
        <v>0</v>
      </c>
      <c r="AE2019">
        <v>0</v>
      </c>
      <c r="AF2019">
        <v>0</v>
      </c>
      <c r="AG2019">
        <v>0</v>
      </c>
      <c r="AH2019">
        <v>0</v>
      </c>
      <c r="AI2019">
        <v>1</v>
      </c>
      <c r="AJ2019">
        <v>0</v>
      </c>
      <c r="AK2019">
        <v>47</v>
      </c>
      <c r="AL2019">
        <v>44</v>
      </c>
      <c r="AM2019">
        <v>0</v>
      </c>
    </row>
    <row r="2020" spans="1:39" x14ac:dyDescent="0.25">
      <c r="A2020">
        <v>37150</v>
      </c>
      <c r="B2020">
        <v>1</v>
      </c>
      <c r="C2020">
        <v>0</v>
      </c>
      <c r="D2020">
        <v>80</v>
      </c>
      <c r="E2020">
        <v>167</v>
      </c>
      <c r="F2020">
        <v>37</v>
      </c>
      <c r="G2020">
        <v>64</v>
      </c>
      <c r="H2020">
        <v>49</v>
      </c>
      <c r="I2020">
        <v>34</v>
      </c>
      <c r="J2020">
        <v>116</v>
      </c>
      <c r="K2020">
        <v>8</v>
      </c>
      <c r="L2020">
        <v>4</v>
      </c>
      <c r="M2020">
        <v>3</v>
      </c>
      <c r="N2020">
        <v>6</v>
      </c>
      <c r="O2020">
        <v>7</v>
      </c>
      <c r="P2020">
        <v>0</v>
      </c>
      <c r="Q2020">
        <v>0</v>
      </c>
      <c r="R2020">
        <v>0</v>
      </c>
      <c r="S2020">
        <v>0</v>
      </c>
      <c r="T2020">
        <v>0</v>
      </c>
      <c r="U2020">
        <v>0</v>
      </c>
      <c r="V2020">
        <v>3</v>
      </c>
      <c r="W2020">
        <v>11</v>
      </c>
      <c r="X2020">
        <v>0</v>
      </c>
      <c r="Y2020">
        <v>49</v>
      </c>
      <c r="Z2020">
        <v>2815</v>
      </c>
      <c r="AA2020">
        <v>0</v>
      </c>
      <c r="AB2020">
        <v>1</v>
      </c>
      <c r="AC2020">
        <v>0</v>
      </c>
      <c r="AD2020">
        <v>0</v>
      </c>
      <c r="AE2020">
        <v>0</v>
      </c>
      <c r="AF2020">
        <v>0</v>
      </c>
      <c r="AG2020">
        <v>0</v>
      </c>
      <c r="AH2020">
        <v>1</v>
      </c>
      <c r="AI2020">
        <v>0</v>
      </c>
      <c r="AJ2020">
        <v>0</v>
      </c>
      <c r="AK2020">
        <v>351</v>
      </c>
      <c r="AL2020">
        <v>235</v>
      </c>
      <c r="AM2020">
        <v>0</v>
      </c>
    </row>
    <row r="2021" spans="1:39" x14ac:dyDescent="0.25">
      <c r="A2021">
        <v>43020</v>
      </c>
      <c r="B2021">
        <v>1</v>
      </c>
      <c r="C2021">
        <v>0</v>
      </c>
      <c r="D2021">
        <v>79</v>
      </c>
      <c r="E2021">
        <v>45</v>
      </c>
      <c r="F2021">
        <v>7</v>
      </c>
      <c r="G2021">
        <v>99</v>
      </c>
      <c r="H2021">
        <v>4</v>
      </c>
      <c r="I2021">
        <v>25</v>
      </c>
      <c r="J2021">
        <v>43</v>
      </c>
      <c r="K2021">
        <v>3</v>
      </c>
      <c r="L2021">
        <v>4</v>
      </c>
      <c r="M2021">
        <v>1</v>
      </c>
      <c r="N2021">
        <v>4</v>
      </c>
      <c r="O2021">
        <v>6</v>
      </c>
      <c r="P2021">
        <v>0</v>
      </c>
      <c r="Q2021">
        <v>0</v>
      </c>
      <c r="R2021">
        <v>0</v>
      </c>
      <c r="S2021">
        <v>0</v>
      </c>
      <c r="T2021">
        <v>0</v>
      </c>
      <c r="U2021">
        <v>0</v>
      </c>
      <c r="V2021">
        <v>3</v>
      </c>
      <c r="W2021">
        <v>11</v>
      </c>
      <c r="X2021">
        <v>0</v>
      </c>
      <c r="Y2021">
        <v>50</v>
      </c>
      <c r="Z2021">
        <v>2370</v>
      </c>
      <c r="AA2021">
        <v>0</v>
      </c>
      <c r="AB2021">
        <v>0</v>
      </c>
      <c r="AC2021">
        <v>1</v>
      </c>
      <c r="AD2021">
        <v>0</v>
      </c>
      <c r="AE2021">
        <v>0</v>
      </c>
      <c r="AF2021">
        <v>0</v>
      </c>
      <c r="AG2021">
        <v>0</v>
      </c>
      <c r="AH2021">
        <v>1</v>
      </c>
      <c r="AI2021">
        <v>0</v>
      </c>
      <c r="AJ2021">
        <v>0</v>
      </c>
      <c r="AK2021">
        <v>180</v>
      </c>
      <c r="AL2021">
        <v>137</v>
      </c>
      <c r="AM2021">
        <v>0</v>
      </c>
    </row>
    <row r="2022" spans="1:39" x14ac:dyDescent="0.25">
      <c r="A2022">
        <v>53154</v>
      </c>
      <c r="B2022">
        <v>0</v>
      </c>
      <c r="C2022">
        <v>1</v>
      </c>
      <c r="D2022">
        <v>50</v>
      </c>
      <c r="E2022">
        <v>129</v>
      </c>
      <c r="F2022">
        <v>0</v>
      </c>
      <c r="G2022">
        <v>21</v>
      </c>
      <c r="H2022">
        <v>0</v>
      </c>
      <c r="I2022">
        <v>1</v>
      </c>
      <c r="J2022">
        <v>7</v>
      </c>
      <c r="K2022">
        <v>1</v>
      </c>
      <c r="L2022">
        <v>3</v>
      </c>
      <c r="M2022">
        <v>1</v>
      </c>
      <c r="N2022">
        <v>4</v>
      </c>
      <c r="O2022">
        <v>4</v>
      </c>
      <c r="P2022">
        <v>0</v>
      </c>
      <c r="Q2022">
        <v>0</v>
      </c>
      <c r="R2022">
        <v>0</v>
      </c>
      <c r="S2022">
        <v>0</v>
      </c>
      <c r="T2022">
        <v>0</v>
      </c>
      <c r="U2022">
        <v>0</v>
      </c>
      <c r="V2022">
        <v>3</v>
      </c>
      <c r="W2022">
        <v>11</v>
      </c>
      <c r="X2022">
        <v>0</v>
      </c>
      <c r="Y2022">
        <v>61</v>
      </c>
      <c r="Z2022">
        <v>2179</v>
      </c>
      <c r="AA2022">
        <v>0</v>
      </c>
      <c r="AB2022">
        <v>1</v>
      </c>
      <c r="AC2022">
        <v>0</v>
      </c>
      <c r="AD2022">
        <v>0</v>
      </c>
      <c r="AE2022">
        <v>0</v>
      </c>
      <c r="AF2022">
        <v>0</v>
      </c>
      <c r="AG2022">
        <v>0</v>
      </c>
      <c r="AH2022">
        <v>1</v>
      </c>
      <c r="AI2022">
        <v>0</v>
      </c>
      <c r="AJ2022">
        <v>0</v>
      </c>
      <c r="AK2022">
        <v>151</v>
      </c>
      <c r="AL2022">
        <v>144</v>
      </c>
      <c r="AM2022">
        <v>0</v>
      </c>
    </row>
    <row r="2023" spans="1:39" x14ac:dyDescent="0.25">
      <c r="A2023">
        <v>65308</v>
      </c>
      <c r="B2023">
        <v>0</v>
      </c>
      <c r="C2023">
        <v>0</v>
      </c>
      <c r="D2023">
        <v>60</v>
      </c>
      <c r="E2023">
        <v>713</v>
      </c>
      <c r="F2023">
        <v>0</v>
      </c>
      <c r="G2023">
        <v>264</v>
      </c>
      <c r="H2023">
        <v>120</v>
      </c>
      <c r="I2023">
        <v>80</v>
      </c>
      <c r="J2023">
        <v>34</v>
      </c>
      <c r="K2023">
        <v>1</v>
      </c>
      <c r="L2023">
        <v>7</v>
      </c>
      <c r="M2023">
        <v>8</v>
      </c>
      <c r="N2023">
        <v>12</v>
      </c>
      <c r="O2023">
        <v>4</v>
      </c>
      <c r="P2023">
        <v>0</v>
      </c>
      <c r="Q2023">
        <v>0</v>
      </c>
      <c r="R2023">
        <v>1</v>
      </c>
      <c r="S2023">
        <v>1</v>
      </c>
      <c r="T2023">
        <v>0</v>
      </c>
      <c r="U2023">
        <v>0</v>
      </c>
      <c r="V2023">
        <v>3</v>
      </c>
      <c r="W2023">
        <v>11</v>
      </c>
      <c r="X2023">
        <v>0</v>
      </c>
      <c r="Y2023">
        <v>47</v>
      </c>
      <c r="Z2023">
        <v>2450</v>
      </c>
      <c r="AA2023">
        <v>0</v>
      </c>
      <c r="AB2023">
        <v>1</v>
      </c>
      <c r="AC2023">
        <v>0</v>
      </c>
      <c r="AD2023">
        <v>0</v>
      </c>
      <c r="AE2023">
        <v>0</v>
      </c>
      <c r="AF2023">
        <v>0</v>
      </c>
      <c r="AG2023">
        <v>0</v>
      </c>
      <c r="AH2023">
        <v>1</v>
      </c>
      <c r="AI2023">
        <v>0</v>
      </c>
      <c r="AJ2023">
        <v>0</v>
      </c>
      <c r="AK2023">
        <v>1177</v>
      </c>
      <c r="AL2023">
        <v>1143</v>
      </c>
      <c r="AM2023">
        <v>2</v>
      </c>
    </row>
    <row r="2024" spans="1:39" x14ac:dyDescent="0.25">
      <c r="A2024">
        <v>76467</v>
      </c>
      <c r="B2024">
        <v>1</v>
      </c>
      <c r="C2024">
        <v>0</v>
      </c>
      <c r="D2024">
        <v>44</v>
      </c>
      <c r="E2024">
        <v>676</v>
      </c>
      <c r="F2024">
        <v>161</v>
      </c>
      <c r="G2024">
        <v>426</v>
      </c>
      <c r="H2024">
        <v>210</v>
      </c>
      <c r="I2024">
        <v>44</v>
      </c>
      <c r="J2024">
        <v>58</v>
      </c>
      <c r="K2024">
        <v>2</v>
      </c>
      <c r="L2024">
        <v>2</v>
      </c>
      <c r="M2024">
        <v>5</v>
      </c>
      <c r="N2024">
        <v>5</v>
      </c>
      <c r="O2024">
        <v>6</v>
      </c>
      <c r="P2024">
        <v>0</v>
      </c>
      <c r="Q2024">
        <v>0</v>
      </c>
      <c r="R2024">
        <v>0</v>
      </c>
      <c r="S2024">
        <v>0</v>
      </c>
      <c r="T2024">
        <v>0</v>
      </c>
      <c r="U2024">
        <v>0</v>
      </c>
      <c r="V2024">
        <v>3</v>
      </c>
      <c r="W2024">
        <v>11</v>
      </c>
      <c r="X2024">
        <v>1</v>
      </c>
      <c r="Y2024">
        <v>50</v>
      </c>
      <c r="Z2024">
        <v>2840</v>
      </c>
      <c r="AA2024">
        <v>0</v>
      </c>
      <c r="AB2024">
        <v>0</v>
      </c>
      <c r="AC2024">
        <v>1</v>
      </c>
      <c r="AD2024">
        <v>0</v>
      </c>
      <c r="AE2024">
        <v>0</v>
      </c>
      <c r="AF2024">
        <v>0</v>
      </c>
      <c r="AG2024">
        <v>0</v>
      </c>
      <c r="AH2024">
        <v>1</v>
      </c>
      <c r="AI2024">
        <v>0</v>
      </c>
      <c r="AJ2024">
        <v>0</v>
      </c>
      <c r="AK2024">
        <v>1517</v>
      </c>
      <c r="AL2024">
        <v>1459</v>
      </c>
      <c r="AM2024">
        <v>0</v>
      </c>
    </row>
    <row r="2025" spans="1:39" x14ac:dyDescent="0.25">
      <c r="A2025">
        <v>81044</v>
      </c>
      <c r="B2025">
        <v>0</v>
      </c>
      <c r="C2025">
        <v>0</v>
      </c>
      <c r="D2025">
        <v>0</v>
      </c>
      <c r="E2025">
        <v>450</v>
      </c>
      <c r="F2025">
        <v>26</v>
      </c>
      <c r="G2025">
        <v>535</v>
      </c>
      <c r="H2025">
        <v>73</v>
      </c>
      <c r="I2025">
        <v>98</v>
      </c>
      <c r="J2025">
        <v>26</v>
      </c>
      <c r="K2025">
        <v>1</v>
      </c>
      <c r="L2025">
        <v>5</v>
      </c>
      <c r="M2025">
        <v>6</v>
      </c>
      <c r="N2025">
        <v>10</v>
      </c>
      <c r="O2025">
        <v>1</v>
      </c>
      <c r="P2025">
        <v>0</v>
      </c>
      <c r="Q2025">
        <v>0</v>
      </c>
      <c r="R2025">
        <v>0</v>
      </c>
      <c r="S2025">
        <v>0</v>
      </c>
      <c r="T2025">
        <v>0</v>
      </c>
      <c r="U2025">
        <v>0</v>
      </c>
      <c r="V2025">
        <v>3</v>
      </c>
      <c r="W2025">
        <v>11</v>
      </c>
      <c r="X2025">
        <v>0</v>
      </c>
      <c r="Y2025">
        <v>73</v>
      </c>
      <c r="Z2025">
        <v>2343</v>
      </c>
      <c r="AA2025">
        <v>0</v>
      </c>
      <c r="AB2025">
        <v>1</v>
      </c>
      <c r="AC2025">
        <v>0</v>
      </c>
      <c r="AD2025">
        <v>0</v>
      </c>
      <c r="AE2025">
        <v>0</v>
      </c>
      <c r="AF2025">
        <v>1</v>
      </c>
      <c r="AG2025">
        <v>0</v>
      </c>
      <c r="AH2025">
        <v>0</v>
      </c>
      <c r="AI2025">
        <v>0</v>
      </c>
      <c r="AJ2025">
        <v>0</v>
      </c>
      <c r="AK2025">
        <v>1182</v>
      </c>
      <c r="AL2025">
        <v>1156</v>
      </c>
      <c r="AM2025">
        <v>0</v>
      </c>
    </row>
    <row r="2026" spans="1:39" x14ac:dyDescent="0.25">
      <c r="A2026">
        <v>32871</v>
      </c>
      <c r="B2026">
        <v>1</v>
      </c>
      <c r="C2026">
        <v>1</v>
      </c>
      <c r="D2026">
        <v>28</v>
      </c>
      <c r="E2026">
        <v>22</v>
      </c>
      <c r="F2026">
        <v>2</v>
      </c>
      <c r="G2026">
        <v>12</v>
      </c>
      <c r="H2026">
        <v>0</v>
      </c>
      <c r="I2026">
        <v>2</v>
      </c>
      <c r="J2026">
        <v>5</v>
      </c>
      <c r="K2026">
        <v>1</v>
      </c>
      <c r="L2026">
        <v>1</v>
      </c>
      <c r="M2026">
        <v>0</v>
      </c>
      <c r="N2026">
        <v>3</v>
      </c>
      <c r="O2026">
        <v>4</v>
      </c>
      <c r="P2026">
        <v>0</v>
      </c>
      <c r="Q2026">
        <v>0</v>
      </c>
      <c r="R2026">
        <v>0</v>
      </c>
      <c r="S2026">
        <v>0</v>
      </c>
      <c r="T2026">
        <v>0</v>
      </c>
      <c r="U2026">
        <v>0</v>
      </c>
      <c r="V2026">
        <v>3</v>
      </c>
      <c r="W2026">
        <v>11</v>
      </c>
      <c r="X2026">
        <v>0</v>
      </c>
      <c r="Y2026">
        <v>69</v>
      </c>
      <c r="Z2026">
        <v>2636</v>
      </c>
      <c r="AA2026">
        <v>0</v>
      </c>
      <c r="AB2026">
        <v>1</v>
      </c>
      <c r="AC2026">
        <v>0</v>
      </c>
      <c r="AD2026">
        <v>0</v>
      </c>
      <c r="AE2026">
        <v>0</v>
      </c>
      <c r="AF2026">
        <v>0</v>
      </c>
      <c r="AG2026">
        <v>0</v>
      </c>
      <c r="AH2026">
        <v>1</v>
      </c>
      <c r="AI2026">
        <v>0</v>
      </c>
      <c r="AJ2026">
        <v>0</v>
      </c>
      <c r="AK2026">
        <v>38</v>
      </c>
      <c r="AL2026">
        <v>33</v>
      </c>
      <c r="AM2026">
        <v>0</v>
      </c>
    </row>
    <row r="2027" spans="1:39" x14ac:dyDescent="0.25">
      <c r="A2027">
        <v>55801</v>
      </c>
      <c r="B2027">
        <v>1</v>
      </c>
      <c r="C2027">
        <v>1</v>
      </c>
      <c r="D2027">
        <v>35</v>
      </c>
      <c r="E2027">
        <v>367</v>
      </c>
      <c r="F2027">
        <v>4</v>
      </c>
      <c r="G2027">
        <v>51</v>
      </c>
      <c r="H2027">
        <v>6</v>
      </c>
      <c r="I2027">
        <v>4</v>
      </c>
      <c r="J2027">
        <v>95</v>
      </c>
      <c r="K2027">
        <v>6</v>
      </c>
      <c r="L2027">
        <v>7</v>
      </c>
      <c r="M2027">
        <v>2</v>
      </c>
      <c r="N2027">
        <v>6</v>
      </c>
      <c r="O2027">
        <v>7</v>
      </c>
      <c r="P2027">
        <v>0</v>
      </c>
      <c r="Q2027">
        <v>0</v>
      </c>
      <c r="R2027">
        <v>0</v>
      </c>
      <c r="S2027">
        <v>1</v>
      </c>
      <c r="T2027">
        <v>0</v>
      </c>
      <c r="U2027">
        <v>0</v>
      </c>
      <c r="V2027">
        <v>3</v>
      </c>
      <c r="W2027">
        <v>11</v>
      </c>
      <c r="X2027">
        <v>0</v>
      </c>
      <c r="Y2027">
        <v>45</v>
      </c>
      <c r="Z2027">
        <v>2439</v>
      </c>
      <c r="AA2027">
        <v>0</v>
      </c>
      <c r="AB2027">
        <v>0</v>
      </c>
      <c r="AC2027">
        <v>1</v>
      </c>
      <c r="AD2027">
        <v>0</v>
      </c>
      <c r="AE2027">
        <v>0</v>
      </c>
      <c r="AF2027">
        <v>0</v>
      </c>
      <c r="AG2027">
        <v>0</v>
      </c>
      <c r="AH2027">
        <v>1</v>
      </c>
      <c r="AI2027">
        <v>0</v>
      </c>
      <c r="AJ2027">
        <v>0</v>
      </c>
      <c r="AK2027">
        <v>432</v>
      </c>
      <c r="AL2027">
        <v>337</v>
      </c>
      <c r="AM2027">
        <v>1</v>
      </c>
    </row>
    <row r="2028" spans="1:39" x14ac:dyDescent="0.25">
      <c r="A2028">
        <v>76320</v>
      </c>
      <c r="B2028">
        <v>0</v>
      </c>
      <c r="C2028">
        <v>1</v>
      </c>
      <c r="D2028">
        <v>49</v>
      </c>
      <c r="E2028">
        <v>526</v>
      </c>
      <c r="F2028">
        <v>35</v>
      </c>
      <c r="G2028">
        <v>214</v>
      </c>
      <c r="H2028">
        <v>69</v>
      </c>
      <c r="I2028">
        <v>53</v>
      </c>
      <c r="J2028">
        <v>35</v>
      </c>
      <c r="K2028">
        <v>2</v>
      </c>
      <c r="L2028">
        <v>6</v>
      </c>
      <c r="M2028">
        <v>3</v>
      </c>
      <c r="N2028">
        <v>4</v>
      </c>
      <c r="O2028">
        <v>2</v>
      </c>
      <c r="P2028">
        <v>0</v>
      </c>
      <c r="Q2028">
        <v>0</v>
      </c>
      <c r="R2028">
        <v>0</v>
      </c>
      <c r="S2028">
        <v>0</v>
      </c>
      <c r="T2028">
        <v>0</v>
      </c>
      <c r="U2028">
        <v>0</v>
      </c>
      <c r="V2028">
        <v>3</v>
      </c>
      <c r="W2028">
        <v>11</v>
      </c>
      <c r="X2028">
        <v>0</v>
      </c>
      <c r="Y2028">
        <v>61</v>
      </c>
      <c r="Z2028">
        <v>2166</v>
      </c>
      <c r="AA2028">
        <v>0</v>
      </c>
      <c r="AB2028">
        <v>0</v>
      </c>
      <c r="AC2028">
        <v>0</v>
      </c>
      <c r="AD2028">
        <v>0</v>
      </c>
      <c r="AE2028">
        <v>1</v>
      </c>
      <c r="AF2028">
        <v>0</v>
      </c>
      <c r="AG2028">
        <v>0</v>
      </c>
      <c r="AH2028">
        <v>1</v>
      </c>
      <c r="AI2028">
        <v>0</v>
      </c>
      <c r="AJ2028">
        <v>0</v>
      </c>
      <c r="AK2028">
        <v>897</v>
      </c>
      <c r="AL2028">
        <v>862</v>
      </c>
      <c r="AM2028">
        <v>0</v>
      </c>
    </row>
    <row r="2029" spans="1:39" x14ac:dyDescent="0.25">
      <c r="A2029">
        <v>36927</v>
      </c>
      <c r="B2029">
        <v>1</v>
      </c>
      <c r="C2029">
        <v>1</v>
      </c>
      <c r="D2029">
        <v>46</v>
      </c>
      <c r="E2029">
        <v>51</v>
      </c>
      <c r="F2029">
        <v>0</v>
      </c>
      <c r="G2029">
        <v>16</v>
      </c>
      <c r="H2029">
        <v>0</v>
      </c>
      <c r="I2029">
        <v>0</v>
      </c>
      <c r="J2029">
        <v>4</v>
      </c>
      <c r="K2029">
        <v>2</v>
      </c>
      <c r="L2029">
        <v>3</v>
      </c>
      <c r="M2029">
        <v>0</v>
      </c>
      <c r="N2029">
        <v>3</v>
      </c>
      <c r="O2029">
        <v>8</v>
      </c>
      <c r="P2029">
        <v>0</v>
      </c>
      <c r="Q2029">
        <v>0</v>
      </c>
      <c r="R2029">
        <v>0</v>
      </c>
      <c r="S2029">
        <v>0</v>
      </c>
      <c r="T2029">
        <v>0</v>
      </c>
      <c r="U2029">
        <v>0</v>
      </c>
      <c r="V2029">
        <v>3</v>
      </c>
      <c r="W2029">
        <v>11</v>
      </c>
      <c r="X2029">
        <v>0</v>
      </c>
      <c r="Y2029">
        <v>65</v>
      </c>
      <c r="Z2029">
        <v>2186</v>
      </c>
      <c r="AA2029">
        <v>0</v>
      </c>
      <c r="AB2029">
        <v>0</v>
      </c>
      <c r="AC2029">
        <v>1</v>
      </c>
      <c r="AD2029">
        <v>0</v>
      </c>
      <c r="AE2029">
        <v>0</v>
      </c>
      <c r="AF2029">
        <v>0</v>
      </c>
      <c r="AG2029">
        <v>0</v>
      </c>
      <c r="AH2029">
        <v>0</v>
      </c>
      <c r="AI2029">
        <v>1</v>
      </c>
      <c r="AJ2029">
        <v>0</v>
      </c>
      <c r="AK2029">
        <v>67</v>
      </c>
      <c r="AL2029">
        <v>63</v>
      </c>
      <c r="AM2029">
        <v>0</v>
      </c>
    </row>
    <row r="2030" spans="1:39" x14ac:dyDescent="0.25">
      <c r="A2030">
        <v>48794</v>
      </c>
      <c r="B2030">
        <v>1</v>
      </c>
      <c r="C2030">
        <v>1</v>
      </c>
      <c r="D2030">
        <v>97</v>
      </c>
      <c r="E2030">
        <v>25</v>
      </c>
      <c r="F2030">
        <v>0</v>
      </c>
      <c r="G2030">
        <v>11</v>
      </c>
      <c r="H2030">
        <v>3</v>
      </c>
      <c r="I2030">
        <v>0</v>
      </c>
      <c r="J2030">
        <v>15</v>
      </c>
      <c r="K2030">
        <v>1</v>
      </c>
      <c r="L2030">
        <v>1</v>
      </c>
      <c r="M2030">
        <v>0</v>
      </c>
      <c r="N2030">
        <v>3</v>
      </c>
      <c r="O2030">
        <v>4</v>
      </c>
      <c r="P2030">
        <v>0</v>
      </c>
      <c r="Q2030">
        <v>0</v>
      </c>
      <c r="R2030">
        <v>0</v>
      </c>
      <c r="S2030">
        <v>0</v>
      </c>
      <c r="T2030">
        <v>0</v>
      </c>
      <c r="U2030">
        <v>0</v>
      </c>
      <c r="V2030">
        <v>3</v>
      </c>
      <c r="W2030">
        <v>11</v>
      </c>
      <c r="X2030">
        <v>0</v>
      </c>
      <c r="Y2030">
        <v>67</v>
      </c>
      <c r="Z2030">
        <v>2162</v>
      </c>
      <c r="AA2030">
        <v>0</v>
      </c>
      <c r="AB2030">
        <v>0</v>
      </c>
      <c r="AC2030">
        <v>0</v>
      </c>
      <c r="AD2030">
        <v>1</v>
      </c>
      <c r="AE2030">
        <v>0</v>
      </c>
      <c r="AF2030">
        <v>0</v>
      </c>
      <c r="AG2030">
        <v>0</v>
      </c>
      <c r="AH2030">
        <v>1</v>
      </c>
      <c r="AI2030">
        <v>0</v>
      </c>
      <c r="AJ2030">
        <v>0</v>
      </c>
      <c r="AK2030">
        <v>39</v>
      </c>
      <c r="AL2030">
        <v>24</v>
      </c>
      <c r="AM2030">
        <v>0</v>
      </c>
    </row>
    <row r="2031" spans="1:39" x14ac:dyDescent="0.25">
      <c r="A2031">
        <v>23478</v>
      </c>
      <c r="B2031">
        <v>0</v>
      </c>
      <c r="C2031">
        <v>0</v>
      </c>
      <c r="D2031">
        <v>51</v>
      </c>
      <c r="E2031">
        <v>28</v>
      </c>
      <c r="F2031">
        <v>6</v>
      </c>
      <c r="G2031">
        <v>27</v>
      </c>
      <c r="H2031">
        <v>12</v>
      </c>
      <c r="I2031">
        <v>17</v>
      </c>
      <c r="J2031">
        <v>39</v>
      </c>
      <c r="K2031">
        <v>1</v>
      </c>
      <c r="L2031">
        <v>3</v>
      </c>
      <c r="M2031">
        <v>0</v>
      </c>
      <c r="N2031">
        <v>3</v>
      </c>
      <c r="O2031">
        <v>8</v>
      </c>
      <c r="P2031">
        <v>0</v>
      </c>
      <c r="Q2031">
        <v>0</v>
      </c>
      <c r="R2031">
        <v>0</v>
      </c>
      <c r="S2031">
        <v>0</v>
      </c>
      <c r="T2031">
        <v>0</v>
      </c>
      <c r="U2031">
        <v>0</v>
      </c>
      <c r="V2031">
        <v>3</v>
      </c>
      <c r="W2031">
        <v>11</v>
      </c>
      <c r="X2031">
        <v>0</v>
      </c>
      <c r="Y2031">
        <v>55</v>
      </c>
      <c r="Z2031">
        <v>2626</v>
      </c>
      <c r="AA2031">
        <v>0</v>
      </c>
      <c r="AB2031">
        <v>0</v>
      </c>
      <c r="AC2031">
        <v>1</v>
      </c>
      <c r="AD2031">
        <v>0</v>
      </c>
      <c r="AE2031">
        <v>0</v>
      </c>
      <c r="AF2031">
        <v>0</v>
      </c>
      <c r="AG2031">
        <v>0</v>
      </c>
      <c r="AH2031">
        <v>1</v>
      </c>
      <c r="AI2031">
        <v>0</v>
      </c>
      <c r="AJ2031">
        <v>0</v>
      </c>
      <c r="AK2031">
        <v>90</v>
      </c>
      <c r="AL2031">
        <v>51</v>
      </c>
      <c r="AM2031">
        <v>0</v>
      </c>
    </row>
    <row r="2032" spans="1:39" x14ac:dyDescent="0.25">
      <c r="A2032">
        <v>71128</v>
      </c>
      <c r="B2032">
        <v>1</v>
      </c>
      <c r="C2032">
        <v>0</v>
      </c>
      <c r="D2032">
        <v>80</v>
      </c>
      <c r="E2032">
        <v>958</v>
      </c>
      <c r="F2032">
        <v>159</v>
      </c>
      <c r="G2032">
        <v>447</v>
      </c>
      <c r="H2032">
        <v>20</v>
      </c>
      <c r="I2032">
        <v>0</v>
      </c>
      <c r="J2032">
        <v>31</v>
      </c>
      <c r="K2032">
        <v>3</v>
      </c>
      <c r="L2032">
        <v>2</v>
      </c>
      <c r="M2032">
        <v>10</v>
      </c>
      <c r="N2032">
        <v>12</v>
      </c>
      <c r="O2032">
        <v>7</v>
      </c>
      <c r="P2032">
        <v>0</v>
      </c>
      <c r="Q2032">
        <v>0</v>
      </c>
      <c r="R2032">
        <v>0</v>
      </c>
      <c r="S2032">
        <v>0</v>
      </c>
      <c r="T2032">
        <v>0</v>
      </c>
      <c r="U2032">
        <v>0</v>
      </c>
      <c r="V2032">
        <v>3</v>
      </c>
      <c r="W2032">
        <v>11</v>
      </c>
      <c r="X2032">
        <v>0</v>
      </c>
      <c r="Y2032">
        <v>47</v>
      </c>
      <c r="Z2032">
        <v>2790</v>
      </c>
      <c r="AA2032">
        <v>1</v>
      </c>
      <c r="AB2032">
        <v>0</v>
      </c>
      <c r="AC2032">
        <v>0</v>
      </c>
      <c r="AD2032">
        <v>0</v>
      </c>
      <c r="AE2032">
        <v>0</v>
      </c>
      <c r="AF2032">
        <v>0</v>
      </c>
      <c r="AG2032">
        <v>0</v>
      </c>
      <c r="AH2032">
        <v>1</v>
      </c>
      <c r="AI2032">
        <v>0</v>
      </c>
      <c r="AJ2032">
        <v>0</v>
      </c>
      <c r="AK2032">
        <v>1584</v>
      </c>
      <c r="AL2032">
        <v>1553</v>
      </c>
      <c r="AM2032">
        <v>0</v>
      </c>
    </row>
    <row r="2033" spans="1:39" x14ac:dyDescent="0.25">
      <c r="A2033">
        <v>70179</v>
      </c>
      <c r="B2033">
        <v>0</v>
      </c>
      <c r="C2033">
        <v>1</v>
      </c>
      <c r="D2033">
        <v>10</v>
      </c>
      <c r="E2033">
        <v>532</v>
      </c>
      <c r="F2033">
        <v>88</v>
      </c>
      <c r="G2033">
        <v>168</v>
      </c>
      <c r="H2033">
        <v>69</v>
      </c>
      <c r="I2033">
        <v>44</v>
      </c>
      <c r="J2033">
        <v>133</v>
      </c>
      <c r="K2033">
        <v>3</v>
      </c>
      <c r="L2033">
        <v>7</v>
      </c>
      <c r="M2033">
        <v>3</v>
      </c>
      <c r="N2033">
        <v>13</v>
      </c>
      <c r="O2033">
        <v>5</v>
      </c>
      <c r="P2033">
        <v>0</v>
      </c>
      <c r="Q2033">
        <v>0</v>
      </c>
      <c r="R2033">
        <v>0</v>
      </c>
      <c r="S2033">
        <v>0</v>
      </c>
      <c r="T2033">
        <v>0</v>
      </c>
      <c r="U2033">
        <v>0</v>
      </c>
      <c r="V2033">
        <v>3</v>
      </c>
      <c r="W2033">
        <v>11</v>
      </c>
      <c r="X2033">
        <v>0</v>
      </c>
      <c r="Y2033">
        <v>44</v>
      </c>
      <c r="Z2033">
        <v>2502</v>
      </c>
      <c r="AA2033">
        <v>1</v>
      </c>
      <c r="AB2033">
        <v>0</v>
      </c>
      <c r="AC2033">
        <v>0</v>
      </c>
      <c r="AD2033">
        <v>0</v>
      </c>
      <c r="AE2033">
        <v>0</v>
      </c>
      <c r="AF2033">
        <v>0</v>
      </c>
      <c r="AG2033">
        <v>0</v>
      </c>
      <c r="AH2033">
        <v>0</v>
      </c>
      <c r="AI2033">
        <v>0</v>
      </c>
      <c r="AJ2033">
        <v>1</v>
      </c>
      <c r="AK2033">
        <v>901</v>
      </c>
      <c r="AL2033">
        <v>768</v>
      </c>
      <c r="AM2033">
        <v>0</v>
      </c>
    </row>
    <row r="2034" spans="1:39" x14ac:dyDescent="0.25">
      <c r="A2034">
        <v>59462</v>
      </c>
      <c r="B2034">
        <v>0</v>
      </c>
      <c r="C2034">
        <v>1</v>
      </c>
      <c r="D2034">
        <v>29</v>
      </c>
      <c r="E2034">
        <v>724</v>
      </c>
      <c r="F2034">
        <v>17</v>
      </c>
      <c r="G2034">
        <v>143</v>
      </c>
      <c r="H2034">
        <v>0</v>
      </c>
      <c r="I2034">
        <v>8</v>
      </c>
      <c r="J2034">
        <v>196</v>
      </c>
      <c r="K2034">
        <v>2</v>
      </c>
      <c r="L2034">
        <v>9</v>
      </c>
      <c r="M2034">
        <v>2</v>
      </c>
      <c r="N2034">
        <v>12</v>
      </c>
      <c r="O2034">
        <v>7</v>
      </c>
      <c r="P2034">
        <v>0</v>
      </c>
      <c r="Q2034">
        <v>0</v>
      </c>
      <c r="R2034">
        <v>0</v>
      </c>
      <c r="S2034">
        <v>0</v>
      </c>
      <c r="T2034">
        <v>0</v>
      </c>
      <c r="U2034">
        <v>0</v>
      </c>
      <c r="V2034">
        <v>3</v>
      </c>
      <c r="W2034">
        <v>11</v>
      </c>
      <c r="X2034">
        <v>0</v>
      </c>
      <c r="Y2034">
        <v>70</v>
      </c>
      <c r="Z2034">
        <v>2699</v>
      </c>
      <c r="AA2034">
        <v>0</v>
      </c>
      <c r="AB2034">
        <v>1</v>
      </c>
      <c r="AC2034">
        <v>0</v>
      </c>
      <c r="AD2034">
        <v>0</v>
      </c>
      <c r="AE2034">
        <v>0</v>
      </c>
      <c r="AF2034">
        <v>0</v>
      </c>
      <c r="AG2034">
        <v>0</v>
      </c>
      <c r="AH2034">
        <v>1</v>
      </c>
      <c r="AI2034">
        <v>0</v>
      </c>
      <c r="AJ2034">
        <v>0</v>
      </c>
      <c r="AK2034">
        <v>892</v>
      </c>
      <c r="AL2034">
        <v>696</v>
      </c>
      <c r="AM2034">
        <v>0</v>
      </c>
    </row>
    <row r="2035" spans="1:39" x14ac:dyDescent="0.25">
      <c r="A2035">
        <v>38361</v>
      </c>
      <c r="B2035">
        <v>1</v>
      </c>
      <c r="C2035">
        <v>0</v>
      </c>
      <c r="D2035">
        <v>74</v>
      </c>
      <c r="E2035">
        <v>39</v>
      </c>
      <c r="F2035">
        <v>0</v>
      </c>
      <c r="G2035">
        <v>56</v>
      </c>
      <c r="H2035">
        <v>20</v>
      </c>
      <c r="I2035">
        <v>8</v>
      </c>
      <c r="J2035">
        <v>14</v>
      </c>
      <c r="K2035">
        <v>3</v>
      </c>
      <c r="L2035">
        <v>3</v>
      </c>
      <c r="M2035">
        <v>1</v>
      </c>
      <c r="N2035">
        <v>3</v>
      </c>
      <c r="O2035">
        <v>7</v>
      </c>
      <c r="P2035">
        <v>0</v>
      </c>
      <c r="Q2035">
        <v>0</v>
      </c>
      <c r="R2035">
        <v>0</v>
      </c>
      <c r="S2035">
        <v>0</v>
      </c>
      <c r="T2035">
        <v>0</v>
      </c>
      <c r="U2035">
        <v>0</v>
      </c>
      <c r="V2035">
        <v>3</v>
      </c>
      <c r="W2035">
        <v>11</v>
      </c>
      <c r="X2035">
        <v>0</v>
      </c>
      <c r="Y2035">
        <v>51</v>
      </c>
      <c r="Z2035">
        <v>2343</v>
      </c>
      <c r="AA2035">
        <v>0</v>
      </c>
      <c r="AB2035">
        <v>0</v>
      </c>
      <c r="AC2035">
        <v>0</v>
      </c>
      <c r="AD2035">
        <v>1</v>
      </c>
      <c r="AE2035">
        <v>0</v>
      </c>
      <c r="AF2035">
        <v>0</v>
      </c>
      <c r="AG2035">
        <v>0</v>
      </c>
      <c r="AH2035">
        <v>1</v>
      </c>
      <c r="AI2035">
        <v>0</v>
      </c>
      <c r="AJ2035">
        <v>0</v>
      </c>
      <c r="AK2035">
        <v>123</v>
      </c>
      <c r="AL2035">
        <v>109</v>
      </c>
      <c r="AM2035">
        <v>0</v>
      </c>
    </row>
    <row r="2036" spans="1:39" x14ac:dyDescent="0.25">
      <c r="A2036">
        <v>70038</v>
      </c>
      <c r="B2036">
        <v>0</v>
      </c>
      <c r="C2036">
        <v>0</v>
      </c>
      <c r="D2036">
        <v>54</v>
      </c>
      <c r="E2036">
        <v>587</v>
      </c>
      <c r="F2036">
        <v>54</v>
      </c>
      <c r="G2036">
        <v>348</v>
      </c>
      <c r="H2036">
        <v>71</v>
      </c>
      <c r="I2036">
        <v>54</v>
      </c>
      <c r="J2036">
        <v>130</v>
      </c>
      <c r="K2036">
        <v>1</v>
      </c>
      <c r="L2036">
        <v>4</v>
      </c>
      <c r="M2036">
        <v>4</v>
      </c>
      <c r="N2036">
        <v>8</v>
      </c>
      <c r="O2036">
        <v>2</v>
      </c>
      <c r="P2036">
        <v>0</v>
      </c>
      <c r="Q2036">
        <v>0</v>
      </c>
      <c r="R2036">
        <v>0</v>
      </c>
      <c r="S2036">
        <v>0</v>
      </c>
      <c r="T2036">
        <v>0</v>
      </c>
      <c r="U2036">
        <v>0</v>
      </c>
      <c r="V2036">
        <v>3</v>
      </c>
      <c r="W2036">
        <v>11</v>
      </c>
      <c r="X2036">
        <v>0</v>
      </c>
      <c r="Y2036">
        <v>38</v>
      </c>
      <c r="Z2036">
        <v>2406</v>
      </c>
      <c r="AA2036">
        <v>0</v>
      </c>
      <c r="AB2036">
        <v>0</v>
      </c>
      <c r="AC2036">
        <v>0</v>
      </c>
      <c r="AD2036">
        <v>1</v>
      </c>
      <c r="AE2036">
        <v>0</v>
      </c>
      <c r="AF2036">
        <v>0</v>
      </c>
      <c r="AG2036">
        <v>0</v>
      </c>
      <c r="AH2036">
        <v>0</v>
      </c>
      <c r="AI2036">
        <v>0</v>
      </c>
      <c r="AJ2036">
        <v>1</v>
      </c>
      <c r="AK2036">
        <v>1114</v>
      </c>
      <c r="AL2036">
        <v>984</v>
      </c>
      <c r="AM2036">
        <v>0</v>
      </c>
    </row>
    <row r="2037" spans="1:39" x14ac:dyDescent="0.25">
      <c r="A2037">
        <v>42554</v>
      </c>
      <c r="B2037">
        <v>1</v>
      </c>
      <c r="C2037">
        <v>1</v>
      </c>
      <c r="D2037">
        <v>93</v>
      </c>
      <c r="E2037">
        <v>29</v>
      </c>
      <c r="F2037">
        <v>1</v>
      </c>
      <c r="G2037">
        <v>11</v>
      </c>
      <c r="H2037">
        <v>0</v>
      </c>
      <c r="I2037">
        <v>0</v>
      </c>
      <c r="J2037">
        <v>0</v>
      </c>
      <c r="K2037">
        <v>2</v>
      </c>
      <c r="L2037">
        <v>2</v>
      </c>
      <c r="M2037">
        <v>0</v>
      </c>
      <c r="N2037">
        <v>3</v>
      </c>
      <c r="O2037">
        <v>4</v>
      </c>
      <c r="P2037">
        <v>0</v>
      </c>
      <c r="Q2037">
        <v>0</v>
      </c>
      <c r="R2037">
        <v>0</v>
      </c>
      <c r="S2037">
        <v>0</v>
      </c>
      <c r="T2037">
        <v>0</v>
      </c>
      <c r="U2037">
        <v>0</v>
      </c>
      <c r="V2037">
        <v>3</v>
      </c>
      <c r="W2037">
        <v>11</v>
      </c>
      <c r="X2037">
        <v>0</v>
      </c>
      <c r="Y2037">
        <v>42</v>
      </c>
      <c r="Z2037">
        <v>2692</v>
      </c>
      <c r="AA2037">
        <v>0</v>
      </c>
      <c r="AB2037">
        <v>0</v>
      </c>
      <c r="AC2037">
        <v>0</v>
      </c>
      <c r="AD2037">
        <v>1</v>
      </c>
      <c r="AE2037">
        <v>0</v>
      </c>
      <c r="AF2037">
        <v>0</v>
      </c>
      <c r="AG2037">
        <v>0</v>
      </c>
      <c r="AH2037">
        <v>1</v>
      </c>
      <c r="AI2037">
        <v>0</v>
      </c>
      <c r="AJ2037">
        <v>0</v>
      </c>
      <c r="AK2037">
        <v>41</v>
      </c>
      <c r="AL2037">
        <v>41</v>
      </c>
      <c r="AM2037">
        <v>0</v>
      </c>
    </row>
    <row r="2038" spans="1:39" x14ac:dyDescent="0.25">
      <c r="A2038">
        <v>67445</v>
      </c>
      <c r="B2038">
        <v>0</v>
      </c>
      <c r="C2038">
        <v>1</v>
      </c>
      <c r="D2038">
        <v>63</v>
      </c>
      <c r="E2038">
        <v>757</v>
      </c>
      <c r="F2038">
        <v>80</v>
      </c>
      <c r="G2038">
        <v>217</v>
      </c>
      <c r="H2038">
        <v>29</v>
      </c>
      <c r="I2038">
        <v>80</v>
      </c>
      <c r="J2038">
        <v>11</v>
      </c>
      <c r="K2038">
        <v>5</v>
      </c>
      <c r="L2038">
        <v>9</v>
      </c>
      <c r="M2038">
        <v>6</v>
      </c>
      <c r="N2038">
        <v>12</v>
      </c>
      <c r="O2038">
        <v>6</v>
      </c>
      <c r="P2038">
        <v>0</v>
      </c>
      <c r="Q2038">
        <v>0</v>
      </c>
      <c r="R2038">
        <v>0</v>
      </c>
      <c r="S2038">
        <v>0</v>
      </c>
      <c r="T2038">
        <v>0</v>
      </c>
      <c r="U2038">
        <v>0</v>
      </c>
      <c r="V2038">
        <v>3</v>
      </c>
      <c r="W2038">
        <v>11</v>
      </c>
      <c r="X2038">
        <v>0</v>
      </c>
      <c r="Y2038">
        <v>46</v>
      </c>
      <c r="Z2038">
        <v>2845</v>
      </c>
      <c r="AA2038">
        <v>0</v>
      </c>
      <c r="AB2038">
        <v>1</v>
      </c>
      <c r="AC2038">
        <v>0</v>
      </c>
      <c r="AD2038">
        <v>0</v>
      </c>
      <c r="AE2038">
        <v>0</v>
      </c>
      <c r="AF2038">
        <v>0</v>
      </c>
      <c r="AG2038">
        <v>0</v>
      </c>
      <c r="AH2038">
        <v>1</v>
      </c>
      <c r="AI2038">
        <v>0</v>
      </c>
      <c r="AJ2038">
        <v>0</v>
      </c>
      <c r="AK2038">
        <v>1163</v>
      </c>
      <c r="AL2038">
        <v>1152</v>
      </c>
      <c r="AM2038">
        <v>0</v>
      </c>
    </row>
    <row r="2039" spans="1:39" x14ac:dyDescent="0.25">
      <c r="A2039">
        <v>67046</v>
      </c>
      <c r="B2039">
        <v>0</v>
      </c>
      <c r="C2039">
        <v>1</v>
      </c>
      <c r="D2039">
        <v>92</v>
      </c>
      <c r="E2039">
        <v>544</v>
      </c>
      <c r="F2039">
        <v>35</v>
      </c>
      <c r="G2039">
        <v>133</v>
      </c>
      <c r="H2039">
        <v>23</v>
      </c>
      <c r="I2039">
        <v>151</v>
      </c>
      <c r="J2039">
        <v>107</v>
      </c>
      <c r="K2039">
        <v>2</v>
      </c>
      <c r="L2039">
        <v>4</v>
      </c>
      <c r="M2039">
        <v>5</v>
      </c>
      <c r="N2039">
        <v>4</v>
      </c>
      <c r="O2039">
        <v>2</v>
      </c>
      <c r="P2039">
        <v>0</v>
      </c>
      <c r="Q2039">
        <v>0</v>
      </c>
      <c r="R2039">
        <v>0</v>
      </c>
      <c r="S2039">
        <v>0</v>
      </c>
      <c r="T2039">
        <v>0</v>
      </c>
      <c r="U2039">
        <v>0</v>
      </c>
      <c r="V2039">
        <v>3</v>
      </c>
      <c r="W2039">
        <v>11</v>
      </c>
      <c r="X2039">
        <v>0</v>
      </c>
      <c r="Y2039">
        <v>69</v>
      </c>
      <c r="Z2039">
        <v>2698</v>
      </c>
      <c r="AA2039">
        <v>0</v>
      </c>
      <c r="AB2039">
        <v>0</v>
      </c>
      <c r="AC2039">
        <v>0</v>
      </c>
      <c r="AD2039">
        <v>0</v>
      </c>
      <c r="AE2039">
        <v>1</v>
      </c>
      <c r="AF2039">
        <v>0</v>
      </c>
      <c r="AG2039">
        <v>0</v>
      </c>
      <c r="AH2039">
        <v>1</v>
      </c>
      <c r="AI2039">
        <v>0</v>
      </c>
      <c r="AJ2039">
        <v>0</v>
      </c>
      <c r="AK2039">
        <v>886</v>
      </c>
      <c r="AL2039">
        <v>779</v>
      </c>
      <c r="AM2039">
        <v>0</v>
      </c>
    </row>
    <row r="2040" spans="1:39" x14ac:dyDescent="0.25">
      <c r="A2040">
        <v>42192</v>
      </c>
      <c r="B2040">
        <v>0</v>
      </c>
      <c r="C2040">
        <v>0</v>
      </c>
      <c r="D2040">
        <v>40</v>
      </c>
      <c r="E2040">
        <v>40</v>
      </c>
      <c r="F2040">
        <v>15</v>
      </c>
      <c r="G2040">
        <v>15</v>
      </c>
      <c r="H2040">
        <v>17</v>
      </c>
      <c r="I2040">
        <v>6</v>
      </c>
      <c r="J2040">
        <v>7</v>
      </c>
      <c r="K2040">
        <v>1</v>
      </c>
      <c r="L2040">
        <v>2</v>
      </c>
      <c r="M2040">
        <v>1</v>
      </c>
      <c r="N2040">
        <v>3</v>
      </c>
      <c r="O2040">
        <v>4</v>
      </c>
      <c r="P2040">
        <v>0</v>
      </c>
      <c r="Q2040">
        <v>0</v>
      </c>
      <c r="R2040">
        <v>0</v>
      </c>
      <c r="S2040">
        <v>0</v>
      </c>
      <c r="T2040">
        <v>0</v>
      </c>
      <c r="U2040">
        <v>0</v>
      </c>
      <c r="V2040">
        <v>3</v>
      </c>
      <c r="W2040">
        <v>11</v>
      </c>
      <c r="X2040">
        <v>0</v>
      </c>
      <c r="Y2040">
        <v>72</v>
      </c>
      <c r="Z2040">
        <v>2455</v>
      </c>
      <c r="AA2040">
        <v>0</v>
      </c>
      <c r="AB2040">
        <v>1</v>
      </c>
      <c r="AC2040">
        <v>0</v>
      </c>
      <c r="AD2040">
        <v>0</v>
      </c>
      <c r="AE2040">
        <v>0</v>
      </c>
      <c r="AF2040">
        <v>0</v>
      </c>
      <c r="AG2040">
        <v>0</v>
      </c>
      <c r="AH2040">
        <v>1</v>
      </c>
      <c r="AI2040">
        <v>0</v>
      </c>
      <c r="AJ2040">
        <v>0</v>
      </c>
      <c r="AK2040">
        <v>93</v>
      </c>
      <c r="AL2040">
        <v>86</v>
      </c>
      <c r="AM2040">
        <v>0</v>
      </c>
    </row>
    <row r="2041" spans="1:39" x14ac:dyDescent="0.25">
      <c r="A2041">
        <v>77610</v>
      </c>
      <c r="B2041">
        <v>0</v>
      </c>
      <c r="C2041">
        <v>1</v>
      </c>
      <c r="D2041">
        <v>70</v>
      </c>
      <c r="E2041">
        <v>1245</v>
      </c>
      <c r="F2041">
        <v>33</v>
      </c>
      <c r="G2041">
        <v>332</v>
      </c>
      <c r="H2041">
        <v>21</v>
      </c>
      <c r="I2041">
        <v>33</v>
      </c>
      <c r="J2041">
        <v>16</v>
      </c>
      <c r="K2041">
        <v>2</v>
      </c>
      <c r="L2041">
        <v>4</v>
      </c>
      <c r="M2041">
        <v>7</v>
      </c>
      <c r="N2041">
        <v>4</v>
      </c>
      <c r="O2041">
        <v>7</v>
      </c>
      <c r="P2041">
        <v>0</v>
      </c>
      <c r="Q2041">
        <v>0</v>
      </c>
      <c r="R2041">
        <v>0</v>
      </c>
      <c r="S2041">
        <v>0</v>
      </c>
      <c r="T2041">
        <v>0</v>
      </c>
      <c r="U2041">
        <v>0</v>
      </c>
      <c r="V2041">
        <v>3</v>
      </c>
      <c r="W2041">
        <v>11</v>
      </c>
      <c r="X2041">
        <v>0</v>
      </c>
      <c r="Y2041">
        <v>68</v>
      </c>
      <c r="Z2041">
        <v>2767</v>
      </c>
      <c r="AA2041">
        <v>0</v>
      </c>
      <c r="AB2041">
        <v>1</v>
      </c>
      <c r="AC2041">
        <v>0</v>
      </c>
      <c r="AD2041">
        <v>0</v>
      </c>
      <c r="AE2041">
        <v>0</v>
      </c>
      <c r="AF2041">
        <v>0</v>
      </c>
      <c r="AG2041">
        <v>0</v>
      </c>
      <c r="AH2041">
        <v>0</v>
      </c>
      <c r="AI2041">
        <v>0</v>
      </c>
      <c r="AJ2041">
        <v>1</v>
      </c>
      <c r="AK2041">
        <v>1664</v>
      </c>
      <c r="AL2041">
        <v>1648</v>
      </c>
      <c r="AM2041">
        <v>0</v>
      </c>
    </row>
    <row r="2042" spans="1:39" x14ac:dyDescent="0.25">
      <c r="A2042">
        <v>31761</v>
      </c>
      <c r="B2042">
        <v>1</v>
      </c>
      <c r="C2042">
        <v>0</v>
      </c>
      <c r="D2042">
        <v>96</v>
      </c>
      <c r="E2042">
        <v>19</v>
      </c>
      <c r="F2042">
        <v>1</v>
      </c>
      <c r="G2042">
        <v>20</v>
      </c>
      <c r="H2042">
        <v>16</v>
      </c>
      <c r="I2042">
        <v>14</v>
      </c>
      <c r="J2042">
        <v>28</v>
      </c>
      <c r="K2042">
        <v>2</v>
      </c>
      <c r="L2042">
        <v>3</v>
      </c>
      <c r="M2042">
        <v>0</v>
      </c>
      <c r="N2042">
        <v>4</v>
      </c>
      <c r="O2042">
        <v>5</v>
      </c>
      <c r="P2042">
        <v>0</v>
      </c>
      <c r="Q2042">
        <v>0</v>
      </c>
      <c r="R2042">
        <v>0</v>
      </c>
      <c r="S2042">
        <v>0</v>
      </c>
      <c r="T2042">
        <v>0</v>
      </c>
      <c r="U2042">
        <v>0</v>
      </c>
      <c r="V2042">
        <v>3</v>
      </c>
      <c r="W2042">
        <v>11</v>
      </c>
      <c r="X2042">
        <v>0</v>
      </c>
      <c r="Y2042">
        <v>36</v>
      </c>
      <c r="Z2042">
        <v>2244</v>
      </c>
      <c r="AA2042">
        <v>0</v>
      </c>
      <c r="AB2042">
        <v>1</v>
      </c>
      <c r="AC2042">
        <v>0</v>
      </c>
      <c r="AD2042">
        <v>0</v>
      </c>
      <c r="AE2042">
        <v>0</v>
      </c>
      <c r="AF2042">
        <v>0</v>
      </c>
      <c r="AG2042">
        <v>0</v>
      </c>
      <c r="AH2042">
        <v>1</v>
      </c>
      <c r="AI2042">
        <v>0</v>
      </c>
      <c r="AJ2042">
        <v>0</v>
      </c>
      <c r="AK2042">
        <v>70</v>
      </c>
      <c r="AL2042">
        <v>42</v>
      </c>
      <c r="AM2042">
        <v>0</v>
      </c>
    </row>
    <row r="2043" spans="1:39" x14ac:dyDescent="0.25">
      <c r="A2043">
        <v>34350</v>
      </c>
      <c r="B2043">
        <v>1</v>
      </c>
      <c r="C2043">
        <v>0</v>
      </c>
      <c r="D2043">
        <v>81</v>
      </c>
      <c r="E2043">
        <v>16</v>
      </c>
      <c r="F2043">
        <v>3</v>
      </c>
      <c r="G2043">
        <v>15</v>
      </c>
      <c r="H2043">
        <v>2</v>
      </c>
      <c r="I2043">
        <v>1</v>
      </c>
      <c r="J2043">
        <v>11</v>
      </c>
      <c r="K2043">
        <v>1</v>
      </c>
      <c r="L2043">
        <v>1</v>
      </c>
      <c r="M2043">
        <v>0</v>
      </c>
      <c r="N2043">
        <v>3</v>
      </c>
      <c r="O2043">
        <v>7</v>
      </c>
      <c r="P2043">
        <v>0</v>
      </c>
      <c r="Q2043">
        <v>0</v>
      </c>
      <c r="R2043">
        <v>0</v>
      </c>
      <c r="S2043">
        <v>0</v>
      </c>
      <c r="T2043">
        <v>0</v>
      </c>
      <c r="U2043">
        <v>0</v>
      </c>
      <c r="V2043">
        <v>3</v>
      </c>
      <c r="W2043">
        <v>11</v>
      </c>
      <c r="X2043">
        <v>0</v>
      </c>
      <c r="Y2043">
        <v>41</v>
      </c>
      <c r="Z2043">
        <v>2412</v>
      </c>
      <c r="AA2043">
        <v>0</v>
      </c>
      <c r="AB2043">
        <v>0</v>
      </c>
      <c r="AC2043">
        <v>0</v>
      </c>
      <c r="AD2043">
        <v>1</v>
      </c>
      <c r="AE2043">
        <v>0</v>
      </c>
      <c r="AF2043">
        <v>0</v>
      </c>
      <c r="AG2043">
        <v>0</v>
      </c>
      <c r="AH2043">
        <v>1</v>
      </c>
      <c r="AI2043">
        <v>0</v>
      </c>
      <c r="AJ2043">
        <v>0</v>
      </c>
      <c r="AK2043">
        <v>37</v>
      </c>
      <c r="AL2043">
        <v>26</v>
      </c>
      <c r="AM2043">
        <v>0</v>
      </c>
    </row>
    <row r="2044" spans="1:39" x14ac:dyDescent="0.25">
      <c r="A2044">
        <v>54591</v>
      </c>
      <c r="B2044">
        <v>0</v>
      </c>
      <c r="C2044">
        <v>1</v>
      </c>
      <c r="D2044">
        <v>63</v>
      </c>
      <c r="E2044">
        <v>376</v>
      </c>
      <c r="F2044">
        <v>4</v>
      </c>
      <c r="G2044">
        <v>94</v>
      </c>
      <c r="H2044">
        <v>12</v>
      </c>
      <c r="I2044">
        <v>9</v>
      </c>
      <c r="J2044">
        <v>24</v>
      </c>
      <c r="K2044">
        <v>3</v>
      </c>
      <c r="L2044">
        <v>6</v>
      </c>
      <c r="M2044">
        <v>2</v>
      </c>
      <c r="N2044">
        <v>8</v>
      </c>
      <c r="O2044">
        <v>5</v>
      </c>
      <c r="P2044">
        <v>0</v>
      </c>
      <c r="Q2044">
        <v>0</v>
      </c>
      <c r="R2044">
        <v>0</v>
      </c>
      <c r="S2044">
        <v>0</v>
      </c>
      <c r="T2044">
        <v>0</v>
      </c>
      <c r="U2044">
        <v>0</v>
      </c>
      <c r="V2044">
        <v>3</v>
      </c>
      <c r="W2044">
        <v>11</v>
      </c>
      <c r="X2044">
        <v>0</v>
      </c>
      <c r="Y2044">
        <v>71</v>
      </c>
      <c r="Z2044">
        <v>2487</v>
      </c>
      <c r="AA2044">
        <v>0</v>
      </c>
      <c r="AB2044">
        <v>0</v>
      </c>
      <c r="AC2044">
        <v>0</v>
      </c>
      <c r="AD2044">
        <v>1</v>
      </c>
      <c r="AE2044">
        <v>0</v>
      </c>
      <c r="AF2044">
        <v>0</v>
      </c>
      <c r="AG2044">
        <v>0</v>
      </c>
      <c r="AH2044">
        <v>1</v>
      </c>
      <c r="AI2044">
        <v>0</v>
      </c>
      <c r="AJ2044">
        <v>0</v>
      </c>
      <c r="AK2044">
        <v>495</v>
      </c>
      <c r="AL2044">
        <v>471</v>
      </c>
      <c r="AM2044">
        <v>0</v>
      </c>
    </row>
    <row r="2045" spans="1:39" x14ac:dyDescent="0.25">
      <c r="A2045">
        <v>71866</v>
      </c>
      <c r="B2045">
        <v>0</v>
      </c>
      <c r="C2045">
        <v>1</v>
      </c>
      <c r="D2045">
        <v>85</v>
      </c>
      <c r="E2045">
        <v>184</v>
      </c>
      <c r="F2045">
        <v>178</v>
      </c>
      <c r="G2045">
        <v>178</v>
      </c>
      <c r="H2045">
        <v>103</v>
      </c>
      <c r="I2045">
        <v>39</v>
      </c>
      <c r="J2045">
        <v>33</v>
      </c>
      <c r="K2045">
        <v>1</v>
      </c>
      <c r="L2045">
        <v>6</v>
      </c>
      <c r="M2045">
        <v>3</v>
      </c>
      <c r="N2045">
        <v>10</v>
      </c>
      <c r="O2045">
        <v>3</v>
      </c>
      <c r="P2045">
        <v>0</v>
      </c>
      <c r="Q2045">
        <v>0</v>
      </c>
      <c r="R2045">
        <v>0</v>
      </c>
      <c r="S2045">
        <v>0</v>
      </c>
      <c r="T2045">
        <v>0</v>
      </c>
      <c r="U2045">
        <v>0</v>
      </c>
      <c r="V2045">
        <v>3</v>
      </c>
      <c r="W2045">
        <v>11</v>
      </c>
      <c r="X2045">
        <v>0</v>
      </c>
      <c r="Y2045">
        <v>64</v>
      </c>
      <c r="Z2045">
        <v>2345</v>
      </c>
      <c r="AA2045">
        <v>0</v>
      </c>
      <c r="AB2045">
        <v>1</v>
      </c>
      <c r="AC2045">
        <v>0</v>
      </c>
      <c r="AD2045">
        <v>0</v>
      </c>
      <c r="AE2045">
        <v>0</v>
      </c>
      <c r="AF2045">
        <v>0</v>
      </c>
      <c r="AG2045">
        <v>0</v>
      </c>
      <c r="AH2045">
        <v>1</v>
      </c>
      <c r="AI2045">
        <v>0</v>
      </c>
      <c r="AJ2045">
        <v>0</v>
      </c>
      <c r="AK2045">
        <v>682</v>
      </c>
      <c r="AL2045">
        <v>649</v>
      </c>
      <c r="AM2045">
        <v>0</v>
      </c>
    </row>
    <row r="2046" spans="1:39" x14ac:dyDescent="0.25">
      <c r="A2046">
        <v>25293</v>
      </c>
      <c r="B2046">
        <v>1</v>
      </c>
      <c r="C2046">
        <v>0</v>
      </c>
      <c r="D2046">
        <v>51</v>
      </c>
      <c r="E2046">
        <v>15</v>
      </c>
      <c r="F2046">
        <v>0</v>
      </c>
      <c r="G2046">
        <v>11</v>
      </c>
      <c r="H2046">
        <v>0</v>
      </c>
      <c r="I2046">
        <v>2</v>
      </c>
      <c r="J2046">
        <v>9</v>
      </c>
      <c r="K2046">
        <v>1</v>
      </c>
      <c r="L2046">
        <v>1</v>
      </c>
      <c r="M2046">
        <v>1</v>
      </c>
      <c r="N2046">
        <v>2</v>
      </c>
      <c r="O2046">
        <v>8</v>
      </c>
      <c r="P2046">
        <v>0</v>
      </c>
      <c r="Q2046">
        <v>0</v>
      </c>
      <c r="R2046">
        <v>0</v>
      </c>
      <c r="S2046">
        <v>0</v>
      </c>
      <c r="T2046">
        <v>0</v>
      </c>
      <c r="U2046">
        <v>0</v>
      </c>
      <c r="V2046">
        <v>3</v>
      </c>
      <c r="W2046">
        <v>11</v>
      </c>
      <c r="X2046">
        <v>0</v>
      </c>
      <c r="Y2046">
        <v>51</v>
      </c>
      <c r="Z2046">
        <v>2446</v>
      </c>
      <c r="AA2046">
        <v>0</v>
      </c>
      <c r="AB2046">
        <v>1</v>
      </c>
      <c r="AC2046">
        <v>0</v>
      </c>
      <c r="AD2046">
        <v>0</v>
      </c>
      <c r="AE2046">
        <v>0</v>
      </c>
      <c r="AF2046">
        <v>0</v>
      </c>
      <c r="AG2046">
        <v>0</v>
      </c>
      <c r="AH2046">
        <v>1</v>
      </c>
      <c r="AI2046">
        <v>0</v>
      </c>
      <c r="AJ2046">
        <v>0</v>
      </c>
      <c r="AK2046">
        <v>28</v>
      </c>
      <c r="AL2046">
        <v>19</v>
      </c>
      <c r="AM2046">
        <v>0</v>
      </c>
    </row>
    <row r="2047" spans="1:39" x14ac:dyDescent="0.25">
      <c r="A2047">
        <v>42000</v>
      </c>
      <c r="B2047">
        <v>0</v>
      </c>
      <c r="C2047">
        <v>0</v>
      </c>
      <c r="D2047">
        <v>23</v>
      </c>
      <c r="E2047">
        <v>124</v>
      </c>
      <c r="F2047">
        <v>83</v>
      </c>
      <c r="G2047">
        <v>267</v>
      </c>
      <c r="H2047">
        <v>85</v>
      </c>
      <c r="I2047">
        <v>59</v>
      </c>
      <c r="J2047">
        <v>35</v>
      </c>
      <c r="K2047">
        <v>2</v>
      </c>
      <c r="L2047">
        <v>5</v>
      </c>
      <c r="M2047">
        <v>2</v>
      </c>
      <c r="N2047">
        <v>11</v>
      </c>
      <c r="O2047">
        <v>5</v>
      </c>
      <c r="P2047">
        <v>0</v>
      </c>
      <c r="Q2047">
        <v>0</v>
      </c>
      <c r="R2047">
        <v>0</v>
      </c>
      <c r="S2047">
        <v>0</v>
      </c>
      <c r="T2047">
        <v>0</v>
      </c>
      <c r="U2047">
        <v>0</v>
      </c>
      <c r="V2047">
        <v>3</v>
      </c>
      <c r="W2047">
        <v>11</v>
      </c>
      <c r="X2047">
        <v>1</v>
      </c>
      <c r="Y2047">
        <v>33</v>
      </c>
      <c r="Z2047">
        <v>2694</v>
      </c>
      <c r="AA2047">
        <v>0</v>
      </c>
      <c r="AB2047">
        <v>0</v>
      </c>
      <c r="AC2047">
        <v>1</v>
      </c>
      <c r="AD2047">
        <v>0</v>
      </c>
      <c r="AE2047">
        <v>0</v>
      </c>
      <c r="AF2047">
        <v>0</v>
      </c>
      <c r="AG2047">
        <v>0</v>
      </c>
      <c r="AH2047">
        <v>0</v>
      </c>
      <c r="AI2047">
        <v>0</v>
      </c>
      <c r="AJ2047">
        <v>1</v>
      </c>
      <c r="AK2047">
        <v>618</v>
      </c>
      <c r="AL2047">
        <v>583</v>
      </c>
      <c r="AM2047">
        <v>0</v>
      </c>
    </row>
    <row r="2048" spans="1:39" x14ac:dyDescent="0.25">
      <c r="A2048">
        <v>69520</v>
      </c>
      <c r="B2048">
        <v>0</v>
      </c>
      <c r="C2048">
        <v>0</v>
      </c>
      <c r="D2048">
        <v>95</v>
      </c>
      <c r="E2048">
        <v>627</v>
      </c>
      <c r="F2048">
        <v>120</v>
      </c>
      <c r="G2048">
        <v>414</v>
      </c>
      <c r="H2048">
        <v>121</v>
      </c>
      <c r="I2048">
        <v>80</v>
      </c>
      <c r="J2048">
        <v>93</v>
      </c>
      <c r="K2048">
        <v>1</v>
      </c>
      <c r="L2048">
        <v>9</v>
      </c>
      <c r="M2048">
        <v>6</v>
      </c>
      <c r="N2048">
        <v>5</v>
      </c>
      <c r="O2048">
        <v>5</v>
      </c>
      <c r="P2048">
        <v>0</v>
      </c>
      <c r="Q2048">
        <v>0</v>
      </c>
      <c r="R2048">
        <v>0</v>
      </c>
      <c r="S2048">
        <v>0</v>
      </c>
      <c r="T2048">
        <v>0</v>
      </c>
      <c r="U2048">
        <v>0</v>
      </c>
      <c r="V2048">
        <v>3</v>
      </c>
      <c r="W2048">
        <v>11</v>
      </c>
      <c r="X2048">
        <v>0</v>
      </c>
      <c r="Y2048">
        <v>37</v>
      </c>
      <c r="Z2048">
        <v>2516</v>
      </c>
      <c r="AA2048">
        <v>0</v>
      </c>
      <c r="AB2048">
        <v>1</v>
      </c>
      <c r="AC2048">
        <v>0</v>
      </c>
      <c r="AD2048">
        <v>0</v>
      </c>
      <c r="AE2048">
        <v>0</v>
      </c>
      <c r="AF2048">
        <v>0</v>
      </c>
      <c r="AG2048">
        <v>0</v>
      </c>
      <c r="AH2048">
        <v>1</v>
      </c>
      <c r="AI2048">
        <v>0</v>
      </c>
      <c r="AJ2048">
        <v>0</v>
      </c>
      <c r="AK2048">
        <v>1362</v>
      </c>
      <c r="AL2048">
        <v>1269</v>
      </c>
      <c r="AM2048">
        <v>0</v>
      </c>
    </row>
    <row r="2049" spans="1:39" x14ac:dyDescent="0.25">
      <c r="A2049">
        <v>64713</v>
      </c>
      <c r="B2049">
        <v>1</v>
      </c>
      <c r="C2049">
        <v>0</v>
      </c>
      <c r="D2049">
        <v>11</v>
      </c>
      <c r="E2049">
        <v>180</v>
      </c>
      <c r="F2049">
        <v>60</v>
      </c>
      <c r="G2049">
        <v>241</v>
      </c>
      <c r="H2049">
        <v>13</v>
      </c>
      <c r="I2049">
        <v>54</v>
      </c>
      <c r="J2049">
        <v>54</v>
      </c>
      <c r="K2049">
        <v>2</v>
      </c>
      <c r="L2049">
        <v>5</v>
      </c>
      <c r="M2049">
        <v>5</v>
      </c>
      <c r="N2049">
        <v>7</v>
      </c>
      <c r="O2049">
        <v>4</v>
      </c>
      <c r="P2049">
        <v>0</v>
      </c>
      <c r="Q2049">
        <v>0</v>
      </c>
      <c r="R2049">
        <v>0</v>
      </c>
      <c r="S2049">
        <v>0</v>
      </c>
      <c r="T2049">
        <v>0</v>
      </c>
      <c r="U2049">
        <v>0</v>
      </c>
      <c r="V2049">
        <v>3</v>
      </c>
      <c r="W2049">
        <v>11</v>
      </c>
      <c r="X2049">
        <v>1</v>
      </c>
      <c r="Y2049">
        <v>50</v>
      </c>
      <c r="Z2049">
        <v>2301</v>
      </c>
      <c r="AA2049">
        <v>1</v>
      </c>
      <c r="AB2049">
        <v>0</v>
      </c>
      <c r="AC2049">
        <v>0</v>
      </c>
      <c r="AD2049">
        <v>0</v>
      </c>
      <c r="AE2049">
        <v>0</v>
      </c>
      <c r="AF2049">
        <v>0</v>
      </c>
      <c r="AG2049">
        <v>0</v>
      </c>
      <c r="AH2049">
        <v>1</v>
      </c>
      <c r="AI2049">
        <v>0</v>
      </c>
      <c r="AJ2049">
        <v>0</v>
      </c>
      <c r="AK2049">
        <v>548</v>
      </c>
      <c r="AL2049">
        <v>494</v>
      </c>
      <c r="AM2049">
        <v>0</v>
      </c>
    </row>
    <row r="2050" spans="1:39" x14ac:dyDescent="0.25">
      <c r="A2050">
        <v>27889</v>
      </c>
      <c r="B2050">
        <v>1</v>
      </c>
      <c r="C2050">
        <v>0</v>
      </c>
      <c r="D2050">
        <v>42</v>
      </c>
      <c r="E2050">
        <v>14</v>
      </c>
      <c r="F2050">
        <v>0</v>
      </c>
      <c r="G2050">
        <v>4</v>
      </c>
      <c r="H2050">
        <v>0</v>
      </c>
      <c r="I2050">
        <v>0</v>
      </c>
      <c r="J2050">
        <v>8</v>
      </c>
      <c r="K2050">
        <v>1</v>
      </c>
      <c r="L2050">
        <v>1</v>
      </c>
      <c r="M2050">
        <v>1</v>
      </c>
      <c r="N2050">
        <v>2</v>
      </c>
      <c r="O2050">
        <v>6</v>
      </c>
      <c r="P2050">
        <v>0</v>
      </c>
      <c r="Q2050">
        <v>0</v>
      </c>
      <c r="R2050">
        <v>0</v>
      </c>
      <c r="S2050">
        <v>0</v>
      </c>
      <c r="T2050">
        <v>0</v>
      </c>
      <c r="U2050">
        <v>0</v>
      </c>
      <c r="V2050">
        <v>3</v>
      </c>
      <c r="W2050">
        <v>11</v>
      </c>
      <c r="X2050">
        <v>0</v>
      </c>
      <c r="Y2050">
        <v>43</v>
      </c>
      <c r="Z2050">
        <v>2518</v>
      </c>
      <c r="AA2050">
        <v>0</v>
      </c>
      <c r="AB2050">
        <v>1</v>
      </c>
      <c r="AC2050">
        <v>0</v>
      </c>
      <c r="AD2050">
        <v>0</v>
      </c>
      <c r="AE2050">
        <v>0</v>
      </c>
      <c r="AF2050">
        <v>0</v>
      </c>
      <c r="AG2050">
        <v>0</v>
      </c>
      <c r="AH2050">
        <v>0</v>
      </c>
      <c r="AI2050">
        <v>1</v>
      </c>
      <c r="AJ2050">
        <v>0</v>
      </c>
      <c r="AK2050">
        <v>18</v>
      </c>
      <c r="AL2050">
        <v>10</v>
      </c>
      <c r="AM2050">
        <v>0</v>
      </c>
    </row>
    <row r="2051" spans="1:39" x14ac:dyDescent="0.25">
      <c r="A2051">
        <v>22123</v>
      </c>
      <c r="B2051">
        <v>0</v>
      </c>
      <c r="C2051">
        <v>0</v>
      </c>
      <c r="D2051">
        <v>77</v>
      </c>
      <c r="E2051">
        <v>3</v>
      </c>
      <c r="F2051">
        <v>3</v>
      </c>
      <c r="G2051">
        <v>24</v>
      </c>
      <c r="H2051">
        <v>34</v>
      </c>
      <c r="I2051">
        <v>7</v>
      </c>
      <c r="J2051">
        <v>31</v>
      </c>
      <c r="K2051">
        <v>1</v>
      </c>
      <c r="L2051">
        <v>2</v>
      </c>
      <c r="M2051">
        <v>1</v>
      </c>
      <c r="N2051">
        <v>3</v>
      </c>
      <c r="O2051">
        <v>5</v>
      </c>
      <c r="P2051">
        <v>0</v>
      </c>
      <c r="Q2051">
        <v>0</v>
      </c>
      <c r="R2051">
        <v>0</v>
      </c>
      <c r="S2051">
        <v>0</v>
      </c>
      <c r="T2051">
        <v>0</v>
      </c>
      <c r="U2051">
        <v>0</v>
      </c>
      <c r="V2051">
        <v>3</v>
      </c>
      <c r="W2051">
        <v>11</v>
      </c>
      <c r="X2051">
        <v>0</v>
      </c>
      <c r="Y2051">
        <v>60</v>
      </c>
      <c r="Z2051">
        <v>2253</v>
      </c>
      <c r="AA2051">
        <v>0</v>
      </c>
      <c r="AB2051">
        <v>0</v>
      </c>
      <c r="AC2051">
        <v>0</v>
      </c>
      <c r="AD2051">
        <v>0</v>
      </c>
      <c r="AE2051">
        <v>1</v>
      </c>
      <c r="AF2051">
        <v>0</v>
      </c>
      <c r="AG2051">
        <v>1</v>
      </c>
      <c r="AH2051">
        <v>0</v>
      </c>
      <c r="AI2051">
        <v>0</v>
      </c>
      <c r="AJ2051">
        <v>0</v>
      </c>
      <c r="AK2051">
        <v>71</v>
      </c>
      <c r="AL2051">
        <v>40</v>
      </c>
      <c r="AM2051">
        <v>0</v>
      </c>
    </row>
    <row r="2052" spans="1:39" x14ac:dyDescent="0.25">
      <c r="A2052">
        <v>27803</v>
      </c>
      <c r="B2052">
        <v>1</v>
      </c>
      <c r="C2052">
        <v>0</v>
      </c>
      <c r="D2052">
        <v>40</v>
      </c>
      <c r="E2052">
        <v>8</v>
      </c>
      <c r="F2052">
        <v>26</v>
      </c>
      <c r="G2052">
        <v>46</v>
      </c>
      <c r="H2052">
        <v>38</v>
      </c>
      <c r="I2052">
        <v>9</v>
      </c>
      <c r="J2052">
        <v>49</v>
      </c>
      <c r="K2052">
        <v>2</v>
      </c>
      <c r="L2052">
        <v>3</v>
      </c>
      <c r="M2052">
        <v>0</v>
      </c>
      <c r="N2052">
        <v>4</v>
      </c>
      <c r="O2052">
        <v>8</v>
      </c>
      <c r="P2052">
        <v>0</v>
      </c>
      <c r="Q2052">
        <v>0</v>
      </c>
      <c r="R2052">
        <v>0</v>
      </c>
      <c r="S2052">
        <v>0</v>
      </c>
      <c r="T2052">
        <v>0</v>
      </c>
      <c r="U2052">
        <v>0</v>
      </c>
      <c r="V2052">
        <v>3</v>
      </c>
      <c r="W2052">
        <v>11</v>
      </c>
      <c r="X2052">
        <v>0</v>
      </c>
      <c r="Y2052">
        <v>47</v>
      </c>
      <c r="Z2052">
        <v>2831</v>
      </c>
      <c r="AA2052">
        <v>0</v>
      </c>
      <c r="AB2052">
        <v>1</v>
      </c>
      <c r="AC2052">
        <v>0</v>
      </c>
      <c r="AD2052">
        <v>0</v>
      </c>
      <c r="AE2052">
        <v>0</v>
      </c>
      <c r="AF2052">
        <v>0</v>
      </c>
      <c r="AG2052">
        <v>0</v>
      </c>
      <c r="AH2052">
        <v>1</v>
      </c>
      <c r="AI2052">
        <v>0</v>
      </c>
      <c r="AJ2052">
        <v>0</v>
      </c>
      <c r="AK2052">
        <v>127</v>
      </c>
      <c r="AL2052">
        <v>78</v>
      </c>
      <c r="AM2052">
        <v>0</v>
      </c>
    </row>
    <row r="2053" spans="1:39" x14ac:dyDescent="0.25">
      <c r="A2053">
        <v>51651</v>
      </c>
      <c r="B2053">
        <v>0</v>
      </c>
      <c r="C2053">
        <v>1</v>
      </c>
      <c r="D2053">
        <v>32</v>
      </c>
      <c r="E2053">
        <v>293</v>
      </c>
      <c r="F2053">
        <v>6</v>
      </c>
      <c r="G2053">
        <v>23</v>
      </c>
      <c r="H2053">
        <v>13</v>
      </c>
      <c r="I2053">
        <v>6</v>
      </c>
      <c r="J2053">
        <v>92</v>
      </c>
      <c r="K2053">
        <v>4</v>
      </c>
      <c r="L2053">
        <v>6</v>
      </c>
      <c r="M2053">
        <v>2</v>
      </c>
      <c r="N2053">
        <v>5</v>
      </c>
      <c r="O2053">
        <v>8</v>
      </c>
      <c r="P2053">
        <v>0</v>
      </c>
      <c r="Q2053">
        <v>0</v>
      </c>
      <c r="R2053">
        <v>0</v>
      </c>
      <c r="S2053">
        <v>0</v>
      </c>
      <c r="T2053">
        <v>0</v>
      </c>
      <c r="U2053">
        <v>0</v>
      </c>
      <c r="V2053">
        <v>3</v>
      </c>
      <c r="W2053">
        <v>11</v>
      </c>
      <c r="X2053">
        <v>0</v>
      </c>
      <c r="Y2053">
        <v>60</v>
      </c>
      <c r="Z2053">
        <v>2758</v>
      </c>
      <c r="AA2053">
        <v>0</v>
      </c>
      <c r="AB2053">
        <v>1</v>
      </c>
      <c r="AC2053">
        <v>0</v>
      </c>
      <c r="AD2053">
        <v>0</v>
      </c>
      <c r="AE2053">
        <v>0</v>
      </c>
      <c r="AF2053">
        <v>0</v>
      </c>
      <c r="AG2053">
        <v>0</v>
      </c>
      <c r="AH2053">
        <v>1</v>
      </c>
      <c r="AI2053">
        <v>0</v>
      </c>
      <c r="AJ2053">
        <v>0</v>
      </c>
      <c r="AK2053">
        <v>341</v>
      </c>
      <c r="AL2053">
        <v>249</v>
      </c>
      <c r="AM2053">
        <v>0</v>
      </c>
    </row>
    <row r="2054" spans="1:39" x14ac:dyDescent="0.25">
      <c r="A2054">
        <v>68487</v>
      </c>
      <c r="B2054">
        <v>0</v>
      </c>
      <c r="C2054">
        <v>0</v>
      </c>
      <c r="D2054">
        <v>48</v>
      </c>
      <c r="E2054">
        <v>758</v>
      </c>
      <c r="F2054">
        <v>12</v>
      </c>
      <c r="G2054">
        <v>385</v>
      </c>
      <c r="H2054">
        <v>33</v>
      </c>
      <c r="I2054">
        <v>89</v>
      </c>
      <c r="J2054">
        <v>89</v>
      </c>
      <c r="K2054">
        <v>1</v>
      </c>
      <c r="L2054">
        <v>9</v>
      </c>
      <c r="M2054">
        <v>7</v>
      </c>
      <c r="N2054">
        <v>13</v>
      </c>
      <c r="O2054">
        <v>4</v>
      </c>
      <c r="P2054">
        <v>0</v>
      </c>
      <c r="Q2054">
        <v>0</v>
      </c>
      <c r="R2054">
        <v>0</v>
      </c>
      <c r="S2054">
        <v>0</v>
      </c>
      <c r="T2054">
        <v>0</v>
      </c>
      <c r="U2054">
        <v>0</v>
      </c>
      <c r="V2054">
        <v>3</v>
      </c>
      <c r="W2054">
        <v>11</v>
      </c>
      <c r="X2054">
        <v>0</v>
      </c>
      <c r="Y2054">
        <v>32</v>
      </c>
      <c r="Z2054">
        <v>2691</v>
      </c>
      <c r="AA2054">
        <v>0</v>
      </c>
      <c r="AB2054">
        <v>1</v>
      </c>
      <c r="AC2054">
        <v>0</v>
      </c>
      <c r="AD2054">
        <v>0</v>
      </c>
      <c r="AE2054">
        <v>0</v>
      </c>
      <c r="AF2054">
        <v>0</v>
      </c>
      <c r="AG2054">
        <v>0</v>
      </c>
      <c r="AH2054">
        <v>1</v>
      </c>
      <c r="AI2054">
        <v>0</v>
      </c>
      <c r="AJ2054">
        <v>0</v>
      </c>
      <c r="AK2054">
        <v>1277</v>
      </c>
      <c r="AL2054">
        <v>1188</v>
      </c>
      <c r="AM2054">
        <v>0</v>
      </c>
    </row>
    <row r="2055" spans="1:39" x14ac:dyDescent="0.25">
      <c r="A2055">
        <v>56796</v>
      </c>
      <c r="B2055">
        <v>0</v>
      </c>
      <c r="C2055">
        <v>1</v>
      </c>
      <c r="D2055">
        <v>24</v>
      </c>
      <c r="E2055">
        <v>656</v>
      </c>
      <c r="F2055">
        <v>38</v>
      </c>
      <c r="G2055">
        <v>161</v>
      </c>
      <c r="H2055">
        <v>62</v>
      </c>
      <c r="I2055">
        <v>47</v>
      </c>
      <c r="J2055">
        <v>37</v>
      </c>
      <c r="K2055">
        <v>3</v>
      </c>
      <c r="L2055">
        <v>8</v>
      </c>
      <c r="M2055">
        <v>9</v>
      </c>
      <c r="N2055">
        <v>7</v>
      </c>
      <c r="O2055">
        <v>7</v>
      </c>
      <c r="P2055">
        <v>0</v>
      </c>
      <c r="Q2055">
        <v>0</v>
      </c>
      <c r="R2055">
        <v>0</v>
      </c>
      <c r="S2055">
        <v>0</v>
      </c>
      <c r="T2055">
        <v>0</v>
      </c>
      <c r="U2055">
        <v>0</v>
      </c>
      <c r="V2055">
        <v>3</v>
      </c>
      <c r="W2055">
        <v>11</v>
      </c>
      <c r="X2055">
        <v>0</v>
      </c>
      <c r="Y2055">
        <v>51</v>
      </c>
      <c r="Z2055">
        <v>2657</v>
      </c>
      <c r="AA2055">
        <v>0</v>
      </c>
      <c r="AB2055">
        <v>1</v>
      </c>
      <c r="AC2055">
        <v>0</v>
      </c>
      <c r="AD2055">
        <v>0</v>
      </c>
      <c r="AE2055">
        <v>0</v>
      </c>
      <c r="AF2055">
        <v>0</v>
      </c>
      <c r="AG2055">
        <v>0</v>
      </c>
      <c r="AH2055">
        <v>1</v>
      </c>
      <c r="AI2055">
        <v>0</v>
      </c>
      <c r="AJ2055">
        <v>0</v>
      </c>
      <c r="AK2055">
        <v>964</v>
      </c>
      <c r="AL2055">
        <v>927</v>
      </c>
      <c r="AM2055">
        <v>0</v>
      </c>
    </row>
    <row r="2056" spans="1:39" x14ac:dyDescent="0.25">
      <c r="A2056">
        <v>87000</v>
      </c>
      <c r="B2056">
        <v>0</v>
      </c>
      <c r="C2056">
        <v>0</v>
      </c>
      <c r="D2056">
        <v>61</v>
      </c>
      <c r="E2056">
        <v>196</v>
      </c>
      <c r="F2056">
        <v>25</v>
      </c>
      <c r="G2056">
        <v>607</v>
      </c>
      <c r="H2056">
        <v>67</v>
      </c>
      <c r="I2056">
        <v>17</v>
      </c>
      <c r="J2056">
        <v>49</v>
      </c>
      <c r="K2056">
        <v>1</v>
      </c>
      <c r="L2056">
        <v>4</v>
      </c>
      <c r="M2056">
        <v>6</v>
      </c>
      <c r="N2056">
        <v>7</v>
      </c>
      <c r="O2056">
        <v>2</v>
      </c>
      <c r="P2056">
        <v>0</v>
      </c>
      <c r="Q2056">
        <v>0</v>
      </c>
      <c r="R2056">
        <v>0</v>
      </c>
      <c r="S2056">
        <v>0</v>
      </c>
      <c r="T2056">
        <v>0</v>
      </c>
      <c r="U2056">
        <v>0</v>
      </c>
      <c r="V2056">
        <v>3</v>
      </c>
      <c r="W2056">
        <v>11</v>
      </c>
      <c r="X2056">
        <v>0</v>
      </c>
      <c r="Y2056">
        <v>28</v>
      </c>
      <c r="Z2056">
        <v>2720</v>
      </c>
      <c r="AA2056">
        <v>0</v>
      </c>
      <c r="AB2056">
        <v>1</v>
      </c>
      <c r="AC2056">
        <v>0</v>
      </c>
      <c r="AD2056">
        <v>0</v>
      </c>
      <c r="AE2056">
        <v>0</v>
      </c>
      <c r="AF2056">
        <v>1</v>
      </c>
      <c r="AG2056">
        <v>0</v>
      </c>
      <c r="AH2056">
        <v>0</v>
      </c>
      <c r="AI2056">
        <v>0</v>
      </c>
      <c r="AJ2056">
        <v>0</v>
      </c>
      <c r="AK2056">
        <v>912</v>
      </c>
      <c r="AL2056">
        <v>863</v>
      </c>
      <c r="AM2056">
        <v>0</v>
      </c>
    </row>
    <row r="2057" spans="1:39" x14ac:dyDescent="0.25">
      <c r="A2057">
        <v>79823</v>
      </c>
      <c r="B2057">
        <v>0</v>
      </c>
      <c r="C2057">
        <v>1</v>
      </c>
      <c r="D2057">
        <v>6</v>
      </c>
      <c r="E2057">
        <v>835</v>
      </c>
      <c r="F2057">
        <v>73</v>
      </c>
      <c r="G2057">
        <v>380</v>
      </c>
      <c r="H2057">
        <v>114</v>
      </c>
      <c r="I2057">
        <v>73</v>
      </c>
      <c r="J2057">
        <v>43</v>
      </c>
      <c r="K2057">
        <v>1</v>
      </c>
      <c r="L2057">
        <v>6</v>
      </c>
      <c r="M2057">
        <v>9</v>
      </c>
      <c r="N2057">
        <v>7</v>
      </c>
      <c r="O2057">
        <v>2</v>
      </c>
      <c r="P2057">
        <v>0</v>
      </c>
      <c r="Q2057">
        <v>1</v>
      </c>
      <c r="R2057">
        <v>0</v>
      </c>
      <c r="S2057">
        <v>0</v>
      </c>
      <c r="T2057">
        <v>0</v>
      </c>
      <c r="U2057">
        <v>0</v>
      </c>
      <c r="V2057">
        <v>3</v>
      </c>
      <c r="W2057">
        <v>11</v>
      </c>
      <c r="X2057">
        <v>0</v>
      </c>
      <c r="Y2057">
        <v>61</v>
      </c>
      <c r="Z2057">
        <v>2249</v>
      </c>
      <c r="AA2057">
        <v>0</v>
      </c>
      <c r="AB2057">
        <v>1</v>
      </c>
      <c r="AC2057">
        <v>0</v>
      </c>
      <c r="AD2057">
        <v>0</v>
      </c>
      <c r="AE2057">
        <v>0</v>
      </c>
      <c r="AF2057">
        <v>0</v>
      </c>
      <c r="AG2057">
        <v>0</v>
      </c>
      <c r="AH2057">
        <v>1</v>
      </c>
      <c r="AI2057">
        <v>0</v>
      </c>
      <c r="AJ2057">
        <v>0</v>
      </c>
      <c r="AK2057">
        <v>1475</v>
      </c>
      <c r="AL2057">
        <v>1432</v>
      </c>
      <c r="AM2057">
        <v>1</v>
      </c>
    </row>
    <row r="2058" spans="1:39" x14ac:dyDescent="0.25">
      <c r="A2058">
        <v>30828</v>
      </c>
      <c r="B2058">
        <v>1</v>
      </c>
      <c r="C2058">
        <v>0</v>
      </c>
      <c r="D2058">
        <v>16</v>
      </c>
      <c r="E2058">
        <v>16</v>
      </c>
      <c r="F2058">
        <v>11</v>
      </c>
      <c r="G2058">
        <v>15</v>
      </c>
      <c r="H2058">
        <v>2</v>
      </c>
      <c r="I2058">
        <v>0</v>
      </c>
      <c r="J2058">
        <v>12</v>
      </c>
      <c r="K2058">
        <v>2</v>
      </c>
      <c r="L2058">
        <v>1</v>
      </c>
      <c r="M2058">
        <v>1</v>
      </c>
      <c r="N2058">
        <v>4</v>
      </c>
      <c r="O2058">
        <v>3</v>
      </c>
      <c r="P2058">
        <v>0</v>
      </c>
      <c r="Q2058">
        <v>0</v>
      </c>
      <c r="R2058">
        <v>0</v>
      </c>
      <c r="S2058">
        <v>0</v>
      </c>
      <c r="T2058">
        <v>0</v>
      </c>
      <c r="U2058">
        <v>0</v>
      </c>
      <c r="V2058">
        <v>3</v>
      </c>
      <c r="W2058">
        <v>11</v>
      </c>
      <c r="X2058">
        <v>0</v>
      </c>
      <c r="Y2058">
        <v>40</v>
      </c>
      <c r="Z2058">
        <v>2427</v>
      </c>
      <c r="AA2058">
        <v>0</v>
      </c>
      <c r="AB2058">
        <v>0</v>
      </c>
      <c r="AC2058">
        <v>1</v>
      </c>
      <c r="AD2058">
        <v>0</v>
      </c>
      <c r="AE2058">
        <v>0</v>
      </c>
      <c r="AF2058">
        <v>0</v>
      </c>
      <c r="AG2058">
        <v>0</v>
      </c>
      <c r="AH2058">
        <v>1</v>
      </c>
      <c r="AI2058">
        <v>0</v>
      </c>
      <c r="AJ2058">
        <v>0</v>
      </c>
      <c r="AK2058">
        <v>44</v>
      </c>
      <c r="AL2058">
        <v>32</v>
      </c>
      <c r="AM2058">
        <v>0</v>
      </c>
    </row>
    <row r="2059" spans="1:39" x14ac:dyDescent="0.25">
      <c r="A2059">
        <v>34109</v>
      </c>
      <c r="B2059">
        <v>0</v>
      </c>
      <c r="C2059">
        <v>1</v>
      </c>
      <c r="D2059">
        <v>39</v>
      </c>
      <c r="E2059">
        <v>9</v>
      </c>
      <c r="F2059">
        <v>1</v>
      </c>
      <c r="G2059">
        <v>5</v>
      </c>
      <c r="H2059">
        <v>2</v>
      </c>
      <c r="I2059">
        <v>1</v>
      </c>
      <c r="J2059">
        <v>4</v>
      </c>
      <c r="K2059">
        <v>1</v>
      </c>
      <c r="L2059">
        <v>0</v>
      </c>
      <c r="M2059">
        <v>0</v>
      </c>
      <c r="N2059">
        <v>3</v>
      </c>
      <c r="O2059">
        <v>4</v>
      </c>
      <c r="P2059">
        <v>0</v>
      </c>
      <c r="Q2059">
        <v>0</v>
      </c>
      <c r="R2059">
        <v>0</v>
      </c>
      <c r="S2059">
        <v>0</v>
      </c>
      <c r="T2059">
        <v>0</v>
      </c>
      <c r="U2059">
        <v>0</v>
      </c>
      <c r="V2059">
        <v>3</v>
      </c>
      <c r="W2059">
        <v>11</v>
      </c>
      <c r="X2059">
        <v>0</v>
      </c>
      <c r="Y2059">
        <v>49</v>
      </c>
      <c r="Z2059">
        <v>2394</v>
      </c>
      <c r="AA2059">
        <v>0</v>
      </c>
      <c r="AB2059">
        <v>1</v>
      </c>
      <c r="AC2059">
        <v>0</v>
      </c>
      <c r="AD2059">
        <v>0</v>
      </c>
      <c r="AE2059">
        <v>0</v>
      </c>
      <c r="AF2059">
        <v>0</v>
      </c>
      <c r="AG2059">
        <v>0</v>
      </c>
      <c r="AH2059">
        <v>0</v>
      </c>
      <c r="AI2059">
        <v>1</v>
      </c>
      <c r="AJ2059">
        <v>0</v>
      </c>
      <c r="AK2059">
        <v>18</v>
      </c>
      <c r="AL2059">
        <v>14</v>
      </c>
      <c r="AM2059">
        <v>0</v>
      </c>
    </row>
    <row r="2060" spans="1:39" x14ac:dyDescent="0.25">
      <c r="A2060">
        <v>53367</v>
      </c>
      <c r="B2060">
        <v>1</v>
      </c>
      <c r="C2060">
        <v>1</v>
      </c>
      <c r="D2060">
        <v>2</v>
      </c>
      <c r="E2060">
        <v>229</v>
      </c>
      <c r="F2060">
        <v>7</v>
      </c>
      <c r="G2060">
        <v>140</v>
      </c>
      <c r="H2060">
        <v>10</v>
      </c>
      <c r="I2060">
        <v>3</v>
      </c>
      <c r="J2060">
        <v>11</v>
      </c>
      <c r="K2060">
        <v>7</v>
      </c>
      <c r="L2060">
        <v>5</v>
      </c>
      <c r="M2060">
        <v>1</v>
      </c>
      <c r="N2060">
        <v>8</v>
      </c>
      <c r="O2060">
        <v>7</v>
      </c>
      <c r="P2060">
        <v>0</v>
      </c>
      <c r="Q2060">
        <v>0</v>
      </c>
      <c r="R2060">
        <v>0</v>
      </c>
      <c r="S2060">
        <v>0</v>
      </c>
      <c r="T2060">
        <v>0</v>
      </c>
      <c r="U2060">
        <v>0</v>
      </c>
      <c r="V2060">
        <v>3</v>
      </c>
      <c r="W2060">
        <v>11</v>
      </c>
      <c r="X2060">
        <v>1</v>
      </c>
      <c r="Y2060">
        <v>46</v>
      </c>
      <c r="Z2060">
        <v>2461</v>
      </c>
      <c r="AA2060">
        <v>1</v>
      </c>
      <c r="AB2060">
        <v>0</v>
      </c>
      <c r="AC2060">
        <v>0</v>
      </c>
      <c r="AD2060">
        <v>0</v>
      </c>
      <c r="AE2060">
        <v>0</v>
      </c>
      <c r="AF2060">
        <v>0</v>
      </c>
      <c r="AG2060">
        <v>0</v>
      </c>
      <c r="AH2060">
        <v>0</v>
      </c>
      <c r="AI2060">
        <v>1</v>
      </c>
      <c r="AJ2060">
        <v>0</v>
      </c>
      <c r="AK2060">
        <v>389</v>
      </c>
      <c r="AL2060">
        <v>378</v>
      </c>
      <c r="AM2060">
        <v>0</v>
      </c>
    </row>
    <row r="2061" spans="1:39" x14ac:dyDescent="0.25">
      <c r="A2061">
        <v>22390</v>
      </c>
      <c r="B2061">
        <v>0</v>
      </c>
      <c r="C2061">
        <v>0</v>
      </c>
      <c r="D2061">
        <v>49</v>
      </c>
      <c r="E2061">
        <v>0</v>
      </c>
      <c r="F2061">
        <v>1</v>
      </c>
      <c r="G2061">
        <v>4</v>
      </c>
      <c r="H2061">
        <v>15</v>
      </c>
      <c r="I2061">
        <v>1</v>
      </c>
      <c r="J2061">
        <v>5</v>
      </c>
      <c r="K2061">
        <v>1</v>
      </c>
      <c r="L2061">
        <v>1</v>
      </c>
      <c r="M2061">
        <v>0</v>
      </c>
      <c r="N2061">
        <v>2</v>
      </c>
      <c r="O2061">
        <v>7</v>
      </c>
      <c r="P2061">
        <v>0</v>
      </c>
      <c r="Q2061">
        <v>0</v>
      </c>
      <c r="R2061">
        <v>0</v>
      </c>
      <c r="S2061">
        <v>0</v>
      </c>
      <c r="T2061">
        <v>0</v>
      </c>
      <c r="U2061">
        <v>0</v>
      </c>
      <c r="V2061">
        <v>3</v>
      </c>
      <c r="W2061">
        <v>11</v>
      </c>
      <c r="X2061">
        <v>0</v>
      </c>
      <c r="Y2061">
        <v>51</v>
      </c>
      <c r="Z2061">
        <v>2410</v>
      </c>
      <c r="AA2061">
        <v>0</v>
      </c>
      <c r="AB2061">
        <v>0</v>
      </c>
      <c r="AC2061">
        <v>0</v>
      </c>
      <c r="AD2061">
        <v>1</v>
      </c>
      <c r="AE2061">
        <v>0</v>
      </c>
      <c r="AF2061">
        <v>0</v>
      </c>
      <c r="AG2061">
        <v>1</v>
      </c>
      <c r="AH2061">
        <v>0</v>
      </c>
      <c r="AI2061">
        <v>0</v>
      </c>
      <c r="AJ2061">
        <v>0</v>
      </c>
      <c r="AK2061">
        <v>21</v>
      </c>
      <c r="AL2061">
        <v>16</v>
      </c>
      <c r="AM2061">
        <v>0</v>
      </c>
    </row>
    <row r="2062" spans="1:39" x14ac:dyDescent="0.25">
      <c r="A2062">
        <v>71322</v>
      </c>
      <c r="B2062">
        <v>0</v>
      </c>
      <c r="C2062">
        <v>1</v>
      </c>
      <c r="D2062">
        <v>31</v>
      </c>
      <c r="E2062">
        <v>121</v>
      </c>
      <c r="F2062">
        <v>24</v>
      </c>
      <c r="G2062">
        <v>124</v>
      </c>
      <c r="H2062">
        <v>24</v>
      </c>
      <c r="I2062">
        <v>15</v>
      </c>
      <c r="J2062">
        <v>42</v>
      </c>
      <c r="K2062">
        <v>1</v>
      </c>
      <c r="L2062">
        <v>4</v>
      </c>
      <c r="M2062">
        <v>1</v>
      </c>
      <c r="N2062">
        <v>7</v>
      </c>
      <c r="O2062">
        <v>2</v>
      </c>
      <c r="P2062">
        <v>0</v>
      </c>
      <c r="Q2062">
        <v>0</v>
      </c>
      <c r="R2062">
        <v>0</v>
      </c>
      <c r="S2062">
        <v>0</v>
      </c>
      <c r="T2062">
        <v>0</v>
      </c>
      <c r="U2062">
        <v>0</v>
      </c>
      <c r="V2062">
        <v>3</v>
      </c>
      <c r="W2062">
        <v>11</v>
      </c>
      <c r="X2062">
        <v>0</v>
      </c>
      <c r="Y2062">
        <v>44</v>
      </c>
      <c r="Z2062">
        <v>2217</v>
      </c>
      <c r="AA2062">
        <v>0</v>
      </c>
      <c r="AB2062">
        <v>0</v>
      </c>
      <c r="AC2062">
        <v>0</v>
      </c>
      <c r="AD2062">
        <v>1</v>
      </c>
      <c r="AE2062">
        <v>0</v>
      </c>
      <c r="AF2062">
        <v>0</v>
      </c>
      <c r="AG2062">
        <v>0</v>
      </c>
      <c r="AH2062">
        <v>1</v>
      </c>
      <c r="AI2062">
        <v>0</v>
      </c>
      <c r="AJ2062">
        <v>0</v>
      </c>
      <c r="AK2062">
        <v>308</v>
      </c>
      <c r="AL2062">
        <v>266</v>
      </c>
      <c r="AM2062">
        <v>0</v>
      </c>
    </row>
    <row r="2063" spans="1:39" x14ac:dyDescent="0.25">
      <c r="A2063">
        <v>79244</v>
      </c>
      <c r="B2063">
        <v>0</v>
      </c>
      <c r="C2063">
        <v>0</v>
      </c>
      <c r="D2063">
        <v>58</v>
      </c>
      <c r="E2063">
        <v>471</v>
      </c>
      <c r="F2063">
        <v>102</v>
      </c>
      <c r="G2063">
        <v>125</v>
      </c>
      <c r="H2063">
        <v>212</v>
      </c>
      <c r="I2063">
        <v>61</v>
      </c>
      <c r="J2063">
        <v>245</v>
      </c>
      <c r="K2063">
        <v>1</v>
      </c>
      <c r="L2063">
        <v>4</v>
      </c>
      <c r="M2063">
        <v>10</v>
      </c>
      <c r="N2063">
        <v>7</v>
      </c>
      <c r="O2063">
        <v>1</v>
      </c>
      <c r="P2063">
        <v>0</v>
      </c>
      <c r="Q2063">
        <v>0</v>
      </c>
      <c r="R2063">
        <v>1</v>
      </c>
      <c r="S2063">
        <v>1</v>
      </c>
      <c r="T2063">
        <v>0</v>
      </c>
      <c r="U2063">
        <v>0</v>
      </c>
      <c r="V2063">
        <v>3</v>
      </c>
      <c r="W2063">
        <v>11</v>
      </c>
      <c r="X2063">
        <v>1</v>
      </c>
      <c r="Y2063">
        <v>27</v>
      </c>
      <c r="Z2063">
        <v>2716</v>
      </c>
      <c r="AA2063">
        <v>0</v>
      </c>
      <c r="AB2063">
        <v>0</v>
      </c>
      <c r="AC2063">
        <v>1</v>
      </c>
      <c r="AD2063">
        <v>0</v>
      </c>
      <c r="AE2063">
        <v>0</v>
      </c>
      <c r="AF2063">
        <v>0</v>
      </c>
      <c r="AG2063">
        <v>0</v>
      </c>
      <c r="AH2063">
        <v>1</v>
      </c>
      <c r="AI2063">
        <v>0</v>
      </c>
      <c r="AJ2063">
        <v>0</v>
      </c>
      <c r="AK2063">
        <v>971</v>
      </c>
      <c r="AL2063">
        <v>726</v>
      </c>
      <c r="AM2063">
        <v>2</v>
      </c>
    </row>
    <row r="2064" spans="1:39" x14ac:dyDescent="0.25">
      <c r="A2064">
        <v>49912</v>
      </c>
      <c r="B2064">
        <v>0</v>
      </c>
      <c r="C2064">
        <v>1</v>
      </c>
      <c r="D2064">
        <v>5</v>
      </c>
      <c r="E2064">
        <v>520</v>
      </c>
      <c r="F2064">
        <v>8</v>
      </c>
      <c r="G2064">
        <v>223</v>
      </c>
      <c r="H2064">
        <v>32</v>
      </c>
      <c r="I2064">
        <v>49</v>
      </c>
      <c r="J2064">
        <v>42</v>
      </c>
      <c r="K2064">
        <v>4</v>
      </c>
      <c r="L2064">
        <v>10</v>
      </c>
      <c r="M2064">
        <v>5</v>
      </c>
      <c r="N2064">
        <v>7</v>
      </c>
      <c r="O2064">
        <v>8</v>
      </c>
      <c r="P2064">
        <v>1</v>
      </c>
      <c r="Q2064">
        <v>0</v>
      </c>
      <c r="R2064">
        <v>0</v>
      </c>
      <c r="S2064">
        <v>0</v>
      </c>
      <c r="T2064">
        <v>0</v>
      </c>
      <c r="U2064">
        <v>0</v>
      </c>
      <c r="V2064">
        <v>3</v>
      </c>
      <c r="W2064">
        <v>11</v>
      </c>
      <c r="X2064">
        <v>1</v>
      </c>
      <c r="Y2064">
        <v>71</v>
      </c>
      <c r="Z2064">
        <v>2819</v>
      </c>
      <c r="AA2064">
        <v>0</v>
      </c>
      <c r="AB2064">
        <v>0</v>
      </c>
      <c r="AC2064">
        <v>0</v>
      </c>
      <c r="AD2064">
        <v>1</v>
      </c>
      <c r="AE2064">
        <v>0</v>
      </c>
      <c r="AF2064">
        <v>0</v>
      </c>
      <c r="AG2064">
        <v>0</v>
      </c>
      <c r="AH2064">
        <v>0</v>
      </c>
      <c r="AI2064">
        <v>1</v>
      </c>
      <c r="AJ2064">
        <v>0</v>
      </c>
      <c r="AK2064">
        <v>832</v>
      </c>
      <c r="AL2064">
        <v>790</v>
      </c>
      <c r="AM2064">
        <v>1</v>
      </c>
    </row>
    <row r="2065" spans="1:39" x14ac:dyDescent="0.25">
      <c r="A2065">
        <v>48699</v>
      </c>
      <c r="B2065">
        <v>1</v>
      </c>
      <c r="C2065">
        <v>1</v>
      </c>
      <c r="D2065">
        <v>90</v>
      </c>
      <c r="E2065">
        <v>26</v>
      </c>
      <c r="F2065">
        <v>1</v>
      </c>
      <c r="G2065">
        <v>10</v>
      </c>
      <c r="H2065">
        <v>2</v>
      </c>
      <c r="I2065">
        <v>0</v>
      </c>
      <c r="J2065">
        <v>1</v>
      </c>
      <c r="K2065">
        <v>1</v>
      </c>
      <c r="L2065">
        <v>1</v>
      </c>
      <c r="M2065">
        <v>0</v>
      </c>
      <c r="N2065">
        <v>3</v>
      </c>
      <c r="O2065">
        <v>5</v>
      </c>
      <c r="P2065">
        <v>0</v>
      </c>
      <c r="Q2065">
        <v>0</v>
      </c>
      <c r="R2065">
        <v>0</v>
      </c>
      <c r="S2065">
        <v>0</v>
      </c>
      <c r="T2065">
        <v>0</v>
      </c>
      <c r="U2065">
        <v>0</v>
      </c>
      <c r="V2065">
        <v>3</v>
      </c>
      <c r="W2065">
        <v>11</v>
      </c>
      <c r="X2065">
        <v>0</v>
      </c>
      <c r="Y2065">
        <v>70</v>
      </c>
      <c r="Z2065">
        <v>2563</v>
      </c>
      <c r="AA2065">
        <v>0</v>
      </c>
      <c r="AB2065">
        <v>1</v>
      </c>
      <c r="AC2065">
        <v>0</v>
      </c>
      <c r="AD2065">
        <v>0</v>
      </c>
      <c r="AE2065">
        <v>0</v>
      </c>
      <c r="AF2065">
        <v>0</v>
      </c>
      <c r="AG2065">
        <v>0</v>
      </c>
      <c r="AH2065">
        <v>0</v>
      </c>
      <c r="AI2065">
        <v>0</v>
      </c>
      <c r="AJ2065">
        <v>1</v>
      </c>
      <c r="AK2065">
        <v>39</v>
      </c>
      <c r="AL2065">
        <v>38</v>
      </c>
      <c r="AM2065">
        <v>0</v>
      </c>
    </row>
    <row r="2066" spans="1:39" x14ac:dyDescent="0.25">
      <c r="A2066">
        <v>80144</v>
      </c>
      <c r="B2066">
        <v>0</v>
      </c>
      <c r="C2066">
        <v>0</v>
      </c>
      <c r="D2066">
        <v>47</v>
      </c>
      <c r="E2066">
        <v>240</v>
      </c>
      <c r="F2066">
        <v>132</v>
      </c>
      <c r="G2066">
        <v>445</v>
      </c>
      <c r="H2066">
        <v>250</v>
      </c>
      <c r="I2066">
        <v>192</v>
      </c>
      <c r="J2066">
        <v>108</v>
      </c>
      <c r="K2066">
        <v>1</v>
      </c>
      <c r="L2066">
        <v>3</v>
      </c>
      <c r="M2066">
        <v>7</v>
      </c>
      <c r="N2066">
        <v>8</v>
      </c>
      <c r="O2066">
        <v>1</v>
      </c>
      <c r="P2066">
        <v>0</v>
      </c>
      <c r="Q2066">
        <v>0</v>
      </c>
      <c r="R2066">
        <v>0</v>
      </c>
      <c r="S2066">
        <v>0</v>
      </c>
      <c r="T2066">
        <v>0</v>
      </c>
      <c r="U2066">
        <v>0</v>
      </c>
      <c r="V2066">
        <v>3</v>
      </c>
      <c r="W2066">
        <v>11</v>
      </c>
      <c r="X2066">
        <v>0</v>
      </c>
      <c r="Y2066">
        <v>45</v>
      </c>
      <c r="Z2066">
        <v>2431</v>
      </c>
      <c r="AA2066">
        <v>0</v>
      </c>
      <c r="AB2066">
        <v>0</v>
      </c>
      <c r="AC2066">
        <v>0</v>
      </c>
      <c r="AD2066">
        <v>1</v>
      </c>
      <c r="AE2066">
        <v>0</v>
      </c>
      <c r="AF2066">
        <v>0</v>
      </c>
      <c r="AG2066">
        <v>0</v>
      </c>
      <c r="AH2066">
        <v>1</v>
      </c>
      <c r="AI2066">
        <v>0</v>
      </c>
      <c r="AJ2066">
        <v>0</v>
      </c>
      <c r="AK2066">
        <v>1259</v>
      </c>
      <c r="AL2066">
        <v>1151</v>
      </c>
      <c r="AM2066">
        <v>0</v>
      </c>
    </row>
    <row r="2067" spans="1:39" x14ac:dyDescent="0.25">
      <c r="A2067">
        <v>54252</v>
      </c>
      <c r="B2067">
        <v>1</v>
      </c>
      <c r="C2067">
        <v>1</v>
      </c>
      <c r="D2067">
        <v>25</v>
      </c>
      <c r="E2067">
        <v>178</v>
      </c>
      <c r="F2067">
        <v>4</v>
      </c>
      <c r="G2067">
        <v>26</v>
      </c>
      <c r="H2067">
        <v>8</v>
      </c>
      <c r="I2067">
        <v>4</v>
      </c>
      <c r="J2067">
        <v>44</v>
      </c>
      <c r="K2067">
        <v>5</v>
      </c>
      <c r="L2067">
        <v>4</v>
      </c>
      <c r="M2067">
        <v>1</v>
      </c>
      <c r="N2067">
        <v>5</v>
      </c>
      <c r="O2067">
        <v>6</v>
      </c>
      <c r="P2067">
        <v>0</v>
      </c>
      <c r="Q2067">
        <v>0</v>
      </c>
      <c r="R2067">
        <v>0</v>
      </c>
      <c r="S2067">
        <v>0</v>
      </c>
      <c r="T2067">
        <v>0</v>
      </c>
      <c r="U2067">
        <v>0</v>
      </c>
      <c r="V2067">
        <v>3</v>
      </c>
      <c r="W2067">
        <v>11</v>
      </c>
      <c r="X2067">
        <v>0</v>
      </c>
      <c r="Y2067">
        <v>64</v>
      </c>
      <c r="Z2067">
        <v>2556</v>
      </c>
      <c r="AA2067">
        <v>0</v>
      </c>
      <c r="AB2067">
        <v>0</v>
      </c>
      <c r="AC2067">
        <v>1</v>
      </c>
      <c r="AD2067">
        <v>0</v>
      </c>
      <c r="AE2067">
        <v>0</v>
      </c>
      <c r="AF2067">
        <v>0</v>
      </c>
      <c r="AG2067">
        <v>0</v>
      </c>
      <c r="AH2067">
        <v>1</v>
      </c>
      <c r="AI2067">
        <v>0</v>
      </c>
      <c r="AJ2067">
        <v>0</v>
      </c>
      <c r="AK2067">
        <v>220</v>
      </c>
      <c r="AL2067">
        <v>176</v>
      </c>
      <c r="AM2067">
        <v>0</v>
      </c>
    </row>
    <row r="2068" spans="1:39" x14ac:dyDescent="0.25">
      <c r="A2068">
        <v>81929</v>
      </c>
      <c r="B2068">
        <v>1</v>
      </c>
      <c r="C2068">
        <v>0</v>
      </c>
      <c r="D2068">
        <v>60</v>
      </c>
      <c r="E2068">
        <v>1486</v>
      </c>
      <c r="F2068">
        <v>55</v>
      </c>
      <c r="G2068">
        <v>278</v>
      </c>
      <c r="H2068">
        <v>49</v>
      </c>
      <c r="I2068">
        <v>0</v>
      </c>
      <c r="J2068">
        <v>185</v>
      </c>
      <c r="K2068">
        <v>2</v>
      </c>
      <c r="L2068">
        <v>4</v>
      </c>
      <c r="M2068">
        <v>4</v>
      </c>
      <c r="N2068">
        <v>10</v>
      </c>
      <c r="O2068">
        <v>6</v>
      </c>
      <c r="P2068">
        <v>1</v>
      </c>
      <c r="Q2068">
        <v>0</v>
      </c>
      <c r="R2068">
        <v>1</v>
      </c>
      <c r="S2068">
        <v>0</v>
      </c>
      <c r="T2068">
        <v>0</v>
      </c>
      <c r="U2068">
        <v>0</v>
      </c>
      <c r="V2068">
        <v>3</v>
      </c>
      <c r="W2068">
        <v>11</v>
      </c>
      <c r="X2068">
        <v>1</v>
      </c>
      <c r="Y2068">
        <v>44</v>
      </c>
      <c r="Z2068">
        <v>2797</v>
      </c>
      <c r="AA2068">
        <v>0</v>
      </c>
      <c r="AB2068">
        <v>1</v>
      </c>
      <c r="AC2068">
        <v>0</v>
      </c>
      <c r="AD2068">
        <v>0</v>
      </c>
      <c r="AE2068">
        <v>0</v>
      </c>
      <c r="AF2068">
        <v>0</v>
      </c>
      <c r="AG2068">
        <v>0</v>
      </c>
      <c r="AH2068">
        <v>0</v>
      </c>
      <c r="AI2068">
        <v>1</v>
      </c>
      <c r="AJ2068">
        <v>0</v>
      </c>
      <c r="AK2068">
        <v>1868</v>
      </c>
      <c r="AL2068">
        <v>1683</v>
      </c>
      <c r="AM2068">
        <v>2</v>
      </c>
    </row>
    <row r="2069" spans="1:39" x14ac:dyDescent="0.25">
      <c r="A2069">
        <v>76068</v>
      </c>
      <c r="B2069">
        <v>0</v>
      </c>
      <c r="C2069">
        <v>1</v>
      </c>
      <c r="D2069">
        <v>67</v>
      </c>
      <c r="E2069">
        <v>1115</v>
      </c>
      <c r="F2069">
        <v>12</v>
      </c>
      <c r="G2069">
        <v>128</v>
      </c>
      <c r="H2069">
        <v>33</v>
      </c>
      <c r="I2069">
        <v>12</v>
      </c>
      <c r="J2069">
        <v>76</v>
      </c>
      <c r="K2069">
        <v>1</v>
      </c>
      <c r="L2069">
        <v>2</v>
      </c>
      <c r="M2069">
        <v>3</v>
      </c>
      <c r="N2069">
        <v>4</v>
      </c>
      <c r="O2069">
        <v>6</v>
      </c>
      <c r="P2069">
        <v>0</v>
      </c>
      <c r="Q2069">
        <v>1</v>
      </c>
      <c r="R2069">
        <v>0</v>
      </c>
      <c r="S2069">
        <v>0</v>
      </c>
      <c r="T2069">
        <v>1</v>
      </c>
      <c r="U2069">
        <v>0</v>
      </c>
      <c r="V2069">
        <v>3</v>
      </c>
      <c r="W2069">
        <v>11</v>
      </c>
      <c r="X2069">
        <v>0</v>
      </c>
      <c r="Y2069">
        <v>45</v>
      </c>
      <c r="Z2069">
        <v>2736</v>
      </c>
      <c r="AA2069">
        <v>0</v>
      </c>
      <c r="AB2069">
        <v>1</v>
      </c>
      <c r="AC2069">
        <v>0</v>
      </c>
      <c r="AD2069">
        <v>0</v>
      </c>
      <c r="AE2069">
        <v>0</v>
      </c>
      <c r="AF2069">
        <v>0</v>
      </c>
      <c r="AG2069">
        <v>0</v>
      </c>
      <c r="AH2069">
        <v>1</v>
      </c>
      <c r="AI2069">
        <v>0</v>
      </c>
      <c r="AJ2069">
        <v>0</v>
      </c>
      <c r="AK2069">
        <v>1300</v>
      </c>
      <c r="AL2069">
        <v>1224</v>
      </c>
      <c r="AM2069">
        <v>2</v>
      </c>
    </row>
    <row r="2070" spans="1:39" x14ac:dyDescent="0.25">
      <c r="A2070">
        <v>53204</v>
      </c>
      <c r="B2070">
        <v>1</v>
      </c>
      <c r="C2070">
        <v>1</v>
      </c>
      <c r="D2070">
        <v>40</v>
      </c>
      <c r="E2070">
        <v>29</v>
      </c>
      <c r="F2070">
        <v>0</v>
      </c>
      <c r="G2070">
        <v>8</v>
      </c>
      <c r="H2070">
        <v>2</v>
      </c>
      <c r="I2070">
        <v>0</v>
      </c>
      <c r="J2070">
        <v>6</v>
      </c>
      <c r="K2070">
        <v>1</v>
      </c>
      <c r="L2070">
        <v>1</v>
      </c>
      <c r="M2070">
        <v>0</v>
      </c>
      <c r="N2070">
        <v>3</v>
      </c>
      <c r="O2070">
        <v>4</v>
      </c>
      <c r="P2070">
        <v>0</v>
      </c>
      <c r="Q2070">
        <v>0</v>
      </c>
      <c r="R2070">
        <v>0</v>
      </c>
      <c r="S2070">
        <v>0</v>
      </c>
      <c r="T2070">
        <v>0</v>
      </c>
      <c r="U2070">
        <v>0</v>
      </c>
      <c r="V2070">
        <v>3</v>
      </c>
      <c r="W2070">
        <v>11</v>
      </c>
      <c r="X2070">
        <v>0</v>
      </c>
      <c r="Y2070">
        <v>44</v>
      </c>
      <c r="Z2070">
        <v>2260</v>
      </c>
      <c r="AA2070">
        <v>0</v>
      </c>
      <c r="AB2070">
        <v>1</v>
      </c>
      <c r="AC2070">
        <v>0</v>
      </c>
      <c r="AD2070">
        <v>0</v>
      </c>
      <c r="AE2070">
        <v>0</v>
      </c>
      <c r="AF2070">
        <v>0</v>
      </c>
      <c r="AG2070">
        <v>0</v>
      </c>
      <c r="AH2070">
        <v>0</v>
      </c>
      <c r="AI2070">
        <v>1</v>
      </c>
      <c r="AJ2070">
        <v>0</v>
      </c>
      <c r="AK2070">
        <v>39</v>
      </c>
      <c r="AL2070">
        <v>33</v>
      </c>
      <c r="AM2070">
        <v>0</v>
      </c>
    </row>
    <row r="2071" spans="1:39" x14ac:dyDescent="0.25">
      <c r="A2071">
        <v>67911</v>
      </c>
      <c r="B2071">
        <v>0</v>
      </c>
      <c r="C2071">
        <v>1</v>
      </c>
      <c r="D2071">
        <v>63</v>
      </c>
      <c r="E2071">
        <v>529</v>
      </c>
      <c r="F2071">
        <v>0</v>
      </c>
      <c r="G2071">
        <v>356</v>
      </c>
      <c r="H2071">
        <v>63</v>
      </c>
      <c r="I2071">
        <v>28</v>
      </c>
      <c r="J2071">
        <v>0</v>
      </c>
      <c r="K2071">
        <v>3</v>
      </c>
      <c r="L2071">
        <v>6</v>
      </c>
      <c r="M2071">
        <v>7</v>
      </c>
      <c r="N2071">
        <v>11</v>
      </c>
      <c r="O2071">
        <v>3</v>
      </c>
      <c r="P2071">
        <v>0</v>
      </c>
      <c r="Q2071">
        <v>0</v>
      </c>
      <c r="R2071">
        <v>0</v>
      </c>
      <c r="S2071">
        <v>0</v>
      </c>
      <c r="T2071">
        <v>0</v>
      </c>
      <c r="U2071">
        <v>0</v>
      </c>
      <c r="V2071">
        <v>3</v>
      </c>
      <c r="W2071">
        <v>11</v>
      </c>
      <c r="X2071">
        <v>0</v>
      </c>
      <c r="Y2071">
        <v>71</v>
      </c>
      <c r="Z2071">
        <v>2197</v>
      </c>
      <c r="AA2071">
        <v>0</v>
      </c>
      <c r="AB2071">
        <v>0</v>
      </c>
      <c r="AC2071">
        <v>0</v>
      </c>
      <c r="AD2071">
        <v>1</v>
      </c>
      <c r="AE2071">
        <v>0</v>
      </c>
      <c r="AF2071">
        <v>0</v>
      </c>
      <c r="AG2071">
        <v>0</v>
      </c>
      <c r="AH2071">
        <v>0</v>
      </c>
      <c r="AI2071">
        <v>0</v>
      </c>
      <c r="AJ2071">
        <v>1</v>
      </c>
      <c r="AK2071">
        <v>976</v>
      </c>
      <c r="AL2071">
        <v>976</v>
      </c>
      <c r="AM2071">
        <v>0</v>
      </c>
    </row>
    <row r="2072" spans="1:39" x14ac:dyDescent="0.25">
      <c r="A2072">
        <v>14796</v>
      </c>
      <c r="B2072">
        <v>1</v>
      </c>
      <c r="C2072">
        <v>0</v>
      </c>
      <c r="D2072">
        <v>1</v>
      </c>
      <c r="E2072">
        <v>13</v>
      </c>
      <c r="F2072">
        <v>3</v>
      </c>
      <c r="G2072">
        <v>8</v>
      </c>
      <c r="H2072">
        <v>7</v>
      </c>
      <c r="I2072">
        <v>4</v>
      </c>
      <c r="J2072">
        <v>16</v>
      </c>
      <c r="K2072">
        <v>2</v>
      </c>
      <c r="L2072">
        <v>1</v>
      </c>
      <c r="M2072">
        <v>0</v>
      </c>
      <c r="N2072">
        <v>3</v>
      </c>
      <c r="O2072">
        <v>9</v>
      </c>
      <c r="P2072">
        <v>0</v>
      </c>
      <c r="Q2072">
        <v>0</v>
      </c>
      <c r="R2072">
        <v>0</v>
      </c>
      <c r="S2072">
        <v>0</v>
      </c>
      <c r="T2072">
        <v>0</v>
      </c>
      <c r="U2072">
        <v>0</v>
      </c>
      <c r="V2072">
        <v>3</v>
      </c>
      <c r="W2072">
        <v>11</v>
      </c>
      <c r="X2072">
        <v>1</v>
      </c>
      <c r="Y2072">
        <v>36</v>
      </c>
      <c r="Z2072">
        <v>2809</v>
      </c>
      <c r="AA2072">
        <v>0</v>
      </c>
      <c r="AB2072">
        <v>1</v>
      </c>
      <c r="AC2072">
        <v>0</v>
      </c>
      <c r="AD2072">
        <v>0</v>
      </c>
      <c r="AE2072">
        <v>0</v>
      </c>
      <c r="AF2072">
        <v>1</v>
      </c>
      <c r="AG2072">
        <v>0</v>
      </c>
      <c r="AH2072">
        <v>0</v>
      </c>
      <c r="AI2072">
        <v>0</v>
      </c>
      <c r="AJ2072">
        <v>0</v>
      </c>
      <c r="AK2072">
        <v>35</v>
      </c>
      <c r="AL2072">
        <v>19</v>
      </c>
      <c r="AM2072">
        <v>0</v>
      </c>
    </row>
    <row r="2073" spans="1:39" x14ac:dyDescent="0.25">
      <c r="A2073">
        <v>78128</v>
      </c>
      <c r="B2073">
        <v>0</v>
      </c>
      <c r="C2073">
        <v>1</v>
      </c>
      <c r="D2073">
        <v>89</v>
      </c>
      <c r="E2073">
        <v>934</v>
      </c>
      <c r="F2073">
        <v>24</v>
      </c>
      <c r="G2073">
        <v>230</v>
      </c>
      <c r="H2073">
        <v>16</v>
      </c>
      <c r="I2073">
        <v>24</v>
      </c>
      <c r="J2073">
        <v>36</v>
      </c>
      <c r="K2073">
        <v>2</v>
      </c>
      <c r="L2073">
        <v>8</v>
      </c>
      <c r="M2073">
        <v>4</v>
      </c>
      <c r="N2073">
        <v>6</v>
      </c>
      <c r="O2073">
        <v>3</v>
      </c>
      <c r="P2073">
        <v>0</v>
      </c>
      <c r="Q2073">
        <v>1</v>
      </c>
      <c r="R2073">
        <v>1</v>
      </c>
      <c r="S2073">
        <v>0</v>
      </c>
      <c r="T2073">
        <v>0</v>
      </c>
      <c r="U2073">
        <v>0</v>
      </c>
      <c r="V2073">
        <v>3</v>
      </c>
      <c r="W2073">
        <v>11</v>
      </c>
      <c r="X2073">
        <v>0</v>
      </c>
      <c r="Y2073">
        <v>46</v>
      </c>
      <c r="Z2073">
        <v>2289</v>
      </c>
      <c r="AA2073">
        <v>0</v>
      </c>
      <c r="AB2073">
        <v>1</v>
      </c>
      <c r="AC2073">
        <v>0</v>
      </c>
      <c r="AD2073">
        <v>0</v>
      </c>
      <c r="AE2073">
        <v>0</v>
      </c>
      <c r="AF2073">
        <v>0</v>
      </c>
      <c r="AG2073">
        <v>0</v>
      </c>
      <c r="AH2073">
        <v>0</v>
      </c>
      <c r="AI2073">
        <v>0</v>
      </c>
      <c r="AJ2073">
        <v>1</v>
      </c>
      <c r="AK2073">
        <v>1228</v>
      </c>
      <c r="AL2073">
        <v>1192</v>
      </c>
      <c r="AM2073">
        <v>2</v>
      </c>
    </row>
    <row r="2074" spans="1:39" x14ac:dyDescent="0.25">
      <c r="A2074">
        <v>14188</v>
      </c>
      <c r="B2074">
        <v>0</v>
      </c>
      <c r="C2074">
        <v>0</v>
      </c>
      <c r="D2074">
        <v>40</v>
      </c>
      <c r="E2074">
        <v>2</v>
      </c>
      <c r="F2074">
        <v>7</v>
      </c>
      <c r="G2074">
        <v>11</v>
      </c>
      <c r="H2074">
        <v>16</v>
      </c>
      <c r="I2074">
        <v>12</v>
      </c>
      <c r="J2074">
        <v>27</v>
      </c>
      <c r="K2074">
        <v>1</v>
      </c>
      <c r="L2074">
        <v>2</v>
      </c>
      <c r="M2074">
        <v>0</v>
      </c>
      <c r="N2074">
        <v>4</v>
      </c>
      <c r="O2074">
        <v>6</v>
      </c>
      <c r="P2074">
        <v>0</v>
      </c>
      <c r="Q2074">
        <v>0</v>
      </c>
      <c r="R2074">
        <v>0</v>
      </c>
      <c r="S2074">
        <v>0</v>
      </c>
      <c r="T2074">
        <v>0</v>
      </c>
      <c r="U2074">
        <v>0</v>
      </c>
      <c r="V2074">
        <v>3</v>
      </c>
      <c r="W2074">
        <v>11</v>
      </c>
      <c r="X2074">
        <v>0</v>
      </c>
      <c r="Y2074">
        <v>48</v>
      </c>
      <c r="Z2074">
        <v>2645</v>
      </c>
      <c r="AA2074">
        <v>0</v>
      </c>
      <c r="AB2074">
        <v>1</v>
      </c>
      <c r="AC2074">
        <v>0</v>
      </c>
      <c r="AD2074">
        <v>0</v>
      </c>
      <c r="AE2074">
        <v>0</v>
      </c>
      <c r="AF2074">
        <v>0</v>
      </c>
      <c r="AG2074">
        <v>1</v>
      </c>
      <c r="AH2074">
        <v>0</v>
      </c>
      <c r="AI2074">
        <v>0</v>
      </c>
      <c r="AJ2074">
        <v>0</v>
      </c>
      <c r="AK2074">
        <v>48</v>
      </c>
      <c r="AL2074">
        <v>21</v>
      </c>
      <c r="AM2074">
        <v>0</v>
      </c>
    </row>
    <row r="2075" spans="1:39" x14ac:dyDescent="0.25">
      <c r="A2075">
        <v>20425</v>
      </c>
      <c r="B2075">
        <v>1</v>
      </c>
      <c r="C2075">
        <v>0</v>
      </c>
      <c r="D2075">
        <v>5</v>
      </c>
      <c r="E2075">
        <v>4</v>
      </c>
      <c r="F2075">
        <v>12</v>
      </c>
      <c r="G2075">
        <v>5</v>
      </c>
      <c r="H2075">
        <v>3</v>
      </c>
      <c r="I2075">
        <v>16</v>
      </c>
      <c r="J2075">
        <v>17</v>
      </c>
      <c r="K2075">
        <v>2</v>
      </c>
      <c r="L2075">
        <v>2</v>
      </c>
      <c r="M2075">
        <v>0</v>
      </c>
      <c r="N2075">
        <v>3</v>
      </c>
      <c r="O2075">
        <v>7</v>
      </c>
      <c r="P2075">
        <v>0</v>
      </c>
      <c r="Q2075">
        <v>0</v>
      </c>
      <c r="R2075">
        <v>0</v>
      </c>
      <c r="S2075">
        <v>0</v>
      </c>
      <c r="T2075">
        <v>0</v>
      </c>
      <c r="U2075">
        <v>0</v>
      </c>
      <c r="V2075">
        <v>3</v>
      </c>
      <c r="W2075">
        <v>11</v>
      </c>
      <c r="X2075">
        <v>0</v>
      </c>
      <c r="Y2075">
        <v>34</v>
      </c>
      <c r="Z2075">
        <v>2767</v>
      </c>
      <c r="AA2075">
        <v>0</v>
      </c>
      <c r="AB2075">
        <v>1</v>
      </c>
      <c r="AC2075">
        <v>0</v>
      </c>
      <c r="AD2075">
        <v>0</v>
      </c>
      <c r="AE2075">
        <v>0</v>
      </c>
      <c r="AF2075">
        <v>0</v>
      </c>
      <c r="AG2075">
        <v>1</v>
      </c>
      <c r="AH2075">
        <v>0</v>
      </c>
      <c r="AI2075">
        <v>0</v>
      </c>
      <c r="AJ2075">
        <v>0</v>
      </c>
      <c r="AK2075">
        <v>40</v>
      </c>
      <c r="AL2075">
        <v>23</v>
      </c>
      <c r="AM2075">
        <v>0</v>
      </c>
    </row>
    <row r="2076" spans="1:39" x14ac:dyDescent="0.25">
      <c r="A2076">
        <v>58646</v>
      </c>
      <c r="B2076">
        <v>0</v>
      </c>
      <c r="C2076">
        <v>1</v>
      </c>
      <c r="D2076">
        <v>3</v>
      </c>
      <c r="E2076">
        <v>62</v>
      </c>
      <c r="F2076">
        <v>1</v>
      </c>
      <c r="G2076">
        <v>44</v>
      </c>
      <c r="H2076">
        <v>6</v>
      </c>
      <c r="I2076">
        <v>5</v>
      </c>
      <c r="J2076">
        <v>22</v>
      </c>
      <c r="K2076">
        <v>1</v>
      </c>
      <c r="L2076">
        <v>2</v>
      </c>
      <c r="M2076">
        <v>1</v>
      </c>
      <c r="N2076">
        <v>4</v>
      </c>
      <c r="O2076">
        <v>4</v>
      </c>
      <c r="P2076">
        <v>0</v>
      </c>
      <c r="Q2076">
        <v>0</v>
      </c>
      <c r="R2076">
        <v>0</v>
      </c>
      <c r="S2076">
        <v>0</v>
      </c>
      <c r="T2076">
        <v>0</v>
      </c>
      <c r="U2076">
        <v>0</v>
      </c>
      <c r="V2076">
        <v>3</v>
      </c>
      <c r="W2076">
        <v>11</v>
      </c>
      <c r="X2076">
        <v>0</v>
      </c>
      <c r="Y2076">
        <v>58</v>
      </c>
      <c r="Z2076">
        <v>2543</v>
      </c>
      <c r="AA2076">
        <v>0</v>
      </c>
      <c r="AB2076">
        <v>1</v>
      </c>
      <c r="AC2076">
        <v>0</v>
      </c>
      <c r="AD2076">
        <v>0</v>
      </c>
      <c r="AE2076">
        <v>0</v>
      </c>
      <c r="AF2076">
        <v>0</v>
      </c>
      <c r="AG2076">
        <v>0</v>
      </c>
      <c r="AH2076">
        <v>0</v>
      </c>
      <c r="AI2076">
        <v>1</v>
      </c>
      <c r="AJ2076">
        <v>0</v>
      </c>
      <c r="AK2076">
        <v>118</v>
      </c>
      <c r="AL2076">
        <v>96</v>
      </c>
      <c r="AM2076">
        <v>0</v>
      </c>
    </row>
    <row r="2077" spans="1:39" x14ac:dyDescent="0.25">
      <c r="A2077">
        <v>72967</v>
      </c>
      <c r="B2077">
        <v>0</v>
      </c>
      <c r="C2077">
        <v>1</v>
      </c>
      <c r="D2077">
        <v>1</v>
      </c>
      <c r="E2077">
        <v>158</v>
      </c>
      <c r="F2077">
        <v>35</v>
      </c>
      <c r="G2077">
        <v>179</v>
      </c>
      <c r="H2077">
        <v>0</v>
      </c>
      <c r="I2077">
        <v>0</v>
      </c>
      <c r="J2077">
        <v>125</v>
      </c>
      <c r="K2077">
        <v>2</v>
      </c>
      <c r="L2077">
        <v>7</v>
      </c>
      <c r="M2077">
        <v>2</v>
      </c>
      <c r="N2077">
        <v>8</v>
      </c>
      <c r="O2077">
        <v>5</v>
      </c>
      <c r="P2077">
        <v>1</v>
      </c>
      <c r="Q2077">
        <v>0</v>
      </c>
      <c r="R2077">
        <v>0</v>
      </c>
      <c r="S2077">
        <v>0</v>
      </c>
      <c r="T2077">
        <v>0</v>
      </c>
      <c r="U2077">
        <v>0</v>
      </c>
      <c r="V2077">
        <v>3</v>
      </c>
      <c r="W2077">
        <v>11</v>
      </c>
      <c r="X2077">
        <v>1</v>
      </c>
      <c r="Y2077">
        <v>50</v>
      </c>
      <c r="Z2077">
        <v>2720</v>
      </c>
      <c r="AA2077">
        <v>1</v>
      </c>
      <c r="AB2077">
        <v>0</v>
      </c>
      <c r="AC2077">
        <v>0</v>
      </c>
      <c r="AD2077">
        <v>0</v>
      </c>
      <c r="AE2077">
        <v>0</v>
      </c>
      <c r="AF2077">
        <v>0</v>
      </c>
      <c r="AG2077">
        <v>0</v>
      </c>
      <c r="AH2077">
        <v>1</v>
      </c>
      <c r="AI2077">
        <v>0</v>
      </c>
      <c r="AJ2077">
        <v>0</v>
      </c>
      <c r="AK2077">
        <v>372</v>
      </c>
      <c r="AL2077">
        <v>247</v>
      </c>
      <c r="AM2077">
        <v>1</v>
      </c>
    </row>
    <row r="2078" spans="1:39" x14ac:dyDescent="0.25">
      <c r="A2078">
        <v>48150</v>
      </c>
      <c r="B2078">
        <v>0</v>
      </c>
      <c r="C2078">
        <v>1</v>
      </c>
      <c r="D2078">
        <v>24</v>
      </c>
      <c r="E2078">
        <v>173</v>
      </c>
      <c r="F2078">
        <v>2</v>
      </c>
      <c r="G2078">
        <v>39</v>
      </c>
      <c r="H2078">
        <v>3</v>
      </c>
      <c r="I2078">
        <v>2</v>
      </c>
      <c r="J2078">
        <v>47</v>
      </c>
      <c r="K2078">
        <v>3</v>
      </c>
      <c r="L2078">
        <v>5</v>
      </c>
      <c r="M2078">
        <v>1</v>
      </c>
      <c r="N2078">
        <v>4</v>
      </c>
      <c r="O2078">
        <v>7</v>
      </c>
      <c r="P2078">
        <v>0</v>
      </c>
      <c r="Q2078">
        <v>0</v>
      </c>
      <c r="R2078">
        <v>0</v>
      </c>
      <c r="S2078">
        <v>0</v>
      </c>
      <c r="T2078">
        <v>0</v>
      </c>
      <c r="U2078">
        <v>0</v>
      </c>
      <c r="V2078">
        <v>3</v>
      </c>
      <c r="W2078">
        <v>11</v>
      </c>
      <c r="X2078">
        <v>0</v>
      </c>
      <c r="Y2078">
        <v>71</v>
      </c>
      <c r="Z2078">
        <v>2545</v>
      </c>
      <c r="AA2078">
        <v>0</v>
      </c>
      <c r="AB2078">
        <v>1</v>
      </c>
      <c r="AC2078">
        <v>0</v>
      </c>
      <c r="AD2078">
        <v>0</v>
      </c>
      <c r="AE2078">
        <v>0</v>
      </c>
      <c r="AF2078">
        <v>0</v>
      </c>
      <c r="AG2078">
        <v>0</v>
      </c>
      <c r="AH2078">
        <v>0</v>
      </c>
      <c r="AI2078">
        <v>1</v>
      </c>
      <c r="AJ2078">
        <v>0</v>
      </c>
      <c r="AK2078">
        <v>219</v>
      </c>
      <c r="AL2078">
        <v>172</v>
      </c>
      <c r="AM2078">
        <v>0</v>
      </c>
    </row>
    <row r="2079" spans="1:39" x14ac:dyDescent="0.25">
      <c r="A2079">
        <v>82332</v>
      </c>
      <c r="B2079">
        <v>0</v>
      </c>
      <c r="C2079">
        <v>0</v>
      </c>
      <c r="D2079">
        <v>89</v>
      </c>
      <c r="E2079">
        <v>830</v>
      </c>
      <c r="F2079">
        <v>59</v>
      </c>
      <c r="G2079">
        <v>968</v>
      </c>
      <c r="H2079">
        <v>51</v>
      </c>
      <c r="I2079">
        <v>79</v>
      </c>
      <c r="J2079">
        <v>19</v>
      </c>
      <c r="K2079">
        <v>1</v>
      </c>
      <c r="L2079">
        <v>5</v>
      </c>
      <c r="M2079">
        <v>3</v>
      </c>
      <c r="N2079">
        <v>12</v>
      </c>
      <c r="O2079">
        <v>2</v>
      </c>
      <c r="P2079">
        <v>0</v>
      </c>
      <c r="Q2079">
        <v>0</v>
      </c>
      <c r="R2079">
        <v>1</v>
      </c>
      <c r="S2079">
        <v>0</v>
      </c>
      <c r="T2079">
        <v>0</v>
      </c>
      <c r="U2079">
        <v>0</v>
      </c>
      <c r="V2079">
        <v>3</v>
      </c>
      <c r="W2079">
        <v>11</v>
      </c>
      <c r="X2079">
        <v>1</v>
      </c>
      <c r="Y2079">
        <v>59</v>
      </c>
      <c r="Z2079">
        <v>2809</v>
      </c>
      <c r="AA2079">
        <v>0</v>
      </c>
      <c r="AB2079">
        <v>0</v>
      </c>
      <c r="AC2079">
        <v>1</v>
      </c>
      <c r="AD2079">
        <v>0</v>
      </c>
      <c r="AE2079">
        <v>0</v>
      </c>
      <c r="AF2079">
        <v>0</v>
      </c>
      <c r="AG2079">
        <v>0</v>
      </c>
      <c r="AH2079">
        <v>1</v>
      </c>
      <c r="AI2079">
        <v>0</v>
      </c>
      <c r="AJ2079">
        <v>0</v>
      </c>
      <c r="AK2079">
        <v>1987</v>
      </c>
      <c r="AL2079">
        <v>1968</v>
      </c>
      <c r="AM2079">
        <v>1</v>
      </c>
    </row>
    <row r="2080" spans="1:39" x14ac:dyDescent="0.25">
      <c r="A2080">
        <v>58275</v>
      </c>
      <c r="B2080">
        <v>1</v>
      </c>
      <c r="C2080">
        <v>1</v>
      </c>
      <c r="D2080">
        <v>48</v>
      </c>
      <c r="E2080">
        <v>189</v>
      </c>
      <c r="F2080">
        <v>10</v>
      </c>
      <c r="G2080">
        <v>253</v>
      </c>
      <c r="H2080">
        <v>56</v>
      </c>
      <c r="I2080">
        <v>43</v>
      </c>
      <c r="J2080">
        <v>64</v>
      </c>
      <c r="K2080">
        <v>6</v>
      </c>
      <c r="L2080">
        <v>8</v>
      </c>
      <c r="M2080">
        <v>2</v>
      </c>
      <c r="N2080">
        <v>7</v>
      </c>
      <c r="O2080">
        <v>7</v>
      </c>
      <c r="P2080">
        <v>0</v>
      </c>
      <c r="Q2080">
        <v>0</v>
      </c>
      <c r="R2080">
        <v>0</v>
      </c>
      <c r="S2080">
        <v>0</v>
      </c>
      <c r="T2080">
        <v>0</v>
      </c>
      <c r="U2080">
        <v>0</v>
      </c>
      <c r="V2080">
        <v>3</v>
      </c>
      <c r="W2080">
        <v>11</v>
      </c>
      <c r="X2080">
        <v>0</v>
      </c>
      <c r="Y2080">
        <v>65</v>
      </c>
      <c r="Z2080">
        <v>2551</v>
      </c>
      <c r="AA2080">
        <v>0</v>
      </c>
      <c r="AB2080">
        <v>0</v>
      </c>
      <c r="AC2080">
        <v>0</v>
      </c>
      <c r="AD2080">
        <v>0</v>
      </c>
      <c r="AE2080">
        <v>1</v>
      </c>
      <c r="AF2080">
        <v>0</v>
      </c>
      <c r="AG2080">
        <v>0</v>
      </c>
      <c r="AH2080">
        <v>1</v>
      </c>
      <c r="AI2080">
        <v>0</v>
      </c>
      <c r="AJ2080">
        <v>0</v>
      </c>
      <c r="AK2080">
        <v>551</v>
      </c>
      <c r="AL2080">
        <v>487</v>
      </c>
      <c r="AM2080">
        <v>0</v>
      </c>
    </row>
    <row r="2081" spans="1:39" x14ac:dyDescent="0.25">
      <c r="A2081">
        <v>44953</v>
      </c>
      <c r="B2081">
        <v>0</v>
      </c>
      <c r="C2081">
        <v>0</v>
      </c>
      <c r="D2081">
        <v>31</v>
      </c>
      <c r="E2081">
        <v>728</v>
      </c>
      <c r="F2081">
        <v>17</v>
      </c>
      <c r="G2081">
        <v>133</v>
      </c>
      <c r="H2081">
        <v>11</v>
      </c>
      <c r="I2081">
        <v>8</v>
      </c>
      <c r="J2081">
        <v>124</v>
      </c>
      <c r="K2081">
        <v>1</v>
      </c>
      <c r="L2081">
        <v>7</v>
      </c>
      <c r="M2081">
        <v>3</v>
      </c>
      <c r="N2081">
        <v>13</v>
      </c>
      <c r="O2081">
        <v>6</v>
      </c>
      <c r="P2081">
        <v>1</v>
      </c>
      <c r="Q2081">
        <v>0</v>
      </c>
      <c r="R2081">
        <v>0</v>
      </c>
      <c r="S2081">
        <v>0</v>
      </c>
      <c r="T2081">
        <v>0</v>
      </c>
      <c r="U2081">
        <v>0</v>
      </c>
      <c r="V2081">
        <v>3</v>
      </c>
      <c r="W2081">
        <v>11</v>
      </c>
      <c r="X2081">
        <v>0</v>
      </c>
      <c r="Y2081">
        <v>39</v>
      </c>
      <c r="Z2081">
        <v>2714</v>
      </c>
      <c r="AA2081">
        <v>0</v>
      </c>
      <c r="AB2081">
        <v>0</v>
      </c>
      <c r="AC2081">
        <v>0</v>
      </c>
      <c r="AD2081">
        <v>1</v>
      </c>
      <c r="AE2081">
        <v>0</v>
      </c>
      <c r="AF2081">
        <v>0</v>
      </c>
      <c r="AG2081">
        <v>0</v>
      </c>
      <c r="AH2081">
        <v>0</v>
      </c>
      <c r="AI2081">
        <v>0</v>
      </c>
      <c r="AJ2081">
        <v>1</v>
      </c>
      <c r="AK2081">
        <v>897</v>
      </c>
      <c r="AL2081">
        <v>773</v>
      </c>
      <c r="AM2081">
        <v>1</v>
      </c>
    </row>
    <row r="2082" spans="1:39" x14ac:dyDescent="0.25">
      <c r="A2082">
        <v>34587</v>
      </c>
      <c r="B2082">
        <v>1</v>
      </c>
      <c r="C2082">
        <v>1</v>
      </c>
      <c r="D2082">
        <v>68</v>
      </c>
      <c r="E2082">
        <v>7</v>
      </c>
      <c r="F2082">
        <v>2</v>
      </c>
      <c r="G2082">
        <v>9</v>
      </c>
      <c r="H2082">
        <v>2</v>
      </c>
      <c r="I2082">
        <v>0</v>
      </c>
      <c r="J2082">
        <v>2</v>
      </c>
      <c r="K2082">
        <v>2</v>
      </c>
      <c r="L2082">
        <v>1</v>
      </c>
      <c r="M2082">
        <v>0</v>
      </c>
      <c r="N2082">
        <v>3</v>
      </c>
      <c r="O2082">
        <v>4</v>
      </c>
      <c r="P2082">
        <v>0</v>
      </c>
      <c r="Q2082">
        <v>0</v>
      </c>
      <c r="R2082">
        <v>0</v>
      </c>
      <c r="S2082">
        <v>0</v>
      </c>
      <c r="T2082">
        <v>0</v>
      </c>
      <c r="U2082">
        <v>0</v>
      </c>
      <c r="V2082">
        <v>3</v>
      </c>
      <c r="W2082">
        <v>11</v>
      </c>
      <c r="X2082">
        <v>0</v>
      </c>
      <c r="Y2082">
        <v>67</v>
      </c>
      <c r="Z2082">
        <v>2203</v>
      </c>
      <c r="AA2082">
        <v>0</v>
      </c>
      <c r="AB2082">
        <v>0</v>
      </c>
      <c r="AC2082">
        <v>0</v>
      </c>
      <c r="AD2082">
        <v>1</v>
      </c>
      <c r="AE2082">
        <v>0</v>
      </c>
      <c r="AF2082">
        <v>0</v>
      </c>
      <c r="AG2082">
        <v>0</v>
      </c>
      <c r="AH2082">
        <v>1</v>
      </c>
      <c r="AI2082">
        <v>0</v>
      </c>
      <c r="AJ2082">
        <v>0</v>
      </c>
      <c r="AK2082">
        <v>20</v>
      </c>
      <c r="AL2082">
        <v>18</v>
      </c>
      <c r="AM2082">
        <v>0</v>
      </c>
    </row>
    <row r="2083" spans="1:39" x14ac:dyDescent="0.25">
      <c r="A2083">
        <v>43018</v>
      </c>
      <c r="B2083">
        <v>0</v>
      </c>
      <c r="C2083">
        <v>1</v>
      </c>
      <c r="D2083">
        <v>46</v>
      </c>
      <c r="E2083">
        <v>35</v>
      </c>
      <c r="F2083">
        <v>4</v>
      </c>
      <c r="G2083">
        <v>17</v>
      </c>
      <c r="H2083">
        <v>7</v>
      </c>
      <c r="I2083">
        <v>6</v>
      </c>
      <c r="J2083">
        <v>64</v>
      </c>
      <c r="K2083">
        <v>1</v>
      </c>
      <c r="L2083">
        <v>2</v>
      </c>
      <c r="M2083">
        <v>2</v>
      </c>
      <c r="N2083">
        <v>2</v>
      </c>
      <c r="O2083">
        <v>5</v>
      </c>
      <c r="P2083">
        <v>0</v>
      </c>
      <c r="Q2083">
        <v>0</v>
      </c>
      <c r="R2083">
        <v>0</v>
      </c>
      <c r="S2083">
        <v>0</v>
      </c>
      <c r="T2083">
        <v>0</v>
      </c>
      <c r="U2083">
        <v>0</v>
      </c>
      <c r="V2083">
        <v>3</v>
      </c>
      <c r="W2083">
        <v>11</v>
      </c>
      <c r="X2083">
        <v>0</v>
      </c>
      <c r="Y2083">
        <v>46</v>
      </c>
      <c r="Z2083">
        <v>2399</v>
      </c>
      <c r="AA2083">
        <v>0</v>
      </c>
      <c r="AB2083">
        <v>0</v>
      </c>
      <c r="AC2083">
        <v>0</v>
      </c>
      <c r="AD2083">
        <v>1</v>
      </c>
      <c r="AE2083">
        <v>0</v>
      </c>
      <c r="AF2083">
        <v>0</v>
      </c>
      <c r="AG2083">
        <v>0</v>
      </c>
      <c r="AH2083">
        <v>0</v>
      </c>
      <c r="AI2083">
        <v>1</v>
      </c>
      <c r="AJ2083">
        <v>0</v>
      </c>
      <c r="AK2083">
        <v>69</v>
      </c>
      <c r="AL2083">
        <v>5</v>
      </c>
      <c r="AM2083">
        <v>0</v>
      </c>
    </row>
    <row r="2084" spans="1:39" x14ac:dyDescent="0.25">
      <c r="A2084">
        <v>45736</v>
      </c>
      <c r="B2084">
        <v>0</v>
      </c>
      <c r="C2084">
        <v>1</v>
      </c>
      <c r="D2084">
        <v>92</v>
      </c>
      <c r="E2084">
        <v>188</v>
      </c>
      <c r="F2084">
        <v>3</v>
      </c>
      <c r="G2084">
        <v>180</v>
      </c>
      <c r="H2084">
        <v>20</v>
      </c>
      <c r="I2084">
        <v>3</v>
      </c>
      <c r="J2084">
        <v>43</v>
      </c>
      <c r="K2084">
        <v>5</v>
      </c>
      <c r="L2084">
        <v>7</v>
      </c>
      <c r="M2084">
        <v>1</v>
      </c>
      <c r="N2084">
        <v>6</v>
      </c>
      <c r="O2084">
        <v>7</v>
      </c>
      <c r="P2084">
        <v>0</v>
      </c>
      <c r="Q2084">
        <v>0</v>
      </c>
      <c r="R2084">
        <v>0</v>
      </c>
      <c r="S2084">
        <v>0</v>
      </c>
      <c r="T2084">
        <v>0</v>
      </c>
      <c r="U2084">
        <v>0</v>
      </c>
      <c r="V2084">
        <v>3</v>
      </c>
      <c r="W2084">
        <v>11</v>
      </c>
      <c r="X2084">
        <v>0</v>
      </c>
      <c r="Y2084">
        <v>66</v>
      </c>
      <c r="Z2084">
        <v>2499</v>
      </c>
      <c r="AA2084">
        <v>0</v>
      </c>
      <c r="AB2084">
        <v>1</v>
      </c>
      <c r="AC2084">
        <v>0</v>
      </c>
      <c r="AD2084">
        <v>0</v>
      </c>
      <c r="AE2084">
        <v>0</v>
      </c>
      <c r="AF2084">
        <v>0</v>
      </c>
      <c r="AG2084">
        <v>0</v>
      </c>
      <c r="AH2084">
        <v>0</v>
      </c>
      <c r="AI2084">
        <v>1</v>
      </c>
      <c r="AJ2084">
        <v>0</v>
      </c>
      <c r="AK2084">
        <v>394</v>
      </c>
      <c r="AL2084">
        <v>351</v>
      </c>
      <c r="AM2084">
        <v>0</v>
      </c>
    </row>
    <row r="2085" spans="1:39" x14ac:dyDescent="0.25">
      <c r="A2085">
        <v>66476</v>
      </c>
      <c r="B2085">
        <v>0</v>
      </c>
      <c r="C2085">
        <v>1</v>
      </c>
      <c r="D2085">
        <v>80</v>
      </c>
      <c r="E2085">
        <v>742</v>
      </c>
      <c r="F2085">
        <v>28</v>
      </c>
      <c r="G2085">
        <v>152</v>
      </c>
      <c r="H2085">
        <v>25</v>
      </c>
      <c r="I2085">
        <v>9</v>
      </c>
      <c r="J2085">
        <v>57</v>
      </c>
      <c r="K2085">
        <v>2</v>
      </c>
      <c r="L2085">
        <v>6</v>
      </c>
      <c r="M2085">
        <v>8</v>
      </c>
      <c r="N2085">
        <v>10</v>
      </c>
      <c r="O2085">
        <v>4</v>
      </c>
      <c r="P2085">
        <v>0</v>
      </c>
      <c r="Q2085">
        <v>0</v>
      </c>
      <c r="R2085">
        <v>0</v>
      </c>
      <c r="S2085">
        <v>0</v>
      </c>
      <c r="T2085">
        <v>0</v>
      </c>
      <c r="U2085">
        <v>0</v>
      </c>
      <c r="V2085">
        <v>3</v>
      </c>
      <c r="W2085">
        <v>11</v>
      </c>
      <c r="X2085">
        <v>0</v>
      </c>
      <c r="Y2085">
        <v>51</v>
      </c>
      <c r="Z2085">
        <v>2366</v>
      </c>
      <c r="AA2085">
        <v>0</v>
      </c>
      <c r="AB2085">
        <v>0</v>
      </c>
      <c r="AC2085">
        <v>0</v>
      </c>
      <c r="AD2085">
        <v>1</v>
      </c>
      <c r="AE2085">
        <v>0</v>
      </c>
      <c r="AF2085">
        <v>0</v>
      </c>
      <c r="AG2085">
        <v>0</v>
      </c>
      <c r="AH2085">
        <v>0</v>
      </c>
      <c r="AI2085">
        <v>1</v>
      </c>
      <c r="AJ2085">
        <v>0</v>
      </c>
      <c r="AK2085">
        <v>956</v>
      </c>
      <c r="AL2085">
        <v>899</v>
      </c>
      <c r="AM2085">
        <v>0</v>
      </c>
    </row>
    <row r="2086" spans="1:39" x14ac:dyDescent="0.25">
      <c r="A2086">
        <v>27733</v>
      </c>
      <c r="B2086">
        <v>1</v>
      </c>
      <c r="C2086">
        <v>0</v>
      </c>
      <c r="D2086">
        <v>16</v>
      </c>
      <c r="E2086">
        <v>0</v>
      </c>
      <c r="F2086">
        <v>7</v>
      </c>
      <c r="G2086">
        <v>5</v>
      </c>
      <c r="H2086">
        <v>26</v>
      </c>
      <c r="I2086">
        <v>2</v>
      </c>
      <c r="J2086">
        <v>17</v>
      </c>
      <c r="K2086">
        <v>2</v>
      </c>
      <c r="L2086">
        <v>2</v>
      </c>
      <c r="M2086">
        <v>0</v>
      </c>
      <c r="N2086">
        <v>3</v>
      </c>
      <c r="O2086">
        <v>7</v>
      </c>
      <c r="P2086">
        <v>0</v>
      </c>
      <c r="Q2086">
        <v>0</v>
      </c>
      <c r="R2086">
        <v>0</v>
      </c>
      <c r="S2086">
        <v>0</v>
      </c>
      <c r="T2086">
        <v>0</v>
      </c>
      <c r="U2086">
        <v>0</v>
      </c>
      <c r="V2086">
        <v>3</v>
      </c>
      <c r="W2086">
        <v>11</v>
      </c>
      <c r="X2086">
        <v>0</v>
      </c>
      <c r="Y2086">
        <v>39</v>
      </c>
      <c r="Z2086">
        <v>2466</v>
      </c>
      <c r="AA2086">
        <v>0</v>
      </c>
      <c r="AB2086">
        <v>1</v>
      </c>
      <c r="AC2086">
        <v>0</v>
      </c>
      <c r="AD2086">
        <v>0</v>
      </c>
      <c r="AE2086">
        <v>0</v>
      </c>
      <c r="AF2086">
        <v>1</v>
      </c>
      <c r="AG2086">
        <v>0</v>
      </c>
      <c r="AH2086">
        <v>0</v>
      </c>
      <c r="AI2086">
        <v>0</v>
      </c>
      <c r="AJ2086">
        <v>0</v>
      </c>
      <c r="AK2086">
        <v>40</v>
      </c>
      <c r="AL2086">
        <v>23</v>
      </c>
      <c r="AM2086">
        <v>0</v>
      </c>
    </row>
    <row r="2087" spans="1:39" x14ac:dyDescent="0.25">
      <c r="A2087">
        <v>69805</v>
      </c>
      <c r="B2087">
        <v>0</v>
      </c>
      <c r="C2087">
        <v>1</v>
      </c>
      <c r="D2087">
        <v>50</v>
      </c>
      <c r="E2087">
        <v>750</v>
      </c>
      <c r="F2087">
        <v>71</v>
      </c>
      <c r="G2087">
        <v>174</v>
      </c>
      <c r="H2087">
        <v>13</v>
      </c>
      <c r="I2087">
        <v>10</v>
      </c>
      <c r="J2087">
        <v>20</v>
      </c>
      <c r="K2087">
        <v>2</v>
      </c>
      <c r="L2087">
        <v>6</v>
      </c>
      <c r="M2087">
        <v>8</v>
      </c>
      <c r="N2087">
        <v>11</v>
      </c>
      <c r="O2087">
        <v>2</v>
      </c>
      <c r="P2087">
        <v>0</v>
      </c>
      <c r="Q2087">
        <v>0</v>
      </c>
      <c r="R2087">
        <v>0</v>
      </c>
      <c r="S2087">
        <v>0</v>
      </c>
      <c r="T2087">
        <v>0</v>
      </c>
      <c r="U2087">
        <v>0</v>
      </c>
      <c r="V2087">
        <v>3</v>
      </c>
      <c r="W2087">
        <v>11</v>
      </c>
      <c r="X2087">
        <v>0</v>
      </c>
      <c r="Y2087">
        <v>68</v>
      </c>
      <c r="Z2087">
        <v>2318</v>
      </c>
      <c r="AA2087">
        <v>0</v>
      </c>
      <c r="AB2087">
        <v>0</v>
      </c>
      <c r="AC2087">
        <v>0</v>
      </c>
      <c r="AD2087">
        <v>1</v>
      </c>
      <c r="AE2087">
        <v>0</v>
      </c>
      <c r="AF2087">
        <v>0</v>
      </c>
      <c r="AG2087">
        <v>0</v>
      </c>
      <c r="AH2087">
        <v>0</v>
      </c>
      <c r="AI2087">
        <v>0</v>
      </c>
      <c r="AJ2087">
        <v>1</v>
      </c>
      <c r="AK2087">
        <v>1018</v>
      </c>
      <c r="AL2087">
        <v>998</v>
      </c>
      <c r="AM2087">
        <v>0</v>
      </c>
    </row>
    <row r="2088" spans="1:39" x14ac:dyDescent="0.25">
      <c r="A2088">
        <v>72217</v>
      </c>
      <c r="B2088">
        <v>0</v>
      </c>
      <c r="C2088">
        <v>0</v>
      </c>
      <c r="D2088">
        <v>93</v>
      </c>
      <c r="E2088">
        <v>816</v>
      </c>
      <c r="F2088">
        <v>42</v>
      </c>
      <c r="G2088">
        <v>450</v>
      </c>
      <c r="H2088">
        <v>55</v>
      </c>
      <c r="I2088">
        <v>56</v>
      </c>
      <c r="J2088">
        <v>154</v>
      </c>
      <c r="K2088">
        <v>1</v>
      </c>
      <c r="L2088">
        <v>3</v>
      </c>
      <c r="M2088">
        <v>10</v>
      </c>
      <c r="N2088">
        <v>8</v>
      </c>
      <c r="O2088">
        <v>2</v>
      </c>
      <c r="P2088">
        <v>0</v>
      </c>
      <c r="Q2088">
        <v>0</v>
      </c>
      <c r="R2088">
        <v>0</v>
      </c>
      <c r="S2088">
        <v>0</v>
      </c>
      <c r="T2088">
        <v>0</v>
      </c>
      <c r="U2088">
        <v>0</v>
      </c>
      <c r="V2088">
        <v>3</v>
      </c>
      <c r="W2088">
        <v>11</v>
      </c>
      <c r="X2088">
        <v>0</v>
      </c>
      <c r="Y2088">
        <v>58</v>
      </c>
      <c r="Z2088">
        <v>2604</v>
      </c>
      <c r="AA2088">
        <v>0</v>
      </c>
      <c r="AB2088">
        <v>0</v>
      </c>
      <c r="AC2088">
        <v>1</v>
      </c>
      <c r="AD2088">
        <v>0</v>
      </c>
      <c r="AE2088">
        <v>0</v>
      </c>
      <c r="AF2088">
        <v>0</v>
      </c>
      <c r="AG2088">
        <v>0</v>
      </c>
      <c r="AH2088">
        <v>0</v>
      </c>
      <c r="AI2088">
        <v>1</v>
      </c>
      <c r="AJ2088">
        <v>0</v>
      </c>
      <c r="AK2088">
        <v>1419</v>
      </c>
      <c r="AL2088">
        <v>1265</v>
      </c>
      <c r="AM2088">
        <v>0</v>
      </c>
    </row>
    <row r="2089" spans="1:39" x14ac:dyDescent="0.25">
      <c r="A2089">
        <v>25818</v>
      </c>
      <c r="B2089">
        <v>1</v>
      </c>
      <c r="C2089">
        <v>0</v>
      </c>
      <c r="D2089">
        <v>51</v>
      </c>
      <c r="E2089">
        <v>5</v>
      </c>
      <c r="F2089">
        <v>2</v>
      </c>
      <c r="G2089">
        <v>8</v>
      </c>
      <c r="H2089">
        <v>2</v>
      </c>
      <c r="I2089">
        <v>2</v>
      </c>
      <c r="J2089">
        <v>9</v>
      </c>
      <c r="K2089">
        <v>1</v>
      </c>
      <c r="L2089">
        <v>0</v>
      </c>
      <c r="M2089">
        <v>1</v>
      </c>
      <c r="N2089">
        <v>2</v>
      </c>
      <c r="O2089">
        <v>7</v>
      </c>
      <c r="P2089">
        <v>0</v>
      </c>
      <c r="Q2089">
        <v>0</v>
      </c>
      <c r="R2089">
        <v>0</v>
      </c>
      <c r="S2089">
        <v>0</v>
      </c>
      <c r="T2089">
        <v>0</v>
      </c>
      <c r="U2089">
        <v>0</v>
      </c>
      <c r="V2089">
        <v>3</v>
      </c>
      <c r="W2089">
        <v>11</v>
      </c>
      <c r="X2089">
        <v>0</v>
      </c>
      <c r="Y2089">
        <v>49</v>
      </c>
      <c r="Z2089">
        <v>2778</v>
      </c>
      <c r="AA2089">
        <v>1</v>
      </c>
      <c r="AB2089">
        <v>0</v>
      </c>
      <c r="AC2089">
        <v>0</v>
      </c>
      <c r="AD2089">
        <v>0</v>
      </c>
      <c r="AE2089">
        <v>0</v>
      </c>
      <c r="AF2089">
        <v>0</v>
      </c>
      <c r="AG2089">
        <v>0</v>
      </c>
      <c r="AH2089">
        <v>1</v>
      </c>
      <c r="AI2089">
        <v>0</v>
      </c>
      <c r="AJ2089">
        <v>0</v>
      </c>
      <c r="AK2089">
        <v>19</v>
      </c>
      <c r="AL2089">
        <v>10</v>
      </c>
      <c r="AM2089">
        <v>0</v>
      </c>
    </row>
    <row r="2090" spans="1:39" x14ac:dyDescent="0.25">
      <c r="A2090">
        <v>37509</v>
      </c>
      <c r="B2090">
        <v>1</v>
      </c>
      <c r="C2090">
        <v>0</v>
      </c>
      <c r="D2090">
        <v>24</v>
      </c>
      <c r="E2090">
        <v>37</v>
      </c>
      <c r="F2090">
        <v>5</v>
      </c>
      <c r="G2090">
        <v>56</v>
      </c>
      <c r="H2090">
        <v>12</v>
      </c>
      <c r="I2090">
        <v>8</v>
      </c>
      <c r="J2090">
        <v>5</v>
      </c>
      <c r="K2090">
        <v>2</v>
      </c>
      <c r="L2090">
        <v>3</v>
      </c>
      <c r="M2090">
        <v>0</v>
      </c>
      <c r="N2090">
        <v>4</v>
      </c>
      <c r="O2090">
        <v>7</v>
      </c>
      <c r="P2090">
        <v>0</v>
      </c>
      <c r="Q2090">
        <v>0</v>
      </c>
      <c r="R2090">
        <v>0</v>
      </c>
      <c r="S2090">
        <v>0</v>
      </c>
      <c r="T2090">
        <v>0</v>
      </c>
      <c r="U2090">
        <v>0</v>
      </c>
      <c r="V2090">
        <v>3</v>
      </c>
      <c r="W2090">
        <v>11</v>
      </c>
      <c r="X2090">
        <v>0</v>
      </c>
      <c r="Y2090">
        <v>44</v>
      </c>
      <c r="Z2090">
        <v>2814</v>
      </c>
      <c r="AA2090">
        <v>0</v>
      </c>
      <c r="AB2090">
        <v>0</v>
      </c>
      <c r="AC2090">
        <v>0</v>
      </c>
      <c r="AD2090">
        <v>1</v>
      </c>
      <c r="AE2090">
        <v>0</v>
      </c>
      <c r="AF2090">
        <v>0</v>
      </c>
      <c r="AG2090">
        <v>0</v>
      </c>
      <c r="AH2090">
        <v>0</v>
      </c>
      <c r="AI2090">
        <v>1</v>
      </c>
      <c r="AJ2090">
        <v>0</v>
      </c>
      <c r="AK2090">
        <v>118</v>
      </c>
      <c r="AL2090">
        <v>113</v>
      </c>
      <c r="AM2090">
        <v>0</v>
      </c>
    </row>
    <row r="2091" spans="1:39" x14ac:dyDescent="0.25">
      <c r="A2091">
        <v>25176</v>
      </c>
      <c r="B2091">
        <v>1</v>
      </c>
      <c r="C2091">
        <v>1</v>
      </c>
      <c r="D2091">
        <v>79</v>
      </c>
      <c r="E2091">
        <v>4</v>
      </c>
      <c r="F2091">
        <v>0</v>
      </c>
      <c r="G2091">
        <v>4</v>
      </c>
      <c r="H2091">
        <v>0</v>
      </c>
      <c r="I2091">
        <v>0</v>
      </c>
      <c r="J2091">
        <v>5</v>
      </c>
      <c r="K2091">
        <v>1</v>
      </c>
      <c r="L2091">
        <v>1</v>
      </c>
      <c r="M2091">
        <v>0</v>
      </c>
      <c r="N2091">
        <v>2</v>
      </c>
      <c r="O2091">
        <v>7</v>
      </c>
      <c r="P2091">
        <v>0</v>
      </c>
      <c r="Q2091">
        <v>0</v>
      </c>
      <c r="R2091">
        <v>0</v>
      </c>
      <c r="S2091">
        <v>0</v>
      </c>
      <c r="T2091">
        <v>0</v>
      </c>
      <c r="U2091">
        <v>0</v>
      </c>
      <c r="V2091">
        <v>3</v>
      </c>
      <c r="W2091">
        <v>11</v>
      </c>
      <c r="X2091">
        <v>0</v>
      </c>
      <c r="Y2091">
        <v>44</v>
      </c>
      <c r="Z2091">
        <v>2482</v>
      </c>
      <c r="AA2091">
        <v>0</v>
      </c>
      <c r="AB2091">
        <v>0</v>
      </c>
      <c r="AC2091">
        <v>0</v>
      </c>
      <c r="AD2091">
        <v>1</v>
      </c>
      <c r="AE2091">
        <v>0</v>
      </c>
      <c r="AF2091">
        <v>1</v>
      </c>
      <c r="AG2091">
        <v>0</v>
      </c>
      <c r="AH2091">
        <v>0</v>
      </c>
      <c r="AI2091">
        <v>0</v>
      </c>
      <c r="AJ2091">
        <v>0</v>
      </c>
      <c r="AK2091">
        <v>8</v>
      </c>
      <c r="AL2091">
        <v>3</v>
      </c>
      <c r="AM2091">
        <v>0</v>
      </c>
    </row>
    <row r="2092" spans="1:39" x14ac:dyDescent="0.25">
      <c r="A2092">
        <v>43586</v>
      </c>
      <c r="B2092">
        <v>0</v>
      </c>
      <c r="C2092">
        <v>1</v>
      </c>
      <c r="D2092">
        <v>26</v>
      </c>
      <c r="E2092">
        <v>99</v>
      </c>
      <c r="F2092">
        <v>2</v>
      </c>
      <c r="G2092">
        <v>11</v>
      </c>
      <c r="H2092">
        <v>4</v>
      </c>
      <c r="I2092">
        <v>0</v>
      </c>
      <c r="J2092">
        <v>16</v>
      </c>
      <c r="K2092">
        <v>3</v>
      </c>
      <c r="L2092">
        <v>3</v>
      </c>
      <c r="M2092">
        <v>0</v>
      </c>
      <c r="N2092">
        <v>4</v>
      </c>
      <c r="O2092">
        <v>8</v>
      </c>
      <c r="P2092">
        <v>0</v>
      </c>
      <c r="Q2092">
        <v>0</v>
      </c>
      <c r="R2092">
        <v>0</v>
      </c>
      <c r="S2092">
        <v>0</v>
      </c>
      <c r="T2092">
        <v>0</v>
      </c>
      <c r="U2092">
        <v>0</v>
      </c>
      <c r="V2092">
        <v>3</v>
      </c>
      <c r="W2092">
        <v>11</v>
      </c>
      <c r="X2092">
        <v>0</v>
      </c>
      <c r="Y2092">
        <v>40</v>
      </c>
      <c r="Z2092">
        <v>2827</v>
      </c>
      <c r="AA2092">
        <v>0</v>
      </c>
      <c r="AB2092">
        <v>1</v>
      </c>
      <c r="AC2092">
        <v>0</v>
      </c>
      <c r="AD2092">
        <v>0</v>
      </c>
      <c r="AE2092">
        <v>0</v>
      </c>
      <c r="AF2092">
        <v>0</v>
      </c>
      <c r="AG2092">
        <v>0</v>
      </c>
      <c r="AH2092">
        <v>1</v>
      </c>
      <c r="AI2092">
        <v>0</v>
      </c>
      <c r="AJ2092">
        <v>0</v>
      </c>
      <c r="AK2092">
        <v>116</v>
      </c>
      <c r="AL2092">
        <v>100</v>
      </c>
      <c r="AM2092">
        <v>0</v>
      </c>
    </row>
    <row r="2093" spans="1:39" x14ac:dyDescent="0.25">
      <c r="A2093">
        <v>53230</v>
      </c>
      <c r="B2093">
        <v>0</v>
      </c>
      <c r="C2093">
        <v>1</v>
      </c>
      <c r="D2093">
        <v>86</v>
      </c>
      <c r="E2093">
        <v>176</v>
      </c>
      <c r="F2093">
        <v>72</v>
      </c>
      <c r="G2093">
        <v>98</v>
      </c>
      <c r="H2093">
        <v>136</v>
      </c>
      <c r="I2093">
        <v>21</v>
      </c>
      <c r="J2093">
        <v>229</v>
      </c>
      <c r="K2093">
        <v>4</v>
      </c>
      <c r="L2093">
        <v>5</v>
      </c>
      <c r="M2093">
        <v>2</v>
      </c>
      <c r="N2093">
        <v>12</v>
      </c>
      <c r="O2093">
        <v>5</v>
      </c>
      <c r="P2093">
        <v>0</v>
      </c>
      <c r="Q2093">
        <v>0</v>
      </c>
      <c r="R2093">
        <v>0</v>
      </c>
      <c r="S2093">
        <v>0</v>
      </c>
      <c r="T2093">
        <v>0</v>
      </c>
      <c r="U2093">
        <v>0</v>
      </c>
      <c r="V2093">
        <v>3</v>
      </c>
      <c r="W2093">
        <v>11</v>
      </c>
      <c r="X2093">
        <v>0</v>
      </c>
      <c r="Y2093">
        <v>64</v>
      </c>
      <c r="Z2093">
        <v>2854</v>
      </c>
      <c r="AA2093">
        <v>0</v>
      </c>
      <c r="AB2093">
        <v>1</v>
      </c>
      <c r="AC2093">
        <v>0</v>
      </c>
      <c r="AD2093">
        <v>0</v>
      </c>
      <c r="AE2093">
        <v>0</v>
      </c>
      <c r="AF2093">
        <v>1</v>
      </c>
      <c r="AG2093">
        <v>0</v>
      </c>
      <c r="AH2093">
        <v>0</v>
      </c>
      <c r="AI2093">
        <v>0</v>
      </c>
      <c r="AJ2093">
        <v>0</v>
      </c>
      <c r="AK2093">
        <v>503</v>
      </c>
      <c r="AL2093">
        <v>274</v>
      </c>
      <c r="AM2093">
        <v>0</v>
      </c>
    </row>
    <row r="2094" spans="1:39" x14ac:dyDescent="0.25">
      <c r="A2094">
        <v>50116</v>
      </c>
      <c r="B2094">
        <v>1</v>
      </c>
      <c r="C2094">
        <v>1</v>
      </c>
      <c r="D2094">
        <v>68</v>
      </c>
      <c r="E2094">
        <v>54</v>
      </c>
      <c r="F2094">
        <v>0</v>
      </c>
      <c r="G2094">
        <v>10</v>
      </c>
      <c r="H2094">
        <v>0</v>
      </c>
      <c r="I2094">
        <v>0</v>
      </c>
      <c r="J2094">
        <v>2</v>
      </c>
      <c r="K2094">
        <v>2</v>
      </c>
      <c r="L2094">
        <v>1</v>
      </c>
      <c r="M2094">
        <v>0</v>
      </c>
      <c r="N2094">
        <v>4</v>
      </c>
      <c r="O2094">
        <v>5</v>
      </c>
      <c r="P2094">
        <v>0</v>
      </c>
      <c r="Q2094">
        <v>1</v>
      </c>
      <c r="R2094">
        <v>0</v>
      </c>
      <c r="S2094">
        <v>0</v>
      </c>
      <c r="T2094">
        <v>0</v>
      </c>
      <c r="U2094">
        <v>0</v>
      </c>
      <c r="V2094">
        <v>3</v>
      </c>
      <c r="W2094">
        <v>11</v>
      </c>
      <c r="X2094">
        <v>0</v>
      </c>
      <c r="Y2094">
        <v>63</v>
      </c>
      <c r="Z2094">
        <v>2168</v>
      </c>
      <c r="AA2094">
        <v>0</v>
      </c>
      <c r="AB2094">
        <v>0</v>
      </c>
      <c r="AC2094">
        <v>0</v>
      </c>
      <c r="AD2094">
        <v>1</v>
      </c>
      <c r="AE2094">
        <v>0</v>
      </c>
      <c r="AF2094">
        <v>0</v>
      </c>
      <c r="AG2094">
        <v>0</v>
      </c>
      <c r="AH2094">
        <v>1</v>
      </c>
      <c r="AI2094">
        <v>0</v>
      </c>
      <c r="AJ2094">
        <v>0</v>
      </c>
      <c r="AK2094">
        <v>64</v>
      </c>
      <c r="AL2094">
        <v>62</v>
      </c>
      <c r="AM2094">
        <v>1</v>
      </c>
    </row>
    <row r="2095" spans="1:39" x14ac:dyDescent="0.25">
      <c r="A2095">
        <v>84906</v>
      </c>
      <c r="B2095">
        <v>0</v>
      </c>
      <c r="C2095">
        <v>0</v>
      </c>
      <c r="D2095">
        <v>98</v>
      </c>
      <c r="E2095">
        <v>997</v>
      </c>
      <c r="F2095">
        <v>15</v>
      </c>
      <c r="G2095">
        <v>414</v>
      </c>
      <c r="H2095">
        <v>99</v>
      </c>
      <c r="I2095">
        <v>30</v>
      </c>
      <c r="J2095">
        <v>76</v>
      </c>
      <c r="K2095">
        <v>1</v>
      </c>
      <c r="L2095">
        <v>5</v>
      </c>
      <c r="M2095">
        <v>6</v>
      </c>
      <c r="N2095">
        <v>12</v>
      </c>
      <c r="O2095">
        <v>2</v>
      </c>
      <c r="P2095">
        <v>0</v>
      </c>
      <c r="Q2095">
        <v>1</v>
      </c>
      <c r="R2095">
        <v>1</v>
      </c>
      <c r="S2095">
        <v>0</v>
      </c>
      <c r="T2095">
        <v>1</v>
      </c>
      <c r="U2095">
        <v>0</v>
      </c>
      <c r="V2095">
        <v>3</v>
      </c>
      <c r="W2095">
        <v>11</v>
      </c>
      <c r="X2095">
        <v>0</v>
      </c>
      <c r="Y2095">
        <v>48</v>
      </c>
      <c r="Z2095">
        <v>2427</v>
      </c>
      <c r="AA2095">
        <v>0</v>
      </c>
      <c r="AB2095">
        <v>0</v>
      </c>
      <c r="AC2095">
        <v>0</v>
      </c>
      <c r="AD2095">
        <v>1</v>
      </c>
      <c r="AE2095">
        <v>0</v>
      </c>
      <c r="AF2095">
        <v>0</v>
      </c>
      <c r="AG2095">
        <v>0</v>
      </c>
      <c r="AH2095">
        <v>1</v>
      </c>
      <c r="AI2095">
        <v>0</v>
      </c>
      <c r="AJ2095">
        <v>0</v>
      </c>
      <c r="AK2095">
        <v>1555</v>
      </c>
      <c r="AL2095">
        <v>1479</v>
      </c>
      <c r="AM2095">
        <v>3</v>
      </c>
    </row>
    <row r="2096" spans="1:39" x14ac:dyDescent="0.25">
      <c r="A2096">
        <v>61286</v>
      </c>
      <c r="B2096">
        <v>0</v>
      </c>
      <c r="C2096">
        <v>1</v>
      </c>
      <c r="D2096">
        <v>34</v>
      </c>
      <c r="E2096">
        <v>356</v>
      </c>
      <c r="F2096">
        <v>0</v>
      </c>
      <c r="G2096">
        <v>107</v>
      </c>
      <c r="H2096">
        <v>19</v>
      </c>
      <c r="I2096">
        <v>9</v>
      </c>
      <c r="J2096">
        <v>117</v>
      </c>
      <c r="K2096">
        <v>2</v>
      </c>
      <c r="L2096">
        <v>7</v>
      </c>
      <c r="M2096">
        <v>1</v>
      </c>
      <c r="N2096">
        <v>8</v>
      </c>
      <c r="O2096">
        <v>5</v>
      </c>
      <c r="P2096">
        <v>0</v>
      </c>
      <c r="Q2096">
        <v>0</v>
      </c>
      <c r="R2096">
        <v>0</v>
      </c>
      <c r="S2096">
        <v>0</v>
      </c>
      <c r="T2096">
        <v>0</v>
      </c>
      <c r="U2096">
        <v>0</v>
      </c>
      <c r="V2096">
        <v>3</v>
      </c>
      <c r="W2096">
        <v>11</v>
      </c>
      <c r="X2096">
        <v>0</v>
      </c>
      <c r="Y2096">
        <v>54</v>
      </c>
      <c r="Z2096">
        <v>2490</v>
      </c>
      <c r="AA2096">
        <v>0</v>
      </c>
      <c r="AB2096">
        <v>1</v>
      </c>
      <c r="AC2096">
        <v>0</v>
      </c>
      <c r="AD2096">
        <v>0</v>
      </c>
      <c r="AE2096">
        <v>0</v>
      </c>
      <c r="AF2096">
        <v>0</v>
      </c>
      <c r="AG2096">
        <v>0</v>
      </c>
      <c r="AH2096">
        <v>1</v>
      </c>
      <c r="AI2096">
        <v>0</v>
      </c>
      <c r="AJ2096">
        <v>0</v>
      </c>
      <c r="AK2096">
        <v>491</v>
      </c>
      <c r="AL2096">
        <v>374</v>
      </c>
      <c r="AM2096">
        <v>0</v>
      </c>
    </row>
    <row r="2097" spans="1:39" x14ac:dyDescent="0.25">
      <c r="A2097">
        <v>82333</v>
      </c>
      <c r="B2097">
        <v>0</v>
      </c>
      <c r="C2097">
        <v>0</v>
      </c>
      <c r="D2097">
        <v>60</v>
      </c>
      <c r="E2097">
        <v>1311</v>
      </c>
      <c r="F2097">
        <v>0</v>
      </c>
      <c r="G2097">
        <v>359</v>
      </c>
      <c r="H2097">
        <v>46</v>
      </c>
      <c r="I2097">
        <v>89</v>
      </c>
      <c r="J2097">
        <v>17</v>
      </c>
      <c r="K2097">
        <v>1</v>
      </c>
      <c r="L2097">
        <v>4</v>
      </c>
      <c r="M2097">
        <v>3</v>
      </c>
      <c r="N2097">
        <v>10</v>
      </c>
      <c r="O2097">
        <v>2</v>
      </c>
      <c r="P2097">
        <v>0</v>
      </c>
      <c r="Q2097">
        <v>0</v>
      </c>
      <c r="R2097">
        <v>1</v>
      </c>
      <c r="S2097">
        <v>0</v>
      </c>
      <c r="T2097">
        <v>0</v>
      </c>
      <c r="U2097">
        <v>0</v>
      </c>
      <c r="V2097">
        <v>3</v>
      </c>
      <c r="W2097">
        <v>11</v>
      </c>
      <c r="X2097">
        <v>1</v>
      </c>
      <c r="Y2097">
        <v>34</v>
      </c>
      <c r="Z2097">
        <v>2615</v>
      </c>
      <c r="AA2097">
        <v>0</v>
      </c>
      <c r="AB2097">
        <v>1</v>
      </c>
      <c r="AC2097">
        <v>0</v>
      </c>
      <c r="AD2097">
        <v>0</v>
      </c>
      <c r="AE2097">
        <v>0</v>
      </c>
      <c r="AF2097">
        <v>0</v>
      </c>
      <c r="AG2097">
        <v>0</v>
      </c>
      <c r="AH2097">
        <v>0</v>
      </c>
      <c r="AI2097">
        <v>0</v>
      </c>
      <c r="AJ2097">
        <v>1</v>
      </c>
      <c r="AK2097">
        <v>1805</v>
      </c>
      <c r="AL2097">
        <v>1788</v>
      </c>
      <c r="AM2097">
        <v>1</v>
      </c>
    </row>
    <row r="2098" spans="1:39" x14ac:dyDescent="0.25">
      <c r="A2098">
        <v>65220</v>
      </c>
      <c r="B2098">
        <v>0</v>
      </c>
      <c r="C2098">
        <v>0</v>
      </c>
      <c r="D2098">
        <v>3</v>
      </c>
      <c r="E2098">
        <v>890</v>
      </c>
      <c r="F2098">
        <v>63</v>
      </c>
      <c r="G2098">
        <v>292</v>
      </c>
      <c r="H2098">
        <v>0</v>
      </c>
      <c r="I2098">
        <v>25</v>
      </c>
      <c r="J2098">
        <v>12</v>
      </c>
      <c r="K2098">
        <v>4</v>
      </c>
      <c r="L2098">
        <v>8</v>
      </c>
      <c r="M2098">
        <v>4</v>
      </c>
      <c r="N2098">
        <v>7</v>
      </c>
      <c r="O2098">
        <v>6</v>
      </c>
      <c r="P2098">
        <v>0</v>
      </c>
      <c r="Q2098">
        <v>0</v>
      </c>
      <c r="R2098">
        <v>0</v>
      </c>
      <c r="S2098">
        <v>0</v>
      </c>
      <c r="T2098">
        <v>0</v>
      </c>
      <c r="U2098">
        <v>0</v>
      </c>
      <c r="V2098">
        <v>3</v>
      </c>
      <c r="W2098">
        <v>11</v>
      </c>
      <c r="X2098">
        <v>1</v>
      </c>
      <c r="Y2098">
        <v>55</v>
      </c>
      <c r="Z2098">
        <v>2823</v>
      </c>
      <c r="AA2098">
        <v>0</v>
      </c>
      <c r="AB2098">
        <v>0</v>
      </c>
      <c r="AC2098">
        <v>0</v>
      </c>
      <c r="AD2098">
        <v>1</v>
      </c>
      <c r="AE2098">
        <v>0</v>
      </c>
      <c r="AF2098">
        <v>0</v>
      </c>
      <c r="AG2098">
        <v>0</v>
      </c>
      <c r="AH2098">
        <v>0</v>
      </c>
      <c r="AI2098">
        <v>0</v>
      </c>
      <c r="AJ2098">
        <v>1</v>
      </c>
      <c r="AK2098">
        <v>1270</v>
      </c>
      <c r="AL2098">
        <v>1258</v>
      </c>
      <c r="AM2098">
        <v>0</v>
      </c>
    </row>
    <row r="2099" spans="1:39" x14ac:dyDescent="0.25">
      <c r="A2099">
        <v>33590</v>
      </c>
      <c r="B2099">
        <v>2</v>
      </c>
      <c r="C2099">
        <v>1</v>
      </c>
      <c r="D2099">
        <v>65</v>
      </c>
      <c r="E2099">
        <v>4</v>
      </c>
      <c r="F2099">
        <v>0</v>
      </c>
      <c r="G2099">
        <v>2</v>
      </c>
      <c r="H2099">
        <v>0</v>
      </c>
      <c r="I2099">
        <v>0</v>
      </c>
      <c r="J2099">
        <v>2</v>
      </c>
      <c r="K2099">
        <v>1</v>
      </c>
      <c r="L2099">
        <v>1</v>
      </c>
      <c r="M2099">
        <v>0</v>
      </c>
      <c r="N2099">
        <v>2</v>
      </c>
      <c r="O2099">
        <v>7</v>
      </c>
      <c r="P2099">
        <v>0</v>
      </c>
      <c r="Q2099">
        <v>0</v>
      </c>
      <c r="R2099">
        <v>0</v>
      </c>
      <c r="S2099">
        <v>0</v>
      </c>
      <c r="T2099">
        <v>0</v>
      </c>
      <c r="U2099">
        <v>0</v>
      </c>
      <c r="V2099">
        <v>3</v>
      </c>
      <c r="W2099">
        <v>11</v>
      </c>
      <c r="X2099">
        <v>0</v>
      </c>
      <c r="Y2099">
        <v>46</v>
      </c>
      <c r="Z2099">
        <v>2397</v>
      </c>
      <c r="AA2099">
        <v>0</v>
      </c>
      <c r="AB2099">
        <v>0</v>
      </c>
      <c r="AC2099">
        <v>0</v>
      </c>
      <c r="AD2099">
        <v>1</v>
      </c>
      <c r="AE2099">
        <v>0</v>
      </c>
      <c r="AF2099">
        <v>0</v>
      </c>
      <c r="AG2099">
        <v>0</v>
      </c>
      <c r="AH2099">
        <v>1</v>
      </c>
      <c r="AI2099">
        <v>0</v>
      </c>
      <c r="AJ2099">
        <v>0</v>
      </c>
      <c r="AK2099">
        <v>6</v>
      </c>
      <c r="AL2099">
        <v>4</v>
      </c>
      <c r="AM2099">
        <v>0</v>
      </c>
    </row>
    <row r="2100" spans="1:39" x14ac:dyDescent="0.25">
      <c r="A2100">
        <v>30992</v>
      </c>
      <c r="B2100">
        <v>1</v>
      </c>
      <c r="C2100">
        <v>0</v>
      </c>
      <c r="D2100">
        <v>83</v>
      </c>
      <c r="E2100">
        <v>17</v>
      </c>
      <c r="F2100">
        <v>0</v>
      </c>
      <c r="G2100">
        <v>14</v>
      </c>
      <c r="H2100">
        <v>7</v>
      </c>
      <c r="I2100">
        <v>3</v>
      </c>
      <c r="J2100">
        <v>2</v>
      </c>
      <c r="K2100">
        <v>1</v>
      </c>
      <c r="L2100">
        <v>1</v>
      </c>
      <c r="M2100">
        <v>0</v>
      </c>
      <c r="N2100">
        <v>3</v>
      </c>
      <c r="O2100">
        <v>7</v>
      </c>
      <c r="P2100">
        <v>0</v>
      </c>
      <c r="Q2100">
        <v>0</v>
      </c>
      <c r="R2100">
        <v>0</v>
      </c>
      <c r="S2100">
        <v>0</v>
      </c>
      <c r="T2100">
        <v>0</v>
      </c>
      <c r="U2100">
        <v>0</v>
      </c>
      <c r="V2100">
        <v>3</v>
      </c>
      <c r="W2100">
        <v>11</v>
      </c>
      <c r="X2100">
        <v>0</v>
      </c>
      <c r="Y2100">
        <v>44</v>
      </c>
      <c r="Z2100">
        <v>2592</v>
      </c>
      <c r="AA2100">
        <v>1</v>
      </c>
      <c r="AB2100">
        <v>0</v>
      </c>
      <c r="AC2100">
        <v>0</v>
      </c>
      <c r="AD2100">
        <v>0</v>
      </c>
      <c r="AE2100">
        <v>0</v>
      </c>
      <c r="AF2100">
        <v>0</v>
      </c>
      <c r="AG2100">
        <v>0</v>
      </c>
      <c r="AH2100">
        <v>1</v>
      </c>
      <c r="AI2100">
        <v>0</v>
      </c>
      <c r="AJ2100">
        <v>0</v>
      </c>
      <c r="AK2100">
        <v>41</v>
      </c>
      <c r="AL2100">
        <v>39</v>
      </c>
      <c r="AM2100">
        <v>0</v>
      </c>
    </row>
    <row r="2101" spans="1:39" x14ac:dyDescent="0.25">
      <c r="A2101">
        <v>72309</v>
      </c>
      <c r="B2101">
        <v>0</v>
      </c>
      <c r="C2101">
        <v>0</v>
      </c>
      <c r="D2101">
        <v>64</v>
      </c>
      <c r="E2101">
        <v>960</v>
      </c>
      <c r="F2101">
        <v>0</v>
      </c>
      <c r="G2101">
        <v>883</v>
      </c>
      <c r="H2101">
        <v>50</v>
      </c>
      <c r="I2101">
        <v>38</v>
      </c>
      <c r="J2101">
        <v>0</v>
      </c>
      <c r="K2101">
        <v>1</v>
      </c>
      <c r="L2101">
        <v>5</v>
      </c>
      <c r="M2101">
        <v>6</v>
      </c>
      <c r="N2101">
        <v>8</v>
      </c>
      <c r="O2101">
        <v>3</v>
      </c>
      <c r="P2101">
        <v>0</v>
      </c>
      <c r="Q2101">
        <v>0</v>
      </c>
      <c r="R2101">
        <v>0</v>
      </c>
      <c r="S2101">
        <v>1</v>
      </c>
      <c r="T2101">
        <v>0</v>
      </c>
      <c r="U2101">
        <v>0</v>
      </c>
      <c r="V2101">
        <v>3</v>
      </c>
      <c r="W2101">
        <v>11</v>
      </c>
      <c r="X2101">
        <v>1</v>
      </c>
      <c r="Y2101">
        <v>44</v>
      </c>
      <c r="Z2101">
        <v>2634</v>
      </c>
      <c r="AA2101">
        <v>0</v>
      </c>
      <c r="AB2101">
        <v>0</v>
      </c>
      <c r="AC2101">
        <v>1</v>
      </c>
      <c r="AD2101">
        <v>0</v>
      </c>
      <c r="AE2101">
        <v>0</v>
      </c>
      <c r="AF2101">
        <v>0</v>
      </c>
      <c r="AG2101">
        <v>0</v>
      </c>
      <c r="AH2101">
        <v>0</v>
      </c>
      <c r="AI2101">
        <v>1</v>
      </c>
      <c r="AJ2101">
        <v>0</v>
      </c>
      <c r="AK2101">
        <v>1931</v>
      </c>
      <c r="AL2101">
        <v>1931</v>
      </c>
      <c r="AM2101">
        <v>1</v>
      </c>
    </row>
    <row r="2102" spans="1:39" x14ac:dyDescent="0.25">
      <c r="A2102">
        <v>16005</v>
      </c>
      <c r="B2102">
        <v>1</v>
      </c>
      <c r="C2102">
        <v>0</v>
      </c>
      <c r="D2102">
        <v>69</v>
      </c>
      <c r="E2102">
        <v>1</v>
      </c>
      <c r="F2102">
        <v>3</v>
      </c>
      <c r="G2102">
        <v>2</v>
      </c>
      <c r="H2102">
        <v>20</v>
      </c>
      <c r="I2102">
        <v>30</v>
      </c>
      <c r="J2102">
        <v>47</v>
      </c>
      <c r="K2102">
        <v>3</v>
      </c>
      <c r="L2102">
        <v>2</v>
      </c>
      <c r="M2102">
        <v>1</v>
      </c>
      <c r="N2102">
        <v>2</v>
      </c>
      <c r="O2102">
        <v>8</v>
      </c>
      <c r="P2102">
        <v>0</v>
      </c>
      <c r="Q2102">
        <v>0</v>
      </c>
      <c r="R2102">
        <v>0</v>
      </c>
      <c r="S2102">
        <v>0</v>
      </c>
      <c r="T2102">
        <v>0</v>
      </c>
      <c r="U2102">
        <v>0</v>
      </c>
      <c r="V2102">
        <v>3</v>
      </c>
      <c r="W2102">
        <v>11</v>
      </c>
      <c r="X2102">
        <v>0</v>
      </c>
      <c r="Y2102">
        <v>40</v>
      </c>
      <c r="Z2102">
        <v>2843</v>
      </c>
      <c r="AA2102">
        <v>0</v>
      </c>
      <c r="AB2102">
        <v>1</v>
      </c>
      <c r="AC2102">
        <v>0</v>
      </c>
      <c r="AD2102">
        <v>0</v>
      </c>
      <c r="AE2102">
        <v>0</v>
      </c>
      <c r="AF2102">
        <v>0</v>
      </c>
      <c r="AG2102">
        <v>1</v>
      </c>
      <c r="AH2102">
        <v>0</v>
      </c>
      <c r="AI2102">
        <v>0</v>
      </c>
      <c r="AJ2102">
        <v>0</v>
      </c>
      <c r="AK2102">
        <v>56</v>
      </c>
      <c r="AL2102">
        <v>9</v>
      </c>
      <c r="AM2102">
        <v>0</v>
      </c>
    </row>
    <row r="2103" spans="1:39" x14ac:dyDescent="0.25">
      <c r="A2103">
        <v>65487</v>
      </c>
      <c r="B2103">
        <v>0</v>
      </c>
      <c r="C2103">
        <v>0</v>
      </c>
      <c r="D2103">
        <v>48</v>
      </c>
      <c r="E2103">
        <v>240</v>
      </c>
      <c r="F2103">
        <v>67</v>
      </c>
      <c r="G2103">
        <v>500</v>
      </c>
      <c r="H2103">
        <v>199</v>
      </c>
      <c r="I2103">
        <v>0</v>
      </c>
      <c r="J2103">
        <v>163</v>
      </c>
      <c r="K2103">
        <v>3</v>
      </c>
      <c r="L2103">
        <v>3</v>
      </c>
      <c r="M2103">
        <v>5</v>
      </c>
      <c r="N2103">
        <v>6</v>
      </c>
      <c r="O2103">
        <v>2</v>
      </c>
      <c r="P2103">
        <v>0</v>
      </c>
      <c r="Q2103">
        <v>0</v>
      </c>
      <c r="R2103">
        <v>0</v>
      </c>
      <c r="S2103">
        <v>0</v>
      </c>
      <c r="T2103">
        <v>0</v>
      </c>
      <c r="U2103">
        <v>0</v>
      </c>
      <c r="V2103">
        <v>3</v>
      </c>
      <c r="W2103">
        <v>11</v>
      </c>
      <c r="X2103">
        <v>0</v>
      </c>
      <c r="Y2103">
        <v>63</v>
      </c>
      <c r="Z2103">
        <v>2329</v>
      </c>
      <c r="AA2103">
        <v>0</v>
      </c>
      <c r="AB2103">
        <v>0</v>
      </c>
      <c r="AC2103">
        <v>1</v>
      </c>
      <c r="AD2103">
        <v>0</v>
      </c>
      <c r="AE2103">
        <v>0</v>
      </c>
      <c r="AF2103">
        <v>0</v>
      </c>
      <c r="AG2103">
        <v>0</v>
      </c>
      <c r="AH2103">
        <v>0</v>
      </c>
      <c r="AI2103">
        <v>1</v>
      </c>
      <c r="AJ2103">
        <v>0</v>
      </c>
      <c r="AK2103">
        <v>1006</v>
      </c>
      <c r="AL2103">
        <v>843</v>
      </c>
      <c r="AM2103">
        <v>0</v>
      </c>
    </row>
    <row r="2104" spans="1:39" x14ac:dyDescent="0.25">
      <c r="A2104">
        <v>58692</v>
      </c>
      <c r="B2104">
        <v>0</v>
      </c>
      <c r="C2104">
        <v>1</v>
      </c>
      <c r="D2104">
        <v>21</v>
      </c>
      <c r="E2104">
        <v>301</v>
      </c>
      <c r="F2104">
        <v>11</v>
      </c>
      <c r="G2104">
        <v>61</v>
      </c>
      <c r="H2104">
        <v>4</v>
      </c>
      <c r="I2104">
        <v>7</v>
      </c>
      <c r="J2104">
        <v>11</v>
      </c>
      <c r="K2104">
        <v>1</v>
      </c>
      <c r="L2104">
        <v>8</v>
      </c>
      <c r="M2104">
        <v>2</v>
      </c>
      <c r="N2104">
        <v>4</v>
      </c>
      <c r="O2104">
        <v>7</v>
      </c>
      <c r="P2104">
        <v>0</v>
      </c>
      <c r="Q2104">
        <v>0</v>
      </c>
      <c r="R2104">
        <v>0</v>
      </c>
      <c r="S2104">
        <v>0</v>
      </c>
      <c r="T2104">
        <v>0</v>
      </c>
      <c r="U2104">
        <v>0</v>
      </c>
      <c r="V2104">
        <v>3</v>
      </c>
      <c r="W2104">
        <v>11</v>
      </c>
      <c r="X2104">
        <v>0</v>
      </c>
      <c r="Y2104">
        <v>55</v>
      </c>
      <c r="Z2104">
        <v>2243</v>
      </c>
      <c r="AA2104">
        <v>0</v>
      </c>
      <c r="AB2104">
        <v>1</v>
      </c>
      <c r="AC2104">
        <v>0</v>
      </c>
      <c r="AD2104">
        <v>0</v>
      </c>
      <c r="AE2104">
        <v>0</v>
      </c>
      <c r="AF2104">
        <v>0</v>
      </c>
      <c r="AG2104">
        <v>0</v>
      </c>
      <c r="AH2104">
        <v>1</v>
      </c>
      <c r="AI2104">
        <v>0</v>
      </c>
      <c r="AJ2104">
        <v>0</v>
      </c>
      <c r="AK2104">
        <v>384</v>
      </c>
      <c r="AL2104">
        <v>373</v>
      </c>
      <c r="AM2104">
        <v>0</v>
      </c>
    </row>
    <row r="2105" spans="1:39" x14ac:dyDescent="0.25">
      <c r="A2105">
        <v>40590</v>
      </c>
      <c r="B2105">
        <v>1</v>
      </c>
      <c r="C2105">
        <v>1</v>
      </c>
      <c r="D2105">
        <v>30</v>
      </c>
      <c r="E2105">
        <v>154</v>
      </c>
      <c r="F2105">
        <v>0</v>
      </c>
      <c r="G2105">
        <v>50</v>
      </c>
      <c r="H2105">
        <v>6</v>
      </c>
      <c r="I2105">
        <v>11</v>
      </c>
      <c r="J2105">
        <v>37</v>
      </c>
      <c r="K2105">
        <v>5</v>
      </c>
      <c r="L2105">
        <v>3</v>
      </c>
      <c r="M2105">
        <v>4</v>
      </c>
      <c r="N2105">
        <v>3</v>
      </c>
      <c r="O2105">
        <v>6</v>
      </c>
      <c r="P2105">
        <v>1</v>
      </c>
      <c r="Q2105">
        <v>0</v>
      </c>
      <c r="R2105">
        <v>0</v>
      </c>
      <c r="S2105">
        <v>0</v>
      </c>
      <c r="T2105">
        <v>0</v>
      </c>
      <c r="U2105">
        <v>0</v>
      </c>
      <c r="V2105">
        <v>3</v>
      </c>
      <c r="W2105">
        <v>11</v>
      </c>
      <c r="X2105">
        <v>0</v>
      </c>
      <c r="Y2105">
        <v>51</v>
      </c>
      <c r="Z2105">
        <v>2429</v>
      </c>
      <c r="AA2105">
        <v>0</v>
      </c>
      <c r="AB2105">
        <v>0</v>
      </c>
      <c r="AC2105">
        <v>0</v>
      </c>
      <c r="AD2105">
        <v>0</v>
      </c>
      <c r="AE2105">
        <v>1</v>
      </c>
      <c r="AF2105">
        <v>0</v>
      </c>
      <c r="AG2105">
        <v>0</v>
      </c>
      <c r="AH2105">
        <v>1</v>
      </c>
      <c r="AI2105">
        <v>0</v>
      </c>
      <c r="AJ2105">
        <v>0</v>
      </c>
      <c r="AK2105">
        <v>221</v>
      </c>
      <c r="AL2105">
        <v>184</v>
      </c>
      <c r="AM2105">
        <v>1</v>
      </c>
    </row>
    <row r="2106" spans="1:39" x14ac:dyDescent="0.25">
      <c r="A2106">
        <v>20587</v>
      </c>
      <c r="B2106">
        <v>1</v>
      </c>
      <c r="C2106">
        <v>0</v>
      </c>
      <c r="D2106">
        <v>39</v>
      </c>
      <c r="E2106">
        <v>2</v>
      </c>
      <c r="F2106">
        <v>3</v>
      </c>
      <c r="G2106">
        <v>6</v>
      </c>
      <c r="H2106">
        <v>4</v>
      </c>
      <c r="I2106">
        <v>1</v>
      </c>
      <c r="J2106">
        <v>9</v>
      </c>
      <c r="K2106">
        <v>1</v>
      </c>
      <c r="L2106">
        <v>1</v>
      </c>
      <c r="M2106">
        <v>1</v>
      </c>
      <c r="N2106">
        <v>2</v>
      </c>
      <c r="O2106">
        <v>7</v>
      </c>
      <c r="P2106">
        <v>0</v>
      </c>
      <c r="Q2106">
        <v>0</v>
      </c>
      <c r="R2106">
        <v>0</v>
      </c>
      <c r="S2106">
        <v>0</v>
      </c>
      <c r="T2106">
        <v>0</v>
      </c>
      <c r="U2106">
        <v>0</v>
      </c>
      <c r="V2106">
        <v>3</v>
      </c>
      <c r="W2106">
        <v>11</v>
      </c>
      <c r="X2106">
        <v>0</v>
      </c>
      <c r="Y2106">
        <v>50</v>
      </c>
      <c r="Z2106">
        <v>2208</v>
      </c>
      <c r="AA2106">
        <v>0</v>
      </c>
      <c r="AB2106">
        <v>0</v>
      </c>
      <c r="AC2106">
        <v>1</v>
      </c>
      <c r="AD2106">
        <v>0</v>
      </c>
      <c r="AE2106">
        <v>0</v>
      </c>
      <c r="AF2106">
        <v>0</v>
      </c>
      <c r="AG2106">
        <v>0</v>
      </c>
      <c r="AH2106">
        <v>1</v>
      </c>
      <c r="AI2106">
        <v>0</v>
      </c>
      <c r="AJ2106">
        <v>0</v>
      </c>
      <c r="AK2106">
        <v>16</v>
      </c>
      <c r="AL2106">
        <v>7</v>
      </c>
      <c r="AM2106">
        <v>0</v>
      </c>
    </row>
    <row r="2107" spans="1:39" x14ac:dyDescent="0.25">
      <c r="A2107">
        <v>62637</v>
      </c>
      <c r="B2107">
        <v>0</v>
      </c>
      <c r="C2107">
        <v>1</v>
      </c>
      <c r="D2107">
        <v>76</v>
      </c>
      <c r="E2107">
        <v>104</v>
      </c>
      <c r="F2107">
        <v>12</v>
      </c>
      <c r="G2107">
        <v>48</v>
      </c>
      <c r="H2107">
        <v>4</v>
      </c>
      <c r="I2107">
        <v>12</v>
      </c>
      <c r="J2107">
        <v>5</v>
      </c>
      <c r="K2107">
        <v>1</v>
      </c>
      <c r="L2107">
        <v>2</v>
      </c>
      <c r="M2107">
        <v>2</v>
      </c>
      <c r="N2107">
        <v>5</v>
      </c>
      <c r="O2107">
        <v>2</v>
      </c>
      <c r="P2107">
        <v>0</v>
      </c>
      <c r="Q2107">
        <v>0</v>
      </c>
      <c r="R2107">
        <v>0</v>
      </c>
      <c r="S2107">
        <v>0</v>
      </c>
      <c r="T2107">
        <v>0</v>
      </c>
      <c r="U2107">
        <v>0</v>
      </c>
      <c r="V2107">
        <v>3</v>
      </c>
      <c r="W2107">
        <v>11</v>
      </c>
      <c r="X2107">
        <v>0</v>
      </c>
      <c r="Y2107">
        <v>66</v>
      </c>
      <c r="Z2107">
        <v>2279</v>
      </c>
      <c r="AA2107">
        <v>1</v>
      </c>
      <c r="AB2107">
        <v>0</v>
      </c>
      <c r="AC2107">
        <v>0</v>
      </c>
      <c r="AD2107">
        <v>0</v>
      </c>
      <c r="AE2107">
        <v>0</v>
      </c>
      <c r="AF2107">
        <v>0</v>
      </c>
      <c r="AG2107">
        <v>0</v>
      </c>
      <c r="AH2107">
        <v>0</v>
      </c>
      <c r="AI2107">
        <v>1</v>
      </c>
      <c r="AJ2107">
        <v>0</v>
      </c>
      <c r="AK2107">
        <v>180</v>
      </c>
      <c r="AL2107">
        <v>175</v>
      </c>
      <c r="AM2107">
        <v>0</v>
      </c>
    </row>
    <row r="2108" spans="1:39" x14ac:dyDescent="0.25">
      <c r="A2108">
        <v>29435</v>
      </c>
      <c r="B2108">
        <v>1</v>
      </c>
      <c r="C2108">
        <v>1</v>
      </c>
      <c r="D2108">
        <v>11</v>
      </c>
      <c r="E2108">
        <v>70</v>
      </c>
      <c r="F2108">
        <v>3</v>
      </c>
      <c r="G2108">
        <v>37</v>
      </c>
      <c r="H2108">
        <v>4</v>
      </c>
      <c r="I2108">
        <v>2</v>
      </c>
      <c r="J2108">
        <v>64</v>
      </c>
      <c r="K2108">
        <v>4</v>
      </c>
      <c r="L2108">
        <v>3</v>
      </c>
      <c r="M2108">
        <v>2</v>
      </c>
      <c r="N2108">
        <v>2</v>
      </c>
      <c r="O2108">
        <v>9</v>
      </c>
      <c r="P2108">
        <v>0</v>
      </c>
      <c r="Q2108">
        <v>0</v>
      </c>
      <c r="R2108">
        <v>0</v>
      </c>
      <c r="S2108">
        <v>0</v>
      </c>
      <c r="T2108">
        <v>0</v>
      </c>
      <c r="U2108">
        <v>0</v>
      </c>
      <c r="V2108">
        <v>3</v>
      </c>
      <c r="W2108">
        <v>11</v>
      </c>
      <c r="X2108">
        <v>1</v>
      </c>
      <c r="Y2108">
        <v>54</v>
      </c>
      <c r="Z2108">
        <v>2851</v>
      </c>
      <c r="AA2108">
        <v>1</v>
      </c>
      <c r="AB2108">
        <v>0</v>
      </c>
      <c r="AC2108">
        <v>0</v>
      </c>
      <c r="AD2108">
        <v>0</v>
      </c>
      <c r="AE2108">
        <v>0</v>
      </c>
      <c r="AF2108">
        <v>0</v>
      </c>
      <c r="AG2108">
        <v>0</v>
      </c>
      <c r="AH2108">
        <v>0</v>
      </c>
      <c r="AI2108">
        <v>1</v>
      </c>
      <c r="AJ2108">
        <v>0</v>
      </c>
      <c r="AK2108">
        <v>116</v>
      </c>
      <c r="AL2108">
        <v>52</v>
      </c>
      <c r="AM2108">
        <v>0</v>
      </c>
    </row>
    <row r="2109" spans="1:39" x14ac:dyDescent="0.25">
      <c r="A2109">
        <v>19346</v>
      </c>
      <c r="B2109">
        <v>1</v>
      </c>
      <c r="C2109">
        <v>0</v>
      </c>
      <c r="D2109">
        <v>26</v>
      </c>
      <c r="E2109">
        <v>2</v>
      </c>
      <c r="F2109">
        <v>0</v>
      </c>
      <c r="G2109">
        <v>9</v>
      </c>
      <c r="H2109">
        <v>3</v>
      </c>
      <c r="I2109">
        <v>6</v>
      </c>
      <c r="J2109">
        <v>2</v>
      </c>
      <c r="K2109">
        <v>1</v>
      </c>
      <c r="L2109">
        <v>1</v>
      </c>
      <c r="M2109">
        <v>0</v>
      </c>
      <c r="N2109">
        <v>3</v>
      </c>
      <c r="O2109">
        <v>8</v>
      </c>
      <c r="P2109">
        <v>0</v>
      </c>
      <c r="Q2109">
        <v>0</v>
      </c>
      <c r="R2109">
        <v>0</v>
      </c>
      <c r="S2109">
        <v>0</v>
      </c>
      <c r="T2109">
        <v>0</v>
      </c>
      <c r="U2109">
        <v>0</v>
      </c>
      <c r="V2109">
        <v>3</v>
      </c>
      <c r="W2109">
        <v>11</v>
      </c>
      <c r="X2109">
        <v>0</v>
      </c>
      <c r="Y2109">
        <v>46</v>
      </c>
      <c r="Z2109">
        <v>2309</v>
      </c>
      <c r="AA2109">
        <v>1</v>
      </c>
      <c r="AB2109">
        <v>0</v>
      </c>
      <c r="AC2109">
        <v>0</v>
      </c>
      <c r="AD2109">
        <v>0</v>
      </c>
      <c r="AE2109">
        <v>0</v>
      </c>
      <c r="AF2109">
        <v>0</v>
      </c>
      <c r="AG2109">
        <v>0</v>
      </c>
      <c r="AH2109">
        <v>1</v>
      </c>
      <c r="AI2109">
        <v>0</v>
      </c>
      <c r="AJ2109">
        <v>0</v>
      </c>
      <c r="AK2109">
        <v>20</v>
      </c>
      <c r="AL2109">
        <v>18</v>
      </c>
      <c r="AM2109">
        <v>0</v>
      </c>
    </row>
    <row r="2110" spans="1:39" x14ac:dyDescent="0.25">
      <c r="A2110">
        <v>35788</v>
      </c>
      <c r="B2110">
        <v>1</v>
      </c>
      <c r="C2110">
        <v>1</v>
      </c>
      <c r="D2110">
        <v>34</v>
      </c>
      <c r="E2110">
        <v>23</v>
      </c>
      <c r="F2110">
        <v>2</v>
      </c>
      <c r="G2110">
        <v>11</v>
      </c>
      <c r="H2110">
        <v>3</v>
      </c>
      <c r="I2110">
        <v>1</v>
      </c>
      <c r="J2110">
        <v>4</v>
      </c>
      <c r="K2110">
        <v>2</v>
      </c>
      <c r="L2110">
        <v>2</v>
      </c>
      <c r="M2110">
        <v>0</v>
      </c>
      <c r="N2110">
        <v>3</v>
      </c>
      <c r="O2110">
        <v>6</v>
      </c>
      <c r="P2110">
        <v>0</v>
      </c>
      <c r="Q2110">
        <v>0</v>
      </c>
      <c r="R2110">
        <v>0</v>
      </c>
      <c r="S2110">
        <v>0</v>
      </c>
      <c r="T2110">
        <v>0</v>
      </c>
      <c r="U2110">
        <v>0</v>
      </c>
      <c r="V2110">
        <v>3</v>
      </c>
      <c r="W2110">
        <v>11</v>
      </c>
      <c r="X2110">
        <v>0</v>
      </c>
      <c r="Y2110">
        <v>49</v>
      </c>
      <c r="Z2110">
        <v>2316</v>
      </c>
      <c r="AA2110">
        <v>0</v>
      </c>
      <c r="AB2110">
        <v>1</v>
      </c>
      <c r="AC2110">
        <v>0</v>
      </c>
      <c r="AD2110">
        <v>0</v>
      </c>
      <c r="AE2110">
        <v>0</v>
      </c>
      <c r="AF2110">
        <v>0</v>
      </c>
      <c r="AG2110">
        <v>0</v>
      </c>
      <c r="AH2110">
        <v>1</v>
      </c>
      <c r="AI2110">
        <v>0</v>
      </c>
      <c r="AJ2110">
        <v>0</v>
      </c>
      <c r="AK2110">
        <v>40</v>
      </c>
      <c r="AL2110">
        <v>36</v>
      </c>
      <c r="AM2110">
        <v>0</v>
      </c>
    </row>
    <row r="2111" spans="1:39" x14ac:dyDescent="0.25">
      <c r="A2111">
        <v>36997</v>
      </c>
      <c r="B2111">
        <v>1</v>
      </c>
      <c r="C2111">
        <v>1</v>
      </c>
      <c r="D2111">
        <v>72</v>
      </c>
      <c r="E2111">
        <v>43</v>
      </c>
      <c r="F2111">
        <v>4</v>
      </c>
      <c r="G2111">
        <v>12</v>
      </c>
      <c r="H2111">
        <v>8</v>
      </c>
      <c r="I2111">
        <v>0</v>
      </c>
      <c r="J2111">
        <v>27</v>
      </c>
      <c r="K2111">
        <v>5</v>
      </c>
      <c r="L2111">
        <v>2</v>
      </c>
      <c r="M2111">
        <v>1</v>
      </c>
      <c r="N2111">
        <v>4</v>
      </c>
      <c r="O2111">
        <v>5</v>
      </c>
      <c r="P2111">
        <v>0</v>
      </c>
      <c r="Q2111">
        <v>0</v>
      </c>
      <c r="R2111">
        <v>0</v>
      </c>
      <c r="S2111">
        <v>0</v>
      </c>
      <c r="T2111">
        <v>0</v>
      </c>
      <c r="U2111">
        <v>0</v>
      </c>
      <c r="V2111">
        <v>3</v>
      </c>
      <c r="W2111">
        <v>11</v>
      </c>
      <c r="X2111">
        <v>0</v>
      </c>
      <c r="Y2111">
        <v>52</v>
      </c>
      <c r="Z2111">
        <v>2672</v>
      </c>
      <c r="AA2111">
        <v>1</v>
      </c>
      <c r="AB2111">
        <v>0</v>
      </c>
      <c r="AC2111">
        <v>0</v>
      </c>
      <c r="AD2111">
        <v>0</v>
      </c>
      <c r="AE2111">
        <v>0</v>
      </c>
      <c r="AF2111">
        <v>0</v>
      </c>
      <c r="AG2111">
        <v>0</v>
      </c>
      <c r="AH2111">
        <v>1</v>
      </c>
      <c r="AI2111">
        <v>0</v>
      </c>
      <c r="AJ2111">
        <v>0</v>
      </c>
      <c r="AK2111">
        <v>67</v>
      </c>
      <c r="AL2111">
        <v>40</v>
      </c>
      <c r="AM2111">
        <v>0</v>
      </c>
    </row>
    <row r="2112" spans="1:39" x14ac:dyDescent="0.25">
      <c r="A2112">
        <v>23539</v>
      </c>
      <c r="B2112">
        <v>0</v>
      </c>
      <c r="C2112">
        <v>0</v>
      </c>
      <c r="D2112">
        <v>13</v>
      </c>
      <c r="E2112">
        <v>4</v>
      </c>
      <c r="F2112">
        <v>24</v>
      </c>
      <c r="G2112">
        <v>11</v>
      </c>
      <c r="H2112">
        <v>16</v>
      </c>
      <c r="I2112">
        <v>1</v>
      </c>
      <c r="J2112">
        <v>25</v>
      </c>
      <c r="K2112">
        <v>1</v>
      </c>
      <c r="L2112">
        <v>2</v>
      </c>
      <c r="M2112">
        <v>0</v>
      </c>
      <c r="N2112">
        <v>4</v>
      </c>
      <c r="O2112">
        <v>6</v>
      </c>
      <c r="P2112">
        <v>0</v>
      </c>
      <c r="Q2112">
        <v>0</v>
      </c>
      <c r="R2112">
        <v>0</v>
      </c>
      <c r="S2112">
        <v>0</v>
      </c>
      <c r="T2112">
        <v>0</v>
      </c>
      <c r="U2112">
        <v>0</v>
      </c>
      <c r="V2112">
        <v>3</v>
      </c>
      <c r="W2112">
        <v>11</v>
      </c>
      <c r="X2112">
        <v>0</v>
      </c>
      <c r="Y2112">
        <v>63</v>
      </c>
      <c r="Z2112">
        <v>2280</v>
      </c>
      <c r="AA2112">
        <v>0</v>
      </c>
      <c r="AB2112">
        <v>1</v>
      </c>
      <c r="AC2112">
        <v>0</v>
      </c>
      <c r="AD2112">
        <v>0</v>
      </c>
      <c r="AE2112">
        <v>0</v>
      </c>
      <c r="AF2112">
        <v>0</v>
      </c>
      <c r="AG2112">
        <v>0</v>
      </c>
      <c r="AH2112">
        <v>1</v>
      </c>
      <c r="AI2112">
        <v>0</v>
      </c>
      <c r="AJ2112">
        <v>0</v>
      </c>
      <c r="AK2112">
        <v>56</v>
      </c>
      <c r="AL2112">
        <v>31</v>
      </c>
      <c r="AM2112">
        <v>0</v>
      </c>
    </row>
    <row r="2113" spans="1:39" x14ac:dyDescent="0.25">
      <c r="A2113">
        <v>65333</v>
      </c>
      <c r="B2113">
        <v>0</v>
      </c>
      <c r="C2113">
        <v>1</v>
      </c>
      <c r="D2113">
        <v>58</v>
      </c>
      <c r="E2113">
        <v>654</v>
      </c>
      <c r="F2113">
        <v>7</v>
      </c>
      <c r="G2113">
        <v>92</v>
      </c>
      <c r="H2113">
        <v>0</v>
      </c>
      <c r="I2113">
        <v>15</v>
      </c>
      <c r="J2113">
        <v>30</v>
      </c>
      <c r="K2113">
        <v>7</v>
      </c>
      <c r="L2113">
        <v>9</v>
      </c>
      <c r="M2113">
        <v>4</v>
      </c>
      <c r="N2113">
        <v>8</v>
      </c>
      <c r="O2113">
        <v>6</v>
      </c>
      <c r="P2113">
        <v>0</v>
      </c>
      <c r="Q2113">
        <v>1</v>
      </c>
      <c r="R2113">
        <v>1</v>
      </c>
      <c r="S2113">
        <v>0</v>
      </c>
      <c r="T2113">
        <v>0</v>
      </c>
      <c r="U2113">
        <v>0</v>
      </c>
      <c r="V2113">
        <v>3</v>
      </c>
      <c r="W2113">
        <v>11</v>
      </c>
      <c r="X2113">
        <v>0</v>
      </c>
      <c r="Y2113">
        <v>47</v>
      </c>
      <c r="Z2113">
        <v>2322</v>
      </c>
      <c r="AA2113">
        <v>0</v>
      </c>
      <c r="AB2113">
        <v>0</v>
      </c>
      <c r="AC2113">
        <v>1</v>
      </c>
      <c r="AD2113">
        <v>0</v>
      </c>
      <c r="AE2113">
        <v>0</v>
      </c>
      <c r="AF2113">
        <v>0</v>
      </c>
      <c r="AG2113">
        <v>0</v>
      </c>
      <c r="AH2113">
        <v>1</v>
      </c>
      <c r="AI2113">
        <v>0</v>
      </c>
      <c r="AJ2113">
        <v>0</v>
      </c>
      <c r="AK2113">
        <v>768</v>
      </c>
      <c r="AL2113">
        <v>738</v>
      </c>
      <c r="AM2113">
        <v>2</v>
      </c>
    </row>
    <row r="2114" spans="1:39" x14ac:dyDescent="0.25">
      <c r="A2114">
        <v>78499</v>
      </c>
      <c r="B2114">
        <v>0</v>
      </c>
      <c r="C2114">
        <v>0</v>
      </c>
      <c r="D2114">
        <v>12</v>
      </c>
      <c r="E2114">
        <v>912</v>
      </c>
      <c r="F2114">
        <v>72</v>
      </c>
      <c r="G2114">
        <v>170</v>
      </c>
      <c r="H2114">
        <v>47</v>
      </c>
      <c r="I2114">
        <v>36</v>
      </c>
      <c r="J2114">
        <v>97</v>
      </c>
      <c r="K2114">
        <v>1</v>
      </c>
      <c r="L2114">
        <v>11</v>
      </c>
      <c r="M2114">
        <v>3</v>
      </c>
      <c r="N2114">
        <v>4</v>
      </c>
      <c r="O2114">
        <v>4</v>
      </c>
      <c r="P2114">
        <v>0</v>
      </c>
      <c r="Q2114">
        <v>0</v>
      </c>
      <c r="R2114">
        <v>1</v>
      </c>
      <c r="S2114">
        <v>0</v>
      </c>
      <c r="T2114">
        <v>0</v>
      </c>
      <c r="U2114">
        <v>0</v>
      </c>
      <c r="V2114">
        <v>3</v>
      </c>
      <c r="W2114">
        <v>11</v>
      </c>
      <c r="X2114">
        <v>1</v>
      </c>
      <c r="Y2114">
        <v>63</v>
      </c>
      <c r="Z2114">
        <v>2377</v>
      </c>
      <c r="AA2114">
        <v>0</v>
      </c>
      <c r="AB2114">
        <v>0</v>
      </c>
      <c r="AC2114">
        <v>1</v>
      </c>
      <c r="AD2114">
        <v>0</v>
      </c>
      <c r="AE2114">
        <v>0</v>
      </c>
      <c r="AF2114">
        <v>0</v>
      </c>
      <c r="AG2114">
        <v>0</v>
      </c>
      <c r="AH2114">
        <v>1</v>
      </c>
      <c r="AI2114">
        <v>0</v>
      </c>
      <c r="AJ2114">
        <v>0</v>
      </c>
      <c r="AK2114">
        <v>1237</v>
      </c>
      <c r="AL2114">
        <v>1140</v>
      </c>
      <c r="AM2114">
        <v>1</v>
      </c>
    </row>
    <row r="2115" spans="1:39" x14ac:dyDescent="0.25">
      <c r="A2115">
        <v>29732</v>
      </c>
      <c r="B2115">
        <v>1</v>
      </c>
      <c r="C2115">
        <v>0</v>
      </c>
      <c r="D2115">
        <v>23</v>
      </c>
      <c r="E2115">
        <v>25</v>
      </c>
      <c r="F2115">
        <v>0</v>
      </c>
      <c r="G2115">
        <v>8</v>
      </c>
      <c r="H2115">
        <v>0</v>
      </c>
      <c r="I2115">
        <v>1</v>
      </c>
      <c r="J2115">
        <v>4</v>
      </c>
      <c r="K2115">
        <v>1</v>
      </c>
      <c r="L2115">
        <v>2</v>
      </c>
      <c r="M2115">
        <v>0</v>
      </c>
      <c r="N2115">
        <v>2</v>
      </c>
      <c r="O2115">
        <v>9</v>
      </c>
      <c r="P2115">
        <v>0</v>
      </c>
      <c r="Q2115">
        <v>0</v>
      </c>
      <c r="R2115">
        <v>0</v>
      </c>
      <c r="S2115">
        <v>0</v>
      </c>
      <c r="T2115">
        <v>0</v>
      </c>
      <c r="U2115">
        <v>0</v>
      </c>
      <c r="V2115">
        <v>3</v>
      </c>
      <c r="W2115">
        <v>11</v>
      </c>
      <c r="X2115">
        <v>0</v>
      </c>
      <c r="Y2115">
        <v>49</v>
      </c>
      <c r="Z2115">
        <v>2255</v>
      </c>
      <c r="AA2115">
        <v>0</v>
      </c>
      <c r="AB2115">
        <v>0</v>
      </c>
      <c r="AC2115">
        <v>0</v>
      </c>
      <c r="AD2115">
        <v>1</v>
      </c>
      <c r="AE2115">
        <v>0</v>
      </c>
      <c r="AF2115">
        <v>0</v>
      </c>
      <c r="AG2115">
        <v>0</v>
      </c>
      <c r="AH2115">
        <v>0</v>
      </c>
      <c r="AI2115">
        <v>0</v>
      </c>
      <c r="AJ2115">
        <v>1</v>
      </c>
      <c r="AK2115">
        <v>34</v>
      </c>
      <c r="AL2115">
        <v>30</v>
      </c>
      <c r="AM2115">
        <v>0</v>
      </c>
    </row>
    <row r="2116" spans="1:39" x14ac:dyDescent="0.25">
      <c r="A2116">
        <v>41275</v>
      </c>
      <c r="B2116">
        <v>1</v>
      </c>
      <c r="C2116">
        <v>2</v>
      </c>
      <c r="D2116">
        <v>33</v>
      </c>
      <c r="E2116">
        <v>24</v>
      </c>
      <c r="F2116">
        <v>4</v>
      </c>
      <c r="G2116">
        <v>22</v>
      </c>
      <c r="H2116">
        <v>0</v>
      </c>
      <c r="I2116">
        <v>2</v>
      </c>
      <c r="J2116">
        <v>9</v>
      </c>
      <c r="K2116">
        <v>4</v>
      </c>
      <c r="L2116">
        <v>3</v>
      </c>
      <c r="M2116">
        <v>1</v>
      </c>
      <c r="N2116">
        <v>3</v>
      </c>
      <c r="O2116">
        <v>5</v>
      </c>
      <c r="P2116">
        <v>0</v>
      </c>
      <c r="Q2116">
        <v>0</v>
      </c>
      <c r="R2116">
        <v>0</v>
      </c>
      <c r="S2116">
        <v>0</v>
      </c>
      <c r="T2116">
        <v>0</v>
      </c>
      <c r="U2116">
        <v>0</v>
      </c>
      <c r="V2116">
        <v>3</v>
      </c>
      <c r="W2116">
        <v>11</v>
      </c>
      <c r="X2116">
        <v>0</v>
      </c>
      <c r="Y2116">
        <v>60</v>
      </c>
      <c r="Z2116">
        <v>2256</v>
      </c>
      <c r="AA2116">
        <v>0</v>
      </c>
      <c r="AB2116">
        <v>0</v>
      </c>
      <c r="AC2116">
        <v>0</v>
      </c>
      <c r="AD2116">
        <v>1</v>
      </c>
      <c r="AE2116">
        <v>0</v>
      </c>
      <c r="AF2116">
        <v>0</v>
      </c>
      <c r="AG2116">
        <v>0</v>
      </c>
      <c r="AH2116">
        <v>0</v>
      </c>
      <c r="AI2116">
        <v>1</v>
      </c>
      <c r="AJ2116">
        <v>0</v>
      </c>
      <c r="AK2116">
        <v>52</v>
      </c>
      <c r="AL2116">
        <v>43</v>
      </c>
      <c r="AM2116">
        <v>0</v>
      </c>
    </row>
    <row r="2117" spans="1:39" x14ac:dyDescent="0.25">
      <c r="A2117">
        <v>63516</v>
      </c>
      <c r="B2117">
        <v>1</v>
      </c>
      <c r="C2117">
        <v>1</v>
      </c>
      <c r="D2117">
        <v>30</v>
      </c>
      <c r="E2117">
        <v>141</v>
      </c>
      <c r="F2117">
        <v>11</v>
      </c>
      <c r="G2117">
        <v>114</v>
      </c>
      <c r="H2117">
        <v>15</v>
      </c>
      <c r="I2117">
        <v>14</v>
      </c>
      <c r="J2117">
        <v>5</v>
      </c>
      <c r="K2117">
        <v>4</v>
      </c>
      <c r="L2117">
        <v>4</v>
      </c>
      <c r="M2117">
        <v>1</v>
      </c>
      <c r="N2117">
        <v>7</v>
      </c>
      <c r="O2117">
        <v>5</v>
      </c>
      <c r="P2117">
        <v>0</v>
      </c>
      <c r="Q2117">
        <v>0</v>
      </c>
      <c r="R2117">
        <v>0</v>
      </c>
      <c r="S2117">
        <v>0</v>
      </c>
      <c r="T2117">
        <v>0</v>
      </c>
      <c r="U2117">
        <v>0</v>
      </c>
      <c r="V2117">
        <v>3</v>
      </c>
      <c r="W2117">
        <v>11</v>
      </c>
      <c r="X2117">
        <v>0</v>
      </c>
      <c r="Y2117">
        <v>47</v>
      </c>
      <c r="Z2117">
        <v>2517</v>
      </c>
      <c r="AA2117">
        <v>0</v>
      </c>
      <c r="AB2117">
        <v>0</v>
      </c>
      <c r="AC2117">
        <v>0</v>
      </c>
      <c r="AD2117">
        <v>1</v>
      </c>
      <c r="AE2117">
        <v>0</v>
      </c>
      <c r="AF2117">
        <v>0</v>
      </c>
      <c r="AG2117">
        <v>0</v>
      </c>
      <c r="AH2117">
        <v>0</v>
      </c>
      <c r="AI2117">
        <v>0</v>
      </c>
      <c r="AJ2117">
        <v>1</v>
      </c>
      <c r="AK2117">
        <v>295</v>
      </c>
      <c r="AL2117">
        <v>290</v>
      </c>
      <c r="AM2117">
        <v>0</v>
      </c>
    </row>
    <row r="2118" spans="1:39" x14ac:dyDescent="0.25">
      <c r="A2118">
        <v>42769</v>
      </c>
      <c r="B2118">
        <v>0</v>
      </c>
      <c r="C2118">
        <v>1</v>
      </c>
      <c r="D2118">
        <v>15</v>
      </c>
      <c r="E2118">
        <v>71</v>
      </c>
      <c r="F2118">
        <v>0</v>
      </c>
      <c r="G2118">
        <v>13</v>
      </c>
      <c r="H2118">
        <v>3</v>
      </c>
      <c r="I2118">
        <v>1</v>
      </c>
      <c r="J2118">
        <v>0</v>
      </c>
      <c r="K2118">
        <v>2</v>
      </c>
      <c r="L2118">
        <v>1</v>
      </c>
      <c r="M2118">
        <v>1</v>
      </c>
      <c r="N2118">
        <v>4</v>
      </c>
      <c r="O2118">
        <v>4</v>
      </c>
      <c r="P2118">
        <v>0</v>
      </c>
      <c r="Q2118">
        <v>0</v>
      </c>
      <c r="R2118">
        <v>0</v>
      </c>
      <c r="S2118">
        <v>0</v>
      </c>
      <c r="T2118">
        <v>0</v>
      </c>
      <c r="U2118">
        <v>0</v>
      </c>
      <c r="V2118">
        <v>3</v>
      </c>
      <c r="W2118">
        <v>11</v>
      </c>
      <c r="X2118">
        <v>0</v>
      </c>
      <c r="Y2118">
        <v>58</v>
      </c>
      <c r="Z2118">
        <v>2419</v>
      </c>
      <c r="AA2118">
        <v>0</v>
      </c>
      <c r="AB2118">
        <v>1</v>
      </c>
      <c r="AC2118">
        <v>0</v>
      </c>
      <c r="AD2118">
        <v>0</v>
      </c>
      <c r="AE2118">
        <v>0</v>
      </c>
      <c r="AF2118">
        <v>0</v>
      </c>
      <c r="AG2118">
        <v>0</v>
      </c>
      <c r="AH2118">
        <v>0</v>
      </c>
      <c r="AI2118">
        <v>0</v>
      </c>
      <c r="AJ2118">
        <v>1</v>
      </c>
      <c r="AK2118">
        <v>88</v>
      </c>
      <c r="AL2118">
        <v>88</v>
      </c>
      <c r="AM2118">
        <v>0</v>
      </c>
    </row>
    <row r="2119" spans="1:39" x14ac:dyDescent="0.25">
      <c r="A2119">
        <v>49572</v>
      </c>
      <c r="B2119">
        <v>1</v>
      </c>
      <c r="C2119">
        <v>1</v>
      </c>
      <c r="D2119">
        <v>25</v>
      </c>
      <c r="E2119">
        <v>35</v>
      </c>
      <c r="F2119">
        <v>1</v>
      </c>
      <c r="G2119">
        <v>16</v>
      </c>
      <c r="H2119">
        <v>0</v>
      </c>
      <c r="I2119">
        <v>1</v>
      </c>
      <c r="J2119">
        <v>1</v>
      </c>
      <c r="K2119">
        <v>2</v>
      </c>
      <c r="L2119">
        <v>2</v>
      </c>
      <c r="M2119">
        <v>0</v>
      </c>
      <c r="N2119">
        <v>3</v>
      </c>
      <c r="O2119">
        <v>7</v>
      </c>
      <c r="P2119">
        <v>0</v>
      </c>
      <c r="Q2119">
        <v>0</v>
      </c>
      <c r="R2119">
        <v>0</v>
      </c>
      <c r="S2119">
        <v>0</v>
      </c>
      <c r="T2119">
        <v>0</v>
      </c>
      <c r="U2119">
        <v>0</v>
      </c>
      <c r="V2119">
        <v>3</v>
      </c>
      <c r="W2119">
        <v>11</v>
      </c>
      <c r="X2119">
        <v>0</v>
      </c>
      <c r="Y2119">
        <v>62</v>
      </c>
      <c r="Z2119">
        <v>2355</v>
      </c>
      <c r="AA2119">
        <v>0</v>
      </c>
      <c r="AB2119">
        <v>1</v>
      </c>
      <c r="AC2119">
        <v>0</v>
      </c>
      <c r="AD2119">
        <v>0</v>
      </c>
      <c r="AE2119">
        <v>0</v>
      </c>
      <c r="AF2119">
        <v>0</v>
      </c>
      <c r="AG2119">
        <v>0</v>
      </c>
      <c r="AH2119">
        <v>0</v>
      </c>
      <c r="AI2119">
        <v>1</v>
      </c>
      <c r="AJ2119">
        <v>0</v>
      </c>
      <c r="AK2119">
        <v>53</v>
      </c>
      <c r="AL2119">
        <v>52</v>
      </c>
      <c r="AM2119">
        <v>0</v>
      </c>
    </row>
    <row r="2120" spans="1:39" x14ac:dyDescent="0.25">
      <c r="A2120">
        <v>69209</v>
      </c>
      <c r="B2120">
        <v>0</v>
      </c>
      <c r="C2120">
        <v>0</v>
      </c>
      <c r="D2120">
        <v>4</v>
      </c>
      <c r="E2120">
        <v>496</v>
      </c>
      <c r="F2120">
        <v>32</v>
      </c>
      <c r="G2120">
        <v>849</v>
      </c>
      <c r="H2120">
        <v>229</v>
      </c>
      <c r="I2120">
        <v>48</v>
      </c>
      <c r="J2120">
        <v>128</v>
      </c>
      <c r="K2120">
        <v>2</v>
      </c>
      <c r="L2120">
        <v>5</v>
      </c>
      <c r="M2120">
        <v>3</v>
      </c>
      <c r="N2120">
        <v>6</v>
      </c>
      <c r="O2120">
        <v>4</v>
      </c>
      <c r="P2120">
        <v>0</v>
      </c>
      <c r="Q2120">
        <v>0</v>
      </c>
      <c r="R2120">
        <v>0</v>
      </c>
      <c r="S2120">
        <v>1</v>
      </c>
      <c r="T2120">
        <v>0</v>
      </c>
      <c r="U2120">
        <v>0</v>
      </c>
      <c r="V2120">
        <v>3</v>
      </c>
      <c r="W2120">
        <v>11</v>
      </c>
      <c r="X2120">
        <v>0</v>
      </c>
      <c r="Y2120">
        <v>48</v>
      </c>
      <c r="Z2120">
        <v>2809</v>
      </c>
      <c r="AA2120">
        <v>0</v>
      </c>
      <c r="AB2120">
        <v>1</v>
      </c>
      <c r="AC2120">
        <v>0</v>
      </c>
      <c r="AD2120">
        <v>0</v>
      </c>
      <c r="AE2120">
        <v>0</v>
      </c>
      <c r="AF2120">
        <v>0</v>
      </c>
      <c r="AG2120">
        <v>0</v>
      </c>
      <c r="AH2120">
        <v>1</v>
      </c>
      <c r="AI2120">
        <v>0</v>
      </c>
      <c r="AJ2120">
        <v>0</v>
      </c>
      <c r="AK2120">
        <v>1654</v>
      </c>
      <c r="AL2120">
        <v>1526</v>
      </c>
      <c r="AM2120">
        <v>1</v>
      </c>
    </row>
    <row r="2121" spans="1:39" x14ac:dyDescent="0.25">
      <c r="A2121">
        <v>17148</v>
      </c>
      <c r="B2121">
        <v>1</v>
      </c>
      <c r="C2121">
        <v>0</v>
      </c>
      <c r="D2121">
        <v>80</v>
      </c>
      <c r="E2121">
        <v>9</v>
      </c>
      <c r="F2121">
        <v>9</v>
      </c>
      <c r="G2121">
        <v>11</v>
      </c>
      <c r="H2121">
        <v>13</v>
      </c>
      <c r="I2121">
        <v>10</v>
      </c>
      <c r="J2121">
        <v>16</v>
      </c>
      <c r="K2121">
        <v>4</v>
      </c>
      <c r="L2121">
        <v>3</v>
      </c>
      <c r="M2121">
        <v>1</v>
      </c>
      <c r="N2121">
        <v>3</v>
      </c>
      <c r="O2121">
        <v>8</v>
      </c>
      <c r="P2121">
        <v>0</v>
      </c>
      <c r="Q2121">
        <v>0</v>
      </c>
      <c r="R2121">
        <v>0</v>
      </c>
      <c r="S2121">
        <v>0</v>
      </c>
      <c r="T2121">
        <v>0</v>
      </c>
      <c r="U2121">
        <v>0</v>
      </c>
      <c r="V2121">
        <v>3</v>
      </c>
      <c r="W2121">
        <v>11</v>
      </c>
      <c r="X2121">
        <v>0</v>
      </c>
      <c r="Y2121">
        <v>44</v>
      </c>
      <c r="Z2121">
        <v>2311</v>
      </c>
      <c r="AA2121">
        <v>0</v>
      </c>
      <c r="AB2121">
        <v>1</v>
      </c>
      <c r="AC2121">
        <v>0</v>
      </c>
      <c r="AD2121">
        <v>0</v>
      </c>
      <c r="AE2121">
        <v>0</v>
      </c>
      <c r="AF2121">
        <v>0</v>
      </c>
      <c r="AG2121">
        <v>0</v>
      </c>
      <c r="AH2121">
        <v>1</v>
      </c>
      <c r="AI2121">
        <v>0</v>
      </c>
      <c r="AJ2121">
        <v>0</v>
      </c>
      <c r="AK2121">
        <v>52</v>
      </c>
      <c r="AL2121">
        <v>36</v>
      </c>
      <c r="AM2121">
        <v>0</v>
      </c>
    </row>
    <row r="2122" spans="1:39" x14ac:dyDescent="0.25">
      <c r="A2122">
        <v>40590</v>
      </c>
      <c r="B2122">
        <v>1</v>
      </c>
      <c r="C2122">
        <v>1</v>
      </c>
      <c r="D2122">
        <v>30</v>
      </c>
      <c r="E2122">
        <v>154</v>
      </c>
      <c r="F2122">
        <v>0</v>
      </c>
      <c r="G2122">
        <v>50</v>
      </c>
      <c r="H2122">
        <v>6</v>
      </c>
      <c r="I2122">
        <v>11</v>
      </c>
      <c r="J2122">
        <v>37</v>
      </c>
      <c r="K2122">
        <v>5</v>
      </c>
      <c r="L2122">
        <v>3</v>
      </c>
      <c r="M2122">
        <v>4</v>
      </c>
      <c r="N2122">
        <v>3</v>
      </c>
      <c r="O2122">
        <v>6</v>
      </c>
      <c r="P2122">
        <v>1</v>
      </c>
      <c r="Q2122">
        <v>0</v>
      </c>
      <c r="R2122">
        <v>0</v>
      </c>
      <c r="S2122">
        <v>0</v>
      </c>
      <c r="T2122">
        <v>0</v>
      </c>
      <c r="U2122">
        <v>0</v>
      </c>
      <c r="V2122">
        <v>3</v>
      </c>
      <c r="W2122">
        <v>11</v>
      </c>
      <c r="X2122">
        <v>0</v>
      </c>
      <c r="Y2122">
        <v>51</v>
      </c>
      <c r="Z2122">
        <v>2429</v>
      </c>
      <c r="AA2122">
        <v>0</v>
      </c>
      <c r="AB2122">
        <v>0</v>
      </c>
      <c r="AC2122">
        <v>0</v>
      </c>
      <c r="AD2122">
        <v>0</v>
      </c>
      <c r="AE2122">
        <v>1</v>
      </c>
      <c r="AF2122">
        <v>0</v>
      </c>
      <c r="AG2122">
        <v>0</v>
      </c>
      <c r="AH2122">
        <v>1</v>
      </c>
      <c r="AI2122">
        <v>0</v>
      </c>
      <c r="AJ2122">
        <v>0</v>
      </c>
      <c r="AK2122">
        <v>221</v>
      </c>
      <c r="AL2122">
        <v>184</v>
      </c>
      <c r="AM2122">
        <v>1</v>
      </c>
    </row>
    <row r="2123" spans="1:39" x14ac:dyDescent="0.25">
      <c r="A2123">
        <v>30560</v>
      </c>
      <c r="B2123">
        <v>1</v>
      </c>
      <c r="C2123">
        <v>0</v>
      </c>
      <c r="D2123">
        <v>6</v>
      </c>
      <c r="E2123">
        <v>9</v>
      </c>
      <c r="F2123">
        <v>1</v>
      </c>
      <c r="G2123">
        <v>5</v>
      </c>
      <c r="H2123">
        <v>4</v>
      </c>
      <c r="I2123">
        <v>5</v>
      </c>
      <c r="J2123">
        <v>7</v>
      </c>
      <c r="K2123">
        <v>1</v>
      </c>
      <c r="L2123">
        <v>1</v>
      </c>
      <c r="M2123">
        <v>0</v>
      </c>
      <c r="N2123">
        <v>3</v>
      </c>
      <c r="O2123">
        <v>7</v>
      </c>
      <c r="P2123">
        <v>0</v>
      </c>
      <c r="Q2123">
        <v>0</v>
      </c>
      <c r="R2123">
        <v>0</v>
      </c>
      <c r="S2123">
        <v>0</v>
      </c>
      <c r="T2123">
        <v>0</v>
      </c>
      <c r="U2123">
        <v>0</v>
      </c>
      <c r="V2123">
        <v>3</v>
      </c>
      <c r="W2123">
        <v>11</v>
      </c>
      <c r="X2123">
        <v>0</v>
      </c>
      <c r="Y2123">
        <v>44</v>
      </c>
      <c r="Z2123">
        <v>2526</v>
      </c>
      <c r="AA2123">
        <v>0</v>
      </c>
      <c r="AB2123">
        <v>0</v>
      </c>
      <c r="AC2123">
        <v>0</v>
      </c>
      <c r="AD2123">
        <v>1</v>
      </c>
      <c r="AE2123">
        <v>0</v>
      </c>
      <c r="AF2123">
        <v>0</v>
      </c>
      <c r="AG2123">
        <v>0</v>
      </c>
      <c r="AH2123">
        <v>0</v>
      </c>
      <c r="AI2123">
        <v>1</v>
      </c>
      <c r="AJ2123">
        <v>0</v>
      </c>
      <c r="AK2123">
        <v>24</v>
      </c>
      <c r="AL2123">
        <v>17</v>
      </c>
      <c r="AM2123">
        <v>0</v>
      </c>
    </row>
    <row r="2124" spans="1:39" x14ac:dyDescent="0.25">
      <c r="A2124">
        <v>32146</v>
      </c>
      <c r="B2124">
        <v>1</v>
      </c>
      <c r="C2124">
        <v>0</v>
      </c>
      <c r="D2124">
        <v>16</v>
      </c>
      <c r="E2124">
        <v>26</v>
      </c>
      <c r="F2124">
        <v>3</v>
      </c>
      <c r="G2124">
        <v>23</v>
      </c>
      <c r="H2124">
        <v>4</v>
      </c>
      <c r="I2124">
        <v>7</v>
      </c>
      <c r="J2124">
        <v>3</v>
      </c>
      <c r="K2124">
        <v>2</v>
      </c>
      <c r="L2124">
        <v>2</v>
      </c>
      <c r="M2124">
        <v>0</v>
      </c>
      <c r="N2124">
        <v>4</v>
      </c>
      <c r="O2124">
        <v>6</v>
      </c>
      <c r="P2124">
        <v>0</v>
      </c>
      <c r="Q2124">
        <v>0</v>
      </c>
      <c r="R2124">
        <v>0</v>
      </c>
      <c r="S2124">
        <v>0</v>
      </c>
      <c r="T2124">
        <v>0</v>
      </c>
      <c r="U2124">
        <v>0</v>
      </c>
      <c r="V2124">
        <v>3</v>
      </c>
      <c r="W2124">
        <v>11</v>
      </c>
      <c r="X2124">
        <v>0</v>
      </c>
      <c r="Y2124">
        <v>37</v>
      </c>
      <c r="Z2124">
        <v>2207</v>
      </c>
      <c r="AA2124">
        <v>0</v>
      </c>
      <c r="AB2124">
        <v>1</v>
      </c>
      <c r="AC2124">
        <v>0</v>
      </c>
      <c r="AD2124">
        <v>0</v>
      </c>
      <c r="AE2124">
        <v>0</v>
      </c>
      <c r="AF2124">
        <v>1</v>
      </c>
      <c r="AG2124">
        <v>0</v>
      </c>
      <c r="AH2124">
        <v>0</v>
      </c>
      <c r="AI2124">
        <v>0</v>
      </c>
      <c r="AJ2124">
        <v>0</v>
      </c>
      <c r="AK2124">
        <v>63</v>
      </c>
      <c r="AL2124">
        <v>60</v>
      </c>
      <c r="AM2124">
        <v>0</v>
      </c>
    </row>
    <row r="2125" spans="1:39" x14ac:dyDescent="0.25">
      <c r="A2125">
        <v>41713</v>
      </c>
      <c r="B2125">
        <v>1</v>
      </c>
      <c r="C2125">
        <v>1</v>
      </c>
      <c r="D2125">
        <v>57</v>
      </c>
      <c r="E2125">
        <v>77</v>
      </c>
      <c r="F2125">
        <v>8</v>
      </c>
      <c r="G2125">
        <v>44</v>
      </c>
      <c r="H2125">
        <v>10</v>
      </c>
      <c r="I2125">
        <v>10</v>
      </c>
      <c r="J2125">
        <v>25</v>
      </c>
      <c r="K2125">
        <v>5</v>
      </c>
      <c r="L2125">
        <v>3</v>
      </c>
      <c r="M2125">
        <v>1</v>
      </c>
      <c r="N2125">
        <v>4</v>
      </c>
      <c r="O2125">
        <v>6</v>
      </c>
      <c r="P2125">
        <v>0</v>
      </c>
      <c r="Q2125">
        <v>0</v>
      </c>
      <c r="R2125">
        <v>0</v>
      </c>
      <c r="S2125">
        <v>0</v>
      </c>
      <c r="T2125">
        <v>0</v>
      </c>
      <c r="U2125">
        <v>0</v>
      </c>
      <c r="V2125">
        <v>3</v>
      </c>
      <c r="W2125">
        <v>11</v>
      </c>
      <c r="X2125">
        <v>0</v>
      </c>
      <c r="Y2125">
        <v>56</v>
      </c>
      <c r="Z2125">
        <v>2220</v>
      </c>
      <c r="AA2125">
        <v>1</v>
      </c>
      <c r="AB2125">
        <v>0</v>
      </c>
      <c r="AC2125">
        <v>0</v>
      </c>
      <c r="AD2125">
        <v>0</v>
      </c>
      <c r="AE2125">
        <v>0</v>
      </c>
      <c r="AF2125">
        <v>1</v>
      </c>
      <c r="AG2125">
        <v>0</v>
      </c>
      <c r="AH2125">
        <v>0</v>
      </c>
      <c r="AI2125">
        <v>0</v>
      </c>
      <c r="AJ2125">
        <v>0</v>
      </c>
      <c r="AK2125">
        <v>149</v>
      </c>
      <c r="AL2125">
        <v>124</v>
      </c>
      <c r="AM2125">
        <v>0</v>
      </c>
    </row>
    <row r="2126" spans="1:39" x14ac:dyDescent="0.25">
      <c r="A2126">
        <v>34176</v>
      </c>
      <c r="B2126">
        <v>0</v>
      </c>
      <c r="C2126">
        <v>1</v>
      </c>
      <c r="D2126">
        <v>9</v>
      </c>
      <c r="E2126">
        <v>11</v>
      </c>
      <c r="F2126">
        <v>2</v>
      </c>
      <c r="G2126">
        <v>7</v>
      </c>
      <c r="H2126">
        <v>4</v>
      </c>
      <c r="I2126">
        <v>2</v>
      </c>
      <c r="J2126">
        <v>2</v>
      </c>
      <c r="K2126">
        <v>1</v>
      </c>
      <c r="L2126">
        <v>1</v>
      </c>
      <c r="M2126">
        <v>0</v>
      </c>
      <c r="N2126">
        <v>3</v>
      </c>
      <c r="O2126">
        <v>3</v>
      </c>
      <c r="P2126">
        <v>0</v>
      </c>
      <c r="Q2126">
        <v>0</v>
      </c>
      <c r="R2126">
        <v>0</v>
      </c>
      <c r="S2126">
        <v>0</v>
      </c>
      <c r="T2126">
        <v>0</v>
      </c>
      <c r="U2126">
        <v>0</v>
      </c>
      <c r="V2126">
        <v>3</v>
      </c>
      <c r="W2126">
        <v>11</v>
      </c>
      <c r="X2126">
        <v>0</v>
      </c>
      <c r="Y2126">
        <v>45</v>
      </c>
      <c r="Z2126">
        <v>2317</v>
      </c>
      <c r="AA2126">
        <v>0</v>
      </c>
      <c r="AB2126">
        <v>0</v>
      </c>
      <c r="AC2126">
        <v>0</v>
      </c>
      <c r="AD2126">
        <v>1</v>
      </c>
      <c r="AE2126">
        <v>0</v>
      </c>
      <c r="AF2126">
        <v>0</v>
      </c>
      <c r="AG2126">
        <v>0</v>
      </c>
      <c r="AH2126">
        <v>0</v>
      </c>
      <c r="AI2126">
        <v>1</v>
      </c>
      <c r="AJ2126">
        <v>0</v>
      </c>
      <c r="AK2126">
        <v>26</v>
      </c>
      <c r="AL2126">
        <v>24</v>
      </c>
      <c r="AM2126">
        <v>0</v>
      </c>
    </row>
    <row r="2127" spans="1:39" x14ac:dyDescent="0.25">
      <c r="A2127">
        <v>58482</v>
      </c>
      <c r="B2127">
        <v>0</v>
      </c>
      <c r="C2127">
        <v>1</v>
      </c>
      <c r="D2127">
        <v>59</v>
      </c>
      <c r="E2127">
        <v>576</v>
      </c>
      <c r="F2127">
        <v>7</v>
      </c>
      <c r="G2127">
        <v>115</v>
      </c>
      <c r="H2127">
        <v>19</v>
      </c>
      <c r="I2127">
        <v>7</v>
      </c>
      <c r="J2127">
        <v>7</v>
      </c>
      <c r="K2127">
        <v>2</v>
      </c>
      <c r="L2127">
        <v>7</v>
      </c>
      <c r="M2127">
        <v>4</v>
      </c>
      <c r="N2127">
        <v>9</v>
      </c>
      <c r="O2127">
        <v>6</v>
      </c>
      <c r="P2127">
        <v>0</v>
      </c>
      <c r="Q2127">
        <v>1</v>
      </c>
      <c r="R2127">
        <v>0</v>
      </c>
      <c r="S2127">
        <v>0</v>
      </c>
      <c r="T2127">
        <v>0</v>
      </c>
      <c r="U2127">
        <v>0</v>
      </c>
      <c r="V2127">
        <v>3</v>
      </c>
      <c r="W2127">
        <v>11</v>
      </c>
      <c r="X2127">
        <v>0</v>
      </c>
      <c r="Y2127">
        <v>65</v>
      </c>
      <c r="Z2127">
        <v>2268</v>
      </c>
      <c r="AA2127">
        <v>0</v>
      </c>
      <c r="AB2127">
        <v>1</v>
      </c>
      <c r="AC2127">
        <v>0</v>
      </c>
      <c r="AD2127">
        <v>0</v>
      </c>
      <c r="AE2127">
        <v>0</v>
      </c>
      <c r="AF2127">
        <v>0</v>
      </c>
      <c r="AG2127">
        <v>0</v>
      </c>
      <c r="AH2127">
        <v>0</v>
      </c>
      <c r="AI2127">
        <v>0</v>
      </c>
      <c r="AJ2127">
        <v>1</v>
      </c>
      <c r="AK2127">
        <v>724</v>
      </c>
      <c r="AL2127">
        <v>717</v>
      </c>
      <c r="AM2127">
        <v>1</v>
      </c>
    </row>
    <row r="2128" spans="1:39" x14ac:dyDescent="0.25">
      <c r="A2128">
        <v>59686</v>
      </c>
      <c r="B2128">
        <v>0</v>
      </c>
      <c r="C2128">
        <v>1</v>
      </c>
      <c r="D2128">
        <v>78</v>
      </c>
      <c r="E2128">
        <v>89</v>
      </c>
      <c r="F2128">
        <v>15</v>
      </c>
      <c r="G2128">
        <v>89</v>
      </c>
      <c r="H2128">
        <v>34</v>
      </c>
      <c r="I2128">
        <v>42</v>
      </c>
      <c r="J2128">
        <v>5</v>
      </c>
      <c r="K2128">
        <v>1</v>
      </c>
      <c r="L2128">
        <v>4</v>
      </c>
      <c r="M2128">
        <v>1</v>
      </c>
      <c r="N2128">
        <v>6</v>
      </c>
      <c r="O2128">
        <v>4</v>
      </c>
      <c r="P2128">
        <v>0</v>
      </c>
      <c r="Q2128">
        <v>0</v>
      </c>
      <c r="R2128">
        <v>0</v>
      </c>
      <c r="S2128">
        <v>0</v>
      </c>
      <c r="T2128">
        <v>0</v>
      </c>
      <c r="U2128">
        <v>0</v>
      </c>
      <c r="V2128">
        <v>3</v>
      </c>
      <c r="W2128">
        <v>11</v>
      </c>
      <c r="X2128">
        <v>0</v>
      </c>
      <c r="Y2128">
        <v>55</v>
      </c>
      <c r="Z2128">
        <v>2314</v>
      </c>
      <c r="AA2128">
        <v>0</v>
      </c>
      <c r="AB2128">
        <v>0</v>
      </c>
      <c r="AC2128">
        <v>1</v>
      </c>
      <c r="AD2128">
        <v>0</v>
      </c>
      <c r="AE2128">
        <v>0</v>
      </c>
      <c r="AF2128">
        <v>0</v>
      </c>
      <c r="AG2128">
        <v>0</v>
      </c>
      <c r="AH2128">
        <v>1</v>
      </c>
      <c r="AI2128">
        <v>0</v>
      </c>
      <c r="AJ2128">
        <v>0</v>
      </c>
      <c r="AK2128">
        <v>269</v>
      </c>
      <c r="AL2128">
        <v>264</v>
      </c>
      <c r="AM2128">
        <v>0</v>
      </c>
    </row>
    <row r="2129" spans="1:39" x14ac:dyDescent="0.25">
      <c r="A2129">
        <v>60896</v>
      </c>
      <c r="B2129">
        <v>0</v>
      </c>
      <c r="C2129">
        <v>1</v>
      </c>
      <c r="D2129">
        <v>90</v>
      </c>
      <c r="E2129">
        <v>1013</v>
      </c>
      <c r="F2129">
        <v>30</v>
      </c>
      <c r="G2129">
        <v>399</v>
      </c>
      <c r="H2129">
        <v>60</v>
      </c>
      <c r="I2129">
        <v>46</v>
      </c>
      <c r="J2129">
        <v>153</v>
      </c>
      <c r="K2129">
        <v>3</v>
      </c>
      <c r="L2129">
        <v>9</v>
      </c>
      <c r="M2129">
        <v>10</v>
      </c>
      <c r="N2129">
        <v>4</v>
      </c>
      <c r="O2129">
        <v>6</v>
      </c>
      <c r="P2129">
        <v>0</v>
      </c>
      <c r="Q2129">
        <v>0</v>
      </c>
      <c r="R2129">
        <v>0</v>
      </c>
      <c r="S2129">
        <v>0</v>
      </c>
      <c r="T2129">
        <v>0</v>
      </c>
      <c r="U2129">
        <v>0</v>
      </c>
      <c r="V2129">
        <v>3</v>
      </c>
      <c r="W2129">
        <v>11</v>
      </c>
      <c r="X2129">
        <v>1</v>
      </c>
      <c r="Y2129">
        <v>56</v>
      </c>
      <c r="Z2129">
        <v>2785</v>
      </c>
      <c r="AA2129">
        <v>0</v>
      </c>
      <c r="AB2129">
        <v>1</v>
      </c>
      <c r="AC2129">
        <v>0</v>
      </c>
      <c r="AD2129">
        <v>0</v>
      </c>
      <c r="AE2129">
        <v>0</v>
      </c>
      <c r="AF2129">
        <v>0</v>
      </c>
      <c r="AG2129">
        <v>0</v>
      </c>
      <c r="AH2129">
        <v>0</v>
      </c>
      <c r="AI2129">
        <v>0</v>
      </c>
      <c r="AJ2129">
        <v>1</v>
      </c>
      <c r="AK2129">
        <v>1548</v>
      </c>
      <c r="AL2129">
        <v>1395</v>
      </c>
      <c r="AM2129">
        <v>0</v>
      </c>
    </row>
    <row r="2130" spans="1:39" x14ac:dyDescent="0.25">
      <c r="A2130">
        <v>62994</v>
      </c>
      <c r="B2130">
        <v>1</v>
      </c>
      <c r="C2130">
        <v>0</v>
      </c>
      <c r="D2130">
        <v>74</v>
      </c>
      <c r="E2130">
        <v>224</v>
      </c>
      <c r="F2130">
        <v>12</v>
      </c>
      <c r="G2130">
        <v>48</v>
      </c>
      <c r="H2130">
        <v>4</v>
      </c>
      <c r="I2130">
        <v>12</v>
      </c>
      <c r="J2130">
        <v>12</v>
      </c>
      <c r="K2130">
        <v>1</v>
      </c>
      <c r="L2130">
        <v>6</v>
      </c>
      <c r="M2130">
        <v>2</v>
      </c>
      <c r="N2130">
        <v>4</v>
      </c>
      <c r="O2130">
        <v>6</v>
      </c>
      <c r="P2130">
        <v>0</v>
      </c>
      <c r="Q2130">
        <v>0</v>
      </c>
      <c r="R2130">
        <v>0</v>
      </c>
      <c r="S2130">
        <v>0</v>
      </c>
      <c r="T2130">
        <v>0</v>
      </c>
      <c r="U2130">
        <v>0</v>
      </c>
      <c r="V2130">
        <v>3</v>
      </c>
      <c r="W2130">
        <v>11</v>
      </c>
      <c r="X2130">
        <v>0</v>
      </c>
      <c r="Y2130">
        <v>40</v>
      </c>
      <c r="Z2130">
        <v>2276</v>
      </c>
      <c r="AA2130">
        <v>0</v>
      </c>
      <c r="AB2130">
        <v>0</v>
      </c>
      <c r="AC2130">
        <v>0</v>
      </c>
      <c r="AD2130">
        <v>1</v>
      </c>
      <c r="AE2130">
        <v>0</v>
      </c>
      <c r="AF2130">
        <v>0</v>
      </c>
      <c r="AG2130">
        <v>0</v>
      </c>
      <c r="AH2130">
        <v>1</v>
      </c>
      <c r="AI2130">
        <v>0</v>
      </c>
      <c r="AJ2130">
        <v>0</v>
      </c>
      <c r="AK2130">
        <v>300</v>
      </c>
      <c r="AL2130">
        <v>288</v>
      </c>
      <c r="AM2130">
        <v>0</v>
      </c>
    </row>
    <row r="2131" spans="1:39" x14ac:dyDescent="0.25">
      <c r="A2131">
        <v>47320</v>
      </c>
      <c r="B2131">
        <v>0</v>
      </c>
      <c r="C2131">
        <v>1</v>
      </c>
      <c r="D2131">
        <v>10</v>
      </c>
      <c r="E2131">
        <v>200</v>
      </c>
      <c r="F2131">
        <v>19</v>
      </c>
      <c r="G2131">
        <v>111</v>
      </c>
      <c r="H2131">
        <v>50</v>
      </c>
      <c r="I2131">
        <v>15</v>
      </c>
      <c r="J2131">
        <v>19</v>
      </c>
      <c r="K2131">
        <v>6</v>
      </c>
      <c r="L2131">
        <v>5</v>
      </c>
      <c r="M2131">
        <v>1</v>
      </c>
      <c r="N2131">
        <v>8</v>
      </c>
      <c r="O2131">
        <v>6</v>
      </c>
      <c r="P2131">
        <v>0</v>
      </c>
      <c r="Q2131">
        <v>0</v>
      </c>
      <c r="R2131">
        <v>0</v>
      </c>
      <c r="S2131">
        <v>0</v>
      </c>
      <c r="T2131">
        <v>0</v>
      </c>
      <c r="U2131">
        <v>0</v>
      </c>
      <c r="V2131">
        <v>3</v>
      </c>
      <c r="W2131">
        <v>11</v>
      </c>
      <c r="X2131">
        <v>0</v>
      </c>
      <c r="Y2131">
        <v>63</v>
      </c>
      <c r="Z2131">
        <v>2491</v>
      </c>
      <c r="AA2131">
        <v>0</v>
      </c>
      <c r="AB2131">
        <v>0</v>
      </c>
      <c r="AC2131">
        <v>0</v>
      </c>
      <c r="AD2131">
        <v>1</v>
      </c>
      <c r="AE2131">
        <v>0</v>
      </c>
      <c r="AF2131">
        <v>0</v>
      </c>
      <c r="AG2131">
        <v>0</v>
      </c>
      <c r="AH2131">
        <v>1</v>
      </c>
      <c r="AI2131">
        <v>0</v>
      </c>
      <c r="AJ2131">
        <v>0</v>
      </c>
      <c r="AK2131">
        <v>395</v>
      </c>
      <c r="AL2131">
        <v>376</v>
      </c>
      <c r="AM2131">
        <v>0</v>
      </c>
    </row>
    <row r="2132" spans="1:39" x14ac:dyDescent="0.25">
      <c r="A2132">
        <v>74859</v>
      </c>
      <c r="B2132">
        <v>0</v>
      </c>
      <c r="C2132">
        <v>0</v>
      </c>
      <c r="D2132">
        <v>63</v>
      </c>
      <c r="E2132">
        <v>570</v>
      </c>
      <c r="F2132">
        <v>73</v>
      </c>
      <c r="G2132">
        <v>614</v>
      </c>
      <c r="H2132">
        <v>133</v>
      </c>
      <c r="I2132">
        <v>102</v>
      </c>
      <c r="J2132">
        <v>73</v>
      </c>
      <c r="K2132">
        <v>1</v>
      </c>
      <c r="L2132">
        <v>6</v>
      </c>
      <c r="M2132">
        <v>5</v>
      </c>
      <c r="N2132">
        <v>11</v>
      </c>
      <c r="O2132">
        <v>3</v>
      </c>
      <c r="P2132">
        <v>0</v>
      </c>
      <c r="Q2132">
        <v>0</v>
      </c>
      <c r="R2132">
        <v>0</v>
      </c>
      <c r="S2132">
        <v>1</v>
      </c>
      <c r="T2132">
        <v>0</v>
      </c>
      <c r="U2132">
        <v>0</v>
      </c>
      <c r="V2132">
        <v>3</v>
      </c>
      <c r="W2132">
        <v>11</v>
      </c>
      <c r="X2132">
        <v>0</v>
      </c>
      <c r="Y2132">
        <v>71</v>
      </c>
      <c r="Z2132">
        <v>2550</v>
      </c>
      <c r="AA2132">
        <v>0</v>
      </c>
      <c r="AB2132">
        <v>0</v>
      </c>
      <c r="AC2132">
        <v>0</v>
      </c>
      <c r="AD2132">
        <v>0</v>
      </c>
      <c r="AE2132">
        <v>1</v>
      </c>
      <c r="AF2132">
        <v>1</v>
      </c>
      <c r="AG2132">
        <v>0</v>
      </c>
      <c r="AH2132">
        <v>0</v>
      </c>
      <c r="AI2132">
        <v>0</v>
      </c>
      <c r="AJ2132">
        <v>0</v>
      </c>
      <c r="AK2132">
        <v>1492</v>
      </c>
      <c r="AL2132">
        <v>1419</v>
      </c>
      <c r="AM2132">
        <v>1</v>
      </c>
    </row>
    <row r="2133" spans="1:39" x14ac:dyDescent="0.25">
      <c r="A2133">
        <v>15253</v>
      </c>
      <c r="B2133">
        <v>1</v>
      </c>
      <c r="C2133">
        <v>0</v>
      </c>
      <c r="D2133">
        <v>13</v>
      </c>
      <c r="E2133">
        <v>1</v>
      </c>
      <c r="F2133">
        <v>3</v>
      </c>
      <c r="G2133">
        <v>3</v>
      </c>
      <c r="H2133">
        <v>8</v>
      </c>
      <c r="I2133">
        <v>1</v>
      </c>
      <c r="J2133">
        <v>13</v>
      </c>
      <c r="K2133">
        <v>2</v>
      </c>
      <c r="L2133">
        <v>1</v>
      </c>
      <c r="M2133">
        <v>0</v>
      </c>
      <c r="N2133">
        <v>3</v>
      </c>
      <c r="O2133">
        <v>7</v>
      </c>
      <c r="P2133">
        <v>0</v>
      </c>
      <c r="Q2133">
        <v>0</v>
      </c>
      <c r="R2133">
        <v>0</v>
      </c>
      <c r="S2133">
        <v>0</v>
      </c>
      <c r="T2133">
        <v>0</v>
      </c>
      <c r="U2133">
        <v>0</v>
      </c>
      <c r="V2133">
        <v>3</v>
      </c>
      <c r="W2133">
        <v>11</v>
      </c>
      <c r="X2133">
        <v>0</v>
      </c>
      <c r="Y2133">
        <v>28</v>
      </c>
      <c r="Z2133">
        <v>2403</v>
      </c>
      <c r="AA2133">
        <v>0</v>
      </c>
      <c r="AB2133">
        <v>0</v>
      </c>
      <c r="AC2133">
        <v>1</v>
      </c>
      <c r="AD2133">
        <v>0</v>
      </c>
      <c r="AE2133">
        <v>0</v>
      </c>
      <c r="AF2133">
        <v>0</v>
      </c>
      <c r="AG2133">
        <v>1</v>
      </c>
      <c r="AH2133">
        <v>0</v>
      </c>
      <c r="AI2133">
        <v>0</v>
      </c>
      <c r="AJ2133">
        <v>0</v>
      </c>
      <c r="AK2133">
        <v>16</v>
      </c>
      <c r="AL2133">
        <v>3</v>
      </c>
      <c r="AM2133">
        <v>0</v>
      </c>
    </row>
    <row r="2134" spans="1:39" x14ac:dyDescent="0.25">
      <c r="A2134">
        <v>31560</v>
      </c>
      <c r="B2134">
        <v>1</v>
      </c>
      <c r="C2134">
        <v>0</v>
      </c>
      <c r="D2134">
        <v>98</v>
      </c>
      <c r="E2134">
        <v>62</v>
      </c>
      <c r="F2134">
        <v>1</v>
      </c>
      <c r="G2134">
        <v>20</v>
      </c>
      <c r="H2134">
        <v>4</v>
      </c>
      <c r="I2134">
        <v>0</v>
      </c>
      <c r="J2134">
        <v>7</v>
      </c>
      <c r="K2134">
        <v>2</v>
      </c>
      <c r="L2134">
        <v>2</v>
      </c>
      <c r="M2134">
        <v>1</v>
      </c>
      <c r="N2134">
        <v>3</v>
      </c>
      <c r="O2134">
        <v>8</v>
      </c>
      <c r="P2134">
        <v>0</v>
      </c>
      <c r="Q2134">
        <v>0</v>
      </c>
      <c r="R2134">
        <v>0</v>
      </c>
      <c r="S2134">
        <v>0</v>
      </c>
      <c r="T2134">
        <v>0</v>
      </c>
      <c r="U2134">
        <v>0</v>
      </c>
      <c r="V2134">
        <v>3</v>
      </c>
      <c r="W2134">
        <v>11</v>
      </c>
      <c r="X2134">
        <v>0</v>
      </c>
      <c r="Y2134">
        <v>46</v>
      </c>
      <c r="Z2134">
        <v>2529</v>
      </c>
      <c r="AA2134">
        <v>0</v>
      </c>
      <c r="AB2134">
        <v>0</v>
      </c>
      <c r="AC2134">
        <v>1</v>
      </c>
      <c r="AD2134">
        <v>0</v>
      </c>
      <c r="AE2134">
        <v>0</v>
      </c>
      <c r="AF2134">
        <v>0</v>
      </c>
      <c r="AG2134">
        <v>0</v>
      </c>
      <c r="AH2134">
        <v>0</v>
      </c>
      <c r="AI2134">
        <v>0</v>
      </c>
      <c r="AJ2134">
        <v>1</v>
      </c>
      <c r="AK2134">
        <v>87</v>
      </c>
      <c r="AL2134">
        <v>80</v>
      </c>
      <c r="AM2134">
        <v>0</v>
      </c>
    </row>
    <row r="2135" spans="1:39" x14ac:dyDescent="0.25">
      <c r="A2135">
        <v>72071</v>
      </c>
      <c r="B2135">
        <v>0</v>
      </c>
      <c r="C2135">
        <v>1</v>
      </c>
      <c r="D2135">
        <v>4</v>
      </c>
      <c r="E2135">
        <v>531</v>
      </c>
      <c r="F2135">
        <v>69</v>
      </c>
      <c r="G2135">
        <v>300</v>
      </c>
      <c r="H2135">
        <v>150</v>
      </c>
      <c r="I2135">
        <v>138</v>
      </c>
      <c r="J2135">
        <v>150</v>
      </c>
      <c r="K2135">
        <v>3</v>
      </c>
      <c r="L2135">
        <v>5</v>
      </c>
      <c r="M2135">
        <v>4</v>
      </c>
      <c r="N2135">
        <v>8</v>
      </c>
      <c r="O2135">
        <v>2</v>
      </c>
      <c r="P2135">
        <v>0</v>
      </c>
      <c r="Q2135">
        <v>0</v>
      </c>
      <c r="R2135">
        <v>0</v>
      </c>
      <c r="S2135">
        <v>0</v>
      </c>
      <c r="T2135">
        <v>0</v>
      </c>
      <c r="U2135">
        <v>0</v>
      </c>
      <c r="V2135">
        <v>3</v>
      </c>
      <c r="W2135">
        <v>11</v>
      </c>
      <c r="X2135">
        <v>0</v>
      </c>
      <c r="Y2135">
        <v>66</v>
      </c>
      <c r="Z2135">
        <v>2659</v>
      </c>
      <c r="AA2135">
        <v>1</v>
      </c>
      <c r="AB2135">
        <v>0</v>
      </c>
      <c r="AC2135">
        <v>0</v>
      </c>
      <c r="AD2135">
        <v>0</v>
      </c>
      <c r="AE2135">
        <v>0</v>
      </c>
      <c r="AF2135">
        <v>0</v>
      </c>
      <c r="AG2135">
        <v>0</v>
      </c>
      <c r="AH2135">
        <v>1</v>
      </c>
      <c r="AI2135">
        <v>0</v>
      </c>
      <c r="AJ2135">
        <v>0</v>
      </c>
      <c r="AK2135">
        <v>1188</v>
      </c>
      <c r="AL2135">
        <v>1038</v>
      </c>
      <c r="AM2135">
        <v>0</v>
      </c>
    </row>
    <row r="2136" spans="1:39" x14ac:dyDescent="0.25">
      <c r="A2136">
        <v>91172</v>
      </c>
      <c r="B2136">
        <v>0</v>
      </c>
      <c r="C2136">
        <v>0</v>
      </c>
      <c r="D2136">
        <v>94</v>
      </c>
      <c r="E2136">
        <v>162</v>
      </c>
      <c r="F2136">
        <v>28</v>
      </c>
      <c r="G2136">
        <v>818</v>
      </c>
      <c r="H2136">
        <v>0</v>
      </c>
      <c r="I2136">
        <v>28</v>
      </c>
      <c r="J2136">
        <v>56</v>
      </c>
      <c r="K2136">
        <v>0</v>
      </c>
      <c r="L2136">
        <v>4</v>
      </c>
      <c r="M2136">
        <v>3</v>
      </c>
      <c r="N2136">
        <v>7</v>
      </c>
      <c r="O2136">
        <v>3</v>
      </c>
      <c r="P2136">
        <v>1</v>
      </c>
      <c r="Q2136">
        <v>0</v>
      </c>
      <c r="R2136">
        <v>1</v>
      </c>
      <c r="S2136">
        <v>1</v>
      </c>
      <c r="T2136">
        <v>1</v>
      </c>
      <c r="U2136">
        <v>0</v>
      </c>
      <c r="V2136">
        <v>3</v>
      </c>
      <c r="W2136">
        <v>11</v>
      </c>
      <c r="X2136">
        <v>1</v>
      </c>
      <c r="Y2136">
        <v>30</v>
      </c>
      <c r="Z2136">
        <v>2618</v>
      </c>
      <c r="AA2136">
        <v>0</v>
      </c>
      <c r="AB2136">
        <v>0</v>
      </c>
      <c r="AC2136">
        <v>1</v>
      </c>
      <c r="AD2136">
        <v>0</v>
      </c>
      <c r="AE2136">
        <v>0</v>
      </c>
      <c r="AF2136">
        <v>0</v>
      </c>
      <c r="AG2136">
        <v>0</v>
      </c>
      <c r="AH2136">
        <v>0</v>
      </c>
      <c r="AI2136">
        <v>1</v>
      </c>
      <c r="AJ2136">
        <v>0</v>
      </c>
      <c r="AK2136">
        <v>1036</v>
      </c>
      <c r="AL2136">
        <v>980</v>
      </c>
      <c r="AM2136">
        <v>4</v>
      </c>
    </row>
    <row r="2137" spans="1:39" x14ac:dyDescent="0.25">
      <c r="A2137">
        <v>90000</v>
      </c>
      <c r="B2137">
        <v>0</v>
      </c>
      <c r="C2137">
        <v>0</v>
      </c>
      <c r="D2137">
        <v>91</v>
      </c>
      <c r="E2137">
        <v>675</v>
      </c>
      <c r="F2137">
        <v>144</v>
      </c>
      <c r="G2137">
        <v>133</v>
      </c>
      <c r="H2137">
        <v>94</v>
      </c>
      <c r="I2137">
        <v>192</v>
      </c>
      <c r="J2137">
        <v>241</v>
      </c>
      <c r="K2137">
        <v>1</v>
      </c>
      <c r="L2137">
        <v>4</v>
      </c>
      <c r="M2137">
        <v>8</v>
      </c>
      <c r="N2137">
        <v>5</v>
      </c>
      <c r="O2137">
        <v>1</v>
      </c>
      <c r="P2137">
        <v>1</v>
      </c>
      <c r="Q2137">
        <v>0</v>
      </c>
      <c r="R2137">
        <v>1</v>
      </c>
      <c r="S2137">
        <v>1</v>
      </c>
      <c r="T2137">
        <v>0</v>
      </c>
      <c r="U2137">
        <v>0</v>
      </c>
      <c r="V2137">
        <v>3</v>
      </c>
      <c r="W2137">
        <v>11</v>
      </c>
      <c r="X2137">
        <v>0</v>
      </c>
      <c r="Y2137">
        <v>36</v>
      </c>
      <c r="Z2137">
        <v>2347</v>
      </c>
      <c r="AA2137">
        <v>0</v>
      </c>
      <c r="AB2137">
        <v>1</v>
      </c>
      <c r="AC2137">
        <v>0</v>
      </c>
      <c r="AD2137">
        <v>0</v>
      </c>
      <c r="AE2137">
        <v>0</v>
      </c>
      <c r="AF2137">
        <v>0</v>
      </c>
      <c r="AG2137">
        <v>0</v>
      </c>
      <c r="AH2137">
        <v>1</v>
      </c>
      <c r="AI2137">
        <v>0</v>
      </c>
      <c r="AJ2137">
        <v>0</v>
      </c>
      <c r="AK2137">
        <v>1238</v>
      </c>
      <c r="AL2137">
        <v>997</v>
      </c>
      <c r="AM2137">
        <v>3</v>
      </c>
    </row>
    <row r="2138" spans="1:39" x14ac:dyDescent="0.25">
      <c r="A2138">
        <v>41967</v>
      </c>
      <c r="B2138">
        <v>1</v>
      </c>
      <c r="C2138">
        <v>1</v>
      </c>
      <c r="D2138">
        <v>66</v>
      </c>
      <c r="E2138">
        <v>23</v>
      </c>
      <c r="F2138">
        <v>4</v>
      </c>
      <c r="G2138">
        <v>10</v>
      </c>
      <c r="H2138">
        <v>0</v>
      </c>
      <c r="I2138">
        <v>2</v>
      </c>
      <c r="J2138">
        <v>15</v>
      </c>
      <c r="K2138">
        <v>1</v>
      </c>
      <c r="L2138">
        <v>1</v>
      </c>
      <c r="M2138">
        <v>0</v>
      </c>
      <c r="N2138">
        <v>3</v>
      </c>
      <c r="O2138">
        <v>4</v>
      </c>
      <c r="P2138">
        <v>0</v>
      </c>
      <c r="Q2138">
        <v>0</v>
      </c>
      <c r="R2138">
        <v>0</v>
      </c>
      <c r="S2138">
        <v>0</v>
      </c>
      <c r="T2138">
        <v>0</v>
      </c>
      <c r="U2138">
        <v>0</v>
      </c>
      <c r="V2138">
        <v>3</v>
      </c>
      <c r="W2138">
        <v>11</v>
      </c>
      <c r="X2138">
        <v>0</v>
      </c>
      <c r="Y2138">
        <v>39</v>
      </c>
      <c r="Z2138">
        <v>2377</v>
      </c>
      <c r="AA2138">
        <v>0</v>
      </c>
      <c r="AB2138">
        <v>0</v>
      </c>
      <c r="AC2138">
        <v>1</v>
      </c>
      <c r="AD2138">
        <v>0</v>
      </c>
      <c r="AE2138">
        <v>0</v>
      </c>
      <c r="AF2138">
        <v>0</v>
      </c>
      <c r="AG2138">
        <v>0</v>
      </c>
      <c r="AH2138">
        <v>1</v>
      </c>
      <c r="AI2138">
        <v>0</v>
      </c>
      <c r="AJ2138">
        <v>0</v>
      </c>
      <c r="AK2138">
        <v>39</v>
      </c>
      <c r="AL2138">
        <v>24</v>
      </c>
      <c r="AM2138">
        <v>0</v>
      </c>
    </row>
    <row r="2139" spans="1:39" x14ac:dyDescent="0.25">
      <c r="A2139">
        <v>69263</v>
      </c>
      <c r="B2139">
        <v>0</v>
      </c>
      <c r="C2139">
        <v>1</v>
      </c>
      <c r="D2139">
        <v>14</v>
      </c>
      <c r="E2139">
        <v>492</v>
      </c>
      <c r="F2139">
        <v>5</v>
      </c>
      <c r="G2139">
        <v>32</v>
      </c>
      <c r="H2139">
        <v>13</v>
      </c>
      <c r="I2139">
        <v>5</v>
      </c>
      <c r="J2139">
        <v>21</v>
      </c>
      <c r="K2139">
        <v>1</v>
      </c>
      <c r="L2139">
        <v>9</v>
      </c>
      <c r="M2139">
        <v>1</v>
      </c>
      <c r="N2139">
        <v>7</v>
      </c>
      <c r="O2139">
        <v>6</v>
      </c>
      <c r="P2139">
        <v>0</v>
      </c>
      <c r="Q2139">
        <v>1</v>
      </c>
      <c r="R2139">
        <v>0</v>
      </c>
      <c r="S2139">
        <v>0</v>
      </c>
      <c r="T2139">
        <v>0</v>
      </c>
      <c r="U2139">
        <v>0</v>
      </c>
      <c r="V2139">
        <v>3</v>
      </c>
      <c r="W2139">
        <v>11</v>
      </c>
      <c r="X2139">
        <v>0</v>
      </c>
      <c r="Y2139">
        <v>55</v>
      </c>
      <c r="Z2139">
        <v>2275</v>
      </c>
      <c r="AA2139">
        <v>0</v>
      </c>
      <c r="AB2139">
        <v>0</v>
      </c>
      <c r="AC2139">
        <v>1</v>
      </c>
      <c r="AD2139">
        <v>0</v>
      </c>
      <c r="AE2139">
        <v>0</v>
      </c>
      <c r="AF2139">
        <v>0</v>
      </c>
      <c r="AG2139">
        <v>0</v>
      </c>
      <c r="AH2139">
        <v>1</v>
      </c>
      <c r="AI2139">
        <v>0</v>
      </c>
      <c r="AJ2139">
        <v>0</v>
      </c>
      <c r="AK2139">
        <v>547</v>
      </c>
      <c r="AL2139">
        <v>526</v>
      </c>
      <c r="AM2139">
        <v>1</v>
      </c>
    </row>
    <row r="2140" spans="1:39" x14ac:dyDescent="0.25">
      <c r="A2140">
        <v>65706</v>
      </c>
      <c r="B2140">
        <v>0</v>
      </c>
      <c r="C2140">
        <v>0</v>
      </c>
      <c r="D2140">
        <v>77</v>
      </c>
      <c r="E2140">
        <v>918</v>
      </c>
      <c r="F2140">
        <v>10</v>
      </c>
      <c r="G2140">
        <v>129</v>
      </c>
      <c r="H2140">
        <v>13</v>
      </c>
      <c r="I2140">
        <v>0</v>
      </c>
      <c r="J2140">
        <v>129</v>
      </c>
      <c r="K2140">
        <v>1</v>
      </c>
      <c r="L2140">
        <v>11</v>
      </c>
      <c r="M2140">
        <v>3</v>
      </c>
      <c r="N2140">
        <v>12</v>
      </c>
      <c r="O2140">
        <v>7</v>
      </c>
      <c r="P2140">
        <v>0</v>
      </c>
      <c r="Q2140">
        <v>1</v>
      </c>
      <c r="R2140">
        <v>1</v>
      </c>
      <c r="S2140">
        <v>0</v>
      </c>
      <c r="T2140">
        <v>1</v>
      </c>
      <c r="U2140">
        <v>0</v>
      </c>
      <c r="V2140">
        <v>3</v>
      </c>
      <c r="W2140">
        <v>11</v>
      </c>
      <c r="X2140">
        <v>1</v>
      </c>
      <c r="Y2140">
        <v>50</v>
      </c>
      <c r="Z2140">
        <v>2525</v>
      </c>
      <c r="AA2140">
        <v>1</v>
      </c>
      <c r="AB2140">
        <v>0</v>
      </c>
      <c r="AC2140">
        <v>0</v>
      </c>
      <c r="AD2140">
        <v>0</v>
      </c>
      <c r="AE2140">
        <v>0</v>
      </c>
      <c r="AF2140">
        <v>1</v>
      </c>
      <c r="AG2140">
        <v>0</v>
      </c>
      <c r="AH2140">
        <v>0</v>
      </c>
      <c r="AI2140">
        <v>0</v>
      </c>
      <c r="AJ2140">
        <v>0</v>
      </c>
      <c r="AK2140">
        <v>1070</v>
      </c>
      <c r="AL2140">
        <v>941</v>
      </c>
      <c r="AM2140">
        <v>3</v>
      </c>
    </row>
    <row r="2141" spans="1:39" x14ac:dyDescent="0.25">
      <c r="A2141">
        <v>60934</v>
      </c>
      <c r="B2141">
        <v>0</v>
      </c>
      <c r="C2141">
        <v>1</v>
      </c>
      <c r="D2141">
        <v>41</v>
      </c>
      <c r="E2141">
        <v>224</v>
      </c>
      <c r="F2141">
        <v>155</v>
      </c>
      <c r="G2141">
        <v>155</v>
      </c>
      <c r="H2141">
        <v>192</v>
      </c>
      <c r="I2141">
        <v>93</v>
      </c>
      <c r="J2141">
        <v>54</v>
      </c>
      <c r="K2141">
        <v>2</v>
      </c>
      <c r="L2141">
        <v>6</v>
      </c>
      <c r="M2141">
        <v>4</v>
      </c>
      <c r="N2141">
        <v>11</v>
      </c>
      <c r="O2141">
        <v>4</v>
      </c>
      <c r="P2141">
        <v>0</v>
      </c>
      <c r="Q2141">
        <v>0</v>
      </c>
      <c r="R2141">
        <v>0</v>
      </c>
      <c r="S2141">
        <v>0</v>
      </c>
      <c r="T2141">
        <v>0</v>
      </c>
      <c r="U2141">
        <v>0</v>
      </c>
      <c r="V2141">
        <v>3</v>
      </c>
      <c r="W2141">
        <v>11</v>
      </c>
      <c r="X2141">
        <v>0</v>
      </c>
      <c r="Y2141">
        <v>45</v>
      </c>
      <c r="Z2141">
        <v>2322</v>
      </c>
      <c r="AA2141">
        <v>0</v>
      </c>
      <c r="AB2141">
        <v>0</v>
      </c>
      <c r="AC2141">
        <v>0</v>
      </c>
      <c r="AD2141">
        <v>1</v>
      </c>
      <c r="AE2141">
        <v>0</v>
      </c>
      <c r="AF2141">
        <v>0</v>
      </c>
      <c r="AG2141">
        <v>0</v>
      </c>
      <c r="AH2141">
        <v>1</v>
      </c>
      <c r="AI2141">
        <v>0</v>
      </c>
      <c r="AJ2141">
        <v>0</v>
      </c>
      <c r="AK2141">
        <v>819</v>
      </c>
      <c r="AL2141">
        <v>765</v>
      </c>
      <c r="AM2141">
        <v>0</v>
      </c>
    </row>
    <row r="2142" spans="1:39" x14ac:dyDescent="0.25">
      <c r="A2142">
        <v>71965</v>
      </c>
      <c r="B2142">
        <v>0</v>
      </c>
      <c r="C2142">
        <v>1</v>
      </c>
      <c r="D2142">
        <v>21</v>
      </c>
      <c r="E2142">
        <v>572</v>
      </c>
      <c r="F2142">
        <v>19</v>
      </c>
      <c r="G2142">
        <v>286</v>
      </c>
      <c r="H2142">
        <v>50</v>
      </c>
      <c r="I2142">
        <v>38</v>
      </c>
      <c r="J2142">
        <v>248</v>
      </c>
      <c r="K2142">
        <v>3</v>
      </c>
      <c r="L2142">
        <v>6</v>
      </c>
      <c r="M2142">
        <v>3</v>
      </c>
      <c r="N2142">
        <v>5</v>
      </c>
      <c r="O2142">
        <v>3</v>
      </c>
      <c r="P2142">
        <v>0</v>
      </c>
      <c r="Q2142">
        <v>0</v>
      </c>
      <c r="R2142">
        <v>0</v>
      </c>
      <c r="S2142">
        <v>0</v>
      </c>
      <c r="T2142">
        <v>0</v>
      </c>
      <c r="U2142">
        <v>0</v>
      </c>
      <c r="V2142">
        <v>3</v>
      </c>
      <c r="W2142">
        <v>11</v>
      </c>
      <c r="X2142">
        <v>0</v>
      </c>
      <c r="Y2142">
        <v>69</v>
      </c>
      <c r="Z2142">
        <v>2494</v>
      </c>
      <c r="AA2142">
        <v>0</v>
      </c>
      <c r="AB2142">
        <v>1</v>
      </c>
      <c r="AC2142">
        <v>0</v>
      </c>
      <c r="AD2142">
        <v>0</v>
      </c>
      <c r="AE2142">
        <v>0</v>
      </c>
      <c r="AF2142">
        <v>0</v>
      </c>
      <c r="AG2142">
        <v>0</v>
      </c>
      <c r="AH2142">
        <v>1</v>
      </c>
      <c r="AI2142">
        <v>0</v>
      </c>
      <c r="AJ2142">
        <v>0</v>
      </c>
      <c r="AK2142">
        <v>965</v>
      </c>
      <c r="AL2142">
        <v>717</v>
      </c>
      <c r="AM2142">
        <v>0</v>
      </c>
    </row>
    <row r="2143" spans="1:39" x14ac:dyDescent="0.25">
      <c r="A2143">
        <v>65210</v>
      </c>
      <c r="B2143">
        <v>0</v>
      </c>
      <c r="C2143">
        <v>1</v>
      </c>
      <c r="D2143">
        <v>25</v>
      </c>
      <c r="E2143">
        <v>626</v>
      </c>
      <c r="F2143">
        <v>0</v>
      </c>
      <c r="G2143">
        <v>70</v>
      </c>
      <c r="H2143">
        <v>0</v>
      </c>
      <c r="I2143">
        <v>7</v>
      </c>
      <c r="J2143">
        <v>28</v>
      </c>
      <c r="K2143">
        <v>2</v>
      </c>
      <c r="L2143">
        <v>9</v>
      </c>
      <c r="M2143">
        <v>3</v>
      </c>
      <c r="N2143">
        <v>8</v>
      </c>
      <c r="O2143">
        <v>6</v>
      </c>
      <c r="P2143">
        <v>0</v>
      </c>
      <c r="Q2143">
        <v>1</v>
      </c>
      <c r="R2143">
        <v>0</v>
      </c>
      <c r="S2143">
        <v>1</v>
      </c>
      <c r="T2143">
        <v>0</v>
      </c>
      <c r="U2143">
        <v>0</v>
      </c>
      <c r="V2143">
        <v>3</v>
      </c>
      <c r="W2143">
        <v>11</v>
      </c>
      <c r="X2143">
        <v>0</v>
      </c>
      <c r="Y2143">
        <v>65</v>
      </c>
      <c r="Z2143">
        <v>2270</v>
      </c>
      <c r="AA2143">
        <v>0</v>
      </c>
      <c r="AB2143">
        <v>1</v>
      </c>
      <c r="AC2143">
        <v>0</v>
      </c>
      <c r="AD2143">
        <v>0</v>
      </c>
      <c r="AE2143">
        <v>0</v>
      </c>
      <c r="AF2143">
        <v>0</v>
      </c>
      <c r="AG2143">
        <v>0</v>
      </c>
      <c r="AH2143">
        <v>1</v>
      </c>
      <c r="AI2143">
        <v>0</v>
      </c>
      <c r="AJ2143">
        <v>0</v>
      </c>
      <c r="AK2143">
        <v>703</v>
      </c>
      <c r="AL2143">
        <v>675</v>
      </c>
      <c r="AM2143">
        <v>2</v>
      </c>
    </row>
    <row r="2144" spans="1:39" x14ac:dyDescent="0.25">
      <c r="A2144">
        <v>79174</v>
      </c>
      <c r="B2144">
        <v>0</v>
      </c>
      <c r="C2144">
        <v>0</v>
      </c>
      <c r="D2144">
        <v>2</v>
      </c>
      <c r="E2144">
        <v>1074</v>
      </c>
      <c r="F2144">
        <v>37</v>
      </c>
      <c r="G2144">
        <v>518</v>
      </c>
      <c r="H2144">
        <v>193</v>
      </c>
      <c r="I2144">
        <v>92</v>
      </c>
      <c r="J2144">
        <v>129</v>
      </c>
      <c r="K2144">
        <v>1</v>
      </c>
      <c r="L2144">
        <v>5</v>
      </c>
      <c r="M2144">
        <v>6</v>
      </c>
      <c r="N2144">
        <v>7</v>
      </c>
      <c r="O2144">
        <v>2</v>
      </c>
      <c r="P2144">
        <v>0</v>
      </c>
      <c r="Q2144">
        <v>0</v>
      </c>
      <c r="R2144">
        <v>1</v>
      </c>
      <c r="S2144">
        <v>1</v>
      </c>
      <c r="T2144">
        <v>0</v>
      </c>
      <c r="U2144">
        <v>0</v>
      </c>
      <c r="V2144">
        <v>3</v>
      </c>
      <c r="W2144">
        <v>11</v>
      </c>
      <c r="X2144">
        <v>1</v>
      </c>
      <c r="Y2144">
        <v>45</v>
      </c>
      <c r="Z2144">
        <v>2693</v>
      </c>
      <c r="AA2144">
        <v>0</v>
      </c>
      <c r="AB2144">
        <v>1</v>
      </c>
      <c r="AC2144">
        <v>0</v>
      </c>
      <c r="AD2144">
        <v>0</v>
      </c>
      <c r="AE2144">
        <v>0</v>
      </c>
      <c r="AF2144">
        <v>0</v>
      </c>
      <c r="AG2144">
        <v>0</v>
      </c>
      <c r="AH2144">
        <v>0</v>
      </c>
      <c r="AI2144">
        <v>0</v>
      </c>
      <c r="AJ2144">
        <v>1</v>
      </c>
      <c r="AK2144">
        <v>1914</v>
      </c>
      <c r="AL2144">
        <v>1785</v>
      </c>
      <c r="AM2144">
        <v>2</v>
      </c>
    </row>
    <row r="2145" spans="1:39" x14ac:dyDescent="0.25">
      <c r="A2145">
        <v>81380</v>
      </c>
      <c r="B2145">
        <v>0</v>
      </c>
      <c r="C2145">
        <v>0</v>
      </c>
      <c r="D2145">
        <v>51</v>
      </c>
      <c r="E2145">
        <v>741</v>
      </c>
      <c r="F2145">
        <v>68</v>
      </c>
      <c r="G2145">
        <v>689</v>
      </c>
      <c r="H2145">
        <v>224</v>
      </c>
      <c r="I2145">
        <v>68</v>
      </c>
      <c r="J2145">
        <v>103</v>
      </c>
      <c r="K2145">
        <v>1</v>
      </c>
      <c r="L2145">
        <v>4</v>
      </c>
      <c r="M2145">
        <v>2</v>
      </c>
      <c r="N2145">
        <v>10</v>
      </c>
      <c r="O2145">
        <v>2</v>
      </c>
      <c r="P2145">
        <v>0</v>
      </c>
      <c r="Q2145">
        <v>0</v>
      </c>
      <c r="R2145">
        <v>0</v>
      </c>
      <c r="S2145">
        <v>0</v>
      </c>
      <c r="T2145">
        <v>0</v>
      </c>
      <c r="U2145">
        <v>0</v>
      </c>
      <c r="V2145">
        <v>3</v>
      </c>
      <c r="W2145">
        <v>11</v>
      </c>
      <c r="X2145">
        <v>0</v>
      </c>
      <c r="Y2145">
        <v>53</v>
      </c>
      <c r="Z2145">
        <v>2713</v>
      </c>
      <c r="AA2145">
        <v>1</v>
      </c>
      <c r="AB2145">
        <v>0</v>
      </c>
      <c r="AC2145">
        <v>0</v>
      </c>
      <c r="AD2145">
        <v>0</v>
      </c>
      <c r="AE2145">
        <v>0</v>
      </c>
      <c r="AF2145">
        <v>0</v>
      </c>
      <c r="AG2145">
        <v>0</v>
      </c>
      <c r="AH2145">
        <v>0</v>
      </c>
      <c r="AI2145">
        <v>1</v>
      </c>
      <c r="AJ2145">
        <v>0</v>
      </c>
      <c r="AK2145">
        <v>1790</v>
      </c>
      <c r="AL2145">
        <v>1687</v>
      </c>
      <c r="AM2145">
        <v>0</v>
      </c>
    </row>
    <row r="2146" spans="1:39" x14ac:dyDescent="0.25">
      <c r="A2146">
        <v>48432</v>
      </c>
      <c r="B2146">
        <v>0</v>
      </c>
      <c r="C2146">
        <v>1</v>
      </c>
      <c r="D2146">
        <v>3</v>
      </c>
      <c r="E2146">
        <v>322</v>
      </c>
      <c r="F2146">
        <v>3</v>
      </c>
      <c r="G2146">
        <v>50</v>
      </c>
      <c r="H2146">
        <v>4</v>
      </c>
      <c r="I2146">
        <v>3</v>
      </c>
      <c r="J2146">
        <v>42</v>
      </c>
      <c r="K2146">
        <v>5</v>
      </c>
      <c r="L2146">
        <v>7</v>
      </c>
      <c r="M2146">
        <v>1</v>
      </c>
      <c r="N2146">
        <v>6</v>
      </c>
      <c r="O2146">
        <v>8</v>
      </c>
      <c r="P2146">
        <v>0</v>
      </c>
      <c r="Q2146">
        <v>0</v>
      </c>
      <c r="R2146">
        <v>0</v>
      </c>
      <c r="S2146">
        <v>0</v>
      </c>
      <c r="T2146">
        <v>0</v>
      </c>
      <c r="U2146">
        <v>0</v>
      </c>
      <c r="V2146">
        <v>3</v>
      </c>
      <c r="W2146">
        <v>11</v>
      </c>
      <c r="X2146">
        <v>0</v>
      </c>
      <c r="Y2146">
        <v>47</v>
      </c>
      <c r="Z2146">
        <v>2778</v>
      </c>
      <c r="AA2146">
        <v>0</v>
      </c>
      <c r="AB2146">
        <v>0</v>
      </c>
      <c r="AC2146">
        <v>1</v>
      </c>
      <c r="AD2146">
        <v>0</v>
      </c>
      <c r="AE2146">
        <v>0</v>
      </c>
      <c r="AF2146">
        <v>0</v>
      </c>
      <c r="AG2146">
        <v>0</v>
      </c>
      <c r="AH2146">
        <v>0</v>
      </c>
      <c r="AI2146">
        <v>0</v>
      </c>
      <c r="AJ2146">
        <v>1</v>
      </c>
      <c r="AK2146">
        <v>382</v>
      </c>
      <c r="AL2146">
        <v>340</v>
      </c>
      <c r="AM2146">
        <v>0</v>
      </c>
    </row>
    <row r="2147" spans="1:39" x14ac:dyDescent="0.25">
      <c r="A2147">
        <v>52914</v>
      </c>
      <c r="B2147">
        <v>0</v>
      </c>
      <c r="C2147">
        <v>1</v>
      </c>
      <c r="D2147">
        <v>32</v>
      </c>
      <c r="E2147">
        <v>254</v>
      </c>
      <c r="F2147">
        <v>10</v>
      </c>
      <c r="G2147">
        <v>44</v>
      </c>
      <c r="H2147">
        <v>30</v>
      </c>
      <c r="I2147">
        <v>10</v>
      </c>
      <c r="J2147">
        <v>227</v>
      </c>
      <c r="K2147">
        <v>2</v>
      </c>
      <c r="L2147">
        <v>7</v>
      </c>
      <c r="M2147">
        <v>3</v>
      </c>
      <c r="N2147">
        <v>3</v>
      </c>
      <c r="O2147">
        <v>7</v>
      </c>
      <c r="P2147">
        <v>1</v>
      </c>
      <c r="Q2147">
        <v>0</v>
      </c>
      <c r="R2147">
        <v>0</v>
      </c>
      <c r="S2147">
        <v>0</v>
      </c>
      <c r="T2147">
        <v>0</v>
      </c>
      <c r="U2147">
        <v>0</v>
      </c>
      <c r="V2147">
        <v>3</v>
      </c>
      <c r="W2147">
        <v>11</v>
      </c>
      <c r="X2147">
        <v>0</v>
      </c>
      <c r="Y2147">
        <v>49</v>
      </c>
      <c r="Z2147">
        <v>2697</v>
      </c>
      <c r="AA2147">
        <v>0</v>
      </c>
      <c r="AB2147">
        <v>1</v>
      </c>
      <c r="AC2147">
        <v>0</v>
      </c>
      <c r="AD2147">
        <v>0</v>
      </c>
      <c r="AE2147">
        <v>0</v>
      </c>
      <c r="AF2147">
        <v>0</v>
      </c>
      <c r="AG2147">
        <v>0</v>
      </c>
      <c r="AH2147">
        <v>1</v>
      </c>
      <c r="AI2147">
        <v>0</v>
      </c>
      <c r="AJ2147">
        <v>0</v>
      </c>
      <c r="AK2147">
        <v>348</v>
      </c>
      <c r="AL2147">
        <v>121</v>
      </c>
      <c r="AM2147">
        <v>1</v>
      </c>
    </row>
    <row r="2148" spans="1:39" x14ac:dyDescent="0.25">
      <c r="A2148">
        <v>38946</v>
      </c>
      <c r="B2148">
        <v>0</v>
      </c>
      <c r="C2148">
        <v>1</v>
      </c>
      <c r="D2148">
        <v>84</v>
      </c>
      <c r="E2148">
        <v>116</v>
      </c>
      <c r="F2148">
        <v>6</v>
      </c>
      <c r="G2148">
        <v>82</v>
      </c>
      <c r="H2148">
        <v>6</v>
      </c>
      <c r="I2148">
        <v>6</v>
      </c>
      <c r="J2148">
        <v>41</v>
      </c>
      <c r="K2148">
        <v>2</v>
      </c>
      <c r="L2148">
        <v>3</v>
      </c>
      <c r="M2148">
        <v>1</v>
      </c>
      <c r="N2148">
        <v>6</v>
      </c>
      <c r="O2148">
        <v>5</v>
      </c>
      <c r="P2148">
        <v>0</v>
      </c>
      <c r="Q2148">
        <v>0</v>
      </c>
      <c r="R2148">
        <v>0</v>
      </c>
      <c r="S2148">
        <v>0</v>
      </c>
      <c r="T2148">
        <v>0</v>
      </c>
      <c r="U2148">
        <v>0</v>
      </c>
      <c r="V2148">
        <v>3</v>
      </c>
      <c r="W2148">
        <v>11</v>
      </c>
      <c r="X2148">
        <v>0</v>
      </c>
      <c r="Y2148">
        <v>65</v>
      </c>
      <c r="Z2148">
        <v>2407</v>
      </c>
      <c r="AA2148">
        <v>0</v>
      </c>
      <c r="AB2148">
        <v>0</v>
      </c>
      <c r="AC2148">
        <v>0</v>
      </c>
      <c r="AD2148">
        <v>1</v>
      </c>
      <c r="AE2148">
        <v>0</v>
      </c>
      <c r="AF2148">
        <v>0</v>
      </c>
      <c r="AG2148">
        <v>0</v>
      </c>
      <c r="AH2148">
        <v>1</v>
      </c>
      <c r="AI2148">
        <v>0</v>
      </c>
      <c r="AJ2148">
        <v>0</v>
      </c>
      <c r="AK2148">
        <v>216</v>
      </c>
      <c r="AL2148">
        <v>175</v>
      </c>
      <c r="AM2148">
        <v>0</v>
      </c>
    </row>
    <row r="2149" spans="1:39" x14ac:dyDescent="0.25">
      <c r="A2149">
        <v>26067</v>
      </c>
      <c r="B2149">
        <v>1</v>
      </c>
      <c r="C2149">
        <v>0</v>
      </c>
      <c r="D2149">
        <v>49</v>
      </c>
      <c r="E2149">
        <v>22</v>
      </c>
      <c r="F2149">
        <v>2</v>
      </c>
      <c r="G2149">
        <v>18</v>
      </c>
      <c r="H2149">
        <v>0</v>
      </c>
      <c r="I2149">
        <v>2</v>
      </c>
      <c r="J2149">
        <v>12</v>
      </c>
      <c r="K2149">
        <v>3</v>
      </c>
      <c r="L2149">
        <v>3</v>
      </c>
      <c r="M2149">
        <v>0</v>
      </c>
      <c r="N2149">
        <v>3</v>
      </c>
      <c r="O2149">
        <v>8</v>
      </c>
      <c r="P2149">
        <v>0</v>
      </c>
      <c r="Q2149">
        <v>0</v>
      </c>
      <c r="R2149">
        <v>0</v>
      </c>
      <c r="S2149">
        <v>0</v>
      </c>
      <c r="T2149">
        <v>0</v>
      </c>
      <c r="U2149">
        <v>0</v>
      </c>
      <c r="V2149">
        <v>3</v>
      </c>
      <c r="W2149">
        <v>11</v>
      </c>
      <c r="X2149">
        <v>0</v>
      </c>
      <c r="Y2149">
        <v>46</v>
      </c>
      <c r="Z2149">
        <v>2396</v>
      </c>
      <c r="AA2149">
        <v>0</v>
      </c>
      <c r="AB2149">
        <v>1</v>
      </c>
      <c r="AC2149">
        <v>0</v>
      </c>
      <c r="AD2149">
        <v>0</v>
      </c>
      <c r="AE2149">
        <v>0</v>
      </c>
      <c r="AF2149">
        <v>0</v>
      </c>
      <c r="AG2149">
        <v>0</v>
      </c>
      <c r="AH2149">
        <v>1</v>
      </c>
      <c r="AI2149">
        <v>0</v>
      </c>
      <c r="AJ2149">
        <v>0</v>
      </c>
      <c r="AK2149">
        <v>44</v>
      </c>
      <c r="AL2149">
        <v>32</v>
      </c>
      <c r="AM2149">
        <v>0</v>
      </c>
    </row>
    <row r="2150" spans="1:39" x14ac:dyDescent="0.25">
      <c r="A2150">
        <v>44325</v>
      </c>
      <c r="B2150">
        <v>0</v>
      </c>
      <c r="C2150">
        <v>1</v>
      </c>
      <c r="D2150">
        <v>69</v>
      </c>
      <c r="E2150">
        <v>516</v>
      </c>
      <c r="F2150">
        <v>0</v>
      </c>
      <c r="G2150">
        <v>21</v>
      </c>
      <c r="H2150">
        <v>0</v>
      </c>
      <c r="I2150">
        <v>0</v>
      </c>
      <c r="J2150">
        <v>5</v>
      </c>
      <c r="K2150">
        <v>4</v>
      </c>
      <c r="L2150">
        <v>8</v>
      </c>
      <c r="M2150">
        <v>2</v>
      </c>
      <c r="N2150">
        <v>7</v>
      </c>
      <c r="O2150">
        <v>8</v>
      </c>
      <c r="P2150">
        <v>0</v>
      </c>
      <c r="Q2150">
        <v>1</v>
      </c>
      <c r="R2150">
        <v>0</v>
      </c>
      <c r="S2150">
        <v>0</v>
      </c>
      <c r="T2150">
        <v>0</v>
      </c>
      <c r="U2150">
        <v>0</v>
      </c>
      <c r="V2150">
        <v>3</v>
      </c>
      <c r="W2150">
        <v>11</v>
      </c>
      <c r="X2150">
        <v>0</v>
      </c>
      <c r="Y2150">
        <v>48</v>
      </c>
      <c r="Z2150">
        <v>2638</v>
      </c>
      <c r="AA2150">
        <v>0</v>
      </c>
      <c r="AB2150">
        <v>1</v>
      </c>
      <c r="AC2150">
        <v>0</v>
      </c>
      <c r="AD2150">
        <v>0</v>
      </c>
      <c r="AE2150">
        <v>0</v>
      </c>
      <c r="AF2150">
        <v>0</v>
      </c>
      <c r="AG2150">
        <v>0</v>
      </c>
      <c r="AH2150">
        <v>0</v>
      </c>
      <c r="AI2150">
        <v>0</v>
      </c>
      <c r="AJ2150">
        <v>1</v>
      </c>
      <c r="AK2150">
        <v>537</v>
      </c>
      <c r="AL2150">
        <v>532</v>
      </c>
      <c r="AM2150">
        <v>1</v>
      </c>
    </row>
    <row r="2151" spans="1:39" x14ac:dyDescent="0.25">
      <c r="A2151">
        <v>42523</v>
      </c>
      <c r="B2151">
        <v>0</v>
      </c>
      <c r="C2151">
        <v>0</v>
      </c>
      <c r="D2151">
        <v>96</v>
      </c>
      <c r="E2151">
        <v>14</v>
      </c>
      <c r="F2151">
        <v>36</v>
      </c>
      <c r="G2151">
        <v>11</v>
      </c>
      <c r="H2151">
        <v>3</v>
      </c>
      <c r="I2151">
        <v>26</v>
      </c>
      <c r="J2151">
        <v>35</v>
      </c>
      <c r="K2151">
        <v>1</v>
      </c>
      <c r="L2151">
        <v>1</v>
      </c>
      <c r="M2151">
        <v>1</v>
      </c>
      <c r="N2151">
        <v>4</v>
      </c>
      <c r="O2151">
        <v>2</v>
      </c>
      <c r="P2151">
        <v>0</v>
      </c>
      <c r="Q2151">
        <v>0</v>
      </c>
      <c r="R2151">
        <v>0</v>
      </c>
      <c r="S2151">
        <v>0</v>
      </c>
      <c r="T2151">
        <v>0</v>
      </c>
      <c r="U2151">
        <v>0</v>
      </c>
      <c r="V2151">
        <v>3</v>
      </c>
      <c r="W2151">
        <v>11</v>
      </c>
      <c r="X2151">
        <v>0</v>
      </c>
      <c r="Y2151">
        <v>56</v>
      </c>
      <c r="Z2151">
        <v>2226</v>
      </c>
      <c r="AA2151">
        <v>0</v>
      </c>
      <c r="AB2151">
        <v>1</v>
      </c>
      <c r="AC2151">
        <v>0</v>
      </c>
      <c r="AD2151">
        <v>0</v>
      </c>
      <c r="AE2151">
        <v>0</v>
      </c>
      <c r="AF2151">
        <v>0</v>
      </c>
      <c r="AG2151">
        <v>0</v>
      </c>
      <c r="AH2151">
        <v>1</v>
      </c>
      <c r="AI2151">
        <v>0</v>
      </c>
      <c r="AJ2151">
        <v>0</v>
      </c>
      <c r="AK2151">
        <v>90</v>
      </c>
      <c r="AL2151">
        <v>55</v>
      </c>
      <c r="AM2151">
        <v>0</v>
      </c>
    </row>
    <row r="2152" spans="1:39" x14ac:dyDescent="0.25">
      <c r="A2152">
        <v>26487</v>
      </c>
      <c r="B2152">
        <v>1</v>
      </c>
      <c r="C2152">
        <v>0</v>
      </c>
      <c r="D2152">
        <v>23</v>
      </c>
      <c r="E2152">
        <v>2</v>
      </c>
      <c r="F2152">
        <v>8</v>
      </c>
      <c r="G2152">
        <v>10</v>
      </c>
      <c r="H2152">
        <v>12</v>
      </c>
      <c r="I2152">
        <v>14</v>
      </c>
      <c r="J2152">
        <v>23</v>
      </c>
      <c r="K2152">
        <v>3</v>
      </c>
      <c r="L2152">
        <v>2</v>
      </c>
      <c r="M2152">
        <v>1</v>
      </c>
      <c r="N2152">
        <v>3</v>
      </c>
      <c r="O2152">
        <v>5</v>
      </c>
      <c r="P2152">
        <v>0</v>
      </c>
      <c r="Q2152">
        <v>0</v>
      </c>
      <c r="R2152">
        <v>0</v>
      </c>
      <c r="S2152">
        <v>0</v>
      </c>
      <c r="T2152">
        <v>0</v>
      </c>
      <c r="U2152">
        <v>0</v>
      </c>
      <c r="V2152">
        <v>3</v>
      </c>
      <c r="W2152">
        <v>11</v>
      </c>
      <c r="X2152">
        <v>0</v>
      </c>
      <c r="Y2152">
        <v>42</v>
      </c>
      <c r="Z2152">
        <v>2564</v>
      </c>
      <c r="AA2152">
        <v>0</v>
      </c>
      <c r="AB2152">
        <v>0</v>
      </c>
      <c r="AC2152">
        <v>1</v>
      </c>
      <c r="AD2152">
        <v>0</v>
      </c>
      <c r="AE2152">
        <v>0</v>
      </c>
      <c r="AF2152">
        <v>0</v>
      </c>
      <c r="AG2152">
        <v>1</v>
      </c>
      <c r="AH2152">
        <v>0</v>
      </c>
      <c r="AI2152">
        <v>0</v>
      </c>
      <c r="AJ2152">
        <v>0</v>
      </c>
      <c r="AK2152">
        <v>46</v>
      </c>
      <c r="AL2152">
        <v>23</v>
      </c>
      <c r="AM2152">
        <v>0</v>
      </c>
    </row>
    <row r="2153" spans="1:39" x14ac:dyDescent="0.25">
      <c r="A2153">
        <v>53233</v>
      </c>
      <c r="B2153">
        <v>0</v>
      </c>
      <c r="C2153">
        <v>1</v>
      </c>
      <c r="D2153">
        <v>18</v>
      </c>
      <c r="E2153">
        <v>28</v>
      </c>
      <c r="F2153">
        <v>0</v>
      </c>
      <c r="G2153">
        <v>9</v>
      </c>
      <c r="H2153">
        <v>3</v>
      </c>
      <c r="I2153">
        <v>0</v>
      </c>
      <c r="J2153">
        <v>0</v>
      </c>
      <c r="K2153">
        <v>1</v>
      </c>
      <c r="L2153">
        <v>1</v>
      </c>
      <c r="M2153">
        <v>0</v>
      </c>
      <c r="N2153">
        <v>3</v>
      </c>
      <c r="O2153">
        <v>4</v>
      </c>
      <c r="P2153">
        <v>0</v>
      </c>
      <c r="Q2153">
        <v>0</v>
      </c>
      <c r="R2153">
        <v>0</v>
      </c>
      <c r="S2153">
        <v>0</v>
      </c>
      <c r="T2153">
        <v>0</v>
      </c>
      <c r="U2153">
        <v>0</v>
      </c>
      <c r="V2153">
        <v>3</v>
      </c>
      <c r="W2153">
        <v>11</v>
      </c>
      <c r="X2153">
        <v>0</v>
      </c>
      <c r="Y2153">
        <v>63</v>
      </c>
      <c r="Z2153">
        <v>2262</v>
      </c>
      <c r="AA2153">
        <v>0</v>
      </c>
      <c r="AB2153">
        <v>1</v>
      </c>
      <c r="AC2153">
        <v>0</v>
      </c>
      <c r="AD2153">
        <v>0</v>
      </c>
      <c r="AE2153">
        <v>0</v>
      </c>
      <c r="AF2153">
        <v>1</v>
      </c>
      <c r="AG2153">
        <v>0</v>
      </c>
      <c r="AH2153">
        <v>0</v>
      </c>
      <c r="AI2153">
        <v>0</v>
      </c>
      <c r="AJ2153">
        <v>0</v>
      </c>
      <c r="AK2153">
        <v>40</v>
      </c>
      <c r="AL2153">
        <v>40</v>
      </c>
      <c r="AM2153">
        <v>0</v>
      </c>
    </row>
    <row r="2154" spans="1:39" x14ac:dyDescent="0.25">
      <c r="A2154">
        <v>67716</v>
      </c>
      <c r="B2154">
        <v>0</v>
      </c>
      <c r="C2154">
        <v>1</v>
      </c>
      <c r="D2154">
        <v>8</v>
      </c>
      <c r="E2154">
        <v>530</v>
      </c>
      <c r="F2154">
        <v>142</v>
      </c>
      <c r="G2154">
        <v>217</v>
      </c>
      <c r="H2154">
        <v>62</v>
      </c>
      <c r="I2154">
        <v>9</v>
      </c>
      <c r="J2154">
        <v>56</v>
      </c>
      <c r="K2154">
        <v>4</v>
      </c>
      <c r="L2154">
        <v>7</v>
      </c>
      <c r="M2154">
        <v>4</v>
      </c>
      <c r="N2154">
        <v>13</v>
      </c>
      <c r="O2154">
        <v>5</v>
      </c>
      <c r="P2154">
        <v>0</v>
      </c>
      <c r="Q2154">
        <v>1</v>
      </c>
      <c r="R2154">
        <v>0</v>
      </c>
      <c r="S2154">
        <v>0</v>
      </c>
      <c r="T2154">
        <v>0</v>
      </c>
      <c r="U2154">
        <v>0</v>
      </c>
      <c r="V2154">
        <v>3</v>
      </c>
      <c r="W2154">
        <v>11</v>
      </c>
      <c r="X2154">
        <v>0</v>
      </c>
      <c r="Y2154">
        <v>60</v>
      </c>
      <c r="Z2154">
        <v>2694</v>
      </c>
      <c r="AA2154">
        <v>0</v>
      </c>
      <c r="AB2154">
        <v>1</v>
      </c>
      <c r="AC2154">
        <v>0</v>
      </c>
      <c r="AD2154">
        <v>0</v>
      </c>
      <c r="AE2154">
        <v>0</v>
      </c>
      <c r="AF2154">
        <v>0</v>
      </c>
      <c r="AG2154">
        <v>0</v>
      </c>
      <c r="AH2154">
        <v>1</v>
      </c>
      <c r="AI2154">
        <v>0</v>
      </c>
      <c r="AJ2154">
        <v>0</v>
      </c>
      <c r="AK2154">
        <v>960</v>
      </c>
      <c r="AL2154">
        <v>904</v>
      </c>
      <c r="AM2154">
        <v>1</v>
      </c>
    </row>
    <row r="2155" spans="1:39" x14ac:dyDescent="0.25">
      <c r="A2155">
        <v>76234</v>
      </c>
      <c r="B2155">
        <v>0</v>
      </c>
      <c r="C2155">
        <v>1</v>
      </c>
      <c r="D2155">
        <v>21</v>
      </c>
      <c r="E2155">
        <v>519</v>
      </c>
      <c r="F2155">
        <v>50</v>
      </c>
      <c r="G2155">
        <v>167</v>
      </c>
      <c r="H2155">
        <v>130</v>
      </c>
      <c r="I2155">
        <v>0</v>
      </c>
      <c r="J2155">
        <v>41</v>
      </c>
      <c r="K2155">
        <v>1</v>
      </c>
      <c r="L2155">
        <v>8</v>
      </c>
      <c r="M2155">
        <v>3</v>
      </c>
      <c r="N2155">
        <v>11</v>
      </c>
      <c r="O2155">
        <v>3</v>
      </c>
      <c r="P2155">
        <v>0</v>
      </c>
      <c r="Q2155">
        <v>1</v>
      </c>
      <c r="R2155">
        <v>0</v>
      </c>
      <c r="S2155">
        <v>0</v>
      </c>
      <c r="T2155">
        <v>0</v>
      </c>
      <c r="U2155">
        <v>0</v>
      </c>
      <c r="V2155">
        <v>3</v>
      </c>
      <c r="W2155">
        <v>11</v>
      </c>
      <c r="X2155">
        <v>0</v>
      </c>
      <c r="Y2155">
        <v>48</v>
      </c>
      <c r="Z2155">
        <v>2302</v>
      </c>
      <c r="AA2155">
        <v>0</v>
      </c>
      <c r="AB2155">
        <v>1</v>
      </c>
      <c r="AC2155">
        <v>0</v>
      </c>
      <c r="AD2155">
        <v>0</v>
      </c>
      <c r="AE2155">
        <v>0</v>
      </c>
      <c r="AF2155">
        <v>0</v>
      </c>
      <c r="AG2155">
        <v>0</v>
      </c>
      <c r="AH2155">
        <v>0</v>
      </c>
      <c r="AI2155">
        <v>1</v>
      </c>
      <c r="AJ2155">
        <v>0</v>
      </c>
      <c r="AK2155">
        <v>866</v>
      </c>
      <c r="AL2155">
        <v>825</v>
      </c>
      <c r="AM2155">
        <v>1</v>
      </c>
    </row>
    <row r="2156" spans="1:39" x14ac:dyDescent="0.25">
      <c r="A2156">
        <v>84117</v>
      </c>
      <c r="B2156">
        <v>0</v>
      </c>
      <c r="C2156">
        <v>0</v>
      </c>
      <c r="D2156">
        <v>60</v>
      </c>
      <c r="E2156">
        <v>611</v>
      </c>
      <c r="F2156">
        <v>76</v>
      </c>
      <c r="G2156">
        <v>749</v>
      </c>
      <c r="H2156">
        <v>59</v>
      </c>
      <c r="I2156">
        <v>45</v>
      </c>
      <c r="J2156">
        <v>26</v>
      </c>
      <c r="K2156">
        <v>1</v>
      </c>
      <c r="L2156">
        <v>7</v>
      </c>
      <c r="M2156">
        <v>10</v>
      </c>
      <c r="N2156">
        <v>6</v>
      </c>
      <c r="O2156">
        <v>2</v>
      </c>
      <c r="P2156">
        <v>0</v>
      </c>
      <c r="Q2156">
        <v>0</v>
      </c>
      <c r="R2156">
        <v>1</v>
      </c>
      <c r="S2156">
        <v>0</v>
      </c>
      <c r="T2156">
        <v>0</v>
      </c>
      <c r="U2156">
        <v>0</v>
      </c>
      <c r="V2156">
        <v>3</v>
      </c>
      <c r="W2156">
        <v>11</v>
      </c>
      <c r="X2156">
        <v>0</v>
      </c>
      <c r="Y2156">
        <v>64</v>
      </c>
      <c r="Z2156">
        <v>2208</v>
      </c>
      <c r="AA2156">
        <v>0</v>
      </c>
      <c r="AB2156">
        <v>1</v>
      </c>
      <c r="AC2156">
        <v>0</v>
      </c>
      <c r="AD2156">
        <v>0</v>
      </c>
      <c r="AE2156">
        <v>0</v>
      </c>
      <c r="AF2156">
        <v>0</v>
      </c>
      <c r="AG2156">
        <v>0</v>
      </c>
      <c r="AH2156">
        <v>0</v>
      </c>
      <c r="AI2156">
        <v>0</v>
      </c>
      <c r="AJ2156">
        <v>1</v>
      </c>
      <c r="AK2156">
        <v>1540</v>
      </c>
      <c r="AL2156">
        <v>1514</v>
      </c>
      <c r="AM2156">
        <v>1</v>
      </c>
    </row>
    <row r="2157" spans="1:39" x14ac:dyDescent="0.25">
      <c r="A2157">
        <v>65487</v>
      </c>
      <c r="B2157">
        <v>0</v>
      </c>
      <c r="C2157">
        <v>0</v>
      </c>
      <c r="D2157">
        <v>48</v>
      </c>
      <c r="E2157">
        <v>240</v>
      </c>
      <c r="F2157">
        <v>67</v>
      </c>
      <c r="G2157">
        <v>500</v>
      </c>
      <c r="H2157">
        <v>199</v>
      </c>
      <c r="I2157">
        <v>0</v>
      </c>
      <c r="J2157">
        <v>163</v>
      </c>
      <c r="K2157">
        <v>3</v>
      </c>
      <c r="L2157">
        <v>3</v>
      </c>
      <c r="M2157">
        <v>5</v>
      </c>
      <c r="N2157">
        <v>6</v>
      </c>
      <c r="O2157">
        <v>2</v>
      </c>
      <c r="P2157">
        <v>0</v>
      </c>
      <c r="Q2157">
        <v>0</v>
      </c>
      <c r="R2157">
        <v>0</v>
      </c>
      <c r="S2157">
        <v>0</v>
      </c>
      <c r="T2157">
        <v>0</v>
      </c>
      <c r="U2157">
        <v>0</v>
      </c>
      <c r="V2157">
        <v>3</v>
      </c>
      <c r="W2157">
        <v>11</v>
      </c>
      <c r="X2157">
        <v>0</v>
      </c>
      <c r="Y2157">
        <v>63</v>
      </c>
      <c r="Z2157">
        <v>2329</v>
      </c>
      <c r="AA2157">
        <v>0</v>
      </c>
      <c r="AB2157">
        <v>0</v>
      </c>
      <c r="AC2157">
        <v>0</v>
      </c>
      <c r="AD2157">
        <v>1</v>
      </c>
      <c r="AE2157">
        <v>0</v>
      </c>
      <c r="AF2157">
        <v>0</v>
      </c>
      <c r="AG2157">
        <v>0</v>
      </c>
      <c r="AH2157">
        <v>0</v>
      </c>
      <c r="AI2157">
        <v>1</v>
      </c>
      <c r="AJ2157">
        <v>0</v>
      </c>
      <c r="AK2157">
        <v>1006</v>
      </c>
      <c r="AL2157">
        <v>843</v>
      </c>
      <c r="AM2157">
        <v>0</v>
      </c>
    </row>
    <row r="2158" spans="1:39" x14ac:dyDescent="0.25">
      <c r="A2158">
        <v>25224</v>
      </c>
      <c r="B2158">
        <v>1</v>
      </c>
      <c r="C2158">
        <v>0</v>
      </c>
      <c r="D2158">
        <v>36</v>
      </c>
      <c r="E2158">
        <v>4</v>
      </c>
      <c r="F2158">
        <v>9</v>
      </c>
      <c r="G2158">
        <v>12</v>
      </c>
      <c r="H2158">
        <v>11</v>
      </c>
      <c r="I2158">
        <v>2</v>
      </c>
      <c r="J2158">
        <v>8</v>
      </c>
      <c r="K2158">
        <v>2</v>
      </c>
      <c r="L2158">
        <v>1</v>
      </c>
      <c r="M2158">
        <v>1</v>
      </c>
      <c r="N2158">
        <v>3</v>
      </c>
      <c r="O2158">
        <v>3</v>
      </c>
      <c r="P2158">
        <v>0</v>
      </c>
      <c r="Q2158">
        <v>0</v>
      </c>
      <c r="R2158">
        <v>0</v>
      </c>
      <c r="S2158">
        <v>0</v>
      </c>
      <c r="T2158">
        <v>0</v>
      </c>
      <c r="U2158">
        <v>0</v>
      </c>
      <c r="V2158">
        <v>3</v>
      </c>
      <c r="W2158">
        <v>11</v>
      </c>
      <c r="X2158">
        <v>0</v>
      </c>
      <c r="Y2158">
        <v>48</v>
      </c>
      <c r="Z2158">
        <v>2264</v>
      </c>
      <c r="AA2158">
        <v>0</v>
      </c>
      <c r="AB2158">
        <v>1</v>
      </c>
      <c r="AC2158">
        <v>0</v>
      </c>
      <c r="AD2158">
        <v>0</v>
      </c>
      <c r="AE2158">
        <v>0</v>
      </c>
      <c r="AF2158">
        <v>0</v>
      </c>
      <c r="AG2158">
        <v>1</v>
      </c>
      <c r="AH2158">
        <v>0</v>
      </c>
      <c r="AI2158">
        <v>0</v>
      </c>
      <c r="AJ2158">
        <v>0</v>
      </c>
      <c r="AK2158">
        <v>38</v>
      </c>
      <c r="AL2158">
        <v>30</v>
      </c>
      <c r="AM2158">
        <v>0</v>
      </c>
    </row>
    <row r="2159" spans="1:39" x14ac:dyDescent="0.25">
      <c r="A2159">
        <v>89616</v>
      </c>
      <c r="B2159">
        <v>0</v>
      </c>
      <c r="C2159">
        <v>0</v>
      </c>
      <c r="D2159">
        <v>36</v>
      </c>
      <c r="E2159">
        <v>671</v>
      </c>
      <c r="F2159">
        <v>47</v>
      </c>
      <c r="G2159">
        <v>655</v>
      </c>
      <c r="H2159">
        <v>145</v>
      </c>
      <c r="I2159">
        <v>111</v>
      </c>
      <c r="J2159">
        <v>15</v>
      </c>
      <c r="K2159">
        <v>1</v>
      </c>
      <c r="L2159">
        <v>7</v>
      </c>
      <c r="M2159">
        <v>5</v>
      </c>
      <c r="N2159">
        <v>12</v>
      </c>
      <c r="O2159">
        <v>2</v>
      </c>
      <c r="P2159">
        <v>0</v>
      </c>
      <c r="Q2159">
        <v>0</v>
      </c>
      <c r="R2159">
        <v>0</v>
      </c>
      <c r="S2159">
        <v>0</v>
      </c>
      <c r="T2159">
        <v>0</v>
      </c>
      <c r="U2159">
        <v>0</v>
      </c>
      <c r="V2159">
        <v>3</v>
      </c>
      <c r="W2159">
        <v>11</v>
      </c>
      <c r="X2159">
        <v>1</v>
      </c>
      <c r="Y2159">
        <v>37</v>
      </c>
      <c r="Z2159">
        <v>2648</v>
      </c>
      <c r="AA2159">
        <v>0</v>
      </c>
      <c r="AB2159">
        <v>0</v>
      </c>
      <c r="AC2159">
        <v>1</v>
      </c>
      <c r="AD2159">
        <v>0</v>
      </c>
      <c r="AE2159">
        <v>0</v>
      </c>
      <c r="AF2159">
        <v>0</v>
      </c>
      <c r="AG2159">
        <v>0</v>
      </c>
      <c r="AH2159">
        <v>0</v>
      </c>
      <c r="AI2159">
        <v>1</v>
      </c>
      <c r="AJ2159">
        <v>0</v>
      </c>
      <c r="AK2159">
        <v>1629</v>
      </c>
      <c r="AL2159">
        <v>1614</v>
      </c>
      <c r="AM2159">
        <v>0</v>
      </c>
    </row>
    <row r="2160" spans="1:39" x14ac:dyDescent="0.25">
      <c r="A2160">
        <v>40851</v>
      </c>
      <c r="B2160">
        <v>1</v>
      </c>
      <c r="C2160">
        <v>1</v>
      </c>
      <c r="D2160">
        <v>63</v>
      </c>
      <c r="E2160">
        <v>23</v>
      </c>
      <c r="F2160">
        <v>1</v>
      </c>
      <c r="G2160">
        <v>7</v>
      </c>
      <c r="H2160">
        <v>0</v>
      </c>
      <c r="I2160">
        <v>4</v>
      </c>
      <c r="J2160">
        <v>24</v>
      </c>
      <c r="K2160">
        <v>1</v>
      </c>
      <c r="L2160">
        <v>1</v>
      </c>
      <c r="M2160">
        <v>1</v>
      </c>
      <c r="N2160">
        <v>2</v>
      </c>
      <c r="O2160">
        <v>7</v>
      </c>
      <c r="P2160">
        <v>0</v>
      </c>
      <c r="Q2160">
        <v>0</v>
      </c>
      <c r="R2160">
        <v>0</v>
      </c>
      <c r="S2160">
        <v>0</v>
      </c>
      <c r="T2160">
        <v>0</v>
      </c>
      <c r="U2160">
        <v>0</v>
      </c>
      <c r="V2160">
        <v>3</v>
      </c>
      <c r="W2160">
        <v>11</v>
      </c>
      <c r="X2160">
        <v>0</v>
      </c>
      <c r="Y2160">
        <v>49</v>
      </c>
      <c r="Z2160">
        <v>2652</v>
      </c>
      <c r="AA2160">
        <v>1</v>
      </c>
      <c r="AB2160">
        <v>0</v>
      </c>
      <c r="AC2160">
        <v>0</v>
      </c>
      <c r="AD2160">
        <v>0</v>
      </c>
      <c r="AE2160">
        <v>0</v>
      </c>
      <c r="AF2160">
        <v>0</v>
      </c>
      <c r="AG2160">
        <v>0</v>
      </c>
      <c r="AH2160">
        <v>1</v>
      </c>
      <c r="AI2160">
        <v>0</v>
      </c>
      <c r="AJ2160">
        <v>0</v>
      </c>
      <c r="AK2160">
        <v>35</v>
      </c>
      <c r="AL2160">
        <v>11</v>
      </c>
      <c r="AM2160">
        <v>0</v>
      </c>
    </row>
    <row r="2161" spans="1:39" x14ac:dyDescent="0.25">
      <c r="A2161">
        <v>27469</v>
      </c>
      <c r="B2161">
        <v>0</v>
      </c>
      <c r="C2161">
        <v>0</v>
      </c>
      <c r="D2161">
        <v>2</v>
      </c>
      <c r="E2161">
        <v>9</v>
      </c>
      <c r="F2161">
        <v>1</v>
      </c>
      <c r="G2161">
        <v>2</v>
      </c>
      <c r="H2161">
        <v>3</v>
      </c>
      <c r="I2161">
        <v>2</v>
      </c>
      <c r="J2161">
        <v>0</v>
      </c>
      <c r="K2161">
        <v>1</v>
      </c>
      <c r="L2161">
        <v>0</v>
      </c>
      <c r="M2161">
        <v>0</v>
      </c>
      <c r="N2161">
        <v>3</v>
      </c>
      <c r="O2161">
        <v>6</v>
      </c>
      <c r="P2161">
        <v>0</v>
      </c>
      <c r="Q2161">
        <v>0</v>
      </c>
      <c r="R2161">
        <v>0</v>
      </c>
      <c r="S2161">
        <v>0</v>
      </c>
      <c r="T2161">
        <v>0</v>
      </c>
      <c r="U2161">
        <v>0</v>
      </c>
      <c r="V2161">
        <v>3</v>
      </c>
      <c r="W2161">
        <v>11</v>
      </c>
      <c r="X2161">
        <v>0</v>
      </c>
      <c r="Y2161">
        <v>73</v>
      </c>
      <c r="Z2161">
        <v>2855</v>
      </c>
      <c r="AA2161">
        <v>0</v>
      </c>
      <c r="AB2161">
        <v>1</v>
      </c>
      <c r="AC2161">
        <v>0</v>
      </c>
      <c r="AD2161">
        <v>0</v>
      </c>
      <c r="AE2161">
        <v>0</v>
      </c>
      <c r="AF2161">
        <v>0</v>
      </c>
      <c r="AG2161">
        <v>0</v>
      </c>
      <c r="AH2161">
        <v>1</v>
      </c>
      <c r="AI2161">
        <v>0</v>
      </c>
      <c r="AJ2161">
        <v>0</v>
      </c>
      <c r="AK2161">
        <v>17</v>
      </c>
      <c r="AL2161">
        <v>17</v>
      </c>
      <c r="AM2161">
        <v>0</v>
      </c>
    </row>
    <row r="2162" spans="1:39" x14ac:dyDescent="0.25">
      <c r="A2162">
        <v>82347</v>
      </c>
      <c r="B2162">
        <v>0</v>
      </c>
      <c r="C2162">
        <v>0</v>
      </c>
      <c r="D2162">
        <v>38</v>
      </c>
      <c r="E2162">
        <v>556</v>
      </c>
      <c r="F2162">
        <v>54</v>
      </c>
      <c r="G2162">
        <v>845</v>
      </c>
      <c r="H2162">
        <v>202</v>
      </c>
      <c r="I2162">
        <v>133</v>
      </c>
      <c r="J2162">
        <v>63</v>
      </c>
      <c r="K2162">
        <v>1</v>
      </c>
      <c r="L2162">
        <v>7</v>
      </c>
      <c r="M2162">
        <v>7</v>
      </c>
      <c r="N2162">
        <v>10</v>
      </c>
      <c r="O2162">
        <v>3</v>
      </c>
      <c r="P2162">
        <v>1</v>
      </c>
      <c r="Q2162">
        <v>0</v>
      </c>
      <c r="R2162">
        <v>0</v>
      </c>
      <c r="S2162">
        <v>1</v>
      </c>
      <c r="T2162">
        <v>0</v>
      </c>
      <c r="U2162">
        <v>0</v>
      </c>
      <c r="V2162">
        <v>3</v>
      </c>
      <c r="W2162">
        <v>11</v>
      </c>
      <c r="X2162">
        <v>1</v>
      </c>
      <c r="Y2162">
        <v>63</v>
      </c>
      <c r="Z2162">
        <v>2759</v>
      </c>
      <c r="AA2162">
        <v>0</v>
      </c>
      <c r="AB2162">
        <v>1</v>
      </c>
      <c r="AC2162">
        <v>0</v>
      </c>
      <c r="AD2162">
        <v>0</v>
      </c>
      <c r="AE2162">
        <v>0</v>
      </c>
      <c r="AF2162">
        <v>1</v>
      </c>
      <c r="AG2162">
        <v>0</v>
      </c>
      <c r="AH2162">
        <v>0</v>
      </c>
      <c r="AI2162">
        <v>0</v>
      </c>
      <c r="AJ2162">
        <v>0</v>
      </c>
      <c r="AK2162">
        <v>1790</v>
      </c>
      <c r="AL2162">
        <v>1727</v>
      </c>
      <c r="AM2162">
        <v>2</v>
      </c>
    </row>
    <row r="2163" spans="1:39" x14ac:dyDescent="0.25">
      <c r="A2163">
        <v>73803</v>
      </c>
      <c r="B2163">
        <v>0</v>
      </c>
      <c r="C2163">
        <v>1</v>
      </c>
      <c r="D2163">
        <v>61</v>
      </c>
      <c r="E2163">
        <v>833</v>
      </c>
      <c r="F2163">
        <v>80</v>
      </c>
      <c r="G2163">
        <v>363</v>
      </c>
      <c r="H2163">
        <v>52</v>
      </c>
      <c r="I2163">
        <v>26</v>
      </c>
      <c r="J2163">
        <v>174</v>
      </c>
      <c r="K2163">
        <v>2</v>
      </c>
      <c r="L2163">
        <v>9</v>
      </c>
      <c r="M2163">
        <v>5</v>
      </c>
      <c r="N2163">
        <v>6</v>
      </c>
      <c r="O2163">
        <v>6</v>
      </c>
      <c r="P2163">
        <v>1</v>
      </c>
      <c r="Q2163">
        <v>0</v>
      </c>
      <c r="R2163">
        <v>0</v>
      </c>
      <c r="S2163">
        <v>0</v>
      </c>
      <c r="T2163">
        <v>0</v>
      </c>
      <c r="U2163">
        <v>0</v>
      </c>
      <c r="V2163">
        <v>3</v>
      </c>
      <c r="W2163">
        <v>11</v>
      </c>
      <c r="X2163">
        <v>1</v>
      </c>
      <c r="Y2163">
        <v>63</v>
      </c>
      <c r="Z2163">
        <v>2856</v>
      </c>
      <c r="AA2163">
        <v>0</v>
      </c>
      <c r="AB2163">
        <v>1</v>
      </c>
      <c r="AC2163">
        <v>0</v>
      </c>
      <c r="AD2163">
        <v>0</v>
      </c>
      <c r="AE2163">
        <v>0</v>
      </c>
      <c r="AF2163">
        <v>0</v>
      </c>
      <c r="AG2163">
        <v>0</v>
      </c>
      <c r="AH2163">
        <v>1</v>
      </c>
      <c r="AI2163">
        <v>0</v>
      </c>
      <c r="AJ2163">
        <v>0</v>
      </c>
      <c r="AK2163">
        <v>1354</v>
      </c>
      <c r="AL2163">
        <v>1180</v>
      </c>
      <c r="AM2163">
        <v>1</v>
      </c>
    </row>
    <row r="2164" spans="1:39" x14ac:dyDescent="0.25">
      <c r="A2164">
        <v>8820</v>
      </c>
      <c r="B2164">
        <v>1</v>
      </c>
      <c r="C2164">
        <v>1</v>
      </c>
      <c r="D2164">
        <v>52</v>
      </c>
      <c r="E2164">
        <v>12</v>
      </c>
      <c r="F2164">
        <v>0</v>
      </c>
      <c r="G2164">
        <v>13</v>
      </c>
      <c r="H2164">
        <v>4</v>
      </c>
      <c r="I2164">
        <v>2</v>
      </c>
      <c r="J2164">
        <v>4</v>
      </c>
      <c r="K2164">
        <v>4</v>
      </c>
      <c r="L2164">
        <v>3</v>
      </c>
      <c r="M2164">
        <v>0</v>
      </c>
      <c r="N2164">
        <v>3</v>
      </c>
      <c r="O2164">
        <v>8</v>
      </c>
      <c r="P2164">
        <v>0</v>
      </c>
      <c r="Q2164">
        <v>0</v>
      </c>
      <c r="R2164">
        <v>0</v>
      </c>
      <c r="S2164">
        <v>0</v>
      </c>
      <c r="T2164">
        <v>0</v>
      </c>
      <c r="U2164">
        <v>0</v>
      </c>
      <c r="V2164">
        <v>3</v>
      </c>
      <c r="W2164">
        <v>11</v>
      </c>
      <c r="X2164">
        <v>0</v>
      </c>
      <c r="Y2164">
        <v>68</v>
      </c>
      <c r="Z2164">
        <v>2623</v>
      </c>
      <c r="AA2164">
        <v>0</v>
      </c>
      <c r="AB2164">
        <v>0</v>
      </c>
      <c r="AC2164">
        <v>1</v>
      </c>
      <c r="AD2164">
        <v>0</v>
      </c>
      <c r="AE2164">
        <v>0</v>
      </c>
      <c r="AF2164">
        <v>0</v>
      </c>
      <c r="AG2164">
        <v>0</v>
      </c>
      <c r="AH2164">
        <v>0</v>
      </c>
      <c r="AI2164">
        <v>1</v>
      </c>
      <c r="AJ2164">
        <v>0</v>
      </c>
      <c r="AK2164">
        <v>31</v>
      </c>
      <c r="AL2164">
        <v>27</v>
      </c>
      <c r="AM2164">
        <v>0</v>
      </c>
    </row>
    <row r="2165" spans="1:39" x14ac:dyDescent="0.25">
      <c r="A2165">
        <v>43322</v>
      </c>
      <c r="B2165">
        <v>0</v>
      </c>
      <c r="C2165">
        <v>0</v>
      </c>
      <c r="D2165">
        <v>25</v>
      </c>
      <c r="E2165">
        <v>56</v>
      </c>
      <c r="F2165">
        <v>7</v>
      </c>
      <c r="G2165">
        <v>48</v>
      </c>
      <c r="H2165">
        <v>10</v>
      </c>
      <c r="I2165">
        <v>2</v>
      </c>
      <c r="J2165">
        <v>18</v>
      </c>
      <c r="K2165">
        <v>1</v>
      </c>
      <c r="L2165">
        <v>3</v>
      </c>
      <c r="M2165">
        <v>0</v>
      </c>
      <c r="N2165">
        <v>4</v>
      </c>
      <c r="O2165">
        <v>7</v>
      </c>
      <c r="P2165">
        <v>0</v>
      </c>
      <c r="Q2165">
        <v>0</v>
      </c>
      <c r="R2165">
        <v>0</v>
      </c>
      <c r="S2165">
        <v>0</v>
      </c>
      <c r="T2165">
        <v>0</v>
      </c>
      <c r="U2165">
        <v>0</v>
      </c>
      <c r="V2165">
        <v>3</v>
      </c>
      <c r="W2165">
        <v>11</v>
      </c>
      <c r="X2165">
        <v>0</v>
      </c>
      <c r="Y2165">
        <v>46</v>
      </c>
      <c r="Z2165">
        <v>2228</v>
      </c>
      <c r="AA2165">
        <v>0</v>
      </c>
      <c r="AB2165">
        <v>0</v>
      </c>
      <c r="AC2165">
        <v>1</v>
      </c>
      <c r="AD2165">
        <v>0</v>
      </c>
      <c r="AE2165">
        <v>0</v>
      </c>
      <c r="AF2165">
        <v>0</v>
      </c>
      <c r="AG2165">
        <v>0</v>
      </c>
      <c r="AH2165">
        <v>1</v>
      </c>
      <c r="AI2165">
        <v>0</v>
      </c>
      <c r="AJ2165">
        <v>0</v>
      </c>
      <c r="AK2165">
        <v>123</v>
      </c>
      <c r="AL2165">
        <v>105</v>
      </c>
      <c r="AM2165">
        <v>0</v>
      </c>
    </row>
    <row r="2166" spans="1:39" x14ac:dyDescent="0.25">
      <c r="A2166">
        <v>55593</v>
      </c>
      <c r="B2166">
        <v>0</v>
      </c>
      <c r="C2166">
        <v>1</v>
      </c>
      <c r="D2166">
        <v>63</v>
      </c>
      <c r="E2166">
        <v>293</v>
      </c>
      <c r="F2166">
        <v>8</v>
      </c>
      <c r="G2166">
        <v>124</v>
      </c>
      <c r="H2166">
        <v>11</v>
      </c>
      <c r="I2166">
        <v>4</v>
      </c>
      <c r="J2166">
        <v>106</v>
      </c>
      <c r="K2166">
        <v>2</v>
      </c>
      <c r="L2166">
        <v>6</v>
      </c>
      <c r="M2166">
        <v>6</v>
      </c>
      <c r="N2166">
        <v>3</v>
      </c>
      <c r="O2166">
        <v>6</v>
      </c>
      <c r="P2166">
        <v>1</v>
      </c>
      <c r="Q2166">
        <v>0</v>
      </c>
      <c r="R2166">
        <v>0</v>
      </c>
      <c r="S2166">
        <v>0</v>
      </c>
      <c r="T2166">
        <v>0</v>
      </c>
      <c r="U2166">
        <v>0</v>
      </c>
      <c r="V2166">
        <v>3</v>
      </c>
      <c r="W2166">
        <v>11</v>
      </c>
      <c r="X2166">
        <v>0</v>
      </c>
      <c r="Y2166">
        <v>47</v>
      </c>
      <c r="Z2166">
        <v>2471</v>
      </c>
      <c r="AA2166">
        <v>0</v>
      </c>
      <c r="AB2166">
        <v>0</v>
      </c>
      <c r="AC2166">
        <v>0</v>
      </c>
      <c r="AD2166">
        <v>1</v>
      </c>
      <c r="AE2166">
        <v>0</v>
      </c>
      <c r="AF2166">
        <v>0</v>
      </c>
      <c r="AG2166">
        <v>0</v>
      </c>
      <c r="AH2166">
        <v>1</v>
      </c>
      <c r="AI2166">
        <v>0</v>
      </c>
      <c r="AJ2166">
        <v>0</v>
      </c>
      <c r="AK2166">
        <v>440</v>
      </c>
      <c r="AL2166">
        <v>334</v>
      </c>
      <c r="AM2166">
        <v>1</v>
      </c>
    </row>
    <row r="2167" spans="1:39" x14ac:dyDescent="0.25">
      <c r="A2167">
        <v>50501</v>
      </c>
      <c r="B2167">
        <v>1</v>
      </c>
      <c r="C2167">
        <v>1</v>
      </c>
      <c r="D2167">
        <v>10</v>
      </c>
      <c r="E2167">
        <v>297</v>
      </c>
      <c r="F2167">
        <v>0</v>
      </c>
      <c r="G2167">
        <v>38</v>
      </c>
      <c r="H2167">
        <v>13</v>
      </c>
      <c r="I2167">
        <v>0</v>
      </c>
      <c r="J2167">
        <v>152</v>
      </c>
      <c r="K2167">
        <v>7</v>
      </c>
      <c r="L2167">
        <v>5</v>
      </c>
      <c r="M2167">
        <v>4</v>
      </c>
      <c r="N2167">
        <v>4</v>
      </c>
      <c r="O2167">
        <v>6</v>
      </c>
      <c r="P2167">
        <v>1</v>
      </c>
      <c r="Q2167">
        <v>0</v>
      </c>
      <c r="R2167">
        <v>0</v>
      </c>
      <c r="S2167">
        <v>0</v>
      </c>
      <c r="T2167">
        <v>0</v>
      </c>
      <c r="U2167">
        <v>0</v>
      </c>
      <c r="V2167">
        <v>3</v>
      </c>
      <c r="W2167">
        <v>11</v>
      </c>
      <c r="X2167">
        <v>1</v>
      </c>
      <c r="Y2167">
        <v>66</v>
      </c>
      <c r="Z2167">
        <v>2535</v>
      </c>
      <c r="AA2167">
        <v>0</v>
      </c>
      <c r="AB2167">
        <v>1</v>
      </c>
      <c r="AC2167">
        <v>0</v>
      </c>
      <c r="AD2167">
        <v>0</v>
      </c>
      <c r="AE2167">
        <v>0</v>
      </c>
      <c r="AF2167">
        <v>0</v>
      </c>
      <c r="AG2167">
        <v>0</v>
      </c>
      <c r="AH2167">
        <v>1</v>
      </c>
      <c r="AI2167">
        <v>0</v>
      </c>
      <c r="AJ2167">
        <v>0</v>
      </c>
      <c r="AK2167">
        <v>348</v>
      </c>
      <c r="AL2167">
        <v>196</v>
      </c>
      <c r="AM2167">
        <v>1</v>
      </c>
    </row>
    <row r="2168" spans="1:39" x14ac:dyDescent="0.25">
      <c r="A2168">
        <v>37085</v>
      </c>
      <c r="B2168">
        <v>1</v>
      </c>
      <c r="C2168">
        <v>1</v>
      </c>
      <c r="D2168">
        <v>65</v>
      </c>
      <c r="E2168">
        <v>39</v>
      </c>
      <c r="F2168">
        <v>1</v>
      </c>
      <c r="G2168">
        <v>16</v>
      </c>
      <c r="H2168">
        <v>2</v>
      </c>
      <c r="I2168">
        <v>0</v>
      </c>
      <c r="J2168">
        <v>3</v>
      </c>
      <c r="K2168">
        <v>4</v>
      </c>
      <c r="L2168">
        <v>3</v>
      </c>
      <c r="M2168">
        <v>0</v>
      </c>
      <c r="N2168">
        <v>3</v>
      </c>
      <c r="O2168">
        <v>8</v>
      </c>
      <c r="P2168">
        <v>0</v>
      </c>
      <c r="Q2168">
        <v>0</v>
      </c>
      <c r="R2168">
        <v>0</v>
      </c>
      <c r="S2168">
        <v>0</v>
      </c>
      <c r="T2168">
        <v>0</v>
      </c>
      <c r="U2168">
        <v>0</v>
      </c>
      <c r="V2168">
        <v>3</v>
      </c>
      <c r="W2168">
        <v>11</v>
      </c>
      <c r="X2168">
        <v>0</v>
      </c>
      <c r="Y2168">
        <v>45</v>
      </c>
      <c r="Z2168">
        <v>2162</v>
      </c>
      <c r="AA2168">
        <v>0</v>
      </c>
      <c r="AB2168">
        <v>1</v>
      </c>
      <c r="AC2168">
        <v>0</v>
      </c>
      <c r="AD2168">
        <v>0</v>
      </c>
      <c r="AE2168">
        <v>0</v>
      </c>
      <c r="AF2168">
        <v>0</v>
      </c>
      <c r="AG2168">
        <v>0</v>
      </c>
      <c r="AH2168">
        <v>1</v>
      </c>
      <c r="AI2168">
        <v>0</v>
      </c>
      <c r="AJ2168">
        <v>0</v>
      </c>
      <c r="AK2168">
        <v>58</v>
      </c>
      <c r="AL2168">
        <v>55</v>
      </c>
      <c r="AM2168">
        <v>0</v>
      </c>
    </row>
    <row r="2169" spans="1:39" x14ac:dyDescent="0.25">
      <c r="A2169">
        <v>16185</v>
      </c>
      <c r="B2169">
        <v>1</v>
      </c>
      <c r="C2169">
        <v>0</v>
      </c>
      <c r="D2169">
        <v>71</v>
      </c>
      <c r="E2169">
        <v>5</v>
      </c>
      <c r="F2169">
        <v>11</v>
      </c>
      <c r="G2169">
        <v>16</v>
      </c>
      <c r="H2169">
        <v>21</v>
      </c>
      <c r="I2169">
        <v>8</v>
      </c>
      <c r="J2169">
        <v>45</v>
      </c>
      <c r="K2169">
        <v>2</v>
      </c>
      <c r="L2169">
        <v>2</v>
      </c>
      <c r="M2169">
        <v>2</v>
      </c>
      <c r="N2169">
        <v>2</v>
      </c>
      <c r="O2169">
        <v>8</v>
      </c>
      <c r="P2169">
        <v>0</v>
      </c>
      <c r="Q2169">
        <v>0</v>
      </c>
      <c r="R2169">
        <v>0</v>
      </c>
      <c r="S2169">
        <v>0</v>
      </c>
      <c r="T2169">
        <v>0</v>
      </c>
      <c r="U2169">
        <v>0</v>
      </c>
      <c r="V2169">
        <v>3</v>
      </c>
      <c r="W2169">
        <v>11</v>
      </c>
      <c r="X2169">
        <v>0</v>
      </c>
      <c r="Y2169">
        <v>30</v>
      </c>
      <c r="Z2169">
        <v>2487</v>
      </c>
      <c r="AA2169">
        <v>0</v>
      </c>
      <c r="AB2169">
        <v>0</v>
      </c>
      <c r="AC2169">
        <v>1</v>
      </c>
      <c r="AD2169">
        <v>0</v>
      </c>
      <c r="AE2169">
        <v>0</v>
      </c>
      <c r="AF2169">
        <v>0</v>
      </c>
      <c r="AG2169">
        <v>1</v>
      </c>
      <c r="AH2169">
        <v>0</v>
      </c>
      <c r="AI2169">
        <v>0</v>
      </c>
      <c r="AJ2169">
        <v>0</v>
      </c>
      <c r="AK2169">
        <v>61</v>
      </c>
      <c r="AL2169">
        <v>16</v>
      </c>
      <c r="AM2169">
        <v>0</v>
      </c>
    </row>
    <row r="2170" spans="1:39" x14ac:dyDescent="0.25">
      <c r="A2170">
        <v>57731</v>
      </c>
      <c r="B2170">
        <v>0</v>
      </c>
      <c r="C2170">
        <v>1</v>
      </c>
      <c r="D2170">
        <v>0</v>
      </c>
      <c r="E2170">
        <v>266</v>
      </c>
      <c r="F2170">
        <v>21</v>
      </c>
      <c r="G2170">
        <v>300</v>
      </c>
      <c r="H2170">
        <v>65</v>
      </c>
      <c r="I2170">
        <v>8</v>
      </c>
      <c r="J2170">
        <v>44</v>
      </c>
      <c r="K2170">
        <v>4</v>
      </c>
      <c r="L2170">
        <v>8</v>
      </c>
      <c r="M2170">
        <v>8</v>
      </c>
      <c r="N2170">
        <v>6</v>
      </c>
      <c r="O2170">
        <v>6</v>
      </c>
      <c r="P2170">
        <v>0</v>
      </c>
      <c r="Q2170">
        <v>0</v>
      </c>
      <c r="R2170">
        <v>0</v>
      </c>
      <c r="S2170">
        <v>0</v>
      </c>
      <c r="T2170">
        <v>0</v>
      </c>
      <c r="U2170">
        <v>0</v>
      </c>
      <c r="V2170">
        <v>3</v>
      </c>
      <c r="W2170">
        <v>11</v>
      </c>
      <c r="X2170">
        <v>0</v>
      </c>
      <c r="Y2170">
        <v>51</v>
      </c>
      <c r="Z2170">
        <v>2742</v>
      </c>
      <c r="AA2170">
        <v>0</v>
      </c>
      <c r="AB2170">
        <v>0</v>
      </c>
      <c r="AC2170">
        <v>1</v>
      </c>
      <c r="AD2170">
        <v>0</v>
      </c>
      <c r="AE2170">
        <v>0</v>
      </c>
      <c r="AF2170">
        <v>0</v>
      </c>
      <c r="AG2170">
        <v>0</v>
      </c>
      <c r="AH2170">
        <v>1</v>
      </c>
      <c r="AI2170">
        <v>0</v>
      </c>
      <c r="AJ2170">
        <v>0</v>
      </c>
      <c r="AK2170">
        <v>660</v>
      </c>
      <c r="AL2170">
        <v>616</v>
      </c>
      <c r="AM2170">
        <v>0</v>
      </c>
    </row>
    <row r="2171" spans="1:39" x14ac:dyDescent="0.25">
      <c r="A2171">
        <v>48432</v>
      </c>
      <c r="B2171">
        <v>0</v>
      </c>
      <c r="C2171">
        <v>1</v>
      </c>
      <c r="D2171">
        <v>3</v>
      </c>
      <c r="E2171">
        <v>322</v>
      </c>
      <c r="F2171">
        <v>3</v>
      </c>
      <c r="G2171">
        <v>50</v>
      </c>
      <c r="H2171">
        <v>4</v>
      </c>
      <c r="I2171">
        <v>3</v>
      </c>
      <c r="J2171">
        <v>42</v>
      </c>
      <c r="K2171">
        <v>5</v>
      </c>
      <c r="L2171">
        <v>7</v>
      </c>
      <c r="M2171">
        <v>1</v>
      </c>
      <c r="N2171">
        <v>6</v>
      </c>
      <c r="O2171">
        <v>8</v>
      </c>
      <c r="P2171">
        <v>0</v>
      </c>
      <c r="Q2171">
        <v>0</v>
      </c>
      <c r="R2171">
        <v>0</v>
      </c>
      <c r="S2171">
        <v>0</v>
      </c>
      <c r="T2171">
        <v>0</v>
      </c>
      <c r="U2171">
        <v>0</v>
      </c>
      <c r="V2171">
        <v>3</v>
      </c>
      <c r="W2171">
        <v>11</v>
      </c>
      <c r="X2171">
        <v>1</v>
      </c>
      <c r="Y2171">
        <v>47</v>
      </c>
      <c r="Z2171">
        <v>2778</v>
      </c>
      <c r="AA2171">
        <v>0</v>
      </c>
      <c r="AB2171">
        <v>0</v>
      </c>
      <c r="AC2171">
        <v>1</v>
      </c>
      <c r="AD2171">
        <v>0</v>
      </c>
      <c r="AE2171">
        <v>0</v>
      </c>
      <c r="AF2171">
        <v>0</v>
      </c>
      <c r="AG2171">
        <v>0</v>
      </c>
      <c r="AH2171">
        <v>0</v>
      </c>
      <c r="AI2171">
        <v>0</v>
      </c>
      <c r="AJ2171">
        <v>1</v>
      </c>
      <c r="AK2171">
        <v>382</v>
      </c>
      <c r="AL2171">
        <v>340</v>
      </c>
      <c r="AM2171">
        <v>0</v>
      </c>
    </row>
    <row r="2172" spans="1:39" x14ac:dyDescent="0.25">
      <c r="A2172">
        <v>73807</v>
      </c>
      <c r="B2172">
        <v>0</v>
      </c>
      <c r="C2172">
        <v>1</v>
      </c>
      <c r="D2172">
        <v>88</v>
      </c>
      <c r="E2172">
        <v>366</v>
      </c>
      <c r="F2172">
        <v>124</v>
      </c>
      <c r="G2172">
        <v>156</v>
      </c>
      <c r="H2172">
        <v>71</v>
      </c>
      <c r="I2172">
        <v>78</v>
      </c>
      <c r="J2172">
        <v>54</v>
      </c>
      <c r="K2172">
        <v>2</v>
      </c>
      <c r="L2172">
        <v>5</v>
      </c>
      <c r="M2172">
        <v>5</v>
      </c>
      <c r="N2172">
        <v>11</v>
      </c>
      <c r="O2172">
        <v>2</v>
      </c>
      <c r="P2172">
        <v>0</v>
      </c>
      <c r="Q2172">
        <v>0</v>
      </c>
      <c r="R2172">
        <v>0</v>
      </c>
      <c r="S2172">
        <v>0</v>
      </c>
      <c r="T2172">
        <v>0</v>
      </c>
      <c r="U2172">
        <v>0</v>
      </c>
      <c r="V2172">
        <v>3</v>
      </c>
      <c r="W2172">
        <v>11</v>
      </c>
      <c r="X2172">
        <v>0</v>
      </c>
      <c r="Y2172">
        <v>42</v>
      </c>
      <c r="Z2172">
        <v>2702</v>
      </c>
      <c r="AA2172">
        <v>0</v>
      </c>
      <c r="AB2172">
        <v>1</v>
      </c>
      <c r="AC2172">
        <v>0</v>
      </c>
      <c r="AD2172">
        <v>0</v>
      </c>
      <c r="AE2172">
        <v>0</v>
      </c>
      <c r="AF2172">
        <v>0</v>
      </c>
      <c r="AG2172">
        <v>0</v>
      </c>
      <c r="AH2172">
        <v>1</v>
      </c>
      <c r="AI2172">
        <v>0</v>
      </c>
      <c r="AJ2172">
        <v>0</v>
      </c>
      <c r="AK2172">
        <v>795</v>
      </c>
      <c r="AL2172">
        <v>741</v>
      </c>
      <c r="AM2172">
        <v>0</v>
      </c>
    </row>
    <row r="2173" spans="1:39" x14ac:dyDescent="0.25">
      <c r="A2173">
        <v>18929</v>
      </c>
      <c r="B2173">
        <v>0</v>
      </c>
      <c r="C2173">
        <v>0</v>
      </c>
      <c r="D2173">
        <v>15</v>
      </c>
      <c r="E2173">
        <v>32</v>
      </c>
      <c r="F2173">
        <v>0</v>
      </c>
      <c r="G2173">
        <v>8</v>
      </c>
      <c r="H2173">
        <v>23</v>
      </c>
      <c r="I2173">
        <v>4</v>
      </c>
      <c r="J2173">
        <v>18</v>
      </c>
      <c r="K2173">
        <v>1</v>
      </c>
      <c r="L2173">
        <v>1</v>
      </c>
      <c r="M2173">
        <v>0</v>
      </c>
      <c r="N2173">
        <v>4</v>
      </c>
      <c r="O2173">
        <v>6</v>
      </c>
      <c r="P2173">
        <v>0</v>
      </c>
      <c r="Q2173">
        <v>0</v>
      </c>
      <c r="R2173">
        <v>0</v>
      </c>
      <c r="S2173">
        <v>0</v>
      </c>
      <c r="T2173">
        <v>0</v>
      </c>
      <c r="U2173">
        <v>0</v>
      </c>
      <c r="V2173">
        <v>3</v>
      </c>
      <c r="W2173">
        <v>11</v>
      </c>
      <c r="X2173">
        <v>0</v>
      </c>
      <c r="Y2173">
        <v>30</v>
      </c>
      <c r="Z2173">
        <v>2657</v>
      </c>
      <c r="AA2173">
        <v>0</v>
      </c>
      <c r="AB2173">
        <v>1</v>
      </c>
      <c r="AC2173">
        <v>0</v>
      </c>
      <c r="AD2173">
        <v>0</v>
      </c>
      <c r="AE2173">
        <v>0</v>
      </c>
      <c r="AF2173">
        <v>0</v>
      </c>
      <c r="AG2173">
        <v>0</v>
      </c>
      <c r="AH2173">
        <v>1</v>
      </c>
      <c r="AI2173">
        <v>0</v>
      </c>
      <c r="AJ2173">
        <v>0</v>
      </c>
      <c r="AK2173">
        <v>67</v>
      </c>
      <c r="AL2173">
        <v>49</v>
      </c>
      <c r="AM2173">
        <v>0</v>
      </c>
    </row>
    <row r="2174" spans="1:39" x14ac:dyDescent="0.25">
      <c r="A2174">
        <v>35893</v>
      </c>
      <c r="B2174">
        <v>1</v>
      </c>
      <c r="C2174">
        <v>1</v>
      </c>
      <c r="D2174">
        <v>80</v>
      </c>
      <c r="E2174">
        <v>158</v>
      </c>
      <c r="F2174">
        <v>0</v>
      </c>
      <c r="G2174">
        <v>23</v>
      </c>
      <c r="H2174">
        <v>0</v>
      </c>
      <c r="I2174">
        <v>0</v>
      </c>
      <c r="J2174">
        <v>18</v>
      </c>
      <c r="K2174">
        <v>6</v>
      </c>
      <c r="L2174">
        <v>3</v>
      </c>
      <c r="M2174">
        <v>1</v>
      </c>
      <c r="N2174">
        <v>5</v>
      </c>
      <c r="O2174">
        <v>8</v>
      </c>
      <c r="P2174">
        <v>0</v>
      </c>
      <c r="Q2174">
        <v>0</v>
      </c>
      <c r="R2174">
        <v>0</v>
      </c>
      <c r="S2174">
        <v>0</v>
      </c>
      <c r="T2174">
        <v>0</v>
      </c>
      <c r="U2174">
        <v>0</v>
      </c>
      <c r="V2174">
        <v>3</v>
      </c>
      <c r="W2174">
        <v>11</v>
      </c>
      <c r="X2174">
        <v>0</v>
      </c>
      <c r="Y2174">
        <v>52</v>
      </c>
      <c r="Z2174">
        <v>2781</v>
      </c>
      <c r="AA2174">
        <v>0</v>
      </c>
      <c r="AB2174">
        <v>0</v>
      </c>
      <c r="AC2174">
        <v>1</v>
      </c>
      <c r="AD2174">
        <v>0</v>
      </c>
      <c r="AE2174">
        <v>0</v>
      </c>
      <c r="AF2174">
        <v>0</v>
      </c>
      <c r="AG2174">
        <v>0</v>
      </c>
      <c r="AH2174">
        <v>1</v>
      </c>
      <c r="AI2174">
        <v>0</v>
      </c>
      <c r="AJ2174">
        <v>0</v>
      </c>
      <c r="AK2174">
        <v>181</v>
      </c>
      <c r="AL2174">
        <v>163</v>
      </c>
      <c r="AM2174">
        <v>0</v>
      </c>
    </row>
    <row r="2175" spans="1:39" x14ac:dyDescent="0.25">
      <c r="A2175">
        <v>61014</v>
      </c>
      <c r="B2175">
        <v>0</v>
      </c>
      <c r="C2175">
        <v>1</v>
      </c>
      <c r="D2175">
        <v>17</v>
      </c>
      <c r="E2175">
        <v>269</v>
      </c>
      <c r="F2175">
        <v>129</v>
      </c>
      <c r="G2175">
        <v>495</v>
      </c>
      <c r="H2175">
        <v>182</v>
      </c>
      <c r="I2175">
        <v>43</v>
      </c>
      <c r="J2175">
        <v>29</v>
      </c>
      <c r="K2175">
        <v>4</v>
      </c>
      <c r="L2175">
        <v>9</v>
      </c>
      <c r="M2175">
        <v>3</v>
      </c>
      <c r="N2175">
        <v>4</v>
      </c>
      <c r="O2175">
        <v>7</v>
      </c>
      <c r="P2175">
        <v>0</v>
      </c>
      <c r="Q2175">
        <v>0</v>
      </c>
      <c r="R2175">
        <v>0</v>
      </c>
      <c r="S2175">
        <v>0</v>
      </c>
      <c r="T2175">
        <v>0</v>
      </c>
      <c r="U2175">
        <v>0</v>
      </c>
      <c r="V2175">
        <v>3</v>
      </c>
      <c r="W2175">
        <v>11</v>
      </c>
      <c r="X2175">
        <v>0</v>
      </c>
      <c r="Y2175">
        <v>40</v>
      </c>
      <c r="Z2175">
        <v>2846</v>
      </c>
      <c r="AA2175">
        <v>0</v>
      </c>
      <c r="AB2175">
        <v>1</v>
      </c>
      <c r="AC2175">
        <v>0</v>
      </c>
      <c r="AD2175">
        <v>0</v>
      </c>
      <c r="AE2175">
        <v>0</v>
      </c>
      <c r="AF2175">
        <v>0</v>
      </c>
      <c r="AG2175">
        <v>0</v>
      </c>
      <c r="AH2175">
        <v>1</v>
      </c>
      <c r="AI2175">
        <v>0</v>
      </c>
      <c r="AJ2175">
        <v>0</v>
      </c>
      <c r="AK2175">
        <v>1118</v>
      </c>
      <c r="AL2175">
        <v>1089</v>
      </c>
      <c r="AM2175">
        <v>0</v>
      </c>
    </row>
    <row r="2176" spans="1:39" x14ac:dyDescent="0.25">
      <c r="A2176">
        <v>32144</v>
      </c>
      <c r="B2176">
        <v>1</v>
      </c>
      <c r="C2176">
        <v>1</v>
      </c>
      <c r="D2176">
        <v>76</v>
      </c>
      <c r="E2176">
        <v>41</v>
      </c>
      <c r="F2176">
        <v>0</v>
      </c>
      <c r="G2176">
        <v>10</v>
      </c>
      <c r="H2176">
        <v>0</v>
      </c>
      <c r="I2176">
        <v>0</v>
      </c>
      <c r="J2176">
        <v>3</v>
      </c>
      <c r="K2176">
        <v>4</v>
      </c>
      <c r="L2176">
        <v>2</v>
      </c>
      <c r="M2176">
        <v>1</v>
      </c>
      <c r="N2176">
        <v>3</v>
      </c>
      <c r="O2176">
        <v>7</v>
      </c>
      <c r="P2176">
        <v>0</v>
      </c>
      <c r="Q2176">
        <v>1</v>
      </c>
      <c r="R2176">
        <v>0</v>
      </c>
      <c r="S2176">
        <v>0</v>
      </c>
      <c r="T2176">
        <v>0</v>
      </c>
      <c r="U2176">
        <v>0</v>
      </c>
      <c r="V2176">
        <v>3</v>
      </c>
      <c r="W2176">
        <v>11</v>
      </c>
      <c r="X2176">
        <v>0</v>
      </c>
      <c r="Y2176">
        <v>66</v>
      </c>
      <c r="Z2176">
        <v>2257</v>
      </c>
      <c r="AA2176">
        <v>0</v>
      </c>
      <c r="AB2176">
        <v>0</v>
      </c>
      <c r="AC2176">
        <v>0</v>
      </c>
      <c r="AD2176">
        <v>1</v>
      </c>
      <c r="AE2176">
        <v>0</v>
      </c>
      <c r="AF2176">
        <v>0</v>
      </c>
      <c r="AG2176">
        <v>0</v>
      </c>
      <c r="AH2176">
        <v>1</v>
      </c>
      <c r="AI2176">
        <v>0</v>
      </c>
      <c r="AJ2176">
        <v>0</v>
      </c>
      <c r="AK2176">
        <v>51</v>
      </c>
      <c r="AL2176">
        <v>48</v>
      </c>
      <c r="AM2176">
        <v>1</v>
      </c>
    </row>
    <row r="2177" spans="1:39" x14ac:dyDescent="0.25">
      <c r="A2177">
        <v>14918</v>
      </c>
      <c r="B2177">
        <v>0</v>
      </c>
      <c r="C2177">
        <v>1</v>
      </c>
      <c r="D2177">
        <v>52</v>
      </c>
      <c r="E2177">
        <v>3</v>
      </c>
      <c r="F2177">
        <v>3</v>
      </c>
      <c r="G2177">
        <v>3</v>
      </c>
      <c r="H2177">
        <v>15</v>
      </c>
      <c r="I2177">
        <v>4</v>
      </c>
      <c r="J2177">
        <v>15</v>
      </c>
      <c r="K2177">
        <v>1</v>
      </c>
      <c r="L2177">
        <v>1</v>
      </c>
      <c r="M2177">
        <v>0</v>
      </c>
      <c r="N2177">
        <v>3</v>
      </c>
      <c r="O2177">
        <v>6</v>
      </c>
      <c r="P2177">
        <v>0</v>
      </c>
      <c r="Q2177">
        <v>0</v>
      </c>
      <c r="R2177">
        <v>0</v>
      </c>
      <c r="S2177">
        <v>0</v>
      </c>
      <c r="T2177">
        <v>0</v>
      </c>
      <c r="U2177">
        <v>0</v>
      </c>
      <c r="V2177">
        <v>3</v>
      </c>
      <c r="W2177">
        <v>11</v>
      </c>
      <c r="X2177">
        <v>0</v>
      </c>
      <c r="Y2177">
        <v>57</v>
      </c>
      <c r="Z2177">
        <v>2728</v>
      </c>
      <c r="AA2177">
        <v>0</v>
      </c>
      <c r="AB2177">
        <v>0</v>
      </c>
      <c r="AC2177">
        <v>0</v>
      </c>
      <c r="AD2177">
        <v>1</v>
      </c>
      <c r="AE2177">
        <v>0</v>
      </c>
      <c r="AF2177">
        <v>0</v>
      </c>
      <c r="AG2177">
        <v>1</v>
      </c>
      <c r="AH2177">
        <v>0</v>
      </c>
      <c r="AI2177">
        <v>0</v>
      </c>
      <c r="AJ2177">
        <v>0</v>
      </c>
      <c r="AK2177">
        <v>28</v>
      </c>
      <c r="AL2177">
        <v>13</v>
      </c>
      <c r="AM2177">
        <v>0</v>
      </c>
    </row>
    <row r="2178" spans="1:39" x14ac:dyDescent="0.25">
      <c r="A2178">
        <v>45146</v>
      </c>
      <c r="B2178">
        <v>1</v>
      </c>
      <c r="C2178">
        <v>1</v>
      </c>
      <c r="D2178">
        <v>28</v>
      </c>
      <c r="E2178">
        <v>33</v>
      </c>
      <c r="F2178">
        <v>0</v>
      </c>
      <c r="G2178">
        <v>5</v>
      </c>
      <c r="H2178">
        <v>0</v>
      </c>
      <c r="I2178">
        <v>0</v>
      </c>
      <c r="J2178">
        <v>15</v>
      </c>
      <c r="K2178">
        <v>2</v>
      </c>
      <c r="L2178">
        <v>1</v>
      </c>
      <c r="M2178">
        <v>1</v>
      </c>
      <c r="N2178">
        <v>2</v>
      </c>
      <c r="O2178">
        <v>4</v>
      </c>
      <c r="P2178">
        <v>0</v>
      </c>
      <c r="Q2178">
        <v>0</v>
      </c>
      <c r="R2178">
        <v>0</v>
      </c>
      <c r="S2178">
        <v>0</v>
      </c>
      <c r="T2178">
        <v>0</v>
      </c>
      <c r="U2178">
        <v>0</v>
      </c>
      <c r="V2178">
        <v>3</v>
      </c>
      <c r="W2178">
        <v>11</v>
      </c>
      <c r="X2178">
        <v>0</v>
      </c>
      <c r="Y2178">
        <v>57</v>
      </c>
      <c r="Z2178">
        <v>2508</v>
      </c>
      <c r="AA2178">
        <v>1</v>
      </c>
      <c r="AB2178">
        <v>0</v>
      </c>
      <c r="AC2178">
        <v>0</v>
      </c>
      <c r="AD2178">
        <v>0</v>
      </c>
      <c r="AE2178">
        <v>0</v>
      </c>
      <c r="AF2178">
        <v>0</v>
      </c>
      <c r="AG2178">
        <v>0</v>
      </c>
      <c r="AH2178">
        <v>1</v>
      </c>
      <c r="AI2178">
        <v>0</v>
      </c>
      <c r="AJ2178">
        <v>0</v>
      </c>
      <c r="AK2178">
        <v>38</v>
      </c>
      <c r="AL2178">
        <v>23</v>
      </c>
      <c r="AM2178">
        <v>0</v>
      </c>
    </row>
    <row r="2179" spans="1:39" x14ac:dyDescent="0.25">
      <c r="A2179">
        <v>41769</v>
      </c>
      <c r="B2179">
        <v>0</v>
      </c>
      <c r="C2179">
        <v>1</v>
      </c>
      <c r="D2179">
        <v>31</v>
      </c>
      <c r="E2179">
        <v>302</v>
      </c>
      <c r="F2179">
        <v>29</v>
      </c>
      <c r="G2179">
        <v>131</v>
      </c>
      <c r="H2179">
        <v>32</v>
      </c>
      <c r="I2179">
        <v>0</v>
      </c>
      <c r="J2179">
        <v>27</v>
      </c>
      <c r="K2179">
        <v>6</v>
      </c>
      <c r="L2179">
        <v>8</v>
      </c>
      <c r="M2179">
        <v>1</v>
      </c>
      <c r="N2179">
        <v>7</v>
      </c>
      <c r="O2179">
        <v>8</v>
      </c>
      <c r="P2179">
        <v>0</v>
      </c>
      <c r="Q2179">
        <v>0</v>
      </c>
      <c r="R2179">
        <v>0</v>
      </c>
      <c r="S2179">
        <v>0</v>
      </c>
      <c r="T2179">
        <v>0</v>
      </c>
      <c r="U2179">
        <v>0</v>
      </c>
      <c r="V2179">
        <v>3</v>
      </c>
      <c r="W2179">
        <v>11</v>
      </c>
      <c r="X2179">
        <v>0</v>
      </c>
      <c r="Y2179">
        <v>65</v>
      </c>
      <c r="Z2179">
        <v>2660</v>
      </c>
      <c r="AA2179">
        <v>1</v>
      </c>
      <c r="AB2179">
        <v>0</v>
      </c>
      <c r="AC2179">
        <v>0</v>
      </c>
      <c r="AD2179">
        <v>0</v>
      </c>
      <c r="AE2179">
        <v>0</v>
      </c>
      <c r="AF2179">
        <v>1</v>
      </c>
      <c r="AG2179">
        <v>0</v>
      </c>
      <c r="AH2179">
        <v>0</v>
      </c>
      <c r="AI2179">
        <v>0</v>
      </c>
      <c r="AJ2179">
        <v>0</v>
      </c>
      <c r="AK2179">
        <v>494</v>
      </c>
      <c r="AL2179">
        <v>467</v>
      </c>
      <c r="AM2179">
        <v>0</v>
      </c>
    </row>
    <row r="2180" spans="1:39" x14ac:dyDescent="0.25">
      <c r="A2180">
        <v>88325</v>
      </c>
      <c r="B2180">
        <v>0</v>
      </c>
      <c r="C2180">
        <v>0</v>
      </c>
      <c r="D2180">
        <v>42</v>
      </c>
      <c r="E2180">
        <v>519</v>
      </c>
      <c r="F2180">
        <v>71</v>
      </c>
      <c r="G2180">
        <v>860</v>
      </c>
      <c r="H2180">
        <v>93</v>
      </c>
      <c r="I2180">
        <v>27</v>
      </c>
      <c r="J2180">
        <v>53</v>
      </c>
      <c r="K2180">
        <v>1</v>
      </c>
      <c r="L2180">
        <v>6</v>
      </c>
      <c r="M2180">
        <v>2</v>
      </c>
      <c r="N2180">
        <v>9</v>
      </c>
      <c r="O2180">
        <v>2</v>
      </c>
      <c r="P2180">
        <v>0</v>
      </c>
      <c r="Q2180">
        <v>0</v>
      </c>
      <c r="R2180">
        <v>0</v>
      </c>
      <c r="S2180">
        <v>0</v>
      </c>
      <c r="T2180">
        <v>0</v>
      </c>
      <c r="U2180">
        <v>0</v>
      </c>
      <c r="V2180">
        <v>3</v>
      </c>
      <c r="W2180">
        <v>11</v>
      </c>
      <c r="X2180">
        <v>0</v>
      </c>
      <c r="Y2180">
        <v>39</v>
      </c>
      <c r="Z2180">
        <v>2303</v>
      </c>
      <c r="AA2180">
        <v>0</v>
      </c>
      <c r="AB2180">
        <v>0</v>
      </c>
      <c r="AC2180">
        <v>0</v>
      </c>
      <c r="AD2180">
        <v>1</v>
      </c>
      <c r="AE2180">
        <v>0</v>
      </c>
      <c r="AF2180">
        <v>0</v>
      </c>
      <c r="AG2180">
        <v>0</v>
      </c>
      <c r="AH2180">
        <v>1</v>
      </c>
      <c r="AI2180">
        <v>0</v>
      </c>
      <c r="AJ2180">
        <v>0</v>
      </c>
      <c r="AK2180">
        <v>1570</v>
      </c>
      <c r="AL2180">
        <v>1517</v>
      </c>
      <c r="AM2180">
        <v>0</v>
      </c>
    </row>
    <row r="2181" spans="1:39" x14ac:dyDescent="0.25">
      <c r="A2181">
        <v>38054</v>
      </c>
      <c r="B2181">
        <v>1</v>
      </c>
      <c r="C2181">
        <v>1</v>
      </c>
      <c r="D2181">
        <v>24</v>
      </c>
      <c r="E2181">
        <v>23</v>
      </c>
      <c r="F2181">
        <v>2</v>
      </c>
      <c r="G2181">
        <v>17</v>
      </c>
      <c r="H2181">
        <v>2</v>
      </c>
      <c r="I2181">
        <v>1</v>
      </c>
      <c r="J2181">
        <v>0</v>
      </c>
      <c r="K2181">
        <v>2</v>
      </c>
      <c r="L2181">
        <v>2</v>
      </c>
      <c r="M2181">
        <v>0</v>
      </c>
      <c r="N2181">
        <v>3</v>
      </c>
      <c r="O2181">
        <v>7</v>
      </c>
      <c r="P2181">
        <v>0</v>
      </c>
      <c r="Q2181">
        <v>0</v>
      </c>
      <c r="R2181">
        <v>0</v>
      </c>
      <c r="S2181">
        <v>0</v>
      </c>
      <c r="T2181">
        <v>0</v>
      </c>
      <c r="U2181">
        <v>0</v>
      </c>
      <c r="V2181">
        <v>3</v>
      </c>
      <c r="W2181">
        <v>11</v>
      </c>
      <c r="X2181">
        <v>0</v>
      </c>
      <c r="Y2181">
        <v>70</v>
      </c>
      <c r="Z2181">
        <v>2218</v>
      </c>
      <c r="AA2181">
        <v>1</v>
      </c>
      <c r="AB2181">
        <v>0</v>
      </c>
      <c r="AC2181">
        <v>0</v>
      </c>
      <c r="AD2181">
        <v>0</v>
      </c>
      <c r="AE2181">
        <v>0</v>
      </c>
      <c r="AF2181">
        <v>0</v>
      </c>
      <c r="AG2181">
        <v>0</v>
      </c>
      <c r="AH2181">
        <v>0</v>
      </c>
      <c r="AI2181">
        <v>1</v>
      </c>
      <c r="AJ2181">
        <v>0</v>
      </c>
      <c r="AK2181">
        <v>45</v>
      </c>
      <c r="AL2181">
        <v>45</v>
      </c>
      <c r="AM2181">
        <v>0</v>
      </c>
    </row>
    <row r="2182" spans="1:39" x14ac:dyDescent="0.25">
      <c r="A2182">
        <v>80617</v>
      </c>
      <c r="B2182">
        <v>0</v>
      </c>
      <c r="C2182">
        <v>0</v>
      </c>
      <c r="D2182">
        <v>42</v>
      </c>
      <c r="E2182">
        <v>594</v>
      </c>
      <c r="F2182">
        <v>51</v>
      </c>
      <c r="G2182">
        <v>631</v>
      </c>
      <c r="H2182">
        <v>72</v>
      </c>
      <c r="I2182">
        <v>55</v>
      </c>
      <c r="J2182">
        <v>32</v>
      </c>
      <c r="K2182">
        <v>1</v>
      </c>
      <c r="L2182">
        <v>4</v>
      </c>
      <c r="M2182">
        <v>6</v>
      </c>
      <c r="N2182">
        <v>8</v>
      </c>
      <c r="O2182">
        <v>2</v>
      </c>
      <c r="P2182">
        <v>0</v>
      </c>
      <c r="Q2182">
        <v>0</v>
      </c>
      <c r="R2182">
        <v>0</v>
      </c>
      <c r="S2182">
        <v>0</v>
      </c>
      <c r="T2182">
        <v>0</v>
      </c>
      <c r="U2182">
        <v>0</v>
      </c>
      <c r="V2182">
        <v>3</v>
      </c>
      <c r="W2182">
        <v>11</v>
      </c>
      <c r="X2182">
        <v>0</v>
      </c>
      <c r="Y2182">
        <v>25</v>
      </c>
      <c r="Z2182">
        <v>2784</v>
      </c>
      <c r="AA2182">
        <v>0</v>
      </c>
      <c r="AB2182">
        <v>0</v>
      </c>
      <c r="AC2182">
        <v>1</v>
      </c>
      <c r="AD2182">
        <v>0</v>
      </c>
      <c r="AE2182">
        <v>0</v>
      </c>
      <c r="AF2182">
        <v>1</v>
      </c>
      <c r="AG2182">
        <v>0</v>
      </c>
      <c r="AH2182">
        <v>0</v>
      </c>
      <c r="AI2182">
        <v>0</v>
      </c>
      <c r="AJ2182">
        <v>0</v>
      </c>
      <c r="AK2182">
        <v>1403</v>
      </c>
      <c r="AL2182">
        <v>1371</v>
      </c>
      <c r="AM2182">
        <v>0</v>
      </c>
    </row>
    <row r="2183" spans="1:39" x14ac:dyDescent="0.25">
      <c r="A2183">
        <v>5305</v>
      </c>
      <c r="B2183">
        <v>0</v>
      </c>
      <c r="C2183">
        <v>1</v>
      </c>
      <c r="D2183">
        <v>12</v>
      </c>
      <c r="E2183">
        <v>12</v>
      </c>
      <c r="F2183">
        <v>4</v>
      </c>
      <c r="G2183">
        <v>7</v>
      </c>
      <c r="H2183">
        <v>1</v>
      </c>
      <c r="I2183">
        <v>3</v>
      </c>
      <c r="J2183">
        <v>5</v>
      </c>
      <c r="K2183">
        <v>0</v>
      </c>
      <c r="L2183">
        <v>1</v>
      </c>
      <c r="M2183">
        <v>0</v>
      </c>
      <c r="N2183">
        <v>0</v>
      </c>
      <c r="O2183">
        <v>13</v>
      </c>
      <c r="P2183">
        <v>0</v>
      </c>
      <c r="Q2183">
        <v>0</v>
      </c>
      <c r="R2183">
        <v>0</v>
      </c>
      <c r="S2183">
        <v>0</v>
      </c>
      <c r="T2183">
        <v>0</v>
      </c>
      <c r="U2183">
        <v>0</v>
      </c>
      <c r="V2183">
        <v>3</v>
      </c>
      <c r="W2183">
        <v>11</v>
      </c>
      <c r="X2183">
        <v>0</v>
      </c>
      <c r="Y2183">
        <v>44</v>
      </c>
      <c r="Z2183">
        <v>2493</v>
      </c>
      <c r="AA2183">
        <v>0</v>
      </c>
      <c r="AB2183">
        <v>1</v>
      </c>
      <c r="AC2183">
        <v>0</v>
      </c>
      <c r="AD2183">
        <v>0</v>
      </c>
      <c r="AE2183">
        <v>0</v>
      </c>
      <c r="AF2183">
        <v>0</v>
      </c>
      <c r="AG2183">
        <v>0</v>
      </c>
      <c r="AH2183">
        <v>1</v>
      </c>
      <c r="AI2183">
        <v>0</v>
      </c>
      <c r="AJ2183">
        <v>0</v>
      </c>
      <c r="AK2183">
        <v>27</v>
      </c>
      <c r="AL2183">
        <v>22</v>
      </c>
      <c r="AM2183">
        <v>0</v>
      </c>
    </row>
    <row r="2184" spans="1:39" x14ac:dyDescent="0.25">
      <c r="A2184">
        <v>36807</v>
      </c>
      <c r="B2184">
        <v>1</v>
      </c>
      <c r="C2184">
        <v>1</v>
      </c>
      <c r="D2184">
        <v>88</v>
      </c>
      <c r="E2184">
        <v>4</v>
      </c>
      <c r="F2184">
        <v>2</v>
      </c>
      <c r="G2184">
        <v>5</v>
      </c>
      <c r="H2184">
        <v>0</v>
      </c>
      <c r="I2184">
        <v>0</v>
      </c>
      <c r="J2184">
        <v>5</v>
      </c>
      <c r="K2184">
        <v>1</v>
      </c>
      <c r="L2184">
        <v>1</v>
      </c>
      <c r="M2184">
        <v>0</v>
      </c>
      <c r="N2184">
        <v>2</v>
      </c>
      <c r="O2184">
        <v>6</v>
      </c>
      <c r="P2184">
        <v>0</v>
      </c>
      <c r="Q2184">
        <v>0</v>
      </c>
      <c r="R2184">
        <v>0</v>
      </c>
      <c r="S2184">
        <v>0</v>
      </c>
      <c r="T2184">
        <v>0</v>
      </c>
      <c r="U2184">
        <v>0</v>
      </c>
      <c r="V2184">
        <v>3</v>
      </c>
      <c r="W2184">
        <v>11</v>
      </c>
      <c r="X2184">
        <v>0</v>
      </c>
      <c r="Y2184">
        <v>66</v>
      </c>
      <c r="Z2184">
        <v>2715</v>
      </c>
      <c r="AA2184">
        <v>0</v>
      </c>
      <c r="AB2184">
        <v>0</v>
      </c>
      <c r="AC2184">
        <v>0</v>
      </c>
      <c r="AD2184">
        <v>1</v>
      </c>
      <c r="AE2184">
        <v>0</v>
      </c>
      <c r="AF2184">
        <v>0</v>
      </c>
      <c r="AG2184">
        <v>0</v>
      </c>
      <c r="AH2184">
        <v>1</v>
      </c>
      <c r="AI2184">
        <v>0</v>
      </c>
      <c r="AJ2184">
        <v>0</v>
      </c>
      <c r="AK2184">
        <v>11</v>
      </c>
      <c r="AL2184">
        <v>6</v>
      </c>
      <c r="AM2184">
        <v>0</v>
      </c>
    </row>
    <row r="2185" spans="1:39" x14ac:dyDescent="0.25">
      <c r="A2185">
        <v>28427</v>
      </c>
      <c r="B2185">
        <v>1</v>
      </c>
      <c r="C2185">
        <v>0</v>
      </c>
      <c r="D2185">
        <v>67</v>
      </c>
      <c r="E2185">
        <v>18</v>
      </c>
      <c r="F2185">
        <v>3</v>
      </c>
      <c r="G2185">
        <v>19</v>
      </c>
      <c r="H2185">
        <v>3</v>
      </c>
      <c r="I2185">
        <v>3</v>
      </c>
      <c r="J2185">
        <v>6</v>
      </c>
      <c r="K2185">
        <v>2</v>
      </c>
      <c r="L2185">
        <v>2</v>
      </c>
      <c r="M2185">
        <v>0</v>
      </c>
      <c r="N2185">
        <v>3</v>
      </c>
      <c r="O2185">
        <v>8</v>
      </c>
      <c r="P2185">
        <v>0</v>
      </c>
      <c r="Q2185">
        <v>0</v>
      </c>
      <c r="R2185">
        <v>0</v>
      </c>
      <c r="S2185">
        <v>0</v>
      </c>
      <c r="T2185">
        <v>0</v>
      </c>
      <c r="U2185">
        <v>0</v>
      </c>
      <c r="V2185">
        <v>3</v>
      </c>
      <c r="W2185">
        <v>11</v>
      </c>
      <c r="X2185">
        <v>0</v>
      </c>
      <c r="Y2185">
        <v>37</v>
      </c>
      <c r="Z2185">
        <v>2624</v>
      </c>
      <c r="AA2185">
        <v>0</v>
      </c>
      <c r="AB2185">
        <v>0</v>
      </c>
      <c r="AC2185">
        <v>0</v>
      </c>
      <c r="AD2185">
        <v>1</v>
      </c>
      <c r="AE2185">
        <v>0</v>
      </c>
      <c r="AF2185">
        <v>0</v>
      </c>
      <c r="AG2185">
        <v>0</v>
      </c>
      <c r="AH2185">
        <v>1</v>
      </c>
      <c r="AI2185">
        <v>0</v>
      </c>
      <c r="AJ2185">
        <v>0</v>
      </c>
      <c r="AK2185">
        <v>46</v>
      </c>
      <c r="AL2185">
        <v>40</v>
      </c>
      <c r="AM2185">
        <v>0</v>
      </c>
    </row>
    <row r="2186" spans="1:39" x14ac:dyDescent="0.25">
      <c r="A2186">
        <v>82032</v>
      </c>
      <c r="B2186">
        <v>0</v>
      </c>
      <c r="C2186">
        <v>0</v>
      </c>
      <c r="D2186">
        <v>54</v>
      </c>
      <c r="E2186">
        <v>332</v>
      </c>
      <c r="F2186">
        <v>194</v>
      </c>
      <c r="G2186">
        <v>377</v>
      </c>
      <c r="H2186">
        <v>149</v>
      </c>
      <c r="I2186">
        <v>125</v>
      </c>
      <c r="J2186">
        <v>57</v>
      </c>
      <c r="K2186">
        <v>0</v>
      </c>
      <c r="L2186">
        <v>4</v>
      </c>
      <c r="M2186">
        <v>6</v>
      </c>
      <c r="N2186">
        <v>7</v>
      </c>
      <c r="O2186">
        <v>1</v>
      </c>
      <c r="P2186">
        <v>0</v>
      </c>
      <c r="Q2186">
        <v>0</v>
      </c>
      <c r="R2186">
        <v>0</v>
      </c>
      <c r="S2186">
        <v>0</v>
      </c>
      <c r="T2186">
        <v>0</v>
      </c>
      <c r="U2186">
        <v>0</v>
      </c>
      <c r="V2186">
        <v>3</v>
      </c>
      <c r="W2186">
        <v>11</v>
      </c>
      <c r="X2186">
        <v>0</v>
      </c>
      <c r="Y2186">
        <v>72</v>
      </c>
      <c r="Z2186">
        <v>2244</v>
      </c>
      <c r="AA2186">
        <v>0</v>
      </c>
      <c r="AB2186">
        <v>0</v>
      </c>
      <c r="AC2186">
        <v>0</v>
      </c>
      <c r="AD2186">
        <v>0</v>
      </c>
      <c r="AE2186">
        <v>1</v>
      </c>
      <c r="AF2186">
        <v>0</v>
      </c>
      <c r="AG2186">
        <v>0</v>
      </c>
      <c r="AH2186">
        <v>0</v>
      </c>
      <c r="AI2186">
        <v>0</v>
      </c>
      <c r="AJ2186">
        <v>1</v>
      </c>
      <c r="AK2186">
        <v>1177</v>
      </c>
      <c r="AL2186">
        <v>1120</v>
      </c>
      <c r="AM2186">
        <v>0</v>
      </c>
    </row>
    <row r="2187" spans="1:39" x14ac:dyDescent="0.25">
      <c r="A2187">
        <v>22775</v>
      </c>
      <c r="B2187">
        <v>1</v>
      </c>
      <c r="C2187">
        <v>0</v>
      </c>
      <c r="D2187">
        <v>40</v>
      </c>
      <c r="E2187">
        <v>5</v>
      </c>
      <c r="F2187">
        <v>1</v>
      </c>
      <c r="G2187">
        <v>8</v>
      </c>
      <c r="H2187">
        <v>0</v>
      </c>
      <c r="I2187">
        <v>0</v>
      </c>
      <c r="J2187">
        <v>1</v>
      </c>
      <c r="K2187">
        <v>1</v>
      </c>
      <c r="L2187">
        <v>1</v>
      </c>
      <c r="M2187">
        <v>0</v>
      </c>
      <c r="N2187">
        <v>2</v>
      </c>
      <c r="O2187">
        <v>8</v>
      </c>
      <c r="P2187">
        <v>0</v>
      </c>
      <c r="Q2187">
        <v>0</v>
      </c>
      <c r="R2187">
        <v>0</v>
      </c>
      <c r="S2187">
        <v>0</v>
      </c>
      <c r="T2187">
        <v>0</v>
      </c>
      <c r="U2187">
        <v>0</v>
      </c>
      <c r="V2187">
        <v>3</v>
      </c>
      <c r="W2187">
        <v>11</v>
      </c>
      <c r="X2187">
        <v>0</v>
      </c>
      <c r="Y2187">
        <v>42</v>
      </c>
      <c r="Z2187">
        <v>2534</v>
      </c>
      <c r="AA2187">
        <v>0</v>
      </c>
      <c r="AB2187">
        <v>0</v>
      </c>
      <c r="AC2187">
        <v>0</v>
      </c>
      <c r="AD2187">
        <v>1</v>
      </c>
      <c r="AE2187">
        <v>0</v>
      </c>
      <c r="AF2187">
        <v>0</v>
      </c>
      <c r="AG2187">
        <v>0</v>
      </c>
      <c r="AH2187">
        <v>1</v>
      </c>
      <c r="AI2187">
        <v>0</v>
      </c>
      <c r="AJ2187">
        <v>0</v>
      </c>
      <c r="AK2187">
        <v>14</v>
      </c>
      <c r="AL2187">
        <v>13</v>
      </c>
      <c r="AM2187">
        <v>0</v>
      </c>
    </row>
    <row r="2188" spans="1:39" x14ac:dyDescent="0.25">
      <c r="A2188">
        <v>40101</v>
      </c>
      <c r="B2188">
        <v>1</v>
      </c>
      <c r="C2188">
        <v>0</v>
      </c>
      <c r="D2188">
        <v>73</v>
      </c>
      <c r="E2188">
        <v>171</v>
      </c>
      <c r="F2188">
        <v>3</v>
      </c>
      <c r="G2188">
        <v>129</v>
      </c>
      <c r="H2188">
        <v>26</v>
      </c>
      <c r="I2188">
        <v>24</v>
      </c>
      <c r="J2188">
        <v>62</v>
      </c>
      <c r="K2188">
        <v>4</v>
      </c>
      <c r="L2188">
        <v>6</v>
      </c>
      <c r="M2188">
        <v>1</v>
      </c>
      <c r="N2188">
        <v>6</v>
      </c>
      <c r="O2188">
        <v>7</v>
      </c>
      <c r="P2188">
        <v>0</v>
      </c>
      <c r="Q2188">
        <v>0</v>
      </c>
      <c r="R2188">
        <v>0</v>
      </c>
      <c r="S2188">
        <v>0</v>
      </c>
      <c r="T2188">
        <v>0</v>
      </c>
      <c r="U2188">
        <v>0</v>
      </c>
      <c r="V2188">
        <v>3</v>
      </c>
      <c r="W2188">
        <v>11</v>
      </c>
      <c r="X2188">
        <v>0</v>
      </c>
      <c r="Y2188">
        <v>35</v>
      </c>
      <c r="Z2188">
        <v>2782</v>
      </c>
      <c r="AA2188">
        <v>0</v>
      </c>
      <c r="AB2188">
        <v>0</v>
      </c>
      <c r="AC2188">
        <v>0</v>
      </c>
      <c r="AD2188">
        <v>1</v>
      </c>
      <c r="AE2188">
        <v>0</v>
      </c>
      <c r="AF2188">
        <v>0</v>
      </c>
      <c r="AG2188">
        <v>0</v>
      </c>
      <c r="AH2188">
        <v>0</v>
      </c>
      <c r="AI2188">
        <v>1</v>
      </c>
      <c r="AJ2188">
        <v>0</v>
      </c>
      <c r="AK2188">
        <v>353</v>
      </c>
      <c r="AL2188">
        <v>291</v>
      </c>
      <c r="AM2188">
        <v>0</v>
      </c>
    </row>
    <row r="2189" spans="1:39" x14ac:dyDescent="0.25">
      <c r="A2189">
        <v>58025</v>
      </c>
      <c r="B2189">
        <v>0</v>
      </c>
      <c r="C2189">
        <v>1</v>
      </c>
      <c r="D2189">
        <v>81</v>
      </c>
      <c r="E2189">
        <v>270</v>
      </c>
      <c r="F2189">
        <v>31</v>
      </c>
      <c r="G2189">
        <v>88</v>
      </c>
      <c r="H2189">
        <v>11</v>
      </c>
      <c r="I2189">
        <v>48</v>
      </c>
      <c r="J2189">
        <v>22</v>
      </c>
      <c r="K2189">
        <v>3</v>
      </c>
      <c r="L2189">
        <v>3</v>
      </c>
      <c r="M2189">
        <v>2</v>
      </c>
      <c r="N2189">
        <v>10</v>
      </c>
      <c r="O2189">
        <v>4</v>
      </c>
      <c r="P2189">
        <v>0</v>
      </c>
      <c r="Q2189">
        <v>0</v>
      </c>
      <c r="R2189">
        <v>0</v>
      </c>
      <c r="S2189">
        <v>0</v>
      </c>
      <c r="T2189">
        <v>0</v>
      </c>
      <c r="U2189">
        <v>0</v>
      </c>
      <c r="V2189">
        <v>3</v>
      </c>
      <c r="W2189">
        <v>11</v>
      </c>
      <c r="X2189">
        <v>0</v>
      </c>
      <c r="Y2189">
        <v>41</v>
      </c>
      <c r="Z2189">
        <v>2374</v>
      </c>
      <c r="AA2189">
        <v>0</v>
      </c>
      <c r="AB2189">
        <v>1</v>
      </c>
      <c r="AC2189">
        <v>0</v>
      </c>
      <c r="AD2189">
        <v>0</v>
      </c>
      <c r="AE2189">
        <v>0</v>
      </c>
      <c r="AF2189">
        <v>0</v>
      </c>
      <c r="AG2189">
        <v>0</v>
      </c>
      <c r="AH2189">
        <v>1</v>
      </c>
      <c r="AI2189">
        <v>0</v>
      </c>
      <c r="AJ2189">
        <v>0</v>
      </c>
      <c r="AK2189">
        <v>448</v>
      </c>
      <c r="AL2189">
        <v>426</v>
      </c>
      <c r="AM2189">
        <v>0</v>
      </c>
    </row>
    <row r="2190" spans="1:39" x14ac:dyDescent="0.25">
      <c r="A2190">
        <v>75777</v>
      </c>
      <c r="B2190">
        <v>0</v>
      </c>
      <c r="C2190">
        <v>0</v>
      </c>
      <c r="D2190">
        <v>12</v>
      </c>
      <c r="E2190">
        <v>712</v>
      </c>
      <c r="F2190">
        <v>26</v>
      </c>
      <c r="G2190">
        <v>538</v>
      </c>
      <c r="H2190">
        <v>69</v>
      </c>
      <c r="I2190">
        <v>13</v>
      </c>
      <c r="J2190">
        <v>80</v>
      </c>
      <c r="K2190">
        <v>1</v>
      </c>
      <c r="L2190">
        <v>3</v>
      </c>
      <c r="M2190">
        <v>6</v>
      </c>
      <c r="N2190">
        <v>11</v>
      </c>
      <c r="O2190">
        <v>1</v>
      </c>
      <c r="P2190">
        <v>0</v>
      </c>
      <c r="Q2190">
        <v>1</v>
      </c>
      <c r="R2190">
        <v>1</v>
      </c>
      <c r="S2190">
        <v>0</v>
      </c>
      <c r="T2190">
        <v>0</v>
      </c>
      <c r="U2190">
        <v>0</v>
      </c>
      <c r="V2190">
        <v>3</v>
      </c>
      <c r="W2190">
        <v>11</v>
      </c>
      <c r="X2190">
        <v>1</v>
      </c>
      <c r="Y2190">
        <v>38</v>
      </c>
      <c r="Z2190">
        <v>2519</v>
      </c>
      <c r="AA2190">
        <v>0</v>
      </c>
      <c r="AB2190">
        <v>0</v>
      </c>
      <c r="AC2190">
        <v>1</v>
      </c>
      <c r="AD2190">
        <v>0</v>
      </c>
      <c r="AE2190">
        <v>0</v>
      </c>
      <c r="AF2190">
        <v>0</v>
      </c>
      <c r="AG2190">
        <v>0</v>
      </c>
      <c r="AH2190">
        <v>0</v>
      </c>
      <c r="AI2190">
        <v>1</v>
      </c>
      <c r="AJ2190">
        <v>0</v>
      </c>
      <c r="AK2190">
        <v>1358</v>
      </c>
      <c r="AL2190">
        <v>1278</v>
      </c>
      <c r="AM2190">
        <v>2</v>
      </c>
    </row>
    <row r="2191" spans="1:39" x14ac:dyDescent="0.25">
      <c r="A2191">
        <v>7500</v>
      </c>
      <c r="B2191">
        <v>1</v>
      </c>
      <c r="C2191">
        <v>0</v>
      </c>
      <c r="D2191">
        <v>7</v>
      </c>
      <c r="E2191">
        <v>2</v>
      </c>
      <c r="F2191">
        <v>8</v>
      </c>
      <c r="G2191">
        <v>11</v>
      </c>
      <c r="H2191">
        <v>3</v>
      </c>
      <c r="I2191">
        <v>8</v>
      </c>
      <c r="J2191">
        <v>21</v>
      </c>
      <c r="K2191">
        <v>4</v>
      </c>
      <c r="L2191">
        <v>3</v>
      </c>
      <c r="M2191">
        <v>2</v>
      </c>
      <c r="N2191">
        <v>2</v>
      </c>
      <c r="O2191">
        <v>7</v>
      </c>
      <c r="P2191">
        <v>0</v>
      </c>
      <c r="Q2191">
        <v>0</v>
      </c>
      <c r="R2191">
        <v>0</v>
      </c>
      <c r="S2191">
        <v>0</v>
      </c>
      <c r="T2191">
        <v>0</v>
      </c>
      <c r="U2191">
        <v>0</v>
      </c>
      <c r="V2191">
        <v>3</v>
      </c>
      <c r="W2191">
        <v>11</v>
      </c>
      <c r="X2191">
        <v>0</v>
      </c>
      <c r="Y2191">
        <v>41</v>
      </c>
      <c r="Z2191">
        <v>2577</v>
      </c>
      <c r="AA2191">
        <v>0</v>
      </c>
      <c r="AB2191">
        <v>0</v>
      </c>
      <c r="AC2191">
        <v>0</v>
      </c>
      <c r="AD2191">
        <v>1</v>
      </c>
      <c r="AE2191">
        <v>0</v>
      </c>
      <c r="AF2191">
        <v>1</v>
      </c>
      <c r="AG2191">
        <v>0</v>
      </c>
      <c r="AH2191">
        <v>0</v>
      </c>
      <c r="AI2191">
        <v>0</v>
      </c>
      <c r="AJ2191">
        <v>0</v>
      </c>
      <c r="AK2191">
        <v>32</v>
      </c>
      <c r="AL2191">
        <v>11</v>
      </c>
      <c r="AM2191">
        <v>0</v>
      </c>
    </row>
    <row r="2192" spans="1:39" x14ac:dyDescent="0.25">
      <c r="A2192">
        <v>33562</v>
      </c>
      <c r="B2192">
        <v>1</v>
      </c>
      <c r="C2192">
        <v>2</v>
      </c>
      <c r="D2192">
        <v>33</v>
      </c>
      <c r="E2192">
        <v>21</v>
      </c>
      <c r="F2192">
        <v>12</v>
      </c>
      <c r="G2192">
        <v>12</v>
      </c>
      <c r="H2192">
        <v>0</v>
      </c>
      <c r="I2192">
        <v>3</v>
      </c>
      <c r="J2192">
        <v>3</v>
      </c>
      <c r="K2192">
        <v>3</v>
      </c>
      <c r="L2192">
        <v>2</v>
      </c>
      <c r="M2192">
        <v>0</v>
      </c>
      <c r="N2192">
        <v>4</v>
      </c>
      <c r="O2192">
        <v>4</v>
      </c>
      <c r="P2192">
        <v>0</v>
      </c>
      <c r="Q2192">
        <v>0</v>
      </c>
      <c r="R2192">
        <v>0</v>
      </c>
      <c r="S2192">
        <v>0</v>
      </c>
      <c r="T2192">
        <v>0</v>
      </c>
      <c r="U2192">
        <v>0</v>
      </c>
      <c r="V2192">
        <v>3</v>
      </c>
      <c r="W2192">
        <v>11</v>
      </c>
      <c r="X2192">
        <v>0</v>
      </c>
      <c r="Y2192">
        <v>57</v>
      </c>
      <c r="Z2192">
        <v>2163</v>
      </c>
      <c r="AA2192">
        <v>0</v>
      </c>
      <c r="AB2192">
        <v>1</v>
      </c>
      <c r="AC2192">
        <v>0</v>
      </c>
      <c r="AD2192">
        <v>0</v>
      </c>
      <c r="AE2192">
        <v>0</v>
      </c>
      <c r="AF2192">
        <v>0</v>
      </c>
      <c r="AG2192">
        <v>0</v>
      </c>
      <c r="AH2192">
        <v>0</v>
      </c>
      <c r="AI2192">
        <v>1</v>
      </c>
      <c r="AJ2192">
        <v>0</v>
      </c>
      <c r="AK2192">
        <v>48</v>
      </c>
      <c r="AL2192">
        <v>45</v>
      </c>
      <c r="AM2192">
        <v>0</v>
      </c>
    </row>
    <row r="2193" spans="1:39" x14ac:dyDescent="0.25">
      <c r="A2193">
        <v>57642</v>
      </c>
      <c r="B2193">
        <v>0</v>
      </c>
      <c r="C2193">
        <v>1</v>
      </c>
      <c r="D2193">
        <v>24</v>
      </c>
      <c r="E2193">
        <v>580</v>
      </c>
      <c r="F2193">
        <v>6</v>
      </c>
      <c r="G2193">
        <v>58</v>
      </c>
      <c r="H2193">
        <v>8</v>
      </c>
      <c r="I2193">
        <v>0</v>
      </c>
      <c r="J2193">
        <v>27</v>
      </c>
      <c r="K2193">
        <v>3</v>
      </c>
      <c r="L2193">
        <v>7</v>
      </c>
      <c r="M2193">
        <v>6</v>
      </c>
      <c r="N2193">
        <v>6</v>
      </c>
      <c r="O2193">
        <v>4</v>
      </c>
      <c r="P2193">
        <v>1</v>
      </c>
      <c r="Q2193">
        <v>0</v>
      </c>
      <c r="R2193">
        <v>0</v>
      </c>
      <c r="S2193">
        <v>0</v>
      </c>
      <c r="T2193">
        <v>0</v>
      </c>
      <c r="U2193">
        <v>0</v>
      </c>
      <c r="V2193">
        <v>3</v>
      </c>
      <c r="W2193">
        <v>11</v>
      </c>
      <c r="X2193">
        <v>0</v>
      </c>
      <c r="Y2193">
        <v>50</v>
      </c>
      <c r="Z2193">
        <v>2330</v>
      </c>
      <c r="AA2193">
        <v>0</v>
      </c>
      <c r="AB2193">
        <v>0</v>
      </c>
      <c r="AC2193">
        <v>1</v>
      </c>
      <c r="AD2193">
        <v>0</v>
      </c>
      <c r="AE2193">
        <v>0</v>
      </c>
      <c r="AF2193">
        <v>0</v>
      </c>
      <c r="AG2193">
        <v>0</v>
      </c>
      <c r="AH2193">
        <v>0</v>
      </c>
      <c r="AI2193">
        <v>0</v>
      </c>
      <c r="AJ2193">
        <v>1</v>
      </c>
      <c r="AK2193">
        <v>652</v>
      </c>
      <c r="AL2193">
        <v>625</v>
      </c>
      <c r="AM2193">
        <v>1</v>
      </c>
    </row>
    <row r="2194" spans="1:39" x14ac:dyDescent="0.25">
      <c r="A2194">
        <v>58554</v>
      </c>
      <c r="B2194">
        <v>1</v>
      </c>
      <c r="C2194">
        <v>1</v>
      </c>
      <c r="D2194">
        <v>55</v>
      </c>
      <c r="E2194">
        <v>368</v>
      </c>
      <c r="F2194">
        <v>24</v>
      </c>
      <c r="G2194">
        <v>68</v>
      </c>
      <c r="H2194">
        <v>38</v>
      </c>
      <c r="I2194">
        <v>0</v>
      </c>
      <c r="J2194">
        <v>88</v>
      </c>
      <c r="K2194">
        <v>6</v>
      </c>
      <c r="L2194">
        <v>8</v>
      </c>
      <c r="M2194">
        <v>2</v>
      </c>
      <c r="N2194">
        <v>6</v>
      </c>
      <c r="O2194">
        <v>7</v>
      </c>
      <c r="P2194">
        <v>0</v>
      </c>
      <c r="Q2194">
        <v>0</v>
      </c>
      <c r="R2194">
        <v>0</v>
      </c>
      <c r="S2194">
        <v>0</v>
      </c>
      <c r="T2194">
        <v>0</v>
      </c>
      <c r="U2194">
        <v>0</v>
      </c>
      <c r="V2194">
        <v>3</v>
      </c>
      <c r="W2194">
        <v>11</v>
      </c>
      <c r="X2194">
        <v>0</v>
      </c>
      <c r="Y2194">
        <v>52</v>
      </c>
      <c r="Z2194">
        <v>2800</v>
      </c>
      <c r="AA2194">
        <v>0</v>
      </c>
      <c r="AB2194">
        <v>0</v>
      </c>
      <c r="AC2194">
        <v>0</v>
      </c>
      <c r="AD2194">
        <v>1</v>
      </c>
      <c r="AE2194">
        <v>0</v>
      </c>
      <c r="AF2194">
        <v>0</v>
      </c>
      <c r="AG2194">
        <v>0</v>
      </c>
      <c r="AH2194">
        <v>1</v>
      </c>
      <c r="AI2194">
        <v>0</v>
      </c>
      <c r="AJ2194">
        <v>0</v>
      </c>
      <c r="AK2194">
        <v>498</v>
      </c>
      <c r="AL2194">
        <v>410</v>
      </c>
      <c r="AM2194">
        <v>0</v>
      </c>
    </row>
    <row r="2195" spans="1:39" x14ac:dyDescent="0.25">
      <c r="A2195">
        <v>63777</v>
      </c>
      <c r="B2195">
        <v>1</v>
      </c>
      <c r="C2195">
        <v>1</v>
      </c>
      <c r="D2195">
        <v>87</v>
      </c>
      <c r="E2195">
        <v>457</v>
      </c>
      <c r="F2195">
        <v>5</v>
      </c>
      <c r="G2195">
        <v>106</v>
      </c>
      <c r="H2195">
        <v>15</v>
      </c>
      <c r="I2195">
        <v>17</v>
      </c>
      <c r="J2195">
        <v>53</v>
      </c>
      <c r="K2195">
        <v>8</v>
      </c>
      <c r="L2195">
        <v>11</v>
      </c>
      <c r="M2195">
        <v>1</v>
      </c>
      <c r="N2195">
        <v>6</v>
      </c>
      <c r="O2195">
        <v>8</v>
      </c>
      <c r="P2195">
        <v>0</v>
      </c>
      <c r="Q2195">
        <v>0</v>
      </c>
      <c r="R2195">
        <v>0</v>
      </c>
      <c r="S2195">
        <v>0</v>
      </c>
      <c r="T2195">
        <v>0</v>
      </c>
      <c r="U2195">
        <v>0</v>
      </c>
      <c r="V2195">
        <v>3</v>
      </c>
      <c r="W2195">
        <v>11</v>
      </c>
      <c r="X2195">
        <v>0</v>
      </c>
      <c r="Y2195">
        <v>41</v>
      </c>
      <c r="Z2195">
        <v>2621</v>
      </c>
      <c r="AA2195">
        <v>0</v>
      </c>
      <c r="AB2195">
        <v>1</v>
      </c>
      <c r="AC2195">
        <v>0</v>
      </c>
      <c r="AD2195">
        <v>0</v>
      </c>
      <c r="AE2195">
        <v>0</v>
      </c>
      <c r="AF2195">
        <v>0</v>
      </c>
      <c r="AG2195">
        <v>0</v>
      </c>
      <c r="AH2195">
        <v>1</v>
      </c>
      <c r="AI2195">
        <v>0</v>
      </c>
      <c r="AJ2195">
        <v>0</v>
      </c>
      <c r="AK2195">
        <v>600</v>
      </c>
      <c r="AL2195">
        <v>547</v>
      </c>
      <c r="AM2195">
        <v>0</v>
      </c>
    </row>
    <row r="2196" spans="1:39" x14ac:dyDescent="0.25">
      <c r="A2196">
        <v>57967</v>
      </c>
      <c r="B2196">
        <v>0</v>
      </c>
      <c r="C2196">
        <v>1</v>
      </c>
      <c r="D2196">
        <v>39</v>
      </c>
      <c r="E2196">
        <v>229</v>
      </c>
      <c r="F2196">
        <v>7</v>
      </c>
      <c r="G2196">
        <v>137</v>
      </c>
      <c r="H2196">
        <v>4</v>
      </c>
      <c r="I2196">
        <v>0</v>
      </c>
      <c r="J2196">
        <v>91</v>
      </c>
      <c r="K2196">
        <v>5</v>
      </c>
      <c r="L2196">
        <v>4</v>
      </c>
      <c r="M2196">
        <v>2</v>
      </c>
      <c r="N2196">
        <v>8</v>
      </c>
      <c r="O2196">
        <v>5</v>
      </c>
      <c r="P2196">
        <v>0</v>
      </c>
      <c r="Q2196">
        <v>0</v>
      </c>
      <c r="R2196">
        <v>0</v>
      </c>
      <c r="S2196">
        <v>0</v>
      </c>
      <c r="T2196">
        <v>0</v>
      </c>
      <c r="U2196">
        <v>0</v>
      </c>
      <c r="V2196">
        <v>3</v>
      </c>
      <c r="W2196">
        <v>11</v>
      </c>
      <c r="X2196">
        <v>0</v>
      </c>
      <c r="Y2196">
        <v>58</v>
      </c>
      <c r="Z2196">
        <v>2642</v>
      </c>
      <c r="AA2196">
        <v>0</v>
      </c>
      <c r="AB2196">
        <v>0</v>
      </c>
      <c r="AC2196">
        <v>1</v>
      </c>
      <c r="AD2196">
        <v>0</v>
      </c>
      <c r="AE2196">
        <v>0</v>
      </c>
      <c r="AF2196">
        <v>0</v>
      </c>
      <c r="AG2196">
        <v>0</v>
      </c>
      <c r="AH2196">
        <v>1</v>
      </c>
      <c r="AI2196">
        <v>0</v>
      </c>
      <c r="AJ2196">
        <v>0</v>
      </c>
      <c r="AK2196">
        <v>377</v>
      </c>
      <c r="AL2196">
        <v>286</v>
      </c>
      <c r="AM2196">
        <v>0</v>
      </c>
    </row>
    <row r="2197" spans="1:39" x14ac:dyDescent="0.25">
      <c r="A2197">
        <v>24434</v>
      </c>
      <c r="B2197">
        <v>2</v>
      </c>
      <c r="C2197">
        <v>0</v>
      </c>
      <c r="D2197">
        <v>9</v>
      </c>
      <c r="E2197">
        <v>3</v>
      </c>
      <c r="F2197">
        <v>2</v>
      </c>
      <c r="G2197">
        <v>8</v>
      </c>
      <c r="H2197">
        <v>20</v>
      </c>
      <c r="I2197">
        <v>0</v>
      </c>
      <c r="J2197">
        <v>17</v>
      </c>
      <c r="K2197">
        <v>2</v>
      </c>
      <c r="L2197">
        <v>2</v>
      </c>
      <c r="M2197">
        <v>1</v>
      </c>
      <c r="N2197">
        <v>2</v>
      </c>
      <c r="O2197">
        <v>7</v>
      </c>
      <c r="P2197">
        <v>0</v>
      </c>
      <c r="Q2197">
        <v>0</v>
      </c>
      <c r="R2197">
        <v>0</v>
      </c>
      <c r="S2197">
        <v>0</v>
      </c>
      <c r="T2197">
        <v>0</v>
      </c>
      <c r="U2197">
        <v>0</v>
      </c>
      <c r="V2197">
        <v>3</v>
      </c>
      <c r="W2197">
        <v>11</v>
      </c>
      <c r="X2197">
        <v>0</v>
      </c>
      <c r="Y2197">
        <v>48</v>
      </c>
      <c r="Z2197">
        <v>2201</v>
      </c>
      <c r="AA2197">
        <v>0</v>
      </c>
      <c r="AB2197">
        <v>1</v>
      </c>
      <c r="AC2197">
        <v>0</v>
      </c>
      <c r="AD2197">
        <v>0</v>
      </c>
      <c r="AE2197">
        <v>0</v>
      </c>
      <c r="AF2197">
        <v>0</v>
      </c>
      <c r="AG2197">
        <v>0</v>
      </c>
      <c r="AH2197">
        <v>1</v>
      </c>
      <c r="AI2197">
        <v>0</v>
      </c>
      <c r="AJ2197">
        <v>0</v>
      </c>
      <c r="AK2197">
        <v>33</v>
      </c>
      <c r="AL2197">
        <v>16</v>
      </c>
      <c r="AM2197">
        <v>0</v>
      </c>
    </row>
    <row r="2198" spans="1:39" x14ac:dyDescent="0.25">
      <c r="A2198">
        <v>11012</v>
      </c>
      <c r="B2198">
        <v>1</v>
      </c>
      <c r="C2198">
        <v>0</v>
      </c>
      <c r="D2198">
        <v>82</v>
      </c>
      <c r="E2198">
        <v>24</v>
      </c>
      <c r="F2198">
        <v>3</v>
      </c>
      <c r="G2198">
        <v>26</v>
      </c>
      <c r="H2198">
        <v>7</v>
      </c>
      <c r="I2198">
        <v>1</v>
      </c>
      <c r="J2198">
        <v>23</v>
      </c>
      <c r="K2198">
        <v>3</v>
      </c>
      <c r="L2198">
        <v>3</v>
      </c>
      <c r="M2198">
        <v>1</v>
      </c>
      <c r="N2198">
        <v>2</v>
      </c>
      <c r="O2198">
        <v>9</v>
      </c>
      <c r="P2198">
        <v>1</v>
      </c>
      <c r="Q2198">
        <v>0</v>
      </c>
      <c r="R2198">
        <v>0</v>
      </c>
      <c r="S2198">
        <v>0</v>
      </c>
      <c r="T2198">
        <v>0</v>
      </c>
      <c r="U2198">
        <v>0</v>
      </c>
      <c r="V2198">
        <v>3</v>
      </c>
      <c r="W2198">
        <v>11</v>
      </c>
      <c r="X2198">
        <v>0</v>
      </c>
      <c r="Y2198">
        <v>36</v>
      </c>
      <c r="Z2198">
        <v>2629</v>
      </c>
      <c r="AA2198">
        <v>0</v>
      </c>
      <c r="AB2198">
        <v>0</v>
      </c>
      <c r="AC2198">
        <v>1</v>
      </c>
      <c r="AD2198">
        <v>0</v>
      </c>
      <c r="AE2198">
        <v>0</v>
      </c>
      <c r="AF2198">
        <v>0</v>
      </c>
      <c r="AG2198">
        <v>0</v>
      </c>
      <c r="AH2198">
        <v>1</v>
      </c>
      <c r="AI2198">
        <v>0</v>
      </c>
      <c r="AJ2198">
        <v>0</v>
      </c>
      <c r="AK2198">
        <v>61</v>
      </c>
      <c r="AL2198">
        <v>38</v>
      </c>
      <c r="AM2198">
        <v>1</v>
      </c>
    </row>
    <row r="2199" spans="1:39" x14ac:dyDescent="0.25">
      <c r="A2199">
        <v>44802</v>
      </c>
      <c r="B2199">
        <v>0</v>
      </c>
      <c r="C2199">
        <v>0</v>
      </c>
      <c r="D2199">
        <v>71</v>
      </c>
      <c r="E2199">
        <v>853</v>
      </c>
      <c r="F2199">
        <v>10</v>
      </c>
      <c r="G2199">
        <v>143</v>
      </c>
      <c r="H2199">
        <v>13</v>
      </c>
      <c r="I2199">
        <v>10</v>
      </c>
      <c r="J2199">
        <v>20</v>
      </c>
      <c r="K2199">
        <v>2</v>
      </c>
      <c r="L2199">
        <v>9</v>
      </c>
      <c r="M2199">
        <v>4</v>
      </c>
      <c r="N2199">
        <v>12</v>
      </c>
      <c r="O2199">
        <v>8</v>
      </c>
      <c r="P2199">
        <v>0</v>
      </c>
      <c r="Q2199">
        <v>0</v>
      </c>
      <c r="R2199">
        <v>0</v>
      </c>
      <c r="S2199">
        <v>0</v>
      </c>
      <c r="T2199">
        <v>0</v>
      </c>
      <c r="U2199">
        <v>0</v>
      </c>
      <c r="V2199">
        <v>3</v>
      </c>
      <c r="W2199">
        <v>11</v>
      </c>
      <c r="X2199">
        <v>0</v>
      </c>
      <c r="Y2199">
        <v>50</v>
      </c>
      <c r="Z2199">
        <v>2836</v>
      </c>
      <c r="AA2199">
        <v>0</v>
      </c>
      <c r="AB2199">
        <v>0</v>
      </c>
      <c r="AC2199">
        <v>1</v>
      </c>
      <c r="AD2199">
        <v>0</v>
      </c>
      <c r="AE2199">
        <v>0</v>
      </c>
      <c r="AF2199">
        <v>0</v>
      </c>
      <c r="AG2199">
        <v>0</v>
      </c>
      <c r="AH2199">
        <v>0</v>
      </c>
      <c r="AI2199">
        <v>1</v>
      </c>
      <c r="AJ2199">
        <v>0</v>
      </c>
      <c r="AK2199">
        <v>1029</v>
      </c>
      <c r="AL2199">
        <v>1009</v>
      </c>
      <c r="AM2199">
        <v>0</v>
      </c>
    </row>
    <row r="2200" spans="1:39" x14ac:dyDescent="0.25">
      <c r="A2200">
        <v>26816</v>
      </c>
      <c r="B2200">
        <v>0</v>
      </c>
      <c r="C2200">
        <v>0</v>
      </c>
      <c r="D2200">
        <v>50</v>
      </c>
      <c r="E2200">
        <v>5</v>
      </c>
      <c r="F2200">
        <v>1</v>
      </c>
      <c r="G2200">
        <v>6</v>
      </c>
      <c r="H2200">
        <v>3</v>
      </c>
      <c r="I2200">
        <v>4</v>
      </c>
      <c r="J2200">
        <v>3</v>
      </c>
      <c r="K2200">
        <v>1</v>
      </c>
      <c r="L2200">
        <v>0</v>
      </c>
      <c r="M2200">
        <v>0</v>
      </c>
      <c r="N2200">
        <v>3</v>
      </c>
      <c r="O2200">
        <v>4</v>
      </c>
      <c r="P2200">
        <v>0</v>
      </c>
      <c r="Q2200">
        <v>0</v>
      </c>
      <c r="R2200">
        <v>0</v>
      </c>
      <c r="S2200">
        <v>0</v>
      </c>
      <c r="T2200">
        <v>0</v>
      </c>
      <c r="U2200">
        <v>0</v>
      </c>
      <c r="V2200">
        <v>3</v>
      </c>
      <c r="W2200">
        <v>11</v>
      </c>
      <c r="X2200">
        <v>0</v>
      </c>
      <c r="Y2200">
        <v>34</v>
      </c>
      <c r="Z2200">
        <v>2840</v>
      </c>
      <c r="AA2200">
        <v>0</v>
      </c>
      <c r="AB2200">
        <v>0</v>
      </c>
      <c r="AC2200">
        <v>1</v>
      </c>
      <c r="AD2200">
        <v>0</v>
      </c>
      <c r="AE2200">
        <v>0</v>
      </c>
      <c r="AF2200">
        <v>0</v>
      </c>
      <c r="AG2200">
        <v>0</v>
      </c>
      <c r="AH2200">
        <v>1</v>
      </c>
      <c r="AI2200">
        <v>0</v>
      </c>
      <c r="AJ2200">
        <v>0</v>
      </c>
      <c r="AK2200">
        <v>19</v>
      </c>
      <c r="AL2200">
        <v>16</v>
      </c>
      <c r="AM2200">
        <v>0</v>
      </c>
    </row>
    <row r="2201" spans="1:39" x14ac:dyDescent="0.25">
      <c r="A2201">
        <v>34421</v>
      </c>
      <c r="B2201">
        <v>1</v>
      </c>
      <c r="C2201">
        <v>0</v>
      </c>
      <c r="D2201">
        <v>81</v>
      </c>
      <c r="E2201">
        <v>3</v>
      </c>
      <c r="F2201">
        <v>3</v>
      </c>
      <c r="G2201">
        <v>7</v>
      </c>
      <c r="H2201">
        <v>6</v>
      </c>
      <c r="I2201">
        <v>2</v>
      </c>
      <c r="J2201">
        <v>9</v>
      </c>
      <c r="K2201">
        <v>1</v>
      </c>
      <c r="L2201">
        <v>1</v>
      </c>
      <c r="M2201">
        <v>0</v>
      </c>
      <c r="N2201">
        <v>2</v>
      </c>
      <c r="O2201">
        <v>7</v>
      </c>
      <c r="P2201">
        <v>0</v>
      </c>
      <c r="Q2201">
        <v>0</v>
      </c>
      <c r="R2201">
        <v>0</v>
      </c>
      <c r="S2201">
        <v>0</v>
      </c>
      <c r="T2201">
        <v>0</v>
      </c>
      <c r="U2201">
        <v>0</v>
      </c>
      <c r="V2201">
        <v>3</v>
      </c>
      <c r="W2201">
        <v>11</v>
      </c>
      <c r="X2201">
        <v>0</v>
      </c>
      <c r="Y2201">
        <v>46</v>
      </c>
      <c r="Z2201">
        <v>2522</v>
      </c>
      <c r="AA2201">
        <v>0</v>
      </c>
      <c r="AB2201">
        <v>1</v>
      </c>
      <c r="AC2201">
        <v>0</v>
      </c>
      <c r="AD2201">
        <v>0</v>
      </c>
      <c r="AE2201">
        <v>0</v>
      </c>
      <c r="AF2201">
        <v>0</v>
      </c>
      <c r="AG2201">
        <v>0</v>
      </c>
      <c r="AH2201">
        <v>1</v>
      </c>
      <c r="AI2201">
        <v>0</v>
      </c>
      <c r="AJ2201">
        <v>0</v>
      </c>
      <c r="AK2201">
        <v>21</v>
      </c>
      <c r="AL2201">
        <v>12</v>
      </c>
      <c r="AM2201">
        <v>0</v>
      </c>
    </row>
    <row r="2202" spans="1:39" x14ac:dyDescent="0.25">
      <c r="A2202">
        <v>61223</v>
      </c>
      <c r="B2202">
        <v>0</v>
      </c>
      <c r="C2202">
        <v>1</v>
      </c>
      <c r="D2202">
        <v>46</v>
      </c>
      <c r="E2202">
        <v>709</v>
      </c>
      <c r="F2202">
        <v>43</v>
      </c>
      <c r="G2202">
        <v>182</v>
      </c>
      <c r="H2202">
        <v>42</v>
      </c>
      <c r="I2202">
        <v>118</v>
      </c>
      <c r="J2202">
        <v>247</v>
      </c>
      <c r="K2202">
        <v>2</v>
      </c>
      <c r="L2202">
        <v>9</v>
      </c>
      <c r="M2202">
        <v>3</v>
      </c>
      <c r="N2202">
        <v>4</v>
      </c>
      <c r="O2202">
        <v>5</v>
      </c>
      <c r="P2202">
        <v>0</v>
      </c>
      <c r="Q2202">
        <v>0</v>
      </c>
      <c r="R2202">
        <v>0</v>
      </c>
      <c r="S2202">
        <v>0</v>
      </c>
      <c r="T2202">
        <v>0</v>
      </c>
      <c r="U2202">
        <v>0</v>
      </c>
      <c r="V2202">
        <v>3</v>
      </c>
      <c r="W2202">
        <v>11</v>
      </c>
      <c r="X2202">
        <v>0</v>
      </c>
      <c r="Y2202">
        <v>53</v>
      </c>
      <c r="Z2202">
        <v>2540</v>
      </c>
      <c r="AA2202">
        <v>0</v>
      </c>
      <c r="AB2202">
        <v>1</v>
      </c>
      <c r="AC2202">
        <v>0</v>
      </c>
      <c r="AD2202">
        <v>0</v>
      </c>
      <c r="AE2202">
        <v>0</v>
      </c>
      <c r="AF2202">
        <v>0</v>
      </c>
      <c r="AG2202">
        <v>0</v>
      </c>
      <c r="AH2202">
        <v>1</v>
      </c>
      <c r="AI2202">
        <v>0</v>
      </c>
      <c r="AJ2202">
        <v>0</v>
      </c>
      <c r="AK2202">
        <v>1094</v>
      </c>
      <c r="AL2202">
        <v>847</v>
      </c>
      <c r="AM2202">
        <v>0</v>
      </c>
    </row>
    <row r="2203" spans="1:39" x14ac:dyDescent="0.25">
      <c r="A2203">
        <v>64014</v>
      </c>
      <c r="B2203">
        <v>2</v>
      </c>
      <c r="C2203">
        <v>1</v>
      </c>
      <c r="D2203">
        <v>56</v>
      </c>
      <c r="E2203">
        <v>406</v>
      </c>
      <c r="F2203">
        <v>0</v>
      </c>
      <c r="G2203">
        <v>30</v>
      </c>
      <c r="H2203">
        <v>0</v>
      </c>
      <c r="I2203">
        <v>0</v>
      </c>
      <c r="J2203">
        <v>8</v>
      </c>
      <c r="K2203">
        <v>7</v>
      </c>
      <c r="L2203">
        <v>8</v>
      </c>
      <c r="M2203">
        <v>2</v>
      </c>
      <c r="N2203">
        <v>5</v>
      </c>
      <c r="O2203">
        <v>7</v>
      </c>
      <c r="P2203">
        <v>0</v>
      </c>
      <c r="Q2203">
        <v>0</v>
      </c>
      <c r="R2203">
        <v>0</v>
      </c>
      <c r="S2203">
        <v>1</v>
      </c>
      <c r="T2203">
        <v>0</v>
      </c>
      <c r="U2203">
        <v>0</v>
      </c>
      <c r="V2203">
        <v>3</v>
      </c>
      <c r="W2203">
        <v>11</v>
      </c>
      <c r="X2203">
        <v>0</v>
      </c>
      <c r="Y2203">
        <v>74</v>
      </c>
      <c r="Z2203">
        <v>2178</v>
      </c>
      <c r="AA2203">
        <v>0</v>
      </c>
      <c r="AB2203">
        <v>0</v>
      </c>
      <c r="AC2203">
        <v>0</v>
      </c>
      <c r="AD2203">
        <v>1</v>
      </c>
      <c r="AE2203">
        <v>0</v>
      </c>
      <c r="AF2203">
        <v>0</v>
      </c>
      <c r="AG2203">
        <v>0</v>
      </c>
      <c r="AH2203">
        <v>0</v>
      </c>
      <c r="AI2203">
        <v>0</v>
      </c>
      <c r="AJ2203">
        <v>1</v>
      </c>
      <c r="AK2203">
        <v>436</v>
      </c>
      <c r="AL2203">
        <v>428</v>
      </c>
      <c r="AM2203">
        <v>1</v>
      </c>
    </row>
    <row r="2204" spans="1:39" x14ac:dyDescent="0.25">
      <c r="A2204">
        <v>56981</v>
      </c>
      <c r="B2204">
        <v>0</v>
      </c>
      <c r="C2204">
        <v>0</v>
      </c>
      <c r="D2204">
        <v>91</v>
      </c>
      <c r="E2204">
        <v>908</v>
      </c>
      <c r="F2204">
        <v>48</v>
      </c>
      <c r="G2204">
        <v>217</v>
      </c>
      <c r="H2204">
        <v>32</v>
      </c>
      <c r="I2204">
        <v>12</v>
      </c>
      <c r="J2204">
        <v>24</v>
      </c>
      <c r="K2204">
        <v>1</v>
      </c>
      <c r="L2204">
        <v>2</v>
      </c>
      <c r="M2204">
        <v>3</v>
      </c>
      <c r="N2204">
        <v>13</v>
      </c>
      <c r="O2204">
        <v>6</v>
      </c>
      <c r="P2204">
        <v>0</v>
      </c>
      <c r="Q2204">
        <v>1</v>
      </c>
      <c r="R2204">
        <v>0</v>
      </c>
      <c r="S2204">
        <v>0</v>
      </c>
      <c r="T2204">
        <v>0</v>
      </c>
      <c r="U2204">
        <v>0</v>
      </c>
      <c r="V2204">
        <v>3</v>
      </c>
      <c r="W2204">
        <v>11</v>
      </c>
      <c r="X2204">
        <v>0</v>
      </c>
      <c r="Y2204">
        <v>39</v>
      </c>
      <c r="Z2204">
        <v>2314</v>
      </c>
      <c r="AA2204">
        <v>1</v>
      </c>
      <c r="AB2204">
        <v>0</v>
      </c>
      <c r="AC2204">
        <v>0</v>
      </c>
      <c r="AD2204">
        <v>0</v>
      </c>
      <c r="AE2204">
        <v>0</v>
      </c>
      <c r="AF2204">
        <v>0</v>
      </c>
      <c r="AG2204">
        <v>0</v>
      </c>
      <c r="AH2204">
        <v>1</v>
      </c>
      <c r="AI2204">
        <v>0</v>
      </c>
      <c r="AJ2204">
        <v>0</v>
      </c>
      <c r="AK2204">
        <v>1217</v>
      </c>
      <c r="AL2204">
        <v>1193</v>
      </c>
      <c r="AM2204">
        <v>1</v>
      </c>
    </row>
    <row r="2205" spans="1:39" x14ac:dyDescent="0.25">
      <c r="A2205">
        <v>69245</v>
      </c>
      <c r="B2205">
        <v>0</v>
      </c>
      <c r="C2205">
        <v>1</v>
      </c>
      <c r="D2205">
        <v>8</v>
      </c>
      <c r="E2205">
        <v>428</v>
      </c>
      <c r="F2205">
        <v>30</v>
      </c>
      <c r="G2205">
        <v>214</v>
      </c>
      <c r="H2205">
        <v>80</v>
      </c>
      <c r="I2205">
        <v>30</v>
      </c>
      <c r="J2205">
        <v>61</v>
      </c>
      <c r="K2205">
        <v>2</v>
      </c>
      <c r="L2205">
        <v>6</v>
      </c>
      <c r="M2205">
        <v>5</v>
      </c>
      <c r="N2205">
        <v>10</v>
      </c>
      <c r="O2205">
        <v>3</v>
      </c>
      <c r="P2205">
        <v>0</v>
      </c>
      <c r="Q2205">
        <v>0</v>
      </c>
      <c r="R2205">
        <v>0</v>
      </c>
      <c r="S2205">
        <v>0</v>
      </c>
      <c r="T2205">
        <v>0</v>
      </c>
      <c r="U2205">
        <v>0</v>
      </c>
      <c r="V2205">
        <v>3</v>
      </c>
      <c r="W2205">
        <v>11</v>
      </c>
      <c r="X2205">
        <v>0</v>
      </c>
      <c r="Y2205">
        <v>64</v>
      </c>
      <c r="Z2205">
        <v>2315</v>
      </c>
      <c r="AA2205">
        <v>0</v>
      </c>
      <c r="AB2205">
        <v>0</v>
      </c>
      <c r="AC2205">
        <v>0</v>
      </c>
      <c r="AD2205">
        <v>1</v>
      </c>
      <c r="AE2205">
        <v>0</v>
      </c>
      <c r="AF2205">
        <v>0</v>
      </c>
      <c r="AG2205">
        <v>0</v>
      </c>
      <c r="AH2205">
        <v>0</v>
      </c>
      <c r="AI2205">
        <v>1</v>
      </c>
      <c r="AJ2205">
        <v>0</v>
      </c>
      <c r="AK2205">
        <v>782</v>
      </c>
      <c r="AL2205">
        <v>721</v>
      </c>
      <c r="AM2205">
        <v>0</v>
      </c>
    </row>
    <row r="2206" spans="1:39" x14ac:dyDescent="0.25">
      <c r="A2206">
        <v>52869</v>
      </c>
      <c r="B2206">
        <v>1</v>
      </c>
      <c r="C2206">
        <v>1</v>
      </c>
      <c r="D2206">
        <v>40</v>
      </c>
      <c r="E2206">
        <v>84</v>
      </c>
      <c r="F2206">
        <v>3</v>
      </c>
      <c r="G2206">
        <v>61</v>
      </c>
      <c r="H2206">
        <v>2</v>
      </c>
      <c r="I2206">
        <v>1</v>
      </c>
      <c r="J2206">
        <v>21</v>
      </c>
      <c r="K2206">
        <v>3</v>
      </c>
      <c r="L2206">
        <v>3</v>
      </c>
      <c r="M2206">
        <v>1</v>
      </c>
      <c r="N2206">
        <v>4</v>
      </c>
      <c r="O2206">
        <v>7</v>
      </c>
      <c r="P2206">
        <v>0</v>
      </c>
      <c r="Q2206">
        <v>0</v>
      </c>
      <c r="R2206">
        <v>0</v>
      </c>
      <c r="S2206">
        <v>0</v>
      </c>
      <c r="T2206">
        <v>0</v>
      </c>
      <c r="U2206">
        <v>0</v>
      </c>
      <c r="V2206">
        <v>3</v>
      </c>
      <c r="W2206">
        <v>11</v>
      </c>
      <c r="X2206">
        <v>1</v>
      </c>
      <c r="Y2206">
        <v>66</v>
      </c>
      <c r="Z2206">
        <v>2781</v>
      </c>
      <c r="AA2206">
        <v>0</v>
      </c>
      <c r="AB2206">
        <v>1</v>
      </c>
      <c r="AC2206">
        <v>0</v>
      </c>
      <c r="AD2206">
        <v>0</v>
      </c>
      <c r="AE2206">
        <v>0</v>
      </c>
      <c r="AF2206">
        <v>0</v>
      </c>
      <c r="AG2206">
        <v>0</v>
      </c>
      <c r="AH2206">
        <v>0</v>
      </c>
      <c r="AI2206">
        <v>0</v>
      </c>
      <c r="AJ2206">
        <v>1</v>
      </c>
      <c r="AK2206">
        <v>151</v>
      </c>
      <c r="AL2206">
        <v>130</v>
      </c>
      <c r="AM2206">
        <v>0</v>
      </c>
    </row>
  </sheetData>
  <autoFilter ref="A1:AM2206"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Y2022"/>
  <sheetViews>
    <sheetView workbookViewId="0">
      <selection activeCell="Z2022" sqref="Z2022"/>
    </sheetView>
  </sheetViews>
  <sheetFormatPr defaultColWidth="12.140625" defaultRowHeight="15" x14ac:dyDescent="0.25"/>
  <cols>
    <col min="1" max="5" width="12.140625" style="3"/>
    <col min="6" max="6" width="15.5703125" style="3" customWidth="1"/>
    <col min="7" max="27" width="12.140625" style="3"/>
    <col min="28" max="47" width="12.140625" style="3" customWidth="1"/>
    <col min="48" max="48" width="15.5703125" style="3" customWidth="1"/>
    <col min="49" max="49" width="12" style="3" bestFit="1" customWidth="1"/>
    <col min="50" max="50" width="11.7109375" style="3" bestFit="1" customWidth="1"/>
    <col min="51" max="16384" width="12.140625" style="3"/>
  </cols>
  <sheetData>
    <row r="1" spans="1:48" s="4" customFormat="1" ht="60" x14ac:dyDescent="0.25">
      <c r="A1" s="4" t="s">
        <v>68</v>
      </c>
      <c r="B1" s="4" t="s">
        <v>62</v>
      </c>
      <c r="C1" s="4" t="s">
        <v>56</v>
      </c>
      <c r="D1" s="4" t="s">
        <v>102</v>
      </c>
      <c r="E1" s="4" t="s">
        <v>103</v>
      </c>
      <c r="F1" s="4" t="s">
        <v>113</v>
      </c>
      <c r="G1" s="4" t="s">
        <v>88</v>
      </c>
      <c r="H1" s="4" t="s">
        <v>101</v>
      </c>
      <c r="I1" s="4" t="s">
        <v>114</v>
      </c>
      <c r="J1" s="4" t="s">
        <v>104</v>
      </c>
      <c r="K1" s="5" t="s">
        <v>39</v>
      </c>
      <c r="L1" s="5" t="s">
        <v>40</v>
      </c>
      <c r="M1" s="5" t="s">
        <v>41</v>
      </c>
      <c r="N1" s="5" t="s">
        <v>42</v>
      </c>
      <c r="O1" s="5" t="s">
        <v>43</v>
      </c>
      <c r="P1" s="5" t="s">
        <v>98</v>
      </c>
      <c r="Q1" s="9" t="s">
        <v>52</v>
      </c>
      <c r="R1" s="9" t="s">
        <v>53</v>
      </c>
      <c r="S1" s="9" t="s">
        <v>49</v>
      </c>
      <c r="T1" s="9" t="s">
        <v>50</v>
      </c>
      <c r="U1" s="9" t="s">
        <v>51</v>
      </c>
      <c r="V1" s="9" t="s">
        <v>54</v>
      </c>
      <c r="W1" s="7" t="s">
        <v>96</v>
      </c>
      <c r="X1" s="7" t="s">
        <v>44</v>
      </c>
      <c r="Y1" s="7" t="s">
        <v>45</v>
      </c>
      <c r="Z1" s="7" t="s">
        <v>46</v>
      </c>
      <c r="AB1" s="4" t="s">
        <v>36</v>
      </c>
      <c r="AC1" s="4" t="s">
        <v>37</v>
      </c>
      <c r="AD1" s="4" t="s">
        <v>38</v>
      </c>
      <c r="AE1" s="4" t="s">
        <v>21</v>
      </c>
      <c r="AF1" s="4" t="s">
        <v>22</v>
      </c>
      <c r="AG1" s="10" t="s">
        <v>24</v>
      </c>
      <c r="AH1" s="10" t="s">
        <v>25</v>
      </c>
      <c r="AI1" s="12" t="s">
        <v>55</v>
      </c>
      <c r="AJ1" s="10" t="s">
        <v>57</v>
      </c>
      <c r="AK1" s="10" t="s">
        <v>58</v>
      </c>
      <c r="AL1" s="10" t="s">
        <v>59</v>
      </c>
      <c r="AM1" s="10" t="s">
        <v>60</v>
      </c>
      <c r="AN1" s="10" t="s">
        <v>61</v>
      </c>
      <c r="AO1" s="10" t="s">
        <v>67</v>
      </c>
      <c r="AP1" s="10" t="s">
        <v>63</v>
      </c>
      <c r="AQ1" s="10" t="s">
        <v>64</v>
      </c>
      <c r="AR1" s="10" t="s">
        <v>65</v>
      </c>
      <c r="AS1" s="10" t="s">
        <v>66</v>
      </c>
      <c r="AT1" s="10" t="s">
        <v>47</v>
      </c>
      <c r="AU1" s="10" t="s">
        <v>3</v>
      </c>
      <c r="AV1" s="10" t="s">
        <v>48</v>
      </c>
    </row>
    <row r="2" spans="1:48" s="1" customFormat="1" x14ac:dyDescent="0.25">
      <c r="A2" s="1" t="str" cm="1">
        <f t="array" ref="A2">_xlfn.IFS(AG2&gt;=70,"70 and Older",AND(AG2&gt;=60,AG2&lt;70),"60-69",AND(AG2&gt;=50,AG2&lt;60),"50-59",AND(AG2&gt;=40,AG2&lt;50),"40-49",AND(AG2&gt;=30,AG2&lt;40),"30-39",AND(AG2&gt;=20,AG2&lt;30),"20-29")</f>
        <v>50-59</v>
      </c>
      <c r="B2" s="1" t="str" cm="1">
        <f t="array" ref="B2">_xlfn.IFS(AO2=1,$AO$1,AP2=1,$AP$1,AQ2=1,$AQ$1,AR2=1,$AR$1,AS2=1,$AS$1)</f>
        <v>PhD</v>
      </c>
      <c r="C2" s="1" t="str" cm="1">
        <f t="array" ref="C2">_xlfn.IFS(AJ2=1,$AJ$1,AK2=1,$AK$1,AL2=1,$AL$1,AM2=1,$AM$1,AN2=1,$AN$1)</f>
        <v>Married</v>
      </c>
      <c r="D2" s="1">
        <v>1</v>
      </c>
      <c r="E2" s="1">
        <v>0</v>
      </c>
      <c r="F2" s="1" t="str" cm="1">
        <f t="array" ref="F2">_xlfn.IFS(AV2&lt;43783,"1.Low Income",AND(AV2&gt;=43783,AV2&lt;=64856),"2.Mid Income",AV2&gt;64856,"3.High Income")</f>
        <v>3.High Income</v>
      </c>
      <c r="G2" s="1" t="str" cm="1">
        <f t="array" ref="G2">_xlfn.IFS(AU2&lt;=30,"&lt;1 month",AND(AU2&gt;30,AU2&lt;=60),"1-2months",AU2&gt;60,"2months +")</f>
        <v>1-2months</v>
      </c>
      <c r="H2" s="1" t="str" cm="1">
        <f t="array" ref="H2">_xlfn.IFS(AT2&lt;5,"&lt;5times",AND(AT2&gt;=5,AT2&lt;=10),"05-10times",AND(AT2&gt;=11,AT2&lt;=15),"11-15times",AT2&gt;=16,"16times or more")</f>
        <v>&lt;5times</v>
      </c>
      <c r="I2" s="1" t="s">
        <v>99</v>
      </c>
      <c r="J2" s="1" t="str">
        <f>IF(AI2&gt;7,"7-8 years",IF(AND(AI2&gt;6,AI2&lt;=7),"6-7 years",IF(AI2&lt;=6,"4-6 years","invalid")))</f>
        <v>7-8 years</v>
      </c>
      <c r="K2" s="2">
        <v>185</v>
      </c>
      <c r="L2" s="2">
        <v>8</v>
      </c>
      <c r="M2" s="2">
        <v>133</v>
      </c>
      <c r="N2" s="2">
        <v>56</v>
      </c>
      <c r="O2" s="2">
        <v>56</v>
      </c>
      <c r="P2" s="2">
        <v>12</v>
      </c>
      <c r="Q2" s="8">
        <v>0</v>
      </c>
      <c r="R2" s="8">
        <v>0</v>
      </c>
      <c r="S2" s="8">
        <v>0</v>
      </c>
      <c r="T2" s="8">
        <v>0</v>
      </c>
      <c r="U2" s="8">
        <v>0</v>
      </c>
      <c r="V2" s="8">
        <v>0</v>
      </c>
      <c r="W2" s="6">
        <v>2</v>
      </c>
      <c r="X2" s="6">
        <v>7</v>
      </c>
      <c r="Y2" s="6">
        <v>1</v>
      </c>
      <c r="Z2" s="6">
        <v>7</v>
      </c>
      <c r="AB2" s="1">
        <v>395</v>
      </c>
      <c r="AC2" s="1">
        <v>372</v>
      </c>
      <c r="AD2" s="1">
        <v>0</v>
      </c>
      <c r="AE2" s="1">
        <v>3</v>
      </c>
      <c r="AF2" s="1">
        <v>11</v>
      </c>
      <c r="AG2" s="1">
        <v>50</v>
      </c>
      <c r="AH2" s="1">
        <v>2858</v>
      </c>
      <c r="AI2" s="11">
        <f t="shared" ref="AI2:AI65" si="0">AH2/365</f>
        <v>7.8301369863013699</v>
      </c>
      <c r="AJ2" s="1">
        <v>0</v>
      </c>
      <c r="AK2" s="1">
        <v>1</v>
      </c>
      <c r="AL2" s="1">
        <v>0</v>
      </c>
      <c r="AM2" s="1">
        <v>0</v>
      </c>
      <c r="AN2" s="1">
        <v>0</v>
      </c>
      <c r="AO2" s="1">
        <v>0</v>
      </c>
      <c r="AP2" s="1">
        <v>0</v>
      </c>
      <c r="AQ2" s="1">
        <v>0</v>
      </c>
      <c r="AR2" s="1">
        <v>0</v>
      </c>
      <c r="AS2" s="1">
        <v>1</v>
      </c>
      <c r="AT2" s="1">
        <v>4</v>
      </c>
      <c r="AU2" s="1">
        <v>42</v>
      </c>
      <c r="AV2" s="1">
        <v>67046</v>
      </c>
    </row>
    <row r="3" spans="1:48" s="1" customFormat="1" x14ac:dyDescent="0.25">
      <c r="A3" s="1" t="str" cm="1">
        <f t="array" ref="A3">_xlfn.IFS(AG3&gt;=70,"70 and Older",AND(AG3&gt;=60,AG3&lt;70),"60-69",AND(AG3&gt;=50,AG3&lt;60),"50-59",AND(AG3&gt;=40,AG3&lt;50),"40-49",AND(AG3&gt;=30,AG3&lt;40),"30-39",AND(AG3&gt;=20,AG3&lt;30),"20-29")</f>
        <v>70 and Older</v>
      </c>
      <c r="B3" s="1" t="str" cm="1">
        <f t="array" ref="B3">_xlfn.IFS(AO3=1,$AO$1,AP3=1,$AP$1,AQ3=1,$AQ$1,AR3=1,$AR$1,AS3=1,$AS$1)</f>
        <v>2nd Cycle</v>
      </c>
      <c r="C3" s="1" t="str" cm="1">
        <f t="array" ref="C3">_xlfn.IFS(AJ3=1,$AJ$1,AK3=1,$AK$1,AL3=1,$AL$1,AM3=1,$AM$1,AN3=1,$AN$1)</f>
        <v>Together</v>
      </c>
      <c r="D3" s="1">
        <v>0</v>
      </c>
      <c r="E3" s="1">
        <v>1</v>
      </c>
      <c r="F3" s="1" t="str" cm="1">
        <f t="array" ref="F3">_xlfn.IFS(AV3&lt;43783,"1.Low Income",AND(AV3&gt;=43783,AV3&lt;=64856),"2.Mid Income",AV3&gt;64856,"3.High Income")</f>
        <v>3.High Income</v>
      </c>
      <c r="G3" s="1" t="str" cm="1">
        <f t="array" ref="G3">_xlfn.IFS(AU3&lt;=30,"&lt;1 month",AND(AU3&gt;30,AU3&lt;=60),"1-2months",AU3&gt;60,"2months +")</f>
        <v>1-2months</v>
      </c>
      <c r="H3" s="1" t="str" cm="1">
        <f t="array" ref="H3">_xlfn.IFS(AT3&lt;5,"&lt;5times",AND(AT3&gt;=5,AT3&lt;=10),"05-10times",AND(AT3&gt;=11,AT3&lt;=15),"11-15times",AT3&gt;=16,"16times or more")</f>
        <v>&lt;5times</v>
      </c>
      <c r="I3" s="1" t="s">
        <v>99</v>
      </c>
      <c r="J3" s="1" t="str">
        <f t="shared" ref="J3:J66" si="1">IF(AI3&gt;7,"7-8 years",IF(AND(AI3&gt;6,AI3&lt;=7),"6-7 years",IF(AI3&lt;=6,"4-6 years","invalid")))</f>
        <v>7-8 years</v>
      </c>
      <c r="K3" s="2">
        <v>386</v>
      </c>
      <c r="L3" s="2">
        <v>23</v>
      </c>
      <c r="M3" s="2">
        <v>95</v>
      </c>
      <c r="N3" s="2">
        <v>54</v>
      </c>
      <c r="O3" s="2">
        <v>41</v>
      </c>
      <c r="P3" s="2">
        <v>196</v>
      </c>
      <c r="Q3" s="8">
        <v>0</v>
      </c>
      <c r="R3" s="8">
        <v>0</v>
      </c>
      <c r="S3" s="8">
        <v>0</v>
      </c>
      <c r="T3" s="8">
        <v>0</v>
      </c>
      <c r="U3" s="8">
        <v>0</v>
      </c>
      <c r="V3" s="8">
        <v>0</v>
      </c>
      <c r="W3" s="6">
        <v>4</v>
      </c>
      <c r="X3" s="6">
        <v>2</v>
      </c>
      <c r="Y3" s="6">
        <v>11</v>
      </c>
      <c r="Z3" s="6">
        <v>5</v>
      </c>
      <c r="AB3" s="1">
        <v>911</v>
      </c>
      <c r="AC3" s="1">
        <v>883</v>
      </c>
      <c r="AD3" s="1">
        <v>0</v>
      </c>
      <c r="AE3" s="1">
        <v>3</v>
      </c>
      <c r="AF3" s="1">
        <v>11</v>
      </c>
      <c r="AG3" s="1">
        <v>70</v>
      </c>
      <c r="AH3" s="1">
        <v>2857</v>
      </c>
      <c r="AI3" s="11">
        <f t="shared" si="0"/>
        <v>7.8273972602739725</v>
      </c>
      <c r="AJ3" s="1">
        <v>0</v>
      </c>
      <c r="AK3" s="1">
        <v>0</v>
      </c>
      <c r="AL3" s="1">
        <v>0</v>
      </c>
      <c r="AM3" s="1">
        <v>1</v>
      </c>
      <c r="AN3" s="1">
        <v>0</v>
      </c>
      <c r="AO3" s="1">
        <v>1</v>
      </c>
      <c r="AP3" s="1">
        <v>0</v>
      </c>
      <c r="AQ3" s="1">
        <v>0</v>
      </c>
      <c r="AR3" s="1">
        <v>0</v>
      </c>
      <c r="AS3" s="1">
        <v>0</v>
      </c>
      <c r="AT3" s="1">
        <v>1</v>
      </c>
      <c r="AU3" s="1">
        <v>47</v>
      </c>
      <c r="AV3" s="1">
        <v>82576</v>
      </c>
    </row>
    <row r="4" spans="1:48" s="1" customFormat="1" x14ac:dyDescent="0.25">
      <c r="A4" s="1" t="str" cm="1">
        <f t="array" ref="A4">_xlfn.IFS(AG4&gt;=70,"70 and Older",AND(AG4&gt;=60,AG4&lt;70),"60-69",AND(AG4&gt;=50,AG4&lt;60),"50-59",AND(AG4&gt;=40,AG4&lt;50),"40-49",AND(AG4&gt;=30,AG4&lt;40),"30-39",AND(AG4&gt;=20,AG4&lt;30),"20-29")</f>
        <v>60-69</v>
      </c>
      <c r="B4" s="1" t="str" cm="1">
        <f t="array" ref="B4">_xlfn.IFS(AO4=1,$AO$1,AP4=1,$AP$1,AQ4=1,$AQ$1,AR4=1,$AR$1,AS4=1,$AS$1)</f>
        <v>Master</v>
      </c>
      <c r="C4" s="1" t="str" cm="1">
        <f t="array" ref="C4">_xlfn.IFS(AJ4=1,$AJ$1,AK4=1,$AK$1,AL4=1,$AL$1,AM4=1,$AM$1,AN4=1,$AN$1)</f>
        <v>Together</v>
      </c>
      <c r="D4" s="1">
        <v>0</v>
      </c>
      <c r="E4" s="1">
        <v>0</v>
      </c>
      <c r="F4" s="1" t="str" cm="1">
        <f t="array" ref="F4">_xlfn.IFS(AV4&lt;43783,"1.Low Income",AND(AV4&gt;=43783,AV4&lt;=64856),"2.Mid Income",AV4&gt;64856,"3.High Income")</f>
        <v>3.High Income</v>
      </c>
      <c r="G4" s="1" t="str" cm="1">
        <f t="array" ref="G4">_xlfn.IFS(AU4&lt;=30,"&lt;1 month",AND(AU4&gt;30,AU4&lt;=60),"1-2months",AU4&gt;60,"2months +")</f>
        <v>1-2months</v>
      </c>
      <c r="H4" s="1" t="str" cm="1">
        <f t="array" ref="H4">_xlfn.IFS(AT4&lt;5,"&lt;5times",AND(AT4&gt;=5,AT4&lt;=10),"05-10times",AND(AT4&gt;=11,AT4&lt;=15),"11-15times",AT4&gt;=16,"16times or more")</f>
        <v>&lt;5times</v>
      </c>
      <c r="I4" s="1" t="s">
        <v>99</v>
      </c>
      <c r="J4" s="1" t="str">
        <f t="shared" si="1"/>
        <v>7-8 years</v>
      </c>
      <c r="K4" s="2">
        <v>1023</v>
      </c>
      <c r="L4" s="2">
        <v>93</v>
      </c>
      <c r="M4" s="2">
        <v>651</v>
      </c>
      <c r="N4" s="2">
        <v>49</v>
      </c>
      <c r="O4" s="2">
        <v>55</v>
      </c>
      <c r="P4" s="2">
        <v>37</v>
      </c>
      <c r="Q4" s="8">
        <v>0</v>
      </c>
      <c r="R4" s="8">
        <v>0</v>
      </c>
      <c r="S4" s="8">
        <v>0</v>
      </c>
      <c r="T4" s="8">
        <v>0</v>
      </c>
      <c r="U4" s="8">
        <v>0</v>
      </c>
      <c r="V4" s="8">
        <v>0</v>
      </c>
      <c r="W4" s="6">
        <v>1</v>
      </c>
      <c r="X4" s="6">
        <v>5</v>
      </c>
      <c r="Y4" s="6">
        <v>6</v>
      </c>
      <c r="Z4" s="6">
        <v>7</v>
      </c>
      <c r="AB4" s="1">
        <v>1892</v>
      </c>
      <c r="AC4" s="1">
        <v>1874</v>
      </c>
      <c r="AD4" s="1">
        <v>1</v>
      </c>
      <c r="AE4" s="1">
        <v>3</v>
      </c>
      <c r="AF4" s="1">
        <v>11</v>
      </c>
      <c r="AG4" s="1">
        <v>61</v>
      </c>
      <c r="AH4" s="1">
        <v>2856</v>
      </c>
      <c r="AI4" s="11">
        <f t="shared" si="0"/>
        <v>7.8246575342465752</v>
      </c>
      <c r="AJ4" s="1">
        <v>0</v>
      </c>
      <c r="AK4" s="1">
        <v>0</v>
      </c>
      <c r="AL4" s="1">
        <v>0</v>
      </c>
      <c r="AM4" s="1">
        <v>1</v>
      </c>
      <c r="AN4" s="1">
        <v>0</v>
      </c>
      <c r="AO4" s="1">
        <v>0</v>
      </c>
      <c r="AP4" s="1">
        <v>0</v>
      </c>
      <c r="AQ4" s="1">
        <v>0</v>
      </c>
      <c r="AR4" s="1">
        <v>1</v>
      </c>
      <c r="AS4" s="1">
        <v>0</v>
      </c>
      <c r="AT4" s="1">
        <v>1</v>
      </c>
      <c r="AU4" s="1">
        <v>36</v>
      </c>
      <c r="AV4" s="1">
        <v>85620</v>
      </c>
    </row>
    <row r="5" spans="1:48" s="1" customFormat="1" x14ac:dyDescent="0.25">
      <c r="A5" s="1" t="str" cm="1">
        <f t="array" ref="A5">_xlfn.IFS(AG5&gt;=70,"70 and Older",AND(AG5&gt;=60,AG5&lt;70),"60-69",AND(AG5&gt;=50,AG5&lt;60),"50-59",AND(AG5&gt;=40,AG5&lt;50),"40-49",AND(AG5&gt;=30,AG5&lt;40),"30-39",AND(AG5&gt;=20,AG5&lt;30),"20-29")</f>
        <v>60-69</v>
      </c>
      <c r="B5" s="1" t="str" cm="1">
        <f t="array" ref="B5">_xlfn.IFS(AO5=1,$AO$1,AP5=1,$AP$1,AQ5=1,$AQ$1,AR5=1,$AR$1,AS5=1,$AS$1)</f>
        <v>Graduation</v>
      </c>
      <c r="C5" s="1" t="str" cm="1">
        <f t="array" ref="C5">_xlfn.IFS(AJ5=1,$AJ$1,AK5=1,$AK$1,AL5=1,$AL$1,AM5=1,$AM$1,AN5=1,$AN$1)</f>
        <v>Married</v>
      </c>
      <c r="D5" s="1">
        <v>0</v>
      </c>
      <c r="E5" s="1">
        <v>0</v>
      </c>
      <c r="F5" s="1" t="str" cm="1">
        <f t="array" ref="F5">_xlfn.IFS(AV5&lt;43783,"1.Low Income",AND(AV5&gt;=43783,AV5&lt;=64856),"2.Mid Income",AV5&gt;64856,"3.High Income")</f>
        <v>3.High Income</v>
      </c>
      <c r="G5" s="1" t="str" cm="1">
        <f t="array" ref="G5">_xlfn.IFS(AU5&lt;=30,"&lt;1 month",AND(AU5&gt;30,AU5&lt;=60),"1-2months",AU5&gt;60,"2months +")</f>
        <v>2months +</v>
      </c>
      <c r="H5" s="1" t="str" cm="1">
        <f t="array" ref="H5">_xlfn.IFS(AT5&lt;5,"&lt;5times",AND(AT5&gt;=5,AT5&lt;=10),"05-10times",AND(AT5&gt;=11,AT5&lt;=15),"11-15times",AT5&gt;=16,"16times or more")</f>
        <v>&lt;5times</v>
      </c>
      <c r="I5" s="1" t="s">
        <v>99</v>
      </c>
      <c r="J5" s="1" t="str">
        <f t="shared" si="1"/>
        <v>7-8 years</v>
      </c>
      <c r="K5" s="2">
        <v>960</v>
      </c>
      <c r="L5" s="2">
        <v>0</v>
      </c>
      <c r="M5" s="2">
        <v>883</v>
      </c>
      <c r="N5" s="2">
        <v>50</v>
      </c>
      <c r="O5" s="2">
        <v>38</v>
      </c>
      <c r="P5" s="2">
        <v>0</v>
      </c>
      <c r="Q5" s="8">
        <v>1</v>
      </c>
      <c r="R5" s="8">
        <v>0</v>
      </c>
      <c r="S5" s="8">
        <v>0</v>
      </c>
      <c r="T5" s="8">
        <v>0</v>
      </c>
      <c r="U5" s="8">
        <v>0</v>
      </c>
      <c r="V5" s="8">
        <v>1</v>
      </c>
      <c r="W5" s="6">
        <v>1</v>
      </c>
      <c r="X5" s="6">
        <v>5</v>
      </c>
      <c r="Y5" s="6">
        <v>6</v>
      </c>
      <c r="Z5" s="6">
        <v>8</v>
      </c>
      <c r="AB5" s="1">
        <v>1354</v>
      </c>
      <c r="AC5" s="1">
        <v>1180</v>
      </c>
      <c r="AD5" s="1">
        <v>1</v>
      </c>
      <c r="AE5" s="1">
        <v>3</v>
      </c>
      <c r="AF5" s="1">
        <v>11</v>
      </c>
      <c r="AG5" s="1">
        <v>63</v>
      </c>
      <c r="AH5" s="1">
        <v>2856</v>
      </c>
      <c r="AI5" s="11">
        <f t="shared" si="0"/>
        <v>7.8246575342465752</v>
      </c>
      <c r="AJ5" s="1">
        <v>0</v>
      </c>
      <c r="AK5" s="1">
        <v>1</v>
      </c>
      <c r="AL5" s="1">
        <v>0</v>
      </c>
      <c r="AM5" s="1">
        <v>0</v>
      </c>
      <c r="AN5" s="1">
        <v>0</v>
      </c>
      <c r="AO5" s="1">
        <v>0</v>
      </c>
      <c r="AP5" s="1">
        <v>0</v>
      </c>
      <c r="AQ5" s="1">
        <v>1</v>
      </c>
      <c r="AR5" s="1">
        <v>0</v>
      </c>
      <c r="AS5" s="1">
        <v>0</v>
      </c>
      <c r="AT5" s="1">
        <v>2</v>
      </c>
      <c r="AU5" s="1">
        <v>96</v>
      </c>
      <c r="AV5" s="1">
        <v>81698</v>
      </c>
    </row>
    <row r="6" spans="1:48" s="1" customFormat="1" x14ac:dyDescent="0.25">
      <c r="A6" s="1" t="str" cm="1">
        <f t="array" ref="A6">_xlfn.IFS(AG6&gt;=70,"70 and Older",AND(AG6&gt;=60,AG6&lt;70),"60-69",AND(AG6&gt;=50,AG6&lt;60),"50-59",AND(AG6&gt;=40,AG6&lt;50),"40-49",AND(AG6&gt;=30,AG6&lt;40),"30-39",AND(AG6&gt;=20,AG6&lt;30),"20-29")</f>
        <v>40-49</v>
      </c>
      <c r="B6" s="1" t="str" cm="1">
        <f t="array" ref="B6">_xlfn.IFS(AO6=1,$AO$1,AP6=1,$AP$1,AQ6=1,$AQ$1,AR6=1,$AR$1,AS6=1,$AS$1)</f>
        <v>2nd Cycle</v>
      </c>
      <c r="C6" s="1" t="str" cm="1">
        <f t="array" ref="C6">_xlfn.IFS(AJ6=1,$AJ$1,AK6=1,$AK$1,AL6=1,$AL$1,AM6=1,$AM$1,AN6=1,$AN$1)</f>
        <v>Together</v>
      </c>
      <c r="D6" s="1">
        <v>0</v>
      </c>
      <c r="E6" s="1">
        <v>1</v>
      </c>
      <c r="F6" s="1" t="str" cm="1">
        <f t="array" ref="F6">_xlfn.IFS(AV6&lt;43783,"1.Low Income",AND(AV6&gt;=43783,AV6&lt;=64856),"2.Mid Income",AV6&gt;64856,"3.High Income")</f>
        <v>3.High Income</v>
      </c>
      <c r="G6" s="1" t="str" cm="1">
        <f t="array" ref="G6">_xlfn.IFS(AU6&lt;=30,"&lt;1 month",AND(AU6&gt;30,AU6&lt;=60),"1-2months",AU6&gt;60,"2months +")</f>
        <v>2months +</v>
      </c>
      <c r="H6" s="1" t="str" cm="1">
        <f t="array" ref="H6">_xlfn.IFS(AT6&lt;5,"&lt;5times",AND(AT6&gt;=5,AT6&lt;=10),"05-10times",AND(AT6&gt;=11,AT6&lt;=15),"11-15times",AT6&gt;=16,"16times or more")</f>
        <v>&lt;5times</v>
      </c>
      <c r="I6" s="1" t="s">
        <v>99</v>
      </c>
      <c r="J6" s="1" t="str">
        <f t="shared" si="1"/>
        <v>7-8 years</v>
      </c>
      <c r="K6" s="2">
        <v>133</v>
      </c>
      <c r="L6" s="2">
        <v>27</v>
      </c>
      <c r="M6" s="2">
        <v>421</v>
      </c>
      <c r="N6" s="2">
        <v>13</v>
      </c>
      <c r="O6" s="2">
        <v>195</v>
      </c>
      <c r="P6" s="2">
        <v>71</v>
      </c>
      <c r="Q6" s="8">
        <v>0</v>
      </c>
      <c r="R6" s="8">
        <v>0</v>
      </c>
      <c r="S6" s="8">
        <v>0</v>
      </c>
      <c r="T6" s="8">
        <v>0</v>
      </c>
      <c r="U6" s="8">
        <v>0</v>
      </c>
      <c r="V6" s="8">
        <v>0</v>
      </c>
      <c r="W6" s="6">
        <v>2</v>
      </c>
      <c r="X6" s="6">
        <v>7</v>
      </c>
      <c r="Y6" s="6">
        <v>3</v>
      </c>
      <c r="Z6" s="6">
        <v>5</v>
      </c>
      <c r="AB6" s="1">
        <v>1125</v>
      </c>
      <c r="AC6" s="1">
        <v>1091</v>
      </c>
      <c r="AD6" s="1">
        <v>0</v>
      </c>
      <c r="AE6" s="1">
        <v>3</v>
      </c>
      <c r="AF6" s="1">
        <v>11</v>
      </c>
      <c r="AG6" s="1">
        <v>44</v>
      </c>
      <c r="AH6" s="1">
        <v>2855</v>
      </c>
      <c r="AI6" s="11">
        <f t="shared" si="0"/>
        <v>7.8219178082191778</v>
      </c>
      <c r="AJ6" s="1">
        <v>0</v>
      </c>
      <c r="AK6" s="1">
        <v>0</v>
      </c>
      <c r="AL6" s="1">
        <v>0</v>
      </c>
      <c r="AM6" s="1">
        <v>1</v>
      </c>
      <c r="AN6" s="1">
        <v>0</v>
      </c>
      <c r="AO6" s="1">
        <v>1</v>
      </c>
      <c r="AP6" s="1">
        <v>0</v>
      </c>
      <c r="AQ6" s="1">
        <v>0</v>
      </c>
      <c r="AR6" s="1">
        <v>0</v>
      </c>
      <c r="AS6" s="1">
        <v>0</v>
      </c>
      <c r="AT6" s="1">
        <v>2</v>
      </c>
      <c r="AU6" s="1">
        <v>66</v>
      </c>
      <c r="AV6" s="1">
        <v>79174</v>
      </c>
    </row>
    <row r="7" spans="1:48" s="1" customFormat="1" x14ac:dyDescent="0.25">
      <c r="A7" s="1" t="str" cm="1">
        <f t="array" ref="A7">_xlfn.IFS(AG7&gt;=70,"70 and Older",AND(AG7&gt;=60,AG7&lt;70),"60-69",AND(AG7&gt;=50,AG7&lt;60),"50-59",AND(AG7&gt;=40,AG7&lt;50),"40-49",AND(AG7&gt;=30,AG7&lt;40),"30-39",AND(AG7&gt;=20,AG7&lt;30),"20-29")</f>
        <v>50-59</v>
      </c>
      <c r="B7" s="1" t="str" cm="1">
        <f t="array" ref="B7">_xlfn.IFS(AO7=1,$AO$1,AP7=1,$AP$1,AQ7=1,$AQ$1,AR7=1,$AR$1,AS7=1,$AS$1)</f>
        <v>2nd Cycle</v>
      </c>
      <c r="C7" s="1" t="str" cm="1">
        <f t="array" ref="C7">_xlfn.IFS(AJ7=1,$AJ$1,AK7=1,$AK$1,AL7=1,$AL$1,AM7=1,$AM$1,AN7=1,$AN$1)</f>
        <v>Married</v>
      </c>
      <c r="D7" s="1">
        <v>1</v>
      </c>
      <c r="E7" s="1">
        <v>0</v>
      </c>
      <c r="F7" s="1" t="str" cm="1">
        <f t="array" ref="F7">_xlfn.IFS(AV7&lt;43783,"1.Low Income",AND(AV7&gt;=43783,AV7&lt;=64856),"2.Mid Income",AV7&gt;64856,"3.High Income")</f>
        <v>2.Mid Income</v>
      </c>
      <c r="G7" s="1" t="str" cm="1">
        <f t="array" ref="G7">_xlfn.IFS(AU7&lt;=30,"&lt;1 month",AND(AU7&gt;30,AU7&lt;=60),"1-2months",AU7&gt;60,"2months +")</f>
        <v>1-2months</v>
      </c>
      <c r="H7" s="1" t="str" cm="1">
        <f t="array" ref="H7">_xlfn.IFS(AT7&lt;5,"&lt;5times",AND(AT7&gt;=5,AT7&lt;=10),"05-10times",AND(AT7&gt;=11,AT7&lt;=15),"11-15times",AT7&gt;=16,"16times or more")</f>
        <v>&lt;5times</v>
      </c>
      <c r="I7" s="1" t="s">
        <v>99</v>
      </c>
      <c r="J7" s="1" t="str">
        <f t="shared" si="1"/>
        <v>7-8 years</v>
      </c>
      <c r="K7" s="2">
        <v>7</v>
      </c>
      <c r="L7" s="2">
        <v>4</v>
      </c>
      <c r="M7" s="2">
        <v>23</v>
      </c>
      <c r="N7" s="2">
        <v>7</v>
      </c>
      <c r="O7" s="2">
        <v>0</v>
      </c>
      <c r="P7" s="2">
        <v>11</v>
      </c>
      <c r="Q7" s="8">
        <v>0</v>
      </c>
      <c r="R7" s="8">
        <v>0</v>
      </c>
      <c r="S7" s="8">
        <v>0</v>
      </c>
      <c r="T7" s="8">
        <v>0</v>
      </c>
      <c r="U7" s="8">
        <v>0</v>
      </c>
      <c r="V7" s="8">
        <v>0</v>
      </c>
      <c r="W7" s="6">
        <v>1</v>
      </c>
      <c r="X7" s="6">
        <v>1</v>
      </c>
      <c r="Y7" s="6">
        <v>0</v>
      </c>
      <c r="Z7" s="6">
        <v>3</v>
      </c>
      <c r="AB7" s="1">
        <v>523</v>
      </c>
      <c r="AC7" s="1">
        <v>470</v>
      </c>
      <c r="AD7" s="1">
        <v>0</v>
      </c>
      <c r="AE7" s="1">
        <v>3</v>
      </c>
      <c r="AF7" s="1">
        <v>11</v>
      </c>
      <c r="AG7" s="1">
        <v>57</v>
      </c>
      <c r="AH7" s="1">
        <v>2855</v>
      </c>
      <c r="AI7" s="11">
        <f t="shared" si="0"/>
        <v>7.8219178082191778</v>
      </c>
      <c r="AJ7" s="1">
        <v>0</v>
      </c>
      <c r="AK7" s="1">
        <v>1</v>
      </c>
      <c r="AL7" s="1">
        <v>0</v>
      </c>
      <c r="AM7" s="1">
        <v>0</v>
      </c>
      <c r="AN7" s="1">
        <v>0</v>
      </c>
      <c r="AO7" s="1">
        <v>1</v>
      </c>
      <c r="AP7" s="1">
        <v>0</v>
      </c>
      <c r="AQ7" s="1">
        <v>0</v>
      </c>
      <c r="AR7" s="1">
        <v>0</v>
      </c>
      <c r="AS7" s="1">
        <v>0</v>
      </c>
      <c r="AT7" s="1">
        <v>4</v>
      </c>
      <c r="AU7" s="1">
        <v>52</v>
      </c>
      <c r="AV7" s="1">
        <v>64509</v>
      </c>
    </row>
    <row r="8" spans="1:48" s="1" customFormat="1" x14ac:dyDescent="0.25">
      <c r="A8" s="1" t="str" cm="1">
        <f t="array" ref="A8">_xlfn.IFS(AG8&gt;=70,"70 and Older",AND(AG8&gt;=60,AG8&lt;70),"60-69",AND(AG8&gt;=50,AG8&lt;60),"50-59",AND(AG8&gt;=40,AG8&lt;50),"40-49",AND(AG8&gt;=30,AG8&lt;40),"30-39",AND(AG8&gt;=20,AG8&lt;30),"20-29")</f>
        <v>70 and Older</v>
      </c>
      <c r="B8" s="1" t="str" cm="1">
        <f t="array" ref="B8">_xlfn.IFS(AO8=1,$AO$1,AP8=1,$AP$1,AQ8=1,$AQ$1,AR8=1,$AR$1,AS8=1,$AS$1)</f>
        <v>Graduation</v>
      </c>
      <c r="C8" s="1" t="str" cm="1">
        <f t="array" ref="C8">_xlfn.IFS(AJ8=1,$AJ$1,AK8=1,$AK$1,AL8=1,$AL$1,AM8=1,$AM$1,AN8=1,$AN$1)</f>
        <v>Married</v>
      </c>
      <c r="D8" s="1">
        <v>1</v>
      </c>
      <c r="E8" s="1">
        <v>0</v>
      </c>
      <c r="F8" s="1" t="str" cm="1">
        <f t="array" ref="F8">_xlfn.IFS(AV8&lt;43783,"1.Low Income",AND(AV8&gt;=43783,AV8&lt;=64856),"2.Mid Income",AV8&gt;64856,"3.High Income")</f>
        <v>2.Mid Income</v>
      </c>
      <c r="G8" s="1" t="str" cm="1">
        <f t="array" ref="G8">_xlfn.IFS(AU8&lt;=30,"&lt;1 month",AND(AU8&gt;30,AU8&lt;=60),"1-2months",AU8&gt;60,"2months +")</f>
        <v>2months +</v>
      </c>
      <c r="H8" s="1" t="str" cm="1">
        <f t="array" ref="H8">_xlfn.IFS(AT8&lt;5,"&lt;5times",AND(AT8&gt;=5,AT8&lt;=10),"05-10times",AND(AT8&gt;=11,AT8&lt;=15),"11-15times",AT8&gt;=16,"16times or more")</f>
        <v>05-10times</v>
      </c>
      <c r="I8" s="1" t="s">
        <v>99</v>
      </c>
      <c r="J8" s="1" t="str">
        <f t="shared" si="1"/>
        <v>7-8 years</v>
      </c>
      <c r="K8" s="2">
        <v>18</v>
      </c>
      <c r="L8" s="2">
        <v>3</v>
      </c>
      <c r="M8" s="2">
        <v>17</v>
      </c>
      <c r="N8" s="2">
        <v>3</v>
      </c>
      <c r="O8" s="2">
        <v>0</v>
      </c>
      <c r="P8" s="2">
        <v>4</v>
      </c>
      <c r="Q8" s="8">
        <v>0</v>
      </c>
      <c r="R8" s="8">
        <v>0</v>
      </c>
      <c r="S8" s="8">
        <v>0</v>
      </c>
      <c r="T8" s="8">
        <v>0</v>
      </c>
      <c r="U8" s="8">
        <v>0</v>
      </c>
      <c r="V8" s="8">
        <v>0</v>
      </c>
      <c r="W8" s="6">
        <v>1</v>
      </c>
      <c r="X8" s="6">
        <v>2</v>
      </c>
      <c r="Y8" s="6">
        <v>0</v>
      </c>
      <c r="Z8" s="6">
        <v>3</v>
      </c>
      <c r="AB8" s="1">
        <v>17</v>
      </c>
      <c r="AC8" s="1">
        <v>17</v>
      </c>
      <c r="AD8" s="1">
        <v>0</v>
      </c>
      <c r="AE8" s="1">
        <v>3</v>
      </c>
      <c r="AF8" s="1">
        <v>11</v>
      </c>
      <c r="AG8" s="1">
        <v>73</v>
      </c>
      <c r="AH8" s="1">
        <v>2855</v>
      </c>
      <c r="AI8" s="11">
        <f t="shared" si="0"/>
        <v>7.8219178082191778</v>
      </c>
      <c r="AJ8" s="1">
        <v>0</v>
      </c>
      <c r="AK8" s="1">
        <v>1</v>
      </c>
      <c r="AL8" s="1">
        <v>0</v>
      </c>
      <c r="AM8" s="1">
        <v>0</v>
      </c>
      <c r="AN8" s="1">
        <v>0</v>
      </c>
      <c r="AO8" s="1">
        <v>0</v>
      </c>
      <c r="AP8" s="1">
        <v>0</v>
      </c>
      <c r="AQ8" s="1">
        <v>1</v>
      </c>
      <c r="AR8" s="1">
        <v>0</v>
      </c>
      <c r="AS8" s="1">
        <v>0</v>
      </c>
      <c r="AT8" s="1">
        <v>5</v>
      </c>
      <c r="AU8" s="1">
        <v>73</v>
      </c>
      <c r="AV8" s="1">
        <v>58401</v>
      </c>
    </row>
    <row r="9" spans="1:48" s="1" customFormat="1" x14ac:dyDescent="0.25">
      <c r="A9" s="1" t="str" cm="1">
        <f t="array" ref="A9">_xlfn.IFS(AG9&gt;=70,"70 and Older",AND(AG9&gt;=60,AG9&lt;70),"60-69",AND(AG9&gt;=50,AG9&lt;60),"50-59",AND(AG9&gt;=40,AG9&lt;50),"40-49",AND(AG9&gt;=30,AG9&lt;40),"30-39",AND(AG9&gt;=20,AG9&lt;30),"20-29")</f>
        <v>50-59</v>
      </c>
      <c r="B9" s="1" t="str" cm="1">
        <f t="array" ref="B9">_xlfn.IFS(AO9=1,$AO$1,AP9=1,$AP$1,AQ9=1,$AQ$1,AR9=1,$AR$1,AS9=1,$AS$1)</f>
        <v>2nd Cycle</v>
      </c>
      <c r="C9" s="1" t="str" cm="1">
        <f t="array" ref="C9">_xlfn.IFS(AJ9=1,$AJ$1,AK9=1,$AK$1,AL9=1,$AL$1,AM9=1,$AM$1,AN9=1,$AN$1)</f>
        <v>Divorced</v>
      </c>
      <c r="D9" s="1">
        <v>0</v>
      </c>
      <c r="E9" s="1">
        <v>1</v>
      </c>
      <c r="F9" s="1" t="str" cm="1">
        <f t="array" ref="F9">_xlfn.IFS(AV9&lt;43783,"1.Low Income",AND(AV9&gt;=43783,AV9&lt;=64856),"2.Mid Income",AV9&gt;64856,"3.High Income")</f>
        <v>3.High Income</v>
      </c>
      <c r="G9" s="1" t="str" cm="1">
        <f t="array" ref="G9">_xlfn.IFS(AU9&lt;=30,"&lt;1 month",AND(AU9&gt;30,AU9&lt;=60),"1-2months",AU9&gt;60,"2months +")</f>
        <v>2months +</v>
      </c>
      <c r="H9" s="1" t="str" cm="1">
        <f t="array" ref="H9">_xlfn.IFS(AT9&lt;5,"&lt;5times",AND(AT9&gt;=5,AT9&lt;=10),"05-10times",AND(AT9&gt;=11,AT9&lt;=15),"11-15times",AT9&gt;=16,"16times or more")</f>
        <v>&lt;5times</v>
      </c>
      <c r="I9" s="1" t="s">
        <v>99</v>
      </c>
      <c r="J9" s="1" t="str">
        <f t="shared" si="1"/>
        <v>7-8 years</v>
      </c>
      <c r="K9" s="2">
        <v>243</v>
      </c>
      <c r="L9" s="2">
        <v>131</v>
      </c>
      <c r="M9" s="2">
        <v>217</v>
      </c>
      <c r="N9" s="2">
        <v>85</v>
      </c>
      <c r="O9" s="2">
        <v>6</v>
      </c>
      <c r="P9" s="2">
        <v>26</v>
      </c>
      <c r="Q9" s="8">
        <v>0</v>
      </c>
      <c r="R9" s="8">
        <v>0</v>
      </c>
      <c r="S9" s="8">
        <v>0</v>
      </c>
      <c r="T9" s="8">
        <v>0</v>
      </c>
      <c r="U9" s="8">
        <v>0</v>
      </c>
      <c r="V9" s="8">
        <v>0</v>
      </c>
      <c r="W9" s="6">
        <v>2</v>
      </c>
      <c r="X9" s="6">
        <v>3</v>
      </c>
      <c r="Y9" s="6">
        <v>3</v>
      </c>
      <c r="Z9" s="6">
        <v>13</v>
      </c>
      <c r="AB9" s="1">
        <v>1677</v>
      </c>
      <c r="AC9" s="1">
        <v>1528</v>
      </c>
      <c r="AD9" s="1">
        <v>0</v>
      </c>
      <c r="AE9" s="1">
        <v>3</v>
      </c>
      <c r="AF9" s="1">
        <v>11</v>
      </c>
      <c r="AG9" s="1">
        <v>55</v>
      </c>
      <c r="AH9" s="1">
        <v>2854</v>
      </c>
      <c r="AI9" s="11">
        <f t="shared" si="0"/>
        <v>7.8191780821917805</v>
      </c>
      <c r="AJ9" s="1">
        <v>1</v>
      </c>
      <c r="AK9" s="1">
        <v>0</v>
      </c>
      <c r="AL9" s="1">
        <v>0</v>
      </c>
      <c r="AM9" s="1">
        <v>0</v>
      </c>
      <c r="AN9" s="1">
        <v>0</v>
      </c>
      <c r="AO9" s="1">
        <v>1</v>
      </c>
      <c r="AP9" s="1">
        <v>0</v>
      </c>
      <c r="AQ9" s="1">
        <v>0</v>
      </c>
      <c r="AR9" s="1">
        <v>0</v>
      </c>
      <c r="AS9" s="1">
        <v>0</v>
      </c>
      <c r="AT9" s="1">
        <v>1</v>
      </c>
      <c r="AU9" s="1">
        <v>87</v>
      </c>
      <c r="AV9" s="1">
        <v>82733</v>
      </c>
    </row>
    <row r="10" spans="1:48" s="1" customFormat="1" x14ac:dyDescent="0.25">
      <c r="A10" s="1" t="str" cm="1">
        <f t="array" ref="A10">_xlfn.IFS(AG10&gt;=70,"70 and Older",AND(AG10&gt;=60,AG10&lt;70),"60-69",AND(AG10&gt;=50,AG10&lt;60),"50-59",AND(AG10&gt;=40,AG10&lt;50),"40-49",AND(AG10&gt;=30,AG10&lt;40),"30-39",AND(AG10&gt;=20,AG10&lt;30),"20-29")</f>
        <v>60-69</v>
      </c>
      <c r="B10" s="1" t="str" cm="1">
        <f t="array" ref="B10">_xlfn.IFS(AO10=1,$AO$1,AP10=1,$AP$1,AQ10=1,$AQ$1,AR10=1,$AR$1,AS10=1,$AS$1)</f>
        <v>Graduation</v>
      </c>
      <c r="C10" s="1" t="str" cm="1">
        <f t="array" ref="C10">_xlfn.IFS(AJ10=1,$AJ$1,AK10=1,$AK$1,AL10=1,$AL$1,AM10=1,$AM$1,AN10=1,$AN$1)</f>
        <v>Divorced</v>
      </c>
      <c r="D10" s="1">
        <v>1</v>
      </c>
      <c r="E10" s="1">
        <v>0</v>
      </c>
      <c r="F10" s="1" t="str" cm="1">
        <f t="array" ref="F10">_xlfn.IFS(AV10&lt;43783,"1.Low Income",AND(AV10&gt;=43783,AV10&lt;=64856),"2.Mid Income",AV10&gt;64856,"3.High Income")</f>
        <v>3.High Income</v>
      </c>
      <c r="G10" s="1" t="str" cm="1">
        <f t="array" ref="G10">_xlfn.IFS(AU10&lt;=30,"&lt;1 month",AND(AU10&gt;30,AU10&lt;=60),"1-2months",AU10&gt;60,"2months +")</f>
        <v>&lt;1 month</v>
      </c>
      <c r="H10" s="1" t="str" cm="1">
        <f t="array" ref="H10">_xlfn.IFS(AT10&lt;5,"&lt;5times",AND(AT10&gt;=5,AT10&lt;=10),"05-10times",AND(AT10&gt;=11,AT10&lt;=15),"11-15times",AT10&gt;=16,"16times or more")</f>
        <v>&lt;5times</v>
      </c>
      <c r="I10" s="1" t="s">
        <v>99</v>
      </c>
      <c r="J10" s="1" t="str">
        <f t="shared" si="1"/>
        <v>7-8 years</v>
      </c>
      <c r="K10" s="2">
        <v>31</v>
      </c>
      <c r="L10" s="2">
        <v>9</v>
      </c>
      <c r="M10" s="2">
        <v>27</v>
      </c>
      <c r="N10" s="2">
        <v>16</v>
      </c>
      <c r="O10" s="2">
        <v>9</v>
      </c>
      <c r="P10" s="2">
        <v>33</v>
      </c>
      <c r="Q10" s="8">
        <v>0</v>
      </c>
      <c r="R10" s="8">
        <v>0</v>
      </c>
      <c r="S10" s="8">
        <v>0</v>
      </c>
      <c r="T10" s="8">
        <v>0</v>
      </c>
      <c r="U10" s="8">
        <v>0</v>
      </c>
      <c r="V10" s="8">
        <v>0</v>
      </c>
      <c r="W10" s="6">
        <v>1</v>
      </c>
      <c r="X10" s="6">
        <v>1</v>
      </c>
      <c r="Y10" s="6">
        <v>1</v>
      </c>
      <c r="Z10" s="6">
        <v>4</v>
      </c>
      <c r="AB10" s="1">
        <v>348</v>
      </c>
      <c r="AC10" s="1">
        <v>331</v>
      </c>
      <c r="AD10" s="1">
        <v>0</v>
      </c>
      <c r="AE10" s="1">
        <v>3</v>
      </c>
      <c r="AF10" s="1">
        <v>11</v>
      </c>
      <c r="AG10" s="1">
        <v>65</v>
      </c>
      <c r="AH10" s="1">
        <v>2854</v>
      </c>
      <c r="AI10" s="11">
        <f t="shared" si="0"/>
        <v>7.8191780821917805</v>
      </c>
      <c r="AJ10" s="1">
        <v>1</v>
      </c>
      <c r="AK10" s="1">
        <v>0</v>
      </c>
      <c r="AL10" s="1">
        <v>0</v>
      </c>
      <c r="AM10" s="1">
        <v>0</v>
      </c>
      <c r="AN10" s="1">
        <v>0</v>
      </c>
      <c r="AO10" s="1">
        <v>0</v>
      </c>
      <c r="AP10" s="1">
        <v>0</v>
      </c>
      <c r="AQ10" s="1">
        <v>1</v>
      </c>
      <c r="AR10" s="1">
        <v>0</v>
      </c>
      <c r="AS10" s="1">
        <v>0</v>
      </c>
      <c r="AT10" s="1">
        <v>2</v>
      </c>
      <c r="AU10" s="1">
        <v>2</v>
      </c>
      <c r="AV10" s="1">
        <v>79946</v>
      </c>
    </row>
    <row r="11" spans="1:48" s="1" customFormat="1" x14ac:dyDescent="0.25">
      <c r="A11" s="1" t="str" cm="1">
        <f t="array" ref="A11">_xlfn.IFS(AG11&gt;=70,"70 and Older",AND(AG11&gt;=60,AG11&lt;70),"60-69",AND(AG11&gt;=50,AG11&lt;60),"50-59",AND(AG11&gt;=40,AG11&lt;50),"40-49",AND(AG11&gt;=30,AG11&lt;40),"30-39",AND(AG11&gt;=20,AG11&lt;30),"20-29")</f>
        <v>60-69</v>
      </c>
      <c r="B11" s="1" t="str" cm="1">
        <f t="array" ref="B11">_xlfn.IFS(AO11=1,$AO$1,AP11=1,$AP$1,AQ11=1,$AQ$1,AR11=1,$AR$1,AS11=1,$AS$1)</f>
        <v>2nd Cycle</v>
      </c>
      <c r="C11" s="1" t="str" cm="1">
        <f t="array" ref="C11">_xlfn.IFS(AJ11=1,$AJ$1,AK11=1,$AK$1,AL11=1,$AL$1,AM11=1,$AM$1,AN11=1,$AN$1)</f>
        <v>Married</v>
      </c>
      <c r="D11" s="1">
        <v>0</v>
      </c>
      <c r="E11" s="1">
        <v>1</v>
      </c>
      <c r="F11" s="1" t="str" cm="1">
        <f t="array" ref="F11">_xlfn.IFS(AV11&lt;43783,"1.Low Income",AND(AV11&gt;=43783,AV11&lt;=64856),"2.Mid Income",AV11&gt;64856,"3.High Income")</f>
        <v>3.High Income</v>
      </c>
      <c r="G11" s="1" t="str" cm="1">
        <f t="array" ref="G11">_xlfn.IFS(AU11&lt;=30,"&lt;1 month",AND(AU11&gt;30,AU11&lt;=60),"1-2months",AU11&gt;60,"2months +")</f>
        <v>1-2months</v>
      </c>
      <c r="H11" s="1" t="str" cm="1">
        <f t="array" ref="H11">_xlfn.IFS(AT11&lt;5,"&lt;5times",AND(AT11&gt;=5,AT11&lt;=10),"05-10times",AND(AT11&gt;=11,AT11&lt;=15),"11-15times",AT11&gt;=16,"16times or more")</f>
        <v>&lt;5times</v>
      </c>
      <c r="I11" s="1" t="s">
        <v>99</v>
      </c>
      <c r="J11" s="1" t="str">
        <f t="shared" si="1"/>
        <v>7-8 years</v>
      </c>
      <c r="K11" s="2">
        <v>888</v>
      </c>
      <c r="L11" s="2">
        <v>0</v>
      </c>
      <c r="M11" s="2">
        <v>57</v>
      </c>
      <c r="N11" s="2">
        <v>0</v>
      </c>
      <c r="O11" s="2">
        <v>0</v>
      </c>
      <c r="P11" s="2">
        <v>76</v>
      </c>
      <c r="Q11" s="8">
        <v>0</v>
      </c>
      <c r="R11" s="8">
        <v>0</v>
      </c>
      <c r="S11" s="8">
        <v>0</v>
      </c>
      <c r="T11" s="8">
        <v>0</v>
      </c>
      <c r="U11" s="8">
        <v>0</v>
      </c>
      <c r="V11" s="8">
        <v>0</v>
      </c>
      <c r="W11" s="6">
        <v>2</v>
      </c>
      <c r="X11" s="6">
        <v>8</v>
      </c>
      <c r="Y11" s="6">
        <v>5</v>
      </c>
      <c r="Z11" s="6">
        <v>11</v>
      </c>
      <c r="AB11" s="1">
        <v>395</v>
      </c>
      <c r="AC11" s="1">
        <v>203</v>
      </c>
      <c r="AD11" s="1">
        <v>0</v>
      </c>
      <c r="AE11" s="1">
        <v>3</v>
      </c>
      <c r="AF11" s="1">
        <v>11</v>
      </c>
      <c r="AG11" s="1">
        <v>65</v>
      </c>
      <c r="AH11" s="1">
        <v>2854</v>
      </c>
      <c r="AI11" s="11">
        <f t="shared" si="0"/>
        <v>7.8191780821917805</v>
      </c>
      <c r="AJ11" s="1">
        <v>0</v>
      </c>
      <c r="AK11" s="1">
        <v>1</v>
      </c>
      <c r="AL11" s="1">
        <v>0</v>
      </c>
      <c r="AM11" s="1">
        <v>0</v>
      </c>
      <c r="AN11" s="1">
        <v>0</v>
      </c>
      <c r="AO11" s="1">
        <v>1</v>
      </c>
      <c r="AP11" s="1">
        <v>0</v>
      </c>
      <c r="AQ11" s="1">
        <v>0</v>
      </c>
      <c r="AR11" s="1">
        <v>0</v>
      </c>
      <c r="AS11" s="1">
        <v>0</v>
      </c>
      <c r="AT11" s="1">
        <v>3</v>
      </c>
      <c r="AU11" s="1">
        <v>38</v>
      </c>
      <c r="AV11" s="1">
        <v>75261</v>
      </c>
    </row>
    <row r="12" spans="1:48" s="1" customFormat="1" x14ac:dyDescent="0.25">
      <c r="A12" s="1" t="str" cm="1">
        <f t="array" ref="A12">_xlfn.IFS(AG12&gt;=70,"70 and Older",AND(AG12&gt;=60,AG12&lt;70),"60-69",AND(AG12&gt;=50,AG12&lt;60),"50-59",AND(AG12&gt;=40,AG12&lt;50),"40-49",AND(AG12&gt;=30,AG12&lt;40),"30-39",AND(AG12&gt;=20,AG12&lt;30),"20-29")</f>
        <v>60-69</v>
      </c>
      <c r="B12" s="1" t="str" cm="1">
        <f t="array" ref="B12">_xlfn.IFS(AO12=1,$AO$1,AP12=1,$AP$1,AQ12=1,$AQ$1,AR12=1,$AR$1,AS12=1,$AS$1)</f>
        <v>2nd Cycle</v>
      </c>
      <c r="C12" s="1" t="str" cm="1">
        <f t="array" ref="C12">_xlfn.IFS(AJ12=1,$AJ$1,AK12=1,$AK$1,AL12=1,$AL$1,AM12=1,$AM$1,AN12=1,$AN$1)</f>
        <v>Married</v>
      </c>
      <c r="D12" s="1">
        <v>0</v>
      </c>
      <c r="E12" s="1">
        <v>1</v>
      </c>
      <c r="F12" s="1" t="str" cm="1">
        <f t="array" ref="F12">_xlfn.IFS(AV12&lt;43783,"1.Low Income",AND(AV12&gt;=43783,AV12&lt;=64856),"2.Mid Income",AV12&gt;64856,"3.High Income")</f>
        <v>3.High Income</v>
      </c>
      <c r="G12" s="1" t="str" cm="1">
        <f t="array" ref="G12">_xlfn.IFS(AU12&lt;=30,"&lt;1 month",AND(AU12&gt;30,AU12&lt;=60),"1-2months",AU12&gt;60,"2months +")</f>
        <v>1-2months</v>
      </c>
      <c r="H12" s="1" t="str" cm="1">
        <f t="array" ref="H12">_xlfn.IFS(AT12&lt;5,"&lt;5times",AND(AT12&gt;=5,AT12&lt;=10),"05-10times",AND(AT12&gt;=11,AT12&lt;=15),"11-15times",AT12&gt;=16,"16times or more")</f>
        <v>&lt;5times</v>
      </c>
      <c r="I12" s="1" t="s">
        <v>99</v>
      </c>
      <c r="J12" s="1" t="str">
        <f t="shared" si="1"/>
        <v>7-8 years</v>
      </c>
      <c r="K12" s="2">
        <v>284</v>
      </c>
      <c r="L12" s="2">
        <v>16</v>
      </c>
      <c r="M12" s="2">
        <v>160</v>
      </c>
      <c r="N12" s="2">
        <v>84</v>
      </c>
      <c r="O12" s="2">
        <v>16</v>
      </c>
      <c r="P12" s="2">
        <v>134</v>
      </c>
      <c r="Q12" s="8">
        <v>0</v>
      </c>
      <c r="R12" s="8">
        <v>0</v>
      </c>
      <c r="S12" s="8">
        <v>0</v>
      </c>
      <c r="T12" s="8">
        <v>0</v>
      </c>
      <c r="U12" s="8">
        <v>0</v>
      </c>
      <c r="V12" s="8">
        <v>0</v>
      </c>
      <c r="W12" s="6">
        <v>6</v>
      </c>
      <c r="X12" s="6">
        <v>7</v>
      </c>
      <c r="Y12" s="6">
        <v>4</v>
      </c>
      <c r="Z12" s="6">
        <v>6</v>
      </c>
      <c r="AB12" s="1">
        <v>503</v>
      </c>
      <c r="AC12" s="1">
        <v>274</v>
      </c>
      <c r="AD12" s="1">
        <v>0</v>
      </c>
      <c r="AE12" s="1">
        <v>3</v>
      </c>
      <c r="AF12" s="1">
        <v>11</v>
      </c>
      <c r="AG12" s="1">
        <v>64</v>
      </c>
      <c r="AH12" s="1">
        <v>2854</v>
      </c>
      <c r="AI12" s="11">
        <f t="shared" si="0"/>
        <v>7.8191780821917805</v>
      </c>
      <c r="AJ12" s="1">
        <v>0</v>
      </c>
      <c r="AK12" s="1">
        <v>1</v>
      </c>
      <c r="AL12" s="1">
        <v>0</v>
      </c>
      <c r="AM12" s="1">
        <v>0</v>
      </c>
      <c r="AN12" s="1">
        <v>0</v>
      </c>
      <c r="AO12" s="1">
        <v>1</v>
      </c>
      <c r="AP12" s="1">
        <v>0</v>
      </c>
      <c r="AQ12" s="1">
        <v>0</v>
      </c>
      <c r="AR12" s="1">
        <v>0</v>
      </c>
      <c r="AS12" s="1">
        <v>0</v>
      </c>
      <c r="AT12" s="1">
        <v>3</v>
      </c>
      <c r="AU12" s="1">
        <v>54</v>
      </c>
      <c r="AV12" s="1">
        <v>70617</v>
      </c>
    </row>
    <row r="13" spans="1:48" s="1" customFormat="1" x14ac:dyDescent="0.25">
      <c r="A13" s="1" t="str" cm="1">
        <f t="array" ref="A13">_xlfn.IFS(AG13&gt;=70,"70 and Older",AND(AG13&gt;=60,AG13&lt;70),"60-69",AND(AG13&gt;=50,AG13&lt;60),"50-59",AND(AG13&gt;=40,AG13&lt;50),"40-49",AND(AG13&gt;=30,AG13&lt;40),"30-39",AND(AG13&gt;=20,AG13&lt;30),"20-29")</f>
        <v>60-69</v>
      </c>
      <c r="B13" s="1" t="str" cm="1">
        <f t="array" ref="B13">_xlfn.IFS(AO13=1,$AO$1,AP13=1,$AP$1,AQ13=1,$AQ$1,AR13=1,$AR$1,AS13=1,$AS$1)</f>
        <v>2nd Cycle</v>
      </c>
      <c r="C13" s="1" t="str" cm="1">
        <f t="array" ref="C13">_xlfn.IFS(AJ13=1,$AJ$1,AK13=1,$AK$1,AL13=1,$AL$1,AM13=1,$AM$1,AN13=1,$AN$1)</f>
        <v>Married</v>
      </c>
      <c r="D13" s="1">
        <v>0</v>
      </c>
      <c r="E13" s="1">
        <v>1</v>
      </c>
      <c r="F13" s="1" t="str" cm="1">
        <f t="array" ref="F13">_xlfn.IFS(AV13&lt;43783,"1.Low Income",AND(AV13&gt;=43783,AV13&lt;=64856),"2.Mid Income",AV13&gt;64856,"3.High Income")</f>
        <v>3.High Income</v>
      </c>
      <c r="G13" s="1" t="str" cm="1">
        <f t="array" ref="G13">_xlfn.IFS(AU13&lt;=30,"&lt;1 month",AND(AU13&gt;30,AU13&lt;=60),"1-2months",AU13&gt;60,"2months +")</f>
        <v>1-2months</v>
      </c>
      <c r="H13" s="1" t="str" cm="1">
        <f t="array" ref="H13">_xlfn.IFS(AT13&lt;5,"&lt;5times",AND(AT13&gt;=5,AT13&lt;=10),"05-10times",AND(AT13&gt;=11,AT13&lt;=15),"11-15times",AT13&gt;=16,"16times or more")</f>
        <v>&lt;5times</v>
      </c>
      <c r="I13" s="1" t="s">
        <v>99</v>
      </c>
      <c r="J13" s="1" t="str">
        <f t="shared" si="1"/>
        <v>7-8 years</v>
      </c>
      <c r="K13" s="2">
        <v>269</v>
      </c>
      <c r="L13" s="2">
        <v>129</v>
      </c>
      <c r="M13" s="2">
        <v>495</v>
      </c>
      <c r="N13" s="2">
        <v>182</v>
      </c>
      <c r="O13" s="2">
        <v>43</v>
      </c>
      <c r="P13" s="2">
        <v>29</v>
      </c>
      <c r="Q13" s="8">
        <v>0</v>
      </c>
      <c r="R13" s="8">
        <v>0</v>
      </c>
      <c r="S13" s="8">
        <v>0</v>
      </c>
      <c r="T13" s="8">
        <v>0</v>
      </c>
      <c r="U13" s="8">
        <v>0</v>
      </c>
      <c r="V13" s="8">
        <v>0</v>
      </c>
      <c r="W13" s="6">
        <v>4</v>
      </c>
      <c r="X13" s="6">
        <v>9</v>
      </c>
      <c r="Y13" s="6">
        <v>3</v>
      </c>
      <c r="Z13" s="6">
        <v>4</v>
      </c>
      <c r="AB13" s="1">
        <v>395</v>
      </c>
      <c r="AC13" s="1">
        <v>203</v>
      </c>
      <c r="AD13" s="1">
        <v>0</v>
      </c>
      <c r="AE13" s="1">
        <v>3</v>
      </c>
      <c r="AF13" s="1">
        <v>11</v>
      </c>
      <c r="AG13" s="1">
        <v>65</v>
      </c>
      <c r="AH13" s="1">
        <v>2854</v>
      </c>
      <c r="AI13" s="11">
        <f t="shared" si="0"/>
        <v>7.8191780821917805</v>
      </c>
      <c r="AJ13" s="1">
        <v>0</v>
      </c>
      <c r="AK13" s="1">
        <v>1</v>
      </c>
      <c r="AL13" s="1">
        <v>0</v>
      </c>
      <c r="AM13" s="1">
        <v>0</v>
      </c>
      <c r="AN13" s="1">
        <v>0</v>
      </c>
      <c r="AO13" s="1">
        <v>1</v>
      </c>
      <c r="AP13" s="1">
        <v>0</v>
      </c>
      <c r="AQ13" s="1">
        <v>0</v>
      </c>
      <c r="AR13" s="1">
        <v>0</v>
      </c>
      <c r="AS13" s="1">
        <v>0</v>
      </c>
      <c r="AT13" s="1">
        <v>4</v>
      </c>
      <c r="AU13" s="1">
        <v>51</v>
      </c>
      <c r="AV13" s="1">
        <v>67536</v>
      </c>
    </row>
    <row r="14" spans="1:48" s="1" customFormat="1" x14ac:dyDescent="0.25">
      <c r="A14" s="1" t="str" cm="1">
        <f t="array" ref="A14">_xlfn.IFS(AG14&gt;=70,"70 and Older",AND(AG14&gt;=60,AG14&lt;70),"60-69",AND(AG14&gt;=50,AG14&lt;60),"50-59",AND(AG14&gt;=40,AG14&lt;50),"40-49",AND(AG14&gt;=30,AG14&lt;40),"30-39",AND(AG14&gt;=20,AG14&lt;30),"20-29")</f>
        <v>30-39</v>
      </c>
      <c r="B14" s="1" t="str" cm="1">
        <f t="array" ref="B14">_xlfn.IFS(AO14=1,$AO$1,AP14=1,$AP$1,AQ14=1,$AQ$1,AR14=1,$AR$1,AS14=1,$AS$1)</f>
        <v>PhD</v>
      </c>
      <c r="C14" s="1" t="str" cm="1">
        <f t="array" ref="C14">_xlfn.IFS(AJ14=1,$AJ$1,AK14=1,$AK$1,AL14=1,$AL$1,AM14=1,$AM$1,AN14=1,$AN$1)</f>
        <v>Together</v>
      </c>
      <c r="D14" s="1">
        <v>0</v>
      </c>
      <c r="E14" s="1">
        <v>1</v>
      </c>
      <c r="F14" s="1" t="str" cm="1">
        <f t="array" ref="F14">_xlfn.IFS(AV14&lt;43783,"1.Low Income",AND(AV14&gt;=43783,AV14&lt;=64856),"2.Mid Income",AV14&gt;64856,"3.High Income")</f>
        <v>3.High Income</v>
      </c>
      <c r="G14" s="1" t="str" cm="1">
        <f t="array" ref="G14">_xlfn.IFS(AU14&lt;=30,"&lt;1 month",AND(AU14&gt;30,AU14&lt;=60),"1-2months",AU14&gt;60,"2months +")</f>
        <v>&lt;1 month</v>
      </c>
      <c r="H14" s="1" t="str" cm="1">
        <f t="array" ref="H14">_xlfn.IFS(AT14&lt;5,"&lt;5times",AND(AT14&gt;=5,AT14&lt;=10),"05-10times",AND(AT14&gt;=11,AT14&lt;=15),"11-15times",AT14&gt;=16,"16times or more")</f>
        <v>&lt;5times</v>
      </c>
      <c r="I14" s="1" t="s">
        <v>99</v>
      </c>
      <c r="J14" s="1" t="str">
        <f t="shared" si="1"/>
        <v>7-8 years</v>
      </c>
      <c r="K14" s="2">
        <v>267</v>
      </c>
      <c r="L14" s="2">
        <v>3</v>
      </c>
      <c r="M14" s="2">
        <v>30</v>
      </c>
      <c r="N14" s="2">
        <v>4</v>
      </c>
      <c r="O14" s="2">
        <v>0</v>
      </c>
      <c r="P14" s="2">
        <v>57</v>
      </c>
      <c r="Q14" s="8">
        <v>0</v>
      </c>
      <c r="R14" s="8">
        <v>0</v>
      </c>
      <c r="S14" s="8">
        <v>0</v>
      </c>
      <c r="T14" s="8">
        <v>0</v>
      </c>
      <c r="U14" s="8">
        <v>0</v>
      </c>
      <c r="V14" s="8">
        <v>0</v>
      </c>
      <c r="W14" s="6">
        <v>4</v>
      </c>
      <c r="X14" s="6">
        <v>5</v>
      </c>
      <c r="Y14" s="6">
        <v>2</v>
      </c>
      <c r="Z14" s="6">
        <v>5</v>
      </c>
      <c r="AB14" s="1">
        <v>898</v>
      </c>
      <c r="AC14" s="1">
        <v>890</v>
      </c>
      <c r="AD14" s="1">
        <v>1</v>
      </c>
      <c r="AE14" s="1">
        <v>3</v>
      </c>
      <c r="AF14" s="1">
        <v>11</v>
      </c>
      <c r="AG14" s="1">
        <v>39</v>
      </c>
      <c r="AH14" s="1">
        <v>2853</v>
      </c>
      <c r="AI14" s="11">
        <f t="shared" si="0"/>
        <v>7.816438356164384</v>
      </c>
      <c r="AJ14" s="1">
        <v>0</v>
      </c>
      <c r="AK14" s="1">
        <v>0</v>
      </c>
      <c r="AL14" s="1">
        <v>0</v>
      </c>
      <c r="AM14" s="1">
        <v>1</v>
      </c>
      <c r="AN14" s="1">
        <v>0</v>
      </c>
      <c r="AO14" s="1">
        <v>0</v>
      </c>
      <c r="AP14" s="1">
        <v>0</v>
      </c>
      <c r="AQ14" s="1">
        <v>0</v>
      </c>
      <c r="AR14" s="1">
        <v>0</v>
      </c>
      <c r="AS14" s="1">
        <v>1</v>
      </c>
      <c r="AT14" s="1">
        <v>3</v>
      </c>
      <c r="AU14" s="1">
        <v>9</v>
      </c>
      <c r="AV14" s="1">
        <v>70924</v>
      </c>
    </row>
    <row r="15" spans="1:48" s="1" customFormat="1" x14ac:dyDescent="0.25">
      <c r="A15" s="1" t="str" cm="1">
        <f t="array" ref="A15">_xlfn.IFS(AG15&gt;=70,"70 and Older",AND(AG15&gt;=60,AG15&lt;70),"60-69",AND(AG15&gt;=50,AG15&lt;60),"50-59",AND(AG15&gt;=40,AG15&lt;50),"40-49",AND(AG15&gt;=30,AG15&lt;40),"30-39",AND(AG15&gt;=20,AG15&lt;30),"20-29")</f>
        <v>40-49</v>
      </c>
      <c r="B15" s="1" t="str" cm="1">
        <f t="array" ref="B15">_xlfn.IFS(AO15=1,$AO$1,AP15=1,$AP$1,AQ15=1,$AQ$1,AR15=1,$AR$1,AS15=1,$AS$1)</f>
        <v>PhD</v>
      </c>
      <c r="C15" s="1" t="str" cm="1">
        <f t="array" ref="C15">_xlfn.IFS(AJ15=1,$AJ$1,AK15=1,$AK$1,AL15=1,$AL$1,AM15=1,$AM$1,AN15=1,$AN$1)</f>
        <v>Together</v>
      </c>
      <c r="D15" s="1">
        <v>1</v>
      </c>
      <c r="E15" s="1">
        <v>0</v>
      </c>
      <c r="F15" s="1" t="str" cm="1">
        <f t="array" ref="F15">_xlfn.IFS(AV15&lt;43783,"1.Low Income",AND(AV15&gt;=43783,AV15&lt;=64856),"2.Mid Income",AV15&gt;64856,"3.High Income")</f>
        <v>3.High Income</v>
      </c>
      <c r="G15" s="1" t="str" cm="1">
        <f t="array" ref="G15">_xlfn.IFS(AU15&lt;=30,"&lt;1 month",AND(AU15&gt;30,AU15&lt;=60),"1-2months",AU15&gt;60,"2months +")</f>
        <v>1-2months</v>
      </c>
      <c r="H15" s="1" t="str" cm="1">
        <f t="array" ref="H15">_xlfn.IFS(AT15&lt;5,"&lt;5times",AND(AT15&gt;=5,AT15&lt;=10),"05-10times",AND(AT15&gt;=11,AT15&lt;=15),"11-15times",AT15&gt;=16,"16times or more")</f>
        <v>&lt;5times</v>
      </c>
      <c r="I15" s="1" t="s">
        <v>99</v>
      </c>
      <c r="J15" s="1" t="str">
        <f t="shared" si="1"/>
        <v>7-8 years</v>
      </c>
      <c r="K15" s="2">
        <v>8</v>
      </c>
      <c r="L15" s="2">
        <v>3</v>
      </c>
      <c r="M15" s="2">
        <v>19</v>
      </c>
      <c r="N15" s="2">
        <v>3</v>
      </c>
      <c r="O15" s="2">
        <v>3</v>
      </c>
      <c r="P15" s="2">
        <v>8</v>
      </c>
      <c r="Q15" s="8">
        <v>0</v>
      </c>
      <c r="R15" s="8">
        <v>0</v>
      </c>
      <c r="S15" s="8">
        <v>0</v>
      </c>
      <c r="T15" s="8">
        <v>0</v>
      </c>
      <c r="U15" s="8">
        <v>0</v>
      </c>
      <c r="V15" s="8">
        <v>0</v>
      </c>
      <c r="W15" s="6">
        <v>3</v>
      </c>
      <c r="X15" s="6">
        <v>3</v>
      </c>
      <c r="Y15" s="6">
        <v>0</v>
      </c>
      <c r="Z15" s="6">
        <v>3</v>
      </c>
      <c r="AB15" s="1">
        <v>306</v>
      </c>
      <c r="AC15" s="1">
        <v>261</v>
      </c>
      <c r="AD15" s="1">
        <v>0</v>
      </c>
      <c r="AE15" s="1">
        <v>3</v>
      </c>
      <c r="AF15" s="1">
        <v>11</v>
      </c>
      <c r="AG15" s="1">
        <v>42</v>
      </c>
      <c r="AH15" s="1">
        <v>2853</v>
      </c>
      <c r="AI15" s="11">
        <f t="shared" si="0"/>
        <v>7.816438356164384</v>
      </c>
      <c r="AJ15" s="1">
        <v>0</v>
      </c>
      <c r="AK15" s="1">
        <v>0</v>
      </c>
      <c r="AL15" s="1">
        <v>0</v>
      </c>
      <c r="AM15" s="1">
        <v>1</v>
      </c>
      <c r="AN15" s="1">
        <v>0</v>
      </c>
      <c r="AO15" s="1">
        <v>0</v>
      </c>
      <c r="AP15" s="1">
        <v>0</v>
      </c>
      <c r="AQ15" s="1">
        <v>0</v>
      </c>
      <c r="AR15" s="1">
        <v>0</v>
      </c>
      <c r="AS15" s="1">
        <v>1</v>
      </c>
      <c r="AT15" s="1">
        <v>4</v>
      </c>
      <c r="AU15" s="1">
        <v>38</v>
      </c>
      <c r="AV15" s="1">
        <v>68682</v>
      </c>
    </row>
    <row r="16" spans="1:48" s="1" customFormat="1" x14ac:dyDescent="0.25">
      <c r="A16" s="1" t="str" cm="1">
        <f t="array" ref="A16">_xlfn.IFS(AG16&gt;=70,"70 and Older",AND(AG16&gt;=60,AG16&lt;70),"60-69",AND(AG16&gt;=50,AG16&lt;60),"50-59",AND(AG16&gt;=40,AG16&lt;50),"40-49",AND(AG16&gt;=30,AG16&lt;40),"30-39",AND(AG16&gt;=20,AG16&lt;30),"20-29")</f>
        <v>50-59</v>
      </c>
      <c r="B16" s="1" t="str" cm="1">
        <f t="array" ref="B16">_xlfn.IFS(AO16=1,$AO$1,AP16=1,$AP$1,AQ16=1,$AQ$1,AR16=1,$AR$1,AS16=1,$AS$1)</f>
        <v>PhD</v>
      </c>
      <c r="C16" s="1" t="str" cm="1">
        <f t="array" ref="C16">_xlfn.IFS(AJ16=1,$AJ$1,AK16=1,$AK$1,AL16=1,$AL$1,AM16=1,$AM$1,AN16=1,$AN$1)</f>
        <v>Married</v>
      </c>
      <c r="D16" s="1">
        <v>1</v>
      </c>
      <c r="E16" s="1">
        <v>1</v>
      </c>
      <c r="F16" s="1" t="str" cm="1">
        <f t="array" ref="F16">_xlfn.IFS(AV16&lt;43783,"1.Low Income",AND(AV16&gt;=43783,AV16&lt;=64856),"2.Mid Income",AV16&gt;64856,"3.High Income")</f>
        <v>3.High Income</v>
      </c>
      <c r="G16" s="1" t="str" cm="1">
        <f t="array" ref="G16">_xlfn.IFS(AU16&lt;=30,"&lt;1 month",AND(AU16&gt;30,AU16&lt;=60),"1-2months",AU16&gt;60,"2months +")</f>
        <v>&lt;1 month</v>
      </c>
      <c r="H16" s="1" t="str" cm="1">
        <f t="array" ref="H16">_xlfn.IFS(AT16&lt;5,"&lt;5times",AND(AT16&gt;=5,AT16&lt;=10),"05-10times",AND(AT16&gt;=11,AT16&lt;=15),"11-15times",AT16&gt;=16,"16times or more")</f>
        <v>&lt;5times</v>
      </c>
      <c r="I16" s="1" t="s">
        <v>99</v>
      </c>
      <c r="J16" s="1" t="str">
        <f t="shared" si="1"/>
        <v>7-8 years</v>
      </c>
      <c r="K16" s="2">
        <v>28</v>
      </c>
      <c r="L16" s="2">
        <v>0</v>
      </c>
      <c r="M16" s="2">
        <v>13</v>
      </c>
      <c r="N16" s="2">
        <v>4</v>
      </c>
      <c r="O16" s="2">
        <v>2</v>
      </c>
      <c r="P16" s="2">
        <v>8</v>
      </c>
      <c r="Q16" s="8">
        <v>0</v>
      </c>
      <c r="R16" s="8">
        <v>0</v>
      </c>
      <c r="S16" s="8">
        <v>0</v>
      </c>
      <c r="T16" s="8">
        <v>0</v>
      </c>
      <c r="U16" s="8">
        <v>0</v>
      </c>
      <c r="V16" s="8">
        <v>0</v>
      </c>
      <c r="W16" s="6">
        <v>3</v>
      </c>
      <c r="X16" s="6">
        <v>2</v>
      </c>
      <c r="Y16" s="6">
        <v>1</v>
      </c>
      <c r="Z16" s="6">
        <v>3</v>
      </c>
      <c r="AB16" s="1">
        <v>73</v>
      </c>
      <c r="AC16" s="1">
        <v>69</v>
      </c>
      <c r="AD16" s="1">
        <v>0</v>
      </c>
      <c r="AE16" s="1">
        <v>3</v>
      </c>
      <c r="AF16" s="1">
        <v>11</v>
      </c>
      <c r="AG16" s="1">
        <v>52</v>
      </c>
      <c r="AH16" s="1">
        <v>2852</v>
      </c>
      <c r="AI16" s="11">
        <f t="shared" si="0"/>
        <v>7.8136986301369866</v>
      </c>
      <c r="AJ16" s="1">
        <v>0</v>
      </c>
      <c r="AK16" s="1">
        <v>1</v>
      </c>
      <c r="AL16" s="1">
        <v>0</v>
      </c>
      <c r="AM16" s="1">
        <v>0</v>
      </c>
      <c r="AN16" s="1">
        <v>0</v>
      </c>
      <c r="AO16" s="1">
        <v>0</v>
      </c>
      <c r="AP16" s="1">
        <v>0</v>
      </c>
      <c r="AQ16" s="1">
        <v>0</v>
      </c>
      <c r="AR16" s="1">
        <v>0</v>
      </c>
      <c r="AS16" s="1">
        <v>1</v>
      </c>
      <c r="AT16" s="1">
        <v>3</v>
      </c>
      <c r="AU16" s="1">
        <v>23</v>
      </c>
      <c r="AV16" s="1">
        <v>72570</v>
      </c>
    </row>
    <row r="17" spans="1:51" s="1" customFormat="1" x14ac:dyDescent="0.25">
      <c r="A17" s="1" t="str" cm="1">
        <f t="array" ref="A17">_xlfn.IFS(AG17&gt;=70,"70 and Older",AND(AG17&gt;=60,AG17&lt;70),"60-69",AND(AG17&gt;=50,AG17&lt;60),"50-59",AND(AG17&gt;=40,AG17&lt;50),"40-49",AND(AG17&gt;=30,AG17&lt;40),"30-39",AND(AG17&gt;=20,AG17&lt;30),"20-29")</f>
        <v>50-59</v>
      </c>
      <c r="B17" s="1" t="str" cm="1">
        <f t="array" ref="B17">_xlfn.IFS(AO17=1,$AO$1,AP17=1,$AP$1,AQ17=1,$AQ$1,AR17=1,$AR$1,AS17=1,$AS$1)</f>
        <v>Graduation</v>
      </c>
      <c r="C17" s="1" t="str" cm="1">
        <f t="array" ref="C17">_xlfn.IFS(AJ17=1,$AJ$1,AK17=1,$AK$1,AL17=1,$AL$1,AM17=1,$AM$1,AN17=1,$AN$1)</f>
        <v>Widow</v>
      </c>
      <c r="D17" s="1">
        <v>1</v>
      </c>
      <c r="E17" s="1">
        <v>1</v>
      </c>
      <c r="F17" s="1" t="str" cm="1">
        <f t="array" ref="F17">_xlfn.IFS(AV17&lt;43783,"1.Low Income",AND(AV17&gt;=43783,AV17&lt;=64856),"2.Mid Income",AV17&gt;64856,"3.High Income")</f>
        <v>3.High Income</v>
      </c>
      <c r="G17" s="1" t="str" cm="1">
        <f t="array" ref="G17">_xlfn.IFS(AU17&lt;=30,"&lt;1 month",AND(AU17&gt;30,AU17&lt;=60),"1-2months",AU17&gt;60,"2months +")</f>
        <v>&lt;1 month</v>
      </c>
      <c r="H17" s="1" t="str" cm="1">
        <f t="array" ref="H17">_xlfn.IFS(AT17&lt;5,"&lt;5times",AND(AT17&gt;=5,AT17&lt;=10),"05-10times",AND(AT17&gt;=11,AT17&lt;=15),"11-15times",AT17&gt;=16,"16times or more")</f>
        <v>&lt;5times</v>
      </c>
      <c r="I17" s="1" t="s">
        <v>99</v>
      </c>
      <c r="J17" s="1" t="str">
        <f t="shared" si="1"/>
        <v>7-8 years</v>
      </c>
      <c r="K17" s="2">
        <v>45</v>
      </c>
      <c r="L17" s="2">
        <v>12</v>
      </c>
      <c r="M17" s="2">
        <v>52</v>
      </c>
      <c r="N17" s="2">
        <v>25</v>
      </c>
      <c r="O17" s="2">
        <v>22</v>
      </c>
      <c r="P17" s="2">
        <v>13</v>
      </c>
      <c r="Q17" s="8">
        <v>0</v>
      </c>
      <c r="R17" s="8">
        <v>0</v>
      </c>
      <c r="S17" s="8">
        <v>0</v>
      </c>
      <c r="T17" s="8">
        <v>0</v>
      </c>
      <c r="U17" s="8">
        <v>0</v>
      </c>
      <c r="V17" s="8">
        <v>1</v>
      </c>
      <c r="W17" s="6">
        <v>4</v>
      </c>
      <c r="X17" s="6">
        <v>3</v>
      </c>
      <c r="Y17" s="6">
        <v>1</v>
      </c>
      <c r="Z17" s="6">
        <v>4</v>
      </c>
      <c r="AB17" s="1">
        <v>182</v>
      </c>
      <c r="AC17" s="1">
        <v>163</v>
      </c>
      <c r="AD17" s="1">
        <v>0</v>
      </c>
      <c r="AE17" s="1">
        <v>3</v>
      </c>
      <c r="AF17" s="1">
        <v>11</v>
      </c>
      <c r="AG17" s="1">
        <v>51</v>
      </c>
      <c r="AH17" s="1">
        <v>2851</v>
      </c>
      <c r="AI17" s="11">
        <f t="shared" si="0"/>
        <v>7.8109589041095893</v>
      </c>
      <c r="AJ17" s="1">
        <v>0</v>
      </c>
      <c r="AK17" s="1">
        <v>0</v>
      </c>
      <c r="AL17" s="1">
        <v>0</v>
      </c>
      <c r="AM17" s="1">
        <v>0</v>
      </c>
      <c r="AN17" s="1">
        <v>1</v>
      </c>
      <c r="AO17" s="1">
        <v>0</v>
      </c>
      <c r="AP17" s="1">
        <v>0</v>
      </c>
      <c r="AQ17" s="1">
        <v>1</v>
      </c>
      <c r="AR17" s="1">
        <v>0</v>
      </c>
      <c r="AS17" s="1">
        <v>0</v>
      </c>
      <c r="AT17" s="1">
        <v>4</v>
      </c>
      <c r="AU17" s="1">
        <v>27</v>
      </c>
      <c r="AV17" s="1">
        <v>65748</v>
      </c>
    </row>
    <row r="18" spans="1:51" s="1" customFormat="1" x14ac:dyDescent="0.25">
      <c r="A18" s="1" t="str" cm="1">
        <f t="array" ref="A18">_xlfn.IFS(AG18&gt;=70,"70 and Older",AND(AG18&gt;=60,AG18&lt;70),"60-69",AND(AG18&gt;=50,AG18&lt;60),"50-59",AND(AG18&gt;=40,AG18&lt;50),"40-49",AND(AG18&gt;=30,AG18&lt;40),"30-39",AND(AG18&gt;=20,AG18&lt;30),"20-29")</f>
        <v>50-59</v>
      </c>
      <c r="B18" s="1" t="str" cm="1">
        <f t="array" ref="B18">_xlfn.IFS(AO18=1,$AO$1,AP18=1,$AP$1,AQ18=1,$AQ$1,AR18=1,$AR$1,AS18=1,$AS$1)</f>
        <v>Master</v>
      </c>
      <c r="C18" s="1" t="str" cm="1">
        <f t="array" ref="C18">_xlfn.IFS(AJ18=1,$AJ$1,AK18=1,$AK$1,AL18=1,$AL$1,AM18=1,$AM$1,AN18=1,$AN$1)</f>
        <v>Divorced</v>
      </c>
      <c r="D18" s="1">
        <v>1</v>
      </c>
      <c r="E18" s="1">
        <v>0</v>
      </c>
      <c r="F18" s="1" t="str" cm="1">
        <f t="array" ref="F18">_xlfn.IFS(AV18&lt;43783,"1.Low Income",AND(AV18&gt;=43783,AV18&lt;=64856),"2.Mid Income",AV18&gt;64856,"3.High Income")</f>
        <v>2.Mid Income</v>
      </c>
      <c r="G18" s="1" t="str" cm="1">
        <f t="array" ref="G18">_xlfn.IFS(AU18&lt;=30,"&lt;1 month",AND(AU18&gt;30,AU18&lt;=60),"1-2months",AU18&gt;60,"2months +")</f>
        <v>&lt;1 month</v>
      </c>
      <c r="H18" s="1" t="str" cm="1">
        <f t="array" ref="H18">_xlfn.IFS(AT18&lt;5,"&lt;5times",AND(AT18&gt;=5,AT18&lt;=10),"05-10times",AND(AT18&gt;=11,AT18&lt;=15),"11-15times",AT18&gt;=16,"16times or more")</f>
        <v>&lt;5times</v>
      </c>
      <c r="I18" s="1" t="s">
        <v>99</v>
      </c>
      <c r="J18" s="1" t="str">
        <f t="shared" si="1"/>
        <v>7-8 years</v>
      </c>
      <c r="K18" s="2">
        <v>19</v>
      </c>
      <c r="L18" s="2">
        <v>3</v>
      </c>
      <c r="M18" s="2">
        <v>19</v>
      </c>
      <c r="N18" s="2">
        <v>4</v>
      </c>
      <c r="O18" s="2">
        <v>5</v>
      </c>
      <c r="P18" s="2">
        <v>26</v>
      </c>
      <c r="Q18" s="8">
        <v>0</v>
      </c>
      <c r="R18" s="8">
        <v>0</v>
      </c>
      <c r="S18" s="8">
        <v>0</v>
      </c>
      <c r="T18" s="8">
        <v>0</v>
      </c>
      <c r="U18" s="8">
        <v>0</v>
      </c>
      <c r="V18" s="8">
        <v>0</v>
      </c>
      <c r="W18" s="6">
        <v>3</v>
      </c>
      <c r="X18" s="6">
        <v>3</v>
      </c>
      <c r="Y18" s="6">
        <v>0</v>
      </c>
      <c r="Z18" s="6">
        <v>3</v>
      </c>
      <c r="AB18" s="1">
        <v>116</v>
      </c>
      <c r="AC18" s="1">
        <v>52</v>
      </c>
      <c r="AD18" s="1">
        <v>0</v>
      </c>
      <c r="AE18" s="1">
        <v>3</v>
      </c>
      <c r="AF18" s="1">
        <v>11</v>
      </c>
      <c r="AG18" s="1">
        <v>54</v>
      </c>
      <c r="AH18" s="1">
        <v>2851</v>
      </c>
      <c r="AI18" s="11">
        <f t="shared" si="0"/>
        <v>7.8109589041095893</v>
      </c>
      <c r="AJ18" s="1">
        <v>1</v>
      </c>
      <c r="AK18" s="1">
        <v>0</v>
      </c>
      <c r="AL18" s="1">
        <v>0</v>
      </c>
      <c r="AM18" s="1">
        <v>0</v>
      </c>
      <c r="AN18" s="1">
        <v>0</v>
      </c>
      <c r="AO18" s="1">
        <v>0</v>
      </c>
      <c r="AP18" s="1">
        <v>0</v>
      </c>
      <c r="AQ18" s="1">
        <v>0</v>
      </c>
      <c r="AR18" s="1">
        <v>1</v>
      </c>
      <c r="AS18" s="1">
        <v>0</v>
      </c>
      <c r="AT18" s="1">
        <v>4</v>
      </c>
      <c r="AU18" s="1">
        <v>28</v>
      </c>
      <c r="AV18" s="1">
        <v>64100</v>
      </c>
    </row>
    <row r="19" spans="1:51" s="1" customFormat="1" x14ac:dyDescent="0.25">
      <c r="A19" s="1" t="str" cm="1">
        <f t="array" ref="A19">_xlfn.IFS(AG19&gt;=70,"70 and Older",AND(AG19&gt;=60,AG19&lt;70),"60-69",AND(AG19&gt;=50,AG19&lt;60),"50-59",AND(AG19&gt;=40,AG19&lt;50),"40-49",AND(AG19&gt;=30,AG19&lt;40),"30-39",AND(AG19&gt;=20,AG19&lt;30),"20-29")</f>
        <v>70 and Older</v>
      </c>
      <c r="B19" s="1" t="str" cm="1">
        <f t="array" ref="B19">_xlfn.IFS(AO19=1,$AO$1,AP19=1,$AP$1,AQ19=1,$AQ$1,AR19=1,$AR$1,AS19=1,$AS$1)</f>
        <v>Graduation</v>
      </c>
      <c r="C19" s="1" t="str" cm="1">
        <f t="array" ref="C19">_xlfn.IFS(AJ19=1,$AJ$1,AK19=1,$AK$1,AL19=1,$AL$1,AM19=1,$AM$1,AN19=1,$AN$1)</f>
        <v>Together</v>
      </c>
      <c r="D19" s="1">
        <v>0</v>
      </c>
      <c r="E19" s="1">
        <v>0</v>
      </c>
      <c r="F19" s="1" t="str" cm="1">
        <f t="array" ref="F19">_xlfn.IFS(AV19&lt;43783,"1.Low Income",AND(AV19&gt;=43783,AV19&lt;=64856),"2.Mid Income",AV19&gt;64856,"3.High Income")</f>
        <v>2.Mid Income</v>
      </c>
      <c r="G19" s="1" t="str" cm="1">
        <f t="array" ref="G19">_xlfn.IFS(AU19&lt;=30,"&lt;1 month",AND(AU19&gt;30,AU19&lt;=60),"1-2months",AU19&gt;60,"2months +")</f>
        <v>1-2months</v>
      </c>
      <c r="H19" s="1" t="str" cm="1">
        <f t="array" ref="H19">_xlfn.IFS(AT19&lt;5,"&lt;5times",AND(AT19&gt;=5,AT19&lt;=10),"05-10times",AND(AT19&gt;=11,AT19&lt;=15),"11-15times",AT19&gt;=16,"16times or more")</f>
        <v>&lt;5times</v>
      </c>
      <c r="I19" s="1" t="s">
        <v>99</v>
      </c>
      <c r="J19" s="1" t="str">
        <f t="shared" si="1"/>
        <v>7-8 years</v>
      </c>
      <c r="K19" s="2">
        <v>18</v>
      </c>
      <c r="L19" s="2">
        <v>42</v>
      </c>
      <c r="M19" s="2">
        <v>24</v>
      </c>
      <c r="N19" s="2">
        <v>15</v>
      </c>
      <c r="O19" s="2">
        <v>20</v>
      </c>
      <c r="P19" s="2">
        <v>18</v>
      </c>
      <c r="Q19" s="8">
        <v>0</v>
      </c>
      <c r="R19" s="8">
        <v>0</v>
      </c>
      <c r="S19" s="8">
        <v>0</v>
      </c>
      <c r="T19" s="8">
        <v>0</v>
      </c>
      <c r="U19" s="8">
        <v>0</v>
      </c>
      <c r="V19" s="8">
        <v>0</v>
      </c>
      <c r="W19" s="6">
        <v>1</v>
      </c>
      <c r="X19" s="6">
        <v>2</v>
      </c>
      <c r="Y19" s="6">
        <v>1</v>
      </c>
      <c r="Z19" s="6">
        <v>4</v>
      </c>
      <c r="AB19" s="1">
        <v>40</v>
      </c>
      <c r="AC19" s="1">
        <v>16</v>
      </c>
      <c r="AD19" s="1">
        <v>0</v>
      </c>
      <c r="AE19" s="1">
        <v>3</v>
      </c>
      <c r="AF19" s="1">
        <v>11</v>
      </c>
      <c r="AG19" s="1">
        <v>70</v>
      </c>
      <c r="AH19" s="1">
        <v>2851</v>
      </c>
      <c r="AI19" s="11">
        <f t="shared" si="0"/>
        <v>7.8109589041095893</v>
      </c>
      <c r="AJ19" s="1">
        <v>0</v>
      </c>
      <c r="AK19" s="1">
        <v>0</v>
      </c>
      <c r="AL19" s="1">
        <v>0</v>
      </c>
      <c r="AM19" s="1">
        <v>1</v>
      </c>
      <c r="AN19" s="1">
        <v>0</v>
      </c>
      <c r="AO19" s="1">
        <v>0</v>
      </c>
      <c r="AP19" s="1">
        <v>0</v>
      </c>
      <c r="AQ19" s="1">
        <v>1</v>
      </c>
      <c r="AR19" s="1">
        <v>0</v>
      </c>
      <c r="AS19" s="1">
        <v>0</v>
      </c>
      <c r="AT19" s="1">
        <v>4</v>
      </c>
      <c r="AU19" s="1">
        <v>48</v>
      </c>
      <c r="AV19" s="1">
        <v>63943</v>
      </c>
    </row>
    <row r="20" spans="1:51" s="1" customFormat="1" x14ac:dyDescent="0.25">
      <c r="A20" s="1" t="str" cm="1">
        <f t="array" ref="A20">_xlfn.IFS(AG20&gt;=70,"70 and Older",AND(AG20&gt;=60,AG20&lt;70),"60-69",AND(AG20&gt;=50,AG20&lt;60),"50-59",AND(AG20&gt;=40,AG20&lt;50),"40-49",AND(AG20&gt;=30,AG20&lt;40),"30-39",AND(AG20&gt;=20,AG20&lt;30),"20-29")</f>
        <v>40-49</v>
      </c>
      <c r="B20" s="1" t="str" cm="1">
        <f t="array" ref="B20">_xlfn.IFS(AO20=1,$AO$1,AP20=1,$AP$1,AQ20=1,$AQ$1,AR20=1,$AR$1,AS20=1,$AS$1)</f>
        <v>Graduation</v>
      </c>
      <c r="C20" s="1" t="str" cm="1">
        <f t="array" ref="C20">_xlfn.IFS(AJ20=1,$AJ$1,AK20=1,$AK$1,AL20=1,$AL$1,AM20=1,$AM$1,AN20=1,$AN$1)</f>
        <v>Single</v>
      </c>
      <c r="D20" s="1">
        <v>0</v>
      </c>
      <c r="E20" s="1">
        <v>0</v>
      </c>
      <c r="F20" s="1" t="str" cm="1">
        <f t="array" ref="F20">_xlfn.IFS(AV20&lt;43783,"1.Low Income",AND(AV20&gt;=43783,AV20&lt;=64856),"2.Mid Income",AV20&gt;64856,"3.High Income")</f>
        <v>3.High Income</v>
      </c>
      <c r="G20" s="1" t="str" cm="1">
        <f t="array" ref="G20">_xlfn.IFS(AU20&lt;=30,"&lt;1 month",AND(AU20&gt;30,AU20&lt;=60),"1-2months",AU20&gt;60,"2months +")</f>
        <v>&lt;1 month</v>
      </c>
      <c r="H20" s="1" t="str" cm="1">
        <f t="array" ref="H20">_xlfn.IFS(AT20&lt;5,"&lt;5times",AND(AT20&gt;=5,AT20&lt;=10),"05-10times",AND(AT20&gt;=11,AT20&lt;=15),"11-15times",AT20&gt;=16,"16times or more")</f>
        <v>&lt;5times</v>
      </c>
      <c r="I20" s="1" t="s">
        <v>99</v>
      </c>
      <c r="J20" s="1" t="str">
        <f t="shared" si="1"/>
        <v>7-8 years</v>
      </c>
      <c r="K20" s="2">
        <v>8</v>
      </c>
      <c r="L20" s="2">
        <v>4</v>
      </c>
      <c r="M20" s="2">
        <v>10</v>
      </c>
      <c r="N20" s="2">
        <v>2</v>
      </c>
      <c r="O20" s="2">
        <v>2</v>
      </c>
      <c r="P20" s="2">
        <v>4</v>
      </c>
      <c r="Q20" s="8">
        <v>0</v>
      </c>
      <c r="R20" s="8">
        <v>0</v>
      </c>
      <c r="S20" s="8">
        <v>0</v>
      </c>
      <c r="T20" s="8">
        <v>0</v>
      </c>
      <c r="U20" s="8">
        <v>0</v>
      </c>
      <c r="V20" s="8">
        <v>0</v>
      </c>
      <c r="W20" s="6">
        <v>2</v>
      </c>
      <c r="X20" s="6">
        <v>3</v>
      </c>
      <c r="Y20" s="6">
        <v>0</v>
      </c>
      <c r="Z20" s="6">
        <v>3</v>
      </c>
      <c r="AB20" s="1">
        <v>36</v>
      </c>
      <c r="AC20" s="1">
        <v>30</v>
      </c>
      <c r="AD20" s="1">
        <v>0</v>
      </c>
      <c r="AE20" s="1">
        <v>3</v>
      </c>
      <c r="AF20" s="1">
        <v>11</v>
      </c>
      <c r="AG20" s="1">
        <v>43</v>
      </c>
      <c r="AH20" s="1">
        <v>2850</v>
      </c>
      <c r="AI20" s="11">
        <f t="shared" si="0"/>
        <v>7.8082191780821919</v>
      </c>
      <c r="AJ20" s="1">
        <v>0</v>
      </c>
      <c r="AK20" s="1">
        <v>0</v>
      </c>
      <c r="AL20" s="1">
        <v>1</v>
      </c>
      <c r="AM20" s="1">
        <v>0</v>
      </c>
      <c r="AN20" s="1">
        <v>0</v>
      </c>
      <c r="AO20" s="1">
        <v>0</v>
      </c>
      <c r="AP20" s="1">
        <v>0</v>
      </c>
      <c r="AQ20" s="1">
        <v>1</v>
      </c>
      <c r="AR20" s="1">
        <v>0</v>
      </c>
      <c r="AS20" s="1">
        <v>0</v>
      </c>
      <c r="AT20" s="1">
        <v>3</v>
      </c>
      <c r="AU20" s="1">
        <v>16</v>
      </c>
      <c r="AV20" s="1">
        <v>72217</v>
      </c>
    </row>
    <row r="21" spans="1:51" s="1" customFormat="1" x14ac:dyDescent="0.25">
      <c r="A21" s="1" t="str" cm="1">
        <f t="array" ref="A21">_xlfn.IFS(AG21&gt;=70,"70 and Older",AND(AG21&gt;=60,AG21&lt;70),"60-69",AND(AG21&gt;=50,AG21&lt;60),"50-59",AND(AG21&gt;=40,AG21&lt;50),"40-49",AND(AG21&gt;=30,AG21&lt;40),"30-39",AND(AG21&gt;=20,AG21&lt;30),"20-29")</f>
        <v>60-69</v>
      </c>
      <c r="B21" s="1" t="str" cm="1">
        <f t="array" ref="B21">_xlfn.IFS(AO21=1,$AO$1,AP21=1,$AP$1,AQ21=1,$AQ$1,AR21=1,$AR$1,AS21=1,$AS$1)</f>
        <v>PhD</v>
      </c>
      <c r="C21" s="1" t="str" cm="1">
        <f t="array" ref="C21">_xlfn.IFS(AJ21=1,$AJ$1,AK21=1,$AK$1,AL21=1,$AL$1,AM21=1,$AM$1,AN21=1,$AN$1)</f>
        <v>Together</v>
      </c>
      <c r="D21" s="1">
        <v>0</v>
      </c>
      <c r="E21" s="1">
        <v>1</v>
      </c>
      <c r="F21" s="1" t="str" cm="1">
        <f t="array" ref="F21">_xlfn.IFS(AV21&lt;43783,"1.Low Income",AND(AV21&gt;=43783,AV21&lt;=64856),"2.Mid Income",AV21&gt;64856,"3.High Income")</f>
        <v>3.High Income</v>
      </c>
      <c r="G21" s="1" t="str" cm="1">
        <f t="array" ref="G21">_xlfn.IFS(AU21&lt;=30,"&lt;1 month",AND(AU21&gt;30,AU21&lt;=60),"1-2months",AU21&gt;60,"2months +")</f>
        <v>2months +</v>
      </c>
      <c r="H21" s="1" t="str" cm="1">
        <f t="array" ref="H21">_xlfn.IFS(AT21&lt;5,"&lt;5times",AND(AT21&gt;=5,AT21&lt;=10),"05-10times",AND(AT21&gt;=11,AT21&lt;=15),"11-15times",AT21&gt;=16,"16times or more")</f>
        <v>&lt;5times</v>
      </c>
      <c r="I21" s="1" t="s">
        <v>99</v>
      </c>
      <c r="J21" s="1" t="str">
        <f t="shared" si="1"/>
        <v>7-8 years</v>
      </c>
      <c r="K21" s="2">
        <v>459</v>
      </c>
      <c r="L21" s="2">
        <v>0</v>
      </c>
      <c r="M21" s="2">
        <v>24</v>
      </c>
      <c r="N21" s="2">
        <v>6</v>
      </c>
      <c r="O21" s="2">
        <v>0</v>
      </c>
      <c r="P21" s="2">
        <v>4</v>
      </c>
      <c r="Q21" s="8">
        <v>0</v>
      </c>
      <c r="R21" s="8">
        <v>0</v>
      </c>
      <c r="S21" s="8">
        <v>0</v>
      </c>
      <c r="T21" s="8">
        <v>1</v>
      </c>
      <c r="U21" s="8">
        <v>0</v>
      </c>
      <c r="V21" s="8">
        <v>0</v>
      </c>
      <c r="W21" s="6">
        <v>6</v>
      </c>
      <c r="X21" s="6">
        <v>4</v>
      </c>
      <c r="Y21" s="6">
        <v>5</v>
      </c>
      <c r="Z21" s="6">
        <v>7</v>
      </c>
      <c r="AB21" s="1">
        <v>437</v>
      </c>
      <c r="AC21" s="1">
        <v>394</v>
      </c>
      <c r="AD21" s="1">
        <v>0</v>
      </c>
      <c r="AE21" s="1">
        <v>3</v>
      </c>
      <c r="AF21" s="1">
        <v>11</v>
      </c>
      <c r="AG21" s="1">
        <v>67</v>
      </c>
      <c r="AH21" s="1">
        <v>2850</v>
      </c>
      <c r="AI21" s="11">
        <f t="shared" si="0"/>
        <v>7.8082191780821919</v>
      </c>
      <c r="AJ21" s="1">
        <v>0</v>
      </c>
      <c r="AK21" s="1">
        <v>0</v>
      </c>
      <c r="AL21" s="1">
        <v>0</v>
      </c>
      <c r="AM21" s="1">
        <v>1</v>
      </c>
      <c r="AN21" s="1">
        <v>0</v>
      </c>
      <c r="AO21" s="1">
        <v>0</v>
      </c>
      <c r="AP21" s="1">
        <v>0</v>
      </c>
      <c r="AQ21" s="1">
        <v>0</v>
      </c>
      <c r="AR21" s="1">
        <v>0</v>
      </c>
      <c r="AS21" s="1">
        <v>1</v>
      </c>
      <c r="AT21" s="1">
        <v>3</v>
      </c>
      <c r="AU21" s="1">
        <v>98</v>
      </c>
      <c r="AV21" s="1">
        <v>70647</v>
      </c>
    </row>
    <row r="22" spans="1:51" s="1" customFormat="1" x14ac:dyDescent="0.25">
      <c r="A22" s="1" t="str" cm="1">
        <f t="array" ref="A22">_xlfn.IFS(AG22&gt;=70,"70 and Older",AND(AG22&gt;=60,AG22&lt;70),"60-69",AND(AG22&gt;=50,AG22&lt;60),"50-59",AND(AG22&gt;=40,AG22&lt;50),"40-49",AND(AG22&gt;=30,AG22&lt;40),"30-39",AND(AG22&gt;=20,AG22&lt;30),"20-29")</f>
        <v>50-59</v>
      </c>
      <c r="B22" s="1" t="str" cm="1">
        <f t="array" ref="B22">_xlfn.IFS(AO22=1,$AO$1,AP22=1,$AP$1,AQ22=1,$AQ$1,AR22=1,$AR$1,AS22=1,$AS$1)</f>
        <v>PhD</v>
      </c>
      <c r="C22" s="1" t="str" cm="1">
        <f t="array" ref="C22">_xlfn.IFS(AJ22=1,$AJ$1,AK22=1,$AK$1,AL22=1,$AL$1,AM22=1,$AM$1,AN22=1,$AN$1)</f>
        <v>Married</v>
      </c>
      <c r="D22" s="1">
        <v>1</v>
      </c>
      <c r="E22" s="1">
        <v>0</v>
      </c>
      <c r="F22" s="1" t="str" cm="1">
        <f t="array" ref="F22">_xlfn.IFS(AV22&lt;43783,"1.Low Income",AND(AV22&gt;=43783,AV22&lt;=64856),"2.Mid Income",AV22&gt;64856,"3.High Income")</f>
        <v>3.High Income</v>
      </c>
      <c r="G22" s="1" t="str" cm="1">
        <f t="array" ref="G22">_xlfn.IFS(AU22&lt;=30,"&lt;1 month",AND(AU22&gt;30,AU22&lt;=60),"1-2months",AU22&gt;60,"2months +")</f>
        <v>2months +</v>
      </c>
      <c r="H22" s="1" t="str" cm="1">
        <f t="array" ref="H22">_xlfn.IFS(AT22&lt;5,"&lt;5times",AND(AT22&gt;=5,AT22&lt;=10),"05-10times",AND(AT22&gt;=11,AT22&lt;=15),"11-15times",AT22&gt;=16,"16times or more")</f>
        <v>&lt;5times</v>
      </c>
      <c r="I22" s="1" t="s">
        <v>99</v>
      </c>
      <c r="J22" s="1" t="str">
        <f t="shared" si="1"/>
        <v>7-8 years</v>
      </c>
      <c r="K22" s="2">
        <v>22</v>
      </c>
      <c r="L22" s="2">
        <v>2</v>
      </c>
      <c r="M22" s="2">
        <v>31</v>
      </c>
      <c r="N22" s="2">
        <v>7</v>
      </c>
      <c r="O22" s="2">
        <v>4</v>
      </c>
      <c r="P22" s="2">
        <v>5</v>
      </c>
      <c r="Q22" s="8">
        <v>0</v>
      </c>
      <c r="R22" s="8">
        <v>0</v>
      </c>
      <c r="S22" s="8">
        <v>0</v>
      </c>
      <c r="T22" s="8">
        <v>0</v>
      </c>
      <c r="U22" s="8">
        <v>0</v>
      </c>
      <c r="V22" s="8">
        <v>0</v>
      </c>
      <c r="W22" s="6">
        <v>1</v>
      </c>
      <c r="X22" s="6">
        <v>2</v>
      </c>
      <c r="Y22" s="6">
        <v>0</v>
      </c>
      <c r="Z22" s="6">
        <v>3</v>
      </c>
      <c r="AB22" s="1">
        <v>117</v>
      </c>
      <c r="AC22" s="1">
        <v>88</v>
      </c>
      <c r="AD22" s="1">
        <v>0</v>
      </c>
      <c r="AE22" s="1">
        <v>3</v>
      </c>
      <c r="AF22" s="1">
        <v>11</v>
      </c>
      <c r="AG22" s="1">
        <v>53</v>
      </c>
      <c r="AH22" s="1">
        <v>2850</v>
      </c>
      <c r="AI22" s="11">
        <f t="shared" si="0"/>
        <v>7.8082191780821919</v>
      </c>
      <c r="AJ22" s="1">
        <v>0</v>
      </c>
      <c r="AK22" s="1">
        <v>1</v>
      </c>
      <c r="AL22" s="1">
        <v>0</v>
      </c>
      <c r="AM22" s="1">
        <v>0</v>
      </c>
      <c r="AN22" s="1">
        <v>0</v>
      </c>
      <c r="AO22" s="1">
        <v>0</v>
      </c>
      <c r="AP22" s="1">
        <v>0</v>
      </c>
      <c r="AQ22" s="1">
        <v>0</v>
      </c>
      <c r="AR22" s="1">
        <v>0</v>
      </c>
      <c r="AS22" s="1">
        <v>1</v>
      </c>
      <c r="AT22" s="1">
        <v>4</v>
      </c>
      <c r="AU22" s="1">
        <v>89</v>
      </c>
      <c r="AV22" s="1">
        <v>65176</v>
      </c>
    </row>
    <row r="23" spans="1:51" s="1" customFormat="1" x14ac:dyDescent="0.25">
      <c r="A23" s="1" t="str" cm="1">
        <f t="array" ref="A23">_xlfn.IFS(AG23&gt;=70,"70 and Older",AND(AG23&gt;=60,AG23&lt;70),"60-69",AND(AG23&gt;=50,AG23&lt;60),"50-59",AND(AG23&gt;=40,AG23&lt;50),"40-49",AND(AG23&gt;=30,AG23&lt;40),"30-39",AND(AG23&gt;=20,AG23&lt;30),"20-29")</f>
        <v>60-69</v>
      </c>
      <c r="B23" s="1" t="str" cm="1">
        <f t="array" ref="B23">_xlfn.IFS(AO23=1,$AO$1,AP23=1,$AP$1,AQ23=1,$AQ$1,AR23=1,$AR$1,AS23=1,$AS$1)</f>
        <v>Graduation</v>
      </c>
      <c r="C23" s="1" t="str" cm="1">
        <f t="array" ref="C23">_xlfn.IFS(AJ23=1,$AJ$1,AK23=1,$AK$1,AL23=1,$AL$1,AM23=1,$AM$1,AN23=1,$AN$1)</f>
        <v>Single</v>
      </c>
      <c r="D23" s="1">
        <v>0</v>
      </c>
      <c r="E23" s="1">
        <v>1</v>
      </c>
      <c r="F23" s="1" t="str" cm="1">
        <f t="array" ref="F23">_xlfn.IFS(AV23&lt;43783,"1.Low Income",AND(AV23&gt;=43783,AV23&lt;=64856),"2.Mid Income",AV23&gt;64856,"3.High Income")</f>
        <v>2.Mid Income</v>
      </c>
      <c r="G23" s="1" t="str" cm="1">
        <f t="array" ref="G23">_xlfn.IFS(AU23&lt;=30,"&lt;1 month",AND(AU23&gt;30,AU23&lt;=60),"1-2months",AU23&gt;60,"2months +")</f>
        <v>2months +</v>
      </c>
      <c r="H23" s="1" t="str" cm="1">
        <f t="array" ref="H23">_xlfn.IFS(AT23&lt;5,"&lt;5times",AND(AT23&gt;=5,AT23&lt;=10),"05-10times",AND(AT23&gt;=11,AT23&lt;=15),"11-15times",AT23&gt;=16,"16times or more")</f>
        <v>05-10times</v>
      </c>
      <c r="I23" s="1" t="s">
        <v>99</v>
      </c>
      <c r="J23" s="1" t="str">
        <f t="shared" si="1"/>
        <v>7-8 years</v>
      </c>
      <c r="K23" s="2">
        <v>747</v>
      </c>
      <c r="L23" s="2">
        <v>10</v>
      </c>
      <c r="M23" s="2">
        <v>161</v>
      </c>
      <c r="N23" s="2">
        <v>65</v>
      </c>
      <c r="O23" s="2">
        <v>40</v>
      </c>
      <c r="P23" s="2">
        <v>42</v>
      </c>
      <c r="Q23" s="8">
        <v>0</v>
      </c>
      <c r="R23" s="8">
        <v>0</v>
      </c>
      <c r="S23" s="8">
        <v>0</v>
      </c>
      <c r="T23" s="8">
        <v>0</v>
      </c>
      <c r="U23" s="8">
        <v>0</v>
      </c>
      <c r="V23" s="8">
        <v>0</v>
      </c>
      <c r="W23" s="6">
        <v>4</v>
      </c>
      <c r="X23" s="6">
        <v>4</v>
      </c>
      <c r="Y23" s="6">
        <v>2</v>
      </c>
      <c r="Z23" s="6">
        <v>9</v>
      </c>
      <c r="AB23" s="1">
        <v>1614</v>
      </c>
      <c r="AC23" s="1">
        <v>1573</v>
      </c>
      <c r="AD23" s="1">
        <v>0</v>
      </c>
      <c r="AE23" s="1">
        <v>3</v>
      </c>
      <c r="AF23" s="1">
        <v>11</v>
      </c>
      <c r="AG23" s="1">
        <v>62</v>
      </c>
      <c r="AH23" s="1">
        <v>2850</v>
      </c>
      <c r="AI23" s="11">
        <f t="shared" si="0"/>
        <v>7.8082191780821919</v>
      </c>
      <c r="AJ23" s="1">
        <v>0</v>
      </c>
      <c r="AK23" s="1">
        <v>0</v>
      </c>
      <c r="AL23" s="1">
        <v>1</v>
      </c>
      <c r="AM23" s="1">
        <v>0</v>
      </c>
      <c r="AN23" s="1">
        <v>0</v>
      </c>
      <c r="AO23" s="1">
        <v>0</v>
      </c>
      <c r="AP23" s="1">
        <v>0</v>
      </c>
      <c r="AQ23" s="1">
        <v>1</v>
      </c>
      <c r="AR23" s="1">
        <v>0</v>
      </c>
      <c r="AS23" s="1">
        <v>0</v>
      </c>
      <c r="AT23" s="1">
        <v>5</v>
      </c>
      <c r="AU23" s="1">
        <v>82</v>
      </c>
      <c r="AV23" s="1">
        <v>63381</v>
      </c>
    </row>
    <row r="24" spans="1:51" s="1" customFormat="1" x14ac:dyDescent="0.25">
      <c r="A24" s="1" t="str" cm="1">
        <f t="array" ref="A24">_xlfn.IFS(AG24&gt;=70,"70 and Older",AND(AG24&gt;=60,AG24&lt;70),"60-69",AND(AG24&gt;=50,AG24&lt;60),"50-59",AND(AG24&gt;=40,AG24&lt;50),"40-49",AND(AG24&gt;=30,AG24&lt;40),"30-39",AND(AG24&gt;=20,AG24&lt;30),"20-29")</f>
        <v>50-59</v>
      </c>
      <c r="B24" s="1" t="str" cm="1">
        <f t="array" ref="B24">_xlfn.IFS(AO24=1,$AO$1,AP24=1,$AP$1,AQ24=1,$AQ$1,AR24=1,$AR$1,AS24=1,$AS$1)</f>
        <v>Graduation</v>
      </c>
      <c r="C24" s="1" t="str" cm="1">
        <f t="array" ref="C24">_xlfn.IFS(AJ24=1,$AJ$1,AK24=1,$AK$1,AL24=1,$AL$1,AM24=1,$AM$1,AN24=1,$AN$1)</f>
        <v>Single</v>
      </c>
      <c r="D24" s="1">
        <v>0</v>
      </c>
      <c r="E24" s="1">
        <v>0</v>
      </c>
      <c r="F24" s="1" t="str" cm="1">
        <f t="array" ref="F24">_xlfn.IFS(AV24&lt;43783,"1.Low Income",AND(AV24&gt;=43783,AV24&lt;=64856),"2.Mid Income",AV24&gt;64856,"3.High Income")</f>
        <v>3.High Income</v>
      </c>
      <c r="G24" s="1" t="str" cm="1">
        <f t="array" ref="G24">_xlfn.IFS(AU24&lt;=30,"&lt;1 month",AND(AU24&gt;30,AU24&lt;=60),"1-2months",AU24&gt;60,"2months +")</f>
        <v>2months +</v>
      </c>
      <c r="H24" s="1" t="str" cm="1">
        <f t="array" ref="H24">_xlfn.IFS(AT24&lt;5,"&lt;5times",AND(AT24&gt;=5,AT24&lt;=10),"05-10times",AND(AT24&gt;=11,AT24&lt;=15),"11-15times",AT24&gt;=16,"16times or more")</f>
        <v>&lt;5times</v>
      </c>
      <c r="I24" s="1" t="s">
        <v>99</v>
      </c>
      <c r="J24" s="1" t="str">
        <f t="shared" si="1"/>
        <v>7-8 years</v>
      </c>
      <c r="K24" s="2">
        <v>913</v>
      </c>
      <c r="L24" s="2">
        <v>26</v>
      </c>
      <c r="M24" s="2">
        <v>376</v>
      </c>
      <c r="N24" s="2">
        <v>17</v>
      </c>
      <c r="O24" s="2">
        <v>26</v>
      </c>
      <c r="P24" s="2">
        <v>13</v>
      </c>
      <c r="Q24" s="8">
        <v>0</v>
      </c>
      <c r="R24" s="8">
        <v>0</v>
      </c>
      <c r="S24" s="8">
        <v>0</v>
      </c>
      <c r="T24" s="8">
        <v>1</v>
      </c>
      <c r="U24" s="8">
        <v>1</v>
      </c>
      <c r="V24" s="8">
        <v>0</v>
      </c>
      <c r="W24" s="6">
        <v>1</v>
      </c>
      <c r="X24" s="6">
        <v>3</v>
      </c>
      <c r="Y24" s="6">
        <v>6</v>
      </c>
      <c r="Z24" s="6">
        <v>11</v>
      </c>
      <c r="AB24" s="1">
        <v>1627</v>
      </c>
      <c r="AC24" s="1">
        <v>1532</v>
      </c>
      <c r="AD24" s="1">
        <v>0</v>
      </c>
      <c r="AE24" s="1">
        <v>3</v>
      </c>
      <c r="AF24" s="1">
        <v>11</v>
      </c>
      <c r="AG24" s="1">
        <v>54</v>
      </c>
      <c r="AH24" s="1">
        <v>2849</v>
      </c>
      <c r="AI24" s="11">
        <f t="shared" si="0"/>
        <v>7.8054794520547945</v>
      </c>
      <c r="AJ24" s="1">
        <v>0</v>
      </c>
      <c r="AK24" s="1">
        <v>0</v>
      </c>
      <c r="AL24" s="1">
        <v>1</v>
      </c>
      <c r="AM24" s="1">
        <v>0</v>
      </c>
      <c r="AN24" s="1">
        <v>0</v>
      </c>
      <c r="AO24" s="1">
        <v>0</v>
      </c>
      <c r="AP24" s="1">
        <v>0</v>
      </c>
      <c r="AQ24" s="1">
        <v>1</v>
      </c>
      <c r="AR24" s="1">
        <v>0</v>
      </c>
      <c r="AS24" s="1">
        <v>0</v>
      </c>
      <c r="AT24" s="1">
        <v>1</v>
      </c>
      <c r="AU24" s="1">
        <v>72</v>
      </c>
      <c r="AV24" s="1">
        <v>94871</v>
      </c>
      <c r="AW24"/>
      <c r="AX24"/>
      <c r="AY24"/>
    </row>
    <row r="25" spans="1:51" s="1" customFormat="1" x14ac:dyDescent="0.25">
      <c r="A25" s="1" t="str" cm="1">
        <f t="array" ref="A25">_xlfn.IFS(AG25&gt;=70,"70 and Older",AND(AG25&gt;=60,AG25&lt;70),"60-69",AND(AG25&gt;=50,AG25&lt;60),"50-59",AND(AG25&gt;=40,AG25&lt;50),"40-49",AND(AG25&gt;=30,AG25&lt;40),"30-39",AND(AG25&gt;=20,AG25&lt;30),"20-29")</f>
        <v>40-49</v>
      </c>
      <c r="B25" s="1" t="str" cm="1">
        <f t="array" ref="B25">_xlfn.IFS(AO25=1,$AO$1,AP25=1,$AP$1,AQ25=1,$AQ$1,AR25=1,$AR$1,AS25=1,$AS$1)</f>
        <v>Master</v>
      </c>
      <c r="C25" s="1" t="str" cm="1">
        <f t="array" ref="C25">_xlfn.IFS(AJ25=1,$AJ$1,AK25=1,$AK$1,AL25=1,$AL$1,AM25=1,$AM$1,AN25=1,$AN$1)</f>
        <v>Divorced</v>
      </c>
      <c r="D25" s="1">
        <v>0</v>
      </c>
      <c r="E25" s="1">
        <v>0</v>
      </c>
      <c r="F25" s="1" t="str" cm="1">
        <f t="array" ref="F25">_xlfn.IFS(AV25&lt;43783,"1.Low Income",AND(AV25&gt;=43783,AV25&lt;=64856),"2.Mid Income",AV25&gt;64856,"3.High Income")</f>
        <v>3.High Income</v>
      </c>
      <c r="G25" s="1" t="str" cm="1">
        <f t="array" ref="G25">_xlfn.IFS(AU25&lt;=30,"&lt;1 month",AND(AU25&gt;30,AU25&lt;=60),"1-2months",AU25&gt;60,"2months +")</f>
        <v>2months +</v>
      </c>
      <c r="H25" s="1" t="str" cm="1">
        <f t="array" ref="H25">_xlfn.IFS(AT25&lt;5,"&lt;5times",AND(AT25&gt;=5,AT25&lt;=10),"05-10times",AND(AT25&gt;=11,AT25&lt;=15),"11-15times",AT25&gt;=16,"16times or more")</f>
        <v>&lt;5times</v>
      </c>
      <c r="I25" s="1" t="s">
        <v>99</v>
      </c>
      <c r="J25" s="1" t="str">
        <f t="shared" si="1"/>
        <v>7-8 years</v>
      </c>
      <c r="K25" s="2">
        <v>482</v>
      </c>
      <c r="L25" s="2">
        <v>35</v>
      </c>
      <c r="M25" s="2">
        <v>553</v>
      </c>
      <c r="N25" s="2">
        <v>72</v>
      </c>
      <c r="O25" s="2">
        <v>160</v>
      </c>
      <c r="P25" s="2">
        <v>17</v>
      </c>
      <c r="Q25" s="8">
        <v>0</v>
      </c>
      <c r="R25" s="8">
        <v>0</v>
      </c>
      <c r="S25" s="8">
        <v>0</v>
      </c>
      <c r="T25" s="8">
        <v>0</v>
      </c>
      <c r="U25" s="8">
        <v>0</v>
      </c>
      <c r="V25" s="8">
        <v>0</v>
      </c>
      <c r="W25" s="6">
        <v>1</v>
      </c>
      <c r="X25" s="6">
        <v>4</v>
      </c>
      <c r="Y25" s="6">
        <v>4</v>
      </c>
      <c r="Z25" s="6">
        <v>9</v>
      </c>
      <c r="AB25" s="1">
        <v>1671</v>
      </c>
      <c r="AC25" s="1">
        <v>1588</v>
      </c>
      <c r="AD25" s="1">
        <v>0</v>
      </c>
      <c r="AE25" s="1">
        <v>3</v>
      </c>
      <c r="AF25" s="1">
        <v>11</v>
      </c>
      <c r="AG25" s="1">
        <v>40</v>
      </c>
      <c r="AH25" s="1">
        <v>2849</v>
      </c>
      <c r="AI25" s="11">
        <f t="shared" si="0"/>
        <v>7.8054794520547945</v>
      </c>
      <c r="AJ25" s="1">
        <v>1</v>
      </c>
      <c r="AK25" s="1">
        <v>0</v>
      </c>
      <c r="AL25" s="1">
        <v>0</v>
      </c>
      <c r="AM25" s="1">
        <v>0</v>
      </c>
      <c r="AN25" s="1">
        <v>0</v>
      </c>
      <c r="AO25" s="1">
        <v>0</v>
      </c>
      <c r="AP25" s="1">
        <v>0</v>
      </c>
      <c r="AQ25" s="1">
        <v>0</v>
      </c>
      <c r="AR25" s="1">
        <v>1</v>
      </c>
      <c r="AS25" s="1">
        <v>0</v>
      </c>
      <c r="AT25" s="1">
        <v>1</v>
      </c>
      <c r="AU25" s="1">
        <v>65</v>
      </c>
      <c r="AV25" s="1">
        <v>84169</v>
      </c>
    </row>
    <row r="26" spans="1:51" s="1" customFormat="1" x14ac:dyDescent="0.25">
      <c r="A26" s="1" t="str" cm="1">
        <f t="array" ref="A26">_xlfn.IFS(AG26&gt;=70,"70 and Older",AND(AG26&gt;=60,AG26&lt;70),"60-69",AND(AG26&gt;=50,AG26&lt;60),"50-59",AND(AG26&gt;=40,AG26&lt;50),"40-49",AND(AG26&gt;=30,AG26&lt;40),"30-39",AND(AG26&gt;=20,AG26&lt;30),"20-29")</f>
        <v>40-49</v>
      </c>
      <c r="B26" s="1" t="str" cm="1">
        <f t="array" ref="B26">_xlfn.IFS(AO26=1,$AO$1,AP26=1,$AP$1,AQ26=1,$AQ$1,AR26=1,$AR$1,AS26=1,$AS$1)</f>
        <v>PhD</v>
      </c>
      <c r="C26" s="1" t="str" cm="1">
        <f t="array" ref="C26">_xlfn.IFS(AJ26=1,$AJ$1,AK26=1,$AK$1,AL26=1,$AL$1,AM26=1,$AM$1,AN26=1,$AN$1)</f>
        <v>Married</v>
      </c>
      <c r="D26" s="1">
        <v>0</v>
      </c>
      <c r="E26" s="1">
        <v>0</v>
      </c>
      <c r="F26" s="1" t="str" cm="1">
        <f t="array" ref="F26">_xlfn.IFS(AV26&lt;43783,"1.Low Income",AND(AV26&gt;=43783,AV26&lt;=64856),"2.Mid Income",AV26&gt;64856,"3.High Income")</f>
        <v>3.High Income</v>
      </c>
      <c r="G26" s="1" t="str" cm="1">
        <f t="array" ref="G26">_xlfn.IFS(AU26&lt;=30,"&lt;1 month",AND(AU26&gt;30,AU26&lt;=60),"1-2months",AU26&gt;60,"2months +")</f>
        <v>2months +</v>
      </c>
      <c r="H26" s="1" t="str" cm="1">
        <f t="array" ref="H26">_xlfn.IFS(AT26&lt;5,"&lt;5times",AND(AT26&gt;=5,AT26&lt;=10),"05-10times",AND(AT26&gt;=11,AT26&lt;=15),"11-15times",AT26&gt;=16,"16times or more")</f>
        <v>&lt;5times</v>
      </c>
      <c r="I26" s="1" t="s">
        <v>99</v>
      </c>
      <c r="J26" s="1" t="str">
        <f t="shared" si="1"/>
        <v>7-8 years</v>
      </c>
      <c r="K26" s="2">
        <v>504</v>
      </c>
      <c r="L26" s="2">
        <v>23</v>
      </c>
      <c r="M26" s="2">
        <v>117</v>
      </c>
      <c r="N26" s="2">
        <v>179</v>
      </c>
      <c r="O26" s="2">
        <v>28</v>
      </c>
      <c r="P26" s="2">
        <v>44</v>
      </c>
      <c r="Q26" s="8">
        <v>1</v>
      </c>
      <c r="R26" s="8">
        <v>0</v>
      </c>
      <c r="S26" s="8">
        <v>0</v>
      </c>
      <c r="T26" s="8">
        <v>0</v>
      </c>
      <c r="U26" s="8">
        <v>0</v>
      </c>
      <c r="V26" s="8">
        <v>1</v>
      </c>
      <c r="W26" s="6">
        <v>1</v>
      </c>
      <c r="X26" s="6">
        <v>6</v>
      </c>
      <c r="Y26" s="6">
        <v>5</v>
      </c>
      <c r="Z26" s="6">
        <v>4</v>
      </c>
      <c r="AB26" s="1">
        <v>1736</v>
      </c>
      <c r="AC26" s="1">
        <v>1719</v>
      </c>
      <c r="AD26" s="1">
        <v>0</v>
      </c>
      <c r="AE26" s="1">
        <v>3</v>
      </c>
      <c r="AF26" s="1">
        <v>11</v>
      </c>
      <c r="AG26" s="1">
        <v>48</v>
      </c>
      <c r="AH26" s="1">
        <v>2849</v>
      </c>
      <c r="AI26" s="11">
        <f t="shared" si="0"/>
        <v>7.8054794520547945</v>
      </c>
      <c r="AJ26" s="1">
        <v>0</v>
      </c>
      <c r="AK26" s="1">
        <v>1</v>
      </c>
      <c r="AL26" s="1">
        <v>0</v>
      </c>
      <c r="AM26" s="1">
        <v>0</v>
      </c>
      <c r="AN26" s="1">
        <v>0</v>
      </c>
      <c r="AO26" s="1">
        <v>0</v>
      </c>
      <c r="AP26" s="1">
        <v>0</v>
      </c>
      <c r="AQ26" s="1">
        <v>0</v>
      </c>
      <c r="AR26" s="1">
        <v>0</v>
      </c>
      <c r="AS26" s="1">
        <v>1</v>
      </c>
      <c r="AT26" s="1">
        <v>2</v>
      </c>
      <c r="AU26" s="1">
        <v>91</v>
      </c>
      <c r="AV26" s="1">
        <v>79607</v>
      </c>
    </row>
    <row r="27" spans="1:51" s="1" customFormat="1" x14ac:dyDescent="0.25">
      <c r="A27" s="1" t="str" cm="1">
        <f t="array" ref="A27">_xlfn.IFS(AG27&gt;=70,"70 and Older",AND(AG27&gt;=60,AG27&lt;70),"60-69",AND(AG27&gt;=50,AG27&lt;60),"50-59",AND(AG27&gt;=40,AG27&lt;50),"40-49",AND(AG27&gt;=30,AG27&lt;40),"30-39",AND(AG27&gt;=20,AG27&lt;30),"20-29")</f>
        <v>30-39</v>
      </c>
      <c r="B27" s="1" t="str" cm="1">
        <f t="array" ref="B27">_xlfn.IFS(AO27=1,$AO$1,AP27=1,$AP$1,AQ27=1,$AQ$1,AR27=1,$AR$1,AS27=1,$AS$1)</f>
        <v>Graduation</v>
      </c>
      <c r="C27" s="1" t="str" cm="1">
        <f t="array" ref="C27">_xlfn.IFS(AJ27=1,$AJ$1,AK27=1,$AK$1,AL27=1,$AL$1,AM27=1,$AM$1,AN27=1,$AN$1)</f>
        <v>Married</v>
      </c>
      <c r="D27" s="1">
        <v>1</v>
      </c>
      <c r="E27" s="1">
        <v>1</v>
      </c>
      <c r="F27" s="1" t="str" cm="1">
        <f t="array" ref="F27">_xlfn.IFS(AV27&lt;43783,"1.Low Income",AND(AV27&gt;=43783,AV27&lt;=64856),"2.Mid Income",AV27&gt;64856,"3.High Income")</f>
        <v>3.High Income</v>
      </c>
      <c r="G27" s="1" t="str" cm="1">
        <f t="array" ref="G27">_xlfn.IFS(AU27&lt;=30,"&lt;1 month",AND(AU27&gt;30,AU27&lt;=60),"1-2months",AU27&gt;60,"2months +")</f>
        <v>2months +</v>
      </c>
      <c r="H27" s="1" t="str" cm="1">
        <f t="array" ref="H27">_xlfn.IFS(AT27&lt;5,"&lt;5times",AND(AT27&gt;=5,AT27&lt;=10),"05-10times",AND(AT27&gt;=11,AT27&lt;=15),"11-15times",AT27&gt;=16,"16times or more")</f>
        <v>&lt;5times</v>
      </c>
      <c r="I27" s="1" t="s">
        <v>99</v>
      </c>
      <c r="J27" s="1" t="str">
        <f t="shared" si="1"/>
        <v>7-8 years</v>
      </c>
      <c r="K27" s="2">
        <v>33</v>
      </c>
      <c r="L27" s="2">
        <v>6</v>
      </c>
      <c r="M27" s="2">
        <v>40</v>
      </c>
      <c r="N27" s="2">
        <v>3</v>
      </c>
      <c r="O27" s="2">
        <v>7</v>
      </c>
      <c r="P27" s="2">
        <v>10</v>
      </c>
      <c r="Q27" s="8">
        <v>0</v>
      </c>
      <c r="R27" s="8">
        <v>0</v>
      </c>
      <c r="S27" s="8">
        <v>0</v>
      </c>
      <c r="T27" s="8">
        <v>0</v>
      </c>
      <c r="U27" s="8">
        <v>0</v>
      </c>
      <c r="V27" s="8">
        <v>0</v>
      </c>
      <c r="W27" s="6">
        <v>3</v>
      </c>
      <c r="X27" s="6">
        <v>2</v>
      </c>
      <c r="Y27" s="6">
        <v>0</v>
      </c>
      <c r="Z27" s="6">
        <v>4</v>
      </c>
      <c r="AB27" s="1">
        <v>268</v>
      </c>
      <c r="AC27" s="1">
        <v>220</v>
      </c>
      <c r="AD27" s="1">
        <v>0</v>
      </c>
      <c r="AE27" s="1">
        <v>3</v>
      </c>
      <c r="AF27" s="1">
        <v>11</v>
      </c>
      <c r="AG27" s="1">
        <v>38</v>
      </c>
      <c r="AH27" s="1">
        <v>2849</v>
      </c>
      <c r="AI27" s="11">
        <f t="shared" si="0"/>
        <v>7.8054794520547945</v>
      </c>
      <c r="AJ27" s="1">
        <v>0</v>
      </c>
      <c r="AK27" s="1">
        <v>1</v>
      </c>
      <c r="AL27" s="1">
        <v>0</v>
      </c>
      <c r="AM27" s="1">
        <v>0</v>
      </c>
      <c r="AN27" s="1">
        <v>0</v>
      </c>
      <c r="AO27" s="1">
        <v>0</v>
      </c>
      <c r="AP27" s="1">
        <v>0</v>
      </c>
      <c r="AQ27" s="1">
        <v>1</v>
      </c>
      <c r="AR27" s="1">
        <v>0</v>
      </c>
      <c r="AS27" s="1">
        <v>0</v>
      </c>
      <c r="AT27" s="1">
        <v>4</v>
      </c>
      <c r="AU27" s="1">
        <v>84</v>
      </c>
      <c r="AV27" s="1">
        <v>65210</v>
      </c>
    </row>
    <row r="28" spans="1:51" s="1" customFormat="1" x14ac:dyDescent="0.25">
      <c r="A28" s="1" t="str" cm="1">
        <f t="array" ref="A28">_xlfn.IFS(AG28&gt;=70,"70 and Older",AND(AG28&gt;=60,AG28&lt;70),"60-69",AND(AG28&gt;=50,AG28&lt;60),"50-59",AND(AG28&gt;=40,AG28&lt;50),"40-49",AND(AG28&gt;=30,AG28&lt;40),"30-39",AND(AG28&gt;=20,AG28&lt;30),"20-29")</f>
        <v>50-59</v>
      </c>
      <c r="B28" s="1" t="str" cm="1">
        <f t="array" ref="B28">_xlfn.IFS(AO28=1,$AO$1,AP28=1,$AP$1,AQ28=1,$AQ$1,AR28=1,$AR$1,AS28=1,$AS$1)</f>
        <v>PhD</v>
      </c>
      <c r="C28" s="1" t="str" cm="1">
        <f t="array" ref="C28">_xlfn.IFS(AJ28=1,$AJ$1,AK28=1,$AK$1,AL28=1,$AL$1,AM28=1,$AM$1,AN28=1,$AN$1)</f>
        <v>Together</v>
      </c>
      <c r="D28" s="1">
        <v>1</v>
      </c>
      <c r="E28" s="1">
        <v>0</v>
      </c>
      <c r="F28" s="1" t="str" cm="1">
        <f t="array" ref="F28">_xlfn.IFS(AV28&lt;43783,"1.Low Income",AND(AV28&gt;=43783,AV28&lt;=64856),"2.Mid Income",AV28&gt;64856,"3.High Income")</f>
        <v>2.Mid Income</v>
      </c>
      <c r="G28" s="1" t="str" cm="1">
        <f t="array" ref="G28">_xlfn.IFS(AU28&lt;=30,"&lt;1 month",AND(AU28&gt;30,AU28&lt;=60),"1-2months",AU28&gt;60,"2months +")</f>
        <v>1-2months</v>
      </c>
      <c r="H28" s="1" t="str" cm="1">
        <f t="array" ref="H28">_xlfn.IFS(AT28&lt;5,"&lt;5times",AND(AT28&gt;=5,AT28&lt;=10),"05-10times",AND(AT28&gt;=11,AT28&lt;=15),"11-15times",AT28&gt;=16,"16times or more")</f>
        <v>05-10times</v>
      </c>
      <c r="I28" s="1" t="s">
        <v>99</v>
      </c>
      <c r="J28" s="1" t="str">
        <f t="shared" si="1"/>
        <v>7-8 years</v>
      </c>
      <c r="K28" s="2">
        <v>5</v>
      </c>
      <c r="L28" s="2">
        <v>4</v>
      </c>
      <c r="M28" s="2">
        <v>13</v>
      </c>
      <c r="N28" s="2">
        <v>8</v>
      </c>
      <c r="O28" s="2">
        <v>0</v>
      </c>
      <c r="P28" s="2">
        <v>4</v>
      </c>
      <c r="Q28" s="8">
        <v>0</v>
      </c>
      <c r="R28" s="8">
        <v>0</v>
      </c>
      <c r="S28" s="8">
        <v>0</v>
      </c>
      <c r="T28" s="8">
        <v>0</v>
      </c>
      <c r="U28" s="8">
        <v>0</v>
      </c>
      <c r="V28" s="8">
        <v>0</v>
      </c>
      <c r="W28" s="6">
        <v>1</v>
      </c>
      <c r="X28" s="6">
        <v>1</v>
      </c>
      <c r="Y28" s="6">
        <v>0</v>
      </c>
      <c r="Z28" s="6">
        <v>3</v>
      </c>
      <c r="AB28" s="1">
        <v>148</v>
      </c>
      <c r="AC28" s="1">
        <v>144</v>
      </c>
      <c r="AD28" s="1">
        <v>0</v>
      </c>
      <c r="AE28" s="1">
        <v>3</v>
      </c>
      <c r="AF28" s="1">
        <v>11</v>
      </c>
      <c r="AG28" s="1">
        <v>57</v>
      </c>
      <c r="AH28" s="1">
        <v>2849</v>
      </c>
      <c r="AI28" s="11">
        <f t="shared" si="0"/>
        <v>7.8054794520547945</v>
      </c>
      <c r="AJ28" s="1">
        <v>0</v>
      </c>
      <c r="AK28" s="1">
        <v>0</v>
      </c>
      <c r="AL28" s="1">
        <v>0</v>
      </c>
      <c r="AM28" s="1">
        <v>1</v>
      </c>
      <c r="AN28" s="1">
        <v>0</v>
      </c>
      <c r="AO28" s="1">
        <v>0</v>
      </c>
      <c r="AP28" s="1">
        <v>0</v>
      </c>
      <c r="AQ28" s="1">
        <v>0</v>
      </c>
      <c r="AR28" s="1">
        <v>0</v>
      </c>
      <c r="AS28" s="1">
        <v>1</v>
      </c>
      <c r="AT28" s="1">
        <v>5</v>
      </c>
      <c r="AU28" s="1">
        <v>34</v>
      </c>
      <c r="AV28" s="1">
        <v>60894</v>
      </c>
    </row>
    <row r="29" spans="1:51" s="1" customFormat="1" x14ac:dyDescent="0.25">
      <c r="A29" s="1" t="str" cm="1">
        <f t="array" ref="A29">_xlfn.IFS(AG29&gt;=70,"70 and Older",AND(AG29&gt;=60,AG29&lt;70),"60-69",AND(AG29&gt;=50,AG29&lt;60),"50-59",AND(AG29&gt;=40,AG29&lt;50),"40-49",AND(AG29&gt;=30,AG29&lt;40),"30-39",AND(AG29&gt;=20,AG29&lt;30),"20-29")</f>
        <v>30-39</v>
      </c>
      <c r="B29" s="1" t="str" cm="1">
        <f t="array" ref="B29">_xlfn.IFS(AO29=1,$AO$1,AP29=1,$AP$1,AQ29=1,$AQ$1,AR29=1,$AR$1,AS29=1,$AS$1)</f>
        <v>Graduation</v>
      </c>
      <c r="C29" s="1" t="str" cm="1">
        <f t="array" ref="C29">_xlfn.IFS(AJ29=1,$AJ$1,AK29=1,$AK$1,AL29=1,$AL$1,AM29=1,$AM$1,AN29=1,$AN$1)</f>
        <v>Single</v>
      </c>
      <c r="D29" s="1">
        <v>1</v>
      </c>
      <c r="E29" s="1">
        <v>0</v>
      </c>
      <c r="F29" s="1" t="str" cm="1">
        <f t="array" ref="F29">_xlfn.IFS(AV29&lt;43783,"1.Low Income",AND(AV29&gt;=43783,AV29&lt;=64856),"2.Mid Income",AV29&gt;64856,"3.High Income")</f>
        <v>2.Mid Income</v>
      </c>
      <c r="G29" s="1" t="str" cm="1">
        <f t="array" ref="G29">_xlfn.IFS(AU29&lt;=30,"&lt;1 month",AND(AU29&gt;30,AU29&lt;=60),"1-2months",AU29&gt;60,"2months +")</f>
        <v>2months +</v>
      </c>
      <c r="H29" s="1" t="str" cm="1">
        <f t="array" ref="H29">_xlfn.IFS(AT29&lt;5,"&lt;5times",AND(AT29&gt;=5,AT29&lt;=10),"05-10times",AND(AT29&gt;=11,AT29&lt;=15),"11-15times",AT29&gt;=16,"16times or more")</f>
        <v>05-10times</v>
      </c>
      <c r="I29" s="1" t="s">
        <v>99</v>
      </c>
      <c r="J29" s="1" t="str">
        <f t="shared" si="1"/>
        <v>7-8 years</v>
      </c>
      <c r="K29" s="2">
        <v>141</v>
      </c>
      <c r="L29" s="2">
        <v>8</v>
      </c>
      <c r="M29" s="2">
        <v>129</v>
      </c>
      <c r="N29" s="2">
        <v>3</v>
      </c>
      <c r="O29" s="2">
        <v>11</v>
      </c>
      <c r="P29" s="2">
        <v>47</v>
      </c>
      <c r="Q29" s="8">
        <v>0</v>
      </c>
      <c r="R29" s="8">
        <v>0</v>
      </c>
      <c r="S29" s="8">
        <v>1</v>
      </c>
      <c r="T29" s="8">
        <v>0</v>
      </c>
      <c r="U29" s="8">
        <v>0</v>
      </c>
      <c r="V29" s="8">
        <v>0</v>
      </c>
      <c r="W29" s="6">
        <v>3</v>
      </c>
      <c r="X29" s="6">
        <v>7</v>
      </c>
      <c r="Y29" s="6">
        <v>1</v>
      </c>
      <c r="Z29" s="6">
        <v>4</v>
      </c>
      <c r="AB29" s="1">
        <v>263</v>
      </c>
      <c r="AC29" s="1">
        <v>227</v>
      </c>
      <c r="AD29" s="1">
        <v>0</v>
      </c>
      <c r="AE29" s="1">
        <v>3</v>
      </c>
      <c r="AF29" s="1">
        <v>11</v>
      </c>
      <c r="AG29" s="1">
        <v>38</v>
      </c>
      <c r="AH29" s="1">
        <v>2849</v>
      </c>
      <c r="AI29" s="11">
        <f t="shared" si="0"/>
        <v>7.8054794520547945</v>
      </c>
      <c r="AJ29" s="1">
        <v>0</v>
      </c>
      <c r="AK29" s="1">
        <v>0</v>
      </c>
      <c r="AL29" s="1">
        <v>1</v>
      </c>
      <c r="AM29" s="1">
        <v>0</v>
      </c>
      <c r="AN29" s="1">
        <v>0</v>
      </c>
      <c r="AO29" s="1">
        <v>0</v>
      </c>
      <c r="AP29" s="1">
        <v>0</v>
      </c>
      <c r="AQ29" s="1">
        <v>1</v>
      </c>
      <c r="AR29" s="1">
        <v>0</v>
      </c>
      <c r="AS29" s="1">
        <v>0</v>
      </c>
      <c r="AT29" s="1">
        <v>5</v>
      </c>
      <c r="AU29" s="1">
        <v>90</v>
      </c>
      <c r="AV29" s="1">
        <v>59062</v>
      </c>
    </row>
    <row r="30" spans="1:51" s="1" customFormat="1" x14ac:dyDescent="0.25">
      <c r="A30" s="1" t="str" cm="1">
        <f t="array" ref="A30">_xlfn.IFS(AG30&gt;=70,"70 and Older",AND(AG30&gt;=60,AG30&lt;70),"60-69",AND(AG30&gt;=50,AG30&lt;60),"50-59",AND(AG30&gt;=40,AG30&lt;50),"40-49",AND(AG30&gt;=30,AG30&lt;40),"30-39",AND(AG30&gt;=20,AG30&lt;30),"20-29")</f>
        <v>50-59</v>
      </c>
      <c r="B30" s="1" t="str" cm="1">
        <f t="array" ref="B30">_xlfn.IFS(AO30=1,$AO$1,AP30=1,$AP$1,AQ30=1,$AQ$1,AR30=1,$AR$1,AS30=1,$AS$1)</f>
        <v>Graduation</v>
      </c>
      <c r="C30" s="1" t="str" cm="1">
        <f t="array" ref="C30">_xlfn.IFS(AJ30=1,$AJ$1,AK30=1,$AK$1,AL30=1,$AL$1,AM30=1,$AM$1,AN30=1,$AN$1)</f>
        <v>Together</v>
      </c>
      <c r="D30" s="1">
        <v>0</v>
      </c>
      <c r="E30" s="1">
        <v>1</v>
      </c>
      <c r="F30" s="1" t="str" cm="1">
        <f t="array" ref="F30">_xlfn.IFS(AV30&lt;43783,"1.Low Income",AND(AV30&gt;=43783,AV30&lt;=64856),"2.Mid Income",AV30&gt;64856,"3.High Income")</f>
        <v>3.High Income</v>
      </c>
      <c r="G30" s="1" t="str" cm="1">
        <f t="array" ref="G30">_xlfn.IFS(AU30&lt;=30,"&lt;1 month",AND(AU30&gt;30,AU30&lt;=60),"1-2months",AU30&gt;60,"2months +")</f>
        <v>1-2months</v>
      </c>
      <c r="H30" s="1" t="str" cm="1">
        <f t="array" ref="H30">_xlfn.IFS(AT30&lt;5,"&lt;5times",AND(AT30&gt;=5,AT30&lt;=10),"05-10times",AND(AT30&gt;=11,AT30&lt;=15),"11-15times",AT30&gt;=16,"16times or more")</f>
        <v>&lt;5times</v>
      </c>
      <c r="I30" s="1" t="s">
        <v>99</v>
      </c>
      <c r="J30" s="1" t="str">
        <f t="shared" si="1"/>
        <v>7-8 years</v>
      </c>
      <c r="K30" s="2">
        <v>208</v>
      </c>
      <c r="L30" s="2">
        <v>17</v>
      </c>
      <c r="M30" s="2">
        <v>76</v>
      </c>
      <c r="N30" s="2">
        <v>36</v>
      </c>
      <c r="O30" s="2">
        <v>17</v>
      </c>
      <c r="P30" s="2">
        <v>38</v>
      </c>
      <c r="Q30" s="8">
        <v>0</v>
      </c>
      <c r="R30" s="8">
        <v>0</v>
      </c>
      <c r="S30" s="8">
        <v>0</v>
      </c>
      <c r="T30" s="8">
        <v>0</v>
      </c>
      <c r="U30" s="8">
        <v>0</v>
      </c>
      <c r="V30" s="8">
        <v>0</v>
      </c>
      <c r="W30" s="6">
        <v>2</v>
      </c>
      <c r="X30" s="6">
        <v>3</v>
      </c>
      <c r="Y30" s="6">
        <v>3</v>
      </c>
      <c r="Z30" s="6">
        <v>7</v>
      </c>
      <c r="AB30" s="1">
        <v>1241</v>
      </c>
      <c r="AC30" s="1">
        <v>1144</v>
      </c>
      <c r="AD30" s="1">
        <v>0</v>
      </c>
      <c r="AE30" s="1">
        <v>3</v>
      </c>
      <c r="AF30" s="1">
        <v>11</v>
      </c>
      <c r="AG30" s="1">
        <v>51</v>
      </c>
      <c r="AH30" s="1">
        <v>2848</v>
      </c>
      <c r="AI30" s="11">
        <f t="shared" si="0"/>
        <v>7.8027397260273972</v>
      </c>
      <c r="AJ30" s="1">
        <v>0</v>
      </c>
      <c r="AK30" s="1">
        <v>0</v>
      </c>
      <c r="AL30" s="1">
        <v>0</v>
      </c>
      <c r="AM30" s="1">
        <v>1</v>
      </c>
      <c r="AN30" s="1">
        <v>0</v>
      </c>
      <c r="AO30" s="1">
        <v>0</v>
      </c>
      <c r="AP30" s="1">
        <v>0</v>
      </c>
      <c r="AQ30" s="1">
        <v>1</v>
      </c>
      <c r="AR30" s="1">
        <v>0</v>
      </c>
      <c r="AS30" s="1">
        <v>0</v>
      </c>
      <c r="AT30" s="1">
        <v>1</v>
      </c>
      <c r="AU30" s="1">
        <v>58</v>
      </c>
      <c r="AV30" s="1">
        <v>82716</v>
      </c>
    </row>
    <row r="31" spans="1:51" s="1" customFormat="1" x14ac:dyDescent="0.25">
      <c r="A31" s="1" t="str" cm="1">
        <f t="array" ref="A31">_xlfn.IFS(AG31&gt;=70,"70 and Older",AND(AG31&gt;=60,AG31&lt;70),"60-69",AND(AG31&gt;=50,AG31&lt;60),"50-59",AND(AG31&gt;=40,AG31&lt;50),"40-49",AND(AG31&gt;=30,AG31&lt;40),"30-39",AND(AG31&gt;=20,AG31&lt;30),"20-29")</f>
        <v>30-39</v>
      </c>
      <c r="B31" s="1" t="str" cm="1">
        <f t="array" ref="B31">_xlfn.IFS(AO31=1,$AO$1,AP31=1,$AP$1,AQ31=1,$AQ$1,AR31=1,$AR$1,AS31=1,$AS$1)</f>
        <v>Graduation</v>
      </c>
      <c r="C31" s="1" t="str" cm="1">
        <f t="array" ref="C31">_xlfn.IFS(AJ31=1,$AJ$1,AK31=1,$AK$1,AL31=1,$AL$1,AM31=1,$AM$1,AN31=1,$AN$1)</f>
        <v>Together</v>
      </c>
      <c r="D31" s="1">
        <v>1</v>
      </c>
      <c r="E31" s="1">
        <v>0</v>
      </c>
      <c r="F31" s="1" t="str" cm="1">
        <f t="array" ref="F31">_xlfn.IFS(AV31&lt;43783,"1.Low Income",AND(AV31&gt;=43783,AV31&lt;=64856),"2.Mid Income",AV31&gt;64856,"3.High Income")</f>
        <v>3.High Income</v>
      </c>
      <c r="G31" s="1" t="str" cm="1">
        <f t="array" ref="G31">_xlfn.IFS(AU31&lt;=30,"&lt;1 month",AND(AU31&gt;30,AU31&lt;=60),"1-2months",AU31&gt;60,"2months +")</f>
        <v>2months +</v>
      </c>
      <c r="H31" s="1" t="str" cm="1">
        <f t="array" ref="H31">_xlfn.IFS(AT31&lt;5,"&lt;5times",AND(AT31&gt;=5,AT31&lt;=10),"05-10times",AND(AT31&gt;=11,AT31&lt;=15),"11-15times",AT31&gt;=16,"16times or more")</f>
        <v>&lt;5times</v>
      </c>
      <c r="I31" s="1" t="s">
        <v>99</v>
      </c>
      <c r="J31" s="1" t="str">
        <f t="shared" si="1"/>
        <v>7-8 years</v>
      </c>
      <c r="K31" s="2">
        <v>138</v>
      </c>
      <c r="L31" s="2">
        <v>120</v>
      </c>
      <c r="M31" s="2">
        <v>204</v>
      </c>
      <c r="N31" s="2">
        <v>16</v>
      </c>
      <c r="O31" s="2">
        <v>126</v>
      </c>
      <c r="P31" s="2">
        <v>60</v>
      </c>
      <c r="Q31" s="8">
        <v>0</v>
      </c>
      <c r="R31" s="8">
        <v>0</v>
      </c>
      <c r="S31" s="8">
        <v>0</v>
      </c>
      <c r="T31" s="8">
        <v>0</v>
      </c>
      <c r="U31" s="8">
        <v>0</v>
      </c>
      <c r="V31" s="8">
        <v>0</v>
      </c>
      <c r="W31" s="6">
        <v>3</v>
      </c>
      <c r="X31" s="6">
        <v>7</v>
      </c>
      <c r="Y31" s="6">
        <v>4</v>
      </c>
      <c r="Z31" s="6">
        <v>7</v>
      </c>
      <c r="AB31" s="1">
        <v>1889</v>
      </c>
      <c r="AC31" s="1">
        <v>1648</v>
      </c>
      <c r="AD31" s="1">
        <v>1</v>
      </c>
      <c r="AE31" s="1">
        <v>3</v>
      </c>
      <c r="AF31" s="1">
        <v>11</v>
      </c>
      <c r="AG31" s="1">
        <v>37</v>
      </c>
      <c r="AH31" s="1">
        <v>2848</v>
      </c>
      <c r="AI31" s="11">
        <f t="shared" si="0"/>
        <v>7.8027397260273972</v>
      </c>
      <c r="AJ31" s="1">
        <v>0</v>
      </c>
      <c r="AK31" s="1">
        <v>0</v>
      </c>
      <c r="AL31" s="1">
        <v>0</v>
      </c>
      <c r="AM31" s="1">
        <v>1</v>
      </c>
      <c r="AN31" s="1">
        <v>0</v>
      </c>
      <c r="AO31" s="1">
        <v>0</v>
      </c>
      <c r="AP31" s="1">
        <v>0</v>
      </c>
      <c r="AQ31" s="1">
        <v>1</v>
      </c>
      <c r="AR31" s="1">
        <v>0</v>
      </c>
      <c r="AS31" s="1">
        <v>0</v>
      </c>
      <c r="AT31" s="1">
        <v>2</v>
      </c>
      <c r="AU31" s="1">
        <v>71</v>
      </c>
      <c r="AV31" s="1">
        <v>76068</v>
      </c>
    </row>
    <row r="32" spans="1:51" s="1" customFormat="1" x14ac:dyDescent="0.25">
      <c r="A32" s="1" t="str" cm="1">
        <f t="array" ref="A32">_xlfn.IFS(AG32&gt;=70,"70 and Older",AND(AG32&gt;=60,AG32&lt;70),"60-69",AND(AG32&gt;=50,AG32&lt;60),"50-59",AND(AG32&gt;=40,AG32&lt;50),"40-49",AND(AG32&gt;=30,AG32&lt;40),"30-39",AND(AG32&gt;=20,AG32&lt;30),"20-29")</f>
        <v>30-39</v>
      </c>
      <c r="B32" s="1" t="str" cm="1">
        <f t="array" ref="B32">_xlfn.IFS(AO32=1,$AO$1,AP32=1,$AP$1,AQ32=1,$AQ$1,AR32=1,$AR$1,AS32=1,$AS$1)</f>
        <v>Graduation</v>
      </c>
      <c r="C32" s="1" t="str" cm="1">
        <f t="array" ref="C32">_xlfn.IFS(AJ32=1,$AJ$1,AK32=1,$AK$1,AL32=1,$AL$1,AM32=1,$AM$1,AN32=1,$AN$1)</f>
        <v>Single</v>
      </c>
      <c r="D32" s="1">
        <v>0</v>
      </c>
      <c r="E32" s="1">
        <v>0</v>
      </c>
      <c r="F32" s="1" t="str" cm="1">
        <f t="array" ref="F32">_xlfn.IFS(AV32&lt;43783,"1.Low Income",AND(AV32&gt;=43783,AV32&lt;=64856),"2.Mid Income",AV32&gt;64856,"3.High Income")</f>
        <v>3.High Income</v>
      </c>
      <c r="G32" s="1" t="str" cm="1">
        <f t="array" ref="G32">_xlfn.IFS(AU32&lt;=30,"&lt;1 month",AND(AU32&gt;30,AU32&lt;=60),"1-2months",AU32&gt;60,"2months +")</f>
        <v>1-2months</v>
      </c>
      <c r="H32" s="1" t="str" cm="1">
        <f t="array" ref="H32">_xlfn.IFS(AT32&lt;5,"&lt;5times",AND(AT32&gt;=5,AT32&lt;=10),"05-10times",AND(AT32&gt;=11,AT32&lt;=15),"11-15times",AT32&gt;=16,"16times or more")</f>
        <v>&lt;5times</v>
      </c>
      <c r="I32" s="1" t="s">
        <v>99</v>
      </c>
      <c r="J32" s="1" t="str">
        <f t="shared" si="1"/>
        <v>7-8 years</v>
      </c>
      <c r="K32" s="2">
        <v>620</v>
      </c>
      <c r="L32" s="2">
        <v>26</v>
      </c>
      <c r="M32" s="2">
        <v>195</v>
      </c>
      <c r="N32" s="2">
        <v>34</v>
      </c>
      <c r="O32" s="2">
        <v>17</v>
      </c>
      <c r="P32" s="2">
        <v>141</v>
      </c>
      <c r="Q32" s="8">
        <v>0</v>
      </c>
      <c r="R32" s="8">
        <v>0</v>
      </c>
      <c r="S32" s="8">
        <v>0</v>
      </c>
      <c r="T32" s="8">
        <v>0</v>
      </c>
      <c r="U32" s="8">
        <v>0</v>
      </c>
      <c r="V32" s="8">
        <v>0</v>
      </c>
      <c r="W32" s="6">
        <v>1</v>
      </c>
      <c r="X32" s="6">
        <v>6</v>
      </c>
      <c r="Y32" s="6">
        <v>4</v>
      </c>
      <c r="Z32" s="6">
        <v>13</v>
      </c>
      <c r="AB32" s="1">
        <v>1500</v>
      </c>
      <c r="AC32" s="1">
        <v>1462</v>
      </c>
      <c r="AD32" s="1">
        <v>0</v>
      </c>
      <c r="AE32" s="1">
        <v>3</v>
      </c>
      <c r="AF32" s="1">
        <v>11</v>
      </c>
      <c r="AG32" s="1">
        <v>32</v>
      </c>
      <c r="AH32" s="1">
        <v>2847</v>
      </c>
      <c r="AI32" s="11">
        <f t="shared" si="0"/>
        <v>7.8</v>
      </c>
      <c r="AJ32" s="1">
        <v>0</v>
      </c>
      <c r="AK32" s="1">
        <v>0</v>
      </c>
      <c r="AL32" s="1">
        <v>1</v>
      </c>
      <c r="AM32" s="1">
        <v>0</v>
      </c>
      <c r="AN32" s="1">
        <v>0</v>
      </c>
      <c r="AO32" s="1">
        <v>0</v>
      </c>
      <c r="AP32" s="1">
        <v>0</v>
      </c>
      <c r="AQ32" s="1">
        <v>1</v>
      </c>
      <c r="AR32" s="1">
        <v>0</v>
      </c>
      <c r="AS32" s="1">
        <v>0</v>
      </c>
      <c r="AT32" s="1">
        <v>1</v>
      </c>
      <c r="AU32" s="1">
        <v>45</v>
      </c>
      <c r="AV32" s="1">
        <v>83257</v>
      </c>
    </row>
    <row r="33" spans="1:48" s="1" customFormat="1" x14ac:dyDescent="0.25">
      <c r="A33" s="1" t="str" cm="1">
        <f t="array" ref="A33">_xlfn.IFS(AG33&gt;=70,"70 and Older",AND(AG33&gt;=60,AG33&lt;70),"60-69",AND(AG33&gt;=50,AG33&lt;60),"50-59",AND(AG33&gt;=40,AG33&lt;50),"40-49",AND(AG33&gt;=30,AG33&lt;40),"30-39",AND(AG33&gt;=20,AG33&lt;30),"20-29")</f>
        <v>30-39</v>
      </c>
      <c r="B33" s="1" t="str" cm="1">
        <f t="array" ref="B33">_xlfn.IFS(AO33=1,$AO$1,AP33=1,$AP$1,AQ33=1,$AQ$1,AR33=1,$AR$1,AS33=1,$AS$1)</f>
        <v>Graduation</v>
      </c>
      <c r="C33" s="1" t="str" cm="1">
        <f t="array" ref="C33">_xlfn.IFS(AJ33=1,$AJ$1,AK33=1,$AK$1,AL33=1,$AL$1,AM33=1,$AM$1,AN33=1,$AN$1)</f>
        <v>Single</v>
      </c>
      <c r="D33" s="1">
        <v>0</v>
      </c>
      <c r="E33" s="1">
        <v>1</v>
      </c>
      <c r="F33" s="1" t="str" cm="1">
        <f t="array" ref="F33">_xlfn.IFS(AV33&lt;43783,"1.Low Income",AND(AV33&gt;=43783,AV33&lt;=64856),"2.Mid Income",AV33&gt;64856,"3.High Income")</f>
        <v>3.High Income</v>
      </c>
      <c r="G33" s="1" t="str" cm="1">
        <f t="array" ref="G33">_xlfn.IFS(AU33&lt;=30,"&lt;1 month",AND(AU33&gt;30,AU33&lt;=60),"1-2months",AU33&gt;60,"2months +")</f>
        <v>1-2months</v>
      </c>
      <c r="H33" s="1" t="str" cm="1">
        <f t="array" ref="H33">_xlfn.IFS(AT33&lt;5,"&lt;5times",AND(AT33&gt;=5,AT33&lt;=10),"05-10times",AND(AT33&gt;=11,AT33&lt;=15),"11-15times",AT33&gt;=16,"16times or more")</f>
        <v>&lt;5times</v>
      </c>
      <c r="I33" s="1" t="s">
        <v>99</v>
      </c>
      <c r="J33" s="1" t="str">
        <f t="shared" si="1"/>
        <v>7-8 years</v>
      </c>
      <c r="K33" s="2">
        <v>315</v>
      </c>
      <c r="L33" s="2">
        <v>4</v>
      </c>
      <c r="M33" s="2">
        <v>62</v>
      </c>
      <c r="N33" s="2">
        <v>41</v>
      </c>
      <c r="O33" s="2">
        <v>31</v>
      </c>
      <c r="P33" s="2">
        <v>146</v>
      </c>
      <c r="Q33" s="8">
        <v>0</v>
      </c>
      <c r="R33" s="8">
        <v>0</v>
      </c>
      <c r="S33" s="8">
        <v>0</v>
      </c>
      <c r="T33" s="8">
        <v>0</v>
      </c>
      <c r="U33" s="8">
        <v>0</v>
      </c>
      <c r="V33" s="8">
        <v>0</v>
      </c>
      <c r="W33" s="6">
        <v>2</v>
      </c>
      <c r="X33" s="6">
        <v>7</v>
      </c>
      <c r="Y33" s="6">
        <v>1</v>
      </c>
      <c r="Z33" s="6">
        <v>7</v>
      </c>
      <c r="AB33" s="1">
        <v>1500</v>
      </c>
      <c r="AC33" s="1">
        <v>1462</v>
      </c>
      <c r="AD33" s="1">
        <v>0</v>
      </c>
      <c r="AE33" s="1">
        <v>3</v>
      </c>
      <c r="AF33" s="1">
        <v>11</v>
      </c>
      <c r="AG33" s="1">
        <v>32</v>
      </c>
      <c r="AH33" s="1">
        <v>2847</v>
      </c>
      <c r="AI33" s="11">
        <f t="shared" si="0"/>
        <v>7.8</v>
      </c>
      <c r="AJ33" s="1">
        <v>0</v>
      </c>
      <c r="AK33" s="1">
        <v>0</v>
      </c>
      <c r="AL33" s="1">
        <v>1</v>
      </c>
      <c r="AM33" s="1">
        <v>0</v>
      </c>
      <c r="AN33" s="1">
        <v>0</v>
      </c>
      <c r="AO33" s="1">
        <v>0</v>
      </c>
      <c r="AP33" s="1">
        <v>0</v>
      </c>
      <c r="AQ33" s="1">
        <v>1</v>
      </c>
      <c r="AR33" s="1">
        <v>0</v>
      </c>
      <c r="AS33" s="1">
        <v>0</v>
      </c>
      <c r="AT33" s="1">
        <v>3</v>
      </c>
      <c r="AU33" s="1">
        <v>33</v>
      </c>
      <c r="AV33" s="1">
        <v>75507</v>
      </c>
    </row>
    <row r="34" spans="1:48" s="1" customFormat="1" x14ac:dyDescent="0.25">
      <c r="A34" s="1" t="str" cm="1">
        <f t="array" ref="A34">_xlfn.IFS(AG34&gt;=70,"70 and Older",AND(AG34&gt;=60,AG34&lt;70),"60-69",AND(AG34&gt;=50,AG34&lt;60),"50-59",AND(AG34&gt;=40,AG34&lt;50),"40-49",AND(AG34&gt;=30,AG34&lt;40),"30-39",AND(AG34&gt;=20,AG34&lt;30),"20-29")</f>
        <v>40-49</v>
      </c>
      <c r="B34" s="1" t="str" cm="1">
        <f t="array" ref="B34">_xlfn.IFS(AO34=1,$AO$1,AP34=1,$AP$1,AQ34=1,$AQ$1,AR34=1,$AR$1,AS34=1,$AS$1)</f>
        <v>Graduation</v>
      </c>
      <c r="C34" s="1" t="str" cm="1">
        <f t="array" ref="C34">_xlfn.IFS(AJ34=1,$AJ$1,AK34=1,$AK$1,AL34=1,$AL$1,AM34=1,$AM$1,AN34=1,$AN$1)</f>
        <v>Married</v>
      </c>
      <c r="D34" s="1">
        <v>0</v>
      </c>
      <c r="E34" s="1">
        <v>1</v>
      </c>
      <c r="F34" s="1" t="str" cm="1">
        <f t="array" ref="F34">_xlfn.IFS(AV34&lt;43783,"1.Low Income",AND(AV34&gt;=43783,AV34&lt;=64856),"2.Mid Income",AV34&gt;64856,"3.High Income")</f>
        <v>3.High Income</v>
      </c>
      <c r="G34" s="1" t="str" cm="1">
        <f t="array" ref="G34">_xlfn.IFS(AU34&lt;=30,"&lt;1 month",AND(AU34&gt;30,AU34&lt;=60),"1-2months",AU34&gt;60,"2months +")</f>
        <v>1-2months</v>
      </c>
      <c r="H34" s="1" t="str" cm="1">
        <f t="array" ref="H34">_xlfn.IFS(AT34&lt;5,"&lt;5times",AND(AT34&gt;=5,AT34&lt;=10),"05-10times",AND(AT34&gt;=11,AT34&lt;=15),"11-15times",AT34&gt;=16,"16times or more")</f>
        <v>&lt;5times</v>
      </c>
      <c r="I34" s="1" t="s">
        <v>99</v>
      </c>
      <c r="J34" s="1" t="str">
        <f t="shared" si="1"/>
        <v>7-8 years</v>
      </c>
      <c r="K34" s="2">
        <v>10</v>
      </c>
      <c r="L34" s="2">
        <v>0</v>
      </c>
      <c r="M34" s="2">
        <v>11</v>
      </c>
      <c r="N34" s="2">
        <v>17</v>
      </c>
      <c r="O34" s="2">
        <v>29</v>
      </c>
      <c r="P34" s="2">
        <v>29</v>
      </c>
      <c r="Q34" s="8">
        <v>0</v>
      </c>
      <c r="R34" s="8">
        <v>0</v>
      </c>
      <c r="S34" s="8">
        <v>0</v>
      </c>
      <c r="T34" s="8">
        <v>0</v>
      </c>
      <c r="U34" s="8">
        <v>0</v>
      </c>
      <c r="V34" s="8">
        <v>0</v>
      </c>
      <c r="W34" s="6">
        <v>1</v>
      </c>
      <c r="X34" s="6">
        <v>1</v>
      </c>
      <c r="Y34" s="6">
        <v>2</v>
      </c>
      <c r="Z34" s="6">
        <v>2</v>
      </c>
      <c r="AB34" s="1">
        <v>1118</v>
      </c>
      <c r="AC34" s="1">
        <v>1089</v>
      </c>
      <c r="AD34" s="1">
        <v>0</v>
      </c>
      <c r="AE34" s="1">
        <v>3</v>
      </c>
      <c r="AF34" s="1">
        <v>11</v>
      </c>
      <c r="AG34" s="1">
        <v>40</v>
      </c>
      <c r="AH34" s="1">
        <v>2846</v>
      </c>
      <c r="AI34" s="11">
        <f t="shared" si="0"/>
        <v>7.7972602739726025</v>
      </c>
      <c r="AJ34" s="1">
        <v>0</v>
      </c>
      <c r="AK34" s="1">
        <v>1</v>
      </c>
      <c r="AL34" s="1">
        <v>0</v>
      </c>
      <c r="AM34" s="1">
        <v>0</v>
      </c>
      <c r="AN34" s="1">
        <v>0</v>
      </c>
      <c r="AO34" s="1">
        <v>0</v>
      </c>
      <c r="AP34" s="1">
        <v>0</v>
      </c>
      <c r="AQ34" s="1">
        <v>1</v>
      </c>
      <c r="AR34" s="1">
        <v>0</v>
      </c>
      <c r="AS34" s="1">
        <v>0</v>
      </c>
      <c r="AT34" s="1">
        <v>2</v>
      </c>
      <c r="AU34" s="1">
        <v>41</v>
      </c>
      <c r="AV34" s="1">
        <v>77882</v>
      </c>
    </row>
    <row r="35" spans="1:48" s="1" customFormat="1" x14ac:dyDescent="0.25">
      <c r="A35" s="1" t="str" cm="1">
        <f t="array" ref="A35">_xlfn.IFS(AG35&gt;=70,"70 and Older",AND(AG35&gt;=60,AG35&lt;70),"60-69",AND(AG35&gt;=50,AG35&lt;60),"50-59",AND(AG35&gt;=40,AG35&lt;50),"40-49",AND(AG35&gt;=30,AG35&lt;40),"30-39",AND(AG35&gt;=20,AG35&lt;30),"20-29")</f>
        <v>40-49</v>
      </c>
      <c r="B35" s="1" t="str" cm="1">
        <f t="array" ref="B35">_xlfn.IFS(AO35=1,$AO$1,AP35=1,$AP$1,AQ35=1,$AQ$1,AR35=1,$AR$1,AS35=1,$AS$1)</f>
        <v>PhD</v>
      </c>
      <c r="C35" s="1" t="str" cm="1">
        <f t="array" ref="C35">_xlfn.IFS(AJ35=1,$AJ$1,AK35=1,$AK$1,AL35=1,$AL$1,AM35=1,$AM$1,AN35=1,$AN$1)</f>
        <v>Together</v>
      </c>
      <c r="D35" s="1">
        <v>0</v>
      </c>
      <c r="E35" s="1">
        <v>1</v>
      </c>
      <c r="F35" s="1" t="str" cm="1">
        <f t="array" ref="F35">_xlfn.IFS(AV35&lt;43783,"1.Low Income",AND(AV35&gt;=43783,AV35&lt;=64856),"2.Mid Income",AV35&gt;64856,"3.High Income")</f>
        <v>3.High Income</v>
      </c>
      <c r="G35" s="1" t="str" cm="1">
        <f t="array" ref="G35">_xlfn.IFS(AU35&lt;=30,"&lt;1 month",AND(AU35&gt;30,AU35&lt;=60),"1-2months",AU35&gt;60,"2months +")</f>
        <v>2months +</v>
      </c>
      <c r="H35" s="1" t="str" cm="1">
        <f t="array" ref="H35">_xlfn.IFS(AT35&lt;5,"&lt;5times",AND(AT35&gt;=5,AT35&lt;=10),"05-10times",AND(AT35&gt;=11,AT35&lt;=15),"11-15times",AT35&gt;=16,"16times or more")</f>
        <v>&lt;5times</v>
      </c>
      <c r="I35" s="1" t="s">
        <v>99</v>
      </c>
      <c r="J35" s="1" t="str">
        <f t="shared" si="1"/>
        <v>7-8 years</v>
      </c>
      <c r="K35" s="2">
        <v>473</v>
      </c>
      <c r="L35" s="2">
        <v>21</v>
      </c>
      <c r="M35" s="2">
        <v>176</v>
      </c>
      <c r="N35" s="2">
        <v>19</v>
      </c>
      <c r="O35" s="2">
        <v>21</v>
      </c>
      <c r="P35" s="2">
        <v>56</v>
      </c>
      <c r="Q35" s="8">
        <v>0</v>
      </c>
      <c r="R35" s="8">
        <v>0</v>
      </c>
      <c r="S35" s="8">
        <v>0</v>
      </c>
      <c r="T35" s="8">
        <v>0</v>
      </c>
      <c r="U35" s="8">
        <v>0</v>
      </c>
      <c r="V35" s="8">
        <v>0</v>
      </c>
      <c r="W35" s="6">
        <v>3</v>
      </c>
      <c r="X35" s="6">
        <v>9</v>
      </c>
      <c r="Y35" s="6">
        <v>2</v>
      </c>
      <c r="Z35" s="6">
        <v>9</v>
      </c>
      <c r="AB35" s="1">
        <v>1214</v>
      </c>
      <c r="AC35" s="1">
        <v>1202</v>
      </c>
      <c r="AD35" s="1">
        <v>0</v>
      </c>
      <c r="AE35" s="1">
        <v>3</v>
      </c>
      <c r="AF35" s="1">
        <v>11</v>
      </c>
      <c r="AG35" s="1">
        <v>48</v>
      </c>
      <c r="AH35" s="1">
        <v>2846</v>
      </c>
      <c r="AI35" s="11">
        <f t="shared" si="0"/>
        <v>7.7972602739726025</v>
      </c>
      <c r="AJ35" s="1">
        <v>0</v>
      </c>
      <c r="AK35" s="1">
        <v>0</v>
      </c>
      <c r="AL35" s="1">
        <v>0</v>
      </c>
      <c r="AM35" s="1">
        <v>1</v>
      </c>
      <c r="AN35" s="1">
        <v>0</v>
      </c>
      <c r="AO35" s="1">
        <v>0</v>
      </c>
      <c r="AP35" s="1">
        <v>0</v>
      </c>
      <c r="AQ35" s="1">
        <v>0</v>
      </c>
      <c r="AR35" s="1">
        <v>0</v>
      </c>
      <c r="AS35" s="1">
        <v>1</v>
      </c>
      <c r="AT35" s="1">
        <v>3</v>
      </c>
      <c r="AU35" s="1">
        <v>70</v>
      </c>
      <c r="AV35" s="1">
        <v>71322</v>
      </c>
    </row>
    <row r="36" spans="1:48" s="1" customFormat="1" x14ac:dyDescent="0.25">
      <c r="A36" s="1" t="str" cm="1">
        <f t="array" ref="A36">_xlfn.IFS(AG36&gt;=70,"70 and Older",AND(AG36&gt;=60,AG36&lt;70),"60-69",AND(AG36&gt;=50,AG36&lt;60),"50-59",AND(AG36&gt;=40,AG36&lt;50),"40-49",AND(AG36&gt;=30,AG36&lt;40),"30-39",AND(AG36&gt;=20,AG36&lt;30),"20-29")</f>
        <v>50-59</v>
      </c>
      <c r="B36" s="1" t="str" cm="1">
        <f t="array" ref="B36">_xlfn.IFS(AO36=1,$AO$1,AP36=1,$AP$1,AQ36=1,$AQ$1,AR36=1,$AR$1,AS36=1,$AS$1)</f>
        <v>Master</v>
      </c>
      <c r="C36" s="1" t="str" cm="1">
        <f t="array" ref="C36">_xlfn.IFS(AJ36=1,$AJ$1,AK36=1,$AK$1,AL36=1,$AL$1,AM36=1,$AM$1,AN36=1,$AN$1)</f>
        <v>Married</v>
      </c>
      <c r="D36" s="1">
        <v>0</v>
      </c>
      <c r="E36" s="1">
        <v>1</v>
      </c>
      <c r="F36" s="1" t="str" cm="1">
        <f t="array" ref="F36">_xlfn.IFS(AV36&lt;43783,"1.Low Income",AND(AV36&gt;=43783,AV36&lt;=64856),"2.Mid Income",AV36&gt;64856,"3.High Income")</f>
        <v>2.Mid Income</v>
      </c>
      <c r="G36" s="1" t="str" cm="1">
        <f t="array" ref="G36">_xlfn.IFS(AU36&lt;=30,"&lt;1 month",AND(AU36&gt;30,AU36&lt;=60),"1-2months",AU36&gt;60,"2months +")</f>
        <v>1-2months</v>
      </c>
      <c r="H36" s="1" t="str" cm="1">
        <f t="array" ref="H36">_xlfn.IFS(AT36&lt;5,"&lt;5times",AND(AT36&gt;=5,AT36&lt;=10),"05-10times",AND(AT36&gt;=11,AT36&lt;=15),"11-15times",AT36&gt;=16,"16times or more")</f>
        <v>05-10times</v>
      </c>
      <c r="I36" s="1" t="s">
        <v>99</v>
      </c>
      <c r="J36" s="1" t="str">
        <f t="shared" si="1"/>
        <v>7-8 years</v>
      </c>
      <c r="K36" s="2">
        <v>752</v>
      </c>
      <c r="L36" s="2">
        <v>122</v>
      </c>
      <c r="M36" s="2">
        <v>476</v>
      </c>
      <c r="N36" s="2">
        <v>39</v>
      </c>
      <c r="O36" s="2">
        <v>153</v>
      </c>
      <c r="P36" s="2">
        <v>34</v>
      </c>
      <c r="Q36" s="8">
        <v>0</v>
      </c>
      <c r="R36" s="8">
        <v>0</v>
      </c>
      <c r="S36" s="8">
        <v>0</v>
      </c>
      <c r="T36" s="8">
        <v>0</v>
      </c>
      <c r="U36" s="8">
        <v>0</v>
      </c>
      <c r="V36" s="8">
        <v>0</v>
      </c>
      <c r="W36" s="6">
        <v>1</v>
      </c>
      <c r="X36" s="6">
        <v>10</v>
      </c>
      <c r="Y36" s="6">
        <v>2</v>
      </c>
      <c r="Z36" s="6">
        <v>11</v>
      </c>
      <c r="AB36" s="1">
        <v>1661</v>
      </c>
      <c r="AC36" s="1">
        <v>1629</v>
      </c>
      <c r="AD36" s="1">
        <v>0</v>
      </c>
      <c r="AE36" s="1">
        <v>3</v>
      </c>
      <c r="AF36" s="1">
        <v>11</v>
      </c>
      <c r="AG36" s="1">
        <v>56</v>
      </c>
      <c r="AH36" s="1">
        <v>2846</v>
      </c>
      <c r="AI36" s="11">
        <f t="shared" si="0"/>
        <v>7.7972602739726025</v>
      </c>
      <c r="AJ36" s="1">
        <v>0</v>
      </c>
      <c r="AK36" s="1">
        <v>1</v>
      </c>
      <c r="AL36" s="1">
        <v>0</v>
      </c>
      <c r="AM36" s="1">
        <v>0</v>
      </c>
      <c r="AN36" s="1">
        <v>0</v>
      </c>
      <c r="AO36" s="1">
        <v>0</v>
      </c>
      <c r="AP36" s="1">
        <v>0</v>
      </c>
      <c r="AQ36" s="1">
        <v>0</v>
      </c>
      <c r="AR36" s="1">
        <v>1</v>
      </c>
      <c r="AS36" s="1">
        <v>0</v>
      </c>
      <c r="AT36" s="1">
        <v>5</v>
      </c>
      <c r="AU36" s="1">
        <v>59</v>
      </c>
      <c r="AV36" s="1">
        <v>63564</v>
      </c>
    </row>
    <row r="37" spans="1:48" s="1" customFormat="1" x14ac:dyDescent="0.25">
      <c r="A37" s="1" t="str" cm="1">
        <f t="array" ref="A37">_xlfn.IFS(AG37&gt;=70,"70 and Older",AND(AG37&gt;=60,AG37&lt;70),"60-69",AND(AG37&gt;=50,AG37&lt;60),"50-59",AND(AG37&gt;=40,AG37&lt;50),"40-49",AND(AG37&gt;=30,AG37&lt;40),"30-39",AND(AG37&gt;=20,AG37&lt;30),"20-29")</f>
        <v>40-49</v>
      </c>
      <c r="B37" s="1" t="str" cm="1">
        <f t="array" ref="B37">_xlfn.IFS(AO37=1,$AO$1,AP37=1,$AP$1,AQ37=1,$AQ$1,AR37=1,$AR$1,AS37=1,$AS$1)</f>
        <v>Graduation</v>
      </c>
      <c r="C37" s="1" t="str" cm="1">
        <f t="array" ref="C37">_xlfn.IFS(AJ37=1,$AJ$1,AK37=1,$AK$1,AL37=1,$AL$1,AM37=1,$AM$1,AN37=1,$AN$1)</f>
        <v>Married</v>
      </c>
      <c r="D37" s="1">
        <v>0</v>
      </c>
      <c r="E37" s="1">
        <v>0</v>
      </c>
      <c r="F37" s="1" t="str" cm="1">
        <f t="array" ref="F37">_xlfn.IFS(AV37&lt;43783,"1.Low Income",AND(AV37&gt;=43783,AV37&lt;=64856),"2.Mid Income",AV37&gt;64856,"3.High Income")</f>
        <v>3.High Income</v>
      </c>
      <c r="G37" s="1" t="str" cm="1">
        <f t="array" ref="G37">_xlfn.IFS(AU37&lt;=30,"&lt;1 month",AND(AU37&gt;30,AU37&lt;=60),"1-2months",AU37&gt;60,"2months +")</f>
        <v>1-2months</v>
      </c>
      <c r="H37" s="1" t="str" cm="1">
        <f t="array" ref="H37">_xlfn.IFS(AT37&lt;5,"&lt;5times",AND(AT37&gt;=5,AT37&lt;=10),"05-10times",AND(AT37&gt;=11,AT37&lt;=15),"11-15times",AT37&gt;=16,"16times or more")</f>
        <v>&lt;5times</v>
      </c>
      <c r="I37" s="1" t="s">
        <v>99</v>
      </c>
      <c r="J37" s="1" t="str">
        <f t="shared" si="1"/>
        <v>7-8 years</v>
      </c>
      <c r="K37" s="2">
        <v>565</v>
      </c>
      <c r="L37" s="2">
        <v>32</v>
      </c>
      <c r="M37" s="2">
        <v>435</v>
      </c>
      <c r="N37" s="2">
        <v>28</v>
      </c>
      <c r="O37" s="2">
        <v>32</v>
      </c>
      <c r="P37" s="2">
        <v>54</v>
      </c>
      <c r="Q37" s="8">
        <v>0</v>
      </c>
      <c r="R37" s="8">
        <v>0</v>
      </c>
      <c r="S37" s="8">
        <v>0</v>
      </c>
      <c r="T37" s="8">
        <v>0</v>
      </c>
      <c r="U37" s="8">
        <v>0</v>
      </c>
      <c r="V37" s="8">
        <v>0</v>
      </c>
      <c r="W37" s="6">
        <v>1</v>
      </c>
      <c r="X37" s="6">
        <v>2</v>
      </c>
      <c r="Y37" s="6">
        <v>8</v>
      </c>
      <c r="Z37" s="6">
        <v>6</v>
      </c>
      <c r="AB37" s="1">
        <v>1163</v>
      </c>
      <c r="AC37" s="1">
        <v>1152</v>
      </c>
      <c r="AD37" s="1">
        <v>0</v>
      </c>
      <c r="AE37" s="1">
        <v>3</v>
      </c>
      <c r="AF37" s="1">
        <v>11</v>
      </c>
      <c r="AG37" s="1">
        <v>46</v>
      </c>
      <c r="AH37" s="1">
        <v>2845</v>
      </c>
      <c r="AI37" s="11">
        <f t="shared" si="0"/>
        <v>7.7945205479452051</v>
      </c>
      <c r="AJ37" s="1">
        <v>0</v>
      </c>
      <c r="AK37" s="1">
        <v>1</v>
      </c>
      <c r="AL37" s="1">
        <v>0</v>
      </c>
      <c r="AM37" s="1">
        <v>0</v>
      </c>
      <c r="AN37" s="1">
        <v>0</v>
      </c>
      <c r="AO37" s="1">
        <v>0</v>
      </c>
      <c r="AP37" s="1">
        <v>0</v>
      </c>
      <c r="AQ37" s="1">
        <v>1</v>
      </c>
      <c r="AR37" s="1">
        <v>0</v>
      </c>
      <c r="AS37" s="1">
        <v>0</v>
      </c>
      <c r="AT37" s="1">
        <v>1</v>
      </c>
      <c r="AU37" s="1">
        <v>60</v>
      </c>
      <c r="AV37" s="1">
        <v>87305</v>
      </c>
    </row>
    <row r="38" spans="1:48" s="1" customFormat="1" x14ac:dyDescent="0.25">
      <c r="A38" s="1" t="str" cm="1">
        <f t="array" ref="A38">_xlfn.IFS(AG38&gt;=70,"70 and Older",AND(AG38&gt;=60,AG38&lt;70),"60-69",AND(AG38&gt;=50,AG38&lt;60),"50-59",AND(AG38&gt;=40,AG38&lt;50),"40-49",AND(AG38&gt;=30,AG38&lt;40),"30-39",AND(AG38&gt;=20,AG38&lt;30),"20-29")</f>
        <v>40-49</v>
      </c>
      <c r="B38" s="1" t="str" cm="1">
        <f t="array" ref="B38">_xlfn.IFS(AO38=1,$AO$1,AP38=1,$AP$1,AQ38=1,$AQ$1,AR38=1,$AR$1,AS38=1,$AS$1)</f>
        <v>Graduation</v>
      </c>
      <c r="C38" s="1" t="str" cm="1">
        <f t="array" ref="C38">_xlfn.IFS(AJ38=1,$AJ$1,AK38=1,$AK$1,AL38=1,$AL$1,AM38=1,$AM$1,AN38=1,$AN$1)</f>
        <v>Married</v>
      </c>
      <c r="D38" s="1">
        <v>0</v>
      </c>
      <c r="E38" s="1">
        <v>1</v>
      </c>
      <c r="F38" s="1" t="str" cm="1">
        <f t="array" ref="F38">_xlfn.IFS(AV38&lt;43783,"1.Low Income",AND(AV38&gt;=43783,AV38&lt;=64856),"2.Mid Income",AV38&gt;64856,"3.High Income")</f>
        <v>3.High Income</v>
      </c>
      <c r="G38" s="1" t="str" cm="1">
        <f t="array" ref="G38">_xlfn.IFS(AU38&lt;=30,"&lt;1 month",AND(AU38&gt;30,AU38&lt;=60),"1-2months",AU38&gt;60,"2months +")</f>
        <v>2months +</v>
      </c>
      <c r="H38" s="1" t="str" cm="1">
        <f t="array" ref="H38">_xlfn.IFS(AT38&lt;5,"&lt;5times",AND(AT38&gt;=5,AT38&lt;=10),"05-10times",AND(AT38&gt;=11,AT38&lt;=15),"11-15times",AT38&gt;=16,"16times or more")</f>
        <v>&lt;5times</v>
      </c>
      <c r="I38" s="1" t="s">
        <v>100</v>
      </c>
      <c r="J38" s="1" t="str">
        <f t="shared" si="1"/>
        <v>7-8 years</v>
      </c>
      <c r="K38" s="2">
        <v>172</v>
      </c>
      <c r="L38" s="2">
        <v>73</v>
      </c>
      <c r="M38" s="2">
        <v>93</v>
      </c>
      <c r="N38" s="2">
        <v>95</v>
      </c>
      <c r="O38" s="2">
        <v>78</v>
      </c>
      <c r="P38" s="2">
        <v>34</v>
      </c>
      <c r="Q38" s="8">
        <v>0</v>
      </c>
      <c r="R38" s="8">
        <v>0</v>
      </c>
      <c r="S38" s="8">
        <v>0</v>
      </c>
      <c r="T38" s="8">
        <v>0</v>
      </c>
      <c r="U38" s="8">
        <v>0</v>
      </c>
      <c r="V38" s="8">
        <v>0</v>
      </c>
      <c r="W38" s="6">
        <v>2</v>
      </c>
      <c r="X38" s="6">
        <v>2</v>
      </c>
      <c r="Y38" s="6">
        <v>4</v>
      </c>
      <c r="Z38" s="6">
        <v>10</v>
      </c>
      <c r="AB38" s="1">
        <v>1163</v>
      </c>
      <c r="AC38" s="1">
        <v>1152</v>
      </c>
      <c r="AD38" s="1">
        <v>0</v>
      </c>
      <c r="AE38" s="1">
        <v>3</v>
      </c>
      <c r="AF38" s="1">
        <v>11</v>
      </c>
      <c r="AG38" s="1">
        <v>46</v>
      </c>
      <c r="AH38" s="1">
        <v>2845</v>
      </c>
      <c r="AI38" s="11">
        <f t="shared" si="0"/>
        <v>7.7945205479452051</v>
      </c>
      <c r="AJ38" s="1">
        <v>0</v>
      </c>
      <c r="AK38" s="1">
        <v>1</v>
      </c>
      <c r="AL38" s="1">
        <v>0</v>
      </c>
      <c r="AM38" s="1">
        <v>0</v>
      </c>
      <c r="AN38" s="1">
        <v>0</v>
      </c>
      <c r="AO38" s="1">
        <v>0</v>
      </c>
      <c r="AP38" s="1">
        <v>0</v>
      </c>
      <c r="AQ38" s="1">
        <v>1</v>
      </c>
      <c r="AR38" s="1">
        <v>0</v>
      </c>
      <c r="AS38" s="1">
        <v>0</v>
      </c>
      <c r="AT38" s="1">
        <v>1</v>
      </c>
      <c r="AU38" s="1">
        <v>92</v>
      </c>
      <c r="AV38" s="1">
        <v>87195</v>
      </c>
    </row>
    <row r="39" spans="1:48" s="1" customFormat="1" x14ac:dyDescent="0.25">
      <c r="A39" s="1" t="str" cm="1">
        <f t="array" ref="A39">_xlfn.IFS(AG39&gt;=70,"70 and Older",AND(AG39&gt;=60,AG39&lt;70),"60-69",AND(AG39&gt;=50,AG39&lt;60),"50-59",AND(AG39&gt;=40,AG39&lt;50),"40-49",AND(AG39&gt;=30,AG39&lt;40),"30-39",AND(AG39&gt;=20,AG39&lt;30),"20-29")</f>
        <v>50-59</v>
      </c>
      <c r="B39" s="1" t="str" cm="1">
        <f t="array" ref="B39">_xlfn.IFS(AO39=1,$AO$1,AP39=1,$AP$1,AQ39=1,$AQ$1,AR39=1,$AR$1,AS39=1,$AS$1)</f>
        <v>Graduation</v>
      </c>
      <c r="C39" s="1" t="str" cm="1">
        <f t="array" ref="C39">_xlfn.IFS(AJ39=1,$AJ$1,AK39=1,$AK$1,AL39=1,$AL$1,AM39=1,$AM$1,AN39=1,$AN$1)</f>
        <v>Single</v>
      </c>
      <c r="D39" s="1">
        <v>1</v>
      </c>
      <c r="E39" s="1">
        <v>1</v>
      </c>
      <c r="F39" s="1" t="str" cm="1">
        <f t="array" ref="F39">_xlfn.IFS(AV39&lt;43783,"1.Low Income",AND(AV39&gt;=43783,AV39&lt;=64856),"2.Mid Income",AV39&gt;64856,"3.High Income")</f>
        <v>3.High Income</v>
      </c>
      <c r="G39" s="1" t="str" cm="1">
        <f t="array" ref="G39">_xlfn.IFS(AU39&lt;=30,"&lt;1 month",AND(AU39&gt;30,AU39&lt;=60),"1-2months",AU39&gt;60,"2months +")</f>
        <v>2months +</v>
      </c>
      <c r="H39" s="1" t="str" cm="1">
        <f t="array" ref="H39">_xlfn.IFS(AT39&lt;5,"&lt;5times",AND(AT39&gt;=5,AT39&lt;=10),"05-10times",AND(AT39&gt;=11,AT39&lt;=15),"11-15times",AT39&gt;=16,"16times or more")</f>
        <v>&lt;5times</v>
      </c>
      <c r="I39" s="1" t="s">
        <v>99</v>
      </c>
      <c r="J39" s="1" t="str">
        <f t="shared" si="1"/>
        <v>7-8 years</v>
      </c>
      <c r="K39" s="2">
        <v>135</v>
      </c>
      <c r="L39" s="2">
        <v>0</v>
      </c>
      <c r="M39" s="2">
        <v>10</v>
      </c>
      <c r="N39" s="2">
        <v>0</v>
      </c>
      <c r="O39" s="2">
        <v>4</v>
      </c>
      <c r="P39" s="2">
        <v>36</v>
      </c>
      <c r="Q39" s="8">
        <v>0</v>
      </c>
      <c r="R39" s="8">
        <v>0</v>
      </c>
      <c r="S39" s="8">
        <v>0</v>
      </c>
      <c r="T39" s="8">
        <v>0</v>
      </c>
      <c r="U39" s="8">
        <v>0</v>
      </c>
      <c r="V39" s="8">
        <v>0</v>
      </c>
      <c r="W39" s="6">
        <v>2</v>
      </c>
      <c r="X39" s="6">
        <v>3</v>
      </c>
      <c r="Y39" s="6">
        <v>1</v>
      </c>
      <c r="Z39" s="6">
        <v>4</v>
      </c>
      <c r="AB39" s="1">
        <v>1775</v>
      </c>
      <c r="AC39" s="1">
        <v>1655</v>
      </c>
      <c r="AD39" s="1">
        <v>0</v>
      </c>
      <c r="AE39" s="1">
        <v>3</v>
      </c>
      <c r="AF39" s="1">
        <v>11</v>
      </c>
      <c r="AG39" s="1">
        <v>56</v>
      </c>
      <c r="AH39" s="1">
        <v>2845</v>
      </c>
      <c r="AI39" s="11">
        <f t="shared" si="0"/>
        <v>7.7945205479452051</v>
      </c>
      <c r="AJ39" s="1">
        <v>0</v>
      </c>
      <c r="AK39" s="1">
        <v>0</v>
      </c>
      <c r="AL39" s="1">
        <v>1</v>
      </c>
      <c r="AM39" s="1">
        <v>0</v>
      </c>
      <c r="AN39" s="1">
        <v>0</v>
      </c>
      <c r="AO39" s="1">
        <v>0</v>
      </c>
      <c r="AP39" s="1">
        <v>0</v>
      </c>
      <c r="AQ39" s="1">
        <v>1</v>
      </c>
      <c r="AR39" s="1">
        <v>0</v>
      </c>
      <c r="AS39" s="1">
        <v>0</v>
      </c>
      <c r="AT39" s="1">
        <v>3</v>
      </c>
      <c r="AU39" s="1">
        <v>98</v>
      </c>
      <c r="AV39" s="1">
        <v>75154</v>
      </c>
    </row>
    <row r="40" spans="1:48" s="1" customFormat="1" x14ac:dyDescent="0.25">
      <c r="A40" s="1" t="str" cm="1">
        <f t="array" ref="A40">_xlfn.IFS(AG40&gt;=70,"70 and Older",AND(AG40&gt;=60,AG40&lt;70),"60-69",AND(AG40&gt;=50,AG40&lt;60),"50-59",AND(AG40&gt;=40,AG40&lt;50),"40-49",AND(AG40&gt;=30,AG40&lt;40),"30-39",AND(AG40&gt;=20,AG40&lt;30),"20-29")</f>
        <v>40-49</v>
      </c>
      <c r="B40" s="1" t="str" cm="1">
        <f t="array" ref="B40">_xlfn.IFS(AO40=1,$AO$1,AP40=1,$AP$1,AQ40=1,$AQ$1,AR40=1,$AR$1,AS40=1,$AS$1)</f>
        <v>Graduation</v>
      </c>
      <c r="C40" s="1" t="str" cm="1">
        <f t="array" ref="C40">_xlfn.IFS(AJ40=1,$AJ$1,AK40=1,$AK$1,AL40=1,$AL$1,AM40=1,$AM$1,AN40=1,$AN$1)</f>
        <v>Married</v>
      </c>
      <c r="D40" s="1">
        <v>0</v>
      </c>
      <c r="E40" s="1">
        <v>1</v>
      </c>
      <c r="F40" s="1" t="str" cm="1">
        <f t="array" ref="F40">_xlfn.IFS(AV40&lt;43783,"1.Low Income",AND(AV40&gt;=43783,AV40&lt;=64856),"2.Mid Income",AV40&gt;64856,"3.High Income")</f>
        <v>3.High Income</v>
      </c>
      <c r="G40" s="1" t="str" cm="1">
        <f t="array" ref="G40">_xlfn.IFS(AU40&lt;=30,"&lt;1 month",AND(AU40&gt;30,AU40&lt;=60),"1-2months",AU40&gt;60,"2months +")</f>
        <v>2months +</v>
      </c>
      <c r="H40" s="1" t="str" cm="1">
        <f t="array" ref="H40">_xlfn.IFS(AT40&lt;5,"&lt;5times",AND(AT40&gt;=5,AT40&lt;=10),"05-10times",AND(AT40&gt;=11,AT40&lt;=15),"11-15times",AT40&gt;=16,"16times or more")</f>
        <v>&lt;5times</v>
      </c>
      <c r="I40" s="1" t="s">
        <v>99</v>
      </c>
      <c r="J40" s="1" t="str">
        <f t="shared" si="1"/>
        <v>7-8 years</v>
      </c>
      <c r="K40" s="2">
        <v>346</v>
      </c>
      <c r="L40" s="2">
        <v>17</v>
      </c>
      <c r="M40" s="2">
        <v>48</v>
      </c>
      <c r="N40" s="2">
        <v>23</v>
      </c>
      <c r="O40" s="2">
        <v>13</v>
      </c>
      <c r="P40" s="2">
        <v>13</v>
      </c>
      <c r="Q40" s="8">
        <v>0</v>
      </c>
      <c r="R40" s="8">
        <v>0</v>
      </c>
      <c r="S40" s="8">
        <v>0</v>
      </c>
      <c r="T40" s="8">
        <v>1</v>
      </c>
      <c r="U40" s="8">
        <v>0</v>
      </c>
      <c r="V40" s="8">
        <v>0</v>
      </c>
      <c r="W40" s="6">
        <v>4</v>
      </c>
      <c r="X40" s="6">
        <v>8</v>
      </c>
      <c r="Y40" s="6">
        <v>1</v>
      </c>
      <c r="Z40" s="6">
        <v>6</v>
      </c>
      <c r="AB40" s="1">
        <v>1163</v>
      </c>
      <c r="AC40" s="1">
        <v>1152</v>
      </c>
      <c r="AD40" s="1">
        <v>0</v>
      </c>
      <c r="AE40" s="1">
        <v>3</v>
      </c>
      <c r="AF40" s="1">
        <v>11</v>
      </c>
      <c r="AG40" s="1">
        <v>46</v>
      </c>
      <c r="AH40" s="1">
        <v>2845</v>
      </c>
      <c r="AI40" s="11">
        <f t="shared" si="0"/>
        <v>7.7945205479452051</v>
      </c>
      <c r="AJ40" s="1">
        <v>0</v>
      </c>
      <c r="AK40" s="1">
        <v>1</v>
      </c>
      <c r="AL40" s="1">
        <v>0</v>
      </c>
      <c r="AM40" s="1">
        <v>0</v>
      </c>
      <c r="AN40" s="1">
        <v>0</v>
      </c>
      <c r="AO40" s="1">
        <v>0</v>
      </c>
      <c r="AP40" s="1">
        <v>0</v>
      </c>
      <c r="AQ40" s="1">
        <v>1</v>
      </c>
      <c r="AR40" s="1">
        <v>0</v>
      </c>
      <c r="AS40" s="1">
        <v>0</v>
      </c>
      <c r="AT40" s="1">
        <v>3</v>
      </c>
      <c r="AU40" s="1">
        <v>77</v>
      </c>
      <c r="AV40" s="1">
        <v>71855</v>
      </c>
    </row>
    <row r="41" spans="1:48" s="1" customFormat="1" x14ac:dyDescent="0.25">
      <c r="A41" s="1" t="str" cm="1">
        <f t="array" ref="A41">_xlfn.IFS(AG41&gt;=70,"70 and Older",AND(AG41&gt;=60,AG41&lt;70),"60-69",AND(AG41&gt;=50,AG41&lt;60),"50-59",AND(AG41&gt;=40,AG41&lt;50),"40-49",AND(AG41&gt;=30,AG41&lt;40),"30-39",AND(AG41&gt;=20,AG41&lt;30),"20-29")</f>
        <v>60-69</v>
      </c>
      <c r="B41" s="1" t="str" cm="1">
        <f t="array" ref="B41">_xlfn.IFS(AO41=1,$AO$1,AP41=1,$AP$1,AQ41=1,$AQ$1,AR41=1,$AR$1,AS41=1,$AS$1)</f>
        <v>PhD</v>
      </c>
      <c r="C41" s="1" t="str" cm="1">
        <f t="array" ref="C41">_xlfn.IFS(AJ41=1,$AJ$1,AK41=1,$AK$1,AL41=1,$AL$1,AM41=1,$AM$1,AN41=1,$AN$1)</f>
        <v>Single</v>
      </c>
      <c r="D41" s="1">
        <v>0</v>
      </c>
      <c r="E41" s="1">
        <v>1</v>
      </c>
      <c r="F41" s="1" t="str" cm="1">
        <f t="array" ref="F41">_xlfn.IFS(AV41&lt;43783,"1.Low Income",AND(AV41&gt;=43783,AV41&lt;=64856),"2.Mid Income",AV41&gt;64856,"3.High Income")</f>
        <v>3.High Income</v>
      </c>
      <c r="G41" s="1" t="str" cm="1">
        <f t="array" ref="G41">_xlfn.IFS(AU41&lt;=30,"&lt;1 month",AND(AU41&gt;30,AU41&lt;=60),"1-2months",AU41&gt;60,"2months +")</f>
        <v>&lt;1 month</v>
      </c>
      <c r="H41" s="1" t="str" cm="1">
        <f t="array" ref="H41">_xlfn.IFS(AT41&lt;5,"&lt;5times",AND(AT41&gt;=5,AT41&lt;=10),"05-10times",AND(AT41&gt;=11,AT41&lt;=15),"11-15times",AT41&gt;=16,"16times or more")</f>
        <v>&lt;5times</v>
      </c>
      <c r="I41" s="1" t="s">
        <v>99</v>
      </c>
      <c r="J41" s="1" t="str">
        <f t="shared" si="1"/>
        <v>7-8 years</v>
      </c>
      <c r="K41" s="2">
        <v>313</v>
      </c>
      <c r="L41" s="2">
        <v>15</v>
      </c>
      <c r="M41" s="2">
        <v>47</v>
      </c>
      <c r="N41" s="2">
        <v>20</v>
      </c>
      <c r="O41" s="2">
        <v>0</v>
      </c>
      <c r="P41" s="2">
        <v>192</v>
      </c>
      <c r="Q41" s="8">
        <v>0</v>
      </c>
      <c r="R41" s="8">
        <v>0</v>
      </c>
      <c r="S41" s="8">
        <v>0</v>
      </c>
      <c r="T41" s="8">
        <v>0</v>
      </c>
      <c r="U41" s="8">
        <v>0</v>
      </c>
      <c r="V41" s="8">
        <v>0</v>
      </c>
      <c r="W41" s="6">
        <v>2</v>
      </c>
      <c r="X41" s="6">
        <v>7</v>
      </c>
      <c r="Y41" s="6">
        <v>4</v>
      </c>
      <c r="Z41" s="6">
        <v>3</v>
      </c>
      <c r="AB41" s="1">
        <v>903</v>
      </c>
      <c r="AC41" s="1">
        <v>840</v>
      </c>
      <c r="AD41" s="1">
        <v>1</v>
      </c>
      <c r="AE41" s="1">
        <v>3</v>
      </c>
      <c r="AF41" s="1">
        <v>11</v>
      </c>
      <c r="AG41" s="1">
        <v>69</v>
      </c>
      <c r="AH41" s="1">
        <v>2845</v>
      </c>
      <c r="AI41" s="11">
        <f t="shared" si="0"/>
        <v>7.7945205479452051</v>
      </c>
      <c r="AJ41" s="1">
        <v>0</v>
      </c>
      <c r="AK41" s="1">
        <v>0</v>
      </c>
      <c r="AL41" s="1">
        <v>1</v>
      </c>
      <c r="AM41" s="1">
        <v>0</v>
      </c>
      <c r="AN41" s="1">
        <v>0</v>
      </c>
      <c r="AO41" s="1">
        <v>0</v>
      </c>
      <c r="AP41" s="1">
        <v>0</v>
      </c>
      <c r="AQ41" s="1">
        <v>0</v>
      </c>
      <c r="AR41" s="1">
        <v>0</v>
      </c>
      <c r="AS41" s="1">
        <v>1</v>
      </c>
      <c r="AT41" s="1">
        <v>3</v>
      </c>
      <c r="AU41" s="1">
        <v>21</v>
      </c>
      <c r="AV41" s="1">
        <v>71670</v>
      </c>
    </row>
    <row r="42" spans="1:48" s="1" customFormat="1" x14ac:dyDescent="0.25">
      <c r="A42" s="1" t="str" cm="1">
        <f t="array" ref="A42">_xlfn.IFS(AG42&gt;=70,"70 and Older",AND(AG42&gt;=60,AG42&lt;70),"60-69",AND(AG42&gt;=50,AG42&lt;60),"50-59",AND(AG42&gt;=40,AG42&lt;50),"40-49",AND(AG42&gt;=30,AG42&lt;40),"30-39",AND(AG42&gt;=20,AG42&lt;30),"20-29")</f>
        <v>40-49</v>
      </c>
      <c r="B42" s="1" t="str" cm="1">
        <f t="array" ref="B42">_xlfn.IFS(AO42=1,$AO$1,AP42=1,$AP$1,AQ42=1,$AQ$1,AR42=1,$AR$1,AS42=1,$AS$1)</f>
        <v>PhD</v>
      </c>
      <c r="C42" s="1" t="str" cm="1">
        <f t="array" ref="C42">_xlfn.IFS(AJ42=1,$AJ$1,AK42=1,$AK$1,AL42=1,$AL$1,AM42=1,$AM$1,AN42=1,$AN$1)</f>
        <v>Together</v>
      </c>
      <c r="D42" s="1">
        <v>0</v>
      </c>
      <c r="E42" s="1">
        <v>1</v>
      </c>
      <c r="F42" s="1" t="str" cm="1">
        <f t="array" ref="F42">_xlfn.IFS(AV42&lt;43783,"1.Low Income",AND(AV42&gt;=43783,AV42&lt;=64856),"2.Mid Income",AV42&gt;64856,"3.High Income")</f>
        <v>3.High Income</v>
      </c>
      <c r="G42" s="1" t="str" cm="1">
        <f t="array" ref="G42">_xlfn.IFS(AU42&lt;=30,"&lt;1 month",AND(AU42&gt;30,AU42&lt;=60),"1-2months",AU42&gt;60,"2months +")</f>
        <v>1-2months</v>
      </c>
      <c r="H42" s="1" t="str" cm="1">
        <f t="array" ref="H42">_xlfn.IFS(AT42&lt;5,"&lt;5times",AND(AT42&gt;=5,AT42&lt;=10),"05-10times",AND(AT42&gt;=11,AT42&lt;=15),"11-15times",AT42&gt;=16,"16times or more")</f>
        <v>&lt;5times</v>
      </c>
      <c r="I42" s="1" t="s">
        <v>99</v>
      </c>
      <c r="J42" s="1" t="str">
        <f t="shared" si="1"/>
        <v>7-8 years</v>
      </c>
      <c r="K42" s="2">
        <v>465</v>
      </c>
      <c r="L42" s="2">
        <v>25</v>
      </c>
      <c r="M42" s="2">
        <v>132</v>
      </c>
      <c r="N42" s="2">
        <v>136</v>
      </c>
      <c r="O42" s="2">
        <v>0</v>
      </c>
      <c r="P42" s="2">
        <v>37</v>
      </c>
      <c r="Q42" s="8">
        <v>0</v>
      </c>
      <c r="R42" s="8">
        <v>0</v>
      </c>
      <c r="S42" s="8">
        <v>0</v>
      </c>
      <c r="T42" s="8">
        <v>0</v>
      </c>
      <c r="U42" s="8">
        <v>0</v>
      </c>
      <c r="V42" s="8">
        <v>0</v>
      </c>
      <c r="W42" s="6">
        <v>2</v>
      </c>
      <c r="X42" s="6">
        <v>8</v>
      </c>
      <c r="Y42" s="6">
        <v>3</v>
      </c>
      <c r="Z42" s="6">
        <v>13</v>
      </c>
      <c r="AB42" s="1">
        <v>2092</v>
      </c>
      <c r="AC42" s="1">
        <v>2092</v>
      </c>
      <c r="AD42" s="1">
        <v>0</v>
      </c>
      <c r="AE42" s="1">
        <v>3</v>
      </c>
      <c r="AF42" s="1">
        <v>11</v>
      </c>
      <c r="AG42" s="1">
        <v>44</v>
      </c>
      <c r="AH42" s="1">
        <v>2844</v>
      </c>
      <c r="AI42" s="11">
        <f t="shared" si="0"/>
        <v>7.7917808219178086</v>
      </c>
      <c r="AJ42" s="1">
        <v>0</v>
      </c>
      <c r="AK42" s="1">
        <v>0</v>
      </c>
      <c r="AL42" s="1">
        <v>0</v>
      </c>
      <c r="AM42" s="1">
        <v>1</v>
      </c>
      <c r="AN42" s="1">
        <v>0</v>
      </c>
      <c r="AO42" s="1">
        <v>0</v>
      </c>
      <c r="AP42" s="1">
        <v>0</v>
      </c>
      <c r="AQ42" s="1">
        <v>0</v>
      </c>
      <c r="AR42" s="1">
        <v>0</v>
      </c>
      <c r="AS42" s="1">
        <v>1</v>
      </c>
      <c r="AT42" s="1">
        <v>2</v>
      </c>
      <c r="AU42" s="1">
        <v>53</v>
      </c>
      <c r="AV42" s="1">
        <v>78952</v>
      </c>
    </row>
    <row r="43" spans="1:48" s="1" customFormat="1" x14ac:dyDescent="0.25">
      <c r="A43" s="1" t="str" cm="1">
        <f t="array" ref="A43">_xlfn.IFS(AG43&gt;=70,"70 and Older",AND(AG43&gt;=60,AG43&lt;70),"60-69",AND(AG43&gt;=50,AG43&lt;60),"50-59",AND(AG43&gt;=40,AG43&lt;50),"40-49",AND(AG43&gt;=30,AG43&lt;40),"30-39",AND(AG43&gt;=20,AG43&lt;30),"20-29")</f>
        <v>60-69</v>
      </c>
      <c r="B43" s="1" t="str" cm="1">
        <f t="array" ref="B43">_xlfn.IFS(AO43=1,$AO$1,AP43=1,$AP$1,AQ43=1,$AQ$1,AR43=1,$AR$1,AS43=1,$AS$1)</f>
        <v>Graduation</v>
      </c>
      <c r="C43" s="1" t="str" cm="1">
        <f t="array" ref="C43">_xlfn.IFS(AJ43=1,$AJ$1,AK43=1,$AK$1,AL43=1,$AL$1,AM43=1,$AM$1,AN43=1,$AN$1)</f>
        <v>Single</v>
      </c>
      <c r="D43" s="1">
        <v>0</v>
      </c>
      <c r="E43" s="1">
        <v>1</v>
      </c>
      <c r="F43" s="1" t="str" cm="1">
        <f t="array" ref="F43">_xlfn.IFS(AV43&lt;43783,"1.Low Income",AND(AV43&gt;=43783,AV43&lt;=64856),"2.Mid Income",AV43&gt;64856,"3.High Income")</f>
        <v>3.High Income</v>
      </c>
      <c r="G43" s="1" t="str" cm="1">
        <f t="array" ref="G43">_xlfn.IFS(AU43&lt;=30,"&lt;1 month",AND(AU43&gt;30,AU43&lt;=60),"1-2months",AU43&gt;60,"2months +")</f>
        <v>1-2months</v>
      </c>
      <c r="H43" s="1" t="str" cm="1">
        <f t="array" ref="H43">_xlfn.IFS(AT43&lt;5,"&lt;5times",AND(AT43&gt;=5,AT43&lt;=10),"05-10times",AND(AT43&gt;=11,AT43&lt;=15),"11-15times",AT43&gt;=16,"16times or more")</f>
        <v>&lt;5times</v>
      </c>
      <c r="I43" s="1" t="s">
        <v>99</v>
      </c>
      <c r="J43" s="1" t="str">
        <f t="shared" si="1"/>
        <v>7-8 years</v>
      </c>
      <c r="K43" s="2">
        <v>80</v>
      </c>
      <c r="L43" s="2">
        <v>1</v>
      </c>
      <c r="M43" s="2">
        <v>37</v>
      </c>
      <c r="N43" s="2">
        <v>0</v>
      </c>
      <c r="O43" s="2">
        <v>1</v>
      </c>
      <c r="P43" s="2">
        <v>3</v>
      </c>
      <c r="Q43" s="8">
        <v>0</v>
      </c>
      <c r="R43" s="8">
        <v>0</v>
      </c>
      <c r="S43" s="8">
        <v>0</v>
      </c>
      <c r="T43" s="8">
        <v>0</v>
      </c>
      <c r="U43" s="8">
        <v>0</v>
      </c>
      <c r="V43" s="8">
        <v>0</v>
      </c>
      <c r="W43" s="6">
        <v>3</v>
      </c>
      <c r="X43" s="6">
        <v>2</v>
      </c>
      <c r="Y43" s="6">
        <v>1</v>
      </c>
      <c r="Z43" s="6">
        <v>4</v>
      </c>
      <c r="AB43" s="1">
        <v>265</v>
      </c>
      <c r="AC43" s="1">
        <v>176</v>
      </c>
      <c r="AD43" s="1">
        <v>0</v>
      </c>
      <c r="AE43" s="1">
        <v>3</v>
      </c>
      <c r="AF43" s="1">
        <v>11</v>
      </c>
      <c r="AG43" s="1">
        <v>63</v>
      </c>
      <c r="AH43" s="1">
        <v>2844</v>
      </c>
      <c r="AI43" s="11">
        <f t="shared" si="0"/>
        <v>7.7917808219178086</v>
      </c>
      <c r="AJ43" s="1">
        <v>0</v>
      </c>
      <c r="AK43" s="1">
        <v>0</v>
      </c>
      <c r="AL43" s="1">
        <v>1</v>
      </c>
      <c r="AM43" s="1">
        <v>0</v>
      </c>
      <c r="AN43" s="1">
        <v>0</v>
      </c>
      <c r="AO43" s="1">
        <v>0</v>
      </c>
      <c r="AP43" s="1">
        <v>0</v>
      </c>
      <c r="AQ43" s="1">
        <v>1</v>
      </c>
      <c r="AR43" s="1">
        <v>0</v>
      </c>
      <c r="AS43" s="1">
        <v>0</v>
      </c>
      <c r="AT43" s="1">
        <v>4</v>
      </c>
      <c r="AU43" s="1">
        <v>34</v>
      </c>
      <c r="AV43" s="1">
        <v>65148</v>
      </c>
    </row>
    <row r="44" spans="1:48" s="1" customFormat="1" x14ac:dyDescent="0.25">
      <c r="A44" s="1" t="str" cm="1">
        <f t="array" ref="A44">_xlfn.IFS(AG44&gt;=70,"70 and Older",AND(AG44&gt;=60,AG44&lt;70),"60-69",AND(AG44&gt;=50,AG44&lt;60),"50-59",AND(AG44&gt;=40,AG44&lt;50),"40-49",AND(AG44&gt;=30,AG44&lt;40),"30-39",AND(AG44&gt;=20,AG44&lt;30),"20-29")</f>
        <v>30-39</v>
      </c>
      <c r="B44" s="1" t="str" cm="1">
        <f t="array" ref="B44">_xlfn.IFS(AO44=1,$AO$1,AP44=1,$AP$1,AQ44=1,$AQ$1,AR44=1,$AR$1,AS44=1,$AS$1)</f>
        <v>Graduation</v>
      </c>
      <c r="C44" s="1" t="str" cm="1">
        <f t="array" ref="C44">_xlfn.IFS(AJ44=1,$AJ$1,AK44=1,$AK$1,AL44=1,$AL$1,AM44=1,$AM$1,AN44=1,$AN$1)</f>
        <v>Single</v>
      </c>
      <c r="D44" s="1">
        <v>0</v>
      </c>
      <c r="E44" s="1">
        <v>1</v>
      </c>
      <c r="F44" s="1" t="str" cm="1">
        <f t="array" ref="F44">_xlfn.IFS(AV44&lt;43783,"1.Low Income",AND(AV44&gt;=43783,AV44&lt;=64856),"2.Mid Income",AV44&gt;64856,"3.High Income")</f>
        <v>3.High Income</v>
      </c>
      <c r="G44" s="1" t="str" cm="1">
        <f t="array" ref="G44">_xlfn.IFS(AU44&lt;=30,"&lt;1 month",AND(AU44&gt;30,AU44&lt;=60),"1-2months",AU44&gt;60,"2months +")</f>
        <v>&lt;1 month</v>
      </c>
      <c r="H44" s="1" t="str" cm="1">
        <f t="array" ref="H44">_xlfn.IFS(AT44&lt;5,"&lt;5times",AND(AT44&gt;=5,AT44&lt;=10),"05-10times",AND(AT44&gt;=11,AT44&lt;=15),"11-15times",AT44&gt;=16,"16times or more")</f>
        <v>&lt;5times</v>
      </c>
      <c r="I44" s="1" t="s">
        <v>99</v>
      </c>
      <c r="J44" s="1" t="str">
        <f t="shared" si="1"/>
        <v>7-8 years</v>
      </c>
      <c r="K44" s="2">
        <v>738</v>
      </c>
      <c r="L44" s="2">
        <v>0</v>
      </c>
      <c r="M44" s="2">
        <v>232</v>
      </c>
      <c r="N44" s="2">
        <v>13</v>
      </c>
      <c r="O44" s="2">
        <v>20</v>
      </c>
      <c r="P44" s="2">
        <v>50</v>
      </c>
      <c r="Q44" s="8">
        <v>0</v>
      </c>
      <c r="R44" s="8">
        <v>0</v>
      </c>
      <c r="S44" s="8">
        <v>0</v>
      </c>
      <c r="T44" s="8">
        <v>0</v>
      </c>
      <c r="U44" s="8">
        <v>0</v>
      </c>
      <c r="V44" s="8">
        <v>0</v>
      </c>
      <c r="W44" s="6">
        <v>2</v>
      </c>
      <c r="X44" s="6">
        <v>3</v>
      </c>
      <c r="Y44" s="6">
        <v>5</v>
      </c>
      <c r="Z44" s="6">
        <v>7</v>
      </c>
      <c r="AB44" s="1">
        <v>351</v>
      </c>
      <c r="AC44" s="1">
        <v>301</v>
      </c>
      <c r="AD44" s="1">
        <v>0</v>
      </c>
      <c r="AE44" s="1">
        <v>3</v>
      </c>
      <c r="AF44" s="1">
        <v>11</v>
      </c>
      <c r="AG44" s="1">
        <v>35</v>
      </c>
      <c r="AH44" s="1">
        <v>2843</v>
      </c>
      <c r="AI44" s="11">
        <f t="shared" si="0"/>
        <v>7.7890410958904113</v>
      </c>
      <c r="AJ44" s="1">
        <v>0</v>
      </c>
      <c r="AK44" s="1">
        <v>0</v>
      </c>
      <c r="AL44" s="1">
        <v>1</v>
      </c>
      <c r="AM44" s="1">
        <v>0</v>
      </c>
      <c r="AN44" s="1">
        <v>0</v>
      </c>
      <c r="AO44" s="1">
        <v>0</v>
      </c>
      <c r="AP44" s="1">
        <v>0</v>
      </c>
      <c r="AQ44" s="1">
        <v>1</v>
      </c>
      <c r="AR44" s="1">
        <v>0</v>
      </c>
      <c r="AS44" s="1">
        <v>0</v>
      </c>
      <c r="AT44" s="1">
        <v>4</v>
      </c>
      <c r="AU44" s="1">
        <v>4</v>
      </c>
      <c r="AV44" s="1">
        <v>67716</v>
      </c>
    </row>
    <row r="45" spans="1:48" s="1" customFormat="1" x14ac:dyDescent="0.25">
      <c r="A45" s="1" t="str" cm="1">
        <f t="array" ref="A45">_xlfn.IFS(AG45&gt;=70,"70 and Older",AND(AG45&gt;=60,AG45&lt;70),"60-69",AND(AG45&gt;=50,AG45&lt;60),"50-59",AND(AG45&gt;=40,AG45&lt;50),"40-49",AND(AG45&gt;=30,AG45&lt;40),"30-39",AND(AG45&gt;=20,AG45&lt;30),"20-29")</f>
        <v>40-49</v>
      </c>
      <c r="B45" s="1" t="str" cm="1">
        <f t="array" ref="B45">_xlfn.IFS(AO45=1,$AO$1,AP45=1,$AP$1,AQ45=1,$AQ$1,AR45=1,$AR$1,AS45=1,$AS$1)</f>
        <v>PhD</v>
      </c>
      <c r="C45" s="1" t="str" cm="1">
        <f t="array" ref="C45">_xlfn.IFS(AJ45=1,$AJ$1,AK45=1,$AK$1,AL45=1,$AL$1,AM45=1,$AM$1,AN45=1,$AN$1)</f>
        <v>Together</v>
      </c>
      <c r="D45" s="1">
        <v>1</v>
      </c>
      <c r="E45" s="1">
        <v>1</v>
      </c>
      <c r="F45" s="1" t="str" cm="1">
        <f t="array" ref="F45">_xlfn.IFS(AV45&lt;43783,"1.Low Income",AND(AV45&gt;=43783,AV45&lt;=64856),"2.Mid Income",AV45&gt;64856,"3.High Income")</f>
        <v>2.Mid Income</v>
      </c>
      <c r="G45" s="1" t="str" cm="1">
        <f t="array" ref="G45">_xlfn.IFS(AU45&lt;=30,"&lt;1 month",AND(AU45&gt;30,AU45&lt;=60),"1-2months",AU45&gt;60,"2months +")</f>
        <v>&lt;1 month</v>
      </c>
      <c r="H45" s="1" t="str" cm="1">
        <f t="array" ref="H45">_xlfn.IFS(AT45&lt;5,"&lt;5times",AND(AT45&gt;=5,AT45&lt;=10),"05-10times",AND(AT45&gt;=11,AT45&lt;=15),"11-15times",AT45&gt;=16,"16times or more")</f>
        <v>05-10times</v>
      </c>
      <c r="I45" s="1" t="s">
        <v>99</v>
      </c>
      <c r="J45" s="1" t="str">
        <f t="shared" si="1"/>
        <v>7-8 years</v>
      </c>
      <c r="K45" s="2">
        <v>57</v>
      </c>
      <c r="L45" s="2">
        <v>0</v>
      </c>
      <c r="M45" s="2">
        <v>27</v>
      </c>
      <c r="N45" s="2">
        <v>0</v>
      </c>
      <c r="O45" s="2">
        <v>0</v>
      </c>
      <c r="P45" s="2">
        <v>36</v>
      </c>
      <c r="Q45" s="8">
        <v>0</v>
      </c>
      <c r="R45" s="8">
        <v>0</v>
      </c>
      <c r="S45" s="8">
        <v>0</v>
      </c>
      <c r="T45" s="8">
        <v>0</v>
      </c>
      <c r="U45" s="8">
        <v>0</v>
      </c>
      <c r="V45" s="8">
        <v>0</v>
      </c>
      <c r="W45" s="6">
        <v>4</v>
      </c>
      <c r="X45" s="6">
        <v>3</v>
      </c>
      <c r="Y45" s="6">
        <v>2</v>
      </c>
      <c r="Z45" s="6">
        <v>2</v>
      </c>
      <c r="AB45" s="1">
        <v>832</v>
      </c>
      <c r="AC45" s="1">
        <v>774</v>
      </c>
      <c r="AD45" s="1">
        <v>0</v>
      </c>
      <c r="AE45" s="1">
        <v>3</v>
      </c>
      <c r="AF45" s="1">
        <v>11</v>
      </c>
      <c r="AG45" s="1">
        <v>49</v>
      </c>
      <c r="AH45" s="1">
        <v>2842</v>
      </c>
      <c r="AI45" s="11">
        <f t="shared" si="0"/>
        <v>7.7863013698630139</v>
      </c>
      <c r="AJ45" s="1">
        <v>0</v>
      </c>
      <c r="AK45" s="1">
        <v>0</v>
      </c>
      <c r="AL45" s="1">
        <v>0</v>
      </c>
      <c r="AM45" s="1">
        <v>1</v>
      </c>
      <c r="AN45" s="1">
        <v>0</v>
      </c>
      <c r="AO45" s="1">
        <v>0</v>
      </c>
      <c r="AP45" s="1">
        <v>0</v>
      </c>
      <c r="AQ45" s="1">
        <v>0</v>
      </c>
      <c r="AR45" s="1">
        <v>0</v>
      </c>
      <c r="AS45" s="1">
        <v>1</v>
      </c>
      <c r="AT45" s="1">
        <v>5</v>
      </c>
      <c r="AU45" s="1">
        <v>7</v>
      </c>
      <c r="AV45" s="1">
        <v>62535</v>
      </c>
    </row>
    <row r="46" spans="1:48" s="1" customFormat="1" x14ac:dyDescent="0.25">
      <c r="A46" s="1" t="str" cm="1">
        <f t="array" ref="A46">_xlfn.IFS(AG46&gt;=70,"70 and Older",AND(AG46&gt;=60,AG46&lt;70),"60-69",AND(AG46&gt;=50,AG46&lt;60),"50-59",AND(AG46&gt;=40,AG46&lt;50),"40-49",AND(AG46&gt;=30,AG46&lt;40),"30-39",AND(AG46&gt;=20,AG46&lt;30),"20-29")</f>
        <v>50-59</v>
      </c>
      <c r="B46" s="1" t="str" cm="1">
        <f t="array" ref="B46">_xlfn.IFS(AO46=1,$AO$1,AP46=1,$AP$1,AQ46=1,$AQ$1,AR46=1,$AR$1,AS46=1,$AS$1)</f>
        <v>PhD</v>
      </c>
      <c r="C46" s="1" t="str" cm="1">
        <f t="array" ref="C46">_xlfn.IFS(AJ46=1,$AJ$1,AK46=1,$AK$1,AL46=1,$AL$1,AM46=1,$AM$1,AN46=1,$AN$1)</f>
        <v>Together</v>
      </c>
      <c r="D46" s="1">
        <v>1</v>
      </c>
      <c r="E46" s="1">
        <v>1</v>
      </c>
      <c r="F46" s="1" t="str" cm="1">
        <f t="array" ref="F46">_xlfn.IFS(AV46&lt;43783,"1.Low Income",AND(AV46&gt;=43783,AV46&lt;=64856),"2.Mid Income",AV46&gt;64856,"3.High Income")</f>
        <v>3.High Income</v>
      </c>
      <c r="G46" s="1" t="str" cm="1">
        <f t="array" ref="G46">_xlfn.IFS(AU46&lt;=30,"&lt;1 month",AND(AU46&gt;30,AU46&lt;=60),"1-2months",AU46&gt;60,"2months +")</f>
        <v>1-2months</v>
      </c>
      <c r="H46" s="1" t="str" cm="1">
        <f t="array" ref="H46">_xlfn.IFS(AT46&lt;5,"&lt;5times",AND(AT46&gt;=5,AT46&lt;=10),"05-10times",AND(AT46&gt;=11,AT46&lt;=15),"11-15times",AT46&gt;=16,"16times or more")</f>
        <v>&lt;5times</v>
      </c>
      <c r="I46" s="1" t="s">
        <v>99</v>
      </c>
      <c r="J46" s="1" t="str">
        <f t="shared" si="1"/>
        <v>7-8 years</v>
      </c>
      <c r="K46" s="2">
        <v>297</v>
      </c>
      <c r="L46" s="2">
        <v>0</v>
      </c>
      <c r="M46" s="2">
        <v>38</v>
      </c>
      <c r="N46" s="2">
        <v>13</v>
      </c>
      <c r="O46" s="2">
        <v>0</v>
      </c>
      <c r="P46" s="2">
        <v>152</v>
      </c>
      <c r="Q46" s="8">
        <v>0</v>
      </c>
      <c r="R46" s="8">
        <v>0</v>
      </c>
      <c r="S46" s="8">
        <v>1</v>
      </c>
      <c r="T46" s="8">
        <v>0</v>
      </c>
      <c r="U46" s="8">
        <v>0</v>
      </c>
      <c r="V46" s="8">
        <v>1</v>
      </c>
      <c r="W46" s="6">
        <v>7</v>
      </c>
      <c r="X46" s="6">
        <v>5</v>
      </c>
      <c r="Y46" s="6">
        <v>4</v>
      </c>
      <c r="Z46" s="6">
        <v>4</v>
      </c>
      <c r="AB46" s="1">
        <v>1030</v>
      </c>
      <c r="AC46" s="1">
        <v>996</v>
      </c>
      <c r="AD46" s="1">
        <v>1</v>
      </c>
      <c r="AE46" s="1">
        <v>3</v>
      </c>
      <c r="AF46" s="1">
        <v>11</v>
      </c>
      <c r="AG46" s="1">
        <v>51</v>
      </c>
      <c r="AH46" s="1">
        <v>2841</v>
      </c>
      <c r="AI46" s="11">
        <f t="shared" si="0"/>
        <v>7.7835616438356166</v>
      </c>
      <c r="AJ46" s="1">
        <v>0</v>
      </c>
      <c r="AK46" s="1">
        <v>0</v>
      </c>
      <c r="AL46" s="1">
        <v>0</v>
      </c>
      <c r="AM46" s="1">
        <v>1</v>
      </c>
      <c r="AN46" s="1">
        <v>0</v>
      </c>
      <c r="AO46" s="1">
        <v>0</v>
      </c>
      <c r="AP46" s="1">
        <v>0</v>
      </c>
      <c r="AQ46" s="1">
        <v>0</v>
      </c>
      <c r="AR46" s="1">
        <v>0</v>
      </c>
      <c r="AS46" s="1">
        <v>1</v>
      </c>
      <c r="AT46" s="1">
        <v>3</v>
      </c>
      <c r="AU46" s="1">
        <v>54</v>
      </c>
      <c r="AV46" s="1">
        <v>70638</v>
      </c>
    </row>
    <row r="47" spans="1:48" s="1" customFormat="1" x14ac:dyDescent="0.25">
      <c r="A47" s="1" t="str" cm="1">
        <f t="array" ref="A47">_xlfn.IFS(AG47&gt;=70,"70 and Older",AND(AG47&gt;=60,AG47&lt;70),"60-69",AND(AG47&gt;=50,AG47&lt;60),"50-59",AND(AG47&gt;=40,AG47&lt;50),"40-49",AND(AG47&gt;=30,AG47&lt;40),"30-39",AND(AG47&gt;=20,AG47&lt;30),"20-29")</f>
        <v>50-59</v>
      </c>
      <c r="B47" s="1" t="str" cm="1">
        <f t="array" ref="B47">_xlfn.IFS(AO47=1,$AO$1,AP47=1,$AP$1,AQ47=1,$AQ$1,AR47=1,$AR$1,AS47=1,$AS$1)</f>
        <v>Graduation</v>
      </c>
      <c r="C47" s="1" t="str" cm="1">
        <f t="array" ref="C47">_xlfn.IFS(AJ47=1,$AJ$1,AK47=1,$AK$1,AL47=1,$AL$1,AM47=1,$AM$1,AN47=1,$AN$1)</f>
        <v>Together</v>
      </c>
      <c r="D47" s="1">
        <v>1</v>
      </c>
      <c r="E47" s="1">
        <v>0</v>
      </c>
      <c r="F47" s="1" t="str" cm="1">
        <f t="array" ref="F47">_xlfn.IFS(AV47&lt;43783,"1.Low Income",AND(AV47&gt;=43783,AV47&lt;=64856),"2.Mid Income",AV47&gt;64856,"3.High Income")</f>
        <v>3.High Income</v>
      </c>
      <c r="G47" s="1" t="str" cm="1">
        <f t="array" ref="G47">_xlfn.IFS(AU47&lt;=30,"&lt;1 month",AND(AU47&gt;30,AU47&lt;=60),"1-2months",AU47&gt;60,"2months +")</f>
        <v>&lt;1 month</v>
      </c>
      <c r="H47" s="1" t="str" cm="1">
        <f t="array" ref="H47">_xlfn.IFS(AT47&lt;5,"&lt;5times",AND(AT47&gt;=5,AT47&lt;=10),"05-10times",AND(AT47&gt;=11,AT47&lt;=15),"11-15times",AT47&gt;=16,"16times or more")</f>
        <v>&lt;5times</v>
      </c>
      <c r="I47" s="1" t="s">
        <v>99</v>
      </c>
      <c r="J47" s="1" t="str">
        <f t="shared" si="1"/>
        <v>7-8 years</v>
      </c>
      <c r="K47" s="2">
        <v>639</v>
      </c>
      <c r="L47" s="2">
        <v>8</v>
      </c>
      <c r="M47" s="2">
        <v>166</v>
      </c>
      <c r="N47" s="2">
        <v>11</v>
      </c>
      <c r="O47" s="2">
        <v>8</v>
      </c>
      <c r="P47" s="2">
        <v>58</v>
      </c>
      <c r="Q47" s="8">
        <v>0</v>
      </c>
      <c r="R47" s="8">
        <v>0</v>
      </c>
      <c r="S47" s="8">
        <v>0</v>
      </c>
      <c r="T47" s="8">
        <v>0</v>
      </c>
      <c r="U47" s="8">
        <v>0</v>
      </c>
      <c r="V47" s="8">
        <v>0</v>
      </c>
      <c r="W47" s="6">
        <v>3</v>
      </c>
      <c r="X47" s="6">
        <v>7</v>
      </c>
      <c r="Y47" s="6">
        <v>3</v>
      </c>
      <c r="Z47" s="6">
        <v>12</v>
      </c>
      <c r="AB47" s="1">
        <v>259</v>
      </c>
      <c r="AC47" s="1">
        <v>239</v>
      </c>
      <c r="AD47" s="1">
        <v>0</v>
      </c>
      <c r="AE47" s="1">
        <v>3</v>
      </c>
      <c r="AF47" s="1">
        <v>11</v>
      </c>
      <c r="AG47" s="1">
        <v>55</v>
      </c>
      <c r="AH47" s="1">
        <v>2841</v>
      </c>
      <c r="AI47" s="11">
        <f t="shared" si="0"/>
        <v>7.7835616438356166</v>
      </c>
      <c r="AJ47" s="1">
        <v>0</v>
      </c>
      <c r="AK47" s="1">
        <v>0</v>
      </c>
      <c r="AL47" s="1">
        <v>0</v>
      </c>
      <c r="AM47" s="1">
        <v>1</v>
      </c>
      <c r="AN47" s="1">
        <v>0</v>
      </c>
      <c r="AO47" s="1">
        <v>0</v>
      </c>
      <c r="AP47" s="1">
        <v>0</v>
      </c>
      <c r="AQ47" s="1">
        <v>1</v>
      </c>
      <c r="AR47" s="1">
        <v>0</v>
      </c>
      <c r="AS47" s="1">
        <v>0</v>
      </c>
      <c r="AT47" s="1">
        <v>4</v>
      </c>
      <c r="AU47" s="1">
        <v>13</v>
      </c>
      <c r="AV47" s="1">
        <v>66565</v>
      </c>
    </row>
    <row r="48" spans="1:48" s="1" customFormat="1" x14ac:dyDescent="0.25">
      <c r="A48" s="1" t="str" cm="1">
        <f t="array" ref="A48">_xlfn.IFS(AG48&gt;=70,"70 and Older",AND(AG48&gt;=60,AG48&lt;70),"60-69",AND(AG48&gt;=50,AG48&lt;60),"50-59",AND(AG48&gt;=40,AG48&lt;50),"40-49",AND(AG48&gt;=30,AG48&lt;40),"30-39",AND(AG48&gt;=20,AG48&lt;30),"20-29")</f>
        <v>60-69</v>
      </c>
      <c r="B48" s="1" t="str" cm="1">
        <f t="array" ref="B48">_xlfn.IFS(AO48=1,$AO$1,AP48=1,$AP$1,AQ48=1,$AQ$1,AR48=1,$AR$1,AS48=1,$AS$1)</f>
        <v>Master</v>
      </c>
      <c r="C48" s="1" t="str" cm="1">
        <f t="array" ref="C48">_xlfn.IFS(AJ48=1,$AJ$1,AK48=1,$AK$1,AL48=1,$AL$1,AM48=1,$AM$1,AN48=1,$AN$1)</f>
        <v>Widow</v>
      </c>
      <c r="D48" s="1">
        <v>1</v>
      </c>
      <c r="E48" s="1">
        <v>0</v>
      </c>
      <c r="F48" s="1" t="str" cm="1">
        <f t="array" ref="F48">_xlfn.IFS(AV48&lt;43783,"1.Low Income",AND(AV48&gt;=43783,AV48&lt;=64856),"2.Mid Income",AV48&gt;64856,"3.High Income")</f>
        <v>2.Mid Income</v>
      </c>
      <c r="G48" s="1" t="str" cm="1">
        <f t="array" ref="G48">_xlfn.IFS(AU48&lt;=30,"&lt;1 month",AND(AU48&gt;30,AU48&lt;=60),"1-2months",AU48&gt;60,"2months +")</f>
        <v>2months +</v>
      </c>
      <c r="H48" s="1" t="str" cm="1">
        <f t="array" ref="H48">_xlfn.IFS(AT48&lt;5,"&lt;5times",AND(AT48&gt;=5,AT48&lt;=10),"05-10times",AND(AT48&gt;=11,AT48&lt;=15),"11-15times",AT48&gt;=16,"16times or more")</f>
        <v>05-10times</v>
      </c>
      <c r="I48" s="1" t="s">
        <v>99</v>
      </c>
      <c r="J48" s="1" t="str">
        <f t="shared" si="1"/>
        <v>7-8 years</v>
      </c>
      <c r="K48" s="2">
        <v>50</v>
      </c>
      <c r="L48" s="2">
        <v>15</v>
      </c>
      <c r="M48" s="2">
        <v>110</v>
      </c>
      <c r="N48" s="2">
        <v>39</v>
      </c>
      <c r="O48" s="2">
        <v>15</v>
      </c>
      <c r="P48" s="2">
        <v>15</v>
      </c>
      <c r="Q48" s="8">
        <v>0</v>
      </c>
      <c r="R48" s="8">
        <v>0</v>
      </c>
      <c r="S48" s="8">
        <v>0</v>
      </c>
      <c r="T48" s="8">
        <v>0</v>
      </c>
      <c r="U48" s="8">
        <v>0</v>
      </c>
      <c r="V48" s="8">
        <v>0</v>
      </c>
      <c r="W48" s="6">
        <v>4</v>
      </c>
      <c r="X48" s="6">
        <v>5</v>
      </c>
      <c r="Y48" s="6">
        <v>1</v>
      </c>
      <c r="Z48" s="6">
        <v>4</v>
      </c>
      <c r="AB48" s="1">
        <v>616</v>
      </c>
      <c r="AC48" s="1">
        <v>397</v>
      </c>
      <c r="AD48" s="1">
        <v>0</v>
      </c>
      <c r="AE48" s="1">
        <v>3</v>
      </c>
      <c r="AF48" s="1">
        <v>11</v>
      </c>
      <c r="AG48" s="1">
        <v>61</v>
      </c>
      <c r="AH48" s="1">
        <v>2841</v>
      </c>
      <c r="AI48" s="11">
        <f t="shared" si="0"/>
        <v>7.7835616438356166</v>
      </c>
      <c r="AJ48" s="1">
        <v>0</v>
      </c>
      <c r="AK48" s="1">
        <v>0</v>
      </c>
      <c r="AL48" s="1">
        <v>0</v>
      </c>
      <c r="AM48" s="1">
        <v>0</v>
      </c>
      <c r="AN48" s="1">
        <v>1</v>
      </c>
      <c r="AO48" s="1">
        <v>0</v>
      </c>
      <c r="AP48" s="1">
        <v>0</v>
      </c>
      <c r="AQ48" s="1">
        <v>0</v>
      </c>
      <c r="AR48" s="1">
        <v>1</v>
      </c>
      <c r="AS48" s="1">
        <v>0</v>
      </c>
      <c r="AT48" s="1">
        <v>5</v>
      </c>
      <c r="AU48" s="1">
        <v>61</v>
      </c>
      <c r="AV48" s="1">
        <v>60689</v>
      </c>
    </row>
    <row r="49" spans="1:48" s="1" customFormat="1" x14ac:dyDescent="0.25">
      <c r="A49" s="1" t="str" cm="1">
        <f t="array" ref="A49">_xlfn.IFS(AG49&gt;=70,"70 and Older",AND(AG49&gt;=60,AG49&lt;70),"60-69",AND(AG49&gt;=50,AG49&lt;60),"50-59",AND(AG49&gt;=40,AG49&lt;50),"40-49",AND(AG49&gt;=30,AG49&lt;40),"30-39",AND(AG49&gt;=20,AG49&lt;30),"20-29")</f>
        <v>50-59</v>
      </c>
      <c r="B49" s="1" t="str" cm="1">
        <f t="array" ref="B49">_xlfn.IFS(AO49=1,$AO$1,AP49=1,$AP$1,AQ49=1,$AQ$1,AR49=1,$AR$1,AS49=1,$AS$1)</f>
        <v>Graduation</v>
      </c>
      <c r="C49" s="1" t="str" cm="1">
        <f t="array" ref="C49">_xlfn.IFS(AJ49=1,$AJ$1,AK49=1,$AK$1,AL49=1,$AL$1,AM49=1,$AM$1,AN49=1,$AN$1)</f>
        <v>Single</v>
      </c>
      <c r="D49" s="1">
        <v>0</v>
      </c>
      <c r="E49" s="1">
        <v>0</v>
      </c>
      <c r="F49" s="1" t="str" cm="1">
        <f t="array" ref="F49">_xlfn.IFS(AV49&lt;43783,"1.Low Income",AND(AV49&gt;=43783,AV49&lt;=64856),"2.Mid Income",AV49&gt;64856,"3.High Income")</f>
        <v>3.High Income</v>
      </c>
      <c r="G49" s="1" t="str" cm="1">
        <f t="array" ref="G49">_xlfn.IFS(AU49&lt;=30,"&lt;1 month",AND(AU49&gt;30,AU49&lt;=60),"1-2months",AU49&gt;60,"2months +")</f>
        <v>2months +</v>
      </c>
      <c r="H49" s="1" t="str" cm="1">
        <f t="array" ref="H49">_xlfn.IFS(AT49&lt;5,"&lt;5times",AND(AT49&gt;=5,AT49&lt;=10),"05-10times",AND(AT49&gt;=11,AT49&lt;=15),"11-15times",AT49&gt;=16,"16times or more")</f>
        <v>&lt;5times</v>
      </c>
      <c r="I49" s="1" t="s">
        <v>99</v>
      </c>
      <c r="J49" s="1" t="str">
        <f t="shared" si="1"/>
        <v>7-8 years</v>
      </c>
      <c r="K49" s="2">
        <v>795</v>
      </c>
      <c r="L49" s="2">
        <v>0</v>
      </c>
      <c r="M49" s="2">
        <v>545</v>
      </c>
      <c r="N49" s="2">
        <v>95</v>
      </c>
      <c r="O49" s="2">
        <v>58</v>
      </c>
      <c r="P49" s="2">
        <v>0</v>
      </c>
      <c r="Q49" s="8">
        <v>1</v>
      </c>
      <c r="R49" s="8">
        <v>0</v>
      </c>
      <c r="S49" s="8">
        <v>0</v>
      </c>
      <c r="T49" s="8">
        <v>0</v>
      </c>
      <c r="U49" s="8">
        <v>0</v>
      </c>
      <c r="V49" s="8">
        <v>0</v>
      </c>
      <c r="W49" s="6">
        <v>1</v>
      </c>
      <c r="X49" s="6">
        <v>8</v>
      </c>
      <c r="Y49" s="6">
        <v>4</v>
      </c>
      <c r="Z49" s="6">
        <v>10</v>
      </c>
      <c r="AB49" s="1">
        <v>1517</v>
      </c>
      <c r="AC49" s="1">
        <v>1459</v>
      </c>
      <c r="AD49" s="1">
        <v>0</v>
      </c>
      <c r="AE49" s="1">
        <v>3</v>
      </c>
      <c r="AF49" s="1">
        <v>11</v>
      </c>
      <c r="AG49" s="1">
        <v>50</v>
      </c>
      <c r="AH49" s="1">
        <v>2840</v>
      </c>
      <c r="AI49" s="11">
        <f t="shared" si="0"/>
        <v>7.7808219178082192</v>
      </c>
      <c r="AJ49" s="1">
        <v>0</v>
      </c>
      <c r="AK49" s="1">
        <v>0</v>
      </c>
      <c r="AL49" s="1">
        <v>1</v>
      </c>
      <c r="AM49" s="1">
        <v>0</v>
      </c>
      <c r="AN49" s="1">
        <v>0</v>
      </c>
      <c r="AO49" s="1">
        <v>0</v>
      </c>
      <c r="AP49" s="1">
        <v>0</v>
      </c>
      <c r="AQ49" s="1">
        <v>1</v>
      </c>
      <c r="AR49" s="1">
        <v>0</v>
      </c>
      <c r="AS49" s="1">
        <v>0</v>
      </c>
      <c r="AT49" s="1">
        <v>3</v>
      </c>
      <c r="AU49" s="1">
        <v>98</v>
      </c>
      <c r="AV49" s="1">
        <v>72025</v>
      </c>
    </row>
    <row r="50" spans="1:48" s="1" customFormat="1" x14ac:dyDescent="0.25">
      <c r="A50" s="1" t="str" cm="1">
        <f t="array" ref="A50">_xlfn.IFS(AG50&gt;=70,"70 and Older",AND(AG50&gt;=60,AG50&lt;70),"60-69",AND(AG50&gt;=50,AG50&lt;60),"50-59",AND(AG50&gt;=40,AG50&lt;50),"40-49",AND(AG50&gt;=30,AG50&lt;40),"30-39",AND(AG50&gt;=20,AG50&lt;30),"20-29")</f>
        <v>60-69</v>
      </c>
      <c r="B50" s="1" t="str" cm="1">
        <f t="array" ref="B50">_xlfn.IFS(AO50=1,$AO$1,AP50=1,$AP$1,AQ50=1,$AQ$1,AR50=1,$AR$1,AS50=1,$AS$1)</f>
        <v>Graduation</v>
      </c>
      <c r="C50" s="1" t="str" cm="1">
        <f t="array" ref="C50">_xlfn.IFS(AJ50=1,$AJ$1,AK50=1,$AK$1,AL50=1,$AL$1,AM50=1,$AM$1,AN50=1,$AN$1)</f>
        <v>Married</v>
      </c>
      <c r="D50" s="1">
        <v>0</v>
      </c>
      <c r="E50" s="1">
        <v>1</v>
      </c>
      <c r="F50" s="1" t="str" cm="1">
        <f t="array" ref="F50">_xlfn.IFS(AV50&lt;43783,"1.Low Income",AND(AV50&gt;=43783,AV50&lt;=64856),"2.Mid Income",AV50&gt;64856,"3.High Income")</f>
        <v>3.High Income</v>
      </c>
      <c r="G50" s="1" t="str" cm="1">
        <f t="array" ref="G50">_xlfn.IFS(AU50&lt;=30,"&lt;1 month",AND(AU50&gt;30,AU50&lt;=60),"1-2months",AU50&gt;60,"2months +")</f>
        <v>&lt;1 month</v>
      </c>
      <c r="H50" s="1" t="str" cm="1">
        <f t="array" ref="H50">_xlfn.IFS(AT50&lt;5,"&lt;5times",AND(AT50&gt;=5,AT50&lt;=10),"05-10times",AND(AT50&gt;=11,AT50&lt;=15),"11-15times",AT50&gt;=16,"16times or more")</f>
        <v>&lt;5times</v>
      </c>
      <c r="I50" s="1" t="s">
        <v>99</v>
      </c>
      <c r="J50" s="1" t="str">
        <f t="shared" si="1"/>
        <v>7-8 years</v>
      </c>
      <c r="K50" s="2">
        <v>298</v>
      </c>
      <c r="L50" s="2">
        <v>7</v>
      </c>
      <c r="M50" s="2">
        <v>68</v>
      </c>
      <c r="N50" s="2">
        <v>4</v>
      </c>
      <c r="O50" s="2">
        <v>0</v>
      </c>
      <c r="P50" s="2">
        <v>19</v>
      </c>
      <c r="Q50" s="8">
        <v>0</v>
      </c>
      <c r="R50" s="8">
        <v>0</v>
      </c>
      <c r="S50" s="8">
        <v>0</v>
      </c>
      <c r="T50" s="8">
        <v>0</v>
      </c>
      <c r="U50" s="8">
        <v>0</v>
      </c>
      <c r="V50" s="8">
        <v>0</v>
      </c>
      <c r="W50" s="6">
        <v>2</v>
      </c>
      <c r="X50" s="6">
        <v>6</v>
      </c>
      <c r="Y50" s="6">
        <v>2</v>
      </c>
      <c r="Z50" s="6">
        <v>6</v>
      </c>
      <c r="AB50" s="1">
        <v>950</v>
      </c>
      <c r="AC50" s="1">
        <v>798</v>
      </c>
      <c r="AD50" s="1">
        <v>0</v>
      </c>
      <c r="AE50" s="1">
        <v>3</v>
      </c>
      <c r="AF50" s="1">
        <v>11</v>
      </c>
      <c r="AG50" s="1">
        <v>62</v>
      </c>
      <c r="AH50" s="1">
        <v>2840</v>
      </c>
      <c r="AI50" s="11">
        <f t="shared" si="0"/>
        <v>7.7808219178082192</v>
      </c>
      <c r="AJ50" s="1">
        <v>0</v>
      </c>
      <c r="AK50" s="1">
        <v>1</v>
      </c>
      <c r="AL50" s="1">
        <v>0</v>
      </c>
      <c r="AM50" s="1">
        <v>0</v>
      </c>
      <c r="AN50" s="1">
        <v>0</v>
      </c>
      <c r="AO50" s="1">
        <v>0</v>
      </c>
      <c r="AP50" s="1">
        <v>0</v>
      </c>
      <c r="AQ50" s="1">
        <v>1</v>
      </c>
      <c r="AR50" s="1">
        <v>0</v>
      </c>
      <c r="AS50" s="1">
        <v>0</v>
      </c>
      <c r="AT50" s="1">
        <v>3</v>
      </c>
      <c r="AU50" s="1">
        <v>6</v>
      </c>
      <c r="AV50" s="1">
        <v>71232</v>
      </c>
    </row>
    <row r="51" spans="1:48" s="1" customFormat="1" x14ac:dyDescent="0.25">
      <c r="A51" s="1" t="str" cm="1">
        <f t="array" ref="A51">_xlfn.IFS(AG51&gt;=70,"70 and Older",AND(AG51&gt;=60,AG51&lt;70),"60-69",AND(AG51&gt;=50,AG51&lt;60),"50-59",AND(AG51&gt;=40,AG51&lt;50),"40-49",AND(AG51&gt;=30,AG51&lt;40),"30-39",AND(AG51&gt;=20,AG51&lt;30),"20-29")</f>
        <v>30-39</v>
      </c>
      <c r="B51" s="1" t="str" cm="1">
        <f t="array" ref="B51">_xlfn.IFS(AO51=1,$AO$1,AP51=1,$AP$1,AQ51=1,$AQ$1,AR51=1,$AR$1,AS51=1,$AS$1)</f>
        <v>Graduation</v>
      </c>
      <c r="C51" s="1" t="str" cm="1">
        <f t="array" ref="C51">_xlfn.IFS(AJ51=1,$AJ$1,AK51=1,$AK$1,AL51=1,$AL$1,AM51=1,$AM$1,AN51=1,$AN$1)</f>
        <v>Single</v>
      </c>
      <c r="D51" s="1">
        <v>0</v>
      </c>
      <c r="E51" s="1">
        <v>0</v>
      </c>
      <c r="F51" s="1" t="str" cm="1">
        <f t="array" ref="F51">_xlfn.IFS(AV51&lt;43783,"1.Low Income",AND(AV51&gt;=43783,AV51&lt;=64856),"2.Mid Income",AV51&gt;64856,"3.High Income")</f>
        <v>3.High Income</v>
      </c>
      <c r="G51" s="1" t="str" cm="1">
        <f t="array" ref="G51">_xlfn.IFS(AU51&lt;=30,"&lt;1 month",AND(AU51&gt;30,AU51&lt;=60),"1-2months",AU51&gt;60,"2months +")</f>
        <v>&lt;1 month</v>
      </c>
      <c r="H51" s="1" t="str" cm="1">
        <f t="array" ref="H51">_xlfn.IFS(AT51&lt;5,"&lt;5times",AND(AT51&gt;=5,AT51&lt;=10),"05-10times",AND(AT51&gt;=11,AT51&lt;=15),"11-15times",AT51&gt;=16,"16times or more")</f>
        <v>&lt;5times</v>
      </c>
      <c r="I51" s="1" t="s">
        <v>99</v>
      </c>
      <c r="J51" s="1" t="str">
        <f t="shared" si="1"/>
        <v>7-8 years</v>
      </c>
      <c r="K51" s="2">
        <v>32</v>
      </c>
      <c r="L51" s="2">
        <v>0</v>
      </c>
      <c r="M51" s="2">
        <v>8</v>
      </c>
      <c r="N51" s="2">
        <v>23</v>
      </c>
      <c r="O51" s="2">
        <v>4</v>
      </c>
      <c r="P51" s="2">
        <v>18</v>
      </c>
      <c r="Q51" s="8">
        <v>0</v>
      </c>
      <c r="R51" s="8">
        <v>0</v>
      </c>
      <c r="S51" s="8">
        <v>0</v>
      </c>
      <c r="T51" s="8">
        <v>0</v>
      </c>
      <c r="U51" s="8">
        <v>0</v>
      </c>
      <c r="V51" s="8">
        <v>0</v>
      </c>
      <c r="W51" s="6">
        <v>1</v>
      </c>
      <c r="X51" s="6">
        <v>1</v>
      </c>
      <c r="Y51" s="6">
        <v>0</v>
      </c>
      <c r="Z51" s="6">
        <v>4</v>
      </c>
      <c r="AB51" s="1">
        <v>19</v>
      </c>
      <c r="AC51" s="1">
        <v>16</v>
      </c>
      <c r="AD51" s="1">
        <v>0</v>
      </c>
      <c r="AE51" s="1">
        <v>3</v>
      </c>
      <c r="AF51" s="1">
        <v>11</v>
      </c>
      <c r="AG51" s="1">
        <v>34</v>
      </c>
      <c r="AH51" s="1">
        <v>2840</v>
      </c>
      <c r="AI51" s="11">
        <f t="shared" si="0"/>
        <v>7.7808219178082192</v>
      </c>
      <c r="AJ51" s="1">
        <v>0</v>
      </c>
      <c r="AK51" s="1">
        <v>0</v>
      </c>
      <c r="AL51" s="1">
        <v>1</v>
      </c>
      <c r="AM51" s="1">
        <v>0</v>
      </c>
      <c r="AN51" s="1">
        <v>0</v>
      </c>
      <c r="AO51" s="1">
        <v>0</v>
      </c>
      <c r="AP51" s="1">
        <v>0</v>
      </c>
      <c r="AQ51" s="1">
        <v>1</v>
      </c>
      <c r="AR51" s="1">
        <v>0</v>
      </c>
      <c r="AS51" s="1">
        <v>0</v>
      </c>
      <c r="AT51" s="1">
        <v>4</v>
      </c>
      <c r="AU51" s="1">
        <v>27</v>
      </c>
      <c r="AV51" s="1">
        <v>68657</v>
      </c>
    </row>
    <row r="52" spans="1:48" s="1" customFormat="1" x14ac:dyDescent="0.25">
      <c r="A52" s="1" t="str" cm="1">
        <f t="array" ref="A52">_xlfn.IFS(AG52&gt;=70,"70 and Older",AND(AG52&gt;=60,AG52&lt;70),"60-69",AND(AG52&gt;=50,AG52&lt;60),"50-59",AND(AG52&gt;=40,AG52&lt;50),"40-49",AND(AG52&gt;=30,AG52&lt;40),"30-39",AND(AG52&gt;=20,AG52&lt;30),"20-29")</f>
        <v>60-69</v>
      </c>
      <c r="B52" s="1" t="str" cm="1">
        <f t="array" ref="B52">_xlfn.IFS(AO52=1,$AO$1,AP52=1,$AP$1,AQ52=1,$AQ$1,AR52=1,$AR$1,AS52=1,$AS$1)</f>
        <v>Graduation</v>
      </c>
      <c r="C52" s="1" t="str" cm="1">
        <f t="array" ref="C52">_xlfn.IFS(AJ52=1,$AJ$1,AK52=1,$AK$1,AL52=1,$AL$1,AM52=1,$AM$1,AN52=1,$AN$1)</f>
        <v>Single</v>
      </c>
      <c r="D52" s="1">
        <v>0</v>
      </c>
      <c r="E52" s="1">
        <v>1</v>
      </c>
      <c r="F52" s="1" t="str" cm="1">
        <f t="array" ref="F52">_xlfn.IFS(AV52&lt;43783,"1.Low Income",AND(AV52&gt;=43783,AV52&lt;=64856),"2.Mid Income",AV52&gt;64856,"3.High Income")</f>
        <v>3.High Income</v>
      </c>
      <c r="G52" s="1" t="str" cm="1">
        <f t="array" ref="G52">_xlfn.IFS(AU52&lt;=30,"&lt;1 month",AND(AU52&gt;30,AU52&lt;=60),"1-2months",AU52&gt;60,"2months +")</f>
        <v>2months +</v>
      </c>
      <c r="H52" s="1" t="str" cm="1">
        <f t="array" ref="H52">_xlfn.IFS(AT52&lt;5,"&lt;5times",AND(AT52&gt;=5,AT52&lt;=10),"05-10times",AND(AT52&gt;=11,AT52&lt;=15),"11-15times",AT52&gt;=16,"16times or more")</f>
        <v>&lt;5times</v>
      </c>
      <c r="I52" s="1" t="s">
        <v>99</v>
      </c>
      <c r="J52" s="1" t="str">
        <f t="shared" si="1"/>
        <v>7-8 years</v>
      </c>
      <c r="K52" s="2">
        <v>128</v>
      </c>
      <c r="L52" s="2">
        <v>0</v>
      </c>
      <c r="M52" s="2">
        <v>16</v>
      </c>
      <c r="N52" s="2">
        <v>0</v>
      </c>
      <c r="O52" s="2">
        <v>1</v>
      </c>
      <c r="P52" s="2">
        <v>4</v>
      </c>
      <c r="Q52" s="8">
        <v>0</v>
      </c>
      <c r="R52" s="8">
        <v>0</v>
      </c>
      <c r="S52" s="8">
        <v>0</v>
      </c>
      <c r="T52" s="8">
        <v>0</v>
      </c>
      <c r="U52" s="8">
        <v>0</v>
      </c>
      <c r="V52" s="8">
        <v>0</v>
      </c>
      <c r="W52" s="6">
        <v>2</v>
      </c>
      <c r="X52" s="6">
        <v>4</v>
      </c>
      <c r="Y52" s="6">
        <v>0</v>
      </c>
      <c r="Z52" s="6">
        <v>4</v>
      </c>
      <c r="AB52" s="1">
        <v>611</v>
      </c>
      <c r="AC52" s="1">
        <v>528</v>
      </c>
      <c r="AD52" s="1">
        <v>0</v>
      </c>
      <c r="AE52" s="1">
        <v>3</v>
      </c>
      <c r="AF52" s="1">
        <v>11</v>
      </c>
      <c r="AG52" s="1">
        <v>68</v>
      </c>
      <c r="AH52" s="1">
        <v>2840</v>
      </c>
      <c r="AI52" s="11">
        <f t="shared" si="0"/>
        <v>7.7808219178082192</v>
      </c>
      <c r="AJ52" s="1">
        <v>0</v>
      </c>
      <c r="AK52" s="1">
        <v>0</v>
      </c>
      <c r="AL52" s="1">
        <v>1</v>
      </c>
      <c r="AM52" s="1">
        <v>0</v>
      </c>
      <c r="AN52" s="1">
        <v>0</v>
      </c>
      <c r="AO52" s="1">
        <v>0</v>
      </c>
      <c r="AP52" s="1">
        <v>0</v>
      </c>
      <c r="AQ52" s="1">
        <v>1</v>
      </c>
      <c r="AR52" s="1">
        <v>0</v>
      </c>
      <c r="AS52" s="1">
        <v>0</v>
      </c>
      <c r="AT52" s="1">
        <v>4</v>
      </c>
      <c r="AU52" s="1">
        <v>68</v>
      </c>
      <c r="AV52" s="1">
        <v>66886</v>
      </c>
    </row>
    <row r="53" spans="1:48" s="1" customFormat="1" x14ac:dyDescent="0.25">
      <c r="A53" s="1" t="str" cm="1">
        <f t="array" ref="A53">_xlfn.IFS(AG53&gt;=70,"70 and Older",AND(AG53&gt;=60,AG53&lt;70),"60-69",AND(AG53&gt;=50,AG53&lt;60),"50-59",AND(AG53&gt;=40,AG53&lt;50),"40-49",AND(AG53&gt;=30,AG53&lt;40),"30-39",AND(AG53&gt;=20,AG53&lt;30),"20-29")</f>
        <v>40-49</v>
      </c>
      <c r="B53" s="1" t="str" cm="1">
        <f t="array" ref="B53">_xlfn.IFS(AO53=1,$AO$1,AP53=1,$AP$1,AQ53=1,$AQ$1,AR53=1,$AR$1,AS53=1,$AS$1)</f>
        <v>Graduation</v>
      </c>
      <c r="C53" s="1" t="str" cm="1">
        <f t="array" ref="C53">_xlfn.IFS(AJ53=1,$AJ$1,AK53=1,$AK$1,AL53=1,$AL$1,AM53=1,$AM$1,AN53=1,$AN$1)</f>
        <v>Married</v>
      </c>
      <c r="D53" s="1">
        <v>1</v>
      </c>
      <c r="E53" s="1">
        <v>1</v>
      </c>
      <c r="F53" s="1" t="str" cm="1">
        <f t="array" ref="F53">_xlfn.IFS(AV53&lt;43783,"1.Low Income",AND(AV53&gt;=43783,AV53&lt;=64856),"2.Mid Income",AV53&gt;64856,"3.High Income")</f>
        <v>3.High Income</v>
      </c>
      <c r="G53" s="1" t="str" cm="1">
        <f t="array" ref="G53">_xlfn.IFS(AU53&lt;=30,"&lt;1 month",AND(AU53&gt;30,AU53&lt;=60),"1-2months",AU53&gt;60,"2months +")</f>
        <v>2months +</v>
      </c>
      <c r="H53" s="1" t="str" cm="1">
        <f t="array" ref="H53">_xlfn.IFS(AT53&lt;5,"&lt;5times",AND(AT53&gt;=5,AT53&lt;=10),"05-10times",AND(AT53&gt;=11,AT53&lt;=15),"11-15times",AT53&gt;=16,"16times or more")</f>
        <v>&lt;5times</v>
      </c>
      <c r="I53" s="1" t="s">
        <v>99</v>
      </c>
      <c r="J53" s="1" t="str">
        <f t="shared" si="1"/>
        <v>7-8 years</v>
      </c>
      <c r="K53" s="2">
        <v>32</v>
      </c>
      <c r="L53" s="2">
        <v>0</v>
      </c>
      <c r="M53" s="2">
        <v>5</v>
      </c>
      <c r="N53" s="2">
        <v>0</v>
      </c>
      <c r="O53" s="2">
        <v>0</v>
      </c>
      <c r="P53" s="2">
        <v>1</v>
      </c>
      <c r="Q53" s="8">
        <v>0</v>
      </c>
      <c r="R53" s="8">
        <v>0</v>
      </c>
      <c r="S53" s="8">
        <v>0</v>
      </c>
      <c r="T53" s="8">
        <v>0</v>
      </c>
      <c r="U53" s="8">
        <v>0</v>
      </c>
      <c r="V53" s="8">
        <v>0</v>
      </c>
      <c r="W53" s="6">
        <v>2</v>
      </c>
      <c r="X53" s="6">
        <v>1</v>
      </c>
      <c r="Y53" s="6">
        <v>0</v>
      </c>
      <c r="Z53" s="6">
        <v>3</v>
      </c>
      <c r="AB53" s="1">
        <v>386</v>
      </c>
      <c r="AC53" s="1">
        <v>336</v>
      </c>
      <c r="AD53" s="1">
        <v>0</v>
      </c>
      <c r="AE53" s="1">
        <v>3</v>
      </c>
      <c r="AF53" s="1">
        <v>11</v>
      </c>
      <c r="AG53" s="1">
        <v>43</v>
      </c>
      <c r="AH53" s="1">
        <v>2840</v>
      </c>
      <c r="AI53" s="11">
        <f t="shared" si="0"/>
        <v>7.7808219178082192</v>
      </c>
      <c r="AJ53" s="1">
        <v>0</v>
      </c>
      <c r="AK53" s="1">
        <v>1</v>
      </c>
      <c r="AL53" s="1">
        <v>0</v>
      </c>
      <c r="AM53" s="1">
        <v>0</v>
      </c>
      <c r="AN53" s="1">
        <v>0</v>
      </c>
      <c r="AO53" s="1">
        <v>0</v>
      </c>
      <c r="AP53" s="1">
        <v>0</v>
      </c>
      <c r="AQ53" s="1">
        <v>1</v>
      </c>
      <c r="AR53" s="1">
        <v>0</v>
      </c>
      <c r="AS53" s="1">
        <v>0</v>
      </c>
      <c r="AT53" s="1">
        <v>4</v>
      </c>
      <c r="AU53" s="1">
        <v>64</v>
      </c>
      <c r="AV53" s="1">
        <v>65665</v>
      </c>
    </row>
    <row r="54" spans="1:48" s="1" customFormat="1" x14ac:dyDescent="0.25">
      <c r="A54" s="1" t="str" cm="1">
        <f t="array" ref="A54">_xlfn.IFS(AG54&gt;=70,"70 and Older",AND(AG54&gt;=60,AG54&lt;70),"60-69",AND(AG54&gt;=50,AG54&lt;60),"50-59",AND(AG54&gt;=40,AG54&lt;50),"40-49",AND(AG54&gt;=30,AG54&lt;40),"30-39",AND(AG54&gt;=20,AG54&lt;30),"20-29")</f>
        <v>40-49</v>
      </c>
      <c r="B54" s="1" t="str" cm="1">
        <f t="array" ref="B54">_xlfn.IFS(AO54=1,$AO$1,AP54=1,$AP$1,AQ54=1,$AQ$1,AR54=1,$AR$1,AS54=1,$AS$1)</f>
        <v>Graduation</v>
      </c>
      <c r="C54" s="1" t="str" cm="1">
        <f t="array" ref="C54">_xlfn.IFS(AJ54=1,$AJ$1,AK54=1,$AK$1,AL54=1,$AL$1,AM54=1,$AM$1,AN54=1,$AN$1)</f>
        <v>Married</v>
      </c>
      <c r="D54" s="1">
        <v>1</v>
      </c>
      <c r="E54" s="1">
        <v>1</v>
      </c>
      <c r="F54" s="1" t="str" cm="1">
        <f t="array" ref="F54">_xlfn.IFS(AV54&lt;43783,"1.Low Income",AND(AV54&gt;=43783,AV54&lt;=64856),"2.Mid Income",AV54&gt;64856,"3.High Income")</f>
        <v>3.High Income</v>
      </c>
      <c r="G54" s="1" t="str" cm="1">
        <f t="array" ref="G54">_xlfn.IFS(AU54&lt;=30,"&lt;1 month",AND(AU54&gt;30,AU54&lt;=60),"1-2months",AU54&gt;60,"2months +")</f>
        <v>1-2months</v>
      </c>
      <c r="H54" s="1" t="str" cm="1">
        <f t="array" ref="H54">_xlfn.IFS(AT54&lt;5,"&lt;5times",AND(AT54&gt;=5,AT54&lt;=10),"05-10times",AND(AT54&gt;=11,AT54&lt;=15),"11-15times",AT54&gt;=16,"16times or more")</f>
        <v>&lt;5times</v>
      </c>
      <c r="I54" s="1" t="s">
        <v>99</v>
      </c>
      <c r="J54" s="1" t="str">
        <f t="shared" si="1"/>
        <v>7-8 years</v>
      </c>
      <c r="K54" s="2">
        <v>22</v>
      </c>
      <c r="L54" s="2">
        <v>1</v>
      </c>
      <c r="M54" s="2">
        <v>13</v>
      </c>
      <c r="N54" s="2">
        <v>4</v>
      </c>
      <c r="O54" s="2">
        <v>0</v>
      </c>
      <c r="P54" s="2">
        <v>4</v>
      </c>
      <c r="Q54" s="8">
        <v>0</v>
      </c>
      <c r="R54" s="8">
        <v>0</v>
      </c>
      <c r="S54" s="8">
        <v>0</v>
      </c>
      <c r="T54" s="8">
        <v>0</v>
      </c>
      <c r="U54" s="8">
        <v>0</v>
      </c>
      <c r="V54" s="8">
        <v>0</v>
      </c>
      <c r="W54" s="6">
        <v>2</v>
      </c>
      <c r="X54" s="6">
        <v>1</v>
      </c>
      <c r="Y54" s="6">
        <v>0</v>
      </c>
      <c r="Z54" s="6">
        <v>3</v>
      </c>
      <c r="AB54" s="1">
        <v>386</v>
      </c>
      <c r="AC54" s="1">
        <v>336</v>
      </c>
      <c r="AD54" s="1">
        <v>0</v>
      </c>
      <c r="AE54" s="1">
        <v>3</v>
      </c>
      <c r="AF54" s="1">
        <v>11</v>
      </c>
      <c r="AG54" s="1">
        <v>43</v>
      </c>
      <c r="AH54" s="1">
        <v>2840</v>
      </c>
      <c r="AI54" s="11">
        <f t="shared" si="0"/>
        <v>7.7808219178082192</v>
      </c>
      <c r="AJ54" s="1">
        <v>0</v>
      </c>
      <c r="AK54" s="1">
        <v>1</v>
      </c>
      <c r="AL54" s="1">
        <v>0</v>
      </c>
      <c r="AM54" s="1">
        <v>0</v>
      </c>
      <c r="AN54" s="1">
        <v>0</v>
      </c>
      <c r="AO54" s="1">
        <v>0</v>
      </c>
      <c r="AP54" s="1">
        <v>0</v>
      </c>
      <c r="AQ54" s="1">
        <v>1</v>
      </c>
      <c r="AR54" s="1">
        <v>0</v>
      </c>
      <c r="AS54" s="1">
        <v>0</v>
      </c>
      <c r="AT54" s="1">
        <v>4</v>
      </c>
      <c r="AU54" s="1">
        <v>37</v>
      </c>
      <c r="AV54" s="1">
        <v>65640</v>
      </c>
    </row>
    <row r="55" spans="1:48" s="1" customFormat="1" x14ac:dyDescent="0.25">
      <c r="A55" s="1" t="str" cm="1">
        <f t="array" ref="A55">_xlfn.IFS(AG55&gt;=70,"70 and Older",AND(AG55&gt;=60,AG55&lt;70),"60-69",AND(AG55&gt;=50,AG55&lt;60),"50-59",AND(AG55&gt;=40,AG55&lt;50),"40-49",AND(AG55&gt;=30,AG55&lt;40),"30-39",AND(AG55&gt;=20,AG55&lt;30),"20-29")</f>
        <v>30-39</v>
      </c>
      <c r="B55" s="1" t="str" cm="1">
        <f t="array" ref="B55">_xlfn.IFS(AO55=1,$AO$1,AP55=1,$AP$1,AQ55=1,$AQ$1,AR55=1,$AR$1,AS55=1,$AS$1)</f>
        <v>Graduation</v>
      </c>
      <c r="C55" s="1" t="str" cm="1">
        <f t="array" ref="C55">_xlfn.IFS(AJ55=1,$AJ$1,AK55=1,$AK$1,AL55=1,$AL$1,AM55=1,$AM$1,AN55=1,$AN$1)</f>
        <v>Together</v>
      </c>
      <c r="D55" s="1">
        <v>1</v>
      </c>
      <c r="E55" s="1">
        <v>0</v>
      </c>
      <c r="F55" s="1" t="str" cm="1">
        <f t="array" ref="F55">_xlfn.IFS(AV55&lt;43783,"1.Low Income",AND(AV55&gt;=43783,AV55&lt;=64856),"2.Mid Income",AV55&gt;64856,"3.High Income")</f>
        <v>2.Mid Income</v>
      </c>
      <c r="G55" s="1" t="str" cm="1">
        <f t="array" ref="G55">_xlfn.IFS(AU55&lt;=30,"&lt;1 month",AND(AU55&gt;30,AU55&lt;=60),"1-2months",AU55&gt;60,"2months +")</f>
        <v>&lt;1 month</v>
      </c>
      <c r="H55" s="1" t="str" cm="1">
        <f t="array" ref="H55">_xlfn.IFS(AT55&lt;5,"&lt;5times",AND(AT55&gt;=5,AT55&lt;=10),"05-10times",AND(AT55&gt;=11,AT55&lt;=15),"11-15times",AT55&gt;=16,"16times or more")</f>
        <v>05-10times</v>
      </c>
      <c r="I55" s="1" t="s">
        <v>99</v>
      </c>
      <c r="J55" s="1" t="str">
        <f t="shared" si="1"/>
        <v>7-8 years</v>
      </c>
      <c r="K55" s="2">
        <v>1</v>
      </c>
      <c r="L55" s="2">
        <v>4</v>
      </c>
      <c r="M55" s="2">
        <v>3</v>
      </c>
      <c r="N55" s="2">
        <v>8</v>
      </c>
      <c r="O55" s="2">
        <v>9</v>
      </c>
      <c r="P55" s="2">
        <v>7</v>
      </c>
      <c r="Q55" s="8">
        <v>0</v>
      </c>
      <c r="R55" s="8">
        <v>0</v>
      </c>
      <c r="S55" s="8">
        <v>0</v>
      </c>
      <c r="T55" s="8">
        <v>0</v>
      </c>
      <c r="U55" s="8">
        <v>0</v>
      </c>
      <c r="V55" s="8">
        <v>0</v>
      </c>
      <c r="W55" s="6">
        <v>1</v>
      </c>
      <c r="X55" s="6">
        <v>1</v>
      </c>
      <c r="Y55" s="6">
        <v>0</v>
      </c>
      <c r="Z55" s="6">
        <v>3</v>
      </c>
      <c r="AB55" s="1">
        <v>75</v>
      </c>
      <c r="AC55" s="1">
        <v>71</v>
      </c>
      <c r="AD55" s="1">
        <v>0</v>
      </c>
      <c r="AE55" s="1">
        <v>3</v>
      </c>
      <c r="AF55" s="1">
        <v>11</v>
      </c>
      <c r="AG55" s="1">
        <v>39</v>
      </c>
      <c r="AH55" s="1">
        <v>2840</v>
      </c>
      <c r="AI55" s="11">
        <f t="shared" si="0"/>
        <v>7.7808219178082192</v>
      </c>
      <c r="AJ55" s="1">
        <v>0</v>
      </c>
      <c r="AK55" s="1">
        <v>0</v>
      </c>
      <c r="AL55" s="1">
        <v>0</v>
      </c>
      <c r="AM55" s="1">
        <v>1</v>
      </c>
      <c r="AN55" s="1">
        <v>0</v>
      </c>
      <c r="AO55" s="1">
        <v>0</v>
      </c>
      <c r="AP55" s="1">
        <v>0</v>
      </c>
      <c r="AQ55" s="1">
        <v>1</v>
      </c>
      <c r="AR55" s="1">
        <v>0</v>
      </c>
      <c r="AS55" s="1">
        <v>0</v>
      </c>
      <c r="AT55" s="1">
        <v>5</v>
      </c>
      <c r="AU55" s="1">
        <v>19</v>
      </c>
      <c r="AV55" s="1">
        <v>60491</v>
      </c>
    </row>
    <row r="56" spans="1:48" s="1" customFormat="1" x14ac:dyDescent="0.25">
      <c r="A56" s="1" t="str" cm="1">
        <f t="array" ref="A56">_xlfn.IFS(AG56&gt;=70,"70 and Older",AND(AG56&gt;=60,AG56&lt;70),"60-69",AND(AG56&gt;=50,AG56&lt;60),"50-59",AND(AG56&gt;=40,AG56&lt;50),"40-49",AND(AG56&gt;=30,AG56&lt;40),"30-39",AND(AG56&gt;=20,AG56&lt;30),"20-29")</f>
        <v>60-69</v>
      </c>
      <c r="B56" s="1" t="str" cm="1">
        <f t="array" ref="B56">_xlfn.IFS(AO56=1,$AO$1,AP56=1,$AP$1,AQ56=1,$AQ$1,AR56=1,$AR$1,AS56=1,$AS$1)</f>
        <v>Master</v>
      </c>
      <c r="C56" s="1" t="str" cm="1">
        <f t="array" ref="C56">_xlfn.IFS(AJ56=1,$AJ$1,AK56=1,$AK$1,AL56=1,$AL$1,AM56=1,$AM$1,AN56=1,$AN$1)</f>
        <v>Married</v>
      </c>
      <c r="D56" s="1">
        <v>1</v>
      </c>
      <c r="E56" s="1">
        <v>0</v>
      </c>
      <c r="F56" s="1" t="str" cm="1">
        <f t="array" ref="F56">_xlfn.IFS(AV56&lt;43783,"1.Low Income",AND(AV56&gt;=43783,AV56&lt;=64856),"2.Mid Income",AV56&gt;64856,"3.High Income")</f>
        <v>2.Mid Income</v>
      </c>
      <c r="G56" s="1" t="str" cm="1">
        <f t="array" ref="G56">_xlfn.IFS(AU56&lt;=30,"&lt;1 month",AND(AU56&gt;30,AU56&lt;=60),"1-2months",AU56&gt;60,"2months +")</f>
        <v>&lt;1 month</v>
      </c>
      <c r="H56" s="1" t="str" cm="1">
        <f t="array" ref="H56">_xlfn.IFS(AT56&lt;5,"&lt;5times",AND(AT56&gt;=5,AT56&lt;=10),"05-10times",AND(AT56&gt;=11,AT56&lt;=15),"11-15times",AT56&gt;=16,"16times or more")</f>
        <v>05-10times</v>
      </c>
      <c r="I56" s="1" t="s">
        <v>99</v>
      </c>
      <c r="J56" s="1" t="str">
        <f t="shared" si="1"/>
        <v>7-8 years</v>
      </c>
      <c r="K56" s="2">
        <v>2</v>
      </c>
      <c r="L56" s="2">
        <v>4</v>
      </c>
      <c r="M56" s="2">
        <v>2</v>
      </c>
      <c r="N56" s="2">
        <v>0</v>
      </c>
      <c r="O56" s="2">
        <v>11</v>
      </c>
      <c r="P56" s="2">
        <v>5</v>
      </c>
      <c r="Q56" s="8">
        <v>0</v>
      </c>
      <c r="R56" s="8">
        <v>0</v>
      </c>
      <c r="S56" s="8">
        <v>0</v>
      </c>
      <c r="T56" s="8">
        <v>0</v>
      </c>
      <c r="U56" s="8">
        <v>0</v>
      </c>
      <c r="V56" s="8">
        <v>0</v>
      </c>
      <c r="W56" s="6">
        <v>1</v>
      </c>
      <c r="X56" s="6">
        <v>1</v>
      </c>
      <c r="Y56" s="6">
        <v>0</v>
      </c>
      <c r="Z56" s="6">
        <v>2</v>
      </c>
      <c r="AB56" s="1">
        <v>300</v>
      </c>
      <c r="AC56" s="1">
        <v>274</v>
      </c>
      <c r="AD56" s="1">
        <v>0</v>
      </c>
      <c r="AE56" s="1">
        <v>3</v>
      </c>
      <c r="AF56" s="1">
        <v>11</v>
      </c>
      <c r="AG56" s="1">
        <v>60</v>
      </c>
      <c r="AH56" s="1">
        <v>2840</v>
      </c>
      <c r="AI56" s="11">
        <f t="shared" si="0"/>
        <v>7.7808219178082192</v>
      </c>
      <c r="AJ56" s="1">
        <v>0</v>
      </c>
      <c r="AK56" s="1">
        <v>1</v>
      </c>
      <c r="AL56" s="1">
        <v>0</v>
      </c>
      <c r="AM56" s="1">
        <v>0</v>
      </c>
      <c r="AN56" s="1">
        <v>0</v>
      </c>
      <c r="AO56" s="1">
        <v>0</v>
      </c>
      <c r="AP56" s="1">
        <v>0</v>
      </c>
      <c r="AQ56" s="1">
        <v>0</v>
      </c>
      <c r="AR56" s="1">
        <v>1</v>
      </c>
      <c r="AS56" s="1">
        <v>0</v>
      </c>
      <c r="AT56" s="1">
        <v>5</v>
      </c>
      <c r="AU56" s="1">
        <v>20</v>
      </c>
      <c r="AV56" s="1">
        <v>58582</v>
      </c>
    </row>
    <row r="57" spans="1:48" s="1" customFormat="1" x14ac:dyDescent="0.25">
      <c r="A57" s="1" t="str" cm="1">
        <f t="array" ref="A57">_xlfn.IFS(AG57&gt;=70,"70 and Older",AND(AG57&gt;=60,AG57&lt;70),"60-69",AND(AG57&gt;=50,AG57&lt;60),"50-59",AND(AG57&gt;=40,AG57&lt;50),"40-49",AND(AG57&gt;=30,AG57&lt;40),"30-39",AND(AG57&gt;=20,AG57&lt;30),"20-29")</f>
        <v>40-49</v>
      </c>
      <c r="B57" s="1" t="str" cm="1">
        <f t="array" ref="B57">_xlfn.IFS(AO57=1,$AO$1,AP57=1,$AP$1,AQ57=1,$AQ$1,AR57=1,$AR$1,AS57=1,$AS$1)</f>
        <v>Master</v>
      </c>
      <c r="C57" s="1" t="str" cm="1">
        <f t="array" ref="C57">_xlfn.IFS(AJ57=1,$AJ$1,AK57=1,$AK$1,AL57=1,$AL$1,AM57=1,$AM$1,AN57=1,$AN$1)</f>
        <v>Married</v>
      </c>
      <c r="D57" s="1">
        <v>0</v>
      </c>
      <c r="E57" s="1">
        <v>0</v>
      </c>
      <c r="F57" s="1" t="str" cm="1">
        <f t="array" ref="F57">_xlfn.IFS(AV57&lt;43783,"1.Low Income",AND(AV57&gt;=43783,AV57&lt;=64856),"2.Mid Income",AV57&gt;64856,"3.High Income")</f>
        <v>3.High Income</v>
      </c>
      <c r="G57" s="1" t="str" cm="1">
        <f t="array" ref="G57">_xlfn.IFS(AU57&lt;=30,"&lt;1 month",AND(AU57&gt;30,AU57&lt;=60),"1-2months",AU57&gt;60,"2months +")</f>
        <v>1-2months</v>
      </c>
      <c r="H57" s="1" t="str" cm="1">
        <f t="array" ref="H57">_xlfn.IFS(AT57&lt;5,"&lt;5times",AND(AT57&gt;=5,AT57&lt;=10),"05-10times",AND(AT57&gt;=11,AT57&lt;=15),"11-15times",AT57&gt;=16,"16times or more")</f>
        <v>&lt;5times</v>
      </c>
      <c r="I57" s="1" t="s">
        <v>99</v>
      </c>
      <c r="J57" s="1" t="str">
        <f t="shared" si="1"/>
        <v>7-8 years</v>
      </c>
      <c r="K57" s="2">
        <v>1259</v>
      </c>
      <c r="L57" s="2">
        <v>172</v>
      </c>
      <c r="M57" s="2">
        <v>815</v>
      </c>
      <c r="N57" s="2">
        <v>97</v>
      </c>
      <c r="O57" s="2">
        <v>148</v>
      </c>
      <c r="P57" s="2">
        <v>33</v>
      </c>
      <c r="Q57" s="8">
        <v>1</v>
      </c>
      <c r="R57" s="8">
        <v>0</v>
      </c>
      <c r="S57" s="8">
        <v>1</v>
      </c>
      <c r="T57" s="8">
        <v>0</v>
      </c>
      <c r="U57" s="8">
        <v>1</v>
      </c>
      <c r="V57" s="8">
        <v>1</v>
      </c>
      <c r="W57" s="6">
        <v>1</v>
      </c>
      <c r="X57" s="6">
        <v>7</v>
      </c>
      <c r="Y57" s="6">
        <v>11</v>
      </c>
      <c r="Z57" s="6">
        <v>10</v>
      </c>
      <c r="AB57" s="1">
        <v>769</v>
      </c>
      <c r="AC57" s="1">
        <v>694</v>
      </c>
      <c r="AD57" s="1">
        <v>3</v>
      </c>
      <c r="AE57" s="1">
        <v>3</v>
      </c>
      <c r="AF57" s="1">
        <v>11</v>
      </c>
      <c r="AG57" s="1">
        <v>42</v>
      </c>
      <c r="AH57" s="1">
        <v>2839</v>
      </c>
      <c r="AI57" s="11">
        <f t="shared" si="0"/>
        <v>7.7780821917808218</v>
      </c>
      <c r="AJ57" s="1">
        <v>0</v>
      </c>
      <c r="AK57" s="1">
        <v>1</v>
      </c>
      <c r="AL57" s="1">
        <v>0</v>
      </c>
      <c r="AM57" s="1">
        <v>0</v>
      </c>
      <c r="AN57" s="1">
        <v>0</v>
      </c>
      <c r="AO57" s="1">
        <v>0</v>
      </c>
      <c r="AP57" s="1">
        <v>0</v>
      </c>
      <c r="AQ57" s="1">
        <v>0</v>
      </c>
      <c r="AR57" s="1">
        <v>1</v>
      </c>
      <c r="AS57" s="1">
        <v>0</v>
      </c>
      <c r="AT57" s="1">
        <v>2</v>
      </c>
      <c r="AU57" s="1">
        <v>54</v>
      </c>
      <c r="AV57" s="1">
        <v>79689</v>
      </c>
    </row>
    <row r="58" spans="1:48" s="1" customFormat="1" x14ac:dyDescent="0.25">
      <c r="A58" s="1" t="str" cm="1">
        <f t="array" ref="A58">_xlfn.IFS(AG58&gt;=70,"70 and Older",AND(AG58&gt;=60,AG58&lt;70),"60-69",AND(AG58&gt;=50,AG58&lt;60),"50-59",AND(AG58&gt;=40,AG58&lt;50),"40-49",AND(AG58&gt;=30,AG58&lt;40),"30-39",AND(AG58&gt;=20,AG58&lt;30),"20-29")</f>
        <v>40-49</v>
      </c>
      <c r="B58" s="1" t="str" cm="1">
        <f t="array" ref="B58">_xlfn.IFS(AO58=1,$AO$1,AP58=1,$AP$1,AQ58=1,$AQ$1,AR58=1,$AR$1,AS58=1,$AS$1)</f>
        <v>2nd Cycle</v>
      </c>
      <c r="C58" s="1" t="str" cm="1">
        <f t="array" ref="C58">_xlfn.IFS(AJ58=1,$AJ$1,AK58=1,$AK$1,AL58=1,$AL$1,AM58=1,$AM$1,AN58=1,$AN$1)</f>
        <v>Divorced</v>
      </c>
      <c r="D58" s="1">
        <v>1</v>
      </c>
      <c r="E58" s="1">
        <v>0</v>
      </c>
      <c r="F58" s="1" t="str" cm="1">
        <f t="array" ref="F58">_xlfn.IFS(AV58&lt;43783,"1.Low Income",AND(AV58&gt;=43783,AV58&lt;=64856),"2.Mid Income",AV58&gt;64856,"3.High Income")</f>
        <v>3.High Income</v>
      </c>
      <c r="G58" s="1" t="str" cm="1">
        <f t="array" ref="G58">_xlfn.IFS(AU58&lt;=30,"&lt;1 month",AND(AU58&gt;30,AU58&lt;=60),"1-2months",AU58&gt;60,"2months +")</f>
        <v>&lt;1 month</v>
      </c>
      <c r="H58" s="1" t="str" cm="1">
        <f t="array" ref="H58">_xlfn.IFS(AT58&lt;5,"&lt;5times",AND(AT58&gt;=5,AT58&lt;=10),"05-10times",AND(AT58&gt;=11,AT58&lt;=15),"11-15times",AT58&gt;=16,"16times or more")</f>
        <v>&lt;5times</v>
      </c>
      <c r="I58" s="1" t="s">
        <v>99</v>
      </c>
      <c r="J58" s="1" t="str">
        <f t="shared" si="1"/>
        <v>7-8 years</v>
      </c>
      <c r="K58" s="2">
        <v>56</v>
      </c>
      <c r="L58" s="2">
        <v>10</v>
      </c>
      <c r="M58" s="2">
        <v>92</v>
      </c>
      <c r="N58" s="2">
        <v>19</v>
      </c>
      <c r="O58" s="2">
        <v>7</v>
      </c>
      <c r="P58" s="2">
        <v>25</v>
      </c>
      <c r="Q58" s="8">
        <v>0</v>
      </c>
      <c r="R58" s="8">
        <v>0</v>
      </c>
      <c r="S58" s="8">
        <v>0</v>
      </c>
      <c r="T58" s="8">
        <v>0</v>
      </c>
      <c r="U58" s="8">
        <v>0</v>
      </c>
      <c r="V58" s="8">
        <v>0</v>
      </c>
      <c r="W58" s="6">
        <v>3</v>
      </c>
      <c r="X58" s="6">
        <v>3</v>
      </c>
      <c r="Y58" s="6">
        <v>2</v>
      </c>
      <c r="Z58" s="6">
        <v>4</v>
      </c>
      <c r="AB58" s="1">
        <v>1110</v>
      </c>
      <c r="AC58" s="1">
        <v>991</v>
      </c>
      <c r="AD58" s="1">
        <v>2</v>
      </c>
      <c r="AE58" s="1">
        <v>3</v>
      </c>
      <c r="AF58" s="1">
        <v>11</v>
      </c>
      <c r="AG58" s="1">
        <v>49</v>
      </c>
      <c r="AH58" s="1">
        <v>2839</v>
      </c>
      <c r="AI58" s="11">
        <f t="shared" si="0"/>
        <v>7.7780821917808218</v>
      </c>
      <c r="AJ58" s="1">
        <v>1</v>
      </c>
      <c r="AK58" s="1">
        <v>0</v>
      </c>
      <c r="AL58" s="1">
        <v>0</v>
      </c>
      <c r="AM58" s="1">
        <v>0</v>
      </c>
      <c r="AN58" s="1">
        <v>0</v>
      </c>
      <c r="AO58" s="1">
        <v>1</v>
      </c>
      <c r="AP58" s="1">
        <v>0</v>
      </c>
      <c r="AQ58" s="1">
        <v>0</v>
      </c>
      <c r="AR58" s="1">
        <v>0</v>
      </c>
      <c r="AS58" s="1">
        <v>0</v>
      </c>
      <c r="AT58" s="1">
        <v>3</v>
      </c>
      <c r="AU58" s="1">
        <v>21</v>
      </c>
      <c r="AV58" s="1">
        <v>73705</v>
      </c>
    </row>
    <row r="59" spans="1:48" s="1" customFormat="1" x14ac:dyDescent="0.25">
      <c r="A59" s="1" t="str" cm="1">
        <f t="array" ref="A59">_xlfn.IFS(AG59&gt;=70,"70 and Older",AND(AG59&gt;=60,AG59&lt;70),"60-69",AND(AG59&gt;=50,AG59&lt;60),"50-59",AND(AG59&gt;=40,AG59&lt;50),"40-49",AND(AG59&gt;=30,AG59&lt;40),"30-39",AND(AG59&gt;=20,AG59&lt;30),"20-29")</f>
        <v>40-49</v>
      </c>
      <c r="B59" s="1" t="str" cm="1">
        <f t="array" ref="B59">_xlfn.IFS(AO59=1,$AO$1,AP59=1,$AP$1,AQ59=1,$AQ$1,AR59=1,$AR$1,AS59=1,$AS$1)</f>
        <v>Master</v>
      </c>
      <c r="C59" s="1" t="str" cm="1">
        <f t="array" ref="C59">_xlfn.IFS(AJ59=1,$AJ$1,AK59=1,$AK$1,AL59=1,$AL$1,AM59=1,$AM$1,AN59=1,$AN$1)</f>
        <v>Single</v>
      </c>
      <c r="D59" s="1">
        <v>1</v>
      </c>
      <c r="E59" s="1">
        <v>0</v>
      </c>
      <c r="F59" s="1" t="str" cm="1">
        <f t="array" ref="F59">_xlfn.IFS(AV59&lt;43783,"1.Low Income",AND(AV59&gt;=43783,AV59&lt;=64856),"2.Mid Income",AV59&gt;64856,"3.High Income")</f>
        <v>3.High Income</v>
      </c>
      <c r="G59" s="1" t="str" cm="1">
        <f t="array" ref="G59">_xlfn.IFS(AU59&lt;=30,"&lt;1 month",AND(AU59&gt;30,AU59&lt;=60),"1-2months",AU59&gt;60,"2months +")</f>
        <v>2months +</v>
      </c>
      <c r="H59" s="1" t="str" cm="1">
        <f t="array" ref="H59">_xlfn.IFS(AT59&lt;5,"&lt;5times",AND(AT59&gt;=5,AT59&lt;=10),"05-10times",AND(AT59&gt;=11,AT59&lt;=15),"11-15times",AT59&gt;=16,"16times or more")</f>
        <v>&lt;5times</v>
      </c>
      <c r="I59" s="1" t="s">
        <v>99</v>
      </c>
      <c r="J59" s="1" t="str">
        <f t="shared" si="1"/>
        <v>7-8 years</v>
      </c>
      <c r="K59" s="2">
        <v>159</v>
      </c>
      <c r="L59" s="2">
        <v>2</v>
      </c>
      <c r="M59" s="2">
        <v>51</v>
      </c>
      <c r="N59" s="2">
        <v>6</v>
      </c>
      <c r="O59" s="2">
        <v>2</v>
      </c>
      <c r="P59" s="2">
        <v>24</v>
      </c>
      <c r="Q59" s="8">
        <v>0</v>
      </c>
      <c r="R59" s="8">
        <v>0</v>
      </c>
      <c r="S59" s="8">
        <v>0</v>
      </c>
      <c r="T59" s="8">
        <v>0</v>
      </c>
      <c r="U59" s="8">
        <v>0</v>
      </c>
      <c r="V59" s="8">
        <v>0</v>
      </c>
      <c r="W59" s="6">
        <v>3</v>
      </c>
      <c r="X59" s="6">
        <v>4</v>
      </c>
      <c r="Y59" s="6">
        <v>1</v>
      </c>
      <c r="Z59" s="6">
        <v>5</v>
      </c>
      <c r="AB59" s="1">
        <v>84</v>
      </c>
      <c r="AC59" s="1">
        <v>48</v>
      </c>
      <c r="AD59" s="1">
        <v>0</v>
      </c>
      <c r="AE59" s="1">
        <v>3</v>
      </c>
      <c r="AF59" s="1">
        <v>11</v>
      </c>
      <c r="AG59" s="1">
        <v>45</v>
      </c>
      <c r="AH59" s="1">
        <v>2839</v>
      </c>
      <c r="AI59" s="11">
        <f t="shared" si="0"/>
        <v>7.7780821917808218</v>
      </c>
      <c r="AJ59" s="1">
        <v>0</v>
      </c>
      <c r="AK59" s="1">
        <v>0</v>
      </c>
      <c r="AL59" s="1">
        <v>1</v>
      </c>
      <c r="AM59" s="1">
        <v>0</v>
      </c>
      <c r="AN59" s="1">
        <v>0</v>
      </c>
      <c r="AO59" s="1">
        <v>0</v>
      </c>
      <c r="AP59" s="1">
        <v>0</v>
      </c>
      <c r="AQ59" s="1">
        <v>0</v>
      </c>
      <c r="AR59" s="1">
        <v>1</v>
      </c>
      <c r="AS59" s="1">
        <v>0</v>
      </c>
      <c r="AT59" s="1">
        <v>3</v>
      </c>
      <c r="AU59" s="1">
        <v>64</v>
      </c>
      <c r="AV59" s="1">
        <v>73395</v>
      </c>
    </row>
    <row r="60" spans="1:48" s="1" customFormat="1" x14ac:dyDescent="0.25">
      <c r="A60" s="1" t="str" cm="1">
        <f t="array" ref="A60">_xlfn.IFS(AG60&gt;=70,"70 and Older",AND(AG60&gt;=60,AG60&lt;70),"60-69",AND(AG60&gt;=50,AG60&lt;60),"50-59",AND(AG60&gt;=40,AG60&lt;50),"40-49",AND(AG60&gt;=30,AG60&lt;40),"30-39",AND(AG60&gt;=20,AG60&lt;30),"20-29")</f>
        <v>40-49</v>
      </c>
      <c r="B60" s="1" t="str" cm="1">
        <f t="array" ref="B60">_xlfn.IFS(AO60=1,$AO$1,AP60=1,$AP$1,AQ60=1,$AQ$1,AR60=1,$AR$1,AS60=1,$AS$1)</f>
        <v>Master</v>
      </c>
      <c r="C60" s="1" t="str" cm="1">
        <f t="array" ref="C60">_xlfn.IFS(AJ60=1,$AJ$1,AK60=1,$AK$1,AL60=1,$AL$1,AM60=1,$AM$1,AN60=1,$AN$1)</f>
        <v>Single</v>
      </c>
      <c r="D60" s="1">
        <v>1</v>
      </c>
      <c r="E60" s="1">
        <v>0</v>
      </c>
      <c r="F60" s="1" t="str" cm="1">
        <f t="array" ref="F60">_xlfn.IFS(AV60&lt;43783,"1.Low Income",AND(AV60&gt;=43783,AV60&lt;=64856),"2.Mid Income",AV60&gt;64856,"3.High Income")</f>
        <v>3.High Income</v>
      </c>
      <c r="G60" s="1" t="str" cm="1">
        <f t="array" ref="G60">_xlfn.IFS(AU60&lt;=30,"&lt;1 month",AND(AU60&gt;30,AU60&lt;=60),"1-2months",AU60&gt;60,"2months +")</f>
        <v>&lt;1 month</v>
      </c>
      <c r="H60" s="1" t="str" cm="1">
        <f t="array" ref="H60">_xlfn.IFS(AT60&lt;5,"&lt;5times",AND(AT60&gt;=5,AT60&lt;=10),"05-10times",AND(AT60&gt;=11,AT60&lt;=15),"11-15times",AT60&gt;=16,"16times or more")</f>
        <v>&lt;5times</v>
      </c>
      <c r="I60" s="1" t="s">
        <v>99</v>
      </c>
      <c r="J60" s="1" t="str">
        <f t="shared" si="1"/>
        <v>7-8 years</v>
      </c>
      <c r="K60" s="2">
        <v>252</v>
      </c>
      <c r="L60" s="2">
        <v>3</v>
      </c>
      <c r="M60" s="2">
        <v>42</v>
      </c>
      <c r="N60" s="2">
        <v>4</v>
      </c>
      <c r="O60" s="2">
        <v>3</v>
      </c>
      <c r="P60" s="2">
        <v>102</v>
      </c>
      <c r="Q60" s="8">
        <v>0</v>
      </c>
      <c r="R60" s="8">
        <v>0</v>
      </c>
      <c r="S60" s="8">
        <v>0</v>
      </c>
      <c r="T60" s="8">
        <v>0</v>
      </c>
      <c r="U60" s="8">
        <v>0</v>
      </c>
      <c r="V60" s="8">
        <v>0</v>
      </c>
      <c r="W60" s="6">
        <v>2</v>
      </c>
      <c r="X60" s="6">
        <v>4</v>
      </c>
      <c r="Y60" s="6">
        <v>5</v>
      </c>
      <c r="Z60" s="6">
        <v>3</v>
      </c>
      <c r="AB60" s="1">
        <v>84</v>
      </c>
      <c r="AC60" s="1">
        <v>48</v>
      </c>
      <c r="AD60" s="1">
        <v>0</v>
      </c>
      <c r="AE60" s="1">
        <v>3</v>
      </c>
      <c r="AF60" s="1">
        <v>11</v>
      </c>
      <c r="AG60" s="1">
        <v>45</v>
      </c>
      <c r="AH60" s="1">
        <v>2839</v>
      </c>
      <c r="AI60" s="11">
        <f t="shared" si="0"/>
        <v>7.7780821917808218</v>
      </c>
      <c r="AJ60" s="1">
        <v>0</v>
      </c>
      <c r="AK60" s="1">
        <v>0</v>
      </c>
      <c r="AL60" s="1">
        <v>1</v>
      </c>
      <c r="AM60" s="1">
        <v>0</v>
      </c>
      <c r="AN60" s="1">
        <v>0</v>
      </c>
      <c r="AO60" s="1">
        <v>0</v>
      </c>
      <c r="AP60" s="1">
        <v>0</v>
      </c>
      <c r="AQ60" s="1">
        <v>0</v>
      </c>
      <c r="AR60" s="1">
        <v>1</v>
      </c>
      <c r="AS60" s="1">
        <v>0</v>
      </c>
      <c r="AT60" s="1">
        <v>3</v>
      </c>
      <c r="AU60" s="1">
        <v>26</v>
      </c>
      <c r="AV60" s="1">
        <v>70044</v>
      </c>
    </row>
    <row r="61" spans="1:48" s="1" customFormat="1" x14ac:dyDescent="0.25">
      <c r="A61" s="1" t="str" cm="1">
        <f t="array" ref="A61">_xlfn.IFS(AG61&gt;=70,"70 and Older",AND(AG61&gt;=60,AG61&lt;70),"60-69",AND(AG61&gt;=50,AG61&lt;60),"50-59",AND(AG61&gt;=40,AG61&lt;50),"40-49",AND(AG61&gt;=30,AG61&lt;40),"30-39",AND(AG61&gt;=20,AG61&lt;30),"20-29")</f>
        <v>40-49</v>
      </c>
      <c r="B61" s="1" t="str" cm="1">
        <f t="array" ref="B61">_xlfn.IFS(AO61=1,$AO$1,AP61=1,$AP$1,AQ61=1,$AQ$1,AR61=1,$AR$1,AS61=1,$AS$1)</f>
        <v>Master</v>
      </c>
      <c r="C61" s="1" t="str" cm="1">
        <f t="array" ref="C61">_xlfn.IFS(AJ61=1,$AJ$1,AK61=1,$AK$1,AL61=1,$AL$1,AM61=1,$AM$1,AN61=1,$AN$1)</f>
        <v>Single</v>
      </c>
      <c r="D61" s="1">
        <v>1</v>
      </c>
      <c r="E61" s="1">
        <v>1</v>
      </c>
      <c r="F61" s="1" t="str" cm="1">
        <f t="array" ref="F61">_xlfn.IFS(AV61&lt;43783,"1.Low Income",AND(AV61&gt;=43783,AV61&lt;=64856),"2.Mid Income",AV61&gt;64856,"3.High Income")</f>
        <v>2.Mid Income</v>
      </c>
      <c r="G61" s="1" t="str" cm="1">
        <f t="array" ref="G61">_xlfn.IFS(AU61&lt;=30,"&lt;1 month",AND(AU61&gt;30,AU61&lt;=60),"1-2months",AU61&gt;60,"2months +")</f>
        <v>2months +</v>
      </c>
      <c r="H61" s="1" t="str" cm="1">
        <f t="array" ref="H61">_xlfn.IFS(AT61&lt;5,"&lt;5times",AND(AT61&gt;=5,AT61&lt;=10),"05-10times",AND(AT61&gt;=11,AT61&lt;=15),"11-15times",AT61&gt;=16,"16times or more")</f>
        <v>05-10times</v>
      </c>
      <c r="I61" s="1" t="s">
        <v>99</v>
      </c>
      <c r="J61" s="1" t="str">
        <f t="shared" si="1"/>
        <v>7-8 years</v>
      </c>
      <c r="K61" s="2">
        <v>392</v>
      </c>
      <c r="L61" s="2">
        <v>5</v>
      </c>
      <c r="M61" s="2">
        <v>91</v>
      </c>
      <c r="N61" s="2">
        <v>28</v>
      </c>
      <c r="O61" s="2">
        <v>26</v>
      </c>
      <c r="P61" s="2">
        <v>112</v>
      </c>
      <c r="Q61" s="8">
        <v>0</v>
      </c>
      <c r="R61" s="8">
        <v>0</v>
      </c>
      <c r="S61" s="8">
        <v>0</v>
      </c>
      <c r="T61" s="8">
        <v>0</v>
      </c>
      <c r="U61" s="8">
        <v>0</v>
      </c>
      <c r="V61" s="8">
        <v>1</v>
      </c>
      <c r="W61" s="6">
        <v>8</v>
      </c>
      <c r="X61" s="6">
        <v>7</v>
      </c>
      <c r="Y61" s="6">
        <v>3</v>
      </c>
      <c r="Z61" s="6">
        <v>7</v>
      </c>
      <c r="AB61" s="1">
        <v>84</v>
      </c>
      <c r="AC61" s="1">
        <v>48</v>
      </c>
      <c r="AD61" s="1">
        <v>0</v>
      </c>
      <c r="AE61" s="1">
        <v>3</v>
      </c>
      <c r="AF61" s="1">
        <v>11</v>
      </c>
      <c r="AG61" s="1">
        <v>45</v>
      </c>
      <c r="AH61" s="1">
        <v>2839</v>
      </c>
      <c r="AI61" s="11">
        <f t="shared" si="0"/>
        <v>7.7780821917808218</v>
      </c>
      <c r="AJ61" s="1">
        <v>0</v>
      </c>
      <c r="AK61" s="1">
        <v>0</v>
      </c>
      <c r="AL61" s="1">
        <v>1</v>
      </c>
      <c r="AM61" s="1">
        <v>0</v>
      </c>
      <c r="AN61" s="1">
        <v>0</v>
      </c>
      <c r="AO61" s="1">
        <v>0</v>
      </c>
      <c r="AP61" s="1">
        <v>0</v>
      </c>
      <c r="AQ61" s="1">
        <v>0</v>
      </c>
      <c r="AR61" s="1">
        <v>1</v>
      </c>
      <c r="AS61" s="1">
        <v>0</v>
      </c>
      <c r="AT61" s="1">
        <v>5</v>
      </c>
      <c r="AU61" s="1">
        <v>82</v>
      </c>
      <c r="AV61" s="1">
        <v>62307</v>
      </c>
    </row>
    <row r="62" spans="1:48" s="1" customFormat="1" x14ac:dyDescent="0.25">
      <c r="A62" s="1" t="str" cm="1">
        <f t="array" ref="A62">_xlfn.IFS(AG62&gt;=70,"70 and Older",AND(AG62&gt;=60,AG62&lt;70),"60-69",AND(AG62&gt;=50,AG62&lt;60),"50-59",AND(AG62&gt;=40,AG62&lt;50),"40-49",AND(AG62&gt;=30,AG62&lt;40),"30-39",AND(AG62&gt;=20,AG62&lt;30),"20-29")</f>
        <v>40-49</v>
      </c>
      <c r="B62" s="1" t="str" cm="1">
        <f t="array" ref="B62">_xlfn.IFS(AO62=1,$AO$1,AP62=1,$AP$1,AQ62=1,$AQ$1,AR62=1,$AR$1,AS62=1,$AS$1)</f>
        <v>Graduation</v>
      </c>
      <c r="C62" s="1" t="str" cm="1">
        <f t="array" ref="C62">_xlfn.IFS(AJ62=1,$AJ$1,AK62=1,$AK$1,AL62=1,$AL$1,AM62=1,$AM$1,AN62=1,$AN$1)</f>
        <v>Single</v>
      </c>
      <c r="D62" s="1">
        <v>1</v>
      </c>
      <c r="E62" s="1">
        <v>1</v>
      </c>
      <c r="F62" s="1" t="str" cm="1">
        <f t="array" ref="F62">_xlfn.IFS(AV62&lt;43783,"1.Low Income",AND(AV62&gt;=43783,AV62&lt;=64856),"2.Mid Income",AV62&gt;64856,"3.High Income")</f>
        <v>2.Mid Income</v>
      </c>
      <c r="G62" s="1" t="str" cm="1">
        <f t="array" ref="G62">_xlfn.IFS(AU62&lt;=30,"&lt;1 month",AND(AU62&gt;30,AU62&lt;=60),"1-2months",AU62&gt;60,"2months +")</f>
        <v>2months +</v>
      </c>
      <c r="H62" s="1" t="str" cm="1">
        <f t="array" ref="H62">_xlfn.IFS(AT62&lt;5,"&lt;5times",AND(AT62&gt;=5,AT62&lt;=10),"05-10times",AND(AT62&gt;=11,AT62&lt;=15),"11-15times",AT62&gt;=16,"16times or more")</f>
        <v>&lt;5times</v>
      </c>
      <c r="I62" s="1" t="s">
        <v>99</v>
      </c>
      <c r="J62" s="1" t="str">
        <f t="shared" si="1"/>
        <v>7-8 years</v>
      </c>
      <c r="K62" s="2">
        <v>9</v>
      </c>
      <c r="L62" s="2">
        <v>1</v>
      </c>
      <c r="M62" s="2">
        <v>7</v>
      </c>
      <c r="N62" s="2">
        <v>0</v>
      </c>
      <c r="O62" s="2">
        <v>3</v>
      </c>
      <c r="P62" s="2">
        <v>2</v>
      </c>
      <c r="Q62" s="8">
        <v>0</v>
      </c>
      <c r="R62" s="8">
        <v>0</v>
      </c>
      <c r="S62" s="8">
        <v>0</v>
      </c>
      <c r="T62" s="8">
        <v>0</v>
      </c>
      <c r="U62" s="8">
        <v>0</v>
      </c>
      <c r="V62" s="8">
        <v>0</v>
      </c>
      <c r="W62" s="6">
        <v>2</v>
      </c>
      <c r="X62" s="6">
        <v>1</v>
      </c>
      <c r="Y62" s="6">
        <v>0</v>
      </c>
      <c r="Z62" s="6">
        <v>3</v>
      </c>
      <c r="AB62" s="1">
        <v>224</v>
      </c>
      <c r="AC62" s="1">
        <v>152</v>
      </c>
      <c r="AD62" s="1">
        <v>1</v>
      </c>
      <c r="AE62" s="1">
        <v>3</v>
      </c>
      <c r="AF62" s="1">
        <v>11</v>
      </c>
      <c r="AG62" s="1">
        <v>46</v>
      </c>
      <c r="AH62" s="1">
        <v>2838</v>
      </c>
      <c r="AI62" s="11">
        <f t="shared" si="0"/>
        <v>7.7753424657534245</v>
      </c>
      <c r="AJ62" s="1">
        <v>0</v>
      </c>
      <c r="AK62" s="1">
        <v>0</v>
      </c>
      <c r="AL62" s="1">
        <v>1</v>
      </c>
      <c r="AM62" s="1">
        <v>0</v>
      </c>
      <c r="AN62" s="1">
        <v>0</v>
      </c>
      <c r="AO62" s="1">
        <v>0</v>
      </c>
      <c r="AP62" s="1">
        <v>0</v>
      </c>
      <c r="AQ62" s="1">
        <v>1</v>
      </c>
      <c r="AR62" s="1">
        <v>0</v>
      </c>
      <c r="AS62" s="1">
        <v>0</v>
      </c>
      <c r="AT62" s="1">
        <v>4</v>
      </c>
      <c r="AU62" s="1">
        <v>68</v>
      </c>
      <c r="AV62" s="1">
        <v>64497</v>
      </c>
    </row>
    <row r="63" spans="1:48" s="1" customFormat="1" x14ac:dyDescent="0.25">
      <c r="A63" s="1" t="str" cm="1">
        <f t="array" ref="A63">_xlfn.IFS(AG63&gt;=70,"70 and Older",AND(AG63&gt;=60,AG63&lt;70),"60-69",AND(AG63&gt;=50,AG63&lt;60),"50-59",AND(AG63&gt;=40,AG63&lt;50),"40-49",AND(AG63&gt;=30,AG63&lt;40),"30-39",AND(AG63&gt;=20,AG63&lt;30),"20-29")</f>
        <v>60-69</v>
      </c>
      <c r="B63" s="1" t="str" cm="1">
        <f t="array" ref="B63">_xlfn.IFS(AO63=1,$AO$1,AP63=1,$AP$1,AQ63=1,$AQ$1,AR63=1,$AR$1,AS63=1,$AS$1)</f>
        <v>Master</v>
      </c>
      <c r="C63" s="1" t="str" cm="1">
        <f t="array" ref="C63">_xlfn.IFS(AJ63=1,$AJ$1,AK63=1,$AK$1,AL63=1,$AL$1,AM63=1,$AM$1,AN63=1,$AN$1)</f>
        <v>Together</v>
      </c>
      <c r="D63" s="1">
        <v>1</v>
      </c>
      <c r="E63" s="1">
        <v>1</v>
      </c>
      <c r="F63" s="1" t="str" cm="1">
        <f t="array" ref="F63">_xlfn.IFS(AV63&lt;43783,"1.Low Income",AND(AV63&gt;=43783,AV63&lt;=64856),"2.Mid Income",AV63&gt;64856,"3.High Income")</f>
        <v>2.Mid Income</v>
      </c>
      <c r="G63" s="1" t="str" cm="1">
        <f t="array" ref="G63">_xlfn.IFS(AU63&lt;=30,"&lt;1 month",AND(AU63&gt;30,AU63&lt;=60),"1-2months",AU63&gt;60,"2months +")</f>
        <v>2months +</v>
      </c>
      <c r="H63" s="1" t="str" cm="1">
        <f t="array" ref="H63">_xlfn.IFS(AT63&lt;5,"&lt;5times",AND(AT63&gt;=5,AT63&lt;=10),"05-10times",AND(AT63&gt;=11,AT63&lt;=15),"11-15times",AT63&gt;=16,"16times or more")</f>
        <v>05-10times</v>
      </c>
      <c r="I63" s="1" t="s">
        <v>99</v>
      </c>
      <c r="J63" s="1" t="str">
        <f t="shared" si="1"/>
        <v>7-8 years</v>
      </c>
      <c r="K63" s="2">
        <v>51</v>
      </c>
      <c r="L63" s="2">
        <v>0</v>
      </c>
      <c r="M63" s="2">
        <v>16</v>
      </c>
      <c r="N63" s="2">
        <v>0</v>
      </c>
      <c r="O63" s="2">
        <v>0</v>
      </c>
      <c r="P63" s="2">
        <v>4</v>
      </c>
      <c r="Q63" s="8">
        <v>0</v>
      </c>
      <c r="R63" s="8">
        <v>0</v>
      </c>
      <c r="S63" s="8">
        <v>0</v>
      </c>
      <c r="T63" s="8">
        <v>0</v>
      </c>
      <c r="U63" s="8">
        <v>0</v>
      </c>
      <c r="V63" s="8">
        <v>0</v>
      </c>
      <c r="W63" s="6">
        <v>2</v>
      </c>
      <c r="X63" s="6">
        <v>3</v>
      </c>
      <c r="Y63" s="6">
        <v>0</v>
      </c>
      <c r="Z63" s="6">
        <v>3</v>
      </c>
      <c r="AB63" s="1">
        <v>156</v>
      </c>
      <c r="AC63" s="1">
        <v>143</v>
      </c>
      <c r="AD63" s="1">
        <v>0</v>
      </c>
      <c r="AE63" s="1">
        <v>3</v>
      </c>
      <c r="AF63" s="1">
        <v>11</v>
      </c>
      <c r="AG63" s="1">
        <v>68</v>
      </c>
      <c r="AH63" s="1">
        <v>2838</v>
      </c>
      <c r="AI63" s="11">
        <f t="shared" si="0"/>
        <v>7.7753424657534245</v>
      </c>
      <c r="AJ63" s="1">
        <v>0</v>
      </c>
      <c r="AK63" s="1">
        <v>0</v>
      </c>
      <c r="AL63" s="1">
        <v>0</v>
      </c>
      <c r="AM63" s="1">
        <v>1</v>
      </c>
      <c r="AN63" s="1">
        <v>0</v>
      </c>
      <c r="AO63" s="1">
        <v>0</v>
      </c>
      <c r="AP63" s="1">
        <v>0</v>
      </c>
      <c r="AQ63" s="1">
        <v>0</v>
      </c>
      <c r="AR63" s="1">
        <v>1</v>
      </c>
      <c r="AS63" s="1">
        <v>0</v>
      </c>
      <c r="AT63" s="1">
        <v>5</v>
      </c>
      <c r="AU63" s="1">
        <v>93</v>
      </c>
      <c r="AV63" s="1">
        <v>61671</v>
      </c>
    </row>
    <row r="64" spans="1:48" s="1" customFormat="1" x14ac:dyDescent="0.25">
      <c r="A64" s="1" t="str" cm="1">
        <f t="array" ref="A64">_xlfn.IFS(AG64&gt;=70,"70 and Older",AND(AG64&gt;=60,AG64&lt;70),"60-69",AND(AG64&gt;=50,AG64&lt;60),"50-59",AND(AG64&gt;=40,AG64&lt;50),"40-49",AND(AG64&gt;=30,AG64&lt;40),"30-39",AND(AG64&gt;=20,AG64&lt;30),"20-29")</f>
        <v>50-59</v>
      </c>
      <c r="B64" s="1" t="str" cm="1">
        <f t="array" ref="B64">_xlfn.IFS(AO64=1,$AO$1,AP64=1,$AP$1,AQ64=1,$AQ$1,AR64=1,$AR$1,AS64=1,$AS$1)</f>
        <v>Graduation</v>
      </c>
      <c r="C64" s="1" t="str" cm="1">
        <f t="array" ref="C64">_xlfn.IFS(AJ64=1,$AJ$1,AK64=1,$AK$1,AL64=1,$AL$1,AM64=1,$AM$1,AN64=1,$AN$1)</f>
        <v>Single</v>
      </c>
      <c r="D64" s="1">
        <v>0</v>
      </c>
      <c r="E64" s="1">
        <v>0</v>
      </c>
      <c r="F64" s="1" t="str" cm="1">
        <f t="array" ref="F64">_xlfn.IFS(AV64&lt;43783,"1.Low Income",AND(AV64&gt;=43783,AV64&lt;=64856),"2.Mid Income",AV64&gt;64856,"3.High Income")</f>
        <v>3.High Income</v>
      </c>
      <c r="G64" s="1" t="str" cm="1">
        <f t="array" ref="G64">_xlfn.IFS(AU64&lt;=30,"&lt;1 month",AND(AU64&gt;30,AU64&lt;=60),"1-2months",AU64&gt;60,"2months +")</f>
        <v>1-2months</v>
      </c>
      <c r="H64" s="1" t="str" cm="1">
        <f t="array" ref="H64">_xlfn.IFS(AT64&lt;5,"&lt;5times",AND(AT64&gt;=5,AT64&lt;=10),"05-10times",AND(AT64&gt;=11,AT64&lt;=15),"11-15times",AT64&gt;=16,"16times or more")</f>
        <v>&lt;5times</v>
      </c>
      <c r="I64" s="1" t="s">
        <v>99</v>
      </c>
      <c r="J64" s="1" t="str">
        <f t="shared" si="1"/>
        <v>7-8 years</v>
      </c>
      <c r="K64" s="2">
        <v>183</v>
      </c>
      <c r="L64" s="2">
        <v>33</v>
      </c>
      <c r="M64" s="2">
        <v>493</v>
      </c>
      <c r="N64" s="2">
        <v>59</v>
      </c>
      <c r="O64" s="2">
        <v>103</v>
      </c>
      <c r="P64" s="2">
        <v>57</v>
      </c>
      <c r="Q64" s="8">
        <v>0</v>
      </c>
      <c r="R64" s="8">
        <v>0</v>
      </c>
      <c r="S64" s="8">
        <v>0</v>
      </c>
      <c r="T64" s="8">
        <v>0</v>
      </c>
      <c r="U64" s="8">
        <v>0</v>
      </c>
      <c r="V64" s="8">
        <v>0</v>
      </c>
      <c r="W64" s="6">
        <v>1</v>
      </c>
      <c r="X64" s="6">
        <v>4</v>
      </c>
      <c r="Y64" s="6">
        <v>3</v>
      </c>
      <c r="Z64" s="6">
        <v>10</v>
      </c>
      <c r="AB64" s="1">
        <v>1480</v>
      </c>
      <c r="AC64" s="1">
        <v>1449</v>
      </c>
      <c r="AD64" s="1">
        <v>0</v>
      </c>
      <c r="AE64" s="1">
        <v>3</v>
      </c>
      <c r="AF64" s="1">
        <v>11</v>
      </c>
      <c r="AG64" s="1">
        <v>59</v>
      </c>
      <c r="AH64" s="1">
        <v>2837</v>
      </c>
      <c r="AI64" s="11">
        <f t="shared" si="0"/>
        <v>7.7726027397260271</v>
      </c>
      <c r="AJ64" s="1">
        <v>0</v>
      </c>
      <c r="AK64" s="1">
        <v>0</v>
      </c>
      <c r="AL64" s="1">
        <v>1</v>
      </c>
      <c r="AM64" s="1">
        <v>0</v>
      </c>
      <c r="AN64" s="1">
        <v>0</v>
      </c>
      <c r="AO64" s="1">
        <v>0</v>
      </c>
      <c r="AP64" s="1">
        <v>0</v>
      </c>
      <c r="AQ64" s="1">
        <v>1</v>
      </c>
      <c r="AR64" s="1">
        <v>0</v>
      </c>
      <c r="AS64" s="1">
        <v>0</v>
      </c>
      <c r="AT64" s="1">
        <v>1</v>
      </c>
      <c r="AU64" s="1">
        <v>33</v>
      </c>
      <c r="AV64" s="1">
        <v>85485</v>
      </c>
    </row>
    <row r="65" spans="1:48" s="1" customFormat="1" x14ac:dyDescent="0.25">
      <c r="A65" s="1" t="str" cm="1">
        <f t="array" ref="A65">_xlfn.IFS(AG65&gt;=70,"70 and Older",AND(AG65&gt;=60,AG65&lt;70),"60-69",AND(AG65&gt;=50,AG65&lt;60),"50-59",AND(AG65&gt;=40,AG65&lt;50),"40-49",AND(AG65&gt;=30,AG65&lt;40),"30-39",AND(AG65&gt;=20,AG65&lt;30),"20-29")</f>
        <v>60-69</v>
      </c>
      <c r="B65" s="1" t="str" cm="1">
        <f t="array" ref="B65">_xlfn.IFS(AO65=1,$AO$1,AP65=1,$AP$1,AQ65=1,$AQ$1,AR65=1,$AR$1,AS65=1,$AS$1)</f>
        <v>PhD</v>
      </c>
      <c r="C65" s="1" t="str" cm="1">
        <f t="array" ref="C65">_xlfn.IFS(AJ65=1,$AJ$1,AK65=1,$AK$1,AL65=1,$AL$1,AM65=1,$AM$1,AN65=1,$AN$1)</f>
        <v>Single</v>
      </c>
      <c r="D65" s="1">
        <v>1</v>
      </c>
      <c r="E65" s="1">
        <v>1</v>
      </c>
      <c r="F65" s="1" t="str" cm="1">
        <f t="array" ref="F65">_xlfn.IFS(AV65&lt;43783,"1.Low Income",AND(AV65&gt;=43783,AV65&lt;=64856),"2.Mid Income",AV65&gt;64856,"3.High Income")</f>
        <v>3.High Income</v>
      </c>
      <c r="G65" s="1" t="str" cm="1">
        <f t="array" ref="G65">_xlfn.IFS(AU65&lt;=30,"&lt;1 month",AND(AU65&gt;30,AU65&lt;=60),"1-2months",AU65&gt;60,"2months +")</f>
        <v>2months +</v>
      </c>
      <c r="H65" s="1" t="str" cm="1">
        <f t="array" ref="H65">_xlfn.IFS(AT65&lt;5,"&lt;5times",AND(AT65&gt;=5,AT65&lt;=10),"05-10times",AND(AT65&gt;=11,AT65&lt;=15),"11-15times",AT65&gt;=16,"16times or more")</f>
        <v>&lt;5times</v>
      </c>
      <c r="I65" s="1" t="s">
        <v>99</v>
      </c>
      <c r="J65" s="1" t="str">
        <f t="shared" si="1"/>
        <v>7-8 years</v>
      </c>
      <c r="K65" s="2">
        <v>163</v>
      </c>
      <c r="L65" s="2">
        <v>2</v>
      </c>
      <c r="M65" s="2">
        <v>40</v>
      </c>
      <c r="N65" s="2">
        <v>8</v>
      </c>
      <c r="O65" s="2">
        <v>11</v>
      </c>
      <c r="P65" s="2">
        <v>11</v>
      </c>
      <c r="Q65" s="8">
        <v>0</v>
      </c>
      <c r="R65" s="8">
        <v>0</v>
      </c>
      <c r="S65" s="8">
        <v>0</v>
      </c>
      <c r="T65" s="8">
        <v>0</v>
      </c>
      <c r="U65" s="8">
        <v>0</v>
      </c>
      <c r="V65" s="8">
        <v>0</v>
      </c>
      <c r="W65" s="6">
        <v>7</v>
      </c>
      <c r="X65" s="6">
        <v>3</v>
      </c>
      <c r="Y65" s="6">
        <v>1</v>
      </c>
      <c r="Z65" s="6">
        <v>6</v>
      </c>
      <c r="AB65" s="1">
        <v>1357</v>
      </c>
      <c r="AC65" s="1">
        <v>1318</v>
      </c>
      <c r="AD65" s="1">
        <v>1</v>
      </c>
      <c r="AE65" s="1">
        <v>3</v>
      </c>
      <c r="AF65" s="1">
        <v>11</v>
      </c>
      <c r="AG65" s="1">
        <v>65</v>
      </c>
      <c r="AH65" s="1">
        <v>2837</v>
      </c>
      <c r="AI65" s="11">
        <f t="shared" si="0"/>
        <v>7.7726027397260271</v>
      </c>
      <c r="AJ65" s="1">
        <v>0</v>
      </c>
      <c r="AK65" s="1">
        <v>0</v>
      </c>
      <c r="AL65" s="1">
        <v>1</v>
      </c>
      <c r="AM65" s="1">
        <v>0</v>
      </c>
      <c r="AN65" s="1">
        <v>0</v>
      </c>
      <c r="AO65" s="1">
        <v>0</v>
      </c>
      <c r="AP65" s="1">
        <v>0</v>
      </c>
      <c r="AQ65" s="1">
        <v>0</v>
      </c>
      <c r="AR65" s="1">
        <v>0</v>
      </c>
      <c r="AS65" s="1">
        <v>1</v>
      </c>
      <c r="AT65" s="1">
        <v>3</v>
      </c>
      <c r="AU65" s="1">
        <v>78</v>
      </c>
      <c r="AV65" s="1">
        <v>70356</v>
      </c>
    </row>
    <row r="66" spans="1:48" s="1" customFormat="1" x14ac:dyDescent="0.25">
      <c r="A66" s="1" t="str" cm="1">
        <f t="array" ref="A66">_xlfn.IFS(AG66&gt;=70,"70 and Older",AND(AG66&gt;=60,AG66&lt;70),"60-69",AND(AG66&gt;=50,AG66&lt;60),"50-59",AND(AG66&gt;=40,AG66&lt;50),"40-49",AND(AG66&gt;=30,AG66&lt;40),"30-39",AND(AG66&gt;=20,AG66&lt;30),"20-29")</f>
        <v>40-49</v>
      </c>
      <c r="B66" s="1" t="str" cm="1">
        <f t="array" ref="B66">_xlfn.IFS(AO66=1,$AO$1,AP66=1,$AP$1,AQ66=1,$AQ$1,AR66=1,$AR$1,AS66=1,$AS$1)</f>
        <v>Graduation</v>
      </c>
      <c r="C66" s="1" t="str" cm="1">
        <f t="array" ref="C66">_xlfn.IFS(AJ66=1,$AJ$1,AK66=1,$AK$1,AL66=1,$AL$1,AM66=1,$AM$1,AN66=1,$AN$1)</f>
        <v>Married</v>
      </c>
      <c r="D66" s="1">
        <v>0</v>
      </c>
      <c r="E66" s="1">
        <v>1</v>
      </c>
      <c r="F66" s="1" t="str" cm="1">
        <f t="array" ref="F66">_xlfn.IFS(AV66&lt;43783,"1.Low Income",AND(AV66&gt;=43783,AV66&lt;=64856),"2.Mid Income",AV66&gt;64856,"3.High Income")</f>
        <v>2.Mid Income</v>
      </c>
      <c r="G66" s="1" t="str" cm="1">
        <f t="array" ref="G66">_xlfn.IFS(AU66&lt;=30,"&lt;1 month",AND(AU66&gt;30,AU66&lt;=60),"1-2months",AU66&gt;60,"2months +")</f>
        <v>2months +</v>
      </c>
      <c r="H66" s="1" t="str" cm="1">
        <f t="array" ref="H66">_xlfn.IFS(AT66&lt;5,"&lt;5times",AND(AT66&gt;=5,AT66&lt;=10),"05-10times",AND(AT66&gt;=11,AT66&lt;=15),"11-15times",AT66&gt;=16,"16times or more")</f>
        <v>05-10times</v>
      </c>
      <c r="I66" s="1" t="s">
        <v>99</v>
      </c>
      <c r="J66" s="1" t="str">
        <f t="shared" si="1"/>
        <v>7-8 years</v>
      </c>
      <c r="K66" s="2">
        <v>27</v>
      </c>
      <c r="L66" s="2">
        <v>1</v>
      </c>
      <c r="M66" s="2">
        <v>14</v>
      </c>
      <c r="N66" s="2">
        <v>4</v>
      </c>
      <c r="O66" s="2">
        <v>1</v>
      </c>
      <c r="P66" s="2">
        <v>21</v>
      </c>
      <c r="Q66" s="8">
        <v>0</v>
      </c>
      <c r="R66" s="8">
        <v>0</v>
      </c>
      <c r="S66" s="8">
        <v>0</v>
      </c>
      <c r="T66" s="8">
        <v>0</v>
      </c>
      <c r="U66" s="8">
        <v>0</v>
      </c>
      <c r="V66" s="8">
        <v>0</v>
      </c>
      <c r="W66" s="6">
        <v>2</v>
      </c>
      <c r="X66" s="6">
        <v>2</v>
      </c>
      <c r="Y66" s="6">
        <v>0</v>
      </c>
      <c r="Z66" s="6">
        <v>3</v>
      </c>
      <c r="AB66" s="1">
        <v>306</v>
      </c>
      <c r="AC66" s="1">
        <v>264</v>
      </c>
      <c r="AD66" s="1">
        <v>0</v>
      </c>
      <c r="AE66" s="1">
        <v>3</v>
      </c>
      <c r="AF66" s="1">
        <v>11</v>
      </c>
      <c r="AG66" s="1">
        <v>48</v>
      </c>
      <c r="AH66" s="1">
        <v>2837</v>
      </c>
      <c r="AI66" s="11">
        <f t="shared" ref="AI66:AI129" si="2">AH66/365</f>
        <v>7.7726027397260271</v>
      </c>
      <c r="AJ66" s="1">
        <v>0</v>
      </c>
      <c r="AK66" s="1">
        <v>1</v>
      </c>
      <c r="AL66" s="1">
        <v>0</v>
      </c>
      <c r="AM66" s="1">
        <v>0</v>
      </c>
      <c r="AN66" s="1">
        <v>0</v>
      </c>
      <c r="AO66" s="1">
        <v>0</v>
      </c>
      <c r="AP66" s="1">
        <v>0</v>
      </c>
      <c r="AQ66" s="1">
        <v>1</v>
      </c>
      <c r="AR66" s="1">
        <v>0</v>
      </c>
      <c r="AS66" s="1">
        <v>0</v>
      </c>
      <c r="AT66" s="1">
        <v>5</v>
      </c>
      <c r="AU66" s="1">
        <v>83</v>
      </c>
      <c r="AV66" s="1">
        <v>61559</v>
      </c>
    </row>
    <row r="67" spans="1:48" s="1" customFormat="1" x14ac:dyDescent="0.25">
      <c r="A67" s="1" t="str" cm="1">
        <f t="array" ref="A67">_xlfn.IFS(AG67&gt;=70,"70 and Older",AND(AG67&gt;=60,AG67&lt;70),"60-69",AND(AG67&gt;=50,AG67&lt;60),"50-59",AND(AG67&gt;=40,AG67&lt;50),"40-49",AND(AG67&gt;=30,AG67&lt;40),"30-39",AND(AG67&gt;=20,AG67&lt;30),"20-29")</f>
        <v>50-59</v>
      </c>
      <c r="B67" s="1" t="str" cm="1">
        <f t="array" ref="B67">_xlfn.IFS(AO67=1,$AO$1,AP67=1,$AP$1,AQ67=1,$AQ$1,AR67=1,$AR$1,AS67=1,$AS$1)</f>
        <v>Master</v>
      </c>
      <c r="C67" s="1" t="str" cm="1">
        <f t="array" ref="C67">_xlfn.IFS(AJ67=1,$AJ$1,AK67=1,$AK$1,AL67=1,$AL$1,AM67=1,$AM$1,AN67=1,$AN$1)</f>
        <v>Single</v>
      </c>
      <c r="D67" s="1">
        <v>1</v>
      </c>
      <c r="E67" s="1">
        <v>1</v>
      </c>
      <c r="F67" s="1" t="str" cm="1">
        <f t="array" ref="F67">_xlfn.IFS(AV67&lt;43783,"1.Low Income",AND(AV67&gt;=43783,AV67&lt;=64856),"2.Mid Income",AV67&gt;64856,"3.High Income")</f>
        <v>3.High Income</v>
      </c>
      <c r="G67" s="1" t="str" cm="1">
        <f t="array" ref="G67">_xlfn.IFS(AU67&lt;=30,"&lt;1 month",AND(AU67&gt;30,AU67&lt;=60),"1-2months",AU67&gt;60,"2months +")</f>
        <v>&lt;1 month</v>
      </c>
      <c r="H67" s="1" t="str" cm="1">
        <f t="array" ref="H67">_xlfn.IFS(AT67&lt;5,"&lt;5times",AND(AT67&gt;=5,AT67&lt;=10),"05-10times",AND(AT67&gt;=11,AT67&lt;=15),"11-15times",AT67&gt;=16,"16times or more")</f>
        <v>&lt;5times</v>
      </c>
      <c r="I67" s="1" t="s">
        <v>99</v>
      </c>
      <c r="J67" s="1" t="str">
        <f t="shared" ref="J67:J130" si="3">IF(AI67&gt;7,"7-8 years",IF(AND(AI67&gt;6,AI67&lt;=7),"6-7 years",IF(AI67&lt;=6,"4-6 years","invalid")))</f>
        <v>7-8 years</v>
      </c>
      <c r="K67" s="2">
        <v>20</v>
      </c>
      <c r="L67" s="2">
        <v>3</v>
      </c>
      <c r="M67" s="2">
        <v>4</v>
      </c>
      <c r="N67" s="2">
        <v>2</v>
      </c>
      <c r="O67" s="2">
        <v>0</v>
      </c>
      <c r="P67" s="2">
        <v>2</v>
      </c>
      <c r="Q67" s="8">
        <v>0</v>
      </c>
      <c r="R67" s="8">
        <v>0</v>
      </c>
      <c r="S67" s="8">
        <v>0</v>
      </c>
      <c r="T67" s="8">
        <v>0</v>
      </c>
      <c r="U67" s="8">
        <v>0</v>
      </c>
      <c r="V67" s="8">
        <v>0</v>
      </c>
      <c r="W67" s="6">
        <v>2</v>
      </c>
      <c r="X67" s="6">
        <v>1</v>
      </c>
      <c r="Y67" s="6">
        <v>0</v>
      </c>
      <c r="Z67" s="6">
        <v>3</v>
      </c>
      <c r="AB67" s="1">
        <v>1029</v>
      </c>
      <c r="AC67" s="1">
        <v>1009</v>
      </c>
      <c r="AD67" s="1">
        <v>0</v>
      </c>
      <c r="AE67" s="1">
        <v>3</v>
      </c>
      <c r="AF67" s="1">
        <v>11</v>
      </c>
      <c r="AG67" s="1">
        <v>50</v>
      </c>
      <c r="AH67" s="1">
        <v>2836</v>
      </c>
      <c r="AI67" s="11">
        <f t="shared" si="2"/>
        <v>7.7698630136986298</v>
      </c>
      <c r="AJ67" s="1">
        <v>0</v>
      </c>
      <c r="AK67" s="1">
        <v>0</v>
      </c>
      <c r="AL67" s="1">
        <v>1</v>
      </c>
      <c r="AM67" s="1">
        <v>0</v>
      </c>
      <c r="AN67" s="1">
        <v>0</v>
      </c>
      <c r="AO67" s="1">
        <v>0</v>
      </c>
      <c r="AP67" s="1">
        <v>0</v>
      </c>
      <c r="AQ67" s="1">
        <v>0</v>
      </c>
      <c r="AR67" s="1">
        <v>1</v>
      </c>
      <c r="AS67" s="1">
        <v>0</v>
      </c>
      <c r="AT67" s="1">
        <v>2</v>
      </c>
      <c r="AU67" s="1">
        <v>12</v>
      </c>
      <c r="AV67" s="1">
        <v>79941</v>
      </c>
    </row>
    <row r="68" spans="1:48" s="1" customFormat="1" x14ac:dyDescent="0.25">
      <c r="A68" s="1" t="str" cm="1">
        <f t="array" ref="A68">_xlfn.IFS(AG68&gt;=70,"70 and Older",AND(AG68&gt;=60,AG68&lt;70),"60-69",AND(AG68&gt;=50,AG68&lt;60),"50-59",AND(AG68&gt;=40,AG68&lt;50),"40-49",AND(AG68&gt;=30,AG68&lt;40),"30-39",AND(AG68&gt;=20,AG68&lt;30),"20-29")</f>
        <v>50-59</v>
      </c>
      <c r="B68" s="1" t="str" cm="1">
        <f t="array" ref="B68">_xlfn.IFS(AO68=1,$AO$1,AP68=1,$AP$1,AQ68=1,$AQ$1,AR68=1,$AR$1,AS68=1,$AS$1)</f>
        <v>Graduation</v>
      </c>
      <c r="C68" s="1" t="str" cm="1">
        <f t="array" ref="C68">_xlfn.IFS(AJ68=1,$AJ$1,AK68=1,$AK$1,AL68=1,$AL$1,AM68=1,$AM$1,AN68=1,$AN$1)</f>
        <v>Single</v>
      </c>
      <c r="D68" s="1">
        <v>0</v>
      </c>
      <c r="E68" s="1">
        <v>1</v>
      </c>
      <c r="F68" s="1" t="str" cm="1">
        <f t="array" ref="F68">_xlfn.IFS(AV68&lt;43783,"1.Low Income",AND(AV68&gt;=43783,AV68&lt;=64856),"2.Mid Income",AV68&gt;64856,"3.High Income")</f>
        <v>3.High Income</v>
      </c>
      <c r="G68" s="1" t="str" cm="1">
        <f t="array" ref="G68">_xlfn.IFS(AU68&lt;=30,"&lt;1 month",AND(AU68&gt;30,AU68&lt;=60),"1-2months",AU68&gt;60,"2months +")</f>
        <v>2months +</v>
      </c>
      <c r="H68" s="1" t="str" cm="1">
        <f t="array" ref="H68">_xlfn.IFS(AT68&lt;5,"&lt;5times",AND(AT68&gt;=5,AT68&lt;=10),"05-10times",AND(AT68&gt;=11,AT68&lt;=15),"11-15times",AT68&gt;=16,"16times or more")</f>
        <v>&lt;5times</v>
      </c>
      <c r="I68" s="1" t="s">
        <v>99</v>
      </c>
      <c r="J68" s="1" t="str">
        <f t="shared" si="3"/>
        <v>7-8 years</v>
      </c>
      <c r="K68" s="2">
        <v>112</v>
      </c>
      <c r="L68" s="2">
        <v>10</v>
      </c>
      <c r="M68" s="2">
        <v>107</v>
      </c>
      <c r="N68" s="2">
        <v>30</v>
      </c>
      <c r="O68" s="2">
        <v>0</v>
      </c>
      <c r="P68" s="2">
        <v>20</v>
      </c>
      <c r="Q68" s="8">
        <v>0</v>
      </c>
      <c r="R68" s="8">
        <v>0</v>
      </c>
      <c r="S68" s="8">
        <v>0</v>
      </c>
      <c r="T68" s="8">
        <v>0</v>
      </c>
      <c r="U68" s="8">
        <v>0</v>
      </c>
      <c r="V68" s="8">
        <v>0</v>
      </c>
      <c r="W68" s="6">
        <v>2</v>
      </c>
      <c r="X68" s="6">
        <v>5</v>
      </c>
      <c r="Y68" s="6">
        <v>2</v>
      </c>
      <c r="Z68" s="6">
        <v>4</v>
      </c>
      <c r="AB68" s="1">
        <v>551</v>
      </c>
      <c r="AC68" s="1">
        <v>409</v>
      </c>
      <c r="AD68" s="1">
        <v>0</v>
      </c>
      <c r="AE68" s="1">
        <v>3</v>
      </c>
      <c r="AF68" s="1">
        <v>11</v>
      </c>
      <c r="AG68" s="1">
        <v>51</v>
      </c>
      <c r="AH68" s="1">
        <v>2836</v>
      </c>
      <c r="AI68" s="11">
        <f t="shared" si="2"/>
        <v>7.7698630136986298</v>
      </c>
      <c r="AJ68" s="1">
        <v>0</v>
      </c>
      <c r="AK68" s="1">
        <v>0</v>
      </c>
      <c r="AL68" s="1">
        <v>1</v>
      </c>
      <c r="AM68" s="1">
        <v>0</v>
      </c>
      <c r="AN68" s="1">
        <v>0</v>
      </c>
      <c r="AO68" s="1">
        <v>0</v>
      </c>
      <c r="AP68" s="1">
        <v>0</v>
      </c>
      <c r="AQ68" s="1">
        <v>1</v>
      </c>
      <c r="AR68" s="1">
        <v>0</v>
      </c>
      <c r="AS68" s="1">
        <v>0</v>
      </c>
      <c r="AT68" s="1">
        <v>4</v>
      </c>
      <c r="AU68" s="1">
        <v>93</v>
      </c>
      <c r="AV68" s="1">
        <v>67023</v>
      </c>
    </row>
    <row r="69" spans="1:48" s="1" customFormat="1" x14ac:dyDescent="0.25">
      <c r="A69" s="1" t="str" cm="1">
        <f t="array" ref="A69">_xlfn.IFS(AG69&gt;=70,"70 and Older",AND(AG69&gt;=60,AG69&lt;70),"60-69",AND(AG69&gt;=50,AG69&lt;60),"50-59",AND(AG69&gt;=40,AG69&lt;50),"40-49",AND(AG69&gt;=30,AG69&lt;40),"30-39",AND(AG69&gt;=20,AG69&lt;30),"20-29")</f>
        <v>20-29</v>
      </c>
      <c r="B69" s="1" t="str" cm="1">
        <f t="array" ref="B69">_xlfn.IFS(AO69=1,$AO$1,AP69=1,$AP$1,AQ69=1,$AQ$1,AR69=1,$AR$1,AS69=1,$AS$1)</f>
        <v>Graduation</v>
      </c>
      <c r="C69" s="1" t="str" cm="1">
        <f t="array" ref="C69">_xlfn.IFS(AJ69=1,$AJ$1,AK69=1,$AK$1,AL69=1,$AL$1,AM69=1,$AM$1,AN69=1,$AN$1)</f>
        <v>Together</v>
      </c>
      <c r="D69" s="1">
        <v>0</v>
      </c>
      <c r="E69" s="1">
        <v>0</v>
      </c>
      <c r="F69" s="1" t="str" cm="1">
        <f t="array" ref="F69">_xlfn.IFS(AV69&lt;43783,"1.Low Income",AND(AV69&gt;=43783,AV69&lt;=64856),"2.Mid Income",AV69&gt;64856,"3.High Income")</f>
        <v>3.High Income</v>
      </c>
      <c r="G69" s="1" t="str" cm="1">
        <f t="array" ref="G69">_xlfn.IFS(AU69&lt;=30,"&lt;1 month",AND(AU69&gt;30,AU69&lt;=60),"1-2months",AU69&gt;60,"2months +")</f>
        <v>&lt;1 month</v>
      </c>
      <c r="H69" s="1" t="str" cm="1">
        <f t="array" ref="H69">_xlfn.IFS(AT69&lt;5,"&lt;5times",AND(AT69&gt;=5,AT69&lt;=10),"05-10times",AND(AT69&gt;=11,AT69&lt;=15),"11-15times",AT69&gt;=16,"16times or more")</f>
        <v>&lt;5times</v>
      </c>
      <c r="I69" s="1" t="s">
        <v>99</v>
      </c>
      <c r="J69" s="1" t="str">
        <f t="shared" si="3"/>
        <v>7-8 years</v>
      </c>
      <c r="K69" s="2">
        <v>483</v>
      </c>
      <c r="L69" s="2">
        <v>84</v>
      </c>
      <c r="M69" s="2">
        <v>398</v>
      </c>
      <c r="N69" s="2">
        <v>205</v>
      </c>
      <c r="O69" s="2">
        <v>84</v>
      </c>
      <c r="P69" s="2">
        <v>241</v>
      </c>
      <c r="Q69" s="8">
        <v>0</v>
      </c>
      <c r="R69" s="8">
        <v>0</v>
      </c>
      <c r="S69" s="8">
        <v>1</v>
      </c>
      <c r="T69" s="8">
        <v>0</v>
      </c>
      <c r="U69" s="8">
        <v>0</v>
      </c>
      <c r="V69" s="8">
        <v>0</v>
      </c>
      <c r="W69" s="6">
        <v>1</v>
      </c>
      <c r="X69" s="6">
        <v>3</v>
      </c>
      <c r="Y69" s="6">
        <v>7</v>
      </c>
      <c r="Z69" s="6">
        <v>8</v>
      </c>
      <c r="AB69" s="1">
        <v>950</v>
      </c>
      <c r="AC69" s="1">
        <v>896</v>
      </c>
      <c r="AD69" s="1">
        <v>0</v>
      </c>
      <c r="AE69" s="1">
        <v>3</v>
      </c>
      <c r="AF69" s="1">
        <v>11</v>
      </c>
      <c r="AG69" s="1">
        <v>26</v>
      </c>
      <c r="AH69" s="1">
        <v>2835</v>
      </c>
      <c r="AI69" s="11">
        <f t="shared" si="2"/>
        <v>7.7671232876712333</v>
      </c>
      <c r="AJ69" s="1">
        <v>0</v>
      </c>
      <c r="AK69" s="1">
        <v>0</v>
      </c>
      <c r="AL69" s="1">
        <v>0</v>
      </c>
      <c r="AM69" s="1">
        <v>1</v>
      </c>
      <c r="AN69" s="1">
        <v>0</v>
      </c>
      <c r="AO69" s="1">
        <v>0</v>
      </c>
      <c r="AP69" s="1">
        <v>0</v>
      </c>
      <c r="AQ69" s="1">
        <v>1</v>
      </c>
      <c r="AR69" s="1">
        <v>0</v>
      </c>
      <c r="AS69" s="1">
        <v>0</v>
      </c>
      <c r="AT69" s="1">
        <v>1</v>
      </c>
      <c r="AU69" s="1">
        <v>27</v>
      </c>
      <c r="AV69" s="1">
        <v>91065</v>
      </c>
    </row>
    <row r="70" spans="1:48" s="1" customFormat="1" x14ac:dyDescent="0.25">
      <c r="A70" s="1" t="str" cm="1">
        <f t="array" ref="A70">_xlfn.IFS(AG70&gt;=70,"70 and Older",AND(AG70&gt;=60,AG70&lt;70),"60-69",AND(AG70&gt;=50,AG70&lt;60),"50-59",AND(AG70&gt;=40,AG70&lt;50),"40-49",AND(AG70&gt;=30,AG70&lt;40),"30-39",AND(AG70&gt;=20,AG70&lt;30),"20-29")</f>
        <v>60-69</v>
      </c>
      <c r="B70" s="1" t="str" cm="1">
        <f t="array" ref="B70">_xlfn.IFS(AO70=1,$AO$1,AP70=1,$AP$1,AQ70=1,$AQ$1,AR70=1,$AR$1,AS70=1,$AS$1)</f>
        <v>Graduation</v>
      </c>
      <c r="C70" s="1" t="str" cm="1">
        <f t="array" ref="C70">_xlfn.IFS(AJ70=1,$AJ$1,AK70=1,$AK$1,AL70=1,$AL$1,AM70=1,$AM$1,AN70=1,$AN$1)</f>
        <v>Married</v>
      </c>
      <c r="D70" s="1">
        <v>0</v>
      </c>
      <c r="E70" s="1">
        <v>0</v>
      </c>
      <c r="F70" s="1" t="str" cm="1">
        <f t="array" ref="F70">_xlfn.IFS(AV70&lt;43783,"1.Low Income",AND(AV70&gt;=43783,AV70&lt;=64856),"2.Mid Income",AV70&gt;64856,"3.High Income")</f>
        <v>3.High Income</v>
      </c>
      <c r="G70" s="1" t="str" cm="1">
        <f t="array" ref="G70">_xlfn.IFS(AU70&lt;=30,"&lt;1 month",AND(AU70&gt;30,AU70&lt;=60),"1-2months",AU70&gt;60,"2months +")</f>
        <v>2months +</v>
      </c>
      <c r="H70" s="1" t="str" cm="1">
        <f t="array" ref="H70">_xlfn.IFS(AT70&lt;5,"&lt;5times",AND(AT70&gt;=5,AT70&lt;=10),"05-10times",AND(AT70&gt;=11,AT70&lt;=15),"11-15times",AT70&gt;=16,"16times or more")</f>
        <v>&lt;5times</v>
      </c>
      <c r="I70" s="1" t="s">
        <v>99</v>
      </c>
      <c r="J70" s="1" t="str">
        <f t="shared" si="3"/>
        <v>7-8 years</v>
      </c>
      <c r="K70" s="2">
        <v>558</v>
      </c>
      <c r="L70" s="2">
        <v>79</v>
      </c>
      <c r="M70" s="2">
        <v>622</v>
      </c>
      <c r="N70" s="2">
        <v>207</v>
      </c>
      <c r="O70" s="2">
        <v>175</v>
      </c>
      <c r="P70" s="2">
        <v>95</v>
      </c>
      <c r="Q70" s="8">
        <v>0</v>
      </c>
      <c r="R70" s="8">
        <v>0</v>
      </c>
      <c r="S70" s="8">
        <v>0</v>
      </c>
      <c r="T70" s="8">
        <v>0</v>
      </c>
      <c r="U70" s="8">
        <v>1</v>
      </c>
      <c r="V70" s="8">
        <v>1</v>
      </c>
      <c r="W70" s="6">
        <v>1</v>
      </c>
      <c r="X70" s="6">
        <v>4</v>
      </c>
      <c r="Y70" s="6">
        <v>6</v>
      </c>
      <c r="Z70" s="6">
        <v>4</v>
      </c>
      <c r="AB70" s="1">
        <v>1302</v>
      </c>
      <c r="AC70" s="1">
        <v>1203</v>
      </c>
      <c r="AD70" s="1">
        <v>0</v>
      </c>
      <c r="AE70" s="1">
        <v>3</v>
      </c>
      <c r="AF70" s="1">
        <v>11</v>
      </c>
      <c r="AG70" s="1">
        <v>64</v>
      </c>
      <c r="AH70" s="1">
        <v>2835</v>
      </c>
      <c r="AI70" s="11">
        <f t="shared" si="2"/>
        <v>7.7671232876712333</v>
      </c>
      <c r="AJ70" s="1">
        <v>0</v>
      </c>
      <c r="AK70" s="1">
        <v>1</v>
      </c>
      <c r="AL70" s="1">
        <v>0</v>
      </c>
      <c r="AM70" s="1">
        <v>0</v>
      </c>
      <c r="AN70" s="1">
        <v>0</v>
      </c>
      <c r="AO70" s="1">
        <v>0</v>
      </c>
      <c r="AP70" s="1">
        <v>0</v>
      </c>
      <c r="AQ70" s="1">
        <v>1</v>
      </c>
      <c r="AR70" s="1">
        <v>0</v>
      </c>
      <c r="AS70" s="1">
        <v>0</v>
      </c>
      <c r="AT70" s="1">
        <v>1</v>
      </c>
      <c r="AU70" s="1">
        <v>78</v>
      </c>
      <c r="AV70" s="1">
        <v>90765</v>
      </c>
    </row>
    <row r="71" spans="1:48" s="1" customFormat="1" x14ac:dyDescent="0.25">
      <c r="A71" s="1" t="str" cm="1">
        <f t="array" ref="A71">_xlfn.IFS(AG71&gt;=70,"70 and Older",AND(AG71&gt;=60,AG71&lt;70),"60-69",AND(AG71&gt;=50,AG71&lt;60),"50-59",AND(AG71&gt;=40,AG71&lt;50),"40-49",AND(AG71&gt;=30,AG71&lt;40),"30-39",AND(AG71&gt;=20,AG71&lt;30),"20-29")</f>
        <v>50-59</v>
      </c>
      <c r="B71" s="1" t="str" cm="1">
        <f t="array" ref="B71">_xlfn.IFS(AO71=1,$AO$1,AP71=1,$AP$1,AQ71=1,$AQ$1,AR71=1,$AR$1,AS71=1,$AS$1)</f>
        <v>Graduation</v>
      </c>
      <c r="C71" s="1" t="str" cm="1">
        <f t="array" ref="C71">_xlfn.IFS(AJ71=1,$AJ$1,AK71=1,$AK$1,AL71=1,$AL$1,AM71=1,$AM$1,AN71=1,$AN$1)</f>
        <v>Married</v>
      </c>
      <c r="D71" s="1">
        <v>0</v>
      </c>
      <c r="E71" s="1">
        <v>1</v>
      </c>
      <c r="F71" s="1" t="str" cm="1">
        <f t="array" ref="F71">_xlfn.IFS(AV71&lt;43783,"1.Low Income",AND(AV71&gt;=43783,AV71&lt;=64856),"2.Mid Income",AV71&gt;64856,"3.High Income")</f>
        <v>3.High Income</v>
      </c>
      <c r="G71" s="1" t="str" cm="1">
        <f t="array" ref="G71">_xlfn.IFS(AU71&lt;=30,"&lt;1 month",AND(AU71&gt;30,AU71&lt;=60),"1-2months",AU71&gt;60,"2months +")</f>
        <v>&lt;1 month</v>
      </c>
      <c r="H71" s="1" t="str" cm="1">
        <f t="array" ref="H71">_xlfn.IFS(AT71&lt;5,"&lt;5times",AND(AT71&gt;=5,AT71&lt;=10),"05-10times",AND(AT71&gt;=11,AT71&lt;=15),"11-15times",AT71&gt;=16,"16times or more")</f>
        <v>&lt;5times</v>
      </c>
      <c r="I71" s="1" t="s">
        <v>99</v>
      </c>
      <c r="J71" s="1" t="str">
        <f t="shared" si="3"/>
        <v>7-8 years</v>
      </c>
      <c r="K71" s="2">
        <v>625</v>
      </c>
      <c r="L71" s="2">
        <v>38</v>
      </c>
      <c r="M71" s="2">
        <v>242</v>
      </c>
      <c r="N71" s="2">
        <v>50</v>
      </c>
      <c r="O71" s="2">
        <v>34</v>
      </c>
      <c r="P71" s="2">
        <v>76</v>
      </c>
      <c r="Q71" s="8">
        <v>0</v>
      </c>
      <c r="R71" s="8">
        <v>0</v>
      </c>
      <c r="S71" s="8">
        <v>1</v>
      </c>
      <c r="T71" s="8">
        <v>0</v>
      </c>
      <c r="U71" s="8">
        <v>0</v>
      </c>
      <c r="V71" s="8">
        <v>0</v>
      </c>
      <c r="W71" s="6">
        <v>2</v>
      </c>
      <c r="X71" s="6">
        <v>7</v>
      </c>
      <c r="Y71" s="6">
        <v>11</v>
      </c>
      <c r="Z71" s="6">
        <v>11</v>
      </c>
      <c r="AB71" s="1">
        <v>1682</v>
      </c>
      <c r="AC71" s="1">
        <v>1549</v>
      </c>
      <c r="AD71" s="1">
        <v>2</v>
      </c>
      <c r="AE71" s="1">
        <v>3</v>
      </c>
      <c r="AF71" s="1">
        <v>11</v>
      </c>
      <c r="AG71" s="1">
        <v>53</v>
      </c>
      <c r="AH71" s="1">
        <v>2835</v>
      </c>
      <c r="AI71" s="11">
        <f t="shared" si="2"/>
        <v>7.7671232876712333</v>
      </c>
      <c r="AJ71" s="1">
        <v>0</v>
      </c>
      <c r="AK71" s="1">
        <v>1</v>
      </c>
      <c r="AL71" s="1">
        <v>0</v>
      </c>
      <c r="AM71" s="1">
        <v>0</v>
      </c>
      <c r="AN71" s="1">
        <v>0</v>
      </c>
      <c r="AO71" s="1">
        <v>0</v>
      </c>
      <c r="AP71" s="1">
        <v>0</v>
      </c>
      <c r="AQ71" s="1">
        <v>1</v>
      </c>
      <c r="AR71" s="1">
        <v>0</v>
      </c>
      <c r="AS71" s="1">
        <v>0</v>
      </c>
      <c r="AT71" s="1">
        <v>2</v>
      </c>
      <c r="AU71" s="1">
        <v>17</v>
      </c>
      <c r="AV71" s="1">
        <v>79419</v>
      </c>
    </row>
    <row r="72" spans="1:48" s="1" customFormat="1" x14ac:dyDescent="0.25">
      <c r="A72" s="1" t="str" cm="1">
        <f t="array" ref="A72">_xlfn.IFS(AG72&gt;=70,"70 and Older",AND(AG72&gt;=60,AG72&lt;70),"60-69",AND(AG72&gt;=50,AG72&lt;60),"50-59",AND(AG72&gt;=40,AG72&lt;50),"40-49",AND(AG72&gt;=30,AG72&lt;40),"30-39",AND(AG72&gt;=20,AG72&lt;30),"20-29")</f>
        <v>50-59</v>
      </c>
      <c r="B72" s="1" t="str" cm="1">
        <f t="array" ref="B72">_xlfn.IFS(AO72=1,$AO$1,AP72=1,$AP$1,AQ72=1,$AQ$1,AR72=1,$AR$1,AS72=1,$AS$1)</f>
        <v>Graduation</v>
      </c>
      <c r="C72" s="1" t="str" cm="1">
        <f t="array" ref="C72">_xlfn.IFS(AJ72=1,$AJ$1,AK72=1,$AK$1,AL72=1,$AL$1,AM72=1,$AM$1,AN72=1,$AN$1)</f>
        <v>Together</v>
      </c>
      <c r="D72" s="1">
        <v>1</v>
      </c>
      <c r="E72" s="1">
        <v>1</v>
      </c>
      <c r="F72" s="1" t="str" cm="1">
        <f t="array" ref="F72">_xlfn.IFS(AV72&lt;43783,"1.Low Income",AND(AV72&gt;=43783,AV72&lt;=64856),"2.Mid Income",AV72&gt;64856,"3.High Income")</f>
        <v>3.High Income</v>
      </c>
      <c r="G72" s="1" t="str" cm="1">
        <f t="array" ref="G72">_xlfn.IFS(AU72&lt;=30,"&lt;1 month",AND(AU72&gt;30,AU72&lt;=60),"1-2months",AU72&gt;60,"2months +")</f>
        <v>&lt;1 month</v>
      </c>
      <c r="H72" s="1" t="str" cm="1">
        <f t="array" ref="H72">_xlfn.IFS(AT72&lt;5,"&lt;5times",AND(AT72&gt;=5,AT72&lt;=10),"05-10times",AND(AT72&gt;=11,AT72&lt;=15),"11-15times",AT72&gt;=16,"16times or more")</f>
        <v>&lt;5times</v>
      </c>
      <c r="I72" s="1" t="s">
        <v>99</v>
      </c>
      <c r="J72" s="1" t="str">
        <f t="shared" si="3"/>
        <v>7-8 years</v>
      </c>
      <c r="K72" s="2">
        <v>24</v>
      </c>
      <c r="L72" s="2">
        <v>0</v>
      </c>
      <c r="M72" s="2">
        <v>2</v>
      </c>
      <c r="N72" s="2">
        <v>0</v>
      </c>
      <c r="O72" s="2">
        <v>0</v>
      </c>
      <c r="P72" s="2">
        <v>9</v>
      </c>
      <c r="Q72" s="8">
        <v>0</v>
      </c>
      <c r="R72" s="8">
        <v>0</v>
      </c>
      <c r="S72" s="8">
        <v>1</v>
      </c>
      <c r="T72" s="8">
        <v>0</v>
      </c>
      <c r="U72" s="8">
        <v>0</v>
      </c>
      <c r="V72" s="8">
        <v>0</v>
      </c>
      <c r="W72" s="6">
        <v>2</v>
      </c>
      <c r="X72" s="6">
        <v>1</v>
      </c>
      <c r="Y72" s="6">
        <v>1</v>
      </c>
      <c r="Z72" s="6">
        <v>2</v>
      </c>
      <c r="AB72" s="1">
        <v>93</v>
      </c>
      <c r="AC72" s="1">
        <v>80</v>
      </c>
      <c r="AD72" s="1">
        <v>0</v>
      </c>
      <c r="AE72" s="1">
        <v>3</v>
      </c>
      <c r="AF72" s="1">
        <v>11</v>
      </c>
      <c r="AG72" s="1">
        <v>52</v>
      </c>
      <c r="AH72" s="1">
        <v>2835</v>
      </c>
      <c r="AI72" s="11">
        <f t="shared" si="2"/>
        <v>7.7671232876712333</v>
      </c>
      <c r="AJ72" s="1">
        <v>0</v>
      </c>
      <c r="AK72" s="1">
        <v>0</v>
      </c>
      <c r="AL72" s="1">
        <v>0</v>
      </c>
      <c r="AM72" s="1">
        <v>1</v>
      </c>
      <c r="AN72" s="1">
        <v>0</v>
      </c>
      <c r="AO72" s="1">
        <v>0</v>
      </c>
      <c r="AP72" s="1">
        <v>0</v>
      </c>
      <c r="AQ72" s="1">
        <v>1</v>
      </c>
      <c r="AR72" s="1">
        <v>0</v>
      </c>
      <c r="AS72" s="1">
        <v>0</v>
      </c>
      <c r="AT72" s="1">
        <v>3</v>
      </c>
      <c r="AU72" s="1">
        <v>30</v>
      </c>
      <c r="AV72" s="1">
        <v>72354</v>
      </c>
    </row>
    <row r="73" spans="1:48" s="1" customFormat="1" x14ac:dyDescent="0.25">
      <c r="A73" s="1" t="str" cm="1">
        <f t="array" ref="A73">_xlfn.IFS(AG73&gt;=70,"70 and Older",AND(AG73&gt;=60,AG73&lt;70),"60-69",AND(AG73&gt;=50,AG73&lt;60),"50-59",AND(AG73&gt;=40,AG73&lt;50),"40-49",AND(AG73&gt;=30,AG73&lt;40),"30-39",AND(AG73&gt;=20,AG73&lt;30),"20-29")</f>
        <v>30-39</v>
      </c>
      <c r="B73" s="1" t="str" cm="1">
        <f t="array" ref="B73">_xlfn.IFS(AO73=1,$AO$1,AP73=1,$AP$1,AQ73=1,$AQ$1,AR73=1,$AR$1,AS73=1,$AS$1)</f>
        <v>Graduation</v>
      </c>
      <c r="C73" s="1" t="str" cm="1">
        <f t="array" ref="C73">_xlfn.IFS(AJ73=1,$AJ$1,AK73=1,$AK$1,AL73=1,$AL$1,AM73=1,$AM$1,AN73=1,$AN$1)</f>
        <v>Single</v>
      </c>
      <c r="D73" s="1">
        <v>1</v>
      </c>
      <c r="E73" s="1">
        <v>1</v>
      </c>
      <c r="F73" s="1" t="str" cm="1">
        <f t="array" ref="F73">_xlfn.IFS(AV73&lt;43783,"1.Low Income",AND(AV73&gt;=43783,AV73&lt;=64856),"2.Mid Income",AV73&gt;64856,"3.High Income")</f>
        <v>3.High Income</v>
      </c>
      <c r="G73" s="1" t="str" cm="1">
        <f t="array" ref="G73">_xlfn.IFS(AU73&lt;=30,"&lt;1 month",AND(AU73&gt;30,AU73&lt;=60),"1-2months",AU73&gt;60,"2months +")</f>
        <v>&lt;1 month</v>
      </c>
      <c r="H73" s="1" t="str" cm="1">
        <f t="array" ref="H73">_xlfn.IFS(AT73&lt;5,"&lt;5times",AND(AT73&gt;=5,AT73&lt;=10),"05-10times",AND(AT73&gt;=11,AT73&lt;=15),"11-15times",AT73&gt;=16,"16times or more")</f>
        <v>&lt;5times</v>
      </c>
      <c r="I73" s="1" t="s">
        <v>99</v>
      </c>
      <c r="J73" s="1" t="str">
        <f t="shared" si="3"/>
        <v>7-8 years</v>
      </c>
      <c r="K73" s="2">
        <v>79</v>
      </c>
      <c r="L73" s="2">
        <v>7</v>
      </c>
      <c r="M73" s="2">
        <v>58</v>
      </c>
      <c r="N73" s="2">
        <v>6</v>
      </c>
      <c r="O73" s="2">
        <v>3</v>
      </c>
      <c r="P73" s="2">
        <v>18</v>
      </c>
      <c r="Q73" s="8">
        <v>0</v>
      </c>
      <c r="R73" s="8">
        <v>0</v>
      </c>
      <c r="S73" s="8">
        <v>0</v>
      </c>
      <c r="T73" s="8">
        <v>0</v>
      </c>
      <c r="U73" s="8">
        <v>0</v>
      </c>
      <c r="V73" s="8">
        <v>1</v>
      </c>
      <c r="W73" s="6">
        <v>4</v>
      </c>
      <c r="X73" s="6">
        <v>3</v>
      </c>
      <c r="Y73" s="6">
        <v>1</v>
      </c>
      <c r="Z73" s="6">
        <v>4</v>
      </c>
      <c r="AB73" s="1">
        <v>363</v>
      </c>
      <c r="AC73" s="1">
        <v>357</v>
      </c>
      <c r="AD73" s="1">
        <v>0</v>
      </c>
      <c r="AE73" s="1">
        <v>3</v>
      </c>
      <c r="AF73" s="1">
        <v>11</v>
      </c>
      <c r="AG73" s="1">
        <v>33</v>
      </c>
      <c r="AH73" s="1">
        <v>2835</v>
      </c>
      <c r="AI73" s="11">
        <f t="shared" si="2"/>
        <v>7.7671232876712333</v>
      </c>
      <c r="AJ73" s="1">
        <v>0</v>
      </c>
      <c r="AK73" s="1">
        <v>0</v>
      </c>
      <c r="AL73" s="1">
        <v>1</v>
      </c>
      <c r="AM73" s="1">
        <v>0</v>
      </c>
      <c r="AN73" s="1">
        <v>0</v>
      </c>
      <c r="AO73" s="1">
        <v>0</v>
      </c>
      <c r="AP73" s="1">
        <v>0</v>
      </c>
      <c r="AQ73" s="1">
        <v>1</v>
      </c>
      <c r="AR73" s="1">
        <v>0</v>
      </c>
      <c r="AS73" s="1">
        <v>0</v>
      </c>
      <c r="AT73" s="1">
        <v>3</v>
      </c>
      <c r="AU73" s="1">
        <v>20</v>
      </c>
      <c r="AV73" s="1">
        <v>70123</v>
      </c>
    </row>
    <row r="74" spans="1:48" s="1" customFormat="1" x14ac:dyDescent="0.25">
      <c r="A74" s="1" t="str" cm="1">
        <f t="array" ref="A74">_xlfn.IFS(AG74&gt;=70,"70 and Older",AND(AG74&gt;=60,AG74&lt;70),"60-69",AND(AG74&gt;=50,AG74&lt;60),"50-59",AND(AG74&gt;=40,AG74&lt;50),"40-49",AND(AG74&gt;=30,AG74&lt;40),"30-39",AND(AG74&gt;=20,AG74&lt;30),"20-29")</f>
        <v>40-49</v>
      </c>
      <c r="B74" s="1" t="str" cm="1">
        <f t="array" ref="B74">_xlfn.IFS(AO74=1,$AO$1,AP74=1,$AP$1,AQ74=1,$AQ$1,AR74=1,$AR$1,AS74=1,$AS$1)</f>
        <v>2nd Cycle</v>
      </c>
      <c r="C74" s="1" t="str" cm="1">
        <f t="array" ref="C74">_xlfn.IFS(AJ74=1,$AJ$1,AK74=1,$AK$1,AL74=1,$AL$1,AM74=1,$AM$1,AN74=1,$AN$1)</f>
        <v>Married</v>
      </c>
      <c r="D74" s="1">
        <v>1</v>
      </c>
      <c r="E74" s="1">
        <v>1</v>
      </c>
      <c r="F74" s="1" t="str" cm="1">
        <f t="array" ref="F74">_xlfn.IFS(AV74&lt;43783,"1.Low Income",AND(AV74&gt;=43783,AV74&lt;=64856),"2.Mid Income",AV74&gt;64856,"3.High Income")</f>
        <v>2.Mid Income</v>
      </c>
      <c r="G74" s="1" t="str" cm="1">
        <f t="array" ref="G74">_xlfn.IFS(AU74&lt;=30,"&lt;1 month",AND(AU74&gt;30,AU74&lt;=60),"1-2months",AU74&gt;60,"2months +")</f>
        <v>2months +</v>
      </c>
      <c r="H74" s="1" t="str" cm="1">
        <f t="array" ref="H74">_xlfn.IFS(AT74&lt;5,"&lt;5times",AND(AT74&gt;=5,AT74&lt;=10),"05-10times",AND(AT74&gt;=11,AT74&lt;=15),"11-15times",AT74&gt;=16,"16times or more")</f>
        <v>05-10times</v>
      </c>
      <c r="I74" s="1" t="s">
        <v>99</v>
      </c>
      <c r="J74" s="1" t="str">
        <f t="shared" si="3"/>
        <v>7-8 years</v>
      </c>
      <c r="K74" s="2">
        <v>10</v>
      </c>
      <c r="L74" s="2">
        <v>0</v>
      </c>
      <c r="M74" s="2">
        <v>10</v>
      </c>
      <c r="N74" s="2">
        <v>3</v>
      </c>
      <c r="O74" s="2">
        <v>1</v>
      </c>
      <c r="P74" s="2">
        <v>7</v>
      </c>
      <c r="Q74" s="8">
        <v>0</v>
      </c>
      <c r="R74" s="8">
        <v>0</v>
      </c>
      <c r="S74" s="8">
        <v>0</v>
      </c>
      <c r="T74" s="8">
        <v>0</v>
      </c>
      <c r="U74" s="8">
        <v>0</v>
      </c>
      <c r="V74" s="8">
        <v>0</v>
      </c>
      <c r="W74" s="6">
        <v>2</v>
      </c>
      <c r="X74" s="6">
        <v>1</v>
      </c>
      <c r="Y74" s="6">
        <v>1</v>
      </c>
      <c r="Z74" s="6">
        <v>2</v>
      </c>
      <c r="AB74" s="1">
        <v>179</v>
      </c>
      <c r="AC74" s="1">
        <v>147</v>
      </c>
      <c r="AD74" s="1">
        <v>0</v>
      </c>
      <c r="AE74" s="1">
        <v>3</v>
      </c>
      <c r="AF74" s="1">
        <v>11</v>
      </c>
      <c r="AG74" s="1">
        <v>47</v>
      </c>
      <c r="AH74" s="1">
        <v>2835</v>
      </c>
      <c r="AI74" s="11">
        <f t="shared" si="2"/>
        <v>7.7671232876712333</v>
      </c>
      <c r="AJ74" s="1">
        <v>0</v>
      </c>
      <c r="AK74" s="1">
        <v>1</v>
      </c>
      <c r="AL74" s="1">
        <v>0</v>
      </c>
      <c r="AM74" s="1">
        <v>0</v>
      </c>
      <c r="AN74" s="1">
        <v>0</v>
      </c>
      <c r="AO74" s="1">
        <v>1</v>
      </c>
      <c r="AP74" s="1">
        <v>0</v>
      </c>
      <c r="AQ74" s="1">
        <v>0</v>
      </c>
      <c r="AR74" s="1">
        <v>0</v>
      </c>
      <c r="AS74" s="1">
        <v>0</v>
      </c>
      <c r="AT74" s="1">
        <v>5</v>
      </c>
      <c r="AU74" s="1">
        <v>81</v>
      </c>
      <c r="AV74" s="1">
        <v>61180</v>
      </c>
    </row>
    <row r="75" spans="1:48" s="1" customFormat="1" x14ac:dyDescent="0.25">
      <c r="A75" s="1" t="str" cm="1">
        <f t="array" ref="A75">_xlfn.IFS(AG75&gt;=70,"70 and Older",AND(AG75&gt;=60,AG75&lt;70),"60-69",AND(AG75&gt;=50,AG75&lt;60),"50-59",AND(AG75&gt;=40,AG75&lt;50),"40-49",AND(AG75&gt;=30,AG75&lt;40),"30-39",AND(AG75&gt;=20,AG75&lt;30),"20-29")</f>
        <v>40-49</v>
      </c>
      <c r="B75" s="1" t="str" cm="1">
        <f t="array" ref="B75">_xlfn.IFS(AO75=1,$AO$1,AP75=1,$AP$1,AQ75=1,$AQ$1,AR75=1,$AR$1,AS75=1,$AS$1)</f>
        <v>2nd Cycle</v>
      </c>
      <c r="C75" s="1" t="str" cm="1">
        <f t="array" ref="C75">_xlfn.IFS(AJ75=1,$AJ$1,AK75=1,$AK$1,AL75=1,$AL$1,AM75=1,$AM$1,AN75=1,$AN$1)</f>
        <v>Married</v>
      </c>
      <c r="D75" s="1">
        <v>1</v>
      </c>
      <c r="E75" s="1">
        <v>1</v>
      </c>
      <c r="F75" s="1" t="str" cm="1">
        <f t="array" ref="F75">_xlfn.IFS(AV75&lt;43783,"1.Low Income",AND(AV75&gt;=43783,AV75&lt;=64856),"2.Mid Income",AV75&gt;64856,"3.High Income")</f>
        <v>2.Mid Income</v>
      </c>
      <c r="G75" s="1" t="str" cm="1">
        <f t="array" ref="G75">_xlfn.IFS(AU75&lt;=30,"&lt;1 month",AND(AU75&gt;30,AU75&lt;=60),"1-2months",AU75&gt;60,"2months +")</f>
        <v>&lt;1 month</v>
      </c>
      <c r="H75" s="1" t="str" cm="1">
        <f t="array" ref="H75">_xlfn.IFS(AT75&lt;5,"&lt;5times",AND(AT75&gt;=5,AT75&lt;=10),"05-10times",AND(AT75&gt;=11,AT75&lt;=15),"11-15times",AT75&gt;=16,"16times or more")</f>
        <v>05-10times</v>
      </c>
      <c r="I75" s="1" t="s">
        <v>99</v>
      </c>
      <c r="J75" s="1" t="str">
        <f t="shared" si="3"/>
        <v>7-8 years</v>
      </c>
      <c r="K75" s="2">
        <v>10</v>
      </c>
      <c r="L75" s="2">
        <v>0</v>
      </c>
      <c r="M75" s="2">
        <v>10</v>
      </c>
      <c r="N75" s="2">
        <v>3</v>
      </c>
      <c r="O75" s="2">
        <v>1</v>
      </c>
      <c r="P75" s="2">
        <v>7</v>
      </c>
      <c r="Q75" s="8">
        <v>0</v>
      </c>
      <c r="R75" s="8">
        <v>0</v>
      </c>
      <c r="S75" s="8">
        <v>0</v>
      </c>
      <c r="T75" s="8">
        <v>0</v>
      </c>
      <c r="U75" s="8">
        <v>0</v>
      </c>
      <c r="V75" s="8">
        <v>1</v>
      </c>
      <c r="W75" s="6">
        <v>2</v>
      </c>
      <c r="X75" s="6">
        <v>1</v>
      </c>
      <c r="Y75" s="6">
        <v>1</v>
      </c>
      <c r="Z75" s="6">
        <v>2</v>
      </c>
      <c r="AB75" s="1">
        <v>179</v>
      </c>
      <c r="AC75" s="1">
        <v>147</v>
      </c>
      <c r="AD75" s="1">
        <v>0</v>
      </c>
      <c r="AE75" s="1">
        <v>3</v>
      </c>
      <c r="AF75" s="1">
        <v>11</v>
      </c>
      <c r="AG75" s="1">
        <v>47</v>
      </c>
      <c r="AH75" s="1">
        <v>2835</v>
      </c>
      <c r="AI75" s="11">
        <f t="shared" si="2"/>
        <v>7.7671232876712333</v>
      </c>
      <c r="AJ75" s="1">
        <v>0</v>
      </c>
      <c r="AK75" s="1">
        <v>1</v>
      </c>
      <c r="AL75" s="1">
        <v>0</v>
      </c>
      <c r="AM75" s="1">
        <v>0</v>
      </c>
      <c r="AN75" s="1">
        <v>0</v>
      </c>
      <c r="AO75" s="1">
        <v>1</v>
      </c>
      <c r="AP75" s="1">
        <v>0</v>
      </c>
      <c r="AQ75" s="1">
        <v>0</v>
      </c>
      <c r="AR75" s="1">
        <v>0</v>
      </c>
      <c r="AS75" s="1">
        <v>0</v>
      </c>
      <c r="AT75" s="1">
        <v>5</v>
      </c>
      <c r="AU75" s="1">
        <v>6</v>
      </c>
      <c r="AV75" s="1">
        <v>61074</v>
      </c>
    </row>
    <row r="76" spans="1:48" s="1" customFormat="1" x14ac:dyDescent="0.25">
      <c r="A76" s="1" t="str" cm="1">
        <f t="array" ref="A76">_xlfn.IFS(AG76&gt;=70,"70 and Older",AND(AG76&gt;=60,AG76&lt;70),"60-69",AND(AG76&gt;=50,AG76&lt;60),"50-59",AND(AG76&gt;=40,AG76&lt;50),"40-49",AND(AG76&gt;=30,AG76&lt;40),"30-39",AND(AG76&gt;=20,AG76&lt;30),"20-29")</f>
        <v>60-69</v>
      </c>
      <c r="B76" s="1" t="str" cm="1">
        <f t="array" ref="B76">_xlfn.IFS(AO76=1,$AO$1,AP76=1,$AP$1,AQ76=1,$AQ$1,AR76=1,$AR$1,AS76=1,$AS$1)</f>
        <v>Master</v>
      </c>
      <c r="C76" s="1" t="str" cm="1">
        <f t="array" ref="C76">_xlfn.IFS(AJ76=1,$AJ$1,AK76=1,$AK$1,AL76=1,$AL$1,AM76=1,$AM$1,AN76=1,$AN$1)</f>
        <v>Together</v>
      </c>
      <c r="D76" s="1">
        <v>0</v>
      </c>
      <c r="E76" s="1">
        <v>1</v>
      </c>
      <c r="F76" s="1" t="str" cm="1">
        <f t="array" ref="F76">_xlfn.IFS(AV76&lt;43783,"1.Low Income",AND(AV76&gt;=43783,AV76&lt;=64856),"2.Mid Income",AV76&gt;64856,"3.High Income")</f>
        <v>2.Mid Income</v>
      </c>
      <c r="G76" s="1" t="str" cm="1">
        <f t="array" ref="G76">_xlfn.IFS(AU76&lt;=30,"&lt;1 month",AND(AU76&gt;30,AU76&lt;=60),"1-2months",AU76&gt;60,"2months +")</f>
        <v>2months +</v>
      </c>
      <c r="H76" s="1" t="str" cm="1">
        <f t="array" ref="H76">_xlfn.IFS(AT76&lt;5,"&lt;5times",AND(AT76&gt;=5,AT76&lt;=10),"05-10times",AND(AT76&gt;=11,AT76&lt;=15),"11-15times",AT76&gt;=16,"16times or more")</f>
        <v>05-10times</v>
      </c>
      <c r="I76" s="1" t="s">
        <v>99</v>
      </c>
      <c r="J76" s="1" t="str">
        <f t="shared" si="3"/>
        <v>7-8 years</v>
      </c>
      <c r="K76" s="2">
        <v>896</v>
      </c>
      <c r="L76" s="2">
        <v>10</v>
      </c>
      <c r="M76" s="2">
        <v>101</v>
      </c>
      <c r="N76" s="2">
        <v>13</v>
      </c>
      <c r="O76" s="2">
        <v>10</v>
      </c>
      <c r="P76" s="2">
        <v>34</v>
      </c>
      <c r="Q76" s="8">
        <v>0</v>
      </c>
      <c r="R76" s="8">
        <v>0</v>
      </c>
      <c r="S76" s="8">
        <v>1</v>
      </c>
      <c r="T76" s="8">
        <v>0</v>
      </c>
      <c r="U76" s="8">
        <v>0</v>
      </c>
      <c r="V76" s="8">
        <v>1</v>
      </c>
      <c r="W76" s="6">
        <v>6</v>
      </c>
      <c r="X76" s="6">
        <v>4</v>
      </c>
      <c r="Y76" s="6">
        <v>2</v>
      </c>
      <c r="Z76" s="6">
        <v>9</v>
      </c>
      <c r="AB76" s="1">
        <v>1334</v>
      </c>
      <c r="AC76" s="1">
        <v>1294</v>
      </c>
      <c r="AD76" s="1">
        <v>2</v>
      </c>
      <c r="AE76" s="1">
        <v>3</v>
      </c>
      <c r="AF76" s="1">
        <v>11</v>
      </c>
      <c r="AG76" s="1">
        <v>68</v>
      </c>
      <c r="AH76" s="1">
        <v>2834</v>
      </c>
      <c r="AI76" s="11">
        <f t="shared" si="2"/>
        <v>7.7643835616438359</v>
      </c>
      <c r="AJ76" s="1">
        <v>0</v>
      </c>
      <c r="AK76" s="1">
        <v>0</v>
      </c>
      <c r="AL76" s="1">
        <v>0</v>
      </c>
      <c r="AM76" s="1">
        <v>1</v>
      </c>
      <c r="AN76" s="1">
        <v>0</v>
      </c>
      <c r="AO76" s="1">
        <v>0</v>
      </c>
      <c r="AP76" s="1">
        <v>0</v>
      </c>
      <c r="AQ76" s="1">
        <v>0</v>
      </c>
      <c r="AR76" s="1">
        <v>1</v>
      </c>
      <c r="AS76" s="1">
        <v>0</v>
      </c>
      <c r="AT76" s="1">
        <v>5</v>
      </c>
      <c r="AU76" s="1">
        <v>88</v>
      </c>
      <c r="AV76" s="1">
        <v>59385</v>
      </c>
    </row>
    <row r="77" spans="1:48" s="1" customFormat="1" x14ac:dyDescent="0.25">
      <c r="A77" s="1" t="str" cm="1">
        <f t="array" ref="A77">_xlfn.IFS(AG77&gt;=70,"70 and Older",AND(AG77&gt;=60,AG77&lt;70),"60-69",AND(AG77&gt;=50,AG77&lt;60),"50-59",AND(AG77&gt;=40,AG77&lt;50),"40-49",AND(AG77&gt;=30,AG77&lt;40),"30-39",AND(AG77&gt;=20,AG77&lt;30),"20-29")</f>
        <v>30-39</v>
      </c>
      <c r="B77" s="1" t="str" cm="1">
        <f t="array" ref="B77">_xlfn.IFS(AO77=1,$AO$1,AP77=1,$AP$1,AQ77=1,$AQ$1,AR77=1,$AR$1,AS77=1,$AS$1)</f>
        <v>PhD</v>
      </c>
      <c r="C77" s="1" t="str" cm="1">
        <f t="array" ref="C77">_xlfn.IFS(AJ77=1,$AJ$1,AK77=1,$AK$1,AL77=1,$AL$1,AM77=1,$AM$1,AN77=1,$AN$1)</f>
        <v>Married</v>
      </c>
      <c r="D77" s="1">
        <v>0</v>
      </c>
      <c r="E77" s="1">
        <v>1</v>
      </c>
      <c r="F77" s="1" t="str" cm="1">
        <f t="array" ref="F77">_xlfn.IFS(AV77&lt;43783,"1.Low Income",AND(AV77&gt;=43783,AV77&lt;=64856),"2.Mid Income",AV77&gt;64856,"3.High Income")</f>
        <v>3.High Income</v>
      </c>
      <c r="G77" s="1" t="str" cm="1">
        <f t="array" ref="G77">_xlfn.IFS(AU77&lt;=30,"&lt;1 month",AND(AU77&gt;30,AU77&lt;=60),"1-2months",AU77&gt;60,"2months +")</f>
        <v>&lt;1 month</v>
      </c>
      <c r="H77" s="1" t="str" cm="1">
        <f t="array" ref="H77">_xlfn.IFS(AT77&lt;5,"&lt;5times",AND(AT77&gt;=5,AT77&lt;=10),"05-10times",AND(AT77&gt;=11,AT77&lt;=15),"11-15times",AT77&gt;=16,"16times or more")</f>
        <v>&lt;5times</v>
      </c>
      <c r="I77" s="1" t="s">
        <v>99</v>
      </c>
      <c r="J77" s="1" t="str">
        <f t="shared" si="3"/>
        <v>7-8 years</v>
      </c>
      <c r="K77" s="2">
        <v>478</v>
      </c>
      <c r="L77" s="2">
        <v>0</v>
      </c>
      <c r="M77" s="2">
        <v>193</v>
      </c>
      <c r="N77" s="2">
        <v>110</v>
      </c>
      <c r="O77" s="2">
        <v>75</v>
      </c>
      <c r="P77" s="2">
        <v>117</v>
      </c>
      <c r="Q77" s="8">
        <v>0</v>
      </c>
      <c r="R77" s="8">
        <v>0</v>
      </c>
      <c r="S77" s="8">
        <v>0</v>
      </c>
      <c r="T77" s="8">
        <v>0</v>
      </c>
      <c r="U77" s="8">
        <v>0</v>
      </c>
      <c r="V77" s="8">
        <v>0</v>
      </c>
      <c r="W77" s="6">
        <v>4</v>
      </c>
      <c r="X77" s="6">
        <v>8</v>
      </c>
      <c r="Y77" s="6">
        <v>3</v>
      </c>
      <c r="Z77" s="6">
        <v>11</v>
      </c>
      <c r="AB77" s="1">
        <v>1292</v>
      </c>
      <c r="AC77" s="1">
        <v>1139</v>
      </c>
      <c r="AD77" s="1">
        <v>0</v>
      </c>
      <c r="AE77" s="1">
        <v>3</v>
      </c>
      <c r="AF77" s="1">
        <v>11</v>
      </c>
      <c r="AG77" s="1">
        <v>35</v>
      </c>
      <c r="AH77" s="1">
        <v>2833</v>
      </c>
      <c r="AI77" s="11">
        <f t="shared" si="2"/>
        <v>7.7616438356164386</v>
      </c>
      <c r="AJ77" s="1">
        <v>0</v>
      </c>
      <c r="AK77" s="1">
        <v>1</v>
      </c>
      <c r="AL77" s="1">
        <v>0</v>
      </c>
      <c r="AM77" s="1">
        <v>0</v>
      </c>
      <c r="AN77" s="1">
        <v>0</v>
      </c>
      <c r="AO77" s="1">
        <v>0</v>
      </c>
      <c r="AP77" s="1">
        <v>0</v>
      </c>
      <c r="AQ77" s="1">
        <v>0</v>
      </c>
      <c r="AR77" s="1">
        <v>0</v>
      </c>
      <c r="AS77" s="1">
        <v>1</v>
      </c>
      <c r="AT77" s="1">
        <v>3</v>
      </c>
      <c r="AU77" s="1">
        <v>9</v>
      </c>
      <c r="AV77" s="1">
        <v>75345</v>
      </c>
    </row>
    <row r="78" spans="1:48" s="1" customFormat="1" x14ac:dyDescent="0.25">
      <c r="A78" s="1" t="str" cm="1">
        <f t="array" ref="A78">_xlfn.IFS(AG78&gt;=70,"70 and Older",AND(AG78&gt;=60,AG78&lt;70),"60-69",AND(AG78&gt;=50,AG78&lt;60),"50-59",AND(AG78&gt;=40,AG78&lt;50),"40-49",AND(AG78&gt;=30,AG78&lt;40),"30-39",AND(AG78&gt;=20,AG78&lt;30),"20-29")</f>
        <v>50-59</v>
      </c>
      <c r="B78" s="1" t="str" cm="1">
        <f t="array" ref="B78">_xlfn.IFS(AO78=1,$AO$1,AP78=1,$AP$1,AQ78=1,$AQ$1,AR78=1,$AR$1,AS78=1,$AS$1)</f>
        <v>Graduation</v>
      </c>
      <c r="C78" s="1" t="str" cm="1">
        <f t="array" ref="C78">_xlfn.IFS(AJ78=1,$AJ$1,AK78=1,$AK$1,AL78=1,$AL$1,AM78=1,$AM$1,AN78=1,$AN$1)</f>
        <v>Single</v>
      </c>
      <c r="D78" s="1">
        <v>0</v>
      </c>
      <c r="E78" s="1">
        <v>1</v>
      </c>
      <c r="F78" s="1" t="str" cm="1">
        <f t="array" ref="F78">_xlfn.IFS(AV78&lt;43783,"1.Low Income",AND(AV78&gt;=43783,AV78&lt;=64856),"2.Mid Income",AV78&gt;64856,"3.High Income")</f>
        <v>3.High Income</v>
      </c>
      <c r="G78" s="1" t="str" cm="1">
        <f t="array" ref="G78">_xlfn.IFS(AU78&lt;=30,"&lt;1 month",AND(AU78&gt;30,AU78&lt;=60),"1-2months",AU78&gt;60,"2months +")</f>
        <v>2months +</v>
      </c>
      <c r="H78" s="1" t="str" cm="1">
        <f t="array" ref="H78">_xlfn.IFS(AT78&lt;5,"&lt;5times",AND(AT78&gt;=5,AT78&lt;=10),"05-10times",AND(AT78&gt;=11,AT78&lt;=15),"11-15times",AT78&gt;=16,"16times or more")</f>
        <v>&lt;5times</v>
      </c>
      <c r="I78" s="1" t="s">
        <v>99</v>
      </c>
      <c r="J78" s="1" t="str">
        <f t="shared" si="3"/>
        <v>7-8 years</v>
      </c>
      <c r="K78" s="2">
        <v>376</v>
      </c>
      <c r="L78" s="2">
        <v>4</v>
      </c>
      <c r="M78" s="2">
        <v>94</v>
      </c>
      <c r="N78" s="2">
        <v>12</v>
      </c>
      <c r="O78" s="2">
        <v>9</v>
      </c>
      <c r="P78" s="2">
        <v>24</v>
      </c>
      <c r="Q78" s="8">
        <v>0</v>
      </c>
      <c r="R78" s="8">
        <v>0</v>
      </c>
      <c r="S78" s="8">
        <v>0</v>
      </c>
      <c r="T78" s="8">
        <v>0</v>
      </c>
      <c r="U78" s="8">
        <v>0</v>
      </c>
      <c r="V78" s="8">
        <v>0</v>
      </c>
      <c r="W78" s="6">
        <v>3</v>
      </c>
      <c r="X78" s="6">
        <v>6</v>
      </c>
      <c r="Y78" s="6">
        <v>2</v>
      </c>
      <c r="Z78" s="6">
        <v>8</v>
      </c>
      <c r="AB78" s="1">
        <v>279</v>
      </c>
      <c r="AC78" s="1">
        <v>142</v>
      </c>
      <c r="AD78" s="1">
        <v>2</v>
      </c>
      <c r="AE78" s="1">
        <v>3</v>
      </c>
      <c r="AF78" s="1">
        <v>11</v>
      </c>
      <c r="AG78" s="1">
        <v>52</v>
      </c>
      <c r="AH78" s="1">
        <v>2833</v>
      </c>
      <c r="AI78" s="11">
        <f t="shared" si="2"/>
        <v>7.7616438356164386</v>
      </c>
      <c r="AJ78" s="1">
        <v>0</v>
      </c>
      <c r="AK78" s="1">
        <v>0</v>
      </c>
      <c r="AL78" s="1">
        <v>1</v>
      </c>
      <c r="AM78" s="1">
        <v>0</v>
      </c>
      <c r="AN78" s="1">
        <v>0</v>
      </c>
      <c r="AO78" s="1">
        <v>0</v>
      </c>
      <c r="AP78" s="1">
        <v>0</v>
      </c>
      <c r="AQ78" s="1">
        <v>1</v>
      </c>
      <c r="AR78" s="1">
        <v>0</v>
      </c>
      <c r="AS78" s="1">
        <v>0</v>
      </c>
      <c r="AT78" s="1">
        <v>3</v>
      </c>
      <c r="AU78" s="1">
        <v>99</v>
      </c>
      <c r="AV78" s="1">
        <v>74806</v>
      </c>
    </row>
    <row r="79" spans="1:48" s="1" customFormat="1" x14ac:dyDescent="0.25">
      <c r="A79" s="1" t="str" cm="1">
        <f t="array" ref="A79">_xlfn.IFS(AG79&gt;=70,"70 and Older",AND(AG79&gt;=60,AG79&lt;70),"60-69",AND(AG79&gt;=50,AG79&lt;60),"50-59",AND(AG79&gt;=40,AG79&lt;50),"40-49",AND(AG79&gt;=30,AG79&lt;40),"30-39",AND(AG79&gt;=20,AG79&lt;30),"20-29")</f>
        <v>40-49</v>
      </c>
      <c r="B79" s="1" t="str" cm="1">
        <f t="array" ref="B79">_xlfn.IFS(AO79=1,$AO$1,AP79=1,$AP$1,AQ79=1,$AQ$1,AR79=1,$AR$1,AS79=1,$AS$1)</f>
        <v>Graduation</v>
      </c>
      <c r="C79" s="1" t="str" cm="1">
        <f t="array" ref="C79">_xlfn.IFS(AJ79=1,$AJ$1,AK79=1,$AK$1,AL79=1,$AL$1,AM79=1,$AM$1,AN79=1,$AN$1)</f>
        <v>Together</v>
      </c>
      <c r="D79" s="1">
        <v>0</v>
      </c>
      <c r="E79" s="1">
        <v>0</v>
      </c>
      <c r="F79" s="1" t="str" cm="1">
        <f t="array" ref="F79">_xlfn.IFS(AV79&lt;43783,"1.Low Income",AND(AV79&gt;=43783,AV79&lt;=64856),"2.Mid Income",AV79&gt;64856,"3.High Income")</f>
        <v>3.High Income</v>
      </c>
      <c r="G79" s="1" t="str" cm="1">
        <f t="array" ref="G79">_xlfn.IFS(AU79&lt;=30,"&lt;1 month",AND(AU79&gt;30,AU79&lt;=60),"1-2months",AU79&gt;60,"2months +")</f>
        <v>&lt;1 month</v>
      </c>
      <c r="H79" s="1" t="str" cm="1">
        <f t="array" ref="H79">_xlfn.IFS(AT79&lt;5,"&lt;5times",AND(AT79&gt;=5,AT79&lt;=10),"05-10times",AND(AT79&gt;=11,AT79&lt;=15),"11-15times",AT79&gt;=16,"16times or more")</f>
        <v>&lt;5times</v>
      </c>
      <c r="I79" s="1" t="s">
        <v>99</v>
      </c>
      <c r="J79" s="1" t="str">
        <f t="shared" si="3"/>
        <v>7-8 years</v>
      </c>
      <c r="K79" s="2">
        <v>255</v>
      </c>
      <c r="L79" s="2">
        <v>31</v>
      </c>
      <c r="M79" s="2">
        <v>446</v>
      </c>
      <c r="N79" s="2">
        <v>40</v>
      </c>
      <c r="O79" s="2">
        <v>56</v>
      </c>
      <c r="P79" s="2">
        <v>175</v>
      </c>
      <c r="Q79" s="8">
        <v>0</v>
      </c>
      <c r="R79" s="8">
        <v>0</v>
      </c>
      <c r="S79" s="8">
        <v>0</v>
      </c>
      <c r="T79" s="8">
        <v>0</v>
      </c>
      <c r="U79" s="8">
        <v>0</v>
      </c>
      <c r="V79" s="8">
        <v>0</v>
      </c>
      <c r="W79" s="6">
        <v>1</v>
      </c>
      <c r="X79" s="6">
        <v>3</v>
      </c>
      <c r="Y79" s="6">
        <v>10</v>
      </c>
      <c r="Z79" s="6">
        <v>11</v>
      </c>
      <c r="AB79" s="1">
        <v>2036</v>
      </c>
      <c r="AC79" s="1">
        <v>1878</v>
      </c>
      <c r="AD79" s="1">
        <v>3</v>
      </c>
      <c r="AE79" s="1">
        <v>3</v>
      </c>
      <c r="AF79" s="1">
        <v>11</v>
      </c>
      <c r="AG79" s="1">
        <v>41</v>
      </c>
      <c r="AH79" s="1">
        <v>2832</v>
      </c>
      <c r="AI79" s="11">
        <f t="shared" si="2"/>
        <v>7.7589041095890412</v>
      </c>
      <c r="AJ79" s="1">
        <v>0</v>
      </c>
      <c r="AK79" s="1">
        <v>0</v>
      </c>
      <c r="AL79" s="1">
        <v>0</v>
      </c>
      <c r="AM79" s="1">
        <v>1</v>
      </c>
      <c r="AN79" s="1">
        <v>0</v>
      </c>
      <c r="AO79" s="1">
        <v>0</v>
      </c>
      <c r="AP79" s="1">
        <v>0</v>
      </c>
      <c r="AQ79" s="1">
        <v>1</v>
      </c>
      <c r="AR79" s="1">
        <v>0</v>
      </c>
      <c r="AS79" s="1">
        <v>0</v>
      </c>
      <c r="AT79" s="1">
        <v>1</v>
      </c>
      <c r="AU79" s="1">
        <v>2</v>
      </c>
      <c r="AV79" s="1">
        <v>90247</v>
      </c>
    </row>
    <row r="80" spans="1:48" s="1" customFormat="1" x14ac:dyDescent="0.25">
      <c r="A80" s="1" t="str" cm="1">
        <f t="array" ref="A80">_xlfn.IFS(AG80&gt;=70,"70 and Older",AND(AG80&gt;=60,AG80&lt;70),"60-69",AND(AG80&gt;=50,AG80&lt;60),"50-59",AND(AG80&gt;=40,AG80&lt;50),"40-49",AND(AG80&gt;=30,AG80&lt;40),"30-39",AND(AG80&gt;=20,AG80&lt;30),"20-29")</f>
        <v>50-59</v>
      </c>
      <c r="B80" s="1" t="str" cm="1">
        <f t="array" ref="B80">_xlfn.IFS(AO80=1,$AO$1,AP80=1,$AP$1,AQ80=1,$AQ$1,AR80=1,$AR$1,AS80=1,$AS$1)</f>
        <v>Graduation</v>
      </c>
      <c r="C80" s="1" t="str" cm="1">
        <f t="array" ref="C80">_xlfn.IFS(AJ80=1,$AJ$1,AK80=1,$AK$1,AL80=1,$AL$1,AM80=1,$AM$1,AN80=1,$AN$1)</f>
        <v>Married</v>
      </c>
      <c r="D80" s="1">
        <v>0</v>
      </c>
      <c r="E80" s="1">
        <v>1</v>
      </c>
      <c r="F80" s="1" t="str" cm="1">
        <f t="array" ref="F80">_xlfn.IFS(AV80&lt;43783,"1.Low Income",AND(AV80&gt;=43783,AV80&lt;=64856),"2.Mid Income",AV80&gt;64856,"3.High Income")</f>
        <v>3.High Income</v>
      </c>
      <c r="G80" s="1" t="str" cm="1">
        <f t="array" ref="G80">_xlfn.IFS(AU80&lt;=30,"&lt;1 month",AND(AU80&gt;30,AU80&lt;=60),"1-2months",AU80&gt;60,"2months +")</f>
        <v>2months +</v>
      </c>
      <c r="H80" s="1" t="str" cm="1">
        <f t="array" ref="H80">_xlfn.IFS(AT80&lt;5,"&lt;5times",AND(AT80&gt;=5,AT80&lt;=10),"05-10times",AND(AT80&gt;=11,AT80&lt;=15),"11-15times",AT80&gt;=16,"16times or more")</f>
        <v>&lt;5times</v>
      </c>
      <c r="I80" s="1" t="s">
        <v>99</v>
      </c>
      <c r="J80" s="1" t="str">
        <f t="shared" si="3"/>
        <v>7-8 years</v>
      </c>
      <c r="K80" s="2">
        <v>430</v>
      </c>
      <c r="L80" s="2">
        <v>16</v>
      </c>
      <c r="M80" s="2">
        <v>322</v>
      </c>
      <c r="N80" s="2">
        <v>43</v>
      </c>
      <c r="O80" s="2">
        <v>24</v>
      </c>
      <c r="P80" s="2">
        <v>33</v>
      </c>
      <c r="Q80" s="8">
        <v>0</v>
      </c>
      <c r="R80" s="8">
        <v>0</v>
      </c>
      <c r="S80" s="8">
        <v>0</v>
      </c>
      <c r="T80" s="8">
        <v>0</v>
      </c>
      <c r="U80" s="8">
        <v>0</v>
      </c>
      <c r="V80" s="8">
        <v>0</v>
      </c>
      <c r="W80" s="6">
        <v>5</v>
      </c>
      <c r="X80" s="6">
        <v>4</v>
      </c>
      <c r="Y80" s="6">
        <v>7</v>
      </c>
      <c r="Z80" s="6">
        <v>11</v>
      </c>
      <c r="AB80" s="1">
        <v>254</v>
      </c>
      <c r="AC80" s="1">
        <v>219</v>
      </c>
      <c r="AD80" s="1">
        <v>0</v>
      </c>
      <c r="AE80" s="1">
        <v>3</v>
      </c>
      <c r="AF80" s="1">
        <v>11</v>
      </c>
      <c r="AG80" s="1">
        <v>59</v>
      </c>
      <c r="AH80" s="1">
        <v>2832</v>
      </c>
      <c r="AI80" s="11">
        <f t="shared" si="2"/>
        <v>7.7589041095890412</v>
      </c>
      <c r="AJ80" s="1">
        <v>0</v>
      </c>
      <c r="AK80" s="1">
        <v>1</v>
      </c>
      <c r="AL80" s="1">
        <v>0</v>
      </c>
      <c r="AM80" s="1">
        <v>0</v>
      </c>
      <c r="AN80" s="1">
        <v>0</v>
      </c>
      <c r="AO80" s="1">
        <v>0</v>
      </c>
      <c r="AP80" s="1">
        <v>0</v>
      </c>
      <c r="AQ80" s="1">
        <v>1</v>
      </c>
      <c r="AR80" s="1">
        <v>0</v>
      </c>
      <c r="AS80" s="1">
        <v>0</v>
      </c>
      <c r="AT80" s="1">
        <v>2</v>
      </c>
      <c r="AU80" s="1">
        <v>62</v>
      </c>
      <c r="AV80" s="1">
        <v>80336</v>
      </c>
    </row>
    <row r="81" spans="1:48" s="1" customFormat="1" x14ac:dyDescent="0.25">
      <c r="A81" s="1" t="str" cm="1">
        <f t="array" ref="A81">_xlfn.IFS(AG81&gt;=70,"70 and Older",AND(AG81&gt;=60,AG81&lt;70),"60-69",AND(AG81&gt;=50,AG81&lt;60),"50-59",AND(AG81&gt;=40,AG81&lt;50),"40-49",AND(AG81&gt;=30,AG81&lt;40),"30-39",AND(AG81&gt;=20,AG81&lt;30),"20-29")</f>
        <v>50-59</v>
      </c>
      <c r="B81" s="1" t="str" cm="1">
        <f t="array" ref="B81">_xlfn.IFS(AO81=1,$AO$1,AP81=1,$AP$1,AQ81=1,$AQ$1,AR81=1,$AR$1,AS81=1,$AS$1)</f>
        <v>Graduation</v>
      </c>
      <c r="C81" s="1" t="str" cm="1">
        <f t="array" ref="C81">_xlfn.IFS(AJ81=1,$AJ$1,AK81=1,$AK$1,AL81=1,$AL$1,AM81=1,$AM$1,AN81=1,$AN$1)</f>
        <v>Married</v>
      </c>
      <c r="D81" s="1">
        <v>0</v>
      </c>
      <c r="E81" s="1">
        <v>1</v>
      </c>
      <c r="F81" s="1" t="str" cm="1">
        <f t="array" ref="F81">_xlfn.IFS(AV81&lt;43783,"1.Low Income",AND(AV81&gt;=43783,AV81&lt;=64856),"2.Mid Income",AV81&gt;64856,"3.High Income")</f>
        <v>3.High Income</v>
      </c>
      <c r="G81" s="1" t="str" cm="1">
        <f t="array" ref="G81">_xlfn.IFS(AU81&lt;=30,"&lt;1 month",AND(AU81&gt;30,AU81&lt;=60),"1-2months",AU81&gt;60,"2months +")</f>
        <v>&lt;1 month</v>
      </c>
      <c r="H81" s="1" t="str" cm="1">
        <f t="array" ref="H81">_xlfn.IFS(AT81&lt;5,"&lt;5times",AND(AT81&gt;=5,AT81&lt;=10),"05-10times",AND(AT81&gt;=11,AT81&lt;=15),"11-15times",AT81&gt;=16,"16times or more")</f>
        <v>&lt;5times</v>
      </c>
      <c r="I81" s="1" t="s">
        <v>99</v>
      </c>
      <c r="J81" s="1" t="str">
        <f t="shared" si="3"/>
        <v>7-8 years</v>
      </c>
      <c r="K81" s="2">
        <v>229</v>
      </c>
      <c r="L81" s="2">
        <v>7</v>
      </c>
      <c r="M81" s="2">
        <v>137</v>
      </c>
      <c r="N81" s="2">
        <v>4</v>
      </c>
      <c r="O81" s="2">
        <v>0</v>
      </c>
      <c r="P81" s="2">
        <v>91</v>
      </c>
      <c r="Q81" s="8">
        <v>0</v>
      </c>
      <c r="R81" s="8">
        <v>0</v>
      </c>
      <c r="S81" s="8">
        <v>0</v>
      </c>
      <c r="T81" s="8">
        <v>0</v>
      </c>
      <c r="U81" s="8">
        <v>0</v>
      </c>
      <c r="V81" s="8">
        <v>0</v>
      </c>
      <c r="W81" s="6">
        <v>5</v>
      </c>
      <c r="X81" s="6">
        <v>4</v>
      </c>
      <c r="Y81" s="6">
        <v>2</v>
      </c>
      <c r="Z81" s="6">
        <v>8</v>
      </c>
      <c r="AB81" s="1">
        <v>254</v>
      </c>
      <c r="AC81" s="1">
        <v>219</v>
      </c>
      <c r="AD81" s="1">
        <v>0</v>
      </c>
      <c r="AE81" s="1">
        <v>3</v>
      </c>
      <c r="AF81" s="1">
        <v>11</v>
      </c>
      <c r="AG81" s="1">
        <v>59</v>
      </c>
      <c r="AH81" s="1">
        <v>2832</v>
      </c>
      <c r="AI81" s="11">
        <f t="shared" si="2"/>
        <v>7.7589041095890412</v>
      </c>
      <c r="AJ81" s="1">
        <v>0</v>
      </c>
      <c r="AK81" s="1">
        <v>1</v>
      </c>
      <c r="AL81" s="1">
        <v>0</v>
      </c>
      <c r="AM81" s="1">
        <v>0</v>
      </c>
      <c r="AN81" s="1">
        <v>0</v>
      </c>
      <c r="AO81" s="1">
        <v>0</v>
      </c>
      <c r="AP81" s="1">
        <v>0</v>
      </c>
      <c r="AQ81" s="1">
        <v>1</v>
      </c>
      <c r="AR81" s="1">
        <v>0</v>
      </c>
      <c r="AS81" s="1">
        <v>0</v>
      </c>
      <c r="AT81" s="1">
        <v>3</v>
      </c>
      <c r="AU81" s="1">
        <v>19</v>
      </c>
      <c r="AV81" s="1">
        <v>75032</v>
      </c>
    </row>
    <row r="82" spans="1:48" s="1" customFormat="1" x14ac:dyDescent="0.25">
      <c r="A82" s="1" t="str" cm="1">
        <f t="array" ref="A82">_xlfn.IFS(AG82&gt;=70,"70 and Older",AND(AG82&gt;=60,AG82&lt;70),"60-69",AND(AG82&gt;=50,AG82&lt;60),"50-59",AND(AG82&gt;=40,AG82&lt;50),"40-49",AND(AG82&gt;=30,AG82&lt;40),"30-39",AND(AG82&gt;=20,AG82&lt;30),"20-29")</f>
        <v>30-39</v>
      </c>
      <c r="B82" s="1" t="str" cm="1">
        <f t="array" ref="B82">_xlfn.IFS(AO82=1,$AO$1,AP82=1,$AP$1,AQ82=1,$AQ$1,AR82=1,$AR$1,AS82=1,$AS$1)</f>
        <v>PhD</v>
      </c>
      <c r="C82" s="1" t="str" cm="1">
        <f t="array" ref="C82">_xlfn.IFS(AJ82=1,$AJ$1,AK82=1,$AK$1,AL82=1,$AL$1,AM82=1,$AM$1,AN82=1,$AN$1)</f>
        <v>Married</v>
      </c>
      <c r="D82" s="1">
        <v>0</v>
      </c>
      <c r="E82" s="1">
        <v>1</v>
      </c>
      <c r="F82" s="1" t="str" cm="1">
        <f t="array" ref="F82">_xlfn.IFS(AV82&lt;43783,"1.Low Income",AND(AV82&gt;=43783,AV82&lt;=64856),"2.Mid Income",AV82&gt;64856,"3.High Income")</f>
        <v>3.High Income</v>
      </c>
      <c r="G82" s="1" t="str" cm="1">
        <f t="array" ref="G82">_xlfn.IFS(AU82&lt;=30,"&lt;1 month",AND(AU82&gt;30,AU82&lt;=60),"1-2months",AU82&gt;60,"2months +")</f>
        <v>1-2months</v>
      </c>
      <c r="H82" s="1" t="str" cm="1">
        <f t="array" ref="H82">_xlfn.IFS(AT82&lt;5,"&lt;5times",AND(AT82&gt;=5,AT82&lt;=10),"05-10times",AND(AT82&gt;=11,AT82&lt;=15),"11-15times",AT82&gt;=16,"16times or more")</f>
        <v>&lt;5times</v>
      </c>
      <c r="I82" s="1" t="s">
        <v>99</v>
      </c>
      <c r="J82" s="1" t="str">
        <f t="shared" si="3"/>
        <v>7-8 years</v>
      </c>
      <c r="K82" s="2">
        <v>619</v>
      </c>
      <c r="L82" s="2">
        <v>54</v>
      </c>
      <c r="M82" s="2">
        <v>260</v>
      </c>
      <c r="N82" s="2">
        <v>127</v>
      </c>
      <c r="O82" s="2">
        <v>54</v>
      </c>
      <c r="P82" s="2">
        <v>54</v>
      </c>
      <c r="Q82" s="8">
        <v>0</v>
      </c>
      <c r="R82" s="8">
        <v>0</v>
      </c>
      <c r="S82" s="8">
        <v>0</v>
      </c>
      <c r="T82" s="8">
        <v>0</v>
      </c>
      <c r="U82" s="8">
        <v>0</v>
      </c>
      <c r="V82" s="8">
        <v>0</v>
      </c>
      <c r="W82" s="6">
        <v>1</v>
      </c>
      <c r="X82" s="6">
        <v>4</v>
      </c>
      <c r="Y82" s="6">
        <v>7</v>
      </c>
      <c r="Z82" s="6">
        <v>5</v>
      </c>
      <c r="AB82" s="1">
        <v>1678</v>
      </c>
      <c r="AC82" s="1">
        <v>1645</v>
      </c>
      <c r="AD82" s="1">
        <v>0</v>
      </c>
      <c r="AE82" s="1">
        <v>3</v>
      </c>
      <c r="AF82" s="1">
        <v>11</v>
      </c>
      <c r="AG82" s="1">
        <v>30</v>
      </c>
      <c r="AH82" s="1">
        <v>2831</v>
      </c>
      <c r="AI82" s="11">
        <f t="shared" si="2"/>
        <v>7.7561643835616438</v>
      </c>
      <c r="AJ82" s="1">
        <v>0</v>
      </c>
      <c r="AK82" s="1">
        <v>1</v>
      </c>
      <c r="AL82" s="1">
        <v>0</v>
      </c>
      <c r="AM82" s="1">
        <v>0</v>
      </c>
      <c r="AN82" s="1">
        <v>0</v>
      </c>
      <c r="AO82" s="1">
        <v>0</v>
      </c>
      <c r="AP82" s="1">
        <v>0</v>
      </c>
      <c r="AQ82" s="1">
        <v>0</v>
      </c>
      <c r="AR82" s="1">
        <v>0</v>
      </c>
      <c r="AS82" s="1">
        <v>1</v>
      </c>
      <c r="AT82" s="1">
        <v>1</v>
      </c>
      <c r="AU82" s="1">
        <v>55</v>
      </c>
      <c r="AV82" s="1">
        <v>89891</v>
      </c>
    </row>
    <row r="83" spans="1:48" s="1" customFormat="1" x14ac:dyDescent="0.25">
      <c r="A83" s="1" t="str" cm="1">
        <f t="array" ref="A83">_xlfn.IFS(AG83&gt;=70,"70 and Older",AND(AG83&gt;=60,AG83&lt;70),"60-69",AND(AG83&gt;=50,AG83&lt;60),"50-59",AND(AG83&gt;=40,AG83&lt;50),"40-49",AND(AG83&gt;=30,AG83&lt;40),"30-39",AND(AG83&gt;=20,AG83&lt;30),"20-29")</f>
        <v>40-49</v>
      </c>
      <c r="B83" s="1" t="str" cm="1">
        <f t="array" ref="B83">_xlfn.IFS(AO83=1,$AO$1,AP83=1,$AP$1,AQ83=1,$AQ$1,AR83=1,$AR$1,AS83=1,$AS$1)</f>
        <v>Graduation</v>
      </c>
      <c r="C83" s="1" t="str" cm="1">
        <f t="array" ref="C83">_xlfn.IFS(AJ83=1,$AJ$1,AK83=1,$AK$1,AL83=1,$AL$1,AM83=1,$AM$1,AN83=1,$AN$1)</f>
        <v>Single</v>
      </c>
      <c r="D83" s="1">
        <v>1</v>
      </c>
      <c r="E83" s="1">
        <v>0</v>
      </c>
      <c r="F83" s="1" t="str" cm="1">
        <f t="array" ref="F83">_xlfn.IFS(AV83&lt;43783,"1.Low Income",AND(AV83&gt;=43783,AV83&lt;=64856),"2.Mid Income",AV83&gt;64856,"3.High Income")</f>
        <v>3.High Income</v>
      </c>
      <c r="G83" s="1" t="str" cm="1">
        <f t="array" ref="G83">_xlfn.IFS(AU83&lt;=30,"&lt;1 month",AND(AU83&gt;30,AU83&lt;=60),"1-2months",AU83&gt;60,"2months +")</f>
        <v>&lt;1 month</v>
      </c>
      <c r="H83" s="1" t="str" cm="1">
        <f t="array" ref="H83">_xlfn.IFS(AT83&lt;5,"&lt;5times",AND(AT83&gt;=5,AT83&lt;=10),"05-10times",AND(AT83&gt;=11,AT83&lt;=15),"11-15times",AT83&gt;=16,"16times or more")</f>
        <v>&lt;5times</v>
      </c>
      <c r="I83" s="1" t="s">
        <v>99</v>
      </c>
      <c r="J83" s="1" t="str">
        <f t="shared" si="3"/>
        <v>7-8 years</v>
      </c>
      <c r="K83" s="2">
        <v>23</v>
      </c>
      <c r="L83" s="2">
        <v>0</v>
      </c>
      <c r="M83" s="2">
        <v>8</v>
      </c>
      <c r="N83" s="2">
        <v>6</v>
      </c>
      <c r="O83" s="2">
        <v>2</v>
      </c>
      <c r="P83" s="2">
        <v>18</v>
      </c>
      <c r="Q83" s="8">
        <v>0</v>
      </c>
      <c r="R83" s="8">
        <v>0</v>
      </c>
      <c r="S83" s="8">
        <v>0</v>
      </c>
      <c r="T83" s="8">
        <v>0</v>
      </c>
      <c r="U83" s="8">
        <v>0</v>
      </c>
      <c r="V83" s="8">
        <v>0</v>
      </c>
      <c r="W83" s="6">
        <v>1</v>
      </c>
      <c r="X83" s="6">
        <v>1</v>
      </c>
      <c r="Y83" s="6">
        <v>1</v>
      </c>
      <c r="Z83" s="6">
        <v>3</v>
      </c>
      <c r="AB83" s="1">
        <v>216</v>
      </c>
      <c r="AC83" s="1">
        <v>186</v>
      </c>
      <c r="AD83" s="1">
        <v>1</v>
      </c>
      <c r="AE83" s="1">
        <v>3</v>
      </c>
      <c r="AF83" s="1">
        <v>11</v>
      </c>
      <c r="AG83" s="1">
        <v>48</v>
      </c>
      <c r="AH83" s="1">
        <v>2831</v>
      </c>
      <c r="AI83" s="11">
        <f t="shared" si="2"/>
        <v>7.7561643835616438</v>
      </c>
      <c r="AJ83" s="1">
        <v>0</v>
      </c>
      <c r="AK83" s="1">
        <v>0</v>
      </c>
      <c r="AL83" s="1">
        <v>1</v>
      </c>
      <c r="AM83" s="1">
        <v>0</v>
      </c>
      <c r="AN83" s="1">
        <v>0</v>
      </c>
      <c r="AO83" s="1">
        <v>0</v>
      </c>
      <c r="AP83" s="1">
        <v>0</v>
      </c>
      <c r="AQ83" s="1">
        <v>1</v>
      </c>
      <c r="AR83" s="1">
        <v>0</v>
      </c>
      <c r="AS83" s="1">
        <v>0</v>
      </c>
      <c r="AT83" s="1">
        <v>1</v>
      </c>
      <c r="AU83" s="1">
        <v>16</v>
      </c>
      <c r="AV83" s="1">
        <v>82504</v>
      </c>
    </row>
    <row r="84" spans="1:48" s="1" customFormat="1" x14ac:dyDescent="0.25">
      <c r="A84" s="1" t="str" cm="1">
        <f t="array" ref="A84">_xlfn.IFS(AG84&gt;=70,"70 and Older",AND(AG84&gt;=60,AG84&lt;70),"60-69",AND(AG84&gt;=50,AG84&lt;60),"50-59",AND(AG84&gt;=40,AG84&lt;50),"40-49",AND(AG84&gt;=30,AG84&lt;40),"30-39",AND(AG84&gt;=20,AG84&lt;30),"20-29")</f>
        <v>40-49</v>
      </c>
      <c r="B84" s="1" t="str" cm="1">
        <f t="array" ref="B84">_xlfn.IFS(AO84=1,$AO$1,AP84=1,$AP$1,AQ84=1,$AQ$1,AR84=1,$AR$1,AS84=1,$AS$1)</f>
        <v>Graduation</v>
      </c>
      <c r="C84" s="1" t="str" cm="1">
        <f t="array" ref="C84">_xlfn.IFS(AJ84=1,$AJ$1,AK84=1,$AK$1,AL84=1,$AL$1,AM84=1,$AM$1,AN84=1,$AN$1)</f>
        <v>Married</v>
      </c>
      <c r="D84" s="1">
        <v>1</v>
      </c>
      <c r="E84" s="1">
        <v>0</v>
      </c>
      <c r="F84" s="1" t="str" cm="1">
        <f t="array" ref="F84">_xlfn.IFS(AV84&lt;43783,"1.Low Income",AND(AV84&gt;=43783,AV84&lt;=64856),"2.Mid Income",AV84&gt;64856,"3.High Income")</f>
        <v>3.High Income</v>
      </c>
      <c r="G84" s="1" t="str" cm="1">
        <f t="array" ref="G84">_xlfn.IFS(AU84&lt;=30,"&lt;1 month",AND(AU84&gt;30,AU84&lt;=60),"1-2months",AU84&gt;60,"2months +")</f>
        <v>&lt;1 month</v>
      </c>
      <c r="H84" s="1" t="str" cm="1">
        <f t="array" ref="H84">_xlfn.IFS(AT84&lt;5,"&lt;5times",AND(AT84&gt;=5,AT84&lt;=10),"05-10times",AND(AT84&gt;=11,AT84&lt;=15),"11-15times",AT84&gt;=16,"16times or more")</f>
        <v>&lt;5times</v>
      </c>
      <c r="I84" s="1" t="s">
        <v>99</v>
      </c>
      <c r="J84" s="1" t="str">
        <f t="shared" si="3"/>
        <v>7-8 years</v>
      </c>
      <c r="K84" s="2">
        <v>29</v>
      </c>
      <c r="L84" s="2">
        <v>0</v>
      </c>
      <c r="M84" s="2">
        <v>25</v>
      </c>
      <c r="N84" s="2">
        <v>2</v>
      </c>
      <c r="O84" s="2">
        <v>2</v>
      </c>
      <c r="P84" s="2">
        <v>3</v>
      </c>
      <c r="Q84" s="8">
        <v>0</v>
      </c>
      <c r="R84" s="8">
        <v>0</v>
      </c>
      <c r="S84" s="8">
        <v>0</v>
      </c>
      <c r="T84" s="8">
        <v>0</v>
      </c>
      <c r="U84" s="8">
        <v>0</v>
      </c>
      <c r="V84" s="8">
        <v>0</v>
      </c>
      <c r="W84" s="6">
        <v>4</v>
      </c>
      <c r="X84" s="6">
        <v>2</v>
      </c>
      <c r="Y84" s="6">
        <v>1</v>
      </c>
      <c r="Z84" s="6">
        <v>4</v>
      </c>
      <c r="AB84" s="1">
        <v>127</v>
      </c>
      <c r="AC84" s="1">
        <v>78</v>
      </c>
      <c r="AD84" s="1">
        <v>0</v>
      </c>
      <c r="AE84" s="1">
        <v>3</v>
      </c>
      <c r="AF84" s="1">
        <v>11</v>
      </c>
      <c r="AG84" s="1">
        <v>47</v>
      </c>
      <c r="AH84" s="1">
        <v>2831</v>
      </c>
      <c r="AI84" s="11">
        <f t="shared" si="2"/>
        <v>7.7561643835616438</v>
      </c>
      <c r="AJ84" s="1">
        <v>0</v>
      </c>
      <c r="AK84" s="1">
        <v>1</v>
      </c>
      <c r="AL84" s="1">
        <v>0</v>
      </c>
      <c r="AM84" s="1">
        <v>0</v>
      </c>
      <c r="AN84" s="1">
        <v>0</v>
      </c>
      <c r="AO84" s="1">
        <v>0</v>
      </c>
      <c r="AP84" s="1">
        <v>0</v>
      </c>
      <c r="AQ84" s="1">
        <v>1</v>
      </c>
      <c r="AR84" s="1">
        <v>0</v>
      </c>
      <c r="AS84" s="1">
        <v>0</v>
      </c>
      <c r="AT84" s="1">
        <v>2</v>
      </c>
      <c r="AU84" s="1">
        <v>3</v>
      </c>
      <c r="AV84" s="1">
        <v>76412</v>
      </c>
    </row>
    <row r="85" spans="1:48" s="1" customFormat="1" x14ac:dyDescent="0.25">
      <c r="A85" s="1" t="str" cm="1">
        <f t="array" ref="A85">_xlfn.IFS(AG85&gt;=70,"70 and Older",AND(AG85&gt;=60,AG85&lt;70),"60-69",AND(AG85&gt;=50,AG85&lt;60),"50-59",AND(AG85&gt;=40,AG85&lt;50),"40-49",AND(AG85&gt;=30,AG85&lt;40),"30-39",AND(AG85&gt;=20,AG85&lt;30),"20-29")</f>
        <v>40-49</v>
      </c>
      <c r="B85" s="1" t="str" cm="1">
        <f t="array" ref="B85">_xlfn.IFS(AO85=1,$AO$1,AP85=1,$AP$1,AQ85=1,$AQ$1,AR85=1,$AR$1,AS85=1,$AS$1)</f>
        <v>Master</v>
      </c>
      <c r="C85" s="1" t="str" cm="1">
        <f t="array" ref="C85">_xlfn.IFS(AJ85=1,$AJ$1,AK85=1,$AK$1,AL85=1,$AL$1,AM85=1,$AM$1,AN85=1,$AN$1)</f>
        <v>Married</v>
      </c>
      <c r="D85" s="1">
        <v>0</v>
      </c>
      <c r="E85" s="1">
        <v>0</v>
      </c>
      <c r="F85" s="1" t="str" cm="1">
        <f t="array" ref="F85">_xlfn.IFS(AV85&lt;43783,"1.Low Income",AND(AV85&gt;=43783,AV85&lt;=64856),"2.Mid Income",AV85&gt;64856,"3.High Income")</f>
        <v>3.High Income</v>
      </c>
      <c r="G85" s="1" t="str" cm="1">
        <f t="array" ref="G85">_xlfn.IFS(AU85&lt;=30,"&lt;1 month",AND(AU85&gt;30,AU85&lt;=60),"1-2months",AU85&gt;60,"2months +")</f>
        <v>&lt;1 month</v>
      </c>
      <c r="H85" s="1" t="str" cm="1">
        <f t="array" ref="H85">_xlfn.IFS(AT85&lt;5,"&lt;5times",AND(AT85&gt;=5,AT85&lt;=10),"05-10times",AND(AT85&gt;=11,AT85&lt;=15),"11-15times",AT85&gt;=16,"16times or more")</f>
        <v>&lt;5times</v>
      </c>
      <c r="I85" s="1" t="s">
        <v>99</v>
      </c>
      <c r="J85" s="1" t="str">
        <f t="shared" si="3"/>
        <v>7-8 years</v>
      </c>
      <c r="K85" s="2">
        <v>871</v>
      </c>
      <c r="L85" s="2">
        <v>111</v>
      </c>
      <c r="M85" s="2">
        <v>704</v>
      </c>
      <c r="N85" s="2">
        <v>145</v>
      </c>
      <c r="O85" s="2">
        <v>55</v>
      </c>
      <c r="P85" s="2">
        <v>166</v>
      </c>
      <c r="Q85" s="8">
        <v>0</v>
      </c>
      <c r="R85" s="8">
        <v>0</v>
      </c>
      <c r="S85" s="8">
        <v>0</v>
      </c>
      <c r="T85" s="8">
        <v>1</v>
      </c>
      <c r="U85" s="8">
        <v>0</v>
      </c>
      <c r="V85" s="8">
        <v>0</v>
      </c>
      <c r="W85" s="6">
        <v>1</v>
      </c>
      <c r="X85" s="6">
        <v>4</v>
      </c>
      <c r="Y85" s="6">
        <v>4</v>
      </c>
      <c r="Z85" s="6">
        <v>10</v>
      </c>
      <c r="AB85" s="1">
        <v>1872</v>
      </c>
      <c r="AC85" s="1">
        <v>1854</v>
      </c>
      <c r="AD85" s="1">
        <v>0</v>
      </c>
      <c r="AE85" s="1">
        <v>3</v>
      </c>
      <c r="AF85" s="1">
        <v>11</v>
      </c>
      <c r="AG85" s="1">
        <v>48</v>
      </c>
      <c r="AH85" s="1">
        <v>2830</v>
      </c>
      <c r="AI85" s="11">
        <f t="shared" si="2"/>
        <v>7.7534246575342465</v>
      </c>
      <c r="AJ85" s="1">
        <v>0</v>
      </c>
      <c r="AK85" s="1">
        <v>1</v>
      </c>
      <c r="AL85" s="1">
        <v>0</v>
      </c>
      <c r="AM85" s="1">
        <v>0</v>
      </c>
      <c r="AN85" s="1">
        <v>0</v>
      </c>
      <c r="AO85" s="1">
        <v>0</v>
      </c>
      <c r="AP85" s="1">
        <v>0</v>
      </c>
      <c r="AQ85" s="1">
        <v>0</v>
      </c>
      <c r="AR85" s="1">
        <v>1</v>
      </c>
      <c r="AS85" s="1">
        <v>0</v>
      </c>
      <c r="AT85" s="1">
        <v>1</v>
      </c>
      <c r="AU85" s="1">
        <v>29</v>
      </c>
      <c r="AV85" s="1">
        <v>83844</v>
      </c>
    </row>
    <row r="86" spans="1:48" s="1" customFormat="1" x14ac:dyDescent="0.25">
      <c r="A86" s="1" t="str" cm="1">
        <f t="array" ref="A86">_xlfn.IFS(AG86&gt;=70,"70 and Older",AND(AG86&gt;=60,AG86&lt;70),"60-69",AND(AG86&gt;=50,AG86&lt;60),"50-59",AND(AG86&gt;=40,AG86&lt;50),"40-49",AND(AG86&gt;=30,AG86&lt;40),"30-39",AND(AG86&gt;=20,AG86&lt;30),"20-29")</f>
        <v>30-39</v>
      </c>
      <c r="B86" s="1" t="str" cm="1">
        <f t="array" ref="B86">_xlfn.IFS(AO86=1,$AO$1,AP86=1,$AP$1,AQ86=1,$AQ$1,AR86=1,$AR$1,AS86=1,$AS$1)</f>
        <v>2nd Cycle</v>
      </c>
      <c r="C86" s="1" t="str" cm="1">
        <f t="array" ref="C86">_xlfn.IFS(AJ86=1,$AJ$1,AK86=1,$AK$1,AL86=1,$AL$1,AM86=1,$AM$1,AN86=1,$AN$1)</f>
        <v>Single</v>
      </c>
      <c r="D86" s="1">
        <v>1</v>
      </c>
      <c r="E86" s="1">
        <v>0</v>
      </c>
      <c r="F86" s="1" t="str" cm="1">
        <f t="array" ref="F86">_xlfn.IFS(AV86&lt;43783,"1.Low Income",AND(AV86&gt;=43783,AV86&lt;=64856),"2.Mid Income",AV86&gt;64856,"3.High Income")</f>
        <v>2.Mid Income</v>
      </c>
      <c r="G86" s="1" t="str" cm="1">
        <f t="array" ref="G86">_xlfn.IFS(AU86&lt;=30,"&lt;1 month",AND(AU86&gt;30,AU86&lt;=60),"1-2months",AU86&gt;60,"2months +")</f>
        <v>&lt;1 month</v>
      </c>
      <c r="H86" s="1" t="str" cm="1">
        <f t="array" ref="H86">_xlfn.IFS(AT86&lt;5,"&lt;5times",AND(AT86&gt;=5,AT86&lt;=10),"05-10times",AND(AT86&gt;=11,AT86&lt;=15),"11-15times",AT86&gt;=16,"16times or more")</f>
        <v>05-10times</v>
      </c>
      <c r="I86" s="1" t="s">
        <v>99</v>
      </c>
      <c r="J86" s="1" t="str">
        <f t="shared" si="3"/>
        <v>7-8 years</v>
      </c>
      <c r="K86" s="2">
        <v>11</v>
      </c>
      <c r="L86" s="2">
        <v>0</v>
      </c>
      <c r="M86" s="2">
        <v>5</v>
      </c>
      <c r="N86" s="2">
        <v>2</v>
      </c>
      <c r="O86" s="2">
        <v>1</v>
      </c>
      <c r="P86" s="2">
        <v>1</v>
      </c>
      <c r="Q86" s="8">
        <v>0</v>
      </c>
      <c r="R86" s="8">
        <v>0</v>
      </c>
      <c r="S86" s="8">
        <v>0</v>
      </c>
      <c r="T86" s="8">
        <v>0</v>
      </c>
      <c r="U86" s="8">
        <v>0</v>
      </c>
      <c r="V86" s="8">
        <v>0</v>
      </c>
      <c r="W86" s="6">
        <v>1</v>
      </c>
      <c r="X86" s="6">
        <v>1</v>
      </c>
      <c r="Y86" s="6">
        <v>0</v>
      </c>
      <c r="Z86" s="6">
        <v>3</v>
      </c>
      <c r="AB86" s="1">
        <v>19</v>
      </c>
      <c r="AC86" s="1">
        <v>7</v>
      </c>
      <c r="AD86" s="1">
        <v>0</v>
      </c>
      <c r="AE86" s="1">
        <v>3</v>
      </c>
      <c r="AF86" s="1">
        <v>11</v>
      </c>
      <c r="AG86" s="1">
        <v>39</v>
      </c>
      <c r="AH86" s="1">
        <v>2830</v>
      </c>
      <c r="AI86" s="11">
        <f t="shared" si="2"/>
        <v>7.7534246575342465</v>
      </c>
      <c r="AJ86" s="1">
        <v>0</v>
      </c>
      <c r="AK86" s="1">
        <v>0</v>
      </c>
      <c r="AL86" s="1">
        <v>1</v>
      </c>
      <c r="AM86" s="1">
        <v>0</v>
      </c>
      <c r="AN86" s="1">
        <v>0</v>
      </c>
      <c r="AO86" s="1">
        <v>1</v>
      </c>
      <c r="AP86" s="1">
        <v>0</v>
      </c>
      <c r="AQ86" s="1">
        <v>0</v>
      </c>
      <c r="AR86" s="1">
        <v>0</v>
      </c>
      <c r="AS86" s="1">
        <v>0</v>
      </c>
      <c r="AT86" s="1">
        <v>5</v>
      </c>
      <c r="AU86" s="1">
        <v>22</v>
      </c>
      <c r="AV86" s="1">
        <v>63693</v>
      </c>
    </row>
    <row r="87" spans="1:48" s="1" customFormat="1" x14ac:dyDescent="0.25">
      <c r="A87" s="1" t="str" cm="1">
        <f t="array" ref="A87">_xlfn.IFS(AG87&gt;=70,"70 and Older",AND(AG87&gt;=60,AG87&lt;70),"60-69",AND(AG87&gt;=50,AG87&lt;60),"50-59",AND(AG87&gt;=40,AG87&lt;50),"40-49",AND(AG87&gt;=30,AG87&lt;40),"30-39",AND(AG87&gt;=20,AG87&lt;30),"20-29")</f>
        <v>30-39</v>
      </c>
      <c r="B87" s="1" t="str" cm="1">
        <f t="array" ref="B87">_xlfn.IFS(AO87=1,$AO$1,AP87=1,$AP$1,AQ87=1,$AQ$1,AR87=1,$AR$1,AS87=1,$AS$1)</f>
        <v>Graduation</v>
      </c>
      <c r="C87" s="1" t="str" cm="1">
        <f t="array" ref="C87">_xlfn.IFS(AJ87=1,$AJ$1,AK87=1,$AK$1,AL87=1,$AL$1,AM87=1,$AM$1,AN87=1,$AN$1)</f>
        <v>Together</v>
      </c>
      <c r="D87" s="1">
        <v>1</v>
      </c>
      <c r="E87" s="1">
        <v>0</v>
      </c>
      <c r="F87" s="1" t="str" cm="1">
        <f t="array" ref="F87">_xlfn.IFS(AV87&lt;43783,"1.Low Income",AND(AV87&gt;=43783,AV87&lt;=64856),"2.Mid Income",AV87&gt;64856,"3.High Income")</f>
        <v>2.Mid Income</v>
      </c>
      <c r="G87" s="1" t="str" cm="1">
        <f t="array" ref="G87">_xlfn.IFS(AU87&lt;=30,"&lt;1 month",AND(AU87&gt;30,AU87&lt;=60),"1-2months",AU87&gt;60,"2months +")</f>
        <v>1-2months</v>
      </c>
      <c r="H87" s="1" t="str" cm="1">
        <f t="array" ref="H87">_xlfn.IFS(AT87&lt;5,"&lt;5times",AND(AT87&gt;=5,AT87&lt;=10),"05-10times",AND(AT87&gt;=11,AT87&lt;=15),"11-15times",AT87&gt;=16,"16times or more")</f>
        <v>05-10times</v>
      </c>
      <c r="I87" s="1" t="s">
        <v>99</v>
      </c>
      <c r="J87" s="1" t="str">
        <f t="shared" si="3"/>
        <v>7-8 years</v>
      </c>
      <c r="K87" s="2">
        <v>16</v>
      </c>
      <c r="L87" s="2">
        <v>14</v>
      </c>
      <c r="M87" s="2">
        <v>36</v>
      </c>
      <c r="N87" s="2">
        <v>37</v>
      </c>
      <c r="O87" s="2">
        <v>22</v>
      </c>
      <c r="P87" s="2">
        <v>48</v>
      </c>
      <c r="Q87" s="8">
        <v>0</v>
      </c>
      <c r="R87" s="8">
        <v>0</v>
      </c>
      <c r="S87" s="8">
        <v>0</v>
      </c>
      <c r="T87" s="8">
        <v>0</v>
      </c>
      <c r="U87" s="8">
        <v>0</v>
      </c>
      <c r="V87" s="8">
        <v>1</v>
      </c>
      <c r="W87" s="6">
        <v>3</v>
      </c>
      <c r="X87" s="6">
        <v>4</v>
      </c>
      <c r="Y87" s="6">
        <v>1</v>
      </c>
      <c r="Z87" s="6">
        <v>2</v>
      </c>
      <c r="AB87" s="1">
        <v>42</v>
      </c>
      <c r="AC87" s="1">
        <v>36</v>
      </c>
      <c r="AD87" s="1">
        <v>0</v>
      </c>
      <c r="AE87" s="1">
        <v>3</v>
      </c>
      <c r="AF87" s="1">
        <v>11</v>
      </c>
      <c r="AG87" s="1">
        <v>35</v>
      </c>
      <c r="AH87" s="1">
        <v>2830</v>
      </c>
      <c r="AI87" s="11">
        <f t="shared" si="2"/>
        <v>7.7534246575342465</v>
      </c>
      <c r="AJ87" s="1">
        <v>0</v>
      </c>
      <c r="AK87" s="1">
        <v>0</v>
      </c>
      <c r="AL87" s="1">
        <v>0</v>
      </c>
      <c r="AM87" s="1">
        <v>1</v>
      </c>
      <c r="AN87" s="1">
        <v>0</v>
      </c>
      <c r="AO87" s="1">
        <v>0</v>
      </c>
      <c r="AP87" s="1">
        <v>0</v>
      </c>
      <c r="AQ87" s="1">
        <v>1</v>
      </c>
      <c r="AR87" s="1">
        <v>0</v>
      </c>
      <c r="AS87" s="1">
        <v>0</v>
      </c>
      <c r="AT87" s="1">
        <v>5</v>
      </c>
      <c r="AU87" s="1">
        <v>54</v>
      </c>
      <c r="AV87" s="1">
        <v>58554</v>
      </c>
    </row>
    <row r="88" spans="1:48" s="1" customFormat="1" x14ac:dyDescent="0.25">
      <c r="A88" s="1" t="str" cm="1">
        <f t="array" ref="A88">_xlfn.IFS(AG88&gt;=70,"70 and Older",AND(AG88&gt;=60,AG88&lt;70),"60-69",AND(AG88&gt;=50,AG88&lt;60),"50-59",AND(AG88&gt;=40,AG88&lt;50),"40-49",AND(AG88&gt;=30,AG88&lt;40),"30-39",AND(AG88&gt;=20,AG88&lt;30),"20-29")</f>
        <v>40-49</v>
      </c>
      <c r="B88" s="1" t="str" cm="1">
        <f t="array" ref="B88">_xlfn.IFS(AO88=1,$AO$1,AP88=1,$AP$1,AQ88=1,$AQ$1,AR88=1,$AR$1,AS88=1,$AS$1)</f>
        <v>2nd Cycle</v>
      </c>
      <c r="C88" s="1" t="str" cm="1">
        <f t="array" ref="C88">_xlfn.IFS(AJ88=1,$AJ$1,AK88=1,$AK$1,AL88=1,$AL$1,AM88=1,$AM$1,AN88=1,$AN$1)</f>
        <v>Together</v>
      </c>
      <c r="D88" s="1">
        <v>1</v>
      </c>
      <c r="E88" s="1">
        <v>1</v>
      </c>
      <c r="F88" s="1" t="str" cm="1">
        <f t="array" ref="F88">_xlfn.IFS(AV88&lt;43783,"1.Low Income",AND(AV88&gt;=43783,AV88&lt;=64856),"2.Mid Income",AV88&gt;64856,"3.High Income")</f>
        <v>3.High Income</v>
      </c>
      <c r="G88" s="1" t="str" cm="1">
        <f t="array" ref="G88">_xlfn.IFS(AU88&lt;=30,"&lt;1 month",AND(AU88&gt;30,AU88&lt;=60),"1-2months",AU88&gt;60,"2months +")</f>
        <v>2months +</v>
      </c>
      <c r="H88" s="1" t="str" cm="1">
        <f t="array" ref="H88">_xlfn.IFS(AT88&lt;5,"&lt;5times",AND(AT88&gt;=5,AT88&lt;=10),"05-10times",AND(AT88&gt;=11,AT88&lt;=15),"11-15times",AT88&gt;=16,"16times or more")</f>
        <v>&lt;5times</v>
      </c>
      <c r="I88" s="1" t="s">
        <v>99</v>
      </c>
      <c r="J88" s="1" t="str">
        <f t="shared" si="3"/>
        <v>7-8 years</v>
      </c>
      <c r="K88" s="2">
        <v>189</v>
      </c>
      <c r="L88" s="2">
        <v>10</v>
      </c>
      <c r="M88" s="2">
        <v>253</v>
      </c>
      <c r="N88" s="2">
        <v>56</v>
      </c>
      <c r="O88" s="2">
        <v>43</v>
      </c>
      <c r="P88" s="2">
        <v>64</v>
      </c>
      <c r="Q88" s="8">
        <v>0</v>
      </c>
      <c r="R88" s="8">
        <v>0</v>
      </c>
      <c r="S88" s="8">
        <v>0</v>
      </c>
      <c r="T88" s="8">
        <v>0</v>
      </c>
      <c r="U88" s="8">
        <v>0</v>
      </c>
      <c r="V88" s="8">
        <v>0</v>
      </c>
      <c r="W88" s="6">
        <v>6</v>
      </c>
      <c r="X88" s="6">
        <v>8</v>
      </c>
      <c r="Y88" s="6">
        <v>2</v>
      </c>
      <c r="Z88" s="6">
        <v>7</v>
      </c>
      <c r="AB88" s="1">
        <v>1122</v>
      </c>
      <c r="AC88" s="1">
        <v>994</v>
      </c>
      <c r="AD88" s="1">
        <v>0</v>
      </c>
      <c r="AE88" s="1">
        <v>3</v>
      </c>
      <c r="AF88" s="1">
        <v>11</v>
      </c>
      <c r="AG88" s="1">
        <v>41</v>
      </c>
      <c r="AH88" s="1">
        <v>2829</v>
      </c>
      <c r="AI88" s="11">
        <f t="shared" si="2"/>
        <v>7.7506849315068491</v>
      </c>
      <c r="AJ88" s="1">
        <v>0</v>
      </c>
      <c r="AK88" s="1">
        <v>0</v>
      </c>
      <c r="AL88" s="1">
        <v>0</v>
      </c>
      <c r="AM88" s="1">
        <v>1</v>
      </c>
      <c r="AN88" s="1">
        <v>0</v>
      </c>
      <c r="AO88" s="1">
        <v>1</v>
      </c>
      <c r="AP88" s="1">
        <v>0</v>
      </c>
      <c r="AQ88" s="1">
        <v>0</v>
      </c>
      <c r="AR88" s="1">
        <v>0</v>
      </c>
      <c r="AS88" s="1">
        <v>0</v>
      </c>
      <c r="AT88" s="1">
        <v>4</v>
      </c>
      <c r="AU88" s="1">
        <v>68</v>
      </c>
      <c r="AV88" s="1">
        <v>67430</v>
      </c>
    </row>
    <row r="89" spans="1:48" s="1" customFormat="1" x14ac:dyDescent="0.25">
      <c r="A89" s="1" t="str" cm="1">
        <f t="array" ref="A89">_xlfn.IFS(AG89&gt;=70,"70 and Older",AND(AG89&gt;=60,AG89&lt;70),"60-69",AND(AG89&gt;=50,AG89&lt;60),"50-59",AND(AG89&gt;=40,AG89&lt;50),"40-49",AND(AG89&gt;=30,AG89&lt;40),"30-39",AND(AG89&gt;=20,AG89&lt;30),"20-29")</f>
        <v>50-59</v>
      </c>
      <c r="B89" s="1" t="str" cm="1">
        <f t="array" ref="B89">_xlfn.IFS(AO89=1,$AO$1,AP89=1,$AP$1,AQ89=1,$AQ$1,AR89=1,$AR$1,AS89=1,$AS$1)</f>
        <v>PhD</v>
      </c>
      <c r="C89" s="1" t="str" cm="1">
        <f t="array" ref="C89">_xlfn.IFS(AJ89=1,$AJ$1,AK89=1,$AK$1,AL89=1,$AL$1,AM89=1,$AM$1,AN89=1,$AN$1)</f>
        <v>Together</v>
      </c>
      <c r="D89" s="1">
        <v>1</v>
      </c>
      <c r="E89" s="1">
        <v>1</v>
      </c>
      <c r="F89" s="1" t="str" cm="1">
        <f t="array" ref="F89">_xlfn.IFS(AV89&lt;43783,"1.Low Income",AND(AV89&gt;=43783,AV89&lt;=64856),"2.Mid Income",AV89&gt;64856,"3.High Income")</f>
        <v>2.Mid Income</v>
      </c>
      <c r="G89" s="1" t="str" cm="1">
        <f t="array" ref="G89">_xlfn.IFS(AU89&lt;=30,"&lt;1 month",AND(AU89&gt;30,AU89&lt;=60),"1-2months",AU89&gt;60,"2months +")</f>
        <v>&lt;1 month</v>
      </c>
      <c r="H89" s="1" t="str" cm="1">
        <f t="array" ref="H89">_xlfn.IFS(AT89&lt;5,"&lt;5times",AND(AT89&gt;=5,AT89&lt;=10),"05-10times",AND(AT89&gt;=11,AT89&lt;=15),"11-15times",AT89&gt;=16,"16times or more")</f>
        <v>05-10times</v>
      </c>
      <c r="I89" s="1" t="s">
        <v>99</v>
      </c>
      <c r="J89" s="1" t="str">
        <f t="shared" si="3"/>
        <v>7-8 years</v>
      </c>
      <c r="K89" s="2">
        <v>13</v>
      </c>
      <c r="L89" s="2">
        <v>2</v>
      </c>
      <c r="M89" s="2">
        <v>21</v>
      </c>
      <c r="N89" s="2">
        <v>4</v>
      </c>
      <c r="O89" s="2">
        <v>0</v>
      </c>
      <c r="P89" s="2">
        <v>24</v>
      </c>
      <c r="Q89" s="8">
        <v>0</v>
      </c>
      <c r="R89" s="8">
        <v>0</v>
      </c>
      <c r="S89" s="8">
        <v>0</v>
      </c>
      <c r="T89" s="8">
        <v>0</v>
      </c>
      <c r="U89" s="8">
        <v>0</v>
      </c>
      <c r="V89" s="8">
        <v>0</v>
      </c>
      <c r="W89" s="6">
        <v>2</v>
      </c>
      <c r="X89" s="6">
        <v>1</v>
      </c>
      <c r="Y89" s="6">
        <v>1</v>
      </c>
      <c r="Z89" s="6">
        <v>2</v>
      </c>
      <c r="AB89" s="1">
        <v>459</v>
      </c>
      <c r="AC89" s="1">
        <v>389</v>
      </c>
      <c r="AD89" s="1">
        <v>0</v>
      </c>
      <c r="AE89" s="1">
        <v>3</v>
      </c>
      <c r="AF89" s="1">
        <v>11</v>
      </c>
      <c r="AG89" s="1">
        <v>55</v>
      </c>
      <c r="AH89" s="1">
        <v>2829</v>
      </c>
      <c r="AI89" s="11">
        <f t="shared" si="2"/>
        <v>7.7506849315068491</v>
      </c>
      <c r="AJ89" s="1">
        <v>0</v>
      </c>
      <c r="AK89" s="1">
        <v>0</v>
      </c>
      <c r="AL89" s="1">
        <v>0</v>
      </c>
      <c r="AM89" s="1">
        <v>1</v>
      </c>
      <c r="AN89" s="1">
        <v>0</v>
      </c>
      <c r="AO89" s="1">
        <v>0</v>
      </c>
      <c r="AP89" s="1">
        <v>0</v>
      </c>
      <c r="AQ89" s="1">
        <v>0</v>
      </c>
      <c r="AR89" s="1">
        <v>0</v>
      </c>
      <c r="AS89" s="1">
        <v>1</v>
      </c>
      <c r="AT89" s="1">
        <v>5</v>
      </c>
      <c r="AU89" s="1">
        <v>0</v>
      </c>
      <c r="AV89" s="1">
        <v>60631</v>
      </c>
    </row>
    <row r="90" spans="1:48" s="1" customFormat="1" x14ac:dyDescent="0.25">
      <c r="A90" s="1" t="str" cm="1">
        <f t="array" ref="A90">_xlfn.IFS(AG90&gt;=70,"70 and Older",AND(AG90&gt;=60,AG90&lt;70),"60-69",AND(AG90&gt;=50,AG90&lt;60),"50-59",AND(AG90&gt;=40,AG90&lt;50),"40-49",AND(AG90&gt;=30,AG90&lt;40),"30-39",AND(AG90&gt;=20,AG90&lt;30),"20-29")</f>
        <v>40-49</v>
      </c>
      <c r="B90" s="1" t="str" cm="1">
        <f t="array" ref="B90">_xlfn.IFS(AO90=1,$AO$1,AP90=1,$AP$1,AQ90=1,$AQ$1,AR90=1,$AR$1,AS90=1,$AS$1)</f>
        <v>Graduation</v>
      </c>
      <c r="C90" s="1" t="str" cm="1">
        <f t="array" ref="C90">_xlfn.IFS(AJ90=1,$AJ$1,AK90=1,$AK$1,AL90=1,$AL$1,AM90=1,$AM$1,AN90=1,$AN$1)</f>
        <v>Married</v>
      </c>
      <c r="D90" s="1">
        <v>0</v>
      </c>
      <c r="E90" s="1">
        <v>0</v>
      </c>
      <c r="F90" s="1" t="str" cm="1">
        <f t="array" ref="F90">_xlfn.IFS(AV90&lt;43783,"1.Low Income",AND(AV90&gt;=43783,AV90&lt;=64856),"2.Mid Income",AV90&gt;64856,"3.High Income")</f>
        <v>3.High Income</v>
      </c>
      <c r="G90" s="1" t="str" cm="1">
        <f t="array" ref="G90">_xlfn.IFS(AU90&lt;=30,"&lt;1 month",AND(AU90&gt;30,AU90&lt;=60),"1-2months",AU90&gt;60,"2months +")</f>
        <v>2months +</v>
      </c>
      <c r="H90" s="1" t="str" cm="1">
        <f t="array" ref="H90">_xlfn.IFS(AT90&lt;5,"&lt;5times",AND(AT90&gt;=5,AT90&lt;=10),"05-10times",AND(AT90&gt;=11,AT90&lt;=15),"11-15times",AT90&gt;=16,"16times or more")</f>
        <v>&lt;5times</v>
      </c>
      <c r="I90" s="1" t="s">
        <v>99</v>
      </c>
      <c r="J90" s="1" t="str">
        <f t="shared" si="3"/>
        <v>7-8 years</v>
      </c>
      <c r="K90" s="2">
        <v>972</v>
      </c>
      <c r="L90" s="2">
        <v>19</v>
      </c>
      <c r="M90" s="2">
        <v>595</v>
      </c>
      <c r="N90" s="2">
        <v>180</v>
      </c>
      <c r="O90" s="2">
        <v>26</v>
      </c>
      <c r="P90" s="2">
        <v>138</v>
      </c>
      <c r="Q90" s="8">
        <v>1</v>
      </c>
      <c r="R90" s="8">
        <v>0</v>
      </c>
      <c r="S90" s="8">
        <v>0</v>
      </c>
      <c r="T90" s="8">
        <v>0</v>
      </c>
      <c r="U90" s="8">
        <v>0</v>
      </c>
      <c r="V90" s="8">
        <v>1</v>
      </c>
      <c r="W90" s="6">
        <v>3</v>
      </c>
      <c r="X90" s="6">
        <v>3</v>
      </c>
      <c r="Y90" s="6">
        <v>7</v>
      </c>
      <c r="Z90" s="6">
        <v>10</v>
      </c>
      <c r="AB90" s="1">
        <v>851</v>
      </c>
      <c r="AC90" s="1">
        <v>807</v>
      </c>
      <c r="AD90" s="1">
        <v>1</v>
      </c>
      <c r="AE90" s="1">
        <v>3</v>
      </c>
      <c r="AF90" s="1">
        <v>11</v>
      </c>
      <c r="AG90" s="1">
        <v>45</v>
      </c>
      <c r="AH90" s="1">
        <v>2828</v>
      </c>
      <c r="AI90" s="11">
        <f t="shared" si="2"/>
        <v>7.7479452054794518</v>
      </c>
      <c r="AJ90" s="1">
        <v>0</v>
      </c>
      <c r="AK90" s="1">
        <v>1</v>
      </c>
      <c r="AL90" s="1">
        <v>0</v>
      </c>
      <c r="AM90" s="1">
        <v>0</v>
      </c>
      <c r="AN90" s="1">
        <v>0</v>
      </c>
      <c r="AO90" s="1">
        <v>0</v>
      </c>
      <c r="AP90" s="1">
        <v>0</v>
      </c>
      <c r="AQ90" s="1">
        <v>1</v>
      </c>
      <c r="AR90" s="1">
        <v>0</v>
      </c>
      <c r="AS90" s="1">
        <v>0</v>
      </c>
      <c r="AT90" s="1">
        <v>2</v>
      </c>
      <c r="AU90" s="1">
        <v>84</v>
      </c>
      <c r="AV90" s="1">
        <v>82032</v>
      </c>
    </row>
    <row r="91" spans="1:48" s="1" customFormat="1" x14ac:dyDescent="0.25">
      <c r="A91" s="1" t="str" cm="1">
        <f t="array" ref="A91">_xlfn.IFS(AG91&gt;=70,"70 and Older",AND(AG91&gt;=60,AG91&lt;70),"60-69",AND(AG91&gt;=50,AG91&lt;60),"50-59",AND(AG91&gt;=40,AG91&lt;50),"40-49",AND(AG91&gt;=30,AG91&lt;40),"30-39",AND(AG91&gt;=20,AG91&lt;30),"20-29")</f>
        <v>50-59</v>
      </c>
      <c r="B91" s="1" t="str" cm="1">
        <f t="array" ref="B91">_xlfn.IFS(AO91=1,$AO$1,AP91=1,$AP$1,AQ91=1,$AQ$1,AR91=1,$AR$1,AS91=1,$AS$1)</f>
        <v>Graduation</v>
      </c>
      <c r="C91" s="1" t="str" cm="1">
        <f t="array" ref="C91">_xlfn.IFS(AJ91=1,$AJ$1,AK91=1,$AK$1,AL91=1,$AL$1,AM91=1,$AM$1,AN91=1,$AN$1)</f>
        <v>Together</v>
      </c>
      <c r="D91" s="1">
        <v>0</v>
      </c>
      <c r="E91" s="1">
        <v>1</v>
      </c>
      <c r="F91" s="1" t="str" cm="1">
        <f t="array" ref="F91">_xlfn.IFS(AV91&lt;43783,"1.Low Income",AND(AV91&gt;=43783,AV91&lt;=64856),"2.Mid Income",AV91&gt;64856,"3.High Income")</f>
        <v>3.High Income</v>
      </c>
      <c r="G91" s="1" t="str" cm="1">
        <f t="array" ref="G91">_xlfn.IFS(AU91&lt;=30,"&lt;1 month",AND(AU91&gt;30,AU91&lt;=60),"1-2months",AU91&gt;60,"2months +")</f>
        <v>&lt;1 month</v>
      </c>
      <c r="H91" s="1" t="str" cm="1">
        <f t="array" ref="H91">_xlfn.IFS(AT91&lt;5,"&lt;5times",AND(AT91&gt;=5,AT91&lt;=10),"05-10times",AND(AT91&gt;=11,AT91&lt;=15),"11-15times",AT91&gt;=16,"16times or more")</f>
        <v>&lt;5times</v>
      </c>
      <c r="I91" s="1" t="s">
        <v>99</v>
      </c>
      <c r="J91" s="1" t="str">
        <f t="shared" si="3"/>
        <v>7-8 years</v>
      </c>
      <c r="K91" s="2">
        <v>742</v>
      </c>
      <c r="L91" s="2">
        <v>28</v>
      </c>
      <c r="M91" s="2">
        <v>152</v>
      </c>
      <c r="N91" s="2">
        <v>25</v>
      </c>
      <c r="O91" s="2">
        <v>9</v>
      </c>
      <c r="P91" s="2">
        <v>57</v>
      </c>
      <c r="Q91" s="8">
        <v>0</v>
      </c>
      <c r="R91" s="8">
        <v>0</v>
      </c>
      <c r="S91" s="8">
        <v>0</v>
      </c>
      <c r="T91" s="8">
        <v>0</v>
      </c>
      <c r="U91" s="8">
        <v>0</v>
      </c>
      <c r="V91" s="8">
        <v>0</v>
      </c>
      <c r="W91" s="6">
        <v>2</v>
      </c>
      <c r="X91" s="6">
        <v>6</v>
      </c>
      <c r="Y91" s="6">
        <v>8</v>
      </c>
      <c r="Z91" s="6">
        <v>10</v>
      </c>
      <c r="AB91" s="1">
        <v>1422</v>
      </c>
      <c r="AC91" s="1">
        <v>1385</v>
      </c>
      <c r="AD91" s="1">
        <v>0</v>
      </c>
      <c r="AE91" s="1">
        <v>3</v>
      </c>
      <c r="AF91" s="1">
        <v>11</v>
      </c>
      <c r="AG91" s="1">
        <v>56</v>
      </c>
      <c r="AH91" s="1">
        <v>2828</v>
      </c>
      <c r="AI91" s="11">
        <f t="shared" si="2"/>
        <v>7.7479452054794518</v>
      </c>
      <c r="AJ91" s="1">
        <v>0</v>
      </c>
      <c r="AK91" s="1">
        <v>0</v>
      </c>
      <c r="AL91" s="1">
        <v>0</v>
      </c>
      <c r="AM91" s="1">
        <v>1</v>
      </c>
      <c r="AN91" s="1">
        <v>0</v>
      </c>
      <c r="AO91" s="1">
        <v>0</v>
      </c>
      <c r="AP91" s="1">
        <v>0</v>
      </c>
      <c r="AQ91" s="1">
        <v>1</v>
      </c>
      <c r="AR91" s="1">
        <v>0</v>
      </c>
      <c r="AS91" s="1">
        <v>0</v>
      </c>
      <c r="AT91" s="1">
        <v>2</v>
      </c>
      <c r="AU91" s="1">
        <v>28</v>
      </c>
      <c r="AV91" s="1">
        <v>78569</v>
      </c>
    </row>
    <row r="92" spans="1:48" s="1" customFormat="1" x14ac:dyDescent="0.25">
      <c r="A92" s="1" t="str" cm="1">
        <f t="array" ref="A92">_xlfn.IFS(AG92&gt;=70,"70 and Older",AND(AG92&gt;=60,AG92&lt;70),"60-69",AND(AG92&gt;=50,AG92&lt;60),"50-59",AND(AG92&gt;=40,AG92&lt;50),"40-49",AND(AG92&gt;=30,AG92&lt;40),"30-39",AND(AG92&gt;=20,AG92&lt;30),"20-29")</f>
        <v>50-59</v>
      </c>
      <c r="B92" s="1" t="str" cm="1">
        <f t="array" ref="B92">_xlfn.IFS(AO92=1,$AO$1,AP92=1,$AP$1,AQ92=1,$AQ$1,AR92=1,$AR$1,AS92=1,$AS$1)</f>
        <v>Graduation</v>
      </c>
      <c r="C92" s="1" t="str" cm="1">
        <f t="array" ref="C92">_xlfn.IFS(AJ92=1,$AJ$1,AK92=1,$AK$1,AL92=1,$AL$1,AM92=1,$AM$1,AN92=1,$AN$1)</f>
        <v>Together</v>
      </c>
      <c r="D92" s="1">
        <v>1</v>
      </c>
      <c r="E92" s="1">
        <v>1</v>
      </c>
      <c r="F92" s="1" t="str" cm="1">
        <f t="array" ref="F92">_xlfn.IFS(AV92&lt;43783,"1.Low Income",AND(AV92&gt;=43783,AV92&lt;=64856),"2.Mid Income",AV92&gt;64856,"3.High Income")</f>
        <v>3.High Income</v>
      </c>
      <c r="G92" s="1" t="str" cm="1">
        <f t="array" ref="G92">_xlfn.IFS(AU92&lt;=30,"&lt;1 month",AND(AU92&gt;30,AU92&lt;=60),"1-2months",AU92&gt;60,"2months +")</f>
        <v>2months +</v>
      </c>
      <c r="H92" s="1" t="str" cm="1">
        <f t="array" ref="H92">_xlfn.IFS(AT92&lt;5,"&lt;5times",AND(AT92&gt;=5,AT92&lt;=10),"05-10times",AND(AT92&gt;=11,AT92&lt;=15),"11-15times",AT92&gt;=16,"16times or more")</f>
        <v>&lt;5times</v>
      </c>
      <c r="I92" s="1" t="s">
        <v>99</v>
      </c>
      <c r="J92" s="1" t="str">
        <f t="shared" si="3"/>
        <v>7-8 years</v>
      </c>
      <c r="K92" s="2">
        <v>505</v>
      </c>
      <c r="L92" s="2">
        <v>72</v>
      </c>
      <c r="M92" s="2">
        <v>270</v>
      </c>
      <c r="N92" s="2">
        <v>36</v>
      </c>
      <c r="O92" s="2">
        <v>27</v>
      </c>
      <c r="P92" s="2">
        <v>54</v>
      </c>
      <c r="Q92" s="8">
        <v>0</v>
      </c>
      <c r="R92" s="8">
        <v>0</v>
      </c>
      <c r="S92" s="8">
        <v>0</v>
      </c>
      <c r="T92" s="8">
        <v>0</v>
      </c>
      <c r="U92" s="8">
        <v>0</v>
      </c>
      <c r="V92" s="8">
        <v>0</v>
      </c>
      <c r="W92" s="6">
        <v>4</v>
      </c>
      <c r="X92" s="6">
        <v>9</v>
      </c>
      <c r="Y92" s="6">
        <v>2</v>
      </c>
      <c r="Z92" s="6">
        <v>12</v>
      </c>
      <c r="AB92" s="1">
        <v>1118</v>
      </c>
      <c r="AC92" s="1">
        <v>1088</v>
      </c>
      <c r="AD92" s="1">
        <v>0</v>
      </c>
      <c r="AE92" s="1">
        <v>3</v>
      </c>
      <c r="AF92" s="1">
        <v>11</v>
      </c>
      <c r="AG92" s="1">
        <v>53</v>
      </c>
      <c r="AH92" s="1">
        <v>2828</v>
      </c>
      <c r="AI92" s="11">
        <f t="shared" si="2"/>
        <v>7.7479452054794518</v>
      </c>
      <c r="AJ92" s="1">
        <v>0</v>
      </c>
      <c r="AK92" s="1">
        <v>0</v>
      </c>
      <c r="AL92" s="1">
        <v>0</v>
      </c>
      <c r="AM92" s="1">
        <v>1</v>
      </c>
      <c r="AN92" s="1">
        <v>0</v>
      </c>
      <c r="AO92" s="1">
        <v>0</v>
      </c>
      <c r="AP92" s="1">
        <v>0</v>
      </c>
      <c r="AQ92" s="1">
        <v>1</v>
      </c>
      <c r="AR92" s="1">
        <v>0</v>
      </c>
      <c r="AS92" s="1">
        <v>0</v>
      </c>
      <c r="AT92" s="1">
        <v>2</v>
      </c>
      <c r="AU92" s="1">
        <v>71</v>
      </c>
      <c r="AV92" s="1">
        <v>75865</v>
      </c>
    </row>
    <row r="93" spans="1:48" s="1" customFormat="1" x14ac:dyDescent="0.25">
      <c r="A93" s="1" t="str" cm="1">
        <f t="array" ref="A93">_xlfn.IFS(AG93&gt;=70,"70 and Older",AND(AG93&gt;=60,AG93&lt;70),"60-69",AND(AG93&gt;=50,AG93&lt;60),"50-59",AND(AG93&gt;=40,AG93&lt;50),"40-49",AND(AG93&gt;=30,AG93&lt;40),"30-39",AND(AG93&gt;=20,AG93&lt;30),"20-29")</f>
        <v>40-49</v>
      </c>
      <c r="B93" s="1" t="str" cm="1">
        <f t="array" ref="B93">_xlfn.IFS(AO93=1,$AO$1,AP93=1,$AP$1,AQ93=1,$AQ$1,AR93=1,$AR$1,AS93=1,$AS$1)</f>
        <v>Graduation</v>
      </c>
      <c r="C93" s="1" t="str" cm="1">
        <f t="array" ref="C93">_xlfn.IFS(AJ93=1,$AJ$1,AK93=1,$AK$1,AL93=1,$AL$1,AM93=1,$AM$1,AN93=1,$AN$1)</f>
        <v>Married</v>
      </c>
      <c r="D93" s="1">
        <v>1</v>
      </c>
      <c r="E93" s="1">
        <v>2</v>
      </c>
      <c r="F93" s="1" t="str" cm="1">
        <f t="array" ref="F93">_xlfn.IFS(AV93&lt;43783,"1.Low Income",AND(AV93&gt;=43783,AV93&lt;=64856),"2.Mid Income",AV93&gt;64856,"3.High Income")</f>
        <v>2.Mid Income</v>
      </c>
      <c r="G93" s="1" t="str" cm="1">
        <f t="array" ref="G93">_xlfn.IFS(AU93&lt;=30,"&lt;1 month",AND(AU93&gt;30,AU93&lt;=60),"1-2months",AU93&gt;60,"2months +")</f>
        <v>&lt;1 month</v>
      </c>
      <c r="H93" s="1" t="str" cm="1">
        <f t="array" ref="H93">_xlfn.IFS(AT93&lt;5,"&lt;5times",AND(AT93&gt;=5,AT93&lt;=10),"05-10times",AND(AT93&gt;=11,AT93&lt;=15),"11-15times",AT93&gt;=16,"16times or more")</f>
        <v>05-10times</v>
      </c>
      <c r="I93" s="1" t="s">
        <v>99</v>
      </c>
      <c r="J93" s="1" t="str">
        <f t="shared" si="3"/>
        <v>7-8 years</v>
      </c>
      <c r="K93" s="2">
        <v>164</v>
      </c>
      <c r="L93" s="2">
        <v>24</v>
      </c>
      <c r="M93" s="2">
        <v>103</v>
      </c>
      <c r="N93" s="2">
        <v>12</v>
      </c>
      <c r="O93" s="2">
        <v>3</v>
      </c>
      <c r="P93" s="2">
        <v>42</v>
      </c>
      <c r="Q93" s="8">
        <v>0</v>
      </c>
      <c r="R93" s="8">
        <v>0</v>
      </c>
      <c r="S93" s="8">
        <v>0</v>
      </c>
      <c r="T93" s="8">
        <v>0</v>
      </c>
      <c r="U93" s="8">
        <v>0</v>
      </c>
      <c r="V93" s="8">
        <v>0</v>
      </c>
      <c r="W93" s="6">
        <v>7</v>
      </c>
      <c r="X93" s="6">
        <v>5</v>
      </c>
      <c r="Y93" s="6">
        <v>1</v>
      </c>
      <c r="Z93" s="6">
        <v>6</v>
      </c>
      <c r="AB93" s="1">
        <v>255</v>
      </c>
      <c r="AC93" s="1">
        <v>240</v>
      </c>
      <c r="AD93" s="1">
        <v>0</v>
      </c>
      <c r="AE93" s="1">
        <v>3</v>
      </c>
      <c r="AF93" s="1">
        <v>11</v>
      </c>
      <c r="AG93" s="1">
        <v>46</v>
      </c>
      <c r="AH93" s="1">
        <v>2828</v>
      </c>
      <c r="AI93" s="11">
        <f t="shared" si="2"/>
        <v>7.7479452054794518</v>
      </c>
      <c r="AJ93" s="1">
        <v>0</v>
      </c>
      <c r="AK93" s="1">
        <v>1</v>
      </c>
      <c r="AL93" s="1">
        <v>0</v>
      </c>
      <c r="AM93" s="1">
        <v>0</v>
      </c>
      <c r="AN93" s="1">
        <v>0</v>
      </c>
      <c r="AO93" s="1">
        <v>0</v>
      </c>
      <c r="AP93" s="1">
        <v>0</v>
      </c>
      <c r="AQ93" s="1">
        <v>1</v>
      </c>
      <c r="AR93" s="1">
        <v>0</v>
      </c>
      <c r="AS93" s="1">
        <v>0</v>
      </c>
      <c r="AT93" s="1">
        <v>5</v>
      </c>
      <c r="AU93" s="1">
        <v>8</v>
      </c>
      <c r="AV93" s="1">
        <v>61923</v>
      </c>
    </row>
    <row r="94" spans="1:48" s="1" customFormat="1" x14ac:dyDescent="0.25">
      <c r="A94" s="1" t="str" cm="1">
        <f t="array" ref="A94">_xlfn.IFS(AG94&gt;=70,"70 and Older",AND(AG94&gt;=60,AG94&lt;70),"60-69",AND(AG94&gt;=50,AG94&lt;60),"50-59",AND(AG94&gt;=40,AG94&lt;50),"40-49",AND(AG94&gt;=30,AG94&lt;40),"30-39",AND(AG94&gt;=20,AG94&lt;30),"20-29")</f>
        <v>30-39</v>
      </c>
      <c r="B94" s="1" t="str" cm="1">
        <f t="array" ref="B94">_xlfn.IFS(AO94=1,$AO$1,AP94=1,$AP$1,AQ94=1,$AQ$1,AR94=1,$AR$1,AS94=1,$AS$1)</f>
        <v>Graduation</v>
      </c>
      <c r="C94" s="1" t="str" cm="1">
        <f t="array" ref="C94">_xlfn.IFS(AJ94=1,$AJ$1,AK94=1,$AK$1,AL94=1,$AL$1,AM94=1,$AM$1,AN94=1,$AN$1)</f>
        <v>Single</v>
      </c>
      <c r="D94" s="1">
        <v>1</v>
      </c>
      <c r="E94" s="1">
        <v>0</v>
      </c>
      <c r="F94" s="1" t="str" cm="1">
        <f t="array" ref="F94">_xlfn.IFS(AV94&lt;43783,"1.Low Income",AND(AV94&gt;=43783,AV94&lt;=64856),"2.Mid Income",AV94&gt;64856,"3.High Income")</f>
        <v>2.Mid Income</v>
      </c>
      <c r="G94" s="1" t="str" cm="1">
        <f t="array" ref="G94">_xlfn.IFS(AU94&lt;=30,"&lt;1 month",AND(AU94&gt;30,AU94&lt;=60),"1-2months",AU94&gt;60,"2months +")</f>
        <v>2months +</v>
      </c>
      <c r="H94" s="1" t="str" cm="1">
        <f t="array" ref="H94">_xlfn.IFS(AT94&lt;5,"&lt;5times",AND(AT94&gt;=5,AT94&lt;=10),"05-10times",AND(AT94&gt;=11,AT94&lt;=15),"11-15times",AT94&gt;=16,"16times or more")</f>
        <v>05-10times</v>
      </c>
      <c r="I94" s="1" t="s">
        <v>99</v>
      </c>
      <c r="J94" s="1" t="str">
        <f t="shared" si="3"/>
        <v>7-8 years</v>
      </c>
      <c r="K94" s="2">
        <v>5</v>
      </c>
      <c r="L94" s="2">
        <v>36</v>
      </c>
      <c r="M94" s="2">
        <v>7</v>
      </c>
      <c r="N94" s="2">
        <v>0</v>
      </c>
      <c r="O94" s="2">
        <v>10</v>
      </c>
      <c r="P94" s="2">
        <v>45</v>
      </c>
      <c r="Q94" s="8">
        <v>0</v>
      </c>
      <c r="R94" s="8">
        <v>0</v>
      </c>
      <c r="S94" s="8">
        <v>0</v>
      </c>
      <c r="T94" s="8">
        <v>0</v>
      </c>
      <c r="U94" s="8">
        <v>0</v>
      </c>
      <c r="V94" s="8">
        <v>0</v>
      </c>
      <c r="W94" s="6">
        <v>2</v>
      </c>
      <c r="X94" s="6">
        <v>3</v>
      </c>
      <c r="Y94" s="6">
        <v>0</v>
      </c>
      <c r="Z94" s="6">
        <v>3</v>
      </c>
      <c r="AB94" s="1">
        <v>148</v>
      </c>
      <c r="AC94" s="1">
        <v>131</v>
      </c>
      <c r="AD94" s="1">
        <v>0</v>
      </c>
      <c r="AE94" s="1">
        <v>3</v>
      </c>
      <c r="AF94" s="1">
        <v>11</v>
      </c>
      <c r="AG94" s="1">
        <v>35</v>
      </c>
      <c r="AH94" s="1">
        <v>2828</v>
      </c>
      <c r="AI94" s="11">
        <f t="shared" si="2"/>
        <v>7.7479452054794518</v>
      </c>
      <c r="AJ94" s="1">
        <v>0</v>
      </c>
      <c r="AK94" s="1">
        <v>0</v>
      </c>
      <c r="AL94" s="1">
        <v>1</v>
      </c>
      <c r="AM94" s="1">
        <v>0</v>
      </c>
      <c r="AN94" s="1">
        <v>0</v>
      </c>
      <c r="AO94" s="1">
        <v>0</v>
      </c>
      <c r="AP94" s="1">
        <v>0</v>
      </c>
      <c r="AQ94" s="1">
        <v>1</v>
      </c>
      <c r="AR94" s="1">
        <v>0</v>
      </c>
      <c r="AS94" s="1">
        <v>0</v>
      </c>
      <c r="AT94" s="1">
        <v>5</v>
      </c>
      <c r="AU94" s="1">
        <v>63</v>
      </c>
      <c r="AV94" s="1">
        <v>60199</v>
      </c>
    </row>
    <row r="95" spans="1:48" s="1" customFormat="1" x14ac:dyDescent="0.25">
      <c r="A95" s="1" t="str" cm="1">
        <f t="array" ref="A95">_xlfn.IFS(AG95&gt;=70,"70 and Older",AND(AG95&gt;=60,AG95&lt;70),"60-69",AND(AG95&gt;=50,AG95&lt;60),"50-59",AND(AG95&gt;=40,AG95&lt;50),"40-49",AND(AG95&gt;=30,AG95&lt;40),"30-39",AND(AG95&gt;=20,AG95&lt;30),"20-29")</f>
        <v>30-39</v>
      </c>
      <c r="B95" s="1" t="str" cm="1">
        <f t="array" ref="B95">_xlfn.IFS(AO95=1,$AO$1,AP95=1,$AP$1,AQ95=1,$AQ$1,AR95=1,$AR$1,AS95=1,$AS$1)</f>
        <v>Graduation</v>
      </c>
      <c r="C95" s="1" t="str" cm="1">
        <f t="array" ref="C95">_xlfn.IFS(AJ95=1,$AJ$1,AK95=1,$AK$1,AL95=1,$AL$1,AM95=1,$AM$1,AN95=1,$AN$1)</f>
        <v>Single</v>
      </c>
      <c r="D95" s="1">
        <v>1</v>
      </c>
      <c r="E95" s="1">
        <v>0</v>
      </c>
      <c r="F95" s="1" t="str" cm="1">
        <f t="array" ref="F95">_xlfn.IFS(AV95&lt;43783,"1.Low Income",AND(AV95&gt;=43783,AV95&lt;=64856),"2.Mid Income",AV95&gt;64856,"3.High Income")</f>
        <v>2.Mid Income</v>
      </c>
      <c r="G95" s="1" t="str" cm="1">
        <f t="array" ref="G95">_xlfn.IFS(AU95&lt;=30,"&lt;1 month",AND(AU95&gt;30,AU95&lt;=60),"1-2months",AU95&gt;60,"2months +")</f>
        <v>&lt;1 month</v>
      </c>
      <c r="H95" s="1" t="str" cm="1">
        <f t="array" ref="H95">_xlfn.IFS(AT95&lt;5,"&lt;5times",AND(AT95&gt;=5,AT95&lt;=10),"05-10times",AND(AT95&gt;=11,AT95&lt;=15),"11-15times",AT95&gt;=16,"16times or more")</f>
        <v>05-10times</v>
      </c>
      <c r="I95" s="1" t="s">
        <v>99</v>
      </c>
      <c r="J95" s="1" t="str">
        <f t="shared" si="3"/>
        <v>7-8 years</v>
      </c>
      <c r="K95" s="2">
        <v>104</v>
      </c>
      <c r="L95" s="2">
        <v>20</v>
      </c>
      <c r="M95" s="2">
        <v>101</v>
      </c>
      <c r="N95" s="2">
        <v>24</v>
      </c>
      <c r="O95" s="2">
        <v>15</v>
      </c>
      <c r="P95" s="2">
        <v>5</v>
      </c>
      <c r="Q95" s="8">
        <v>0</v>
      </c>
      <c r="R95" s="8">
        <v>0</v>
      </c>
      <c r="S95" s="8">
        <v>0</v>
      </c>
      <c r="T95" s="8">
        <v>0</v>
      </c>
      <c r="U95" s="8">
        <v>0</v>
      </c>
      <c r="V95" s="8">
        <v>0</v>
      </c>
      <c r="W95" s="6">
        <v>6</v>
      </c>
      <c r="X95" s="6">
        <v>5</v>
      </c>
      <c r="Y95" s="6">
        <v>1</v>
      </c>
      <c r="Z95" s="6">
        <v>5</v>
      </c>
      <c r="AB95" s="1">
        <v>148</v>
      </c>
      <c r="AC95" s="1">
        <v>131</v>
      </c>
      <c r="AD95" s="1">
        <v>0</v>
      </c>
      <c r="AE95" s="1">
        <v>3</v>
      </c>
      <c r="AF95" s="1">
        <v>11</v>
      </c>
      <c r="AG95" s="1">
        <v>35</v>
      </c>
      <c r="AH95" s="1">
        <v>2828</v>
      </c>
      <c r="AI95" s="11">
        <f t="shared" si="2"/>
        <v>7.7479452054794518</v>
      </c>
      <c r="AJ95" s="1">
        <v>0</v>
      </c>
      <c r="AK95" s="1">
        <v>0</v>
      </c>
      <c r="AL95" s="1">
        <v>1</v>
      </c>
      <c r="AM95" s="1">
        <v>0</v>
      </c>
      <c r="AN95" s="1">
        <v>0</v>
      </c>
      <c r="AO95" s="1">
        <v>0</v>
      </c>
      <c r="AP95" s="1">
        <v>0</v>
      </c>
      <c r="AQ95" s="1">
        <v>1</v>
      </c>
      <c r="AR95" s="1">
        <v>0</v>
      </c>
      <c r="AS95" s="1">
        <v>0</v>
      </c>
      <c r="AT95" s="1">
        <v>5</v>
      </c>
      <c r="AU95" s="1">
        <v>15</v>
      </c>
      <c r="AV95" s="1">
        <v>58554</v>
      </c>
    </row>
    <row r="96" spans="1:48" s="1" customFormat="1" x14ac:dyDescent="0.25">
      <c r="A96" s="1" t="str" cm="1">
        <f t="array" ref="A96">_xlfn.IFS(AG96&gt;=70,"70 and Older",AND(AG96&gt;=60,AG96&lt;70),"60-69",AND(AG96&gt;=50,AG96&lt;60),"50-59",AND(AG96&gt;=40,AG96&lt;50),"40-49",AND(AG96&gt;=30,AG96&lt;40),"30-39",AND(AG96&gt;=20,AG96&lt;30),"20-29")</f>
        <v>40-49</v>
      </c>
      <c r="B96" s="1" t="str" cm="1">
        <f t="array" ref="B96">_xlfn.IFS(AO96=1,$AO$1,AP96=1,$AP$1,AQ96=1,$AQ$1,AR96=1,$AR$1,AS96=1,$AS$1)</f>
        <v>Graduation</v>
      </c>
      <c r="C96" s="1" t="str" cm="1">
        <f t="array" ref="C96">_xlfn.IFS(AJ96=1,$AJ$1,AK96=1,$AK$1,AL96=1,$AL$1,AM96=1,$AM$1,AN96=1,$AN$1)</f>
        <v>Single</v>
      </c>
      <c r="D96" s="1">
        <v>1</v>
      </c>
      <c r="E96" s="1">
        <v>0</v>
      </c>
      <c r="F96" s="1" t="str" cm="1">
        <f t="array" ref="F96">_xlfn.IFS(AV96&lt;43783,"1.Low Income",AND(AV96&gt;=43783,AV96&lt;=64856),"2.Mid Income",AV96&gt;64856,"3.High Income")</f>
        <v>2.Mid Income</v>
      </c>
      <c r="G96" s="1" t="str" cm="1">
        <f t="array" ref="G96">_xlfn.IFS(AU96&lt;=30,"&lt;1 month",AND(AU96&gt;30,AU96&lt;=60),"1-2months",AU96&gt;60,"2months +")</f>
        <v>2months +</v>
      </c>
      <c r="H96" s="1" t="str" cm="1">
        <f t="array" ref="H96">_xlfn.IFS(AT96&lt;5,"&lt;5times",AND(AT96&gt;=5,AT96&lt;=10),"05-10times",AND(AT96&gt;=11,AT96&lt;=15),"11-15times",AT96&gt;=16,"16times or more")</f>
        <v>05-10times</v>
      </c>
      <c r="I96" s="1" t="s">
        <v>99</v>
      </c>
      <c r="J96" s="1" t="str">
        <f t="shared" si="3"/>
        <v>7-8 years</v>
      </c>
      <c r="K96" s="2">
        <v>14</v>
      </c>
      <c r="L96" s="2">
        <v>0</v>
      </c>
      <c r="M96" s="2">
        <v>23</v>
      </c>
      <c r="N96" s="2">
        <v>4</v>
      </c>
      <c r="O96" s="2">
        <v>5</v>
      </c>
      <c r="P96" s="2">
        <v>19</v>
      </c>
      <c r="Q96" s="8">
        <v>0</v>
      </c>
      <c r="R96" s="8">
        <v>0</v>
      </c>
      <c r="S96" s="8">
        <v>0</v>
      </c>
      <c r="T96" s="8">
        <v>0</v>
      </c>
      <c r="U96" s="8">
        <v>0</v>
      </c>
      <c r="V96" s="8">
        <v>1</v>
      </c>
      <c r="W96" s="6">
        <v>3</v>
      </c>
      <c r="X96" s="6">
        <v>3</v>
      </c>
      <c r="Y96" s="6">
        <v>0</v>
      </c>
      <c r="Z96" s="6">
        <v>3</v>
      </c>
      <c r="AB96" s="1">
        <v>269</v>
      </c>
      <c r="AC96" s="1">
        <v>225</v>
      </c>
      <c r="AD96" s="1">
        <v>0</v>
      </c>
      <c r="AE96" s="1">
        <v>3</v>
      </c>
      <c r="AF96" s="1">
        <v>11</v>
      </c>
      <c r="AG96" s="1">
        <v>40</v>
      </c>
      <c r="AH96" s="1">
        <v>2828</v>
      </c>
      <c r="AI96" s="11">
        <f t="shared" si="2"/>
        <v>7.7479452054794518</v>
      </c>
      <c r="AJ96" s="1">
        <v>0</v>
      </c>
      <c r="AK96" s="1">
        <v>0</v>
      </c>
      <c r="AL96" s="1">
        <v>1</v>
      </c>
      <c r="AM96" s="1">
        <v>0</v>
      </c>
      <c r="AN96" s="1">
        <v>0</v>
      </c>
      <c r="AO96" s="1">
        <v>0</v>
      </c>
      <c r="AP96" s="1">
        <v>0</v>
      </c>
      <c r="AQ96" s="1">
        <v>1</v>
      </c>
      <c r="AR96" s="1">
        <v>0</v>
      </c>
      <c r="AS96" s="1">
        <v>0</v>
      </c>
      <c r="AT96" s="1">
        <v>5</v>
      </c>
      <c r="AU96" s="1">
        <v>98</v>
      </c>
      <c r="AV96" s="1">
        <v>58482</v>
      </c>
    </row>
    <row r="97" spans="1:49" s="1" customFormat="1" x14ac:dyDescent="0.25">
      <c r="A97" s="1" t="str" cm="1">
        <f t="array" ref="A97">_xlfn.IFS(AG97&gt;=70,"70 and Older",AND(AG97&gt;=60,AG97&lt;70),"60-69",AND(AG97&gt;=50,AG97&lt;60),"50-59",AND(AG97&gt;=40,AG97&lt;50),"40-49",AND(AG97&gt;=30,AG97&lt;40),"30-39",AND(AG97&gt;=20,AG97&lt;30),"20-29")</f>
        <v>50-59</v>
      </c>
      <c r="B97" s="1" t="str" cm="1">
        <f t="array" ref="B97">_xlfn.IFS(AO97=1,$AO$1,AP97=1,$AP$1,AQ97=1,$AQ$1,AR97=1,$AR$1,AS97=1,$AS$1)</f>
        <v>Graduation</v>
      </c>
      <c r="C97" s="1" t="str" cm="1">
        <f t="array" ref="C97">_xlfn.IFS(AJ97=1,$AJ$1,AK97=1,$AK$1,AL97=1,$AL$1,AM97=1,$AM$1,AN97=1,$AN$1)</f>
        <v>Divorced</v>
      </c>
      <c r="D97" s="1">
        <v>0</v>
      </c>
      <c r="E97" s="1">
        <v>1</v>
      </c>
      <c r="F97" s="1" t="str" cm="1">
        <f t="array" ref="F97">_xlfn.IFS(AV97&lt;43783,"1.Low Income",AND(AV97&gt;=43783,AV97&lt;=64856),"2.Mid Income",AV97&gt;64856,"3.High Income")</f>
        <v>3.High Income</v>
      </c>
      <c r="G97" s="1" t="str" cm="1">
        <f t="array" ref="G97">_xlfn.IFS(AU97&lt;=30,"&lt;1 month",AND(AU97&gt;30,AU97&lt;=60),"1-2months",AU97&gt;60,"2months +")</f>
        <v>1-2months</v>
      </c>
      <c r="H97" s="1" t="str" cm="1">
        <f t="array" ref="H97">_xlfn.IFS(AT97&lt;5,"&lt;5times",AND(AT97&gt;=5,AT97&lt;=10),"05-10times",AND(AT97&gt;=11,AT97&lt;=15),"11-15times",AT97&gt;=16,"16times or more")</f>
        <v>&lt;5times</v>
      </c>
      <c r="I97" s="1" t="s">
        <v>99</v>
      </c>
      <c r="J97" s="1" t="str">
        <f t="shared" si="3"/>
        <v>7-8 years</v>
      </c>
      <c r="K97" s="2">
        <v>329</v>
      </c>
      <c r="L97" s="2">
        <v>35</v>
      </c>
      <c r="M97" s="2">
        <v>222</v>
      </c>
      <c r="N97" s="2">
        <v>130</v>
      </c>
      <c r="O97" s="2">
        <v>35</v>
      </c>
      <c r="P97" s="2">
        <v>43</v>
      </c>
      <c r="Q97" s="8">
        <v>0</v>
      </c>
      <c r="R97" s="8">
        <v>0</v>
      </c>
      <c r="S97" s="8">
        <v>0</v>
      </c>
      <c r="T97" s="8">
        <v>0</v>
      </c>
      <c r="U97" s="8">
        <v>0</v>
      </c>
      <c r="V97" s="8">
        <v>0</v>
      </c>
      <c r="W97" s="6">
        <v>2</v>
      </c>
      <c r="X97" s="6">
        <v>7</v>
      </c>
      <c r="Y97" s="6">
        <v>5</v>
      </c>
      <c r="Z97" s="6">
        <v>8</v>
      </c>
      <c r="AB97" s="1">
        <v>1959</v>
      </c>
      <c r="AC97" s="1">
        <v>1844</v>
      </c>
      <c r="AD97" s="1">
        <v>0</v>
      </c>
      <c r="AE97" s="1">
        <v>3</v>
      </c>
      <c r="AF97" s="1">
        <v>11</v>
      </c>
      <c r="AG97" s="1">
        <v>53</v>
      </c>
      <c r="AH97" s="1">
        <v>2827</v>
      </c>
      <c r="AI97" s="11">
        <f t="shared" si="2"/>
        <v>7.7452054794520544</v>
      </c>
      <c r="AJ97" s="1">
        <v>1</v>
      </c>
      <c r="AK97" s="1">
        <v>0</v>
      </c>
      <c r="AL97" s="1">
        <v>0</v>
      </c>
      <c r="AM97" s="1">
        <v>0</v>
      </c>
      <c r="AN97" s="1">
        <v>0</v>
      </c>
      <c r="AO97" s="1">
        <v>0</v>
      </c>
      <c r="AP97" s="1">
        <v>0</v>
      </c>
      <c r="AQ97" s="1">
        <v>1</v>
      </c>
      <c r="AR97" s="1">
        <v>0</v>
      </c>
      <c r="AS97" s="1">
        <v>0</v>
      </c>
      <c r="AT97" s="1">
        <v>2</v>
      </c>
      <c r="AU97" s="1">
        <v>43</v>
      </c>
      <c r="AV97" s="1">
        <v>78579</v>
      </c>
    </row>
    <row r="98" spans="1:49" s="1" customFormat="1" x14ac:dyDescent="0.25">
      <c r="A98" s="1" t="str" cm="1">
        <f t="array" ref="A98">_xlfn.IFS(AG98&gt;=70,"70 and Older",AND(AG98&gt;=60,AG98&lt;70),"60-69",AND(AG98&gt;=50,AG98&lt;60),"50-59",AND(AG98&gt;=40,AG98&lt;50),"40-49",AND(AG98&gt;=30,AG98&lt;40),"30-39",AND(AG98&gt;=20,AG98&lt;30),"20-29")</f>
        <v>40-49</v>
      </c>
      <c r="B98" s="1" t="str" cm="1">
        <f t="array" ref="B98">_xlfn.IFS(AO98=1,$AO$1,AP98=1,$AP$1,AQ98=1,$AQ$1,AR98=1,$AR$1,AS98=1,$AS$1)</f>
        <v>PhD</v>
      </c>
      <c r="C98" s="1" t="str" cm="1">
        <f t="array" ref="C98">_xlfn.IFS(AJ98=1,$AJ$1,AK98=1,$AK$1,AL98=1,$AL$1,AM98=1,$AM$1,AN98=1,$AN$1)</f>
        <v>Single</v>
      </c>
      <c r="D98" s="1">
        <v>0</v>
      </c>
      <c r="E98" s="1">
        <v>0</v>
      </c>
      <c r="F98" s="1" t="str" cm="1">
        <f t="array" ref="F98">_xlfn.IFS(AV98&lt;43783,"1.Low Income",AND(AV98&gt;=43783,AV98&lt;=64856),"2.Mid Income",AV98&gt;64856,"3.High Income")</f>
        <v>3.High Income</v>
      </c>
      <c r="G98" s="1" t="str" cm="1">
        <f t="array" ref="G98">_xlfn.IFS(AU98&lt;=30,"&lt;1 month",AND(AU98&gt;30,AU98&lt;=60),"1-2months",AU98&gt;60,"2months +")</f>
        <v>2months +</v>
      </c>
      <c r="H98" s="1" t="str" cm="1">
        <f t="array" ref="H98">_xlfn.IFS(AT98&lt;5,"&lt;5times",AND(AT98&gt;=5,AT98&lt;=10),"05-10times",AND(AT98&gt;=11,AT98&lt;=15),"11-15times",AT98&gt;=16,"16times or more")</f>
        <v>&lt;5times</v>
      </c>
      <c r="I98" s="1" t="s">
        <v>99</v>
      </c>
      <c r="J98" s="1" t="str">
        <f t="shared" si="3"/>
        <v>7-8 years</v>
      </c>
      <c r="K98" s="2">
        <v>8</v>
      </c>
      <c r="L98" s="2">
        <v>8</v>
      </c>
      <c r="M98" s="2">
        <v>22</v>
      </c>
      <c r="N98" s="2">
        <v>24</v>
      </c>
      <c r="O98" s="2">
        <v>11</v>
      </c>
      <c r="P98" s="2">
        <v>9</v>
      </c>
      <c r="Q98" s="8">
        <v>0</v>
      </c>
      <c r="R98" s="8">
        <v>0</v>
      </c>
      <c r="S98" s="8">
        <v>0</v>
      </c>
      <c r="T98" s="8">
        <v>0</v>
      </c>
      <c r="U98" s="8">
        <v>0</v>
      </c>
      <c r="V98" s="8">
        <v>0</v>
      </c>
      <c r="W98" s="6">
        <v>1</v>
      </c>
      <c r="X98" s="6">
        <v>1</v>
      </c>
      <c r="Y98" s="6">
        <v>1</v>
      </c>
      <c r="Z98" s="6">
        <v>4</v>
      </c>
      <c r="AB98" s="1">
        <v>67</v>
      </c>
      <c r="AC98" s="1">
        <v>64</v>
      </c>
      <c r="AD98" s="1">
        <v>0</v>
      </c>
      <c r="AE98" s="1">
        <v>3</v>
      </c>
      <c r="AF98" s="1">
        <v>11</v>
      </c>
      <c r="AG98" s="1">
        <v>48</v>
      </c>
      <c r="AH98" s="1">
        <v>2827</v>
      </c>
      <c r="AI98" s="11">
        <f t="shared" si="2"/>
        <v>7.7452054794520544</v>
      </c>
      <c r="AJ98" s="1">
        <v>0</v>
      </c>
      <c r="AK98" s="1">
        <v>0</v>
      </c>
      <c r="AL98" s="1">
        <v>1</v>
      </c>
      <c r="AM98" s="1">
        <v>0</v>
      </c>
      <c r="AN98" s="1">
        <v>0</v>
      </c>
      <c r="AO98" s="1">
        <v>0</v>
      </c>
      <c r="AP98" s="1">
        <v>0</v>
      </c>
      <c r="AQ98" s="1">
        <v>0</v>
      </c>
      <c r="AR98" s="1">
        <v>0</v>
      </c>
      <c r="AS98" s="1">
        <v>1</v>
      </c>
      <c r="AT98" s="1">
        <v>2</v>
      </c>
      <c r="AU98" s="1">
        <v>79</v>
      </c>
      <c r="AV98" s="1">
        <v>76320</v>
      </c>
    </row>
    <row r="99" spans="1:49" s="1" customFormat="1" x14ac:dyDescent="0.25">
      <c r="A99" s="1" t="str" cm="1">
        <f t="array" ref="A99">_xlfn.IFS(AG99&gt;=70,"70 and Older",AND(AG99&gt;=60,AG99&lt;70),"60-69",AND(AG99&gt;=50,AG99&lt;60),"50-59",AND(AG99&gt;=40,AG99&lt;50),"40-49",AND(AG99&gt;=30,AG99&lt;40),"30-39",AND(AG99&gt;=20,AG99&lt;30),"20-29")</f>
        <v>70 and Older</v>
      </c>
      <c r="B99" s="1" t="str" cm="1">
        <f t="array" ref="B99">_xlfn.IFS(AO99=1,$AO$1,AP99=1,$AP$1,AQ99=1,$AQ$1,AR99=1,$AR$1,AS99=1,$AS$1)</f>
        <v>Graduation</v>
      </c>
      <c r="C99" s="1" t="str" cm="1">
        <f t="array" ref="C99">_xlfn.IFS(AJ99=1,$AJ$1,AK99=1,$AK$1,AL99=1,$AL$1,AM99=1,$AM$1,AN99=1,$AN$1)</f>
        <v>Together</v>
      </c>
      <c r="D99" s="1">
        <v>1</v>
      </c>
      <c r="E99" s="1">
        <v>0</v>
      </c>
      <c r="F99" s="1" t="str" cm="1">
        <f t="array" ref="F99">_xlfn.IFS(AV99&lt;43783,"1.Low Income",AND(AV99&gt;=43783,AV99&lt;=64856),"2.Mid Income",AV99&gt;64856,"3.High Income")</f>
        <v>3.High Income</v>
      </c>
      <c r="G99" s="1" t="str" cm="1">
        <f t="array" ref="G99">_xlfn.IFS(AU99&lt;=30,"&lt;1 month",AND(AU99&gt;30,AU99&lt;=60),"1-2months",AU99&gt;60,"2months +")</f>
        <v>&lt;1 month</v>
      </c>
      <c r="H99" s="1" t="str" cm="1">
        <f t="array" ref="H99">_xlfn.IFS(AT99&lt;5,"&lt;5times",AND(AT99&gt;=5,AT99&lt;=10),"05-10times",AND(AT99&gt;=11,AT99&lt;=15),"11-15times",AT99&gt;=16,"16times or more")</f>
        <v>&lt;5times</v>
      </c>
      <c r="I99" s="1" t="s">
        <v>99</v>
      </c>
      <c r="J99" s="1" t="str">
        <f t="shared" si="3"/>
        <v>7-8 years</v>
      </c>
      <c r="K99" s="2">
        <v>10</v>
      </c>
      <c r="L99" s="2">
        <v>4</v>
      </c>
      <c r="M99" s="2">
        <v>7</v>
      </c>
      <c r="N99" s="2">
        <v>0</v>
      </c>
      <c r="O99" s="2">
        <v>6</v>
      </c>
      <c r="P99" s="2">
        <v>3</v>
      </c>
      <c r="Q99" s="8">
        <v>0</v>
      </c>
      <c r="R99" s="8">
        <v>0</v>
      </c>
      <c r="S99" s="8">
        <v>0</v>
      </c>
      <c r="T99" s="8">
        <v>0</v>
      </c>
      <c r="U99" s="8">
        <v>0</v>
      </c>
      <c r="V99" s="8">
        <v>0</v>
      </c>
      <c r="W99" s="6">
        <v>1</v>
      </c>
      <c r="X99" s="6">
        <v>1</v>
      </c>
      <c r="Y99" s="6">
        <v>0</v>
      </c>
      <c r="Z99" s="6">
        <v>3</v>
      </c>
      <c r="AB99" s="1">
        <v>91</v>
      </c>
      <c r="AC99" s="1">
        <v>68</v>
      </c>
      <c r="AD99" s="1">
        <v>0</v>
      </c>
      <c r="AE99" s="1">
        <v>3</v>
      </c>
      <c r="AF99" s="1">
        <v>11</v>
      </c>
      <c r="AG99" s="1">
        <v>71</v>
      </c>
      <c r="AH99" s="1">
        <v>2827</v>
      </c>
      <c r="AI99" s="11">
        <f t="shared" si="2"/>
        <v>7.7452054794520544</v>
      </c>
      <c r="AJ99" s="1">
        <v>0</v>
      </c>
      <c r="AK99" s="1">
        <v>0</v>
      </c>
      <c r="AL99" s="1">
        <v>0</v>
      </c>
      <c r="AM99" s="1">
        <v>1</v>
      </c>
      <c r="AN99" s="1">
        <v>0</v>
      </c>
      <c r="AO99" s="1">
        <v>0</v>
      </c>
      <c r="AP99" s="1">
        <v>0</v>
      </c>
      <c r="AQ99" s="1">
        <v>1</v>
      </c>
      <c r="AR99" s="1">
        <v>0</v>
      </c>
      <c r="AS99" s="1">
        <v>0</v>
      </c>
      <c r="AT99" s="1">
        <v>4</v>
      </c>
      <c r="AU99" s="1">
        <v>28</v>
      </c>
      <c r="AV99" s="1">
        <v>69389</v>
      </c>
    </row>
    <row r="100" spans="1:49" s="1" customFormat="1" x14ac:dyDescent="0.25">
      <c r="A100" s="1" t="str" cm="1">
        <f t="array" ref="A100">_xlfn.IFS(AG100&gt;=70,"70 and Older",AND(AG100&gt;=60,AG100&lt;70),"60-69",AND(AG100&gt;=50,AG100&lt;60),"50-59",AND(AG100&gt;=40,AG100&lt;50),"40-49",AND(AG100&gt;=30,AG100&lt;40),"30-39",AND(AG100&gt;=20,AG100&lt;30),"20-29")</f>
        <v>40-49</v>
      </c>
      <c r="B100" s="1" t="str" cm="1">
        <f t="array" ref="B100">_xlfn.IFS(AO100=1,$AO$1,AP100=1,$AP$1,AQ100=1,$AQ$1,AR100=1,$AR$1,AS100=1,$AS$1)</f>
        <v>Graduation</v>
      </c>
      <c r="C100" s="1" t="str" cm="1">
        <f t="array" ref="C100">_xlfn.IFS(AJ100=1,$AJ$1,AK100=1,$AK$1,AL100=1,$AL$1,AM100=1,$AM$1,AN100=1,$AN$1)</f>
        <v>Married</v>
      </c>
      <c r="D100" s="1">
        <v>1</v>
      </c>
      <c r="E100" s="1">
        <v>1</v>
      </c>
      <c r="F100" s="1" t="str" cm="1">
        <f t="array" ref="F100">_xlfn.IFS(AV100&lt;43783,"1.Low Income",AND(AV100&gt;=43783,AV100&lt;=64856),"2.Mid Income",AV100&gt;64856,"3.High Income")</f>
        <v>3.High Income</v>
      </c>
      <c r="G100" s="1" t="str" cm="1">
        <f t="array" ref="G100">_xlfn.IFS(AU100&lt;=30,"&lt;1 month",AND(AU100&gt;30,AU100&lt;=60),"1-2months",AU100&gt;60,"2months +")</f>
        <v>&lt;1 month</v>
      </c>
      <c r="H100" s="1" t="str" cm="1">
        <f t="array" ref="H100">_xlfn.IFS(AT100&lt;5,"&lt;5times",AND(AT100&gt;=5,AT100&lt;=10),"05-10times",AND(AT100&gt;=11,AT100&lt;=15),"11-15times",AT100&gt;=16,"16times or more")</f>
        <v>&lt;5times</v>
      </c>
      <c r="I100" s="1" t="s">
        <v>99</v>
      </c>
      <c r="J100" s="1" t="str">
        <f t="shared" si="3"/>
        <v>7-8 years</v>
      </c>
      <c r="K100" s="2">
        <v>44</v>
      </c>
      <c r="L100" s="2">
        <v>4</v>
      </c>
      <c r="M100" s="2">
        <v>21</v>
      </c>
      <c r="N100" s="2">
        <v>6</v>
      </c>
      <c r="O100" s="2">
        <v>0</v>
      </c>
      <c r="P100" s="2">
        <v>27</v>
      </c>
      <c r="Q100" s="8">
        <v>0</v>
      </c>
      <c r="R100" s="8">
        <v>0</v>
      </c>
      <c r="S100" s="8">
        <v>0</v>
      </c>
      <c r="T100" s="8">
        <v>0</v>
      </c>
      <c r="U100" s="8">
        <v>0</v>
      </c>
      <c r="V100" s="8">
        <v>0</v>
      </c>
      <c r="W100" s="6">
        <v>2</v>
      </c>
      <c r="X100" s="6">
        <v>3</v>
      </c>
      <c r="Y100" s="6">
        <v>0</v>
      </c>
      <c r="Z100" s="6">
        <v>3</v>
      </c>
      <c r="AB100" s="1">
        <v>116</v>
      </c>
      <c r="AC100" s="1">
        <v>100</v>
      </c>
      <c r="AD100" s="1">
        <v>0</v>
      </c>
      <c r="AE100" s="1">
        <v>3</v>
      </c>
      <c r="AF100" s="1">
        <v>11</v>
      </c>
      <c r="AG100" s="1">
        <v>40</v>
      </c>
      <c r="AH100" s="1">
        <v>2827</v>
      </c>
      <c r="AI100" s="11">
        <f t="shared" si="2"/>
        <v>7.7452054794520544</v>
      </c>
      <c r="AJ100" s="1">
        <v>0</v>
      </c>
      <c r="AK100" s="1">
        <v>1</v>
      </c>
      <c r="AL100" s="1">
        <v>0</v>
      </c>
      <c r="AM100" s="1">
        <v>0</v>
      </c>
      <c r="AN100" s="1">
        <v>0</v>
      </c>
      <c r="AO100" s="1">
        <v>0</v>
      </c>
      <c r="AP100" s="1">
        <v>0</v>
      </c>
      <c r="AQ100" s="1">
        <v>1</v>
      </c>
      <c r="AR100" s="1">
        <v>0</v>
      </c>
      <c r="AS100" s="1">
        <v>0</v>
      </c>
      <c r="AT100" s="1">
        <v>4</v>
      </c>
      <c r="AU100" s="1">
        <v>21</v>
      </c>
      <c r="AV100" s="1">
        <v>65747</v>
      </c>
    </row>
    <row r="101" spans="1:49" s="1" customFormat="1" x14ac:dyDescent="0.25">
      <c r="A101" s="1" t="str" cm="1">
        <f t="array" ref="A101">_xlfn.IFS(AG101&gt;=70,"70 and Older",AND(AG101&gt;=60,AG101&lt;70),"60-69",AND(AG101&gt;=50,AG101&lt;60),"50-59",AND(AG101&gt;=40,AG101&lt;50),"40-49",AND(AG101&gt;=30,AG101&lt;40),"30-39",AND(AG101&gt;=20,AG101&lt;30),"20-29")</f>
        <v>30-39</v>
      </c>
      <c r="B101" s="1" t="str" cm="1">
        <f t="array" ref="B101">_xlfn.IFS(AO101=1,$AO$1,AP101=1,$AP$1,AQ101=1,$AQ$1,AR101=1,$AR$1,AS101=1,$AS$1)</f>
        <v>PhD</v>
      </c>
      <c r="C101" s="1" t="str" cm="1">
        <f t="array" ref="C101">_xlfn.IFS(AJ101=1,$AJ$1,AK101=1,$AK$1,AL101=1,$AL$1,AM101=1,$AM$1,AN101=1,$AN$1)</f>
        <v>Married</v>
      </c>
      <c r="D101" s="1">
        <v>0</v>
      </c>
      <c r="E101" s="1">
        <v>1</v>
      </c>
      <c r="F101" s="1" t="str" cm="1">
        <f t="array" ref="F101">_xlfn.IFS(AV101&lt;43783,"1.Low Income",AND(AV101&gt;=43783,AV101&lt;=64856),"2.Mid Income",AV101&gt;64856,"3.High Income")</f>
        <v>3.High Income</v>
      </c>
      <c r="G101" s="1" t="str" cm="1">
        <f t="array" ref="G101">_xlfn.IFS(AU101&lt;=30,"&lt;1 month",AND(AU101&gt;30,AU101&lt;=60),"1-2months",AU101&gt;60,"2months +")</f>
        <v>2months +</v>
      </c>
      <c r="H101" s="1" t="str" cm="1">
        <f t="array" ref="H101">_xlfn.IFS(AT101&lt;5,"&lt;5times",AND(AT101&gt;=5,AT101&lt;=10),"05-10times",AND(AT101&gt;=11,AT101&lt;=15),"11-15times",AT101&gt;=16,"16times or more")</f>
        <v>&lt;5times</v>
      </c>
      <c r="I101" s="1" t="s">
        <v>99</v>
      </c>
      <c r="J101" s="1" t="str">
        <f t="shared" si="3"/>
        <v>7-8 years</v>
      </c>
      <c r="K101" s="2">
        <v>376</v>
      </c>
      <c r="L101" s="2">
        <v>9</v>
      </c>
      <c r="M101" s="2">
        <v>83</v>
      </c>
      <c r="N101" s="2">
        <v>19</v>
      </c>
      <c r="O101" s="2">
        <v>4</v>
      </c>
      <c r="P101" s="2">
        <v>4</v>
      </c>
      <c r="Q101" s="8">
        <v>0</v>
      </c>
      <c r="R101" s="8">
        <v>0</v>
      </c>
      <c r="S101" s="8">
        <v>0</v>
      </c>
      <c r="T101" s="8">
        <v>0</v>
      </c>
      <c r="U101" s="8">
        <v>0</v>
      </c>
      <c r="V101" s="8">
        <v>0</v>
      </c>
      <c r="W101" s="6">
        <v>2</v>
      </c>
      <c r="X101" s="6">
        <v>5</v>
      </c>
      <c r="Y101" s="6">
        <v>4</v>
      </c>
      <c r="Z101" s="6">
        <v>7</v>
      </c>
      <c r="AB101" s="1">
        <v>1954</v>
      </c>
      <c r="AC101" s="1">
        <v>1782</v>
      </c>
      <c r="AD101" s="1">
        <v>0</v>
      </c>
      <c r="AE101" s="1">
        <v>3</v>
      </c>
      <c r="AF101" s="1">
        <v>11</v>
      </c>
      <c r="AG101" s="1">
        <v>32</v>
      </c>
      <c r="AH101" s="1">
        <v>2826</v>
      </c>
      <c r="AI101" s="11">
        <f t="shared" si="2"/>
        <v>7.7424657534246579</v>
      </c>
      <c r="AJ101" s="1">
        <v>0</v>
      </c>
      <c r="AK101" s="1">
        <v>1</v>
      </c>
      <c r="AL101" s="1">
        <v>0</v>
      </c>
      <c r="AM101" s="1">
        <v>0</v>
      </c>
      <c r="AN101" s="1">
        <v>0</v>
      </c>
      <c r="AO101" s="1">
        <v>0</v>
      </c>
      <c r="AP101" s="1">
        <v>0</v>
      </c>
      <c r="AQ101" s="1">
        <v>0</v>
      </c>
      <c r="AR101" s="1">
        <v>0</v>
      </c>
      <c r="AS101" s="1">
        <v>1</v>
      </c>
      <c r="AT101" s="1">
        <v>2</v>
      </c>
      <c r="AU101" s="1">
        <v>74</v>
      </c>
      <c r="AV101" s="1">
        <v>80812</v>
      </c>
    </row>
    <row r="102" spans="1:49" s="1" customFormat="1" x14ac:dyDescent="0.25">
      <c r="A102" s="1" t="str" cm="1">
        <f t="array" ref="A102">_xlfn.IFS(AG102&gt;=70,"70 and Older",AND(AG102&gt;=60,AG102&lt;70),"60-69",AND(AG102&gt;=50,AG102&lt;60),"50-59",AND(AG102&gt;=40,AG102&lt;50),"40-49",AND(AG102&gt;=30,AG102&lt;40),"30-39",AND(AG102&gt;=20,AG102&lt;30),"20-29")</f>
        <v>30-39</v>
      </c>
      <c r="B102" s="1" t="str" cm="1">
        <f t="array" ref="B102">_xlfn.IFS(AO102=1,$AO$1,AP102=1,$AP$1,AQ102=1,$AQ$1,AR102=1,$AR$1,AS102=1,$AS$1)</f>
        <v>PhD</v>
      </c>
      <c r="C102" s="1" t="str" cm="1">
        <f t="array" ref="C102">_xlfn.IFS(AJ102=1,$AJ$1,AK102=1,$AK$1,AL102=1,$AL$1,AM102=1,$AM$1,AN102=1,$AN$1)</f>
        <v>Married</v>
      </c>
      <c r="D102" s="1">
        <v>0</v>
      </c>
      <c r="E102" s="1">
        <v>0</v>
      </c>
      <c r="F102" s="1" t="str" cm="1">
        <f t="array" ref="F102">_xlfn.IFS(AV102&lt;43783,"1.Low Income",AND(AV102&gt;=43783,AV102&lt;=64856),"2.Mid Income",AV102&gt;64856,"3.High Income")</f>
        <v>3.High Income</v>
      </c>
      <c r="G102" s="1" t="str" cm="1">
        <f t="array" ref="G102">_xlfn.IFS(AU102&lt;=30,"&lt;1 month",AND(AU102&gt;30,AU102&lt;=60),"1-2months",AU102&gt;60,"2months +")</f>
        <v>2months +</v>
      </c>
      <c r="H102" s="1" t="str" cm="1">
        <f t="array" ref="H102">_xlfn.IFS(AT102&lt;5,"&lt;5times",AND(AT102&gt;=5,AT102&lt;=10),"05-10times",AND(AT102&gt;=11,AT102&lt;=15),"11-15times",AT102&gt;=16,"16times or more")</f>
        <v>&lt;5times</v>
      </c>
      <c r="I102" s="1" t="s">
        <v>99</v>
      </c>
      <c r="J102" s="1" t="str">
        <f t="shared" si="3"/>
        <v>7-8 years</v>
      </c>
      <c r="K102" s="2">
        <v>562</v>
      </c>
      <c r="L102" s="2">
        <v>81</v>
      </c>
      <c r="M102" s="2">
        <v>276</v>
      </c>
      <c r="N102" s="2">
        <v>80</v>
      </c>
      <c r="O102" s="2">
        <v>40</v>
      </c>
      <c r="P102" s="2">
        <v>81</v>
      </c>
      <c r="Q102" s="8">
        <v>0</v>
      </c>
      <c r="R102" s="8">
        <v>0</v>
      </c>
      <c r="S102" s="8">
        <v>0</v>
      </c>
      <c r="T102" s="8">
        <v>0</v>
      </c>
      <c r="U102" s="8">
        <v>0</v>
      </c>
      <c r="V102" s="8">
        <v>0</v>
      </c>
      <c r="W102" s="6">
        <v>1</v>
      </c>
      <c r="X102" s="6">
        <v>6</v>
      </c>
      <c r="Y102" s="6">
        <v>3</v>
      </c>
      <c r="Z102" s="6">
        <v>6</v>
      </c>
      <c r="AB102" s="1">
        <v>1954</v>
      </c>
      <c r="AC102" s="1">
        <v>1782</v>
      </c>
      <c r="AD102" s="1">
        <v>0</v>
      </c>
      <c r="AE102" s="1">
        <v>3</v>
      </c>
      <c r="AF102" s="1">
        <v>11</v>
      </c>
      <c r="AG102" s="1">
        <v>32</v>
      </c>
      <c r="AH102" s="1">
        <v>2826</v>
      </c>
      <c r="AI102" s="11">
        <f t="shared" si="2"/>
        <v>7.7424657534246579</v>
      </c>
      <c r="AJ102" s="1">
        <v>0</v>
      </c>
      <c r="AK102" s="1">
        <v>1</v>
      </c>
      <c r="AL102" s="1">
        <v>0</v>
      </c>
      <c r="AM102" s="1">
        <v>0</v>
      </c>
      <c r="AN102" s="1">
        <v>0</v>
      </c>
      <c r="AO102" s="1">
        <v>0</v>
      </c>
      <c r="AP102" s="1">
        <v>0</v>
      </c>
      <c r="AQ102" s="1">
        <v>0</v>
      </c>
      <c r="AR102" s="1">
        <v>0</v>
      </c>
      <c r="AS102" s="1">
        <v>1</v>
      </c>
      <c r="AT102" s="1">
        <v>2</v>
      </c>
      <c r="AU102" s="1">
        <v>62</v>
      </c>
      <c r="AV102" s="1">
        <v>78497</v>
      </c>
    </row>
    <row r="103" spans="1:49" s="1" customFormat="1" x14ac:dyDescent="0.25">
      <c r="A103" s="1" t="str" cm="1">
        <f t="array" ref="A103">_xlfn.IFS(AG103&gt;=70,"70 and Older",AND(AG103&gt;=60,AG103&lt;70),"60-69",AND(AG103&gt;=50,AG103&lt;60),"50-59",AND(AG103&gt;=40,AG103&lt;50),"40-49",AND(AG103&gt;=30,AG103&lt;40),"30-39",AND(AG103&gt;=20,AG103&lt;30),"20-29")</f>
        <v>60-69</v>
      </c>
      <c r="B103" s="1" t="str" cm="1">
        <f t="array" ref="B103">_xlfn.IFS(AO103=1,$AO$1,AP103=1,$AP$1,AQ103=1,$AQ$1,AR103=1,$AR$1,AS103=1,$AS$1)</f>
        <v>Graduation</v>
      </c>
      <c r="C103" s="1" t="str" cm="1">
        <f t="array" ref="C103">_xlfn.IFS(AJ103=1,$AJ$1,AK103=1,$AK$1,AL103=1,$AL$1,AM103=1,$AM$1,AN103=1,$AN$1)</f>
        <v>Together</v>
      </c>
      <c r="D103" s="1">
        <v>1</v>
      </c>
      <c r="E103" s="1">
        <v>1</v>
      </c>
      <c r="F103" s="1" t="str" cm="1">
        <f t="array" ref="F103">_xlfn.IFS(AV103&lt;43783,"1.Low Income",AND(AV103&gt;=43783,AV103&lt;=64856),"2.Mid Income",AV103&gt;64856,"3.High Income")</f>
        <v>3.High Income</v>
      </c>
      <c r="G103" s="1" t="str" cm="1">
        <f t="array" ref="G103">_xlfn.IFS(AU103&lt;=30,"&lt;1 month",AND(AU103&gt;30,AU103&lt;=60),"1-2months",AU103&gt;60,"2months +")</f>
        <v>&lt;1 month</v>
      </c>
      <c r="H103" s="1" t="str" cm="1">
        <f t="array" ref="H103">_xlfn.IFS(AT103&lt;5,"&lt;5times",AND(AT103&gt;=5,AT103&lt;=10),"05-10times",AND(AT103&gt;=11,AT103&lt;=15),"11-15times",AT103&gt;=16,"16times or more")</f>
        <v>&lt;5times</v>
      </c>
      <c r="I103" s="1" t="s">
        <v>99</v>
      </c>
      <c r="J103" s="1" t="str">
        <f t="shared" si="3"/>
        <v>7-8 years</v>
      </c>
      <c r="K103" s="2">
        <v>267</v>
      </c>
      <c r="L103" s="2">
        <v>42</v>
      </c>
      <c r="M103" s="2">
        <v>309</v>
      </c>
      <c r="N103" s="2">
        <v>55</v>
      </c>
      <c r="O103" s="2">
        <v>42</v>
      </c>
      <c r="P103" s="2">
        <v>21</v>
      </c>
      <c r="Q103" s="8">
        <v>0</v>
      </c>
      <c r="R103" s="8">
        <v>0</v>
      </c>
      <c r="S103" s="8">
        <v>0</v>
      </c>
      <c r="T103" s="8">
        <v>0</v>
      </c>
      <c r="U103" s="8">
        <v>0</v>
      </c>
      <c r="V103" s="8">
        <v>1</v>
      </c>
      <c r="W103" s="6">
        <v>10</v>
      </c>
      <c r="X103" s="6">
        <v>7</v>
      </c>
      <c r="Y103" s="6">
        <v>4</v>
      </c>
      <c r="Z103" s="6">
        <v>9</v>
      </c>
      <c r="AB103" s="1">
        <v>720</v>
      </c>
      <c r="AC103" s="1">
        <v>621</v>
      </c>
      <c r="AD103" s="1">
        <v>0</v>
      </c>
      <c r="AE103" s="1">
        <v>3</v>
      </c>
      <c r="AF103" s="1">
        <v>11</v>
      </c>
      <c r="AG103" s="1">
        <v>60</v>
      </c>
      <c r="AH103" s="1">
        <v>2826</v>
      </c>
      <c r="AI103" s="11">
        <f t="shared" si="2"/>
        <v>7.7424657534246579</v>
      </c>
      <c r="AJ103" s="1">
        <v>0</v>
      </c>
      <c r="AK103" s="1">
        <v>0</v>
      </c>
      <c r="AL103" s="1">
        <v>0</v>
      </c>
      <c r="AM103" s="1">
        <v>1</v>
      </c>
      <c r="AN103" s="1">
        <v>0</v>
      </c>
      <c r="AO103" s="1">
        <v>0</v>
      </c>
      <c r="AP103" s="1">
        <v>0</v>
      </c>
      <c r="AQ103" s="1">
        <v>1</v>
      </c>
      <c r="AR103" s="1">
        <v>0</v>
      </c>
      <c r="AS103" s="1">
        <v>0</v>
      </c>
      <c r="AT103" s="1">
        <v>3</v>
      </c>
      <c r="AU103" s="1">
        <v>13</v>
      </c>
      <c r="AV103" s="1">
        <v>75236</v>
      </c>
    </row>
    <row r="104" spans="1:49" s="1" customFormat="1" x14ac:dyDescent="0.25">
      <c r="A104" s="1" t="str" cm="1">
        <f t="array" ref="A104">_xlfn.IFS(AG104&gt;=70,"70 and Older",AND(AG104&gt;=60,AG104&lt;70),"60-69",AND(AG104&gt;=50,AG104&lt;60),"50-59",AND(AG104&gt;=40,AG104&lt;50),"40-49",AND(AG104&gt;=30,AG104&lt;40),"30-39",AND(AG104&gt;=20,AG104&lt;30),"20-29")</f>
        <v>40-49</v>
      </c>
      <c r="B104" s="1" t="str" cm="1">
        <f t="array" ref="B104">_xlfn.IFS(AO104=1,$AO$1,AP104=1,$AP$1,AQ104=1,$AQ$1,AR104=1,$AR$1,AS104=1,$AS$1)</f>
        <v>Master</v>
      </c>
      <c r="C104" s="1" t="str" cm="1">
        <f t="array" ref="C104">_xlfn.IFS(AJ104=1,$AJ$1,AK104=1,$AK$1,AL104=1,$AL$1,AM104=1,$AM$1,AN104=1,$AN$1)</f>
        <v>Together</v>
      </c>
      <c r="D104" s="1">
        <v>0</v>
      </c>
      <c r="E104" s="1">
        <v>0</v>
      </c>
      <c r="F104" s="1" t="str" cm="1">
        <f t="array" ref="F104">_xlfn.IFS(AV104&lt;43783,"1.Low Income",AND(AV104&gt;=43783,AV104&lt;=64856),"2.Mid Income",AV104&gt;64856,"3.High Income")</f>
        <v>3.High Income</v>
      </c>
      <c r="G104" s="1" t="str" cm="1">
        <f t="array" ref="G104">_xlfn.IFS(AU104&lt;=30,"&lt;1 month",AND(AU104&gt;30,AU104&lt;=60),"1-2months",AU104&gt;60,"2months +")</f>
        <v>&lt;1 month</v>
      </c>
      <c r="H104" s="1" t="str" cm="1">
        <f t="array" ref="H104">_xlfn.IFS(AT104&lt;5,"&lt;5times",AND(AT104&gt;=5,AT104&lt;=10),"05-10times",AND(AT104&gt;=11,AT104&lt;=15),"11-15times",AT104&gt;=16,"16times or more")</f>
        <v>&lt;5times</v>
      </c>
      <c r="I104" s="1" t="s">
        <v>99</v>
      </c>
      <c r="J104" s="1" t="str">
        <f t="shared" si="3"/>
        <v>7-8 years</v>
      </c>
      <c r="K104" s="2">
        <v>0</v>
      </c>
      <c r="L104" s="2">
        <v>0</v>
      </c>
      <c r="M104" s="2">
        <v>2</v>
      </c>
      <c r="N104" s="2">
        <v>3</v>
      </c>
      <c r="O104" s="2">
        <v>3</v>
      </c>
      <c r="P104" s="2">
        <v>8</v>
      </c>
      <c r="Q104" s="8">
        <v>0</v>
      </c>
      <c r="R104" s="8">
        <v>0</v>
      </c>
      <c r="S104" s="8">
        <v>1</v>
      </c>
      <c r="T104" s="8">
        <v>0</v>
      </c>
      <c r="U104" s="8">
        <v>0</v>
      </c>
      <c r="V104" s="8">
        <v>0</v>
      </c>
      <c r="W104" s="6">
        <v>1</v>
      </c>
      <c r="X104" s="6">
        <v>1</v>
      </c>
      <c r="Y104" s="6">
        <v>0</v>
      </c>
      <c r="Z104" s="6">
        <v>2</v>
      </c>
      <c r="AB104" s="1">
        <v>352</v>
      </c>
      <c r="AC104" s="1">
        <v>237</v>
      </c>
      <c r="AD104" s="1">
        <v>0</v>
      </c>
      <c r="AE104" s="1">
        <v>3</v>
      </c>
      <c r="AF104" s="1">
        <v>11</v>
      </c>
      <c r="AG104" s="1">
        <v>41</v>
      </c>
      <c r="AH104" s="1">
        <v>2826</v>
      </c>
      <c r="AI104" s="11">
        <f t="shared" si="2"/>
        <v>7.7424657534246579</v>
      </c>
      <c r="AJ104" s="1">
        <v>0</v>
      </c>
      <c r="AK104" s="1">
        <v>0</v>
      </c>
      <c r="AL104" s="1">
        <v>0</v>
      </c>
      <c r="AM104" s="1">
        <v>1</v>
      </c>
      <c r="AN104" s="1">
        <v>0</v>
      </c>
      <c r="AO104" s="1">
        <v>0</v>
      </c>
      <c r="AP104" s="1">
        <v>0</v>
      </c>
      <c r="AQ104" s="1">
        <v>0</v>
      </c>
      <c r="AR104" s="1">
        <v>1</v>
      </c>
      <c r="AS104" s="1">
        <v>0</v>
      </c>
      <c r="AT104" s="1">
        <v>3</v>
      </c>
      <c r="AU104" s="1">
        <v>8</v>
      </c>
      <c r="AV104" s="1">
        <v>72228</v>
      </c>
    </row>
    <row r="105" spans="1:49" s="1" customFormat="1" x14ac:dyDescent="0.25">
      <c r="A105" s="1" t="str" cm="1">
        <f t="array" ref="A105">_xlfn.IFS(AG105&gt;=70,"70 and Older",AND(AG105&gt;=60,AG105&lt;70),"60-69",AND(AG105&gt;=50,AG105&lt;60),"50-59",AND(AG105&gt;=40,AG105&lt;50),"40-49",AND(AG105&gt;=30,AG105&lt;40),"30-39",AND(AG105&gt;=20,AG105&lt;30),"20-29")</f>
        <v>40-49</v>
      </c>
      <c r="B105" s="1" t="str" cm="1">
        <f t="array" ref="B105">_xlfn.IFS(AO105=1,$AO$1,AP105=1,$AP$1,AQ105=1,$AQ$1,AR105=1,$AR$1,AS105=1,$AS$1)</f>
        <v>Graduation</v>
      </c>
      <c r="C105" s="1" t="str" cm="1">
        <f t="array" ref="C105">_xlfn.IFS(AJ105=1,$AJ$1,AK105=1,$AK$1,AL105=1,$AL$1,AM105=1,$AM$1,AN105=1,$AN$1)</f>
        <v>Married</v>
      </c>
      <c r="D105" s="1">
        <v>0</v>
      </c>
      <c r="E105" s="1">
        <v>1</v>
      </c>
      <c r="F105" s="1" t="str" cm="1">
        <f t="array" ref="F105">_xlfn.IFS(AV105&lt;43783,"1.Low Income",AND(AV105&gt;=43783,AV105&lt;=64856),"2.Mid Income",AV105&gt;64856,"3.High Income")</f>
        <v>3.High Income</v>
      </c>
      <c r="G105" s="1" t="str" cm="1">
        <f t="array" ref="G105">_xlfn.IFS(AU105&lt;=30,"&lt;1 month",AND(AU105&gt;30,AU105&lt;=60),"1-2months",AU105&gt;60,"2months +")</f>
        <v>&lt;1 month</v>
      </c>
      <c r="H105" s="1" t="str" cm="1">
        <f t="array" ref="H105">_xlfn.IFS(AT105&lt;5,"&lt;5times",AND(AT105&gt;=5,AT105&lt;=10),"05-10times",AND(AT105&gt;=11,AT105&lt;=15),"11-15times",AT105&gt;=16,"16times or more")</f>
        <v>&lt;5times</v>
      </c>
      <c r="I105" s="1" t="s">
        <v>99</v>
      </c>
      <c r="J105" s="1" t="str">
        <f t="shared" si="3"/>
        <v>7-8 years</v>
      </c>
      <c r="K105" s="2">
        <v>576</v>
      </c>
      <c r="L105" s="2">
        <v>7</v>
      </c>
      <c r="M105" s="2">
        <v>115</v>
      </c>
      <c r="N105" s="2">
        <v>19</v>
      </c>
      <c r="O105" s="2">
        <v>7</v>
      </c>
      <c r="P105" s="2">
        <v>7</v>
      </c>
      <c r="Q105" s="8">
        <v>0</v>
      </c>
      <c r="R105" s="8">
        <v>0</v>
      </c>
      <c r="S105" s="8">
        <v>0</v>
      </c>
      <c r="T105" s="8">
        <v>1</v>
      </c>
      <c r="U105" s="8">
        <v>0</v>
      </c>
      <c r="V105" s="8">
        <v>0</v>
      </c>
      <c r="W105" s="6">
        <v>2</v>
      </c>
      <c r="X105" s="6">
        <v>7</v>
      </c>
      <c r="Y105" s="6">
        <v>4</v>
      </c>
      <c r="Z105" s="6">
        <v>9</v>
      </c>
      <c r="AB105" s="1">
        <v>900</v>
      </c>
      <c r="AC105" s="1">
        <v>720</v>
      </c>
      <c r="AD105" s="1">
        <v>0</v>
      </c>
      <c r="AE105" s="1">
        <v>3</v>
      </c>
      <c r="AF105" s="1">
        <v>11</v>
      </c>
      <c r="AG105" s="1">
        <v>44</v>
      </c>
      <c r="AH105" s="1">
        <v>2826</v>
      </c>
      <c r="AI105" s="11">
        <f t="shared" si="2"/>
        <v>7.7424657534246579</v>
      </c>
      <c r="AJ105" s="1">
        <v>0</v>
      </c>
      <c r="AK105" s="1">
        <v>1</v>
      </c>
      <c r="AL105" s="1">
        <v>0</v>
      </c>
      <c r="AM105" s="1">
        <v>0</v>
      </c>
      <c r="AN105" s="1">
        <v>0</v>
      </c>
      <c r="AO105" s="1">
        <v>0</v>
      </c>
      <c r="AP105" s="1">
        <v>0</v>
      </c>
      <c r="AQ105" s="1">
        <v>1</v>
      </c>
      <c r="AR105" s="1">
        <v>0</v>
      </c>
      <c r="AS105" s="1">
        <v>0</v>
      </c>
      <c r="AT105" s="1">
        <v>3</v>
      </c>
      <c r="AU105" s="1">
        <v>26</v>
      </c>
      <c r="AV105" s="1">
        <v>71163</v>
      </c>
    </row>
    <row r="106" spans="1:49" s="1" customFormat="1" x14ac:dyDescent="0.25">
      <c r="A106" s="1" t="str" cm="1">
        <f t="array" ref="A106">_xlfn.IFS(AG106&gt;=70,"70 and Older",AND(AG106&gt;=60,AG106&lt;70),"60-69",AND(AG106&gt;=50,AG106&lt;60),"50-59",AND(AG106&gt;=40,AG106&lt;50),"40-49",AND(AG106&gt;=30,AG106&lt;40),"30-39",AND(AG106&gt;=20,AG106&lt;30),"20-29")</f>
        <v>50-59</v>
      </c>
      <c r="B106" s="1" t="str" cm="1">
        <f t="array" ref="B106">_xlfn.IFS(AO106=1,$AO$1,AP106=1,$AP$1,AQ106=1,$AQ$1,AR106=1,$AR$1,AS106=1,$AS$1)</f>
        <v>Graduation</v>
      </c>
      <c r="C106" s="1" t="str" cm="1">
        <f t="array" ref="C106">_xlfn.IFS(AJ106=1,$AJ$1,AK106=1,$AK$1,AL106=1,$AL$1,AM106=1,$AM$1,AN106=1,$AN$1)</f>
        <v>Divorced</v>
      </c>
      <c r="D106" s="1">
        <v>0</v>
      </c>
      <c r="E106" s="1">
        <v>1</v>
      </c>
      <c r="F106" s="1" t="str" cm="1">
        <f t="array" ref="F106">_xlfn.IFS(AV106&lt;43783,"1.Low Income",AND(AV106&gt;=43783,AV106&lt;=64856),"2.Mid Income",AV106&gt;64856,"3.High Income")</f>
        <v>3.High Income</v>
      </c>
      <c r="G106" s="1" t="str" cm="1">
        <f t="array" ref="G106">_xlfn.IFS(AU106&lt;=30,"&lt;1 month",AND(AU106&gt;30,AU106&lt;=60),"1-2months",AU106&gt;60,"2months +")</f>
        <v>2months +</v>
      </c>
      <c r="H106" s="1" t="str" cm="1">
        <f t="array" ref="H106">_xlfn.IFS(AT106&lt;5,"&lt;5times",AND(AT106&gt;=5,AT106&lt;=10),"05-10times",AND(AT106&gt;=11,AT106&lt;=15),"11-15times",AT106&gt;=16,"16times or more")</f>
        <v>&lt;5times</v>
      </c>
      <c r="I106" s="1" t="s">
        <v>99</v>
      </c>
      <c r="J106" s="1" t="str">
        <f t="shared" si="3"/>
        <v>7-8 years</v>
      </c>
      <c r="K106" s="2">
        <v>122</v>
      </c>
      <c r="L106" s="2">
        <v>21</v>
      </c>
      <c r="M106" s="2">
        <v>43</v>
      </c>
      <c r="N106" s="2">
        <v>25</v>
      </c>
      <c r="O106" s="2">
        <v>10</v>
      </c>
      <c r="P106" s="2">
        <v>15</v>
      </c>
      <c r="Q106" s="8">
        <v>0</v>
      </c>
      <c r="R106" s="8">
        <v>0</v>
      </c>
      <c r="S106" s="8">
        <v>0</v>
      </c>
      <c r="T106" s="8">
        <v>0</v>
      </c>
      <c r="U106" s="8">
        <v>0</v>
      </c>
      <c r="V106" s="8">
        <v>0</v>
      </c>
      <c r="W106" s="6">
        <v>2</v>
      </c>
      <c r="X106" s="6">
        <v>3</v>
      </c>
      <c r="Y106" s="6">
        <v>1</v>
      </c>
      <c r="Z106" s="6">
        <v>6</v>
      </c>
      <c r="AB106" s="1">
        <v>763</v>
      </c>
      <c r="AC106" s="1">
        <v>733</v>
      </c>
      <c r="AD106" s="1">
        <v>0</v>
      </c>
      <c r="AE106" s="1">
        <v>3</v>
      </c>
      <c r="AF106" s="1">
        <v>11</v>
      </c>
      <c r="AG106" s="1">
        <v>56</v>
      </c>
      <c r="AH106" s="1">
        <v>2826</v>
      </c>
      <c r="AI106" s="11">
        <f t="shared" si="2"/>
        <v>7.7424657534246579</v>
      </c>
      <c r="AJ106" s="1">
        <v>1</v>
      </c>
      <c r="AK106" s="1">
        <v>0</v>
      </c>
      <c r="AL106" s="1">
        <v>0</v>
      </c>
      <c r="AM106" s="1">
        <v>0</v>
      </c>
      <c r="AN106" s="1">
        <v>0</v>
      </c>
      <c r="AO106" s="1">
        <v>0</v>
      </c>
      <c r="AP106" s="1">
        <v>0</v>
      </c>
      <c r="AQ106" s="1">
        <v>1</v>
      </c>
      <c r="AR106" s="1">
        <v>0</v>
      </c>
      <c r="AS106" s="1">
        <v>0</v>
      </c>
      <c r="AT106" s="1">
        <v>3</v>
      </c>
      <c r="AU106" s="1">
        <v>65</v>
      </c>
      <c r="AV106" s="1">
        <v>70545</v>
      </c>
    </row>
    <row r="107" spans="1:49" s="1" customFormat="1" x14ac:dyDescent="0.25">
      <c r="A107" s="1" t="str" cm="1">
        <f t="array" ref="A107">_xlfn.IFS(AG107&gt;=70,"70 and Older",AND(AG107&gt;=60,AG107&lt;70),"60-69",AND(AG107&gt;=50,AG107&lt;60),"50-59",AND(AG107&gt;=40,AG107&lt;50),"40-49",AND(AG107&gt;=30,AG107&lt;40),"30-39",AND(AG107&gt;=20,AG107&lt;30),"20-29")</f>
        <v>60-69</v>
      </c>
      <c r="B107" s="1" t="str" cm="1">
        <f t="array" ref="B107">_xlfn.IFS(AO107=1,$AO$1,AP107=1,$AP$1,AQ107=1,$AQ$1,AR107=1,$AR$1,AS107=1,$AS$1)</f>
        <v>Graduation</v>
      </c>
      <c r="C107" s="1" t="str" cm="1">
        <f t="array" ref="C107">_xlfn.IFS(AJ107=1,$AJ$1,AK107=1,$AK$1,AL107=1,$AL$1,AM107=1,$AM$1,AN107=1,$AN$1)</f>
        <v>Together</v>
      </c>
      <c r="D107" s="1">
        <v>0</v>
      </c>
      <c r="E107" s="1">
        <v>1</v>
      </c>
      <c r="F107" s="1" t="str" cm="1">
        <f t="array" ref="F107">_xlfn.IFS(AV107&lt;43783,"1.Low Income",AND(AV107&gt;=43783,AV107&lt;=64856),"2.Mid Income",AV107&gt;64856,"3.High Income")</f>
        <v>3.High Income</v>
      </c>
      <c r="G107" s="1" t="str" cm="1">
        <f t="array" ref="G107">_xlfn.IFS(AU107&lt;=30,"&lt;1 month",AND(AU107&gt;30,AU107&lt;=60),"1-2months",AU107&gt;60,"2months +")</f>
        <v>1-2months</v>
      </c>
      <c r="H107" s="1" t="str" cm="1">
        <f t="array" ref="H107">_xlfn.IFS(AT107&lt;5,"&lt;5times",AND(AT107&gt;=5,AT107&lt;=10),"05-10times",AND(AT107&gt;=11,AT107&lt;=15),"11-15times",AT107&gt;=16,"16times or more")</f>
        <v>&lt;5times</v>
      </c>
      <c r="I107" s="1" t="s">
        <v>99</v>
      </c>
      <c r="J107" s="1" t="str">
        <f t="shared" si="3"/>
        <v>7-8 years</v>
      </c>
      <c r="K107" s="2">
        <v>522</v>
      </c>
      <c r="L107" s="2">
        <v>0</v>
      </c>
      <c r="M107" s="2">
        <v>257</v>
      </c>
      <c r="N107" s="2">
        <v>32</v>
      </c>
      <c r="O107" s="2">
        <v>16</v>
      </c>
      <c r="P107" s="2">
        <v>66</v>
      </c>
      <c r="Q107" s="8">
        <v>1</v>
      </c>
      <c r="R107" s="8">
        <v>0</v>
      </c>
      <c r="S107" s="8">
        <v>0</v>
      </c>
      <c r="T107" s="8">
        <v>0</v>
      </c>
      <c r="U107" s="8">
        <v>0</v>
      </c>
      <c r="V107" s="8">
        <v>1</v>
      </c>
      <c r="W107" s="6">
        <v>4</v>
      </c>
      <c r="X107" s="6">
        <v>2</v>
      </c>
      <c r="Y107" s="6">
        <v>2</v>
      </c>
      <c r="Z107" s="6">
        <v>8</v>
      </c>
      <c r="AB107" s="1">
        <v>720</v>
      </c>
      <c r="AC107" s="1">
        <v>621</v>
      </c>
      <c r="AD107" s="1">
        <v>0</v>
      </c>
      <c r="AE107" s="1">
        <v>3</v>
      </c>
      <c r="AF107" s="1">
        <v>11</v>
      </c>
      <c r="AG107" s="1">
        <v>60</v>
      </c>
      <c r="AH107" s="1">
        <v>2826</v>
      </c>
      <c r="AI107" s="11">
        <f t="shared" si="2"/>
        <v>7.7424657534246579</v>
      </c>
      <c r="AJ107" s="1">
        <v>0</v>
      </c>
      <c r="AK107" s="1">
        <v>0</v>
      </c>
      <c r="AL107" s="1">
        <v>0</v>
      </c>
      <c r="AM107" s="1">
        <v>1</v>
      </c>
      <c r="AN107" s="1">
        <v>0</v>
      </c>
      <c r="AO107" s="1">
        <v>0</v>
      </c>
      <c r="AP107" s="1">
        <v>0</v>
      </c>
      <c r="AQ107" s="1">
        <v>1</v>
      </c>
      <c r="AR107" s="1">
        <v>0</v>
      </c>
      <c r="AS107" s="1">
        <v>0</v>
      </c>
      <c r="AT107" s="1">
        <v>4</v>
      </c>
      <c r="AU107" s="1">
        <v>40</v>
      </c>
      <c r="AV107" s="1">
        <v>67445</v>
      </c>
    </row>
    <row r="108" spans="1:49" s="1" customFormat="1" x14ac:dyDescent="0.25">
      <c r="A108" s="1" t="str" cm="1">
        <f t="array" ref="A108">_xlfn.IFS(AG108&gt;=70,"70 and Older",AND(AG108&gt;=60,AG108&lt;70),"60-69",AND(AG108&gt;=50,AG108&lt;60),"50-59",AND(AG108&gt;=40,AG108&lt;50),"40-49",AND(AG108&gt;=30,AG108&lt;40),"30-39",AND(AG108&gt;=20,AG108&lt;30),"20-29")</f>
        <v>30-39</v>
      </c>
      <c r="B108" s="1" t="str" cm="1">
        <f t="array" ref="B108">_xlfn.IFS(AO108=1,$AO$1,AP108=1,$AP$1,AQ108=1,$AQ$1,AR108=1,$AR$1,AS108=1,$AS$1)</f>
        <v>Master</v>
      </c>
      <c r="C108" s="1" t="str" cm="1">
        <f t="array" ref="C108">_xlfn.IFS(AJ108=1,$AJ$1,AK108=1,$AK$1,AL108=1,$AL$1,AM108=1,$AM$1,AN108=1,$AN$1)</f>
        <v>Together</v>
      </c>
      <c r="D108" s="1">
        <v>1</v>
      </c>
      <c r="E108" s="1">
        <v>1</v>
      </c>
      <c r="F108" s="1" t="str" cm="1">
        <f t="array" ref="F108">_xlfn.IFS(AV108&lt;43783,"1.Low Income",AND(AV108&gt;=43783,AV108&lt;=64856),"2.Mid Income",AV108&gt;64856,"3.High Income")</f>
        <v>3.High Income</v>
      </c>
      <c r="G108" s="1" t="str" cm="1">
        <f t="array" ref="G108">_xlfn.IFS(AU108&lt;=30,"&lt;1 month",AND(AU108&gt;30,AU108&lt;=60),"1-2months",AU108&gt;60,"2months +")</f>
        <v>2months +</v>
      </c>
      <c r="H108" s="1" t="str" cm="1">
        <f t="array" ref="H108">_xlfn.IFS(AT108&lt;5,"&lt;5times",AND(AT108&gt;=5,AT108&lt;=10),"05-10times",AND(AT108&gt;=11,AT108&lt;=15),"11-15times",AT108&gt;=16,"16times or more")</f>
        <v>&lt;5times</v>
      </c>
      <c r="I108" s="1" t="s">
        <v>99</v>
      </c>
      <c r="J108" s="1" t="str">
        <f t="shared" si="3"/>
        <v>7-8 years</v>
      </c>
      <c r="K108" s="2">
        <v>56</v>
      </c>
      <c r="L108" s="2">
        <v>0</v>
      </c>
      <c r="M108" s="2">
        <v>14</v>
      </c>
      <c r="N108" s="2">
        <v>0</v>
      </c>
      <c r="O108" s="2">
        <v>0</v>
      </c>
      <c r="P108" s="2">
        <v>2</v>
      </c>
      <c r="Q108" s="8">
        <v>0</v>
      </c>
      <c r="R108" s="8">
        <v>0</v>
      </c>
      <c r="S108" s="8">
        <v>0</v>
      </c>
      <c r="T108" s="8">
        <v>0</v>
      </c>
      <c r="U108" s="8">
        <v>0</v>
      </c>
      <c r="V108" s="8">
        <v>0</v>
      </c>
      <c r="W108" s="6">
        <v>3</v>
      </c>
      <c r="X108" s="6">
        <v>3</v>
      </c>
      <c r="Y108" s="6">
        <v>0</v>
      </c>
      <c r="Z108" s="6">
        <v>3</v>
      </c>
      <c r="AB108" s="1">
        <v>546</v>
      </c>
      <c r="AC108" s="1">
        <v>519</v>
      </c>
      <c r="AD108" s="1">
        <v>1</v>
      </c>
      <c r="AE108" s="1">
        <v>3</v>
      </c>
      <c r="AF108" s="1">
        <v>11</v>
      </c>
      <c r="AG108" s="1">
        <v>39</v>
      </c>
      <c r="AH108" s="1">
        <v>2826</v>
      </c>
      <c r="AI108" s="11">
        <f t="shared" si="2"/>
        <v>7.7424657534246579</v>
      </c>
      <c r="AJ108" s="1">
        <v>0</v>
      </c>
      <c r="AK108" s="1">
        <v>0</v>
      </c>
      <c r="AL108" s="1">
        <v>0</v>
      </c>
      <c r="AM108" s="1">
        <v>1</v>
      </c>
      <c r="AN108" s="1">
        <v>0</v>
      </c>
      <c r="AO108" s="1">
        <v>0</v>
      </c>
      <c r="AP108" s="1">
        <v>0</v>
      </c>
      <c r="AQ108" s="1">
        <v>0</v>
      </c>
      <c r="AR108" s="1">
        <v>1</v>
      </c>
      <c r="AS108" s="1">
        <v>0</v>
      </c>
      <c r="AT108" s="1">
        <v>4</v>
      </c>
      <c r="AU108" s="1">
        <v>87</v>
      </c>
      <c r="AV108" s="1">
        <v>65685</v>
      </c>
    </row>
    <row r="109" spans="1:49" s="1" customFormat="1" x14ac:dyDescent="0.25">
      <c r="A109" s="1" t="str" cm="1">
        <f t="array" ref="A109">_xlfn.IFS(AG109&gt;=70,"70 and Older",AND(AG109&gt;=60,AG109&lt;70),"60-69",AND(AG109&gt;=50,AG109&lt;60),"50-59",AND(AG109&gt;=40,AG109&lt;50),"40-49",AND(AG109&gt;=30,AG109&lt;40),"30-39",AND(AG109&gt;=20,AG109&lt;30),"20-29")</f>
        <v>70 and Older</v>
      </c>
      <c r="B109" s="1" t="str" cm="1">
        <f t="array" ref="B109">_xlfn.IFS(AO109=1,$AO$1,AP109=1,$AP$1,AQ109=1,$AQ$1,AR109=1,$AR$1,AS109=1,$AS$1)</f>
        <v>Graduation</v>
      </c>
      <c r="C109" s="1" t="str" cm="1">
        <f t="array" ref="C109">_xlfn.IFS(AJ109=1,$AJ$1,AK109=1,$AK$1,AL109=1,$AL$1,AM109=1,$AM$1,AN109=1,$AN$1)</f>
        <v>Together</v>
      </c>
      <c r="D109" s="1">
        <v>1</v>
      </c>
      <c r="E109" s="1">
        <v>1</v>
      </c>
      <c r="F109" s="1" t="str" cm="1">
        <f t="array" ref="F109">_xlfn.IFS(AV109&lt;43783,"1.Low Income",AND(AV109&gt;=43783,AV109&lt;=64856),"2.Mid Income",AV109&gt;64856,"3.High Income")</f>
        <v>3.High Income</v>
      </c>
      <c r="G109" s="1" t="str" cm="1">
        <f t="array" ref="G109">_xlfn.IFS(AU109&lt;=30,"&lt;1 month",AND(AU109&gt;30,AU109&lt;=60),"1-2months",AU109&gt;60,"2months +")</f>
        <v>2months +</v>
      </c>
      <c r="H109" s="1" t="str" cm="1">
        <f t="array" ref="H109">_xlfn.IFS(AT109&lt;5,"&lt;5times",AND(AT109&gt;=5,AT109&lt;=10),"05-10times",AND(AT109&gt;=11,AT109&lt;=15),"11-15times",AT109&gt;=16,"16times or more")</f>
        <v>&lt;5times</v>
      </c>
      <c r="I109" s="1" t="s">
        <v>99</v>
      </c>
      <c r="J109" s="1" t="str">
        <f t="shared" si="3"/>
        <v>7-8 years</v>
      </c>
      <c r="K109" s="2">
        <v>15</v>
      </c>
      <c r="L109" s="2">
        <v>0</v>
      </c>
      <c r="M109" s="2">
        <v>4</v>
      </c>
      <c r="N109" s="2">
        <v>0</v>
      </c>
      <c r="O109" s="2">
        <v>0</v>
      </c>
      <c r="P109" s="2">
        <v>2</v>
      </c>
      <c r="Q109" s="8">
        <v>0</v>
      </c>
      <c r="R109" s="8">
        <v>0</v>
      </c>
      <c r="S109" s="8">
        <v>0</v>
      </c>
      <c r="T109" s="8">
        <v>0</v>
      </c>
      <c r="U109" s="8">
        <v>0</v>
      </c>
      <c r="V109" s="8">
        <v>0</v>
      </c>
      <c r="W109" s="6">
        <v>1</v>
      </c>
      <c r="X109" s="6">
        <v>1</v>
      </c>
      <c r="Y109" s="6">
        <v>0</v>
      </c>
      <c r="Z109" s="6">
        <v>2</v>
      </c>
      <c r="AB109" s="1">
        <v>289</v>
      </c>
      <c r="AC109" s="1">
        <v>261</v>
      </c>
      <c r="AD109" s="1">
        <v>0</v>
      </c>
      <c r="AE109" s="1">
        <v>3</v>
      </c>
      <c r="AF109" s="1">
        <v>11</v>
      </c>
      <c r="AG109" s="1">
        <v>74</v>
      </c>
      <c r="AH109" s="1">
        <v>2826</v>
      </c>
      <c r="AI109" s="11">
        <f t="shared" si="2"/>
        <v>7.7424657534246579</v>
      </c>
      <c r="AJ109" s="1">
        <v>0</v>
      </c>
      <c r="AK109" s="1">
        <v>0</v>
      </c>
      <c r="AL109" s="1">
        <v>0</v>
      </c>
      <c r="AM109" s="1">
        <v>1</v>
      </c>
      <c r="AN109" s="1">
        <v>0</v>
      </c>
      <c r="AO109" s="1">
        <v>0</v>
      </c>
      <c r="AP109" s="1">
        <v>0</v>
      </c>
      <c r="AQ109" s="1">
        <v>1</v>
      </c>
      <c r="AR109" s="1">
        <v>0</v>
      </c>
      <c r="AS109" s="1">
        <v>0</v>
      </c>
      <c r="AT109" s="1">
        <v>4</v>
      </c>
      <c r="AU109" s="1">
        <v>92</v>
      </c>
      <c r="AV109" s="1">
        <v>65316</v>
      </c>
    </row>
    <row r="110" spans="1:49" s="1" customFormat="1" x14ac:dyDescent="0.25">
      <c r="A110" s="1" t="str" cm="1">
        <f t="array" ref="A110">_xlfn.IFS(AG110&gt;=70,"70 and Older",AND(AG110&gt;=60,AG110&lt;70),"60-69",AND(AG110&gt;=50,AG110&lt;60),"50-59",AND(AG110&gt;=40,AG110&lt;50),"40-49",AND(AG110&gt;=30,AG110&lt;40),"30-39",AND(AG110&gt;=20,AG110&lt;30),"20-29")</f>
        <v>70 and Older</v>
      </c>
      <c r="B110" s="1" t="str" cm="1">
        <f t="array" ref="B110">_xlfn.IFS(AO110=1,$AO$1,AP110=1,$AP$1,AQ110=1,$AQ$1,AR110=1,$AR$1,AS110=1,$AS$1)</f>
        <v>Graduation</v>
      </c>
      <c r="C110" s="1" t="str" cm="1">
        <f t="array" ref="C110">_xlfn.IFS(AJ110=1,$AJ$1,AK110=1,$AK$1,AL110=1,$AL$1,AM110=1,$AM$1,AN110=1,$AN$1)</f>
        <v>Together</v>
      </c>
      <c r="D110" s="1">
        <v>1</v>
      </c>
      <c r="E110" s="1">
        <v>1</v>
      </c>
      <c r="F110" s="1" t="str" cm="1">
        <f t="array" ref="F110">_xlfn.IFS(AV110&lt;43783,"1.Low Income",AND(AV110&gt;=43783,AV110&lt;=64856),"2.Mid Income",AV110&gt;64856,"3.High Income")</f>
        <v>2.Mid Income</v>
      </c>
      <c r="G110" s="1" t="str" cm="1">
        <f t="array" ref="G110">_xlfn.IFS(AU110&lt;=30,"&lt;1 month",AND(AU110&gt;30,AU110&lt;=60),"1-2months",AU110&gt;60,"2months +")</f>
        <v>&lt;1 month</v>
      </c>
      <c r="H110" s="1" t="str" cm="1">
        <f t="array" ref="H110">_xlfn.IFS(AT110&lt;5,"&lt;5times",AND(AT110&gt;=5,AT110&lt;=10),"05-10times",AND(AT110&gt;=11,AT110&lt;=15),"11-15times",AT110&gt;=16,"16times or more")</f>
        <v>05-10times</v>
      </c>
      <c r="I110" s="1" t="s">
        <v>99</v>
      </c>
      <c r="J110" s="1" t="str">
        <f t="shared" si="3"/>
        <v>7-8 years</v>
      </c>
      <c r="K110" s="2">
        <v>50</v>
      </c>
      <c r="L110" s="2">
        <v>4</v>
      </c>
      <c r="M110" s="2">
        <v>28</v>
      </c>
      <c r="N110" s="2">
        <v>6</v>
      </c>
      <c r="O110" s="2">
        <v>3</v>
      </c>
      <c r="P110" s="2">
        <v>26</v>
      </c>
      <c r="Q110" s="8">
        <v>0</v>
      </c>
      <c r="R110" s="8">
        <v>0</v>
      </c>
      <c r="S110" s="8">
        <v>0</v>
      </c>
      <c r="T110" s="8">
        <v>0</v>
      </c>
      <c r="U110" s="8">
        <v>0</v>
      </c>
      <c r="V110" s="8">
        <v>1</v>
      </c>
      <c r="W110" s="6">
        <v>3</v>
      </c>
      <c r="X110" s="6">
        <v>3</v>
      </c>
      <c r="Y110" s="6">
        <v>1</v>
      </c>
      <c r="Z110" s="6">
        <v>2</v>
      </c>
      <c r="AB110" s="1">
        <v>289</v>
      </c>
      <c r="AC110" s="1">
        <v>261</v>
      </c>
      <c r="AD110" s="1">
        <v>0</v>
      </c>
      <c r="AE110" s="1">
        <v>3</v>
      </c>
      <c r="AF110" s="1">
        <v>11</v>
      </c>
      <c r="AG110" s="1">
        <v>74</v>
      </c>
      <c r="AH110" s="1">
        <v>2826</v>
      </c>
      <c r="AI110" s="11">
        <f t="shared" si="2"/>
        <v>7.7424657534246579</v>
      </c>
      <c r="AJ110" s="1">
        <v>0</v>
      </c>
      <c r="AK110" s="1">
        <v>0</v>
      </c>
      <c r="AL110" s="1">
        <v>0</v>
      </c>
      <c r="AM110" s="1">
        <v>1</v>
      </c>
      <c r="AN110" s="1">
        <v>0</v>
      </c>
      <c r="AO110" s="1">
        <v>0</v>
      </c>
      <c r="AP110" s="1">
        <v>0</v>
      </c>
      <c r="AQ110" s="1">
        <v>1</v>
      </c>
      <c r="AR110" s="1">
        <v>0</v>
      </c>
      <c r="AS110" s="1">
        <v>0</v>
      </c>
      <c r="AT110" s="1">
        <v>5</v>
      </c>
      <c r="AU110" s="1">
        <v>8</v>
      </c>
      <c r="AV110" s="1">
        <v>59041</v>
      </c>
    </row>
    <row r="111" spans="1:49" s="1" customFormat="1" x14ac:dyDescent="0.25">
      <c r="A111" s="1" t="str" cm="1">
        <f t="array" ref="A111">_xlfn.IFS(AG111&gt;=70,"70 and Older",AND(AG111&gt;=60,AG111&lt;70),"60-69",AND(AG111&gt;=50,AG111&lt;60),"50-59",AND(AG111&gt;=40,AG111&lt;50),"40-49",AND(AG111&gt;=30,AG111&lt;40),"30-39",AND(AG111&gt;=20,AG111&lt;30),"20-29")</f>
        <v>50-59</v>
      </c>
      <c r="B111" s="1" t="str" cm="1">
        <f t="array" ref="B111">_xlfn.IFS(AO111=1,$AO$1,AP111=1,$AP$1,AQ111=1,$AQ$1,AR111=1,$AR$1,AS111=1,$AS$1)</f>
        <v>PhD</v>
      </c>
      <c r="C111" s="1" t="str" cm="1">
        <f t="array" ref="C111">_xlfn.IFS(AJ111=1,$AJ$1,AK111=1,$AK$1,AL111=1,$AL$1,AM111=1,$AM$1,AN111=1,$AN$1)</f>
        <v>Married</v>
      </c>
      <c r="D111" s="1">
        <v>0</v>
      </c>
      <c r="E111" s="1">
        <v>0</v>
      </c>
      <c r="F111" s="1" t="str" cm="1">
        <f t="array" ref="F111">_xlfn.IFS(AV111&lt;43783,"1.Low Income",AND(AV111&gt;=43783,AV111&lt;=64856),"2.Mid Income",AV111&gt;64856,"3.High Income")</f>
        <v>3.High Income</v>
      </c>
      <c r="G111" s="1" t="str" cm="1">
        <f t="array" ref="G111">_xlfn.IFS(AU111&lt;=30,"&lt;1 month",AND(AU111&gt;30,AU111&lt;=60),"1-2months",AU111&gt;60,"2months +")</f>
        <v>2months +</v>
      </c>
      <c r="H111" s="1" t="str" cm="1">
        <f t="array" ref="H111">_xlfn.IFS(AT111&lt;5,"&lt;5times",AND(AT111&gt;=5,AT111&lt;=10),"05-10times",AND(AT111&gt;=11,AT111&lt;=15),"11-15times",AT111&gt;=16,"16times or more")</f>
        <v>&lt;5times</v>
      </c>
      <c r="I111" s="1" t="s">
        <v>99</v>
      </c>
      <c r="J111" s="1" t="str">
        <f t="shared" si="3"/>
        <v>7-8 years</v>
      </c>
      <c r="K111" s="2">
        <v>879</v>
      </c>
      <c r="L111" s="2">
        <v>143</v>
      </c>
      <c r="M111" s="2">
        <v>797</v>
      </c>
      <c r="N111" s="2">
        <v>106</v>
      </c>
      <c r="O111" s="2">
        <v>143</v>
      </c>
      <c r="P111" s="2">
        <v>143</v>
      </c>
      <c r="Q111" s="8">
        <v>1</v>
      </c>
      <c r="R111" s="8">
        <v>0</v>
      </c>
      <c r="S111" s="8">
        <v>0</v>
      </c>
      <c r="T111" s="8">
        <v>0</v>
      </c>
      <c r="U111" s="8">
        <v>1</v>
      </c>
      <c r="V111" s="8">
        <v>0</v>
      </c>
      <c r="W111" s="6">
        <v>0</v>
      </c>
      <c r="X111" s="6">
        <v>5</v>
      </c>
      <c r="Y111" s="6">
        <v>7</v>
      </c>
      <c r="Z111" s="6">
        <v>9</v>
      </c>
      <c r="AB111" s="1">
        <v>934</v>
      </c>
      <c r="AC111" s="1">
        <v>790</v>
      </c>
      <c r="AD111" s="1">
        <v>2</v>
      </c>
      <c r="AE111" s="1">
        <v>3</v>
      </c>
      <c r="AF111" s="1">
        <v>11</v>
      </c>
      <c r="AG111" s="1">
        <v>51</v>
      </c>
      <c r="AH111" s="1">
        <v>2825</v>
      </c>
      <c r="AI111" s="11">
        <f t="shared" si="2"/>
        <v>7.7397260273972606</v>
      </c>
      <c r="AJ111" s="1">
        <v>0</v>
      </c>
      <c r="AK111" s="1">
        <v>1</v>
      </c>
      <c r="AL111" s="1">
        <v>0</v>
      </c>
      <c r="AM111" s="1">
        <v>0</v>
      </c>
      <c r="AN111" s="1">
        <v>0</v>
      </c>
      <c r="AO111" s="1">
        <v>0</v>
      </c>
      <c r="AP111" s="1">
        <v>0</v>
      </c>
      <c r="AQ111" s="1">
        <v>0</v>
      </c>
      <c r="AR111" s="1">
        <v>0</v>
      </c>
      <c r="AS111" s="1">
        <v>1</v>
      </c>
      <c r="AT111" s="1">
        <v>0</v>
      </c>
      <c r="AU111" s="1">
        <v>94</v>
      </c>
      <c r="AV111" s="1">
        <v>102692</v>
      </c>
      <c r="AW111" s="20"/>
    </row>
    <row r="112" spans="1:49" s="1" customFormat="1" x14ac:dyDescent="0.25">
      <c r="A112" s="1" t="str" cm="1">
        <f t="array" ref="A112">_xlfn.IFS(AG112&gt;=70,"70 and Older",AND(AG112&gt;=60,AG112&lt;70),"60-69",AND(AG112&gt;=50,AG112&lt;60),"50-59",AND(AG112&gt;=40,AG112&lt;50),"40-49",AND(AG112&gt;=30,AG112&lt;40),"30-39",AND(AG112&gt;=20,AG112&lt;30),"20-29")</f>
        <v>60-69</v>
      </c>
      <c r="B112" s="1" t="str" cm="1">
        <f t="array" ref="B112">_xlfn.IFS(AO112=1,$AO$1,AP112=1,$AP$1,AQ112=1,$AQ$1,AR112=1,$AR$1,AS112=1,$AS$1)</f>
        <v>Graduation</v>
      </c>
      <c r="C112" s="1" t="str" cm="1">
        <f t="array" ref="C112">_xlfn.IFS(AJ112=1,$AJ$1,AK112=1,$AK$1,AL112=1,$AL$1,AM112=1,$AM$1,AN112=1,$AN$1)</f>
        <v>Married</v>
      </c>
      <c r="D112" s="1">
        <v>0</v>
      </c>
      <c r="E112" s="1">
        <v>1</v>
      </c>
      <c r="F112" s="1" t="str" cm="1">
        <f t="array" ref="F112">_xlfn.IFS(AV112&lt;43783,"1.Low Income",AND(AV112&gt;=43783,AV112&lt;=64856),"2.Mid Income",AV112&gt;64856,"3.High Income")</f>
        <v>3.High Income</v>
      </c>
      <c r="G112" s="1" t="str" cm="1">
        <f t="array" ref="G112">_xlfn.IFS(AU112&lt;=30,"&lt;1 month",AND(AU112&gt;30,AU112&lt;=60),"1-2months",AU112&gt;60,"2months +")</f>
        <v>1-2months</v>
      </c>
      <c r="H112" s="1" t="str" cm="1">
        <f t="array" ref="H112">_xlfn.IFS(AT112&lt;5,"&lt;5times",AND(AT112&gt;=5,AT112&lt;=10),"05-10times",AND(AT112&gt;=11,AT112&lt;=15),"11-15times",AT112&gt;=16,"16times or more")</f>
        <v>&lt;5times</v>
      </c>
      <c r="I112" s="1" t="s">
        <v>99</v>
      </c>
      <c r="J112" s="1" t="str">
        <f t="shared" si="3"/>
        <v>7-8 years</v>
      </c>
      <c r="K112" s="2">
        <v>899</v>
      </c>
      <c r="L112" s="2">
        <v>0</v>
      </c>
      <c r="M112" s="2">
        <v>101</v>
      </c>
      <c r="N112" s="2">
        <v>0</v>
      </c>
      <c r="O112" s="2">
        <v>0</v>
      </c>
      <c r="P112" s="2">
        <v>20</v>
      </c>
      <c r="Q112" s="8">
        <v>1</v>
      </c>
      <c r="R112" s="8">
        <v>0</v>
      </c>
      <c r="S112" s="8">
        <v>0</v>
      </c>
      <c r="T112" s="8">
        <v>0</v>
      </c>
      <c r="U112" s="8">
        <v>0</v>
      </c>
      <c r="V112" s="8">
        <v>0</v>
      </c>
      <c r="W112" s="6">
        <v>1</v>
      </c>
      <c r="X112" s="6">
        <v>6</v>
      </c>
      <c r="Y112" s="6">
        <v>6</v>
      </c>
      <c r="Z112" s="6">
        <v>13</v>
      </c>
      <c r="AB112" s="1">
        <v>1085</v>
      </c>
      <c r="AC112" s="1">
        <v>1064</v>
      </c>
      <c r="AD112" s="1">
        <v>0</v>
      </c>
      <c r="AE112" s="1">
        <v>3</v>
      </c>
      <c r="AF112" s="1">
        <v>11</v>
      </c>
      <c r="AG112" s="1">
        <v>64</v>
      </c>
      <c r="AH112" s="1">
        <v>2824</v>
      </c>
      <c r="AI112" s="11">
        <f t="shared" si="2"/>
        <v>7.7369863013698632</v>
      </c>
      <c r="AJ112" s="1">
        <v>0</v>
      </c>
      <c r="AK112" s="1">
        <v>1</v>
      </c>
      <c r="AL112" s="1">
        <v>0</v>
      </c>
      <c r="AM112" s="1">
        <v>0</v>
      </c>
      <c r="AN112" s="1">
        <v>0</v>
      </c>
      <c r="AO112" s="1">
        <v>0</v>
      </c>
      <c r="AP112" s="1">
        <v>0</v>
      </c>
      <c r="AQ112" s="1">
        <v>1</v>
      </c>
      <c r="AR112" s="1">
        <v>0</v>
      </c>
      <c r="AS112" s="1">
        <v>0</v>
      </c>
      <c r="AT112" s="1">
        <v>2</v>
      </c>
      <c r="AU112" s="1">
        <v>45</v>
      </c>
      <c r="AV112" s="1">
        <v>78128</v>
      </c>
    </row>
    <row r="113" spans="1:48" s="1" customFormat="1" x14ac:dyDescent="0.25">
      <c r="A113" s="1" t="str" cm="1">
        <f t="array" ref="A113">_xlfn.IFS(AG113&gt;=70,"70 and Older",AND(AG113&gt;=60,AG113&lt;70),"60-69",AND(AG113&gt;=50,AG113&lt;60),"50-59",AND(AG113&gt;=40,AG113&lt;50),"40-49",AND(AG113&gt;=30,AG113&lt;40),"30-39",AND(AG113&gt;=20,AG113&lt;30),"20-29")</f>
        <v>50-59</v>
      </c>
      <c r="B113" s="1" t="str" cm="1">
        <f t="array" ref="B113">_xlfn.IFS(AO113=1,$AO$1,AP113=1,$AP$1,AQ113=1,$AQ$1,AR113=1,$AR$1,AS113=1,$AS$1)</f>
        <v>PhD</v>
      </c>
      <c r="C113" s="1" t="str" cm="1">
        <f t="array" ref="C113">_xlfn.IFS(AJ113=1,$AJ$1,AK113=1,$AK$1,AL113=1,$AL$1,AM113=1,$AM$1,AN113=1,$AN$1)</f>
        <v>Together</v>
      </c>
      <c r="D113" s="1">
        <v>0</v>
      </c>
      <c r="E113" s="1">
        <v>0</v>
      </c>
      <c r="F113" s="1" t="str" cm="1">
        <f t="array" ref="F113">_xlfn.IFS(AV113&lt;43783,"1.Low Income",AND(AV113&gt;=43783,AV113&lt;=64856),"2.Mid Income",AV113&gt;64856,"3.High Income")</f>
        <v>3.High Income</v>
      </c>
      <c r="G113" s="1" t="str" cm="1">
        <f t="array" ref="G113">_xlfn.IFS(AU113&lt;=30,"&lt;1 month",AND(AU113&gt;30,AU113&lt;=60),"1-2months",AU113&gt;60,"2months +")</f>
        <v>1-2months</v>
      </c>
      <c r="H113" s="1" t="str" cm="1">
        <f t="array" ref="H113">_xlfn.IFS(AT113&lt;5,"&lt;5times",AND(AT113&gt;=5,AT113&lt;=10),"05-10times",AND(AT113&gt;=11,AT113&lt;=15),"11-15times",AT113&gt;=16,"16times or more")</f>
        <v>&lt;5times</v>
      </c>
      <c r="I113" s="1" t="s">
        <v>99</v>
      </c>
      <c r="J113" s="1" t="str">
        <f t="shared" si="3"/>
        <v>7-8 years</v>
      </c>
      <c r="K113" s="2">
        <v>508</v>
      </c>
      <c r="L113" s="2">
        <v>124</v>
      </c>
      <c r="M113" s="2">
        <v>249</v>
      </c>
      <c r="N113" s="2">
        <v>50</v>
      </c>
      <c r="O113" s="2">
        <v>38</v>
      </c>
      <c r="P113" s="2">
        <v>134</v>
      </c>
      <c r="Q113" s="8">
        <v>0</v>
      </c>
      <c r="R113" s="8">
        <v>0</v>
      </c>
      <c r="S113" s="8">
        <v>0</v>
      </c>
      <c r="T113" s="8">
        <v>0</v>
      </c>
      <c r="U113" s="8">
        <v>0</v>
      </c>
      <c r="V113" s="8">
        <v>0</v>
      </c>
      <c r="W113" s="6">
        <v>1</v>
      </c>
      <c r="X113" s="6">
        <v>6</v>
      </c>
      <c r="Y113" s="6">
        <v>5</v>
      </c>
      <c r="Z113" s="6">
        <v>13</v>
      </c>
      <c r="AB113" s="1">
        <v>1270</v>
      </c>
      <c r="AC113" s="1">
        <v>1258</v>
      </c>
      <c r="AD113" s="1">
        <v>0</v>
      </c>
      <c r="AE113" s="1">
        <v>3</v>
      </c>
      <c r="AF113" s="1">
        <v>11</v>
      </c>
      <c r="AG113" s="1">
        <v>55</v>
      </c>
      <c r="AH113" s="1">
        <v>2823</v>
      </c>
      <c r="AI113" s="11">
        <f t="shared" si="2"/>
        <v>7.7342465753424658</v>
      </c>
      <c r="AJ113" s="1">
        <v>0</v>
      </c>
      <c r="AK113" s="1">
        <v>0</v>
      </c>
      <c r="AL113" s="1">
        <v>0</v>
      </c>
      <c r="AM113" s="1">
        <v>1</v>
      </c>
      <c r="AN113" s="1">
        <v>0</v>
      </c>
      <c r="AO113" s="1">
        <v>0</v>
      </c>
      <c r="AP113" s="1">
        <v>0</v>
      </c>
      <c r="AQ113" s="1">
        <v>0</v>
      </c>
      <c r="AR113" s="1">
        <v>0</v>
      </c>
      <c r="AS113" s="1">
        <v>1</v>
      </c>
      <c r="AT113" s="1">
        <v>2</v>
      </c>
      <c r="AU113" s="1">
        <v>47</v>
      </c>
      <c r="AV113" s="1">
        <v>80617</v>
      </c>
    </row>
    <row r="114" spans="1:48" s="1" customFormat="1" x14ac:dyDescent="0.25">
      <c r="A114" s="1" t="str" cm="1">
        <f t="array" ref="A114">_xlfn.IFS(AG114&gt;=70,"70 and Older",AND(AG114&gt;=60,AG114&lt;70),"60-69",AND(AG114&gt;=50,AG114&lt;60),"50-59",AND(AG114&gt;=40,AG114&lt;50),"40-49",AND(AG114&gt;=30,AG114&lt;40),"30-39",AND(AG114&gt;=20,AG114&lt;30),"20-29")</f>
        <v>40-49</v>
      </c>
      <c r="B114" s="1" t="str" cm="1">
        <f t="array" ref="B114">_xlfn.IFS(AO114=1,$AO$1,AP114=1,$AP$1,AQ114=1,$AQ$1,AR114=1,$AR$1,AS114=1,$AS$1)</f>
        <v>Graduation</v>
      </c>
      <c r="C114" s="1" t="str" cm="1">
        <f t="array" ref="C114">_xlfn.IFS(AJ114=1,$AJ$1,AK114=1,$AK$1,AL114=1,$AL$1,AM114=1,$AM$1,AN114=1,$AN$1)</f>
        <v>Single</v>
      </c>
      <c r="D114" s="1">
        <v>0</v>
      </c>
      <c r="E114" s="1">
        <v>1</v>
      </c>
      <c r="F114" s="1" t="str" cm="1">
        <f t="array" ref="F114">_xlfn.IFS(AV114&lt;43783,"1.Low Income",AND(AV114&gt;=43783,AV114&lt;=64856),"2.Mid Income",AV114&gt;64856,"3.High Income")</f>
        <v>3.High Income</v>
      </c>
      <c r="G114" s="1" t="str" cm="1">
        <f t="array" ref="G114">_xlfn.IFS(AU114&lt;=30,"&lt;1 month",AND(AU114&gt;30,AU114&lt;=60),"1-2months",AU114&gt;60,"2months +")</f>
        <v>2months +</v>
      </c>
      <c r="H114" s="1" t="str" cm="1">
        <f t="array" ref="H114">_xlfn.IFS(AT114&lt;5,"&lt;5times",AND(AT114&gt;=5,AT114&lt;=10),"05-10times",AND(AT114&gt;=11,AT114&lt;=15),"11-15times",AT114&gt;=16,"16times or more")</f>
        <v>&lt;5times</v>
      </c>
      <c r="I114" s="1" t="s">
        <v>99</v>
      </c>
      <c r="J114" s="1" t="str">
        <f t="shared" si="3"/>
        <v>7-8 years</v>
      </c>
      <c r="K114" s="2">
        <v>8</v>
      </c>
      <c r="L114" s="2">
        <v>2</v>
      </c>
      <c r="M114" s="2">
        <v>4</v>
      </c>
      <c r="N114" s="2">
        <v>0</v>
      </c>
      <c r="O114" s="2">
        <v>0</v>
      </c>
      <c r="P114" s="2">
        <v>1</v>
      </c>
      <c r="Q114" s="8">
        <v>0</v>
      </c>
      <c r="R114" s="8">
        <v>0</v>
      </c>
      <c r="S114" s="8">
        <v>0</v>
      </c>
      <c r="T114" s="8">
        <v>0</v>
      </c>
      <c r="U114" s="8">
        <v>0</v>
      </c>
      <c r="V114" s="8">
        <v>0</v>
      </c>
      <c r="W114" s="6">
        <v>1</v>
      </c>
      <c r="X114" s="6">
        <v>0</v>
      </c>
      <c r="Y114" s="6">
        <v>0</v>
      </c>
      <c r="Z114" s="6">
        <v>3</v>
      </c>
      <c r="AB114" s="1">
        <v>297</v>
      </c>
      <c r="AC114" s="1">
        <v>121</v>
      </c>
      <c r="AD114" s="1">
        <v>1</v>
      </c>
      <c r="AE114" s="1">
        <v>3</v>
      </c>
      <c r="AF114" s="1">
        <v>11</v>
      </c>
      <c r="AG114" s="1">
        <v>43</v>
      </c>
      <c r="AH114" s="1">
        <v>2823</v>
      </c>
      <c r="AI114" s="11">
        <f t="shared" si="2"/>
        <v>7.7342465753424658</v>
      </c>
      <c r="AJ114" s="1">
        <v>0</v>
      </c>
      <c r="AK114" s="1">
        <v>0</v>
      </c>
      <c r="AL114" s="1">
        <v>1</v>
      </c>
      <c r="AM114" s="1">
        <v>0</v>
      </c>
      <c r="AN114" s="1">
        <v>0</v>
      </c>
      <c r="AO114" s="1">
        <v>0</v>
      </c>
      <c r="AP114" s="1">
        <v>0</v>
      </c>
      <c r="AQ114" s="1">
        <v>1</v>
      </c>
      <c r="AR114" s="1">
        <v>0</v>
      </c>
      <c r="AS114" s="1">
        <v>0</v>
      </c>
      <c r="AT114" s="1">
        <v>3</v>
      </c>
      <c r="AU114" s="1">
        <v>87</v>
      </c>
      <c r="AV114" s="1">
        <v>72643</v>
      </c>
    </row>
    <row r="115" spans="1:48" s="1" customFormat="1" x14ac:dyDescent="0.25">
      <c r="A115" s="1" t="str" cm="1">
        <f t="array" ref="A115">_xlfn.IFS(AG115&gt;=70,"70 and Older",AND(AG115&gt;=60,AG115&lt;70),"60-69",AND(AG115&gt;=50,AG115&lt;60),"50-59",AND(AG115&gt;=40,AG115&lt;50),"40-49",AND(AG115&gt;=30,AG115&lt;40),"30-39",AND(AG115&gt;=20,AG115&lt;30),"20-29")</f>
        <v>60-69</v>
      </c>
      <c r="B115" s="1" t="str" cm="1">
        <f t="array" ref="B115">_xlfn.IFS(AO115=1,$AO$1,AP115=1,$AP$1,AQ115=1,$AQ$1,AR115=1,$AR$1,AS115=1,$AS$1)</f>
        <v>Master</v>
      </c>
      <c r="C115" s="1" t="str" cm="1">
        <f t="array" ref="C115">_xlfn.IFS(AJ115=1,$AJ$1,AK115=1,$AK$1,AL115=1,$AL$1,AM115=1,$AM$1,AN115=1,$AN$1)</f>
        <v>Single</v>
      </c>
      <c r="D115" s="1">
        <v>0</v>
      </c>
      <c r="E115" s="1">
        <v>0</v>
      </c>
      <c r="F115" s="1" t="str" cm="1">
        <f t="array" ref="F115">_xlfn.IFS(AV115&lt;43783,"1.Low Income",AND(AV115&gt;=43783,AV115&lt;=64856),"2.Mid Income",AV115&gt;64856,"3.High Income")</f>
        <v>3.High Income</v>
      </c>
      <c r="G115" s="1" t="str" cm="1">
        <f t="array" ref="G115">_xlfn.IFS(AU115&lt;=30,"&lt;1 month",AND(AU115&gt;30,AU115&lt;=60),"1-2months",AU115&gt;60,"2months +")</f>
        <v>&lt;1 month</v>
      </c>
      <c r="H115" s="1" t="str" cm="1">
        <f t="array" ref="H115">_xlfn.IFS(AT115&lt;5,"&lt;5times",AND(AT115&gt;=5,AT115&lt;=10),"05-10times",AND(AT115&gt;=11,AT115&lt;=15),"11-15times",AT115&gt;=16,"16times or more")</f>
        <v>&lt;5times</v>
      </c>
      <c r="I115" s="1" t="s">
        <v>99</v>
      </c>
      <c r="J115" s="1" t="str">
        <f t="shared" si="3"/>
        <v>7-8 years</v>
      </c>
      <c r="K115" s="2">
        <v>784</v>
      </c>
      <c r="L115" s="2">
        <v>48</v>
      </c>
      <c r="M115" s="2">
        <v>560</v>
      </c>
      <c r="N115" s="2">
        <v>42</v>
      </c>
      <c r="O115" s="2">
        <v>176</v>
      </c>
      <c r="P115" s="2">
        <v>48</v>
      </c>
      <c r="Q115" s="8">
        <v>1</v>
      </c>
      <c r="R115" s="8">
        <v>0</v>
      </c>
      <c r="S115" s="8">
        <v>0</v>
      </c>
      <c r="T115" s="8">
        <v>0</v>
      </c>
      <c r="U115" s="8">
        <v>1</v>
      </c>
      <c r="V115" s="8">
        <v>1</v>
      </c>
      <c r="W115" s="6">
        <v>1</v>
      </c>
      <c r="X115" s="6">
        <v>4</v>
      </c>
      <c r="Y115" s="6">
        <v>6</v>
      </c>
      <c r="Z115" s="6">
        <v>4</v>
      </c>
      <c r="AB115" s="1">
        <v>1061</v>
      </c>
      <c r="AC115" s="1">
        <v>979</v>
      </c>
      <c r="AD115" s="1">
        <v>0</v>
      </c>
      <c r="AE115" s="1">
        <v>3</v>
      </c>
      <c r="AF115" s="1">
        <v>11</v>
      </c>
      <c r="AG115" s="1">
        <v>62</v>
      </c>
      <c r="AH115" s="1">
        <v>2822</v>
      </c>
      <c r="AI115" s="11">
        <f t="shared" si="2"/>
        <v>7.7315068493150685</v>
      </c>
      <c r="AJ115" s="1">
        <v>0</v>
      </c>
      <c r="AK115" s="1">
        <v>0</v>
      </c>
      <c r="AL115" s="1">
        <v>1</v>
      </c>
      <c r="AM115" s="1">
        <v>0</v>
      </c>
      <c r="AN115" s="1">
        <v>0</v>
      </c>
      <c r="AO115" s="1">
        <v>0</v>
      </c>
      <c r="AP115" s="1">
        <v>0</v>
      </c>
      <c r="AQ115" s="1">
        <v>0</v>
      </c>
      <c r="AR115" s="1">
        <v>1</v>
      </c>
      <c r="AS115" s="1">
        <v>0</v>
      </c>
      <c r="AT115" s="1">
        <v>2</v>
      </c>
      <c r="AU115" s="1">
        <v>19</v>
      </c>
      <c r="AV115" s="1">
        <v>81795</v>
      </c>
    </row>
    <row r="116" spans="1:48" s="1" customFormat="1" x14ac:dyDescent="0.25">
      <c r="A116" s="1" t="str" cm="1">
        <f t="array" ref="A116">_xlfn.IFS(AG116&gt;=70,"70 and Older",AND(AG116&gt;=60,AG116&lt;70),"60-69",AND(AG116&gt;=50,AG116&lt;60),"50-59",AND(AG116&gt;=40,AG116&lt;50),"40-49",AND(AG116&gt;=30,AG116&lt;40),"30-39",AND(AG116&gt;=20,AG116&lt;30),"20-29")</f>
        <v>40-49</v>
      </c>
      <c r="B116" s="1" t="str" cm="1">
        <f t="array" ref="B116">_xlfn.IFS(AO116=1,$AO$1,AP116=1,$AP$1,AQ116=1,$AQ$1,AR116=1,$AR$1,AS116=1,$AS$1)</f>
        <v>2nd Cycle</v>
      </c>
      <c r="C116" s="1" t="str" cm="1">
        <f t="array" ref="C116">_xlfn.IFS(AJ116=1,$AJ$1,AK116=1,$AK$1,AL116=1,$AL$1,AM116=1,$AM$1,AN116=1,$AN$1)</f>
        <v>Together</v>
      </c>
      <c r="D116" s="1">
        <v>0</v>
      </c>
      <c r="E116" s="1">
        <v>0</v>
      </c>
      <c r="F116" s="1" t="str" cm="1">
        <f t="array" ref="F116">_xlfn.IFS(AV116&lt;43783,"1.Low Income",AND(AV116&gt;=43783,AV116&lt;=64856),"2.Mid Income",AV116&gt;64856,"3.High Income")</f>
        <v>3.High Income</v>
      </c>
      <c r="G116" s="1" t="str" cm="1">
        <f t="array" ref="G116">_xlfn.IFS(AU116&lt;=30,"&lt;1 month",AND(AU116&gt;30,AU116&lt;=60),"1-2months",AU116&gt;60,"2months +")</f>
        <v>&lt;1 month</v>
      </c>
      <c r="H116" s="1" t="str" cm="1">
        <f t="array" ref="H116">_xlfn.IFS(AT116&lt;5,"&lt;5times",AND(AT116&gt;=5,AT116&lt;=10),"05-10times",AND(AT116&gt;=11,AT116&lt;=15),"11-15times",AT116&gt;=16,"16times or more")</f>
        <v>&lt;5times</v>
      </c>
      <c r="I116" s="1" t="s">
        <v>99</v>
      </c>
      <c r="J116" s="1" t="str">
        <f t="shared" si="3"/>
        <v>7-8 years</v>
      </c>
      <c r="K116" s="2">
        <v>42</v>
      </c>
      <c r="L116" s="2">
        <v>16</v>
      </c>
      <c r="M116" s="2">
        <v>29</v>
      </c>
      <c r="N116" s="2">
        <v>12</v>
      </c>
      <c r="O116" s="2">
        <v>20</v>
      </c>
      <c r="P116" s="2">
        <v>8</v>
      </c>
      <c r="Q116" s="8">
        <v>0</v>
      </c>
      <c r="R116" s="8">
        <v>0</v>
      </c>
      <c r="S116" s="8">
        <v>0</v>
      </c>
      <c r="T116" s="8">
        <v>0</v>
      </c>
      <c r="U116" s="8">
        <v>0</v>
      </c>
      <c r="V116" s="8">
        <v>0</v>
      </c>
      <c r="W116" s="6">
        <v>1</v>
      </c>
      <c r="X116" s="6">
        <v>2</v>
      </c>
      <c r="Y116" s="6">
        <v>1</v>
      </c>
      <c r="Z116" s="6">
        <v>4</v>
      </c>
      <c r="AB116" s="1">
        <v>917</v>
      </c>
      <c r="AC116" s="1">
        <v>685</v>
      </c>
      <c r="AD116" s="1">
        <v>0</v>
      </c>
      <c r="AE116" s="1">
        <v>3</v>
      </c>
      <c r="AF116" s="1">
        <v>11</v>
      </c>
      <c r="AG116" s="1">
        <v>42</v>
      </c>
      <c r="AH116" s="1">
        <v>2822</v>
      </c>
      <c r="AI116" s="11">
        <f t="shared" si="2"/>
        <v>7.7315068493150685</v>
      </c>
      <c r="AJ116" s="1">
        <v>0</v>
      </c>
      <c r="AK116" s="1">
        <v>0</v>
      </c>
      <c r="AL116" s="1">
        <v>0</v>
      </c>
      <c r="AM116" s="1">
        <v>1</v>
      </c>
      <c r="AN116" s="1">
        <v>0</v>
      </c>
      <c r="AO116" s="1">
        <v>1</v>
      </c>
      <c r="AP116" s="1">
        <v>0</v>
      </c>
      <c r="AQ116" s="1">
        <v>0</v>
      </c>
      <c r="AR116" s="1">
        <v>0</v>
      </c>
      <c r="AS116" s="1">
        <v>0</v>
      </c>
      <c r="AT116" s="1">
        <v>2</v>
      </c>
      <c r="AU116" s="1">
        <v>1</v>
      </c>
      <c r="AV116" s="1">
        <v>80067</v>
      </c>
    </row>
    <row r="117" spans="1:48" s="1" customFormat="1" x14ac:dyDescent="0.25">
      <c r="A117" s="1" t="str" cm="1">
        <f t="array" ref="A117">_xlfn.IFS(AG117&gt;=70,"70 and Older",AND(AG117&gt;=60,AG117&lt;70),"60-69",AND(AG117&gt;=50,AG117&lt;60),"50-59",AND(AG117&gt;=40,AG117&lt;50),"40-49",AND(AG117&gt;=30,AG117&lt;40),"30-39",AND(AG117&gt;=20,AG117&lt;30),"20-29")</f>
        <v>60-69</v>
      </c>
      <c r="B117" s="1" t="str" cm="1">
        <f t="array" ref="B117">_xlfn.IFS(AO117=1,$AO$1,AP117=1,$AP$1,AQ117=1,$AQ$1,AR117=1,$AR$1,AS117=1,$AS$1)</f>
        <v>Graduation</v>
      </c>
      <c r="C117" s="1" t="str" cm="1">
        <f t="array" ref="C117">_xlfn.IFS(AJ117=1,$AJ$1,AK117=1,$AK$1,AL117=1,$AL$1,AM117=1,$AM$1,AN117=1,$AN$1)</f>
        <v>Single</v>
      </c>
      <c r="D117" s="1">
        <v>0</v>
      </c>
      <c r="E117" s="1">
        <v>0</v>
      </c>
      <c r="F117" s="1" t="str" cm="1">
        <f t="array" ref="F117">_xlfn.IFS(AV117&lt;43783,"1.Low Income",AND(AV117&gt;=43783,AV117&lt;=64856),"2.Mid Income",AV117&gt;64856,"3.High Income")</f>
        <v>3.High Income</v>
      </c>
      <c r="G117" s="1" t="str" cm="1">
        <f t="array" ref="G117">_xlfn.IFS(AU117&lt;=30,"&lt;1 month",AND(AU117&gt;30,AU117&lt;=60),"1-2months",AU117&gt;60,"2months +")</f>
        <v>2months +</v>
      </c>
      <c r="H117" s="1" t="str" cm="1">
        <f t="array" ref="H117">_xlfn.IFS(AT117&lt;5,"&lt;5times",AND(AT117&gt;=5,AT117&lt;=10),"05-10times",AND(AT117&gt;=11,AT117&lt;=15),"11-15times",AT117&gt;=16,"16times or more")</f>
        <v>&lt;5times</v>
      </c>
      <c r="I117" s="1" t="s">
        <v>99</v>
      </c>
      <c r="J117" s="1" t="str">
        <f t="shared" si="3"/>
        <v>7-8 years</v>
      </c>
      <c r="K117" s="2">
        <v>504</v>
      </c>
      <c r="L117" s="2">
        <v>13</v>
      </c>
      <c r="M117" s="2">
        <v>131</v>
      </c>
      <c r="N117" s="2">
        <v>8</v>
      </c>
      <c r="O117" s="2">
        <v>0</v>
      </c>
      <c r="P117" s="2">
        <v>26</v>
      </c>
      <c r="Q117" s="8">
        <v>0</v>
      </c>
      <c r="R117" s="8">
        <v>0</v>
      </c>
      <c r="S117" s="8">
        <v>0</v>
      </c>
      <c r="T117" s="8">
        <v>1</v>
      </c>
      <c r="U117" s="8">
        <v>0</v>
      </c>
      <c r="V117" s="8">
        <v>0</v>
      </c>
      <c r="W117" s="6">
        <v>1</v>
      </c>
      <c r="X117" s="6">
        <v>9</v>
      </c>
      <c r="Y117" s="6">
        <v>4</v>
      </c>
      <c r="Z117" s="6">
        <v>6</v>
      </c>
      <c r="AB117" s="1">
        <v>1529</v>
      </c>
      <c r="AC117" s="1">
        <v>1441</v>
      </c>
      <c r="AD117" s="1">
        <v>0</v>
      </c>
      <c r="AE117" s="1">
        <v>3</v>
      </c>
      <c r="AF117" s="1">
        <v>11</v>
      </c>
      <c r="AG117" s="1">
        <v>63</v>
      </c>
      <c r="AH117" s="1">
        <v>2822</v>
      </c>
      <c r="AI117" s="11">
        <f t="shared" si="2"/>
        <v>7.7315068493150685</v>
      </c>
      <c r="AJ117" s="1">
        <v>0</v>
      </c>
      <c r="AK117" s="1">
        <v>0</v>
      </c>
      <c r="AL117" s="1">
        <v>1</v>
      </c>
      <c r="AM117" s="1">
        <v>0</v>
      </c>
      <c r="AN117" s="1">
        <v>0</v>
      </c>
      <c r="AO117" s="1">
        <v>0</v>
      </c>
      <c r="AP117" s="1">
        <v>0</v>
      </c>
      <c r="AQ117" s="1">
        <v>1</v>
      </c>
      <c r="AR117" s="1">
        <v>0</v>
      </c>
      <c r="AS117" s="1">
        <v>0</v>
      </c>
      <c r="AT117" s="1">
        <v>4</v>
      </c>
      <c r="AU117" s="1">
        <v>65</v>
      </c>
      <c r="AV117" s="1">
        <v>67369</v>
      </c>
    </row>
    <row r="118" spans="1:48" s="1" customFormat="1" x14ac:dyDescent="0.25">
      <c r="A118" s="1" t="str" cm="1">
        <f t="array" ref="A118">_xlfn.IFS(AG118&gt;=70,"70 and Older",AND(AG118&gt;=60,AG118&lt;70),"60-69",AND(AG118&gt;=50,AG118&lt;60),"50-59",AND(AG118&gt;=40,AG118&lt;50),"40-49",AND(AG118&gt;=30,AG118&lt;40),"30-39",AND(AG118&gt;=20,AG118&lt;30),"20-29")</f>
        <v>30-39</v>
      </c>
      <c r="B118" s="1" t="str" cm="1">
        <f t="array" ref="B118">_xlfn.IFS(AO118=1,$AO$1,AP118=1,$AP$1,AQ118=1,$AQ$1,AR118=1,$AR$1,AS118=1,$AS$1)</f>
        <v>2nd Cycle</v>
      </c>
      <c r="C118" s="1" t="str" cm="1">
        <f t="array" ref="C118">_xlfn.IFS(AJ118=1,$AJ$1,AK118=1,$AK$1,AL118=1,$AL$1,AM118=1,$AM$1,AN118=1,$AN$1)</f>
        <v>Married</v>
      </c>
      <c r="D118" s="1">
        <v>0</v>
      </c>
      <c r="E118" s="1">
        <v>1</v>
      </c>
      <c r="F118" s="1" t="str" cm="1">
        <f t="array" ref="F118">_xlfn.IFS(AV118&lt;43783,"1.Low Income",AND(AV118&gt;=43783,AV118&lt;=64856),"2.Mid Income",AV118&gt;64856,"3.High Income")</f>
        <v>2.Mid Income</v>
      </c>
      <c r="G118" s="1" t="str" cm="1">
        <f t="array" ref="G118">_xlfn.IFS(AU118&lt;=30,"&lt;1 month",AND(AU118&gt;30,AU118&lt;=60),"1-2months",AU118&gt;60,"2months +")</f>
        <v>1-2months</v>
      </c>
      <c r="H118" s="1" t="str" cm="1">
        <f t="array" ref="H118">_xlfn.IFS(AT118&lt;5,"&lt;5times",AND(AT118&gt;=5,AT118&lt;=10),"05-10times",AND(AT118&gt;=11,AT118&lt;=15),"11-15times",AT118&gt;=16,"16times or more")</f>
        <v>05-10times</v>
      </c>
      <c r="I118" s="1" t="s">
        <v>99</v>
      </c>
      <c r="J118" s="1" t="str">
        <f t="shared" si="3"/>
        <v>7-8 years</v>
      </c>
      <c r="K118" s="2">
        <v>5</v>
      </c>
      <c r="L118" s="2">
        <v>2</v>
      </c>
      <c r="M118" s="2">
        <v>3</v>
      </c>
      <c r="N118" s="2">
        <v>3</v>
      </c>
      <c r="O118" s="2">
        <v>0</v>
      </c>
      <c r="P118" s="2">
        <v>5</v>
      </c>
      <c r="Q118" s="8">
        <v>0</v>
      </c>
      <c r="R118" s="8">
        <v>0</v>
      </c>
      <c r="S118" s="8">
        <v>0</v>
      </c>
      <c r="T118" s="8">
        <v>0</v>
      </c>
      <c r="U118" s="8">
        <v>0</v>
      </c>
      <c r="V118" s="8">
        <v>0</v>
      </c>
      <c r="W118" s="6">
        <v>1</v>
      </c>
      <c r="X118" s="6">
        <v>1</v>
      </c>
      <c r="Y118" s="6">
        <v>0</v>
      </c>
      <c r="Z118" s="6">
        <v>2</v>
      </c>
      <c r="AB118" s="1">
        <v>58</v>
      </c>
      <c r="AC118" s="1">
        <v>13</v>
      </c>
      <c r="AD118" s="1">
        <v>0</v>
      </c>
      <c r="AE118" s="1">
        <v>3</v>
      </c>
      <c r="AF118" s="1">
        <v>11</v>
      </c>
      <c r="AG118" s="1">
        <v>32</v>
      </c>
      <c r="AH118" s="1">
        <v>2822</v>
      </c>
      <c r="AI118" s="11">
        <f t="shared" si="2"/>
        <v>7.7315068493150685</v>
      </c>
      <c r="AJ118" s="1">
        <v>0</v>
      </c>
      <c r="AK118" s="1">
        <v>1</v>
      </c>
      <c r="AL118" s="1">
        <v>0</v>
      </c>
      <c r="AM118" s="1">
        <v>0</v>
      </c>
      <c r="AN118" s="1">
        <v>0</v>
      </c>
      <c r="AO118" s="1">
        <v>1</v>
      </c>
      <c r="AP118" s="1">
        <v>0</v>
      </c>
      <c r="AQ118" s="1">
        <v>0</v>
      </c>
      <c r="AR118" s="1">
        <v>0</v>
      </c>
      <c r="AS118" s="1">
        <v>0</v>
      </c>
      <c r="AT118" s="1">
        <v>5</v>
      </c>
      <c r="AU118" s="1">
        <v>49</v>
      </c>
      <c r="AV118" s="1">
        <v>59412</v>
      </c>
    </row>
    <row r="119" spans="1:48" s="1" customFormat="1" x14ac:dyDescent="0.25">
      <c r="A119" s="1" t="str" cm="1">
        <f t="array" ref="A119">_xlfn.IFS(AG119&gt;=70,"70 and Older",AND(AG119&gt;=60,AG119&lt;70),"60-69",AND(AG119&gt;=50,AG119&lt;60),"50-59",AND(AG119&gt;=40,AG119&lt;50),"40-49",AND(AG119&gt;=30,AG119&lt;40),"30-39",AND(AG119&gt;=20,AG119&lt;30),"20-29")</f>
        <v>30-39</v>
      </c>
      <c r="B119" s="1" t="str" cm="1">
        <f t="array" ref="B119">_xlfn.IFS(AO119=1,$AO$1,AP119=1,$AP$1,AQ119=1,$AQ$1,AR119=1,$AR$1,AS119=1,$AS$1)</f>
        <v>Graduation</v>
      </c>
      <c r="C119" s="1" t="str" cm="1">
        <f t="array" ref="C119">_xlfn.IFS(AJ119=1,$AJ$1,AK119=1,$AK$1,AL119=1,$AL$1,AM119=1,$AM$1,AN119=1,$AN$1)</f>
        <v>Together</v>
      </c>
      <c r="D119" s="1">
        <v>0</v>
      </c>
      <c r="E119" s="1">
        <v>0</v>
      </c>
      <c r="F119" s="1" t="str" cm="1">
        <f t="array" ref="F119">_xlfn.IFS(AV119&lt;43783,"1.Low Income",AND(AV119&gt;=43783,AV119&lt;=64856),"2.Mid Income",AV119&gt;64856,"3.High Income")</f>
        <v>3.High Income</v>
      </c>
      <c r="G119" s="1" t="str" cm="1">
        <f t="array" ref="G119">_xlfn.IFS(AU119&lt;=30,"&lt;1 month",AND(AU119&gt;30,AU119&lt;=60),"1-2months",AU119&gt;60,"2months +")</f>
        <v>&lt;1 month</v>
      </c>
      <c r="H119" s="1" t="str" cm="1">
        <f t="array" ref="H119">_xlfn.IFS(AT119&lt;5,"&lt;5times",AND(AT119&gt;=5,AT119&lt;=10),"05-10times",AND(AT119&gt;=11,AT119&lt;=15),"11-15times",AT119&gt;=16,"16times or more")</f>
        <v>&lt;5times</v>
      </c>
      <c r="I119" s="1" t="s">
        <v>99</v>
      </c>
      <c r="J119" s="1" t="str">
        <f t="shared" si="3"/>
        <v>7-8 years</v>
      </c>
      <c r="K119" s="2">
        <v>279</v>
      </c>
      <c r="L119" s="2">
        <v>172</v>
      </c>
      <c r="M119" s="2">
        <v>74</v>
      </c>
      <c r="N119" s="2">
        <v>38</v>
      </c>
      <c r="O119" s="2">
        <v>8</v>
      </c>
      <c r="P119" s="2">
        <v>246</v>
      </c>
      <c r="Q119" s="8">
        <v>0</v>
      </c>
      <c r="R119" s="8">
        <v>0</v>
      </c>
      <c r="S119" s="8">
        <v>0</v>
      </c>
      <c r="T119" s="8">
        <v>0</v>
      </c>
      <c r="U119" s="8">
        <v>0</v>
      </c>
      <c r="V119" s="8">
        <v>0</v>
      </c>
      <c r="W119" s="6">
        <v>1</v>
      </c>
      <c r="X119" s="6">
        <v>2</v>
      </c>
      <c r="Y119" s="6">
        <v>10</v>
      </c>
      <c r="Z119" s="6">
        <v>10</v>
      </c>
      <c r="AB119" s="1">
        <v>1243</v>
      </c>
      <c r="AC119" s="1">
        <v>1122</v>
      </c>
      <c r="AD119" s="1">
        <v>0</v>
      </c>
      <c r="AE119" s="1">
        <v>3</v>
      </c>
      <c r="AF119" s="1">
        <v>11</v>
      </c>
      <c r="AG119" s="1">
        <v>33</v>
      </c>
      <c r="AH119" s="1">
        <v>2821</v>
      </c>
      <c r="AI119" s="11">
        <f t="shared" si="2"/>
        <v>7.7287671232876711</v>
      </c>
      <c r="AJ119" s="1">
        <v>0</v>
      </c>
      <c r="AK119" s="1">
        <v>0</v>
      </c>
      <c r="AL119" s="1">
        <v>0</v>
      </c>
      <c r="AM119" s="1">
        <v>1</v>
      </c>
      <c r="AN119" s="1">
        <v>0</v>
      </c>
      <c r="AO119" s="1">
        <v>0</v>
      </c>
      <c r="AP119" s="1">
        <v>0</v>
      </c>
      <c r="AQ119" s="1">
        <v>1</v>
      </c>
      <c r="AR119" s="1">
        <v>0</v>
      </c>
      <c r="AS119" s="1">
        <v>0</v>
      </c>
      <c r="AT119" s="1">
        <v>1</v>
      </c>
      <c r="AU119" s="1">
        <v>25</v>
      </c>
      <c r="AV119" s="1">
        <v>87188</v>
      </c>
    </row>
    <row r="120" spans="1:48" s="1" customFormat="1" x14ac:dyDescent="0.25">
      <c r="A120" s="1" t="str" cm="1">
        <f t="array" ref="A120">_xlfn.IFS(AG120&gt;=70,"70 and Older",AND(AG120&gt;=60,AG120&lt;70),"60-69",AND(AG120&gt;=50,AG120&lt;60),"50-59",AND(AG120&gt;=40,AG120&lt;50),"40-49",AND(AG120&gt;=30,AG120&lt;40),"30-39",AND(AG120&gt;=20,AG120&lt;30),"20-29")</f>
        <v>40-49</v>
      </c>
      <c r="B120" s="1" t="str" cm="1">
        <f t="array" ref="B120">_xlfn.IFS(AO120=1,$AO$1,AP120=1,$AP$1,AQ120=1,$AQ$1,AR120=1,$AR$1,AS120=1,$AS$1)</f>
        <v>2nd Cycle</v>
      </c>
      <c r="C120" s="1" t="str" cm="1">
        <f t="array" ref="C120">_xlfn.IFS(AJ120=1,$AJ$1,AK120=1,$AK$1,AL120=1,$AL$1,AM120=1,$AM$1,AN120=1,$AN$1)</f>
        <v>Together</v>
      </c>
      <c r="D120" s="1">
        <v>1</v>
      </c>
      <c r="E120" s="1">
        <v>1</v>
      </c>
      <c r="F120" s="1" t="str" cm="1">
        <f t="array" ref="F120">_xlfn.IFS(AV120&lt;43783,"1.Low Income",AND(AV120&gt;=43783,AV120&lt;=64856),"2.Mid Income",AV120&gt;64856,"3.High Income")</f>
        <v>3.High Income</v>
      </c>
      <c r="G120" s="1" t="str" cm="1">
        <f t="array" ref="G120">_xlfn.IFS(AU120&lt;=30,"&lt;1 month",AND(AU120&gt;30,AU120&lt;=60),"1-2months",AU120&gt;60,"2months +")</f>
        <v>&lt;1 month</v>
      </c>
      <c r="H120" s="1" t="str" cm="1">
        <f t="array" ref="H120">_xlfn.IFS(AT120&lt;5,"&lt;5times",AND(AT120&gt;=5,AT120&lt;=10),"05-10times",AND(AT120&gt;=11,AT120&lt;=15),"11-15times",AT120&gt;=16,"16times or more")</f>
        <v>&lt;5times</v>
      </c>
      <c r="I120" s="1" t="s">
        <v>99</v>
      </c>
      <c r="J120" s="1" t="str">
        <f t="shared" si="3"/>
        <v>7-8 years</v>
      </c>
      <c r="K120" s="2">
        <v>12</v>
      </c>
      <c r="L120" s="2">
        <v>5</v>
      </c>
      <c r="M120" s="2">
        <v>25</v>
      </c>
      <c r="N120" s="2">
        <v>0</v>
      </c>
      <c r="O120" s="2">
        <v>9</v>
      </c>
      <c r="P120" s="2">
        <v>30</v>
      </c>
      <c r="Q120" s="8">
        <v>0</v>
      </c>
      <c r="R120" s="8">
        <v>0</v>
      </c>
      <c r="S120" s="8">
        <v>0</v>
      </c>
      <c r="T120" s="8">
        <v>0</v>
      </c>
      <c r="U120" s="8">
        <v>0</v>
      </c>
      <c r="V120" s="8">
        <v>0</v>
      </c>
      <c r="W120" s="6">
        <v>2</v>
      </c>
      <c r="X120" s="6">
        <v>1</v>
      </c>
      <c r="Y120" s="6">
        <v>1</v>
      </c>
      <c r="Z120" s="6">
        <v>3</v>
      </c>
      <c r="AB120" s="1">
        <v>35</v>
      </c>
      <c r="AC120" s="1">
        <v>32</v>
      </c>
      <c r="AD120" s="1">
        <v>0</v>
      </c>
      <c r="AE120" s="1">
        <v>3</v>
      </c>
      <c r="AF120" s="1">
        <v>11</v>
      </c>
      <c r="AG120" s="1">
        <v>45</v>
      </c>
      <c r="AH120" s="1">
        <v>2820</v>
      </c>
      <c r="AI120" s="11">
        <f t="shared" si="2"/>
        <v>7.7260273972602738</v>
      </c>
      <c r="AJ120" s="1">
        <v>0</v>
      </c>
      <c r="AK120" s="1">
        <v>0</v>
      </c>
      <c r="AL120" s="1">
        <v>0</v>
      </c>
      <c r="AM120" s="1">
        <v>1</v>
      </c>
      <c r="AN120" s="1">
        <v>0</v>
      </c>
      <c r="AO120" s="1">
        <v>1</v>
      </c>
      <c r="AP120" s="1">
        <v>0</v>
      </c>
      <c r="AQ120" s="1">
        <v>0</v>
      </c>
      <c r="AR120" s="1">
        <v>0</v>
      </c>
      <c r="AS120" s="1">
        <v>0</v>
      </c>
      <c r="AT120" s="1">
        <v>3</v>
      </c>
      <c r="AU120" s="1">
        <v>27</v>
      </c>
      <c r="AV120" s="1">
        <v>72335</v>
      </c>
    </row>
    <row r="121" spans="1:48" s="1" customFormat="1" x14ac:dyDescent="0.25">
      <c r="A121" s="1" t="str" cm="1">
        <f t="array" ref="A121">_xlfn.IFS(AG121&gt;=70,"70 and Older",AND(AG121&gt;=60,AG121&lt;70),"60-69",AND(AG121&gt;=50,AG121&lt;60),"50-59",AND(AG121&gt;=40,AG121&lt;50),"40-49",AND(AG121&gt;=30,AG121&lt;40),"30-39",AND(AG121&gt;=20,AG121&lt;30),"20-29")</f>
        <v>40-49</v>
      </c>
      <c r="B121" s="1" t="str" cm="1">
        <f t="array" ref="B121">_xlfn.IFS(AO121=1,$AO$1,AP121=1,$AP$1,AQ121=1,$AQ$1,AR121=1,$AR$1,AS121=1,$AS$1)</f>
        <v>PhD</v>
      </c>
      <c r="C121" s="1" t="str" cm="1">
        <f t="array" ref="C121">_xlfn.IFS(AJ121=1,$AJ$1,AK121=1,$AK$1,AL121=1,$AL$1,AM121=1,$AM$1,AN121=1,$AN$1)</f>
        <v>Divorced</v>
      </c>
      <c r="D121" s="1">
        <v>1</v>
      </c>
      <c r="E121" s="1">
        <v>0</v>
      </c>
      <c r="F121" s="1" t="str" cm="1">
        <f t="array" ref="F121">_xlfn.IFS(AV121&lt;43783,"1.Low Income",AND(AV121&gt;=43783,AV121&lt;=64856),"2.Mid Income",AV121&gt;64856,"3.High Income")</f>
        <v>3.High Income</v>
      </c>
      <c r="G121" s="1" t="str" cm="1">
        <f t="array" ref="G121">_xlfn.IFS(AU121&lt;=30,"&lt;1 month",AND(AU121&gt;30,AU121&lt;=60),"1-2months",AU121&gt;60,"2months +")</f>
        <v>&lt;1 month</v>
      </c>
      <c r="H121" s="1" t="str" cm="1">
        <f t="array" ref="H121">_xlfn.IFS(AT121&lt;5,"&lt;5times",AND(AT121&gt;=5,AT121&lt;=10),"05-10times",AND(AT121&gt;=11,AT121&lt;=15),"11-15times",AT121&gt;=16,"16times or more")</f>
        <v>&lt;5times</v>
      </c>
      <c r="I121" s="1" t="s">
        <v>99</v>
      </c>
      <c r="J121" s="1" t="str">
        <f t="shared" si="3"/>
        <v>7-8 years</v>
      </c>
      <c r="K121" s="2">
        <v>5</v>
      </c>
      <c r="L121" s="2">
        <v>3</v>
      </c>
      <c r="M121" s="2">
        <v>11</v>
      </c>
      <c r="N121" s="2">
        <v>12</v>
      </c>
      <c r="O121" s="2">
        <v>5</v>
      </c>
      <c r="P121" s="2">
        <v>9</v>
      </c>
      <c r="Q121" s="8">
        <v>0</v>
      </c>
      <c r="R121" s="8">
        <v>0</v>
      </c>
      <c r="S121" s="8">
        <v>0</v>
      </c>
      <c r="T121" s="8">
        <v>0</v>
      </c>
      <c r="U121" s="8">
        <v>0</v>
      </c>
      <c r="V121" s="8">
        <v>0</v>
      </c>
      <c r="W121" s="6">
        <v>1</v>
      </c>
      <c r="X121" s="6">
        <v>2</v>
      </c>
      <c r="Y121" s="6">
        <v>0</v>
      </c>
      <c r="Z121" s="6">
        <v>3</v>
      </c>
      <c r="AB121" s="1">
        <v>95</v>
      </c>
      <c r="AC121" s="1">
        <v>87</v>
      </c>
      <c r="AD121" s="1">
        <v>0</v>
      </c>
      <c r="AE121" s="1">
        <v>3</v>
      </c>
      <c r="AF121" s="1">
        <v>11</v>
      </c>
      <c r="AG121" s="1">
        <v>43</v>
      </c>
      <c r="AH121" s="1">
        <v>2820</v>
      </c>
      <c r="AI121" s="11">
        <f t="shared" si="2"/>
        <v>7.7260273972602738</v>
      </c>
      <c r="AJ121" s="1">
        <v>1</v>
      </c>
      <c r="AK121" s="1">
        <v>0</v>
      </c>
      <c r="AL121" s="1">
        <v>0</v>
      </c>
      <c r="AM121" s="1">
        <v>0</v>
      </c>
      <c r="AN121" s="1">
        <v>0</v>
      </c>
      <c r="AO121" s="1">
        <v>0</v>
      </c>
      <c r="AP121" s="1">
        <v>0</v>
      </c>
      <c r="AQ121" s="1">
        <v>0</v>
      </c>
      <c r="AR121" s="1">
        <v>0</v>
      </c>
      <c r="AS121" s="1">
        <v>1</v>
      </c>
      <c r="AT121" s="1">
        <v>4</v>
      </c>
      <c r="AU121" s="1">
        <v>12</v>
      </c>
      <c r="AV121" s="1">
        <v>69139</v>
      </c>
    </row>
    <row r="122" spans="1:48" s="1" customFormat="1" x14ac:dyDescent="0.25">
      <c r="A122" s="1" t="str" cm="1">
        <f t="array" ref="A122">_xlfn.IFS(AG122&gt;=70,"70 and Older",AND(AG122&gt;=60,AG122&lt;70),"60-69",AND(AG122&gt;=50,AG122&lt;60),"50-59",AND(AG122&gt;=40,AG122&lt;50),"40-49",AND(AG122&gt;=30,AG122&lt;40),"30-39",AND(AG122&gt;=20,AG122&lt;30),"20-29")</f>
        <v>60-69</v>
      </c>
      <c r="B122" s="1" t="str" cm="1">
        <f t="array" ref="B122">_xlfn.IFS(AO122=1,$AO$1,AP122=1,$AP$1,AQ122=1,$AQ$1,AR122=1,$AR$1,AS122=1,$AS$1)</f>
        <v>PhD</v>
      </c>
      <c r="C122" s="1" t="str" cm="1">
        <f t="array" ref="C122">_xlfn.IFS(AJ122=1,$AJ$1,AK122=1,$AK$1,AL122=1,$AL$1,AM122=1,$AM$1,AN122=1,$AN$1)</f>
        <v>Divorced</v>
      </c>
      <c r="D122" s="1">
        <v>1</v>
      </c>
      <c r="E122" s="1">
        <v>0</v>
      </c>
      <c r="F122" s="1" t="str" cm="1">
        <f t="array" ref="F122">_xlfn.IFS(AV122&lt;43783,"1.Low Income",AND(AV122&gt;=43783,AV122&lt;=64856),"2.Mid Income",AV122&gt;64856,"3.High Income")</f>
        <v>3.High Income</v>
      </c>
      <c r="G122" s="1" t="str" cm="1">
        <f t="array" ref="G122">_xlfn.IFS(AU122&lt;=30,"&lt;1 month",AND(AU122&gt;30,AU122&lt;=60),"1-2months",AU122&gt;60,"2months +")</f>
        <v>1-2months</v>
      </c>
      <c r="H122" s="1" t="str" cm="1">
        <f t="array" ref="H122">_xlfn.IFS(AT122&lt;5,"&lt;5times",AND(AT122&gt;=5,AT122&lt;=10),"05-10times",AND(AT122&gt;=11,AT122&lt;=15),"11-15times",AT122&gt;=16,"16times or more")</f>
        <v>&lt;5times</v>
      </c>
      <c r="I122" s="1" t="s">
        <v>99</v>
      </c>
      <c r="J122" s="1" t="str">
        <f t="shared" si="3"/>
        <v>7-8 years</v>
      </c>
      <c r="K122" s="2">
        <v>45</v>
      </c>
      <c r="L122" s="2">
        <v>0</v>
      </c>
      <c r="M122" s="2">
        <v>16</v>
      </c>
      <c r="N122" s="2">
        <v>2</v>
      </c>
      <c r="O122" s="2">
        <v>1</v>
      </c>
      <c r="P122" s="2">
        <v>6</v>
      </c>
      <c r="Q122" s="8">
        <v>0</v>
      </c>
      <c r="R122" s="8">
        <v>0</v>
      </c>
      <c r="S122" s="8">
        <v>0</v>
      </c>
      <c r="T122" s="8">
        <v>0</v>
      </c>
      <c r="U122" s="8">
        <v>0</v>
      </c>
      <c r="V122" s="8">
        <v>0</v>
      </c>
      <c r="W122" s="6">
        <v>1</v>
      </c>
      <c r="X122" s="6">
        <v>3</v>
      </c>
      <c r="Y122" s="6">
        <v>0</v>
      </c>
      <c r="Z122" s="6">
        <v>3</v>
      </c>
      <c r="AB122" s="1">
        <v>121</v>
      </c>
      <c r="AC122" s="1">
        <v>90</v>
      </c>
      <c r="AD122" s="1">
        <v>0</v>
      </c>
      <c r="AE122" s="1">
        <v>3</v>
      </c>
      <c r="AF122" s="1">
        <v>11</v>
      </c>
      <c r="AG122" s="1">
        <v>67</v>
      </c>
      <c r="AH122" s="1">
        <v>2820</v>
      </c>
      <c r="AI122" s="11">
        <f t="shared" si="2"/>
        <v>7.7260273972602738</v>
      </c>
      <c r="AJ122" s="1">
        <v>1</v>
      </c>
      <c r="AK122" s="1">
        <v>0</v>
      </c>
      <c r="AL122" s="1">
        <v>0</v>
      </c>
      <c r="AM122" s="1">
        <v>0</v>
      </c>
      <c r="AN122" s="1">
        <v>0</v>
      </c>
      <c r="AO122" s="1">
        <v>0</v>
      </c>
      <c r="AP122" s="1">
        <v>0</v>
      </c>
      <c r="AQ122" s="1">
        <v>0</v>
      </c>
      <c r="AR122" s="1">
        <v>0</v>
      </c>
      <c r="AS122" s="1">
        <v>1</v>
      </c>
      <c r="AT122" s="1">
        <v>4</v>
      </c>
      <c r="AU122" s="1">
        <v>55</v>
      </c>
      <c r="AV122" s="1">
        <v>65196</v>
      </c>
    </row>
    <row r="123" spans="1:48" s="1" customFormat="1" x14ac:dyDescent="0.25">
      <c r="A123" s="1" t="str" cm="1">
        <f t="array" ref="A123">_xlfn.IFS(AG123&gt;=70,"70 and Older",AND(AG123&gt;=60,AG123&lt;70),"60-69",AND(AG123&gt;=50,AG123&lt;60),"50-59",AND(AG123&gt;=40,AG123&lt;50),"40-49",AND(AG123&gt;=30,AG123&lt;40),"30-39",AND(AG123&gt;=20,AG123&lt;30),"20-29")</f>
        <v>50-59</v>
      </c>
      <c r="B123" s="1" t="str" cm="1">
        <f t="array" ref="B123">_xlfn.IFS(AO123=1,$AO$1,AP123=1,$AP$1,AQ123=1,$AQ$1,AR123=1,$AR$1,AS123=1,$AS$1)</f>
        <v>Graduation</v>
      </c>
      <c r="C123" s="1" t="str" cm="1">
        <f t="array" ref="C123">_xlfn.IFS(AJ123=1,$AJ$1,AK123=1,$AK$1,AL123=1,$AL$1,AM123=1,$AM$1,AN123=1,$AN$1)</f>
        <v>Married</v>
      </c>
      <c r="D123" s="1">
        <v>0</v>
      </c>
      <c r="E123" s="1">
        <v>0</v>
      </c>
      <c r="F123" s="1" t="str" cm="1">
        <f t="array" ref="F123">_xlfn.IFS(AV123&lt;43783,"1.Low Income",AND(AV123&gt;=43783,AV123&lt;=64856),"2.Mid Income",AV123&gt;64856,"3.High Income")</f>
        <v>2.Mid Income</v>
      </c>
      <c r="G123" s="1" t="str" cm="1">
        <f t="array" ref="G123">_xlfn.IFS(AU123&lt;=30,"&lt;1 month",AND(AU123&gt;30,AU123&lt;=60),"1-2months",AU123&gt;60,"2months +")</f>
        <v>&lt;1 month</v>
      </c>
      <c r="H123" s="1" t="str" cm="1">
        <f t="array" ref="H123">_xlfn.IFS(AT123&lt;5,"&lt;5times",AND(AT123&gt;=5,AT123&lt;=10),"05-10times",AND(AT123&gt;=11,AT123&lt;=15),"11-15times",AT123&gt;=16,"16times or more")</f>
        <v>05-10times</v>
      </c>
      <c r="I123" s="1" t="s">
        <v>99</v>
      </c>
      <c r="J123" s="1" t="str">
        <f t="shared" si="3"/>
        <v>7-8 years</v>
      </c>
      <c r="K123" s="2">
        <v>67</v>
      </c>
      <c r="L123" s="2">
        <v>11</v>
      </c>
      <c r="M123" s="2">
        <v>26</v>
      </c>
      <c r="N123" s="2">
        <v>4</v>
      </c>
      <c r="O123" s="2">
        <v>3</v>
      </c>
      <c r="P123" s="2">
        <v>262</v>
      </c>
      <c r="Q123" s="8">
        <v>0</v>
      </c>
      <c r="R123" s="8">
        <v>0</v>
      </c>
      <c r="S123" s="8">
        <v>0</v>
      </c>
      <c r="T123" s="8">
        <v>0</v>
      </c>
      <c r="U123" s="8">
        <v>0</v>
      </c>
      <c r="V123" s="8">
        <v>0</v>
      </c>
      <c r="W123" s="6">
        <v>0</v>
      </c>
      <c r="X123" s="6">
        <v>1</v>
      </c>
      <c r="Y123" s="6">
        <v>0</v>
      </c>
      <c r="Z123" s="6">
        <v>1</v>
      </c>
      <c r="AB123" s="1">
        <v>93</v>
      </c>
      <c r="AC123" s="1">
        <v>71</v>
      </c>
      <c r="AD123" s="1">
        <v>0</v>
      </c>
      <c r="AE123" s="1">
        <v>3</v>
      </c>
      <c r="AF123" s="1">
        <v>11</v>
      </c>
      <c r="AG123" s="1">
        <v>50</v>
      </c>
      <c r="AH123" s="1">
        <v>2820</v>
      </c>
      <c r="AI123" s="11">
        <f t="shared" si="2"/>
        <v>7.7260273972602738</v>
      </c>
      <c r="AJ123" s="1">
        <v>0</v>
      </c>
      <c r="AK123" s="1">
        <v>1</v>
      </c>
      <c r="AL123" s="1">
        <v>0</v>
      </c>
      <c r="AM123" s="1">
        <v>0</v>
      </c>
      <c r="AN123" s="1">
        <v>0</v>
      </c>
      <c r="AO123" s="1">
        <v>0</v>
      </c>
      <c r="AP123" s="1">
        <v>0</v>
      </c>
      <c r="AQ123" s="1">
        <v>1</v>
      </c>
      <c r="AR123" s="1">
        <v>0</v>
      </c>
      <c r="AS123" s="1">
        <v>0</v>
      </c>
      <c r="AT123" s="1">
        <v>5</v>
      </c>
      <c r="AU123" s="1">
        <v>10</v>
      </c>
      <c r="AV123" s="1">
        <v>58275</v>
      </c>
    </row>
    <row r="124" spans="1:48" s="1" customFormat="1" x14ac:dyDescent="0.25">
      <c r="A124" s="1" t="str" cm="1">
        <f t="array" ref="A124">_xlfn.IFS(AG124&gt;=70,"70 and Older",AND(AG124&gt;=60,AG124&lt;70),"60-69",AND(AG124&gt;=50,AG124&lt;60),"50-59",AND(AG124&gt;=40,AG124&lt;50),"40-49",AND(AG124&gt;=30,AG124&lt;40),"30-39",AND(AG124&gt;=20,AG124&lt;30),"20-29")</f>
        <v>40-49</v>
      </c>
      <c r="B124" s="1" t="str" cm="1">
        <f t="array" ref="B124">_xlfn.IFS(AO124=1,$AO$1,AP124=1,$AP$1,AQ124=1,$AQ$1,AR124=1,$AR$1,AS124=1,$AS$1)</f>
        <v>Graduation</v>
      </c>
      <c r="C124" s="1" t="str" cm="1">
        <f t="array" ref="C124">_xlfn.IFS(AJ124=1,$AJ$1,AK124=1,$AK$1,AL124=1,$AL$1,AM124=1,$AM$1,AN124=1,$AN$1)</f>
        <v>Married</v>
      </c>
      <c r="D124" s="1">
        <v>1</v>
      </c>
      <c r="E124" s="1">
        <v>1</v>
      </c>
      <c r="F124" s="1" t="str" cm="1">
        <f t="array" ref="F124">_xlfn.IFS(AV124&lt;43783,"1.Low Income",AND(AV124&gt;=43783,AV124&lt;=64856),"2.Mid Income",AV124&gt;64856,"3.High Income")</f>
        <v>3.High Income</v>
      </c>
      <c r="G124" s="1" t="str" cm="1">
        <f t="array" ref="G124">_xlfn.IFS(AU124&lt;=30,"&lt;1 month",AND(AU124&gt;30,AU124&lt;=60),"1-2months",AU124&gt;60,"2months +")</f>
        <v>1-2months</v>
      </c>
      <c r="H124" s="1" t="str" cm="1">
        <f t="array" ref="H124">_xlfn.IFS(AT124&lt;5,"&lt;5times",AND(AT124&gt;=5,AT124&lt;=10),"05-10times",AND(AT124&gt;=11,AT124&lt;=15),"11-15times",AT124&gt;=16,"16times or more")</f>
        <v>&lt;5times</v>
      </c>
      <c r="I124" s="1" t="s">
        <v>99</v>
      </c>
      <c r="J124" s="1" t="str">
        <f t="shared" si="3"/>
        <v>7-8 years</v>
      </c>
      <c r="K124" s="2">
        <v>66</v>
      </c>
      <c r="L124" s="2">
        <v>0</v>
      </c>
      <c r="M124" s="2">
        <v>16</v>
      </c>
      <c r="N124" s="2">
        <v>0</v>
      </c>
      <c r="O124" s="2">
        <v>6</v>
      </c>
      <c r="P124" s="2">
        <v>20</v>
      </c>
      <c r="Q124" s="8">
        <v>0</v>
      </c>
      <c r="R124" s="8">
        <v>0</v>
      </c>
      <c r="S124" s="8">
        <v>0</v>
      </c>
      <c r="T124" s="8">
        <v>0</v>
      </c>
      <c r="U124" s="8">
        <v>0</v>
      </c>
      <c r="V124" s="8">
        <v>0</v>
      </c>
      <c r="W124" s="6">
        <v>2</v>
      </c>
      <c r="X124" s="6">
        <v>1</v>
      </c>
      <c r="Y124" s="6">
        <v>1</v>
      </c>
      <c r="Z124" s="6">
        <v>4</v>
      </c>
      <c r="AB124" s="1">
        <v>962</v>
      </c>
      <c r="AC124" s="1">
        <v>953</v>
      </c>
      <c r="AD124" s="1">
        <v>0</v>
      </c>
      <c r="AE124" s="1">
        <v>3</v>
      </c>
      <c r="AF124" s="1">
        <v>11</v>
      </c>
      <c r="AG124" s="1">
        <v>44</v>
      </c>
      <c r="AH124" s="1">
        <v>2819</v>
      </c>
      <c r="AI124" s="11">
        <f t="shared" si="2"/>
        <v>7.7232876712328764</v>
      </c>
      <c r="AJ124" s="1">
        <v>0</v>
      </c>
      <c r="AK124" s="1">
        <v>1</v>
      </c>
      <c r="AL124" s="1">
        <v>0</v>
      </c>
      <c r="AM124" s="1">
        <v>0</v>
      </c>
      <c r="AN124" s="1">
        <v>0</v>
      </c>
      <c r="AO124" s="1">
        <v>0</v>
      </c>
      <c r="AP124" s="1">
        <v>0</v>
      </c>
      <c r="AQ124" s="1">
        <v>1</v>
      </c>
      <c r="AR124" s="1">
        <v>0</v>
      </c>
      <c r="AS124" s="1">
        <v>0</v>
      </c>
      <c r="AT124" s="1">
        <v>2</v>
      </c>
      <c r="AU124" s="1">
        <v>43</v>
      </c>
      <c r="AV124" s="1">
        <v>80685</v>
      </c>
    </row>
    <row r="125" spans="1:48" s="1" customFormat="1" x14ac:dyDescent="0.25">
      <c r="A125" s="1" t="str" cm="1">
        <f t="array" ref="A125">_xlfn.IFS(AG125&gt;=70,"70 and Older",AND(AG125&gt;=60,AG125&lt;70),"60-69",AND(AG125&gt;=50,AG125&lt;60),"50-59",AND(AG125&gt;=40,AG125&lt;50),"40-49",AND(AG125&gt;=30,AG125&lt;40),"30-39",AND(AG125&gt;=20,AG125&lt;30),"20-29")</f>
        <v>40-49</v>
      </c>
      <c r="B125" s="1" t="str" cm="1">
        <f t="array" ref="B125">_xlfn.IFS(AO125=1,$AO$1,AP125=1,$AP$1,AQ125=1,$AQ$1,AR125=1,$AR$1,AS125=1,$AS$1)</f>
        <v>Graduation</v>
      </c>
      <c r="C125" s="1" t="str" cm="1">
        <f t="array" ref="C125">_xlfn.IFS(AJ125=1,$AJ$1,AK125=1,$AK$1,AL125=1,$AL$1,AM125=1,$AM$1,AN125=1,$AN$1)</f>
        <v>Together</v>
      </c>
      <c r="D125" s="1">
        <v>0</v>
      </c>
      <c r="E125" s="1">
        <v>0</v>
      </c>
      <c r="F125" s="1" t="str" cm="1">
        <f t="array" ref="F125">_xlfn.IFS(AV125&lt;43783,"1.Low Income",AND(AV125&gt;=43783,AV125&lt;=64856),"2.Mid Income",AV125&gt;64856,"3.High Income")</f>
        <v>3.High Income</v>
      </c>
      <c r="G125" s="1" t="str" cm="1">
        <f t="array" ref="G125">_xlfn.IFS(AU125&lt;=30,"&lt;1 month",AND(AU125&gt;30,AU125&lt;=60),"1-2months",AU125&gt;60,"2months +")</f>
        <v>&lt;1 month</v>
      </c>
      <c r="H125" s="1" t="str" cm="1">
        <f t="array" ref="H125">_xlfn.IFS(AT125&lt;5,"&lt;5times",AND(AT125&gt;=5,AT125&lt;=10),"05-10times",AND(AT125&gt;=11,AT125&lt;=15),"11-15times",AT125&gt;=16,"16times or more")</f>
        <v>&lt;5times</v>
      </c>
      <c r="I125" s="1" t="s">
        <v>99</v>
      </c>
      <c r="J125" s="1" t="str">
        <f t="shared" si="3"/>
        <v>7-8 years</v>
      </c>
      <c r="K125" s="2">
        <v>1074</v>
      </c>
      <c r="L125" s="2">
        <v>0</v>
      </c>
      <c r="M125" s="2">
        <v>69</v>
      </c>
      <c r="N125" s="2">
        <v>0</v>
      </c>
      <c r="O125" s="2">
        <v>0</v>
      </c>
      <c r="P125" s="2">
        <v>46</v>
      </c>
      <c r="Q125" s="8">
        <v>1</v>
      </c>
      <c r="R125" s="8">
        <v>1</v>
      </c>
      <c r="S125" s="8">
        <v>1</v>
      </c>
      <c r="T125" s="8">
        <v>0</v>
      </c>
      <c r="U125" s="8">
        <v>1</v>
      </c>
      <c r="V125" s="8">
        <v>1</v>
      </c>
      <c r="W125" s="6">
        <v>1</v>
      </c>
      <c r="X125" s="6">
        <v>10</v>
      </c>
      <c r="Y125" s="6">
        <v>4</v>
      </c>
      <c r="Z125" s="6">
        <v>13</v>
      </c>
      <c r="AB125" s="1">
        <v>606</v>
      </c>
      <c r="AC125" s="1">
        <v>600</v>
      </c>
      <c r="AD125" s="1">
        <v>0</v>
      </c>
      <c r="AE125" s="1">
        <v>3</v>
      </c>
      <c r="AF125" s="1">
        <v>11</v>
      </c>
      <c r="AG125" s="1">
        <v>45</v>
      </c>
      <c r="AH125" s="1">
        <v>2819</v>
      </c>
      <c r="AI125" s="11">
        <f t="shared" si="2"/>
        <v>7.7232876712328764</v>
      </c>
      <c r="AJ125" s="1">
        <v>0</v>
      </c>
      <c r="AK125" s="1">
        <v>0</v>
      </c>
      <c r="AL125" s="1">
        <v>0</v>
      </c>
      <c r="AM125" s="1">
        <v>1</v>
      </c>
      <c r="AN125" s="1">
        <v>0</v>
      </c>
      <c r="AO125" s="1">
        <v>0</v>
      </c>
      <c r="AP125" s="1">
        <v>0</v>
      </c>
      <c r="AQ125" s="1">
        <v>1</v>
      </c>
      <c r="AR125" s="1">
        <v>0</v>
      </c>
      <c r="AS125" s="1">
        <v>0</v>
      </c>
      <c r="AT125" s="1">
        <v>3</v>
      </c>
      <c r="AU125" s="1">
        <v>1</v>
      </c>
      <c r="AV125" s="1">
        <v>71819</v>
      </c>
    </row>
    <row r="126" spans="1:48" s="1" customFormat="1" x14ac:dyDescent="0.25">
      <c r="A126" s="1" t="str" cm="1">
        <f t="array" ref="A126">_xlfn.IFS(AG126&gt;=70,"70 and Older",AND(AG126&gt;=60,AG126&lt;70),"60-69",AND(AG126&gt;=50,AG126&lt;60),"50-59",AND(AG126&gt;=40,AG126&lt;50),"40-49",AND(AG126&gt;=30,AG126&lt;40),"30-39",AND(AG126&gt;=20,AG126&lt;30),"20-29")</f>
        <v>70 and Older</v>
      </c>
      <c r="B126" s="1" t="str" cm="1">
        <f t="array" ref="B126">_xlfn.IFS(AO126=1,$AO$1,AP126=1,$AP$1,AQ126=1,$AQ$1,AR126=1,$AR$1,AS126=1,$AS$1)</f>
        <v>Master</v>
      </c>
      <c r="C126" s="1" t="str" cm="1">
        <f t="array" ref="C126">_xlfn.IFS(AJ126=1,$AJ$1,AK126=1,$AK$1,AL126=1,$AL$1,AM126=1,$AM$1,AN126=1,$AN$1)</f>
        <v>Together</v>
      </c>
      <c r="D126" s="1">
        <v>0</v>
      </c>
      <c r="E126" s="1">
        <v>1</v>
      </c>
      <c r="F126" s="1" t="str" cm="1">
        <f t="array" ref="F126">_xlfn.IFS(AV126&lt;43783,"1.Low Income",AND(AV126&gt;=43783,AV126&lt;=64856),"2.Mid Income",AV126&gt;64856,"3.High Income")</f>
        <v>3.High Income</v>
      </c>
      <c r="G126" s="1" t="str" cm="1">
        <f t="array" ref="G126">_xlfn.IFS(AU126&lt;=30,"&lt;1 month",AND(AU126&gt;30,AU126&lt;=60),"1-2months",AU126&gt;60,"2months +")</f>
        <v>1-2months</v>
      </c>
      <c r="H126" s="1" t="str" cm="1">
        <f t="array" ref="H126">_xlfn.IFS(AT126&lt;5,"&lt;5times",AND(AT126&gt;=5,AT126&lt;=10),"05-10times",AND(AT126&gt;=11,AT126&lt;=15),"11-15times",AT126&gt;=16,"16times or more")</f>
        <v>&lt;5times</v>
      </c>
      <c r="I126" s="1" t="s">
        <v>99</v>
      </c>
      <c r="J126" s="1" t="str">
        <f t="shared" si="3"/>
        <v>7-8 years</v>
      </c>
      <c r="K126" s="2">
        <v>110</v>
      </c>
      <c r="L126" s="2">
        <v>5</v>
      </c>
      <c r="M126" s="2">
        <v>137</v>
      </c>
      <c r="N126" s="2">
        <v>26</v>
      </c>
      <c r="O126" s="2">
        <v>23</v>
      </c>
      <c r="P126" s="2">
        <v>29</v>
      </c>
      <c r="Q126" s="8">
        <v>0</v>
      </c>
      <c r="R126" s="8">
        <v>0</v>
      </c>
      <c r="S126" s="8">
        <v>0</v>
      </c>
      <c r="T126" s="8">
        <v>0</v>
      </c>
      <c r="U126" s="8">
        <v>0</v>
      </c>
      <c r="V126" s="8">
        <v>0</v>
      </c>
      <c r="W126" s="6">
        <v>2</v>
      </c>
      <c r="X126" s="6">
        <v>6</v>
      </c>
      <c r="Y126" s="6">
        <v>1</v>
      </c>
      <c r="Z126" s="6">
        <v>5</v>
      </c>
      <c r="AB126" s="1">
        <v>832</v>
      </c>
      <c r="AC126" s="1">
        <v>790</v>
      </c>
      <c r="AD126" s="1">
        <v>1</v>
      </c>
      <c r="AE126" s="1">
        <v>3</v>
      </c>
      <c r="AF126" s="1">
        <v>11</v>
      </c>
      <c r="AG126" s="1">
        <v>71</v>
      </c>
      <c r="AH126" s="1">
        <v>2819</v>
      </c>
      <c r="AI126" s="11">
        <f t="shared" si="2"/>
        <v>7.7232876712328764</v>
      </c>
      <c r="AJ126" s="1">
        <v>0</v>
      </c>
      <c r="AK126" s="1">
        <v>0</v>
      </c>
      <c r="AL126" s="1">
        <v>0</v>
      </c>
      <c r="AM126" s="1">
        <v>1</v>
      </c>
      <c r="AN126" s="1">
        <v>0</v>
      </c>
      <c r="AO126" s="1">
        <v>0</v>
      </c>
      <c r="AP126" s="1">
        <v>0</v>
      </c>
      <c r="AQ126" s="1">
        <v>0</v>
      </c>
      <c r="AR126" s="1">
        <v>1</v>
      </c>
      <c r="AS126" s="1">
        <v>0</v>
      </c>
      <c r="AT126" s="1">
        <v>4</v>
      </c>
      <c r="AU126" s="1">
        <v>55</v>
      </c>
      <c r="AV126" s="1">
        <v>66373</v>
      </c>
    </row>
    <row r="127" spans="1:48" s="1" customFormat="1" x14ac:dyDescent="0.25">
      <c r="A127" s="1" t="str" cm="1">
        <f t="array" ref="A127">_xlfn.IFS(AG127&gt;=70,"70 and Older",AND(AG127&gt;=60,AG127&lt;70),"60-69",AND(AG127&gt;=50,AG127&lt;60),"50-59",AND(AG127&gt;=40,AG127&lt;50),"40-49",AND(AG127&gt;=30,AG127&lt;40),"30-39",AND(AG127&gt;=20,AG127&lt;30),"20-29")</f>
        <v>40-49</v>
      </c>
      <c r="B127" s="1" t="str" cm="1">
        <f t="array" ref="B127">_xlfn.IFS(AO127=1,$AO$1,AP127=1,$AP$1,AQ127=1,$AQ$1,AR127=1,$AR$1,AS127=1,$AS$1)</f>
        <v>Basic</v>
      </c>
      <c r="C127" s="1" t="str" cm="1">
        <f t="array" ref="C127">_xlfn.IFS(AJ127=1,$AJ$1,AK127=1,$AK$1,AL127=1,$AL$1,AM127=1,$AM$1,AN127=1,$AN$1)</f>
        <v>Married</v>
      </c>
      <c r="D127" s="1">
        <v>0</v>
      </c>
      <c r="E127" s="1">
        <v>0</v>
      </c>
      <c r="F127" s="1" t="str" cm="1">
        <f t="array" ref="F127">_xlfn.IFS(AV127&lt;43783,"1.Low Income",AND(AV127&gt;=43783,AV127&lt;=64856),"2.Mid Income",AV127&gt;64856,"3.High Income")</f>
        <v>2.Mid Income</v>
      </c>
      <c r="G127" s="1" t="str" cm="1">
        <f t="array" ref="G127">_xlfn.IFS(AU127&lt;=30,"&lt;1 month",AND(AU127&gt;30,AU127&lt;=60),"1-2months",AU127&gt;60,"2months +")</f>
        <v>1-2months</v>
      </c>
      <c r="H127" s="1" t="str" cm="1">
        <f t="array" ref="H127">_xlfn.IFS(AT127&lt;5,"&lt;5times",AND(AT127&gt;=5,AT127&lt;=10),"05-10times",AND(AT127&gt;=11,AT127&lt;=15),"11-15times",AT127&gt;=16,"16times or more")</f>
        <v>05-10times</v>
      </c>
      <c r="I127" s="1" t="s">
        <v>99</v>
      </c>
      <c r="J127" s="1" t="str">
        <f t="shared" si="3"/>
        <v>7-8 years</v>
      </c>
      <c r="K127" s="2">
        <v>3</v>
      </c>
      <c r="L127" s="2">
        <v>14</v>
      </c>
      <c r="M127" s="2">
        <v>17</v>
      </c>
      <c r="N127" s="2">
        <v>6</v>
      </c>
      <c r="O127" s="2">
        <v>1</v>
      </c>
      <c r="P127" s="2">
        <v>5</v>
      </c>
      <c r="Q127" s="8">
        <v>0</v>
      </c>
      <c r="R127" s="8">
        <v>0</v>
      </c>
      <c r="S127" s="8">
        <v>0</v>
      </c>
      <c r="T127" s="8">
        <v>0</v>
      </c>
      <c r="U127" s="8">
        <v>0</v>
      </c>
      <c r="V127" s="8">
        <v>0</v>
      </c>
      <c r="W127" s="6">
        <v>1</v>
      </c>
      <c r="X127" s="6">
        <v>1</v>
      </c>
      <c r="Y127" s="6">
        <v>0</v>
      </c>
      <c r="Z127" s="6">
        <v>3</v>
      </c>
      <c r="AB127" s="1">
        <v>63</v>
      </c>
      <c r="AC127" s="1">
        <v>52</v>
      </c>
      <c r="AD127" s="1">
        <v>0</v>
      </c>
      <c r="AE127" s="1">
        <v>3</v>
      </c>
      <c r="AF127" s="1">
        <v>11</v>
      </c>
      <c r="AG127" s="1">
        <v>40</v>
      </c>
      <c r="AH127" s="1">
        <v>2819</v>
      </c>
      <c r="AI127" s="11">
        <f t="shared" si="2"/>
        <v>7.7232876712328764</v>
      </c>
      <c r="AJ127" s="1">
        <v>0</v>
      </c>
      <c r="AK127" s="1">
        <v>1</v>
      </c>
      <c r="AL127" s="1">
        <v>0</v>
      </c>
      <c r="AM127" s="1">
        <v>0</v>
      </c>
      <c r="AN127" s="1">
        <v>0</v>
      </c>
      <c r="AO127" s="1">
        <v>0</v>
      </c>
      <c r="AP127" s="1">
        <v>1</v>
      </c>
      <c r="AQ127" s="1">
        <v>0</v>
      </c>
      <c r="AR127" s="1">
        <v>0</v>
      </c>
      <c r="AS127" s="1">
        <v>0</v>
      </c>
      <c r="AT127" s="1">
        <v>5</v>
      </c>
      <c r="AU127" s="1">
        <v>51</v>
      </c>
      <c r="AV127" s="1">
        <v>59666</v>
      </c>
    </row>
    <row r="128" spans="1:48" s="1" customFormat="1" x14ac:dyDescent="0.25">
      <c r="A128" s="1" t="str" cm="1">
        <f t="array" ref="A128">_xlfn.IFS(AG128&gt;=70,"70 and Older",AND(AG128&gt;=60,AG128&lt;70),"60-69",AND(AG128&gt;=50,AG128&lt;60),"50-59",AND(AG128&gt;=40,AG128&lt;50),"40-49",AND(AG128&gt;=30,AG128&lt;40),"30-39",AND(AG128&gt;=20,AG128&lt;30),"20-29")</f>
        <v>70 and Older</v>
      </c>
      <c r="B128" s="1" t="str" cm="1">
        <f t="array" ref="B128">_xlfn.IFS(AO128=1,$AO$1,AP128=1,$AP$1,AQ128=1,$AQ$1,AR128=1,$AR$1,AS128=1,$AS$1)</f>
        <v>Master</v>
      </c>
      <c r="C128" s="1" t="str" cm="1">
        <f t="array" ref="C128">_xlfn.IFS(AJ128=1,$AJ$1,AK128=1,$AK$1,AL128=1,$AL$1,AM128=1,$AM$1,AN128=1,$AN$1)</f>
        <v>Together</v>
      </c>
      <c r="D128" s="1">
        <v>0</v>
      </c>
      <c r="E128" s="1">
        <v>1</v>
      </c>
      <c r="F128" s="1" t="str" cm="1">
        <f t="array" ref="F128">_xlfn.IFS(AV128&lt;43783,"1.Low Income",AND(AV128&gt;=43783,AV128&lt;=64856),"2.Mid Income",AV128&gt;64856,"3.High Income")</f>
        <v>2.Mid Income</v>
      </c>
      <c r="G128" s="1" t="str" cm="1">
        <f t="array" ref="G128">_xlfn.IFS(AU128&lt;=30,"&lt;1 month",AND(AU128&gt;30,AU128&lt;=60),"1-2months",AU128&gt;60,"2months +")</f>
        <v>2months +</v>
      </c>
      <c r="H128" s="1" t="str" cm="1">
        <f t="array" ref="H128">_xlfn.IFS(AT128&lt;5,"&lt;5times",AND(AT128&gt;=5,AT128&lt;=10),"05-10times",AND(AT128&gt;=11,AT128&lt;=15),"11-15times",AT128&gt;=16,"16times or more")</f>
        <v>05-10times</v>
      </c>
      <c r="I128" s="1" t="s">
        <v>99</v>
      </c>
      <c r="J128" s="1" t="str">
        <f t="shared" si="3"/>
        <v>7-8 years</v>
      </c>
      <c r="K128" s="2">
        <v>777</v>
      </c>
      <c r="L128" s="2">
        <v>30</v>
      </c>
      <c r="M128" s="2">
        <v>163</v>
      </c>
      <c r="N128" s="2">
        <v>0</v>
      </c>
      <c r="O128" s="2">
        <v>51</v>
      </c>
      <c r="P128" s="2">
        <v>122</v>
      </c>
      <c r="Q128" s="8">
        <v>0</v>
      </c>
      <c r="R128" s="8">
        <v>0</v>
      </c>
      <c r="S128" s="8">
        <v>0</v>
      </c>
      <c r="T128" s="8">
        <v>0</v>
      </c>
      <c r="U128" s="8">
        <v>0</v>
      </c>
      <c r="V128" s="8">
        <v>0</v>
      </c>
      <c r="W128" s="6">
        <v>6</v>
      </c>
      <c r="X128" s="6">
        <v>4</v>
      </c>
      <c r="Y128" s="6">
        <v>4</v>
      </c>
      <c r="Z128" s="6">
        <v>7</v>
      </c>
      <c r="AB128" s="1">
        <v>832</v>
      </c>
      <c r="AC128" s="1">
        <v>790</v>
      </c>
      <c r="AD128" s="1">
        <v>1</v>
      </c>
      <c r="AE128" s="1">
        <v>3</v>
      </c>
      <c r="AF128" s="1">
        <v>11</v>
      </c>
      <c r="AG128" s="1">
        <v>71</v>
      </c>
      <c r="AH128" s="1">
        <v>2819</v>
      </c>
      <c r="AI128" s="11">
        <f t="shared" si="2"/>
        <v>7.7232876712328764</v>
      </c>
      <c r="AJ128" s="1">
        <v>0</v>
      </c>
      <c r="AK128" s="1">
        <v>0</v>
      </c>
      <c r="AL128" s="1">
        <v>0</v>
      </c>
      <c r="AM128" s="1">
        <v>1</v>
      </c>
      <c r="AN128" s="1">
        <v>0</v>
      </c>
      <c r="AO128" s="1">
        <v>0</v>
      </c>
      <c r="AP128" s="1">
        <v>0</v>
      </c>
      <c r="AQ128" s="1">
        <v>0</v>
      </c>
      <c r="AR128" s="1">
        <v>1</v>
      </c>
      <c r="AS128" s="1">
        <v>0</v>
      </c>
      <c r="AT128" s="1">
        <v>5</v>
      </c>
      <c r="AU128" s="1">
        <v>91</v>
      </c>
      <c r="AV128" s="1">
        <v>59354</v>
      </c>
    </row>
    <row r="129" spans="1:48" s="1" customFormat="1" x14ac:dyDescent="0.25">
      <c r="A129" s="1" t="str" cm="1">
        <f t="array" ref="A129">_xlfn.IFS(AG129&gt;=70,"70 and Older",AND(AG129&gt;=60,AG129&lt;70),"60-69",AND(AG129&gt;=50,AG129&lt;60),"50-59",AND(AG129&gt;=40,AG129&lt;50),"40-49",AND(AG129&gt;=30,AG129&lt;40),"30-39",AND(AG129&gt;=20,AG129&lt;30),"20-29")</f>
        <v>50-59</v>
      </c>
      <c r="B129" s="1" t="str" cm="1">
        <f t="array" ref="B129">_xlfn.IFS(AO129=1,$AO$1,AP129=1,$AP$1,AQ129=1,$AQ$1,AR129=1,$AR$1,AS129=1,$AS$1)</f>
        <v>Graduation</v>
      </c>
      <c r="C129" s="1" t="str" cm="1">
        <f t="array" ref="C129">_xlfn.IFS(AJ129=1,$AJ$1,AK129=1,$AK$1,AL129=1,$AL$1,AM129=1,$AM$1,AN129=1,$AN$1)</f>
        <v>Widow</v>
      </c>
      <c r="D129" s="1">
        <v>1</v>
      </c>
      <c r="E129" s="1">
        <v>0</v>
      </c>
      <c r="F129" s="1" t="str" cm="1">
        <f t="array" ref="F129">_xlfn.IFS(AV129&lt;43783,"1.Low Income",AND(AV129&gt;=43783,AV129&lt;=64856),"2.Mid Income",AV129&gt;64856,"3.High Income")</f>
        <v>2.Mid Income</v>
      </c>
      <c r="G129" s="1" t="str" cm="1">
        <f t="array" ref="G129">_xlfn.IFS(AU129&lt;=30,"&lt;1 month",AND(AU129&gt;30,AU129&lt;=60),"1-2months",AU129&gt;60,"2months +")</f>
        <v>2months +</v>
      </c>
      <c r="H129" s="1" t="str" cm="1">
        <f t="array" ref="H129">_xlfn.IFS(AT129&lt;5,"&lt;5times",AND(AT129&gt;=5,AT129&lt;=10),"05-10times",AND(AT129&gt;=11,AT129&lt;=15),"11-15times",AT129&gt;=16,"16times or more")</f>
        <v>05-10times</v>
      </c>
      <c r="I129" s="1" t="s">
        <v>99</v>
      </c>
      <c r="J129" s="1" t="str">
        <f t="shared" si="3"/>
        <v>7-8 years</v>
      </c>
      <c r="K129" s="2">
        <v>7</v>
      </c>
      <c r="L129" s="2">
        <v>6</v>
      </c>
      <c r="M129" s="2">
        <v>13</v>
      </c>
      <c r="N129" s="2">
        <v>7</v>
      </c>
      <c r="O129" s="2">
        <v>6</v>
      </c>
      <c r="P129" s="2">
        <v>14</v>
      </c>
      <c r="Q129" s="8">
        <v>0</v>
      </c>
      <c r="R129" s="8">
        <v>0</v>
      </c>
      <c r="S129" s="8">
        <v>1</v>
      </c>
      <c r="T129" s="8">
        <v>0</v>
      </c>
      <c r="U129" s="8">
        <v>0</v>
      </c>
      <c r="V129" s="8">
        <v>0</v>
      </c>
      <c r="W129" s="6">
        <v>1</v>
      </c>
      <c r="X129" s="6">
        <v>1</v>
      </c>
      <c r="Y129" s="6">
        <v>0</v>
      </c>
      <c r="Z129" s="6">
        <v>3</v>
      </c>
      <c r="AB129" s="1">
        <v>91</v>
      </c>
      <c r="AC129" s="1">
        <v>65</v>
      </c>
      <c r="AD129" s="1">
        <v>0</v>
      </c>
      <c r="AE129" s="1">
        <v>3</v>
      </c>
      <c r="AF129" s="1">
        <v>11</v>
      </c>
      <c r="AG129" s="1">
        <v>57</v>
      </c>
      <c r="AH129" s="1">
        <v>2819</v>
      </c>
      <c r="AI129" s="11">
        <f t="shared" si="2"/>
        <v>7.7232876712328764</v>
      </c>
      <c r="AJ129" s="1">
        <v>0</v>
      </c>
      <c r="AK129" s="1">
        <v>0</v>
      </c>
      <c r="AL129" s="1">
        <v>0</v>
      </c>
      <c r="AM129" s="1">
        <v>0</v>
      </c>
      <c r="AN129" s="1">
        <v>1</v>
      </c>
      <c r="AO129" s="1">
        <v>0</v>
      </c>
      <c r="AP129" s="1">
        <v>0</v>
      </c>
      <c r="AQ129" s="1">
        <v>1</v>
      </c>
      <c r="AR129" s="1">
        <v>0</v>
      </c>
      <c r="AS129" s="1">
        <v>0</v>
      </c>
      <c r="AT129" s="1">
        <v>5</v>
      </c>
      <c r="AU129" s="1">
        <v>93</v>
      </c>
      <c r="AV129" s="1">
        <v>58684</v>
      </c>
    </row>
    <row r="130" spans="1:48" s="1" customFormat="1" x14ac:dyDescent="0.25">
      <c r="A130" s="1" t="str" cm="1">
        <f t="array" ref="A130">_xlfn.IFS(AG130&gt;=70,"70 and Older",AND(AG130&gt;=60,AG130&lt;70),"60-69",AND(AG130&gt;=50,AG130&lt;60),"50-59",AND(AG130&gt;=40,AG130&lt;50),"40-49",AND(AG130&gt;=30,AG130&lt;40),"30-39",AND(AG130&gt;=20,AG130&lt;30),"20-29")</f>
        <v>50-59</v>
      </c>
      <c r="B130" s="1" t="str" cm="1">
        <f t="array" ref="B130">_xlfn.IFS(AO130=1,$AO$1,AP130=1,$AP$1,AQ130=1,$AQ$1,AR130=1,$AR$1,AS130=1,$AS$1)</f>
        <v>Graduation</v>
      </c>
      <c r="C130" s="1" t="str" cm="1">
        <f t="array" ref="C130">_xlfn.IFS(AJ130=1,$AJ$1,AK130=1,$AK$1,AL130=1,$AL$1,AM130=1,$AM$1,AN130=1,$AN$1)</f>
        <v>Divorced</v>
      </c>
      <c r="D130" s="1">
        <v>0</v>
      </c>
      <c r="E130" s="1">
        <v>2</v>
      </c>
      <c r="F130" s="1" t="str" cm="1">
        <f t="array" ref="F130">_xlfn.IFS(AV130&lt;43783,"1.Low Income",AND(AV130&gt;=43783,AV130&lt;=64856),"2.Mid Income",AV130&gt;64856,"3.High Income")</f>
        <v>3.High Income</v>
      </c>
      <c r="G130" s="1" t="str" cm="1">
        <f t="array" ref="G130">_xlfn.IFS(AU130&lt;=30,"&lt;1 month",AND(AU130&gt;30,AU130&lt;=60),"1-2months",AU130&gt;60,"2months +")</f>
        <v>2months +</v>
      </c>
      <c r="H130" s="1" t="str" cm="1">
        <f t="array" ref="H130">_xlfn.IFS(AT130&lt;5,"&lt;5times",AND(AT130&gt;=5,AT130&lt;=10),"05-10times",AND(AT130&gt;=11,AT130&lt;=15),"11-15times",AT130&gt;=16,"16times or more")</f>
        <v>&lt;5times</v>
      </c>
      <c r="I130" s="1" t="s">
        <v>99</v>
      </c>
      <c r="J130" s="1" t="str">
        <f t="shared" si="3"/>
        <v>7-8 years</v>
      </c>
      <c r="K130" s="2">
        <v>92</v>
      </c>
      <c r="L130" s="2">
        <v>4</v>
      </c>
      <c r="M130" s="2">
        <v>18</v>
      </c>
      <c r="N130" s="2">
        <v>3</v>
      </c>
      <c r="O130" s="2">
        <v>3</v>
      </c>
      <c r="P130" s="2">
        <v>6</v>
      </c>
      <c r="Q130" s="8">
        <v>0</v>
      </c>
      <c r="R130" s="8">
        <v>0</v>
      </c>
      <c r="S130" s="8">
        <v>0</v>
      </c>
      <c r="T130" s="8">
        <v>0</v>
      </c>
      <c r="U130" s="8">
        <v>0</v>
      </c>
      <c r="V130" s="8">
        <v>0</v>
      </c>
      <c r="W130" s="6">
        <v>1</v>
      </c>
      <c r="X130" s="6">
        <v>2</v>
      </c>
      <c r="Y130" s="6">
        <v>1</v>
      </c>
      <c r="Z130" s="6">
        <v>4</v>
      </c>
      <c r="AB130" s="1">
        <v>1153</v>
      </c>
      <c r="AC130" s="1">
        <v>1061</v>
      </c>
      <c r="AD130" s="1">
        <v>0</v>
      </c>
      <c r="AE130" s="1">
        <v>3</v>
      </c>
      <c r="AF130" s="1">
        <v>11</v>
      </c>
      <c r="AG130" s="1">
        <v>58</v>
      </c>
      <c r="AH130" s="1">
        <v>2818</v>
      </c>
      <c r="AI130" s="11">
        <f t="shared" ref="AI130:AI193" si="4">AH130/365</f>
        <v>7.720547945205479</v>
      </c>
      <c r="AJ130" s="1">
        <v>1</v>
      </c>
      <c r="AK130" s="1">
        <v>0</v>
      </c>
      <c r="AL130" s="1">
        <v>0</v>
      </c>
      <c r="AM130" s="1">
        <v>0</v>
      </c>
      <c r="AN130" s="1">
        <v>0</v>
      </c>
      <c r="AO130" s="1">
        <v>0</v>
      </c>
      <c r="AP130" s="1">
        <v>0</v>
      </c>
      <c r="AQ130" s="1">
        <v>1</v>
      </c>
      <c r="AR130" s="1">
        <v>0</v>
      </c>
      <c r="AS130" s="1">
        <v>0</v>
      </c>
      <c r="AT130" s="1">
        <v>2</v>
      </c>
      <c r="AU130" s="1">
        <v>85</v>
      </c>
      <c r="AV130" s="1">
        <v>80427</v>
      </c>
    </row>
    <row r="131" spans="1:48" s="1" customFormat="1" x14ac:dyDescent="0.25">
      <c r="A131" s="1" t="str" cm="1">
        <f t="array" ref="A131">_xlfn.IFS(AG131&gt;=70,"70 and Older",AND(AG131&gt;=60,AG131&lt;70),"60-69",AND(AG131&gt;=50,AG131&lt;60),"50-59",AND(AG131&gt;=40,AG131&lt;50),"40-49",AND(AG131&gt;=30,AG131&lt;40),"30-39",AND(AG131&gt;=20,AG131&lt;30),"20-29")</f>
        <v>70 and Older</v>
      </c>
      <c r="B131" s="1" t="str" cm="1">
        <f t="array" ref="B131">_xlfn.IFS(AO131=1,$AO$1,AP131=1,$AP$1,AQ131=1,$AQ$1,AR131=1,$AR$1,AS131=1,$AS$1)</f>
        <v>Graduation</v>
      </c>
      <c r="C131" s="1" t="str" cm="1">
        <f t="array" ref="C131">_xlfn.IFS(AJ131=1,$AJ$1,AK131=1,$AK$1,AL131=1,$AL$1,AM131=1,$AM$1,AN131=1,$AN$1)</f>
        <v>Married</v>
      </c>
      <c r="D131" s="1">
        <v>1</v>
      </c>
      <c r="E131" s="1">
        <v>1</v>
      </c>
      <c r="F131" s="1" t="str" cm="1">
        <f t="array" ref="F131">_xlfn.IFS(AV131&lt;43783,"1.Low Income",AND(AV131&gt;=43783,AV131&lt;=64856),"2.Mid Income",AV131&gt;64856,"3.High Income")</f>
        <v>3.High Income</v>
      </c>
      <c r="G131" s="1" t="str" cm="1">
        <f t="array" ref="G131">_xlfn.IFS(AU131&lt;=30,"&lt;1 month",AND(AU131&gt;30,AU131&lt;=60),"1-2months",AU131&gt;60,"2months +")</f>
        <v>2months +</v>
      </c>
      <c r="H131" s="1" t="str" cm="1">
        <f t="array" ref="H131">_xlfn.IFS(AT131&lt;5,"&lt;5times",AND(AT131&gt;=5,AT131&lt;=10),"05-10times",AND(AT131&gt;=11,AT131&lt;=15),"11-15times",AT131&gt;=16,"16times or more")</f>
        <v>&lt;5times</v>
      </c>
      <c r="I131" s="1" t="s">
        <v>99</v>
      </c>
      <c r="J131" s="1" t="str">
        <f t="shared" ref="J131:J194" si="5">IF(AI131&gt;7,"7-8 years",IF(AND(AI131&gt;6,AI131&lt;=7),"6-7 years",IF(AI131&lt;=6,"4-6 years","invalid")))</f>
        <v>7-8 years</v>
      </c>
      <c r="K131" s="2">
        <v>109</v>
      </c>
      <c r="L131" s="2">
        <v>18</v>
      </c>
      <c r="M131" s="2">
        <v>16</v>
      </c>
      <c r="N131" s="2">
        <v>24</v>
      </c>
      <c r="O131" s="2">
        <v>26</v>
      </c>
      <c r="P131" s="2">
        <v>18</v>
      </c>
      <c r="Q131" s="8">
        <v>0</v>
      </c>
      <c r="R131" s="8">
        <v>0</v>
      </c>
      <c r="S131" s="8">
        <v>0</v>
      </c>
      <c r="T131" s="8">
        <v>0</v>
      </c>
      <c r="U131" s="8">
        <v>0</v>
      </c>
      <c r="V131" s="8">
        <v>0</v>
      </c>
      <c r="W131" s="6">
        <v>4</v>
      </c>
      <c r="X131" s="6">
        <v>3</v>
      </c>
      <c r="Y131" s="6">
        <v>1</v>
      </c>
      <c r="Z131" s="6">
        <v>5</v>
      </c>
      <c r="AB131" s="1">
        <v>437</v>
      </c>
      <c r="AC131" s="1">
        <v>420</v>
      </c>
      <c r="AD131" s="1">
        <v>0</v>
      </c>
      <c r="AE131" s="1">
        <v>3</v>
      </c>
      <c r="AF131" s="1">
        <v>11</v>
      </c>
      <c r="AG131" s="1">
        <v>70</v>
      </c>
      <c r="AH131" s="1">
        <v>2818</v>
      </c>
      <c r="AI131" s="11">
        <f t="shared" si="4"/>
        <v>7.720547945205479</v>
      </c>
      <c r="AJ131" s="1">
        <v>0</v>
      </c>
      <c r="AK131" s="1">
        <v>1</v>
      </c>
      <c r="AL131" s="1">
        <v>0</v>
      </c>
      <c r="AM131" s="1">
        <v>0</v>
      </c>
      <c r="AN131" s="1">
        <v>0</v>
      </c>
      <c r="AO131" s="1">
        <v>0</v>
      </c>
      <c r="AP131" s="1">
        <v>0</v>
      </c>
      <c r="AQ131" s="1">
        <v>1</v>
      </c>
      <c r="AR131" s="1">
        <v>0</v>
      </c>
      <c r="AS131" s="1">
        <v>0</v>
      </c>
      <c r="AT131" s="1">
        <v>2</v>
      </c>
      <c r="AU131" s="1">
        <v>74</v>
      </c>
      <c r="AV131" s="1">
        <v>77520</v>
      </c>
    </row>
    <row r="132" spans="1:48" s="1" customFormat="1" x14ac:dyDescent="0.25">
      <c r="A132" s="1" t="str" cm="1">
        <f t="array" ref="A132">_xlfn.IFS(AG132&gt;=70,"70 and Older",AND(AG132&gt;=60,AG132&lt;70),"60-69",AND(AG132&gt;=50,AG132&lt;60),"50-59",AND(AG132&gt;=40,AG132&lt;50),"40-49",AND(AG132&gt;=30,AG132&lt;40),"30-39",AND(AG132&gt;=20,AG132&lt;30),"20-29")</f>
        <v>40-49</v>
      </c>
      <c r="B132" s="1" t="str" cm="1">
        <f t="array" ref="B132">_xlfn.IFS(AO132=1,$AO$1,AP132=1,$AP$1,AQ132=1,$AQ$1,AR132=1,$AR$1,AS132=1,$AS$1)</f>
        <v>Graduation</v>
      </c>
      <c r="C132" s="1" t="str" cm="1">
        <f t="array" ref="C132">_xlfn.IFS(AJ132=1,$AJ$1,AK132=1,$AK$1,AL132=1,$AL$1,AM132=1,$AM$1,AN132=1,$AN$1)</f>
        <v>Divorced</v>
      </c>
      <c r="D132" s="1">
        <v>1</v>
      </c>
      <c r="E132" s="1">
        <v>0</v>
      </c>
      <c r="F132" s="1" t="str" cm="1">
        <f t="array" ref="F132">_xlfn.IFS(AV132&lt;43783,"1.Low Income",AND(AV132&gt;=43783,AV132&lt;=64856),"2.Mid Income",AV132&gt;64856,"3.High Income")</f>
        <v>3.High Income</v>
      </c>
      <c r="G132" s="1" t="str" cm="1">
        <f t="array" ref="G132">_xlfn.IFS(AU132&lt;=30,"&lt;1 month",AND(AU132&gt;30,AU132&lt;=60),"1-2months",AU132&gt;60,"2months +")</f>
        <v>1-2months</v>
      </c>
      <c r="H132" s="1" t="str" cm="1">
        <f t="array" ref="H132">_xlfn.IFS(AT132&lt;5,"&lt;5times",AND(AT132&gt;=5,AT132&lt;=10),"05-10times",AND(AT132&gt;=11,AT132&lt;=15),"11-15times",AT132&gt;=16,"16times or more")</f>
        <v>&lt;5times</v>
      </c>
      <c r="I132" s="1" t="s">
        <v>99</v>
      </c>
      <c r="J132" s="1" t="str">
        <f t="shared" si="5"/>
        <v>7-8 years</v>
      </c>
      <c r="K132" s="2">
        <v>20</v>
      </c>
      <c r="L132" s="2">
        <v>2</v>
      </c>
      <c r="M132" s="2">
        <v>9</v>
      </c>
      <c r="N132" s="2">
        <v>4</v>
      </c>
      <c r="O132" s="2">
        <v>6</v>
      </c>
      <c r="P132" s="2">
        <v>20</v>
      </c>
      <c r="Q132" s="8">
        <v>0</v>
      </c>
      <c r="R132" s="8">
        <v>0</v>
      </c>
      <c r="S132" s="8">
        <v>0</v>
      </c>
      <c r="T132" s="8">
        <v>0</v>
      </c>
      <c r="U132" s="8">
        <v>0</v>
      </c>
      <c r="V132" s="8">
        <v>0</v>
      </c>
      <c r="W132" s="6">
        <v>1</v>
      </c>
      <c r="X132" s="6">
        <v>1</v>
      </c>
      <c r="Y132" s="6">
        <v>1</v>
      </c>
      <c r="Z132" s="6">
        <v>2</v>
      </c>
      <c r="AB132" s="1">
        <v>343</v>
      </c>
      <c r="AC132" s="1">
        <v>309</v>
      </c>
      <c r="AD132" s="1">
        <v>0</v>
      </c>
      <c r="AE132" s="1">
        <v>3</v>
      </c>
      <c r="AF132" s="1">
        <v>11</v>
      </c>
      <c r="AG132" s="1">
        <v>44</v>
      </c>
      <c r="AH132" s="1">
        <v>2818</v>
      </c>
      <c r="AI132" s="11">
        <f t="shared" si="4"/>
        <v>7.720547945205479</v>
      </c>
      <c r="AJ132" s="1">
        <v>1</v>
      </c>
      <c r="AK132" s="1">
        <v>0</v>
      </c>
      <c r="AL132" s="1">
        <v>0</v>
      </c>
      <c r="AM132" s="1">
        <v>0</v>
      </c>
      <c r="AN132" s="1">
        <v>0</v>
      </c>
      <c r="AO132" s="1">
        <v>0</v>
      </c>
      <c r="AP132" s="1">
        <v>0</v>
      </c>
      <c r="AQ132" s="1">
        <v>1</v>
      </c>
      <c r="AR132" s="1">
        <v>0</v>
      </c>
      <c r="AS132" s="1">
        <v>0</v>
      </c>
      <c r="AT132" s="1">
        <v>2</v>
      </c>
      <c r="AU132" s="1">
        <v>39</v>
      </c>
      <c r="AV132" s="1">
        <v>76773</v>
      </c>
    </row>
    <row r="133" spans="1:48" s="1" customFormat="1" x14ac:dyDescent="0.25">
      <c r="A133" s="1" t="str" cm="1">
        <f t="array" ref="A133">_xlfn.IFS(AG133&gt;=70,"70 and Older",AND(AG133&gt;=60,AG133&lt;70),"60-69",AND(AG133&gt;=50,AG133&lt;60),"50-59",AND(AG133&gt;=40,AG133&lt;50),"40-49",AND(AG133&gt;=30,AG133&lt;40),"30-39",AND(AG133&gt;=20,AG133&lt;30),"20-29")</f>
        <v>40-49</v>
      </c>
      <c r="B133" s="1" t="str" cm="1">
        <f t="array" ref="B133">_xlfn.IFS(AO133=1,$AO$1,AP133=1,$AP$1,AQ133=1,$AQ$1,AR133=1,$AR$1,AS133=1,$AS$1)</f>
        <v>PhD</v>
      </c>
      <c r="C133" s="1" t="str" cm="1">
        <f t="array" ref="C133">_xlfn.IFS(AJ133=1,$AJ$1,AK133=1,$AK$1,AL133=1,$AL$1,AM133=1,$AM$1,AN133=1,$AN$1)</f>
        <v>Widow</v>
      </c>
      <c r="D133" s="1">
        <v>1</v>
      </c>
      <c r="E133" s="1">
        <v>1</v>
      </c>
      <c r="F133" s="1" t="str" cm="1">
        <f t="array" ref="F133">_xlfn.IFS(AV133&lt;43783,"1.Low Income",AND(AV133&gt;=43783,AV133&lt;=64856),"2.Mid Income",AV133&gt;64856,"3.High Income")</f>
        <v>3.High Income</v>
      </c>
      <c r="G133" s="1" t="str" cm="1">
        <f t="array" ref="G133">_xlfn.IFS(AU133&lt;=30,"&lt;1 month",AND(AU133&gt;30,AU133&lt;=60),"1-2months",AU133&gt;60,"2months +")</f>
        <v>2months +</v>
      </c>
      <c r="H133" s="1" t="str" cm="1">
        <f t="array" ref="H133">_xlfn.IFS(AT133&lt;5,"&lt;5times",AND(AT133&gt;=5,AT133&lt;=10),"05-10times",AND(AT133&gt;=11,AT133&lt;=15),"11-15times",AT133&gt;=16,"16times or more")</f>
        <v>&lt;5times</v>
      </c>
      <c r="I133" s="1" t="s">
        <v>99</v>
      </c>
      <c r="J133" s="1" t="str">
        <f t="shared" si="5"/>
        <v>7-8 years</v>
      </c>
      <c r="K133" s="2">
        <v>26</v>
      </c>
      <c r="L133" s="2">
        <v>0</v>
      </c>
      <c r="M133" s="2">
        <v>8</v>
      </c>
      <c r="N133" s="2">
        <v>0</v>
      </c>
      <c r="O133" s="2">
        <v>0</v>
      </c>
      <c r="P133" s="2">
        <v>3</v>
      </c>
      <c r="Q133" s="8">
        <v>0</v>
      </c>
      <c r="R133" s="8">
        <v>0</v>
      </c>
      <c r="S133" s="8">
        <v>0</v>
      </c>
      <c r="T133" s="8">
        <v>0</v>
      </c>
      <c r="U133" s="8">
        <v>0</v>
      </c>
      <c r="V133" s="8">
        <v>0</v>
      </c>
      <c r="W133" s="6">
        <v>2</v>
      </c>
      <c r="X133" s="6">
        <v>2</v>
      </c>
      <c r="Y133" s="6">
        <v>0</v>
      </c>
      <c r="Z133" s="6">
        <v>3</v>
      </c>
      <c r="AB133" s="1">
        <v>1051</v>
      </c>
      <c r="AC133" s="1">
        <v>1010</v>
      </c>
      <c r="AD133" s="1">
        <v>0</v>
      </c>
      <c r="AE133" s="1">
        <v>3</v>
      </c>
      <c r="AF133" s="1">
        <v>11</v>
      </c>
      <c r="AG133" s="1">
        <v>49</v>
      </c>
      <c r="AH133" s="1">
        <v>2818</v>
      </c>
      <c r="AI133" s="11">
        <f t="shared" si="4"/>
        <v>7.720547945205479</v>
      </c>
      <c r="AJ133" s="1">
        <v>0</v>
      </c>
      <c r="AK133" s="1">
        <v>0</v>
      </c>
      <c r="AL133" s="1">
        <v>0</v>
      </c>
      <c r="AM133" s="1">
        <v>0</v>
      </c>
      <c r="AN133" s="1">
        <v>1</v>
      </c>
      <c r="AO133" s="1">
        <v>0</v>
      </c>
      <c r="AP133" s="1">
        <v>0</v>
      </c>
      <c r="AQ133" s="1">
        <v>0</v>
      </c>
      <c r="AR133" s="1">
        <v>0</v>
      </c>
      <c r="AS133" s="1">
        <v>1</v>
      </c>
      <c r="AT133" s="1">
        <v>3</v>
      </c>
      <c r="AU133" s="1">
        <v>85</v>
      </c>
      <c r="AV133" s="1">
        <v>73454</v>
      </c>
    </row>
    <row r="134" spans="1:48" s="1" customFormat="1" x14ac:dyDescent="0.25">
      <c r="A134" s="1" t="str" cm="1">
        <f t="array" ref="A134">_xlfn.IFS(AG134&gt;=70,"70 and Older",AND(AG134&gt;=60,AG134&lt;70),"60-69",AND(AG134&gt;=50,AG134&lt;60),"50-59",AND(AG134&gt;=40,AG134&lt;50),"40-49",AND(AG134&gt;=30,AG134&lt;40),"30-39",AND(AG134&gt;=20,AG134&lt;30),"20-29")</f>
        <v>30-39</v>
      </c>
      <c r="B134" s="1" t="str" cm="1">
        <f t="array" ref="B134">_xlfn.IFS(AO134=1,$AO$1,AP134=1,$AP$1,AQ134=1,$AQ$1,AR134=1,$AR$1,AS134=1,$AS$1)</f>
        <v>Graduation</v>
      </c>
      <c r="C134" s="1" t="str" cm="1">
        <f t="array" ref="C134">_xlfn.IFS(AJ134=1,$AJ$1,AK134=1,$AK$1,AL134=1,$AL$1,AM134=1,$AM$1,AN134=1,$AN$1)</f>
        <v>Married</v>
      </c>
      <c r="D134" s="1">
        <v>0</v>
      </c>
      <c r="E134" s="1">
        <v>0</v>
      </c>
      <c r="F134" s="1" t="str" cm="1">
        <f t="array" ref="F134">_xlfn.IFS(AV134&lt;43783,"1.Low Income",AND(AV134&gt;=43783,AV134&lt;=64856),"2.Mid Income",AV134&gt;64856,"3.High Income")</f>
        <v>2.Mid Income</v>
      </c>
      <c r="G134" s="1" t="str" cm="1">
        <f t="array" ref="G134">_xlfn.IFS(AU134&lt;=30,"&lt;1 month",AND(AU134&gt;30,AU134&lt;=60),"1-2months",AU134&gt;60,"2months +")</f>
        <v>1-2months</v>
      </c>
      <c r="H134" s="1" t="str" cm="1">
        <f t="array" ref="H134">_xlfn.IFS(AT134&lt;5,"&lt;5times",AND(AT134&gt;=5,AT134&lt;=10),"05-10times",AND(AT134&gt;=11,AT134&lt;=15),"11-15times",AT134&gt;=16,"16times or more")</f>
        <v>&lt;5times</v>
      </c>
      <c r="I134" s="1" t="s">
        <v>99</v>
      </c>
      <c r="J134" s="1" t="str">
        <f t="shared" si="5"/>
        <v>7-8 years</v>
      </c>
      <c r="K134" s="2">
        <v>4</v>
      </c>
      <c r="L134" s="2">
        <v>8</v>
      </c>
      <c r="M134" s="2">
        <v>11</v>
      </c>
      <c r="N134" s="2">
        <v>12</v>
      </c>
      <c r="O134" s="2">
        <v>2</v>
      </c>
      <c r="P134" s="2">
        <v>13</v>
      </c>
      <c r="Q134" s="8">
        <v>0</v>
      </c>
      <c r="R134" s="8">
        <v>0</v>
      </c>
      <c r="S134" s="8">
        <v>1</v>
      </c>
      <c r="T134" s="8">
        <v>0</v>
      </c>
      <c r="U134" s="8">
        <v>0</v>
      </c>
      <c r="V134" s="8">
        <v>0</v>
      </c>
      <c r="W134" s="6">
        <v>1</v>
      </c>
      <c r="X134" s="6">
        <v>2</v>
      </c>
      <c r="Y134" s="6">
        <v>0</v>
      </c>
      <c r="Z134" s="6">
        <v>3</v>
      </c>
      <c r="AB134" s="1">
        <v>125</v>
      </c>
      <c r="AC134" s="1">
        <v>40</v>
      </c>
      <c r="AD134" s="1">
        <v>0</v>
      </c>
      <c r="AE134" s="1">
        <v>3</v>
      </c>
      <c r="AF134" s="1">
        <v>11</v>
      </c>
      <c r="AG134" s="1">
        <v>33</v>
      </c>
      <c r="AH134" s="1">
        <v>2818</v>
      </c>
      <c r="AI134" s="11">
        <f t="shared" si="4"/>
        <v>7.720547945205479</v>
      </c>
      <c r="AJ134" s="1">
        <v>0</v>
      </c>
      <c r="AK134" s="1">
        <v>1</v>
      </c>
      <c r="AL134" s="1">
        <v>0</v>
      </c>
      <c r="AM134" s="1">
        <v>0</v>
      </c>
      <c r="AN134" s="1">
        <v>0</v>
      </c>
      <c r="AO134" s="1">
        <v>0</v>
      </c>
      <c r="AP134" s="1">
        <v>0</v>
      </c>
      <c r="AQ134" s="1">
        <v>1</v>
      </c>
      <c r="AR134" s="1">
        <v>0</v>
      </c>
      <c r="AS134" s="1">
        <v>0</v>
      </c>
      <c r="AT134" s="1">
        <v>4</v>
      </c>
      <c r="AU134" s="1">
        <v>51</v>
      </c>
      <c r="AV134" s="1">
        <v>63810</v>
      </c>
    </row>
    <row r="135" spans="1:48" s="1" customFormat="1" x14ac:dyDescent="0.25">
      <c r="A135" s="1" t="str" cm="1">
        <f t="array" ref="A135">_xlfn.IFS(AG135&gt;=70,"70 and Older",AND(AG135&gt;=60,AG135&lt;70),"60-69",AND(AG135&gt;=50,AG135&lt;60),"50-59",AND(AG135&gt;=40,AG135&lt;50),"40-49",AND(AG135&gt;=30,AG135&lt;40),"30-39",AND(AG135&gt;=20,AG135&lt;30),"20-29")</f>
        <v>50-59</v>
      </c>
      <c r="B135" s="1" t="str" cm="1">
        <f t="array" ref="B135">_xlfn.IFS(AO135=1,$AO$1,AP135=1,$AP$1,AQ135=1,$AQ$1,AR135=1,$AR$1,AS135=1,$AS$1)</f>
        <v>Master</v>
      </c>
      <c r="C135" s="1" t="str" cm="1">
        <f t="array" ref="C135">_xlfn.IFS(AJ135=1,$AJ$1,AK135=1,$AK$1,AL135=1,$AL$1,AM135=1,$AM$1,AN135=1,$AN$1)</f>
        <v>Widow</v>
      </c>
      <c r="D135" s="1">
        <v>1</v>
      </c>
      <c r="E135" s="1">
        <v>1</v>
      </c>
      <c r="F135" s="1" t="str" cm="1">
        <f t="array" ref="F135">_xlfn.IFS(AV135&lt;43783,"1.Low Income",AND(AV135&gt;=43783,AV135&lt;=64856),"2.Mid Income",AV135&gt;64856,"3.High Income")</f>
        <v>2.Mid Income</v>
      </c>
      <c r="G135" s="1" t="str" cm="1">
        <f t="array" ref="G135">_xlfn.IFS(AU135&lt;=30,"&lt;1 month",AND(AU135&gt;30,AU135&lt;=60),"1-2months",AU135&gt;60,"2months +")</f>
        <v>&lt;1 month</v>
      </c>
      <c r="H135" s="1" t="str" cm="1">
        <f t="array" ref="H135">_xlfn.IFS(AT135&lt;5,"&lt;5times",AND(AT135&gt;=5,AT135&lt;=10),"05-10times",AND(AT135&gt;=11,AT135&lt;=15),"11-15times",AT135&gt;=16,"16times or more")</f>
        <v>05-10times</v>
      </c>
      <c r="I135" s="1" t="s">
        <v>99</v>
      </c>
      <c r="J135" s="1" t="str">
        <f t="shared" si="5"/>
        <v>7-8 years</v>
      </c>
      <c r="K135" s="2">
        <v>73</v>
      </c>
      <c r="L135" s="2">
        <v>57</v>
      </c>
      <c r="M135" s="2">
        <v>100</v>
      </c>
      <c r="N135" s="2">
        <v>71</v>
      </c>
      <c r="O135" s="2">
        <v>15</v>
      </c>
      <c r="P135" s="2">
        <v>0</v>
      </c>
      <c r="Q135" s="8">
        <v>0</v>
      </c>
      <c r="R135" s="8">
        <v>0</v>
      </c>
      <c r="S135" s="8">
        <v>0</v>
      </c>
      <c r="T135" s="8">
        <v>0</v>
      </c>
      <c r="U135" s="8">
        <v>0</v>
      </c>
      <c r="V135" s="8">
        <v>1</v>
      </c>
      <c r="W135" s="6">
        <v>5</v>
      </c>
      <c r="X135" s="6">
        <v>6</v>
      </c>
      <c r="Y135" s="6">
        <v>1</v>
      </c>
      <c r="Z135" s="6">
        <v>5</v>
      </c>
      <c r="AB135" s="1">
        <v>297</v>
      </c>
      <c r="AC135" s="1">
        <v>241</v>
      </c>
      <c r="AD135" s="1">
        <v>0</v>
      </c>
      <c r="AE135" s="1">
        <v>3</v>
      </c>
      <c r="AF135" s="1">
        <v>11</v>
      </c>
      <c r="AG135" s="1">
        <v>55</v>
      </c>
      <c r="AH135" s="1">
        <v>2818</v>
      </c>
      <c r="AI135" s="11">
        <f t="shared" si="4"/>
        <v>7.720547945205479</v>
      </c>
      <c r="AJ135" s="1">
        <v>0</v>
      </c>
      <c r="AK135" s="1">
        <v>0</v>
      </c>
      <c r="AL135" s="1">
        <v>0</v>
      </c>
      <c r="AM135" s="1">
        <v>0</v>
      </c>
      <c r="AN135" s="1">
        <v>1</v>
      </c>
      <c r="AO135" s="1">
        <v>0</v>
      </c>
      <c r="AP135" s="1">
        <v>0</v>
      </c>
      <c r="AQ135" s="1">
        <v>0</v>
      </c>
      <c r="AR135" s="1">
        <v>1</v>
      </c>
      <c r="AS135" s="1">
        <v>0</v>
      </c>
      <c r="AT135" s="1">
        <v>5</v>
      </c>
      <c r="AU135" s="1">
        <v>13</v>
      </c>
      <c r="AV135" s="1">
        <v>59354</v>
      </c>
    </row>
    <row r="136" spans="1:48" s="1" customFormat="1" x14ac:dyDescent="0.25">
      <c r="A136" s="1" t="str" cm="1">
        <f t="array" ref="A136">_xlfn.IFS(AG136&gt;=70,"70 and Older",AND(AG136&gt;=60,AG136&lt;70),"60-69",AND(AG136&gt;=50,AG136&lt;60),"50-59",AND(AG136&gt;=40,AG136&lt;50),"40-49",AND(AG136&gt;=30,AG136&lt;40),"30-39",AND(AG136&gt;=20,AG136&lt;30),"20-29")</f>
        <v>50-59</v>
      </c>
      <c r="B136" s="1" t="str" cm="1">
        <f t="array" ref="B136">_xlfn.IFS(AO136=1,$AO$1,AP136=1,$AP$1,AQ136=1,$AQ$1,AR136=1,$AR$1,AS136=1,$AS$1)</f>
        <v>2nd Cycle</v>
      </c>
      <c r="C136" s="1" t="str" cm="1">
        <f t="array" ref="C136">_xlfn.IFS(AJ136=1,$AJ$1,AK136=1,$AK$1,AL136=1,$AL$1,AM136=1,$AM$1,AN136=1,$AN$1)</f>
        <v>Widow</v>
      </c>
      <c r="D136" s="1">
        <v>0</v>
      </c>
      <c r="E136" s="1">
        <v>1</v>
      </c>
      <c r="F136" s="1" t="str" cm="1">
        <f t="array" ref="F136">_xlfn.IFS(AV136&lt;43783,"1.Low Income",AND(AV136&gt;=43783,AV136&lt;=64856),"2.Mid Income",AV136&gt;64856,"3.High Income")</f>
        <v>3.High Income</v>
      </c>
      <c r="G136" s="1" t="str" cm="1">
        <f t="array" ref="G136">_xlfn.IFS(AU136&lt;=30,"&lt;1 month",AND(AU136&gt;30,AU136&lt;=60),"1-2months",AU136&gt;60,"2months +")</f>
        <v>1-2months</v>
      </c>
      <c r="H136" s="1" t="str" cm="1">
        <f t="array" ref="H136">_xlfn.IFS(AT136&lt;5,"&lt;5times",AND(AT136&gt;=5,AT136&lt;=10),"05-10times",AND(AT136&gt;=11,AT136&lt;=15),"11-15times",AT136&gt;=16,"16times or more")</f>
        <v>&lt;5times</v>
      </c>
      <c r="I136" s="1" t="s">
        <v>99</v>
      </c>
      <c r="J136" s="1" t="str">
        <f t="shared" si="5"/>
        <v>7-8 years</v>
      </c>
      <c r="K136" s="2">
        <v>656</v>
      </c>
      <c r="L136" s="2">
        <v>38</v>
      </c>
      <c r="M136" s="2">
        <v>161</v>
      </c>
      <c r="N136" s="2">
        <v>62</v>
      </c>
      <c r="O136" s="2">
        <v>47</v>
      </c>
      <c r="P136" s="2">
        <v>37</v>
      </c>
      <c r="Q136" s="8">
        <v>0</v>
      </c>
      <c r="R136" s="8">
        <v>0</v>
      </c>
      <c r="S136" s="8">
        <v>0</v>
      </c>
      <c r="T136" s="8">
        <v>0</v>
      </c>
      <c r="U136" s="8">
        <v>0</v>
      </c>
      <c r="V136" s="8">
        <v>0</v>
      </c>
      <c r="W136" s="6">
        <v>3</v>
      </c>
      <c r="X136" s="6">
        <v>8</v>
      </c>
      <c r="Y136" s="6">
        <v>9</v>
      </c>
      <c r="Z136" s="6">
        <v>7</v>
      </c>
      <c r="AB136" s="1">
        <v>1006</v>
      </c>
      <c r="AC136" s="1">
        <v>940</v>
      </c>
      <c r="AD136" s="1">
        <v>0</v>
      </c>
      <c r="AE136" s="1">
        <v>3</v>
      </c>
      <c r="AF136" s="1">
        <v>11</v>
      </c>
      <c r="AG136" s="1">
        <v>59</v>
      </c>
      <c r="AH136" s="1">
        <v>2817</v>
      </c>
      <c r="AI136" s="11">
        <f t="shared" si="4"/>
        <v>7.7178082191780826</v>
      </c>
      <c r="AJ136" s="1">
        <v>0</v>
      </c>
      <c r="AK136" s="1">
        <v>0</v>
      </c>
      <c r="AL136" s="1">
        <v>0</v>
      </c>
      <c r="AM136" s="1">
        <v>0</v>
      </c>
      <c r="AN136" s="1">
        <v>1</v>
      </c>
      <c r="AO136" s="1">
        <v>1</v>
      </c>
      <c r="AP136" s="1">
        <v>0</v>
      </c>
      <c r="AQ136" s="1">
        <v>0</v>
      </c>
      <c r="AR136" s="1">
        <v>0</v>
      </c>
      <c r="AS136" s="1">
        <v>0</v>
      </c>
      <c r="AT136" s="1">
        <v>4</v>
      </c>
      <c r="AU136" s="1">
        <v>43</v>
      </c>
      <c r="AV136" s="1">
        <v>67384</v>
      </c>
    </row>
    <row r="137" spans="1:48" s="1" customFormat="1" x14ac:dyDescent="0.25">
      <c r="A137" s="1" t="str" cm="1">
        <f t="array" ref="A137">_xlfn.IFS(AG137&gt;=70,"70 and Older",AND(AG137&gt;=60,AG137&lt;70),"60-69",AND(AG137&gt;=50,AG137&lt;60),"50-59",AND(AG137&gt;=40,AG137&lt;50),"40-49",AND(AG137&gt;=30,AG137&lt;40),"30-39",AND(AG137&gt;=20,AG137&lt;30),"20-29")</f>
        <v>40-49</v>
      </c>
      <c r="B137" s="1" t="str" cm="1">
        <f t="array" ref="B137">_xlfn.IFS(AO137=1,$AO$1,AP137=1,$AP$1,AQ137=1,$AQ$1,AR137=1,$AR$1,AS137=1,$AS$1)</f>
        <v>Basic</v>
      </c>
      <c r="C137" s="1" t="str" cm="1">
        <f t="array" ref="C137">_xlfn.IFS(AJ137=1,$AJ$1,AK137=1,$AK$1,AL137=1,$AL$1,AM137=1,$AM$1,AN137=1,$AN$1)</f>
        <v>Together</v>
      </c>
      <c r="D137" s="1">
        <v>1</v>
      </c>
      <c r="E137" s="1">
        <v>0</v>
      </c>
      <c r="F137" s="1" t="str" cm="1">
        <f t="array" ref="F137">_xlfn.IFS(AV137&lt;43783,"1.Low Income",AND(AV137&gt;=43783,AV137&lt;=64856),"2.Mid Income",AV137&gt;64856,"3.High Income")</f>
        <v>2.Mid Income</v>
      </c>
      <c r="G137" s="1" t="str" cm="1">
        <f t="array" ref="G137">_xlfn.IFS(AU137&lt;=30,"&lt;1 month",AND(AU137&gt;30,AU137&lt;=60),"1-2months",AU137&gt;60,"2months +")</f>
        <v>2months +</v>
      </c>
      <c r="H137" s="1" t="str" cm="1">
        <f t="array" ref="H137">_xlfn.IFS(AT137&lt;5,"&lt;5times",AND(AT137&gt;=5,AT137&lt;=10),"05-10times",AND(AT137&gt;=11,AT137&lt;=15),"11-15times",AT137&gt;=16,"16times or more")</f>
        <v>05-10times</v>
      </c>
      <c r="I137" s="1" t="s">
        <v>99</v>
      </c>
      <c r="J137" s="1" t="str">
        <f t="shared" si="5"/>
        <v>7-8 years</v>
      </c>
      <c r="K137" s="2">
        <v>1</v>
      </c>
      <c r="L137" s="2">
        <v>2</v>
      </c>
      <c r="M137" s="2">
        <v>8</v>
      </c>
      <c r="N137" s="2">
        <v>4</v>
      </c>
      <c r="O137" s="2">
        <v>3</v>
      </c>
      <c r="P137" s="2">
        <v>13</v>
      </c>
      <c r="Q137" s="8">
        <v>0</v>
      </c>
      <c r="R137" s="8">
        <v>0</v>
      </c>
      <c r="S137" s="8">
        <v>1</v>
      </c>
      <c r="T137" s="8">
        <v>0</v>
      </c>
      <c r="U137" s="8">
        <v>0</v>
      </c>
      <c r="V137" s="8">
        <v>1</v>
      </c>
      <c r="W137" s="6">
        <v>2</v>
      </c>
      <c r="X137" s="6">
        <v>1</v>
      </c>
      <c r="Y137" s="6">
        <v>1</v>
      </c>
      <c r="Z137" s="6">
        <v>2</v>
      </c>
      <c r="AB137" s="1">
        <v>44</v>
      </c>
      <c r="AC137" s="1">
        <v>8</v>
      </c>
      <c r="AD137" s="1">
        <v>1</v>
      </c>
      <c r="AE137" s="1">
        <v>3</v>
      </c>
      <c r="AF137" s="1">
        <v>11</v>
      </c>
      <c r="AG137" s="1">
        <v>42</v>
      </c>
      <c r="AH137" s="1">
        <v>2817</v>
      </c>
      <c r="AI137" s="11">
        <f t="shared" si="4"/>
        <v>7.7178082191780826</v>
      </c>
      <c r="AJ137" s="1">
        <v>0</v>
      </c>
      <c r="AK137" s="1">
        <v>0</v>
      </c>
      <c r="AL137" s="1">
        <v>0</v>
      </c>
      <c r="AM137" s="1">
        <v>1</v>
      </c>
      <c r="AN137" s="1">
        <v>0</v>
      </c>
      <c r="AO137" s="1">
        <v>0</v>
      </c>
      <c r="AP137" s="1">
        <v>1</v>
      </c>
      <c r="AQ137" s="1">
        <v>0</v>
      </c>
      <c r="AR137" s="1">
        <v>0</v>
      </c>
      <c r="AS137" s="1">
        <v>0</v>
      </c>
      <c r="AT137" s="1">
        <v>5</v>
      </c>
      <c r="AU137" s="1">
        <v>75</v>
      </c>
      <c r="AV137" s="1">
        <v>63810</v>
      </c>
    </row>
    <row r="138" spans="1:48" s="1" customFormat="1" x14ac:dyDescent="0.25">
      <c r="A138" s="1" t="str" cm="1">
        <f t="array" ref="A138">_xlfn.IFS(AG138&gt;=70,"70 and Older",AND(AG138&gt;=60,AG138&lt;70),"60-69",AND(AG138&gt;=50,AG138&lt;60),"50-59",AND(AG138&gt;=40,AG138&lt;50),"40-49",AND(AG138&gt;=30,AG138&lt;40),"30-39",AND(AG138&gt;=20,AG138&lt;30),"20-29")</f>
        <v>40-49</v>
      </c>
      <c r="B138" s="1" t="str" cm="1">
        <f t="array" ref="B138">_xlfn.IFS(AO138=1,$AO$1,AP138=1,$AP$1,AQ138=1,$AQ$1,AR138=1,$AR$1,AS138=1,$AS$1)</f>
        <v>Basic</v>
      </c>
      <c r="C138" s="1" t="str" cm="1">
        <f t="array" ref="C138">_xlfn.IFS(AJ138=1,$AJ$1,AK138=1,$AK$1,AL138=1,$AL$1,AM138=1,$AM$1,AN138=1,$AN$1)</f>
        <v>Together</v>
      </c>
      <c r="D138" s="1">
        <v>1</v>
      </c>
      <c r="E138" s="1">
        <v>0</v>
      </c>
      <c r="F138" s="1" t="str" cm="1">
        <f t="array" ref="F138">_xlfn.IFS(AV138&lt;43783,"1.Low Income",AND(AV138&gt;=43783,AV138&lt;=64856),"2.Mid Income",AV138&gt;64856,"3.High Income")</f>
        <v>2.Mid Income</v>
      </c>
      <c r="G138" s="1" t="str" cm="1">
        <f t="array" ref="G138">_xlfn.IFS(AU138&lt;=30,"&lt;1 month",AND(AU138&gt;30,AU138&lt;=60),"1-2months",AU138&gt;60,"2months +")</f>
        <v>2months +</v>
      </c>
      <c r="H138" s="1" t="str" cm="1">
        <f t="array" ref="H138">_xlfn.IFS(AT138&lt;5,"&lt;5times",AND(AT138&gt;=5,AT138&lt;=10),"05-10times",AND(AT138&gt;=11,AT138&lt;=15),"11-15times",AT138&gt;=16,"16times or more")</f>
        <v>05-10times</v>
      </c>
      <c r="I138" s="1" t="s">
        <v>99</v>
      </c>
      <c r="J138" s="1" t="str">
        <f t="shared" si="5"/>
        <v>7-8 years</v>
      </c>
      <c r="K138" s="2">
        <v>1</v>
      </c>
      <c r="L138" s="2">
        <v>3</v>
      </c>
      <c r="M138" s="2">
        <v>3</v>
      </c>
      <c r="N138" s="2">
        <v>8</v>
      </c>
      <c r="O138" s="2">
        <v>1</v>
      </c>
      <c r="P138" s="2">
        <v>13</v>
      </c>
      <c r="Q138" s="8">
        <v>0</v>
      </c>
      <c r="R138" s="8">
        <v>0</v>
      </c>
      <c r="S138" s="8">
        <v>0</v>
      </c>
      <c r="T138" s="8">
        <v>0</v>
      </c>
      <c r="U138" s="8">
        <v>0</v>
      </c>
      <c r="V138" s="8">
        <v>0</v>
      </c>
      <c r="W138" s="6">
        <v>2</v>
      </c>
      <c r="X138" s="6">
        <v>1</v>
      </c>
      <c r="Y138" s="6">
        <v>0</v>
      </c>
      <c r="Z138" s="6">
        <v>3</v>
      </c>
      <c r="AB138" s="1">
        <v>44</v>
      </c>
      <c r="AC138" s="1">
        <v>8</v>
      </c>
      <c r="AD138" s="1">
        <v>1</v>
      </c>
      <c r="AE138" s="1">
        <v>3</v>
      </c>
      <c r="AF138" s="1">
        <v>11</v>
      </c>
      <c r="AG138" s="1">
        <v>42</v>
      </c>
      <c r="AH138" s="1">
        <v>2817</v>
      </c>
      <c r="AI138" s="11">
        <f t="shared" si="4"/>
        <v>7.7178082191780826</v>
      </c>
      <c r="AJ138" s="1">
        <v>0</v>
      </c>
      <c r="AK138" s="1">
        <v>0</v>
      </c>
      <c r="AL138" s="1">
        <v>0</v>
      </c>
      <c r="AM138" s="1">
        <v>1</v>
      </c>
      <c r="AN138" s="1">
        <v>0</v>
      </c>
      <c r="AO138" s="1">
        <v>0</v>
      </c>
      <c r="AP138" s="1">
        <v>1</v>
      </c>
      <c r="AQ138" s="1">
        <v>0</v>
      </c>
      <c r="AR138" s="1">
        <v>0</v>
      </c>
      <c r="AS138" s="1">
        <v>0</v>
      </c>
      <c r="AT138" s="1">
        <v>5</v>
      </c>
      <c r="AU138" s="1">
        <v>97</v>
      </c>
      <c r="AV138" s="1">
        <v>63777</v>
      </c>
    </row>
    <row r="139" spans="1:48" s="1" customFormat="1" x14ac:dyDescent="0.25">
      <c r="A139" s="1" t="str" cm="1">
        <f t="array" ref="A139">_xlfn.IFS(AG139&gt;=70,"70 and Older",AND(AG139&gt;=60,AG139&lt;70),"60-69",AND(AG139&gt;=50,AG139&lt;60),"50-59",AND(AG139&gt;=40,AG139&lt;50),"40-49",AND(AG139&gt;=30,AG139&lt;40),"30-39",AND(AG139&gt;=20,AG139&lt;30),"20-29")</f>
        <v>60-69</v>
      </c>
      <c r="B139" s="1" t="str" cm="1">
        <f t="array" ref="B139">_xlfn.IFS(AO139=1,$AO$1,AP139=1,$AP$1,AQ139=1,$AQ$1,AR139=1,$AR$1,AS139=1,$AS$1)</f>
        <v>PhD</v>
      </c>
      <c r="C139" s="1" t="str" cm="1">
        <f t="array" ref="C139">_xlfn.IFS(AJ139=1,$AJ$1,AK139=1,$AK$1,AL139=1,$AL$1,AM139=1,$AM$1,AN139=1,$AN$1)</f>
        <v>Widow</v>
      </c>
      <c r="D139" s="1">
        <v>0</v>
      </c>
      <c r="E139" s="1">
        <v>1</v>
      </c>
      <c r="F139" s="1" t="str" cm="1">
        <f t="array" ref="F139">_xlfn.IFS(AV139&lt;43783,"1.Low Income",AND(AV139&gt;=43783,AV139&lt;=64856),"2.Mid Income",AV139&gt;64856,"3.High Income")</f>
        <v>3.High Income</v>
      </c>
      <c r="G139" s="1" t="str" cm="1">
        <f t="array" ref="G139">_xlfn.IFS(AU139&lt;=30,"&lt;1 month",AND(AU139&gt;30,AU139&lt;=60),"1-2months",AU139&gt;60,"2months +")</f>
        <v>&lt;1 month</v>
      </c>
      <c r="H139" s="1" t="str" cm="1">
        <f t="array" ref="H139">_xlfn.IFS(AT139&lt;5,"&lt;5times",AND(AT139&gt;=5,AT139&lt;=10),"05-10times",AND(AT139&gt;=11,AT139&lt;=15),"11-15times",AT139&gt;=16,"16times or more")</f>
        <v>&lt;5times</v>
      </c>
      <c r="I139" s="1" t="s">
        <v>99</v>
      </c>
      <c r="J139" s="1" t="str">
        <f t="shared" si="5"/>
        <v>7-8 years</v>
      </c>
      <c r="K139" s="2">
        <v>425</v>
      </c>
      <c r="L139" s="2">
        <v>115</v>
      </c>
      <c r="M139" s="2">
        <v>292</v>
      </c>
      <c r="N139" s="2">
        <v>23</v>
      </c>
      <c r="O139" s="2">
        <v>35</v>
      </c>
      <c r="P139" s="2">
        <v>79</v>
      </c>
      <c r="Q139" s="8">
        <v>0</v>
      </c>
      <c r="R139" s="8">
        <v>0</v>
      </c>
      <c r="S139" s="8">
        <v>0</v>
      </c>
      <c r="T139" s="8">
        <v>0</v>
      </c>
      <c r="U139" s="8">
        <v>0</v>
      </c>
      <c r="V139" s="8">
        <v>0</v>
      </c>
      <c r="W139" s="6">
        <v>1</v>
      </c>
      <c r="X139" s="6">
        <v>6</v>
      </c>
      <c r="Y139" s="6">
        <v>6</v>
      </c>
      <c r="Z139" s="6">
        <v>11</v>
      </c>
      <c r="AB139" s="1">
        <v>490</v>
      </c>
      <c r="AC139" s="1">
        <v>452</v>
      </c>
      <c r="AD139" s="1">
        <v>2</v>
      </c>
      <c r="AE139" s="1">
        <v>3</v>
      </c>
      <c r="AF139" s="1">
        <v>11</v>
      </c>
      <c r="AG139" s="1">
        <v>64</v>
      </c>
      <c r="AH139" s="1">
        <v>2816</v>
      </c>
      <c r="AI139" s="11">
        <f t="shared" si="4"/>
        <v>7.7150684931506852</v>
      </c>
      <c r="AJ139" s="1">
        <v>0</v>
      </c>
      <c r="AK139" s="1">
        <v>0</v>
      </c>
      <c r="AL139" s="1">
        <v>0</v>
      </c>
      <c r="AM139" s="1">
        <v>0</v>
      </c>
      <c r="AN139" s="1">
        <v>1</v>
      </c>
      <c r="AO139" s="1">
        <v>0</v>
      </c>
      <c r="AP139" s="1">
        <v>0</v>
      </c>
      <c r="AQ139" s="1">
        <v>0</v>
      </c>
      <c r="AR139" s="1">
        <v>0</v>
      </c>
      <c r="AS139" s="1">
        <v>1</v>
      </c>
      <c r="AT139" s="1">
        <v>2</v>
      </c>
      <c r="AU139" s="1">
        <v>25</v>
      </c>
      <c r="AV139" s="1">
        <v>82032</v>
      </c>
    </row>
    <row r="140" spans="1:48" s="1" customFormat="1" x14ac:dyDescent="0.25">
      <c r="A140" s="1" t="str" cm="1">
        <f t="array" ref="A140">_xlfn.IFS(AG140&gt;=70,"70 and Older",AND(AG140&gt;=60,AG140&lt;70),"60-69",AND(AG140&gt;=50,AG140&lt;60),"50-59",AND(AG140&gt;=40,AG140&lt;50),"40-49",AND(AG140&gt;=30,AG140&lt;40),"30-39",AND(AG140&gt;=20,AG140&lt;30),"20-29")</f>
        <v>60-69</v>
      </c>
      <c r="B140" s="1" t="str" cm="1">
        <f t="array" ref="B140">_xlfn.IFS(AO140=1,$AO$1,AP140=1,$AP$1,AQ140=1,$AQ$1,AR140=1,$AR$1,AS140=1,$AS$1)</f>
        <v>Graduation</v>
      </c>
      <c r="C140" s="1" t="str" cm="1">
        <f t="array" ref="C140">_xlfn.IFS(AJ140=1,$AJ$1,AK140=1,$AK$1,AL140=1,$AL$1,AM140=1,$AM$1,AN140=1,$AN$1)</f>
        <v>Divorced</v>
      </c>
      <c r="D140" s="1">
        <v>0</v>
      </c>
      <c r="E140" s="1">
        <v>1</v>
      </c>
      <c r="F140" s="1" t="str" cm="1">
        <f t="array" ref="F140">_xlfn.IFS(AV140&lt;43783,"1.Low Income",AND(AV140&gt;=43783,AV140&lt;=64856),"2.Mid Income",AV140&gt;64856,"3.High Income")</f>
        <v>3.High Income</v>
      </c>
      <c r="G140" s="1" t="str" cm="1">
        <f t="array" ref="G140">_xlfn.IFS(AU140&lt;=30,"&lt;1 month",AND(AU140&gt;30,AU140&lt;=60),"1-2months",AU140&gt;60,"2months +")</f>
        <v>1-2months</v>
      </c>
      <c r="H140" s="1" t="str" cm="1">
        <f t="array" ref="H140">_xlfn.IFS(AT140&lt;5,"&lt;5times",AND(AT140&gt;=5,AT140&lt;=10),"05-10times",AND(AT140&gt;=11,AT140&lt;=15),"11-15times",AT140&gt;=16,"16times or more")</f>
        <v>&lt;5times</v>
      </c>
      <c r="I140" s="1" t="s">
        <v>99</v>
      </c>
      <c r="J140" s="1" t="str">
        <f t="shared" si="5"/>
        <v>7-8 years</v>
      </c>
      <c r="K140" s="2">
        <v>362</v>
      </c>
      <c r="L140" s="2">
        <v>17</v>
      </c>
      <c r="M140" s="2">
        <v>398</v>
      </c>
      <c r="N140" s="2">
        <v>80</v>
      </c>
      <c r="O140" s="2">
        <v>35</v>
      </c>
      <c r="P140" s="2">
        <v>61</v>
      </c>
      <c r="Q140" s="8">
        <v>1</v>
      </c>
      <c r="R140" s="8">
        <v>0</v>
      </c>
      <c r="S140" s="8">
        <v>0</v>
      </c>
      <c r="T140" s="8">
        <v>0</v>
      </c>
      <c r="U140" s="8">
        <v>0</v>
      </c>
      <c r="V140" s="8">
        <v>0</v>
      </c>
      <c r="W140" s="6">
        <v>3</v>
      </c>
      <c r="X140" s="6">
        <v>5</v>
      </c>
      <c r="Y140" s="6">
        <v>3</v>
      </c>
      <c r="Z140" s="6">
        <v>5</v>
      </c>
      <c r="AB140" s="1">
        <v>1612</v>
      </c>
      <c r="AC140" s="1">
        <v>1420</v>
      </c>
      <c r="AD140" s="1">
        <v>1</v>
      </c>
      <c r="AE140" s="1">
        <v>3</v>
      </c>
      <c r="AF140" s="1">
        <v>11</v>
      </c>
      <c r="AG140" s="1">
        <v>66</v>
      </c>
      <c r="AH140" s="1">
        <v>2816</v>
      </c>
      <c r="AI140" s="11">
        <f t="shared" si="4"/>
        <v>7.7150684931506852</v>
      </c>
      <c r="AJ140" s="1">
        <v>1</v>
      </c>
      <c r="AK140" s="1">
        <v>0</v>
      </c>
      <c r="AL140" s="1">
        <v>0</v>
      </c>
      <c r="AM140" s="1">
        <v>0</v>
      </c>
      <c r="AN140" s="1">
        <v>0</v>
      </c>
      <c r="AO140" s="1">
        <v>0</v>
      </c>
      <c r="AP140" s="1">
        <v>0</v>
      </c>
      <c r="AQ140" s="1">
        <v>1</v>
      </c>
      <c r="AR140" s="1">
        <v>0</v>
      </c>
      <c r="AS140" s="1">
        <v>0</v>
      </c>
      <c r="AT140" s="1">
        <v>2</v>
      </c>
      <c r="AU140" s="1">
        <v>31</v>
      </c>
      <c r="AV140" s="1">
        <v>78353</v>
      </c>
    </row>
    <row r="141" spans="1:48" s="1" customFormat="1" x14ac:dyDescent="0.25">
      <c r="A141" s="1" t="str" cm="1">
        <f t="array" ref="A141">_xlfn.IFS(AG141&gt;=70,"70 and Older",AND(AG141&gt;=60,AG141&lt;70),"60-69",AND(AG141&gt;=50,AG141&lt;60),"50-59",AND(AG141&gt;=40,AG141&lt;50),"40-49",AND(AG141&gt;=30,AG141&lt;40),"30-39",AND(AG141&gt;=20,AG141&lt;30),"20-29")</f>
        <v>20-29</v>
      </c>
      <c r="B141" s="1" t="str" cm="1">
        <f t="array" ref="B141">_xlfn.IFS(AO141=1,$AO$1,AP141=1,$AP$1,AQ141=1,$AQ$1,AR141=1,$AR$1,AS141=1,$AS$1)</f>
        <v>Graduation</v>
      </c>
      <c r="C141" s="1" t="str" cm="1">
        <f t="array" ref="C141">_xlfn.IFS(AJ141=1,$AJ$1,AK141=1,$AK$1,AL141=1,$AL$1,AM141=1,$AM$1,AN141=1,$AN$1)</f>
        <v>Single</v>
      </c>
      <c r="D141" s="1">
        <v>0</v>
      </c>
      <c r="E141" s="1">
        <v>1</v>
      </c>
      <c r="F141" s="1" t="str" cm="1">
        <f t="array" ref="F141">_xlfn.IFS(AV141&lt;43783,"1.Low Income",AND(AV141&gt;=43783,AV141&lt;=64856),"2.Mid Income",AV141&gt;64856,"3.High Income")</f>
        <v>3.High Income</v>
      </c>
      <c r="G141" s="1" t="str" cm="1">
        <f t="array" ref="G141">_xlfn.IFS(AU141&lt;=30,"&lt;1 month",AND(AU141&gt;30,AU141&lt;=60),"1-2months",AU141&gt;60,"2months +")</f>
        <v>1-2months</v>
      </c>
      <c r="H141" s="1" t="str" cm="1">
        <f t="array" ref="H141">_xlfn.IFS(AT141&lt;5,"&lt;5times",AND(AT141&gt;=5,AT141&lt;=10),"05-10times",AND(AT141&gt;=11,AT141&lt;=15),"11-15times",AT141&gt;=16,"16times or more")</f>
        <v>&lt;5times</v>
      </c>
      <c r="I141" s="1" t="s">
        <v>99</v>
      </c>
      <c r="J141" s="1" t="str">
        <f t="shared" si="5"/>
        <v>7-8 years</v>
      </c>
      <c r="K141" s="2">
        <v>279</v>
      </c>
      <c r="L141" s="2">
        <v>0</v>
      </c>
      <c r="M141" s="2">
        <v>18</v>
      </c>
      <c r="N141" s="2">
        <v>0</v>
      </c>
      <c r="O141" s="2">
        <v>0</v>
      </c>
      <c r="P141" s="2">
        <v>9</v>
      </c>
      <c r="Q141" s="8">
        <v>0</v>
      </c>
      <c r="R141" s="8">
        <v>0</v>
      </c>
      <c r="S141" s="8">
        <v>0</v>
      </c>
      <c r="T141" s="8">
        <v>1</v>
      </c>
      <c r="U141" s="8">
        <v>0</v>
      </c>
      <c r="V141" s="8">
        <v>0</v>
      </c>
      <c r="W141" s="6">
        <v>2</v>
      </c>
      <c r="X141" s="6">
        <v>3</v>
      </c>
      <c r="Y141" s="6">
        <v>1</v>
      </c>
      <c r="Z141" s="6">
        <v>8</v>
      </c>
      <c r="AB141" s="1">
        <v>535</v>
      </c>
      <c r="AC141" s="1">
        <v>390</v>
      </c>
      <c r="AD141" s="1">
        <v>0</v>
      </c>
      <c r="AE141" s="1">
        <v>3</v>
      </c>
      <c r="AF141" s="1">
        <v>11</v>
      </c>
      <c r="AG141" s="1">
        <v>28</v>
      </c>
      <c r="AH141" s="1">
        <v>2816</v>
      </c>
      <c r="AI141" s="11">
        <f t="shared" si="4"/>
        <v>7.7150684931506852</v>
      </c>
      <c r="AJ141" s="1">
        <v>0</v>
      </c>
      <c r="AK141" s="1">
        <v>0</v>
      </c>
      <c r="AL141" s="1">
        <v>1</v>
      </c>
      <c r="AM141" s="1">
        <v>0</v>
      </c>
      <c r="AN141" s="1">
        <v>0</v>
      </c>
      <c r="AO141" s="1">
        <v>0</v>
      </c>
      <c r="AP141" s="1">
        <v>0</v>
      </c>
      <c r="AQ141" s="1">
        <v>1</v>
      </c>
      <c r="AR141" s="1">
        <v>0</v>
      </c>
      <c r="AS141" s="1">
        <v>0</v>
      </c>
      <c r="AT141" s="1">
        <v>2</v>
      </c>
      <c r="AU141" s="1">
        <v>57</v>
      </c>
      <c r="AV141" s="1">
        <v>77226</v>
      </c>
    </row>
    <row r="142" spans="1:48" s="1" customFormat="1" x14ac:dyDescent="0.25">
      <c r="A142" s="1" t="str" cm="1">
        <f t="array" ref="A142">_xlfn.IFS(AG142&gt;=70,"70 and Older",AND(AG142&gt;=60,AG142&lt;70),"60-69",AND(AG142&gt;=50,AG142&lt;60),"50-59",AND(AG142&gt;=40,AG142&lt;50),"40-49",AND(AG142&gt;=30,AG142&lt;40),"30-39",AND(AG142&gt;=20,AG142&lt;30),"20-29")</f>
        <v>50-59</v>
      </c>
      <c r="B142" s="1" t="str" cm="1">
        <f t="array" ref="B142">_xlfn.IFS(AO142=1,$AO$1,AP142=1,$AP$1,AQ142=1,$AQ$1,AR142=1,$AR$1,AS142=1,$AS$1)</f>
        <v>Master</v>
      </c>
      <c r="C142" s="1" t="str" cm="1">
        <f t="array" ref="C142">_xlfn.IFS(AJ142=1,$AJ$1,AK142=1,$AK$1,AL142=1,$AL$1,AM142=1,$AM$1,AN142=1,$AN$1)</f>
        <v>Together</v>
      </c>
      <c r="D142" s="1">
        <v>1</v>
      </c>
      <c r="E142" s="1">
        <v>1</v>
      </c>
      <c r="F142" s="1" t="str" cm="1">
        <f t="array" ref="F142">_xlfn.IFS(AV142&lt;43783,"1.Low Income",AND(AV142&gt;=43783,AV142&lt;=64856),"2.Mid Income",AV142&gt;64856,"3.High Income")</f>
        <v>3.High Income</v>
      </c>
      <c r="G142" s="1" t="str" cm="1">
        <f t="array" ref="G142">_xlfn.IFS(AU142&lt;=30,"&lt;1 month",AND(AU142&gt;30,AU142&lt;=60),"1-2months",AU142&gt;60,"2months +")</f>
        <v>2months +</v>
      </c>
      <c r="H142" s="1" t="str" cm="1">
        <f t="array" ref="H142">_xlfn.IFS(AT142&lt;5,"&lt;5times",AND(AT142&gt;=5,AT142&lt;=10),"05-10times",AND(AT142&gt;=11,AT142&lt;=15),"11-15times",AT142&gt;=16,"16times or more")</f>
        <v>&lt;5times</v>
      </c>
      <c r="I142" s="1" t="s">
        <v>99</v>
      </c>
      <c r="J142" s="1" t="str">
        <f t="shared" si="5"/>
        <v>7-8 years</v>
      </c>
      <c r="K142" s="2">
        <v>13</v>
      </c>
      <c r="L142" s="2">
        <v>2</v>
      </c>
      <c r="M142" s="2">
        <v>14</v>
      </c>
      <c r="N142" s="2">
        <v>8</v>
      </c>
      <c r="O142" s="2">
        <v>7</v>
      </c>
      <c r="P142" s="2">
        <v>4</v>
      </c>
      <c r="Q142" s="8">
        <v>0</v>
      </c>
      <c r="R142" s="8">
        <v>0</v>
      </c>
      <c r="S142" s="8">
        <v>0</v>
      </c>
      <c r="T142" s="8">
        <v>0</v>
      </c>
      <c r="U142" s="8">
        <v>0</v>
      </c>
      <c r="V142" s="8">
        <v>0</v>
      </c>
      <c r="W142" s="6">
        <v>4</v>
      </c>
      <c r="X142" s="6">
        <v>2</v>
      </c>
      <c r="Y142" s="6">
        <v>0</v>
      </c>
      <c r="Z142" s="6">
        <v>4</v>
      </c>
      <c r="AB142" s="1">
        <v>91</v>
      </c>
      <c r="AC142" s="1">
        <v>79</v>
      </c>
      <c r="AD142" s="1">
        <v>0</v>
      </c>
      <c r="AE142" s="1">
        <v>3</v>
      </c>
      <c r="AF142" s="1">
        <v>11</v>
      </c>
      <c r="AG142" s="1">
        <v>52</v>
      </c>
      <c r="AH142" s="1">
        <v>2816</v>
      </c>
      <c r="AI142" s="11">
        <f t="shared" si="4"/>
        <v>7.7150684931506852</v>
      </c>
      <c r="AJ142" s="1">
        <v>0</v>
      </c>
      <c r="AK142" s="1">
        <v>0</v>
      </c>
      <c r="AL142" s="1">
        <v>0</v>
      </c>
      <c r="AM142" s="1">
        <v>1</v>
      </c>
      <c r="AN142" s="1">
        <v>0</v>
      </c>
      <c r="AO142" s="1">
        <v>0</v>
      </c>
      <c r="AP142" s="1">
        <v>0</v>
      </c>
      <c r="AQ142" s="1">
        <v>0</v>
      </c>
      <c r="AR142" s="1">
        <v>1</v>
      </c>
      <c r="AS142" s="1">
        <v>0</v>
      </c>
      <c r="AT142" s="1">
        <v>4</v>
      </c>
      <c r="AU142" s="1">
        <v>72</v>
      </c>
      <c r="AV142" s="1">
        <v>69098</v>
      </c>
    </row>
    <row r="143" spans="1:48" s="1" customFormat="1" x14ac:dyDescent="0.25">
      <c r="A143" s="1" t="str" cm="1">
        <f t="array" ref="A143">_xlfn.IFS(AG143&gt;=70,"70 and Older",AND(AG143&gt;=60,AG143&lt;70),"60-69",AND(AG143&gt;=50,AG143&lt;60),"50-59",AND(AG143&gt;=40,AG143&lt;50),"40-49",AND(AG143&gt;=30,AG143&lt;40),"30-39",AND(AG143&gt;=20,AG143&lt;30),"20-29")</f>
        <v>60-69</v>
      </c>
      <c r="B143" s="1" t="str" cm="1">
        <f t="array" ref="B143">_xlfn.IFS(AO143=1,$AO$1,AP143=1,$AP$1,AQ143=1,$AQ$1,AR143=1,$AR$1,AS143=1,$AS$1)</f>
        <v>Master</v>
      </c>
      <c r="C143" s="1" t="str" cm="1">
        <f t="array" ref="C143">_xlfn.IFS(AJ143=1,$AJ$1,AK143=1,$AK$1,AL143=1,$AL$1,AM143=1,$AM$1,AN143=1,$AN$1)</f>
        <v>Married</v>
      </c>
      <c r="D143" s="1">
        <v>0</v>
      </c>
      <c r="E143" s="1">
        <v>1</v>
      </c>
      <c r="F143" s="1" t="str" cm="1">
        <f t="array" ref="F143">_xlfn.IFS(AV143&lt;43783,"1.Low Income",AND(AV143&gt;=43783,AV143&lt;=64856),"2.Mid Income",AV143&gt;64856,"3.High Income")</f>
        <v>3.High Income</v>
      </c>
      <c r="G143" s="1" t="str" cm="1">
        <f t="array" ref="G143">_xlfn.IFS(AU143&lt;=30,"&lt;1 month",AND(AU143&gt;30,AU143&lt;=60),"1-2months",AU143&gt;60,"2months +")</f>
        <v>1-2months</v>
      </c>
      <c r="H143" s="1" t="str" cm="1">
        <f t="array" ref="H143">_xlfn.IFS(AT143&lt;5,"&lt;5times",AND(AT143&gt;=5,AT143&lt;=10),"05-10times",AND(AT143&gt;=11,AT143&lt;=15),"11-15times",AT143&gt;=16,"16times or more")</f>
        <v>&lt;5times</v>
      </c>
      <c r="I143" s="1" t="s">
        <v>99</v>
      </c>
      <c r="J143" s="1" t="str">
        <f t="shared" si="5"/>
        <v>7-8 years</v>
      </c>
      <c r="K143" s="2">
        <v>284</v>
      </c>
      <c r="L143" s="2">
        <v>3</v>
      </c>
      <c r="M143" s="2">
        <v>84</v>
      </c>
      <c r="N143" s="2">
        <v>4</v>
      </c>
      <c r="O143" s="2">
        <v>7</v>
      </c>
      <c r="P143" s="2">
        <v>23</v>
      </c>
      <c r="Q143" s="8">
        <v>0</v>
      </c>
      <c r="R143" s="8">
        <v>0</v>
      </c>
      <c r="S143" s="8">
        <v>0</v>
      </c>
      <c r="T143" s="8">
        <v>0</v>
      </c>
      <c r="U143" s="8">
        <v>0</v>
      </c>
      <c r="V143" s="8">
        <v>0</v>
      </c>
      <c r="W143" s="6">
        <v>2</v>
      </c>
      <c r="X143" s="6">
        <v>4</v>
      </c>
      <c r="Y143" s="6">
        <v>2</v>
      </c>
      <c r="Z143" s="6">
        <v>8</v>
      </c>
      <c r="AB143" s="1">
        <v>1241</v>
      </c>
      <c r="AC143" s="1">
        <v>1229</v>
      </c>
      <c r="AD143" s="1">
        <v>0</v>
      </c>
      <c r="AE143" s="1">
        <v>3</v>
      </c>
      <c r="AF143" s="1">
        <v>11</v>
      </c>
      <c r="AG143" s="1">
        <v>66</v>
      </c>
      <c r="AH143" s="1">
        <v>2815</v>
      </c>
      <c r="AI143" s="11">
        <f t="shared" si="4"/>
        <v>7.7123287671232879</v>
      </c>
      <c r="AJ143" s="1">
        <v>0</v>
      </c>
      <c r="AK143" s="1">
        <v>1</v>
      </c>
      <c r="AL143" s="1">
        <v>0</v>
      </c>
      <c r="AM143" s="1">
        <v>0</v>
      </c>
      <c r="AN143" s="1">
        <v>0</v>
      </c>
      <c r="AO143" s="1">
        <v>0</v>
      </c>
      <c r="AP143" s="1">
        <v>0</v>
      </c>
      <c r="AQ143" s="1">
        <v>0</v>
      </c>
      <c r="AR143" s="1">
        <v>1</v>
      </c>
      <c r="AS143" s="1">
        <v>0</v>
      </c>
      <c r="AT143" s="1">
        <v>2</v>
      </c>
      <c r="AU143" s="1">
        <v>55</v>
      </c>
      <c r="AV143" s="1">
        <v>78468</v>
      </c>
    </row>
    <row r="144" spans="1:48" s="1" customFormat="1" x14ac:dyDescent="0.25">
      <c r="A144" s="1" t="str" cm="1">
        <f t="array" ref="A144">_xlfn.IFS(AG144&gt;=70,"70 and Older",AND(AG144&gt;=60,AG144&lt;70),"60-69",AND(AG144&gt;=50,AG144&lt;60),"50-59",AND(AG144&gt;=40,AG144&lt;50),"40-49",AND(AG144&gt;=30,AG144&lt;40),"30-39",AND(AG144&gt;=20,AG144&lt;30),"20-29")</f>
        <v>40-49</v>
      </c>
      <c r="B144" s="1" t="str" cm="1">
        <f t="array" ref="B144">_xlfn.IFS(AO144=1,$AO$1,AP144=1,$AP$1,AQ144=1,$AQ$1,AR144=1,$AR$1,AS144=1,$AS$1)</f>
        <v>Graduation</v>
      </c>
      <c r="C144" s="1" t="str" cm="1">
        <f t="array" ref="C144">_xlfn.IFS(AJ144=1,$AJ$1,AK144=1,$AK$1,AL144=1,$AL$1,AM144=1,$AM$1,AN144=1,$AN$1)</f>
        <v>Married</v>
      </c>
      <c r="D144" s="1">
        <v>0</v>
      </c>
      <c r="E144" s="1">
        <v>1</v>
      </c>
      <c r="F144" s="1" t="str" cm="1">
        <f t="array" ref="F144">_xlfn.IFS(AV144&lt;43783,"1.Low Income",AND(AV144&gt;=43783,AV144&lt;=64856),"2.Mid Income",AV144&gt;64856,"3.High Income")</f>
        <v>3.High Income</v>
      </c>
      <c r="G144" s="1" t="str" cm="1">
        <f t="array" ref="G144">_xlfn.IFS(AU144&lt;=30,"&lt;1 month",AND(AU144&gt;30,AU144&lt;=60),"1-2months",AU144&gt;60,"2months +")</f>
        <v>&lt;1 month</v>
      </c>
      <c r="H144" s="1" t="str" cm="1">
        <f t="array" ref="H144">_xlfn.IFS(AT144&lt;5,"&lt;5times",AND(AT144&gt;=5,AT144&lt;=10),"05-10times",AND(AT144&gt;=11,AT144&lt;=15),"11-15times",AT144&gt;=16,"16times or more")</f>
        <v>&lt;5times</v>
      </c>
      <c r="I144" s="1" t="s">
        <v>99</v>
      </c>
      <c r="J144" s="1" t="str">
        <f t="shared" si="5"/>
        <v>7-8 years</v>
      </c>
      <c r="K144" s="2">
        <v>811</v>
      </c>
      <c r="L144" s="2">
        <v>76</v>
      </c>
      <c r="M144" s="2">
        <v>428</v>
      </c>
      <c r="N144" s="2">
        <v>99</v>
      </c>
      <c r="O144" s="2">
        <v>137</v>
      </c>
      <c r="P144" s="2">
        <v>107</v>
      </c>
      <c r="Q144" s="8">
        <v>0</v>
      </c>
      <c r="R144" s="8">
        <v>0</v>
      </c>
      <c r="S144" s="8">
        <v>0</v>
      </c>
      <c r="T144" s="8">
        <v>0</v>
      </c>
      <c r="U144" s="8">
        <v>0</v>
      </c>
      <c r="V144" s="8">
        <v>0</v>
      </c>
      <c r="W144" s="6">
        <v>3</v>
      </c>
      <c r="X144" s="6">
        <v>10</v>
      </c>
      <c r="Y144" s="6">
        <v>4</v>
      </c>
      <c r="Z144" s="6">
        <v>9</v>
      </c>
      <c r="AB144" s="1">
        <v>1783</v>
      </c>
      <c r="AC144" s="1">
        <v>1697</v>
      </c>
      <c r="AD144" s="1">
        <v>0</v>
      </c>
      <c r="AE144" s="1">
        <v>3</v>
      </c>
      <c r="AF144" s="1">
        <v>11</v>
      </c>
      <c r="AG144" s="1">
        <v>43</v>
      </c>
      <c r="AH144" s="1">
        <v>2815</v>
      </c>
      <c r="AI144" s="11">
        <f t="shared" si="4"/>
        <v>7.7123287671232879</v>
      </c>
      <c r="AJ144" s="1">
        <v>0</v>
      </c>
      <c r="AK144" s="1">
        <v>1</v>
      </c>
      <c r="AL144" s="1">
        <v>0</v>
      </c>
      <c r="AM144" s="1">
        <v>0</v>
      </c>
      <c r="AN144" s="1">
        <v>0</v>
      </c>
      <c r="AO144" s="1">
        <v>0</v>
      </c>
      <c r="AP144" s="1">
        <v>0</v>
      </c>
      <c r="AQ144" s="1">
        <v>1</v>
      </c>
      <c r="AR144" s="1">
        <v>0</v>
      </c>
      <c r="AS144" s="1">
        <v>0</v>
      </c>
      <c r="AT144" s="1">
        <v>4</v>
      </c>
      <c r="AU144" s="1">
        <v>12</v>
      </c>
      <c r="AV144" s="1">
        <v>68281</v>
      </c>
    </row>
    <row r="145" spans="1:51" s="1" customFormat="1" x14ac:dyDescent="0.25">
      <c r="A145" s="1" t="str" cm="1">
        <f t="array" ref="A145">_xlfn.IFS(AG145&gt;=70,"70 and Older",AND(AG145&gt;=60,AG145&lt;70),"60-69",AND(AG145&gt;=50,AG145&lt;60),"50-59",AND(AG145&gt;=40,AG145&lt;50),"40-49",AND(AG145&gt;=30,AG145&lt;40),"30-39",AND(AG145&gt;=20,AG145&lt;30),"20-29")</f>
        <v>40-49</v>
      </c>
      <c r="B145" s="1" t="str" cm="1">
        <f t="array" ref="B145">_xlfn.IFS(AO145=1,$AO$1,AP145=1,$AP$1,AQ145=1,$AQ$1,AR145=1,$AR$1,AS145=1,$AS$1)</f>
        <v>Graduation</v>
      </c>
      <c r="C145" s="1" t="str" cm="1">
        <f t="array" ref="C145">_xlfn.IFS(AJ145=1,$AJ$1,AK145=1,$AK$1,AL145=1,$AL$1,AM145=1,$AM$1,AN145=1,$AN$1)</f>
        <v>Married</v>
      </c>
      <c r="D145" s="1">
        <v>1</v>
      </c>
      <c r="E145" s="1">
        <v>0</v>
      </c>
      <c r="F145" s="1" t="str" cm="1">
        <f t="array" ref="F145">_xlfn.IFS(AV145&lt;43783,"1.Low Income",AND(AV145&gt;=43783,AV145&lt;=64856),"2.Mid Income",AV145&gt;64856,"3.High Income")</f>
        <v>3.High Income</v>
      </c>
      <c r="G145" s="1" t="str" cm="1">
        <f t="array" ref="G145">_xlfn.IFS(AU145&lt;=30,"&lt;1 month",AND(AU145&gt;30,AU145&lt;=60),"1-2months",AU145&gt;60,"2months +")</f>
        <v>2months +</v>
      </c>
      <c r="H145" s="1" t="str" cm="1">
        <f t="array" ref="H145">_xlfn.IFS(AT145&lt;5,"&lt;5times",AND(AT145&gt;=5,AT145&lt;=10),"05-10times",AND(AT145&gt;=11,AT145&lt;=15),"11-15times",AT145&gt;=16,"16times or more")</f>
        <v>&lt;5times</v>
      </c>
      <c r="I145" s="1" t="s">
        <v>99</v>
      </c>
      <c r="J145" s="1" t="str">
        <f t="shared" si="5"/>
        <v>7-8 years</v>
      </c>
      <c r="K145" s="2">
        <v>22</v>
      </c>
      <c r="L145" s="2">
        <v>3</v>
      </c>
      <c r="M145" s="2">
        <v>18</v>
      </c>
      <c r="N145" s="2">
        <v>0</v>
      </c>
      <c r="O145" s="2">
        <v>0</v>
      </c>
      <c r="P145" s="2">
        <v>11</v>
      </c>
      <c r="Q145" s="8">
        <v>0</v>
      </c>
      <c r="R145" s="8">
        <v>0</v>
      </c>
      <c r="S145" s="8">
        <v>0</v>
      </c>
      <c r="T145" s="8">
        <v>0</v>
      </c>
      <c r="U145" s="8">
        <v>0</v>
      </c>
      <c r="V145" s="8">
        <v>0</v>
      </c>
      <c r="W145" s="6">
        <v>1</v>
      </c>
      <c r="X145" s="6">
        <v>2</v>
      </c>
      <c r="Y145" s="6">
        <v>0</v>
      </c>
      <c r="Z145" s="6">
        <v>3</v>
      </c>
      <c r="AB145" s="1">
        <v>351</v>
      </c>
      <c r="AC145" s="1">
        <v>235</v>
      </c>
      <c r="AD145" s="1">
        <v>0</v>
      </c>
      <c r="AE145" s="1">
        <v>3</v>
      </c>
      <c r="AF145" s="1">
        <v>11</v>
      </c>
      <c r="AG145" s="1">
        <v>49</v>
      </c>
      <c r="AH145" s="1">
        <v>2815</v>
      </c>
      <c r="AI145" s="11">
        <f t="shared" si="4"/>
        <v>7.7123287671232879</v>
      </c>
      <c r="AJ145" s="1">
        <v>0</v>
      </c>
      <c r="AK145" s="1">
        <v>1</v>
      </c>
      <c r="AL145" s="1">
        <v>0</v>
      </c>
      <c r="AM145" s="1">
        <v>0</v>
      </c>
      <c r="AN145" s="1">
        <v>0</v>
      </c>
      <c r="AO145" s="1">
        <v>0</v>
      </c>
      <c r="AP145" s="1">
        <v>0</v>
      </c>
      <c r="AQ145" s="1">
        <v>1</v>
      </c>
      <c r="AR145" s="1">
        <v>0</v>
      </c>
      <c r="AS145" s="1">
        <v>0</v>
      </c>
      <c r="AT145" s="1">
        <v>4</v>
      </c>
      <c r="AU145" s="1">
        <v>89</v>
      </c>
      <c r="AV145" s="1">
        <v>65275</v>
      </c>
    </row>
    <row r="146" spans="1:51" s="1" customFormat="1" x14ac:dyDescent="0.25">
      <c r="A146" s="1" t="str" cm="1">
        <f t="array" ref="A146">_xlfn.IFS(AG146&gt;=70,"70 and Older",AND(AG146&gt;=60,AG146&lt;70),"60-69",AND(AG146&gt;=50,AG146&lt;60),"50-59",AND(AG146&gt;=40,AG146&lt;50),"40-49",AND(AG146&gt;=30,AG146&lt;40),"30-39",AND(AG146&gt;=20,AG146&lt;30),"20-29")</f>
        <v>40-49</v>
      </c>
      <c r="B146" s="1" t="str" cm="1">
        <f t="array" ref="B146">_xlfn.IFS(AO146=1,$AO$1,AP146=1,$AP$1,AQ146=1,$AQ$1,AR146=1,$AR$1,AS146=1,$AS$1)</f>
        <v>PhD</v>
      </c>
      <c r="C146" s="1" t="str" cm="1">
        <f t="array" ref="C146">_xlfn.IFS(AJ146=1,$AJ$1,AK146=1,$AK$1,AL146=1,$AL$1,AM146=1,$AM$1,AN146=1,$AN$1)</f>
        <v>Single</v>
      </c>
      <c r="D146" s="1">
        <v>0</v>
      </c>
      <c r="E146" s="1">
        <v>0</v>
      </c>
      <c r="F146" s="1" t="str" cm="1">
        <f t="array" ref="F146">_xlfn.IFS(AV146&lt;43783,"1.Low Income",AND(AV146&gt;=43783,AV146&lt;=64856),"2.Mid Income",AV146&gt;64856,"3.High Income")</f>
        <v>3.High Income</v>
      </c>
      <c r="G146" s="1" t="str" cm="1">
        <f t="array" ref="G146">_xlfn.IFS(AU146&lt;=30,"&lt;1 month",AND(AU146&gt;30,AU146&lt;=60),"1-2months",AU146&gt;60,"2months +")</f>
        <v>1-2months</v>
      </c>
      <c r="H146" s="1" t="str" cm="1">
        <f t="array" ref="H146">_xlfn.IFS(AT146&lt;5,"&lt;5times",AND(AT146&gt;=5,AT146&lt;=10),"05-10times",AND(AT146&gt;=11,AT146&lt;=15),"11-15times",AT146&gt;=16,"16times or more")</f>
        <v>&lt;5times</v>
      </c>
      <c r="I146" s="1" t="s">
        <v>99</v>
      </c>
      <c r="J146" s="1" t="str">
        <f t="shared" si="5"/>
        <v>7-8 years</v>
      </c>
      <c r="K146" s="2">
        <v>532</v>
      </c>
      <c r="L146" s="2">
        <v>21</v>
      </c>
      <c r="M146" s="2">
        <v>127</v>
      </c>
      <c r="N146" s="2">
        <v>26</v>
      </c>
      <c r="O146" s="2">
        <v>20</v>
      </c>
      <c r="P146" s="2">
        <v>20</v>
      </c>
      <c r="Q146" s="8">
        <v>0</v>
      </c>
      <c r="R146" s="8">
        <v>0</v>
      </c>
      <c r="S146" s="8">
        <v>0</v>
      </c>
      <c r="T146" s="8">
        <v>0</v>
      </c>
      <c r="U146" s="8">
        <v>1</v>
      </c>
      <c r="V146" s="8">
        <v>0</v>
      </c>
      <c r="W146" s="6">
        <v>0</v>
      </c>
      <c r="X146" s="6">
        <v>4</v>
      </c>
      <c r="Y146" s="6">
        <v>2</v>
      </c>
      <c r="Z146" s="6">
        <v>5</v>
      </c>
      <c r="AB146" s="1">
        <v>2074</v>
      </c>
      <c r="AC146" s="1">
        <v>2034</v>
      </c>
      <c r="AD146" s="1">
        <v>0</v>
      </c>
      <c r="AE146" s="1">
        <v>3</v>
      </c>
      <c r="AF146" s="1">
        <v>11</v>
      </c>
      <c r="AG146" s="1">
        <v>48</v>
      </c>
      <c r="AH146" s="1">
        <v>2814</v>
      </c>
      <c r="AI146" s="11">
        <f t="shared" si="4"/>
        <v>7.7095890410958905</v>
      </c>
      <c r="AJ146" s="1">
        <v>0</v>
      </c>
      <c r="AK146" s="1">
        <v>0</v>
      </c>
      <c r="AL146" s="1">
        <v>1</v>
      </c>
      <c r="AM146" s="1">
        <v>0</v>
      </c>
      <c r="AN146" s="1">
        <v>0</v>
      </c>
      <c r="AO146" s="1">
        <v>0</v>
      </c>
      <c r="AP146" s="1">
        <v>0</v>
      </c>
      <c r="AQ146" s="1">
        <v>0</v>
      </c>
      <c r="AR146" s="1">
        <v>0</v>
      </c>
      <c r="AS146" s="1">
        <v>1</v>
      </c>
      <c r="AT146" s="1">
        <v>1</v>
      </c>
      <c r="AU146" s="1">
        <v>42</v>
      </c>
      <c r="AV146" s="1">
        <v>95529</v>
      </c>
      <c r="AW146"/>
      <c r="AX146"/>
      <c r="AY146"/>
    </row>
    <row r="147" spans="1:51" s="1" customFormat="1" x14ac:dyDescent="0.25">
      <c r="A147" s="1" t="str" cm="1">
        <f t="array" ref="A147">_xlfn.IFS(AG147&gt;=70,"70 and Older",AND(AG147&gt;=60,AG147&lt;70),"60-69",AND(AG147&gt;=50,AG147&lt;60),"50-59",AND(AG147&gt;=40,AG147&lt;50),"40-49",AND(AG147&gt;=30,AG147&lt;40),"30-39",AND(AG147&gt;=20,AG147&lt;30),"20-29")</f>
        <v>40-49</v>
      </c>
      <c r="B147" s="1" t="str" cm="1">
        <f t="array" ref="B147">_xlfn.IFS(AO147=1,$AO$1,AP147=1,$AP$1,AQ147=1,$AQ$1,AR147=1,$AR$1,AS147=1,$AS$1)</f>
        <v>PhD</v>
      </c>
      <c r="C147" s="1" t="str" cm="1">
        <f t="array" ref="C147">_xlfn.IFS(AJ147=1,$AJ$1,AK147=1,$AK$1,AL147=1,$AL$1,AM147=1,$AM$1,AN147=1,$AN$1)</f>
        <v>Single</v>
      </c>
      <c r="D147" s="1">
        <v>0</v>
      </c>
      <c r="E147" s="1">
        <v>0</v>
      </c>
      <c r="F147" s="1" t="str" cm="1">
        <f t="array" ref="F147">_xlfn.IFS(AV147&lt;43783,"1.Low Income",AND(AV147&gt;=43783,AV147&lt;=64856),"2.Mid Income",AV147&gt;64856,"3.High Income")</f>
        <v>3.High Income</v>
      </c>
      <c r="G147" s="1" t="str" cm="1">
        <f t="array" ref="G147">_xlfn.IFS(AU147&lt;=30,"&lt;1 month",AND(AU147&gt;30,AU147&lt;=60),"1-2months",AU147&gt;60,"2months +")</f>
        <v>2months +</v>
      </c>
      <c r="H147" s="1" t="str" cm="1">
        <f t="array" ref="H147">_xlfn.IFS(AT147&lt;5,"&lt;5times",AND(AT147&gt;=5,AT147&lt;=10),"05-10times",AND(AT147&gt;=11,AT147&lt;=15),"11-15times",AT147&gt;=16,"16times or more")</f>
        <v>&lt;5times</v>
      </c>
      <c r="I147" s="1" t="s">
        <v>99</v>
      </c>
      <c r="J147" s="1" t="str">
        <f t="shared" si="5"/>
        <v>7-8 years</v>
      </c>
      <c r="K147" s="2">
        <v>446</v>
      </c>
      <c r="L147" s="2">
        <v>107</v>
      </c>
      <c r="M147" s="2">
        <v>768</v>
      </c>
      <c r="N147" s="2">
        <v>33</v>
      </c>
      <c r="O147" s="2">
        <v>196</v>
      </c>
      <c r="P147" s="2">
        <v>53</v>
      </c>
      <c r="Q147" s="8">
        <v>0</v>
      </c>
      <c r="R147" s="8">
        <v>0</v>
      </c>
      <c r="S147" s="8">
        <v>0</v>
      </c>
      <c r="T147" s="8">
        <v>0</v>
      </c>
      <c r="U147" s="8">
        <v>0</v>
      </c>
      <c r="V147" s="8">
        <v>0</v>
      </c>
      <c r="W147" s="6">
        <v>1</v>
      </c>
      <c r="X147" s="6">
        <v>5</v>
      </c>
      <c r="Y147" s="6">
        <v>6</v>
      </c>
      <c r="Z147" s="6">
        <v>6</v>
      </c>
      <c r="AB147" s="1">
        <v>2074</v>
      </c>
      <c r="AC147" s="1">
        <v>2034</v>
      </c>
      <c r="AD147" s="1">
        <v>0</v>
      </c>
      <c r="AE147" s="1">
        <v>3</v>
      </c>
      <c r="AF147" s="1">
        <v>11</v>
      </c>
      <c r="AG147" s="1">
        <v>48</v>
      </c>
      <c r="AH147" s="1">
        <v>2814</v>
      </c>
      <c r="AI147" s="11">
        <f t="shared" si="4"/>
        <v>7.7095890410958905</v>
      </c>
      <c r="AJ147" s="1">
        <v>0</v>
      </c>
      <c r="AK147" s="1">
        <v>0</v>
      </c>
      <c r="AL147" s="1">
        <v>1</v>
      </c>
      <c r="AM147" s="1">
        <v>0</v>
      </c>
      <c r="AN147" s="1">
        <v>0</v>
      </c>
      <c r="AO147" s="1">
        <v>0</v>
      </c>
      <c r="AP147" s="1">
        <v>0</v>
      </c>
      <c r="AQ147" s="1">
        <v>0</v>
      </c>
      <c r="AR147" s="1">
        <v>0</v>
      </c>
      <c r="AS147" s="1">
        <v>1</v>
      </c>
      <c r="AT147" s="1">
        <v>1</v>
      </c>
      <c r="AU147" s="1">
        <v>75</v>
      </c>
      <c r="AV147" s="1">
        <v>86037</v>
      </c>
    </row>
    <row r="148" spans="1:51" s="1" customFormat="1" x14ac:dyDescent="0.25">
      <c r="A148" s="1" t="str" cm="1">
        <f t="array" ref="A148">_xlfn.IFS(AG148&gt;=70,"70 and Older",AND(AG148&gt;=60,AG148&lt;70),"60-69",AND(AG148&gt;=50,AG148&lt;60),"50-59",AND(AG148&gt;=40,AG148&lt;50),"40-49",AND(AG148&gt;=30,AG148&lt;40),"30-39",AND(AG148&gt;=20,AG148&lt;30),"20-29")</f>
        <v>40-49</v>
      </c>
      <c r="B148" s="1" t="str" cm="1">
        <f t="array" ref="B148">_xlfn.IFS(AO148=1,$AO$1,AP148=1,$AP$1,AQ148=1,$AQ$1,AR148=1,$AR$1,AS148=1,$AS$1)</f>
        <v>PhD</v>
      </c>
      <c r="C148" s="1" t="str" cm="1">
        <f t="array" ref="C148">_xlfn.IFS(AJ148=1,$AJ$1,AK148=1,$AK$1,AL148=1,$AL$1,AM148=1,$AM$1,AN148=1,$AN$1)</f>
        <v>Married</v>
      </c>
      <c r="D148" s="1">
        <v>0</v>
      </c>
      <c r="E148" s="1">
        <v>0</v>
      </c>
      <c r="F148" s="1" t="str" cm="1">
        <f t="array" ref="F148">_xlfn.IFS(AV148&lt;43783,"1.Low Income",AND(AV148&gt;=43783,AV148&lt;=64856),"2.Mid Income",AV148&gt;64856,"3.High Income")</f>
        <v>3.High Income</v>
      </c>
      <c r="G148" s="1" t="str" cm="1">
        <f t="array" ref="G148">_xlfn.IFS(AU148&lt;=30,"&lt;1 month",AND(AU148&gt;30,AU148&lt;=60),"1-2months",AU148&gt;60,"2months +")</f>
        <v>1-2months</v>
      </c>
      <c r="H148" s="1" t="str" cm="1">
        <f t="array" ref="H148">_xlfn.IFS(AT148&lt;5,"&lt;5times",AND(AT148&gt;=5,AT148&lt;=10),"05-10times",AND(AT148&gt;=11,AT148&lt;=15),"11-15times",AT148&gt;=16,"16times or more")</f>
        <v>&lt;5times</v>
      </c>
      <c r="I148" s="1" t="s">
        <v>99</v>
      </c>
      <c r="J148" s="1" t="str">
        <f t="shared" si="5"/>
        <v>7-8 years</v>
      </c>
      <c r="K148" s="2">
        <v>464</v>
      </c>
      <c r="L148" s="2">
        <v>28</v>
      </c>
      <c r="M148" s="2">
        <v>873</v>
      </c>
      <c r="N148" s="2">
        <v>29</v>
      </c>
      <c r="O148" s="2">
        <v>18</v>
      </c>
      <c r="P148" s="2">
        <v>37</v>
      </c>
      <c r="Q148" s="8">
        <v>1</v>
      </c>
      <c r="R148" s="8">
        <v>0</v>
      </c>
      <c r="S148" s="8">
        <v>0</v>
      </c>
      <c r="T148" s="8">
        <v>0</v>
      </c>
      <c r="U148" s="8">
        <v>0</v>
      </c>
      <c r="V148" s="8">
        <v>1</v>
      </c>
      <c r="W148" s="6">
        <v>0</v>
      </c>
      <c r="X148" s="6">
        <v>7</v>
      </c>
      <c r="Y148" s="6">
        <v>4</v>
      </c>
      <c r="Z148" s="6">
        <v>7</v>
      </c>
      <c r="AB148" s="1">
        <v>494</v>
      </c>
      <c r="AC148" s="1">
        <v>431</v>
      </c>
      <c r="AD148" s="1">
        <v>3</v>
      </c>
      <c r="AE148" s="1">
        <v>3</v>
      </c>
      <c r="AF148" s="1">
        <v>11</v>
      </c>
      <c r="AG148" s="1">
        <v>45</v>
      </c>
      <c r="AH148" s="1">
        <v>2814</v>
      </c>
      <c r="AI148" s="11">
        <f t="shared" si="4"/>
        <v>7.7095890410958905</v>
      </c>
      <c r="AJ148" s="1">
        <v>0</v>
      </c>
      <c r="AK148" s="1">
        <v>1</v>
      </c>
      <c r="AL148" s="1">
        <v>0</v>
      </c>
      <c r="AM148" s="1">
        <v>0</v>
      </c>
      <c r="AN148" s="1">
        <v>0</v>
      </c>
      <c r="AO148" s="1">
        <v>0</v>
      </c>
      <c r="AP148" s="1">
        <v>0</v>
      </c>
      <c r="AQ148" s="1">
        <v>0</v>
      </c>
      <c r="AR148" s="1">
        <v>0</v>
      </c>
      <c r="AS148" s="1">
        <v>1</v>
      </c>
      <c r="AT148" s="1">
        <v>1</v>
      </c>
      <c r="AU148" s="1">
        <v>53</v>
      </c>
      <c r="AV148" s="1">
        <v>85844</v>
      </c>
    </row>
    <row r="149" spans="1:51" s="1" customFormat="1" x14ac:dyDescent="0.25">
      <c r="A149" s="1" t="str" cm="1">
        <f t="array" ref="A149">_xlfn.IFS(AG149&gt;=70,"70 and Older",AND(AG149&gt;=60,AG149&lt;70),"60-69",AND(AG149&gt;=50,AG149&lt;60),"50-59",AND(AG149&gt;=40,AG149&lt;50),"40-49",AND(AG149&gt;=30,AG149&lt;40),"30-39",AND(AG149&gt;=20,AG149&lt;30),"20-29")</f>
        <v>40-49</v>
      </c>
      <c r="B149" s="1" t="str" cm="1">
        <f t="array" ref="B149">_xlfn.IFS(AO149=1,$AO$1,AP149=1,$AP$1,AQ149=1,$AQ$1,AR149=1,$AR$1,AS149=1,$AS$1)</f>
        <v>PhD</v>
      </c>
      <c r="C149" s="1" t="str" cm="1">
        <f t="array" ref="C149">_xlfn.IFS(AJ149=1,$AJ$1,AK149=1,$AK$1,AL149=1,$AL$1,AM149=1,$AM$1,AN149=1,$AN$1)</f>
        <v>Married</v>
      </c>
      <c r="D149" s="1">
        <v>0</v>
      </c>
      <c r="E149" s="1">
        <v>0</v>
      </c>
      <c r="F149" s="1" t="str" cm="1">
        <f t="array" ref="F149">_xlfn.IFS(AV149&lt;43783,"1.Low Income",AND(AV149&gt;=43783,AV149&lt;=64856),"2.Mid Income",AV149&gt;64856,"3.High Income")</f>
        <v>3.High Income</v>
      </c>
      <c r="G149" s="1" t="str" cm="1">
        <f t="array" ref="G149">_xlfn.IFS(AU149&lt;=30,"&lt;1 month",AND(AU149&gt;30,AU149&lt;=60),"1-2months",AU149&gt;60,"2months +")</f>
        <v>&lt;1 month</v>
      </c>
      <c r="H149" s="1" t="str" cm="1">
        <f t="array" ref="H149">_xlfn.IFS(AT149&lt;5,"&lt;5times",AND(AT149&gt;=5,AT149&lt;=10),"05-10times",AND(AT149&gt;=11,AT149&lt;=15),"11-15times",AT149&gt;=16,"16times or more")</f>
        <v>&lt;5times</v>
      </c>
      <c r="I149" s="1" t="s">
        <v>99</v>
      </c>
      <c r="J149" s="1" t="str">
        <f t="shared" si="5"/>
        <v>7-8 years</v>
      </c>
      <c r="K149" s="2">
        <v>792</v>
      </c>
      <c r="L149" s="2">
        <v>86</v>
      </c>
      <c r="M149" s="2">
        <v>740</v>
      </c>
      <c r="N149" s="2">
        <v>67</v>
      </c>
      <c r="O149" s="2">
        <v>51</v>
      </c>
      <c r="P149" s="2">
        <v>17</v>
      </c>
      <c r="Q149" s="8">
        <v>0</v>
      </c>
      <c r="R149" s="8">
        <v>0</v>
      </c>
      <c r="S149" s="8">
        <v>0</v>
      </c>
      <c r="T149" s="8">
        <v>0</v>
      </c>
      <c r="U149" s="8">
        <v>0</v>
      </c>
      <c r="V149" s="8">
        <v>0</v>
      </c>
      <c r="W149" s="6">
        <v>1</v>
      </c>
      <c r="X149" s="6">
        <v>3</v>
      </c>
      <c r="Y149" s="6">
        <v>5</v>
      </c>
      <c r="Z149" s="6">
        <v>8</v>
      </c>
      <c r="AB149" s="1">
        <v>1809</v>
      </c>
      <c r="AC149" s="1">
        <v>1783</v>
      </c>
      <c r="AD149" s="1">
        <v>0</v>
      </c>
      <c r="AE149" s="1">
        <v>3</v>
      </c>
      <c r="AF149" s="1">
        <v>11</v>
      </c>
      <c r="AG149" s="1">
        <v>45</v>
      </c>
      <c r="AH149" s="1">
        <v>2814</v>
      </c>
      <c r="AI149" s="11">
        <f t="shared" si="4"/>
        <v>7.7095890410958905</v>
      </c>
      <c r="AJ149" s="1">
        <v>0</v>
      </c>
      <c r="AK149" s="1">
        <v>1</v>
      </c>
      <c r="AL149" s="1">
        <v>0</v>
      </c>
      <c r="AM149" s="1">
        <v>0</v>
      </c>
      <c r="AN149" s="1">
        <v>0</v>
      </c>
      <c r="AO149" s="1">
        <v>0</v>
      </c>
      <c r="AP149" s="1">
        <v>0</v>
      </c>
      <c r="AQ149" s="1">
        <v>0</v>
      </c>
      <c r="AR149" s="1">
        <v>0</v>
      </c>
      <c r="AS149" s="1">
        <v>1</v>
      </c>
      <c r="AT149" s="1">
        <v>1</v>
      </c>
      <c r="AU149" s="1">
        <v>12</v>
      </c>
      <c r="AV149" s="1">
        <v>84835</v>
      </c>
    </row>
    <row r="150" spans="1:51" s="1" customFormat="1" x14ac:dyDescent="0.25">
      <c r="A150" s="1" t="str" cm="1">
        <f t="array" ref="A150">_xlfn.IFS(AG150&gt;=70,"70 and Older",AND(AG150&gt;=60,AG150&lt;70),"60-69",AND(AG150&gt;=50,AG150&lt;60),"50-59",AND(AG150&gt;=40,AG150&lt;50),"40-49",AND(AG150&gt;=30,AG150&lt;40),"30-39",AND(AG150&gt;=20,AG150&lt;30),"20-29")</f>
        <v>60-69</v>
      </c>
      <c r="B150" s="1" t="str" cm="1">
        <f t="array" ref="B150">_xlfn.IFS(AO150=1,$AO$1,AP150=1,$AP$1,AQ150=1,$AQ$1,AR150=1,$AR$1,AS150=1,$AS$1)</f>
        <v>Graduation</v>
      </c>
      <c r="C150" s="1" t="str" cm="1">
        <f t="array" ref="C150">_xlfn.IFS(AJ150=1,$AJ$1,AK150=1,$AK$1,AL150=1,$AL$1,AM150=1,$AM$1,AN150=1,$AN$1)</f>
        <v>Divorced</v>
      </c>
      <c r="D150" s="1">
        <v>0</v>
      </c>
      <c r="E150" s="1">
        <v>1</v>
      </c>
      <c r="F150" s="1" t="str" cm="1">
        <f t="array" ref="F150">_xlfn.IFS(AV150&lt;43783,"1.Low Income",AND(AV150&gt;=43783,AV150&lt;=64856),"2.Mid Income",AV150&gt;64856,"3.High Income")</f>
        <v>3.High Income</v>
      </c>
      <c r="G150" s="1" t="str" cm="1">
        <f t="array" ref="G150">_xlfn.IFS(AU150&lt;=30,"&lt;1 month",AND(AU150&gt;30,AU150&lt;=60),"1-2months",AU150&gt;60,"2months +")</f>
        <v>2months +</v>
      </c>
      <c r="H150" s="1" t="str" cm="1">
        <f t="array" ref="H150">_xlfn.IFS(AT150&lt;5,"&lt;5times",AND(AT150&gt;=5,AT150&lt;=10),"05-10times",AND(AT150&gt;=11,AT150&lt;=15),"11-15times",AT150&gt;=16,"16times or more")</f>
        <v>&lt;5times</v>
      </c>
      <c r="I150" s="1" t="s">
        <v>99</v>
      </c>
      <c r="J150" s="1" t="str">
        <f t="shared" si="5"/>
        <v>7-8 years</v>
      </c>
      <c r="K150" s="2">
        <v>73</v>
      </c>
      <c r="L150" s="2">
        <v>0</v>
      </c>
      <c r="M150" s="2">
        <v>13</v>
      </c>
      <c r="N150" s="2">
        <v>0</v>
      </c>
      <c r="O150" s="2">
        <v>1</v>
      </c>
      <c r="P150" s="2">
        <v>0</v>
      </c>
      <c r="Q150" s="8">
        <v>0</v>
      </c>
      <c r="R150" s="8">
        <v>0</v>
      </c>
      <c r="S150" s="8">
        <v>0</v>
      </c>
      <c r="T150" s="8">
        <v>0</v>
      </c>
      <c r="U150" s="8">
        <v>0</v>
      </c>
      <c r="V150" s="8">
        <v>0</v>
      </c>
      <c r="W150" s="6">
        <v>1</v>
      </c>
      <c r="X150" s="6">
        <v>2</v>
      </c>
      <c r="Y150" s="6">
        <v>1</v>
      </c>
      <c r="Z150" s="6">
        <v>3</v>
      </c>
      <c r="AB150" s="1">
        <v>807</v>
      </c>
      <c r="AC150" s="1">
        <v>668</v>
      </c>
      <c r="AD150" s="1">
        <v>0</v>
      </c>
      <c r="AE150" s="1">
        <v>3</v>
      </c>
      <c r="AF150" s="1">
        <v>11</v>
      </c>
      <c r="AG150" s="1">
        <v>60</v>
      </c>
      <c r="AH150" s="1">
        <v>2814</v>
      </c>
      <c r="AI150" s="11">
        <f t="shared" si="4"/>
        <v>7.7095890410958905</v>
      </c>
      <c r="AJ150" s="1">
        <v>1</v>
      </c>
      <c r="AK150" s="1">
        <v>0</v>
      </c>
      <c r="AL150" s="1">
        <v>0</v>
      </c>
      <c r="AM150" s="1">
        <v>0</v>
      </c>
      <c r="AN150" s="1">
        <v>0</v>
      </c>
      <c r="AO150" s="1">
        <v>0</v>
      </c>
      <c r="AP150" s="1">
        <v>0</v>
      </c>
      <c r="AQ150" s="1">
        <v>1</v>
      </c>
      <c r="AR150" s="1">
        <v>0</v>
      </c>
      <c r="AS150" s="1">
        <v>0</v>
      </c>
      <c r="AT150" s="1">
        <v>2</v>
      </c>
      <c r="AU150" s="1">
        <v>85</v>
      </c>
      <c r="AV150" s="1">
        <v>80360</v>
      </c>
    </row>
    <row r="151" spans="1:51" s="1" customFormat="1" x14ac:dyDescent="0.25">
      <c r="A151" s="1" t="str" cm="1">
        <f t="array" ref="A151">_xlfn.IFS(AG151&gt;=70,"70 and Older",AND(AG151&gt;=60,AG151&lt;70),"60-69",AND(AG151&gt;=50,AG151&lt;60),"50-59",AND(AG151&gt;=40,AG151&lt;50),"40-49",AND(AG151&gt;=30,AG151&lt;40),"30-39",AND(AG151&gt;=20,AG151&lt;30),"20-29")</f>
        <v>50-59</v>
      </c>
      <c r="B151" s="1" t="str" cm="1">
        <f t="array" ref="B151">_xlfn.IFS(AO151=1,$AO$1,AP151=1,$AP$1,AQ151=1,$AQ$1,AR151=1,$AR$1,AS151=1,$AS$1)</f>
        <v>Graduation</v>
      </c>
      <c r="C151" s="1" t="str" cm="1">
        <f t="array" ref="C151">_xlfn.IFS(AJ151=1,$AJ$1,AK151=1,$AK$1,AL151=1,$AL$1,AM151=1,$AM$1,AN151=1,$AN$1)</f>
        <v>Widow</v>
      </c>
      <c r="D151" s="1">
        <v>0</v>
      </c>
      <c r="E151" s="1">
        <v>0</v>
      </c>
      <c r="F151" s="1" t="str" cm="1">
        <f t="array" ref="F151">_xlfn.IFS(AV151&lt;43783,"1.Low Income",AND(AV151&gt;=43783,AV151&lt;=64856),"2.Mid Income",AV151&gt;64856,"3.High Income")</f>
        <v>3.High Income</v>
      </c>
      <c r="G151" s="1" t="str" cm="1">
        <f t="array" ref="G151">_xlfn.IFS(AU151&lt;=30,"&lt;1 month",AND(AU151&gt;30,AU151&lt;=60),"1-2months",AU151&gt;60,"2months +")</f>
        <v>2months +</v>
      </c>
      <c r="H151" s="1" t="str" cm="1">
        <f t="array" ref="H151">_xlfn.IFS(AT151&lt;5,"&lt;5times",AND(AT151&gt;=5,AT151&lt;=10),"05-10times",AND(AT151&gt;=11,AT151&lt;=15),"11-15times",AT151&gt;=16,"16times or more")</f>
        <v>&lt;5times</v>
      </c>
      <c r="I151" s="1" t="s">
        <v>99</v>
      </c>
      <c r="J151" s="1" t="str">
        <f t="shared" si="5"/>
        <v>7-8 years</v>
      </c>
      <c r="K151" s="2">
        <v>890</v>
      </c>
      <c r="L151" s="2">
        <v>63</v>
      </c>
      <c r="M151" s="2">
        <v>292</v>
      </c>
      <c r="N151" s="2">
        <v>0</v>
      </c>
      <c r="O151" s="2">
        <v>25</v>
      </c>
      <c r="P151" s="2">
        <v>12</v>
      </c>
      <c r="Q151" s="8">
        <v>0</v>
      </c>
      <c r="R151" s="8">
        <v>0</v>
      </c>
      <c r="S151" s="8">
        <v>0</v>
      </c>
      <c r="T151" s="8">
        <v>0</v>
      </c>
      <c r="U151" s="8">
        <v>0</v>
      </c>
      <c r="V151" s="8">
        <v>1</v>
      </c>
      <c r="W151" s="6">
        <v>4</v>
      </c>
      <c r="X151" s="6">
        <v>8</v>
      </c>
      <c r="Y151" s="6">
        <v>4</v>
      </c>
      <c r="Z151" s="6">
        <v>7</v>
      </c>
      <c r="AB151" s="1">
        <v>888</v>
      </c>
      <c r="AC151" s="1">
        <v>747</v>
      </c>
      <c r="AD151" s="1">
        <v>0</v>
      </c>
      <c r="AE151" s="1">
        <v>3</v>
      </c>
      <c r="AF151" s="1">
        <v>11</v>
      </c>
      <c r="AG151" s="1">
        <v>50</v>
      </c>
      <c r="AH151" s="1">
        <v>2814</v>
      </c>
      <c r="AI151" s="11">
        <f t="shared" si="4"/>
        <v>7.7095890410958905</v>
      </c>
      <c r="AJ151" s="1">
        <v>0</v>
      </c>
      <c r="AK151" s="1">
        <v>0</v>
      </c>
      <c r="AL151" s="1">
        <v>0</v>
      </c>
      <c r="AM151" s="1">
        <v>0</v>
      </c>
      <c r="AN151" s="1">
        <v>1</v>
      </c>
      <c r="AO151" s="1">
        <v>0</v>
      </c>
      <c r="AP151" s="1">
        <v>0</v>
      </c>
      <c r="AQ151" s="1">
        <v>1</v>
      </c>
      <c r="AR151" s="1">
        <v>0</v>
      </c>
      <c r="AS151" s="1">
        <v>0</v>
      </c>
      <c r="AT151" s="1">
        <v>3</v>
      </c>
      <c r="AU151" s="1">
        <v>97</v>
      </c>
      <c r="AV151" s="1">
        <v>71853</v>
      </c>
    </row>
    <row r="152" spans="1:51" s="1" customFormat="1" x14ac:dyDescent="0.25">
      <c r="A152" s="1" t="str" cm="1">
        <f t="array" ref="A152">_xlfn.IFS(AG152&gt;=70,"70 and Older",AND(AG152&gt;=60,AG152&lt;70),"60-69",AND(AG152&gt;=50,AG152&lt;60),"50-59",AND(AG152&gt;=40,AG152&lt;50),"40-49",AND(AG152&gt;=30,AG152&lt;40),"30-39",AND(AG152&gt;=20,AG152&lt;30),"20-29")</f>
        <v>60-69</v>
      </c>
      <c r="B152" s="1" t="str" cm="1">
        <f t="array" ref="B152">_xlfn.IFS(AO152=1,$AO$1,AP152=1,$AP$1,AQ152=1,$AQ$1,AR152=1,$AR$1,AS152=1,$AS$1)</f>
        <v>Graduation</v>
      </c>
      <c r="C152" s="1" t="str" cm="1">
        <f t="array" ref="C152">_xlfn.IFS(AJ152=1,$AJ$1,AK152=1,$AK$1,AL152=1,$AL$1,AM152=1,$AM$1,AN152=1,$AN$1)</f>
        <v>Together</v>
      </c>
      <c r="D152" s="1">
        <v>1</v>
      </c>
      <c r="E152" s="1">
        <v>0</v>
      </c>
      <c r="F152" s="1" t="str" cm="1">
        <f t="array" ref="F152">_xlfn.IFS(AV152&lt;43783,"1.Low Income",AND(AV152&gt;=43783,AV152&lt;=64856),"2.Mid Income",AV152&gt;64856,"3.High Income")</f>
        <v>3.High Income</v>
      </c>
      <c r="G152" s="1" t="str" cm="1">
        <f t="array" ref="G152">_xlfn.IFS(AU152&lt;=30,"&lt;1 month",AND(AU152&gt;30,AU152&lt;=60),"1-2months",AU152&gt;60,"2months +")</f>
        <v>1-2months</v>
      </c>
      <c r="H152" s="1" t="str" cm="1">
        <f t="array" ref="H152">_xlfn.IFS(AT152&lt;5,"&lt;5times",AND(AT152&gt;=5,AT152&lt;=10),"05-10times",AND(AT152&gt;=11,AT152&lt;=15),"11-15times",AT152&gt;=16,"16times or more")</f>
        <v>&lt;5times</v>
      </c>
      <c r="I152" s="1" t="s">
        <v>99</v>
      </c>
      <c r="J152" s="1" t="str">
        <f t="shared" si="5"/>
        <v>7-8 years</v>
      </c>
      <c r="K152" s="2">
        <v>2</v>
      </c>
      <c r="L152" s="2">
        <v>1</v>
      </c>
      <c r="M152" s="2">
        <v>6</v>
      </c>
      <c r="N152" s="2">
        <v>2</v>
      </c>
      <c r="O152" s="2">
        <v>1</v>
      </c>
      <c r="P152" s="2">
        <v>1</v>
      </c>
      <c r="Q152" s="8">
        <v>0</v>
      </c>
      <c r="R152" s="8">
        <v>0</v>
      </c>
      <c r="S152" s="8">
        <v>0</v>
      </c>
      <c r="T152" s="8">
        <v>0</v>
      </c>
      <c r="U152" s="8">
        <v>0</v>
      </c>
      <c r="V152" s="8">
        <v>0</v>
      </c>
      <c r="W152" s="6">
        <v>1</v>
      </c>
      <c r="X152" s="6">
        <v>1</v>
      </c>
      <c r="Y152" s="6">
        <v>0</v>
      </c>
      <c r="Z152" s="6">
        <v>2</v>
      </c>
      <c r="AB152" s="1">
        <v>225</v>
      </c>
      <c r="AC152" s="1">
        <v>210</v>
      </c>
      <c r="AD152" s="1">
        <v>0</v>
      </c>
      <c r="AE152" s="1">
        <v>3</v>
      </c>
      <c r="AF152" s="1">
        <v>11</v>
      </c>
      <c r="AG152" s="1">
        <v>68</v>
      </c>
      <c r="AH152" s="1">
        <v>2814</v>
      </c>
      <c r="AI152" s="11">
        <f t="shared" si="4"/>
        <v>7.7095890410958905</v>
      </c>
      <c r="AJ152" s="1">
        <v>0</v>
      </c>
      <c r="AK152" s="1">
        <v>0</v>
      </c>
      <c r="AL152" s="1">
        <v>0</v>
      </c>
      <c r="AM152" s="1">
        <v>1</v>
      </c>
      <c r="AN152" s="1">
        <v>0</v>
      </c>
      <c r="AO152" s="1">
        <v>0</v>
      </c>
      <c r="AP152" s="1">
        <v>0</v>
      </c>
      <c r="AQ152" s="1">
        <v>1</v>
      </c>
      <c r="AR152" s="1">
        <v>0</v>
      </c>
      <c r="AS152" s="1">
        <v>0</v>
      </c>
      <c r="AT152" s="1">
        <v>3</v>
      </c>
      <c r="AU152" s="1">
        <v>48</v>
      </c>
      <c r="AV152" s="1">
        <v>69901</v>
      </c>
    </row>
    <row r="153" spans="1:51" s="1" customFormat="1" x14ac:dyDescent="0.25">
      <c r="A153" s="1" t="str" cm="1">
        <f t="array" ref="A153">_xlfn.IFS(AG153&gt;=70,"70 and Older",AND(AG153&gt;=60,AG153&lt;70),"60-69",AND(AG153&gt;=50,AG153&lt;60),"50-59",AND(AG153&gt;=40,AG153&lt;50),"40-49",AND(AG153&gt;=30,AG153&lt;40),"30-39",AND(AG153&gt;=20,AG153&lt;30),"20-29")</f>
        <v>40-49</v>
      </c>
      <c r="B153" s="1" t="str" cm="1">
        <f t="array" ref="B153">_xlfn.IFS(AO153=1,$AO$1,AP153=1,$AP$1,AQ153=1,$AQ$1,AR153=1,$AR$1,AS153=1,$AS$1)</f>
        <v>Graduation</v>
      </c>
      <c r="C153" s="1" t="str" cm="1">
        <f t="array" ref="C153">_xlfn.IFS(AJ153=1,$AJ$1,AK153=1,$AK$1,AL153=1,$AL$1,AM153=1,$AM$1,AN153=1,$AN$1)</f>
        <v>Married</v>
      </c>
      <c r="D153" s="1">
        <v>1</v>
      </c>
      <c r="E153" s="1">
        <v>0</v>
      </c>
      <c r="F153" s="1" t="str" cm="1">
        <f t="array" ref="F153">_xlfn.IFS(AV153&lt;43783,"1.Low Income",AND(AV153&gt;=43783,AV153&lt;=64856),"2.Mid Income",AV153&gt;64856,"3.High Income")</f>
        <v>3.High Income</v>
      </c>
      <c r="G153" s="1" t="str" cm="1">
        <f t="array" ref="G153">_xlfn.IFS(AU153&lt;=30,"&lt;1 month",AND(AU153&gt;30,AU153&lt;=60),"1-2months",AU153&gt;60,"2months +")</f>
        <v>&lt;1 month</v>
      </c>
      <c r="H153" s="1" t="str" cm="1">
        <f t="array" ref="H153">_xlfn.IFS(AT153&lt;5,"&lt;5times",AND(AT153&gt;=5,AT153&lt;=10),"05-10times",AND(AT153&gt;=11,AT153&lt;=15),"11-15times",AT153&gt;=16,"16times or more")</f>
        <v>&lt;5times</v>
      </c>
      <c r="I153" s="1" t="s">
        <v>99</v>
      </c>
      <c r="J153" s="1" t="str">
        <f t="shared" si="5"/>
        <v>7-8 years</v>
      </c>
      <c r="K153" s="2">
        <v>32</v>
      </c>
      <c r="L153" s="2">
        <v>34</v>
      </c>
      <c r="M153" s="2">
        <v>41</v>
      </c>
      <c r="N153" s="2">
        <v>73</v>
      </c>
      <c r="O153" s="2">
        <v>16</v>
      </c>
      <c r="P153" s="2">
        <v>116</v>
      </c>
      <c r="Q153" s="8">
        <v>0</v>
      </c>
      <c r="R153" s="8">
        <v>0</v>
      </c>
      <c r="S153" s="8">
        <v>0</v>
      </c>
      <c r="T153" s="8">
        <v>0</v>
      </c>
      <c r="U153" s="8">
        <v>0</v>
      </c>
      <c r="V153" s="8">
        <v>0</v>
      </c>
      <c r="W153" s="6">
        <v>3</v>
      </c>
      <c r="X153" s="6">
        <v>4</v>
      </c>
      <c r="Y153" s="6">
        <v>2</v>
      </c>
      <c r="Z153" s="6">
        <v>3</v>
      </c>
      <c r="AB153" s="1">
        <v>263</v>
      </c>
      <c r="AC153" s="1">
        <v>157</v>
      </c>
      <c r="AD153" s="1">
        <v>0</v>
      </c>
      <c r="AE153" s="1">
        <v>3</v>
      </c>
      <c r="AF153" s="1">
        <v>11</v>
      </c>
      <c r="AG153" s="1">
        <v>46</v>
      </c>
      <c r="AH153" s="1">
        <v>2814</v>
      </c>
      <c r="AI153" s="11">
        <f t="shared" si="4"/>
        <v>7.7095890410958905</v>
      </c>
      <c r="AJ153" s="1">
        <v>0</v>
      </c>
      <c r="AK153" s="1">
        <v>1</v>
      </c>
      <c r="AL153" s="1">
        <v>0</v>
      </c>
      <c r="AM153" s="1">
        <v>0</v>
      </c>
      <c r="AN153" s="1">
        <v>0</v>
      </c>
      <c r="AO153" s="1">
        <v>0</v>
      </c>
      <c r="AP153" s="1">
        <v>0</v>
      </c>
      <c r="AQ153" s="1">
        <v>1</v>
      </c>
      <c r="AR153" s="1">
        <v>0</v>
      </c>
      <c r="AS153" s="1">
        <v>0</v>
      </c>
      <c r="AT153" s="1">
        <v>4</v>
      </c>
      <c r="AU153" s="1">
        <v>11</v>
      </c>
      <c r="AV153" s="1">
        <v>65846</v>
      </c>
    </row>
    <row r="154" spans="1:51" s="1" customFormat="1" x14ac:dyDescent="0.25">
      <c r="A154" s="1" t="str" cm="1">
        <f t="array" ref="A154">_xlfn.IFS(AG154&gt;=70,"70 and Older",AND(AG154&gt;=60,AG154&lt;70),"60-69",AND(AG154&gt;=50,AG154&lt;60),"50-59",AND(AG154&gt;=40,AG154&lt;50),"40-49",AND(AG154&gt;=30,AG154&lt;40),"30-39",AND(AG154&gt;=20,AG154&lt;30),"20-29")</f>
        <v>40-49</v>
      </c>
      <c r="B154" s="1" t="str" cm="1">
        <f t="array" ref="B154">_xlfn.IFS(AO154=1,$AO$1,AP154=1,$AP$1,AQ154=1,$AQ$1,AR154=1,$AR$1,AS154=1,$AS$1)</f>
        <v>Graduation</v>
      </c>
      <c r="C154" s="1" t="str" cm="1">
        <f t="array" ref="C154">_xlfn.IFS(AJ154=1,$AJ$1,AK154=1,$AK$1,AL154=1,$AL$1,AM154=1,$AM$1,AN154=1,$AN$1)</f>
        <v>Married</v>
      </c>
      <c r="D154" s="1">
        <v>1</v>
      </c>
      <c r="E154" s="1">
        <v>1</v>
      </c>
      <c r="F154" s="1" t="str" cm="1">
        <f t="array" ref="F154">_xlfn.IFS(AV154&lt;43783,"1.Low Income",AND(AV154&gt;=43783,AV154&lt;=64856),"2.Mid Income",AV154&gt;64856,"3.High Income")</f>
        <v>2.Mid Income</v>
      </c>
      <c r="G154" s="1" t="str" cm="1">
        <f t="array" ref="G154">_xlfn.IFS(AU154&lt;=30,"&lt;1 month",AND(AU154&gt;30,AU154&lt;=60),"1-2months",AU154&gt;60,"2months +")</f>
        <v>1-2months</v>
      </c>
      <c r="H154" s="1" t="str" cm="1">
        <f t="array" ref="H154">_xlfn.IFS(AT154&lt;5,"&lt;5times",AND(AT154&gt;=5,AT154&lt;=10),"05-10times",AND(AT154&gt;=11,AT154&lt;=15),"11-15times",AT154&gt;=16,"16times or more")</f>
        <v>05-10times</v>
      </c>
      <c r="I154" s="1" t="s">
        <v>99</v>
      </c>
      <c r="J154" s="1" t="str">
        <f t="shared" si="5"/>
        <v>7-8 years</v>
      </c>
      <c r="K154" s="2">
        <v>53</v>
      </c>
      <c r="L154" s="2">
        <v>5</v>
      </c>
      <c r="M154" s="2">
        <v>19</v>
      </c>
      <c r="N154" s="2">
        <v>2</v>
      </c>
      <c r="O154" s="2">
        <v>13</v>
      </c>
      <c r="P154" s="2">
        <v>4</v>
      </c>
      <c r="Q154" s="8">
        <v>0</v>
      </c>
      <c r="R154" s="8">
        <v>0</v>
      </c>
      <c r="S154" s="8">
        <v>0</v>
      </c>
      <c r="T154" s="8">
        <v>0</v>
      </c>
      <c r="U154" s="8">
        <v>0</v>
      </c>
      <c r="V154" s="8">
        <v>0</v>
      </c>
      <c r="W154" s="6">
        <v>3</v>
      </c>
      <c r="X154" s="6">
        <v>3</v>
      </c>
      <c r="Y154" s="6">
        <v>0</v>
      </c>
      <c r="Z154" s="6">
        <v>3</v>
      </c>
      <c r="AB154" s="1">
        <v>263</v>
      </c>
      <c r="AC154" s="1">
        <v>157</v>
      </c>
      <c r="AD154" s="1">
        <v>0</v>
      </c>
      <c r="AE154" s="1">
        <v>3</v>
      </c>
      <c r="AF154" s="1">
        <v>11</v>
      </c>
      <c r="AG154" s="1">
        <v>46</v>
      </c>
      <c r="AH154" s="1">
        <v>2814</v>
      </c>
      <c r="AI154" s="11">
        <f t="shared" si="4"/>
        <v>7.7095890410958905</v>
      </c>
      <c r="AJ154" s="1">
        <v>0</v>
      </c>
      <c r="AK154" s="1">
        <v>1</v>
      </c>
      <c r="AL154" s="1">
        <v>0</v>
      </c>
      <c r="AM154" s="1">
        <v>0</v>
      </c>
      <c r="AN154" s="1">
        <v>0</v>
      </c>
      <c r="AO154" s="1">
        <v>0</v>
      </c>
      <c r="AP154" s="1">
        <v>0</v>
      </c>
      <c r="AQ154" s="1">
        <v>1</v>
      </c>
      <c r="AR154" s="1">
        <v>0</v>
      </c>
      <c r="AS154" s="1">
        <v>0</v>
      </c>
      <c r="AT154" s="1">
        <v>5</v>
      </c>
      <c r="AU154" s="1">
        <v>34</v>
      </c>
      <c r="AV154" s="1">
        <v>62187</v>
      </c>
    </row>
    <row r="155" spans="1:51" s="1" customFormat="1" x14ac:dyDescent="0.25">
      <c r="A155" s="1" t="str" cm="1">
        <f t="array" ref="A155">_xlfn.IFS(AG155&gt;=70,"70 and Older",AND(AG155&gt;=60,AG155&lt;70),"60-69",AND(AG155&gt;=50,AG155&lt;60),"50-59",AND(AG155&gt;=40,AG155&lt;50),"40-49",AND(AG155&gt;=30,AG155&lt;40),"30-39",AND(AG155&gt;=20,AG155&lt;30),"20-29")</f>
        <v>40-49</v>
      </c>
      <c r="B155" s="1" t="str" cm="1">
        <f t="array" ref="B155">_xlfn.IFS(AO155=1,$AO$1,AP155=1,$AP$1,AQ155=1,$AQ$1,AR155=1,$AR$1,AS155=1,$AS$1)</f>
        <v>Master</v>
      </c>
      <c r="C155" s="1" t="str" cm="1">
        <f t="array" ref="C155">_xlfn.IFS(AJ155=1,$AJ$1,AK155=1,$AK$1,AL155=1,$AL$1,AM155=1,$AM$1,AN155=1,$AN$1)</f>
        <v>Together</v>
      </c>
      <c r="D155" s="1">
        <v>1</v>
      </c>
      <c r="E155" s="1">
        <v>0</v>
      </c>
      <c r="F155" s="1" t="str" cm="1">
        <f t="array" ref="F155">_xlfn.IFS(AV155&lt;43783,"1.Low Income",AND(AV155&gt;=43783,AV155&lt;=64856),"2.Mid Income",AV155&gt;64856,"3.High Income")</f>
        <v>2.Mid Income</v>
      </c>
      <c r="G155" s="1" t="str" cm="1">
        <f t="array" ref="G155">_xlfn.IFS(AU155&lt;=30,"&lt;1 month",AND(AU155&gt;30,AU155&lt;=60),"1-2months",AU155&gt;60,"2months +")</f>
        <v>1-2months</v>
      </c>
      <c r="H155" s="1" t="str" cm="1">
        <f t="array" ref="H155">_xlfn.IFS(AT155&lt;5,"&lt;5times",AND(AT155&gt;=5,AT155&lt;=10),"05-10times",AND(AT155&gt;=11,AT155&lt;=15),"11-15times",AT155&gt;=16,"16times or more")</f>
        <v>05-10times</v>
      </c>
      <c r="I155" s="1" t="s">
        <v>99</v>
      </c>
      <c r="J155" s="1" t="str">
        <f t="shared" si="5"/>
        <v>7-8 years</v>
      </c>
      <c r="K155" s="2">
        <v>100</v>
      </c>
      <c r="L155" s="2">
        <v>2</v>
      </c>
      <c r="M155" s="2">
        <v>128</v>
      </c>
      <c r="N155" s="2">
        <v>23</v>
      </c>
      <c r="O155" s="2">
        <v>7</v>
      </c>
      <c r="P155" s="2">
        <v>10</v>
      </c>
      <c r="Q155" s="8">
        <v>0</v>
      </c>
      <c r="R155" s="8">
        <v>0</v>
      </c>
      <c r="S155" s="8">
        <v>0</v>
      </c>
      <c r="T155" s="8">
        <v>0</v>
      </c>
      <c r="U155" s="8">
        <v>0</v>
      </c>
      <c r="V155" s="8">
        <v>0</v>
      </c>
      <c r="W155" s="6">
        <v>4</v>
      </c>
      <c r="X155" s="6">
        <v>5</v>
      </c>
      <c r="Y155" s="6">
        <v>1</v>
      </c>
      <c r="Z155" s="6">
        <v>5</v>
      </c>
      <c r="AB155" s="1">
        <v>118</v>
      </c>
      <c r="AC155" s="1">
        <v>113</v>
      </c>
      <c r="AD155" s="1">
        <v>0</v>
      </c>
      <c r="AE155" s="1">
        <v>3</v>
      </c>
      <c r="AF155" s="1">
        <v>11</v>
      </c>
      <c r="AG155" s="1">
        <v>44</v>
      </c>
      <c r="AH155" s="1">
        <v>2814</v>
      </c>
      <c r="AI155" s="11">
        <f t="shared" si="4"/>
        <v>7.7095890410958905</v>
      </c>
      <c r="AJ155" s="1">
        <v>0</v>
      </c>
      <c r="AK155" s="1">
        <v>0</v>
      </c>
      <c r="AL155" s="1">
        <v>0</v>
      </c>
      <c r="AM155" s="1">
        <v>1</v>
      </c>
      <c r="AN155" s="1">
        <v>0</v>
      </c>
      <c r="AO155" s="1">
        <v>0</v>
      </c>
      <c r="AP155" s="1">
        <v>0</v>
      </c>
      <c r="AQ155" s="1">
        <v>0</v>
      </c>
      <c r="AR155" s="1">
        <v>1</v>
      </c>
      <c r="AS155" s="1">
        <v>0</v>
      </c>
      <c r="AT155" s="1">
        <v>5</v>
      </c>
      <c r="AU155" s="1">
        <v>46</v>
      </c>
      <c r="AV155" s="1">
        <v>61331</v>
      </c>
    </row>
    <row r="156" spans="1:51" s="1" customFormat="1" x14ac:dyDescent="0.25">
      <c r="A156" s="1" t="str" cm="1">
        <f t="array" ref="A156">_xlfn.IFS(AG156&gt;=70,"70 and Older",AND(AG156&gt;=60,AG156&lt;70),"60-69",AND(AG156&gt;=50,AG156&lt;60),"50-59",AND(AG156&gt;=40,AG156&lt;50),"40-49",AND(AG156&gt;=30,AG156&lt;40),"30-39",AND(AG156&gt;=20,AG156&lt;30),"20-29")</f>
        <v>50-59</v>
      </c>
      <c r="B156" s="1" t="str" cm="1">
        <f t="array" ref="B156">_xlfn.IFS(AO156=1,$AO$1,AP156=1,$AP$1,AQ156=1,$AQ$1,AR156=1,$AR$1,AS156=1,$AS$1)</f>
        <v>PhD</v>
      </c>
      <c r="C156" s="1" t="str" cm="1">
        <f t="array" ref="C156">_xlfn.IFS(AJ156=1,$AJ$1,AK156=1,$AK$1,AL156=1,$AL$1,AM156=1,$AM$1,AN156=1,$AN$1)</f>
        <v>Divorced</v>
      </c>
      <c r="D156" s="1">
        <v>0</v>
      </c>
      <c r="E156" s="1">
        <v>0</v>
      </c>
      <c r="F156" s="1" t="str" cm="1">
        <f t="array" ref="F156">_xlfn.IFS(AV156&lt;43783,"1.Low Income",AND(AV156&gt;=43783,AV156&lt;=64856),"2.Mid Income",AV156&gt;64856,"3.High Income")</f>
        <v>3.High Income</v>
      </c>
      <c r="G156" s="1" t="str" cm="1">
        <f t="array" ref="G156">_xlfn.IFS(AU156&lt;=30,"&lt;1 month",AND(AU156&gt;30,AU156&lt;=60),"1-2months",AU156&gt;60,"2months +")</f>
        <v>1-2months</v>
      </c>
      <c r="H156" s="1" t="str" cm="1">
        <f t="array" ref="H156">_xlfn.IFS(AT156&lt;5,"&lt;5times",AND(AT156&gt;=5,AT156&lt;=10),"05-10times",AND(AT156&gt;=11,AT156&lt;=15),"11-15times",AT156&gt;=16,"16times or more")</f>
        <v>&lt;5times</v>
      </c>
      <c r="I156" s="1" t="s">
        <v>99</v>
      </c>
      <c r="J156" s="1" t="str">
        <f t="shared" si="5"/>
        <v>7-8 years</v>
      </c>
      <c r="K156" s="2">
        <v>572</v>
      </c>
      <c r="L156" s="2">
        <v>8</v>
      </c>
      <c r="M156" s="2">
        <v>259</v>
      </c>
      <c r="N156" s="2">
        <v>34</v>
      </c>
      <c r="O156" s="2">
        <v>35</v>
      </c>
      <c r="P156" s="2">
        <v>80</v>
      </c>
      <c r="Q156" s="8">
        <v>0</v>
      </c>
      <c r="R156" s="8">
        <v>0</v>
      </c>
      <c r="S156" s="8">
        <v>0</v>
      </c>
      <c r="T156" s="8">
        <v>0</v>
      </c>
      <c r="U156" s="8">
        <v>0</v>
      </c>
      <c r="V156" s="8">
        <v>0</v>
      </c>
      <c r="W156" s="6">
        <v>1</v>
      </c>
      <c r="X156" s="6">
        <v>3</v>
      </c>
      <c r="Y156" s="6">
        <v>5</v>
      </c>
      <c r="Z156" s="6">
        <v>5</v>
      </c>
      <c r="AB156" s="1">
        <v>877</v>
      </c>
      <c r="AC156" s="1">
        <v>859</v>
      </c>
      <c r="AD156" s="1">
        <v>0</v>
      </c>
      <c r="AE156" s="1">
        <v>3</v>
      </c>
      <c r="AF156" s="1">
        <v>11</v>
      </c>
      <c r="AG156" s="1">
        <v>56</v>
      </c>
      <c r="AH156" s="1">
        <v>2812</v>
      </c>
      <c r="AI156" s="11">
        <f t="shared" si="4"/>
        <v>7.7041095890410958</v>
      </c>
      <c r="AJ156" s="1">
        <v>1</v>
      </c>
      <c r="AK156" s="1">
        <v>0</v>
      </c>
      <c r="AL156" s="1">
        <v>0</v>
      </c>
      <c r="AM156" s="1">
        <v>0</v>
      </c>
      <c r="AN156" s="1">
        <v>0</v>
      </c>
      <c r="AO156" s="1">
        <v>0</v>
      </c>
      <c r="AP156" s="1">
        <v>0</v>
      </c>
      <c r="AQ156" s="1">
        <v>0</v>
      </c>
      <c r="AR156" s="1">
        <v>0</v>
      </c>
      <c r="AS156" s="1">
        <v>1</v>
      </c>
      <c r="AT156" s="1">
        <v>1</v>
      </c>
      <c r="AU156" s="1">
        <v>31</v>
      </c>
      <c r="AV156" s="1">
        <v>90638</v>
      </c>
    </row>
    <row r="157" spans="1:51" s="1" customFormat="1" x14ac:dyDescent="0.25">
      <c r="A157" s="1" t="str" cm="1">
        <f t="array" ref="A157">_xlfn.IFS(AG157&gt;=70,"70 and Older",AND(AG157&gt;=60,AG157&lt;70),"60-69",AND(AG157&gt;=50,AG157&lt;60),"50-59",AND(AG157&gt;=40,AG157&lt;50),"40-49",AND(AG157&gt;=30,AG157&lt;40),"30-39",AND(AG157&gt;=20,AG157&lt;30),"20-29")</f>
        <v>40-49</v>
      </c>
      <c r="B157" s="1" t="str" cm="1">
        <f t="array" ref="B157">_xlfn.IFS(AO157=1,$AO$1,AP157=1,$AP$1,AQ157=1,$AQ$1,AR157=1,$AR$1,AS157=1,$AS$1)</f>
        <v>PhD</v>
      </c>
      <c r="C157" s="1" t="str" cm="1">
        <f t="array" ref="C157">_xlfn.IFS(AJ157=1,$AJ$1,AK157=1,$AK$1,AL157=1,$AL$1,AM157=1,$AM$1,AN157=1,$AN$1)</f>
        <v>Married</v>
      </c>
      <c r="D157" s="1">
        <v>1</v>
      </c>
      <c r="E157" s="1">
        <v>0</v>
      </c>
      <c r="F157" s="1" t="str" cm="1">
        <f t="array" ref="F157">_xlfn.IFS(AV157&lt;43783,"1.Low Income",AND(AV157&gt;=43783,AV157&lt;=64856),"2.Mid Income",AV157&gt;64856,"3.High Income")</f>
        <v>3.High Income</v>
      </c>
      <c r="G157" s="1" t="str" cm="1">
        <f t="array" ref="G157">_xlfn.IFS(AU157&lt;=30,"&lt;1 month",AND(AU157&gt;30,AU157&lt;=60),"1-2months",AU157&gt;60,"2months +")</f>
        <v>1-2months</v>
      </c>
      <c r="H157" s="1" t="str" cm="1">
        <f t="array" ref="H157">_xlfn.IFS(AT157&lt;5,"&lt;5times",AND(AT157&gt;=5,AT157&lt;=10),"05-10times",AND(AT157&gt;=11,AT157&lt;=15),"11-15times",AT157&gt;=16,"16times or more")</f>
        <v>&lt;5times</v>
      </c>
      <c r="I157" s="1" t="s">
        <v>99</v>
      </c>
      <c r="J157" s="1" t="str">
        <f t="shared" si="5"/>
        <v>7-8 years</v>
      </c>
      <c r="K157" s="2">
        <v>3</v>
      </c>
      <c r="L157" s="2">
        <v>2</v>
      </c>
      <c r="M157" s="2">
        <v>10</v>
      </c>
      <c r="N157" s="2">
        <v>3</v>
      </c>
      <c r="O157" s="2">
        <v>0</v>
      </c>
      <c r="P157" s="2">
        <v>2</v>
      </c>
      <c r="Q157" s="8">
        <v>0</v>
      </c>
      <c r="R157" s="8">
        <v>0</v>
      </c>
      <c r="S157" s="8">
        <v>0</v>
      </c>
      <c r="T157" s="8">
        <v>0</v>
      </c>
      <c r="U157" s="8">
        <v>0</v>
      </c>
      <c r="V157" s="8">
        <v>0</v>
      </c>
      <c r="W157" s="6">
        <v>1</v>
      </c>
      <c r="X157" s="6">
        <v>1</v>
      </c>
      <c r="Y157" s="6">
        <v>0</v>
      </c>
      <c r="Z157" s="6">
        <v>3</v>
      </c>
      <c r="AB157" s="1">
        <v>520</v>
      </c>
      <c r="AC157" s="1">
        <v>506</v>
      </c>
      <c r="AD157" s="1">
        <v>0</v>
      </c>
      <c r="AE157" s="1">
        <v>3</v>
      </c>
      <c r="AF157" s="1">
        <v>11</v>
      </c>
      <c r="AG157" s="1">
        <v>46</v>
      </c>
      <c r="AH157" s="1">
        <v>2812</v>
      </c>
      <c r="AI157" s="11">
        <f t="shared" si="4"/>
        <v>7.7041095890410958</v>
      </c>
      <c r="AJ157" s="1">
        <v>0</v>
      </c>
      <c r="AK157" s="1">
        <v>1</v>
      </c>
      <c r="AL157" s="1">
        <v>0</v>
      </c>
      <c r="AM157" s="1">
        <v>0</v>
      </c>
      <c r="AN157" s="1">
        <v>0</v>
      </c>
      <c r="AO157" s="1">
        <v>0</v>
      </c>
      <c r="AP157" s="1">
        <v>0</v>
      </c>
      <c r="AQ157" s="1">
        <v>0</v>
      </c>
      <c r="AR157" s="1">
        <v>0</v>
      </c>
      <c r="AS157" s="1">
        <v>1</v>
      </c>
      <c r="AT157" s="1">
        <v>4</v>
      </c>
      <c r="AU157" s="1">
        <v>32</v>
      </c>
      <c r="AV157" s="1">
        <v>69283</v>
      </c>
    </row>
    <row r="158" spans="1:51" s="1" customFormat="1" x14ac:dyDescent="0.25">
      <c r="A158" s="1" t="str" cm="1">
        <f t="array" ref="A158">_xlfn.IFS(AG158&gt;=70,"70 and Older",AND(AG158&gt;=60,AG158&lt;70),"60-69",AND(AG158&gt;=50,AG158&lt;60),"50-59",AND(AG158&gt;=40,AG158&lt;50),"40-49",AND(AG158&gt;=30,AG158&lt;40),"30-39",AND(AG158&gt;=20,AG158&lt;30),"20-29")</f>
        <v>60-69</v>
      </c>
      <c r="B158" s="1" t="str" cm="1">
        <f t="array" ref="B158">_xlfn.IFS(AO158=1,$AO$1,AP158=1,$AP$1,AQ158=1,$AQ$1,AR158=1,$AR$1,AS158=1,$AS$1)</f>
        <v>Graduation</v>
      </c>
      <c r="C158" s="1" t="str" cm="1">
        <f t="array" ref="C158">_xlfn.IFS(AJ158=1,$AJ$1,AK158=1,$AK$1,AL158=1,$AL$1,AM158=1,$AM$1,AN158=1,$AN$1)</f>
        <v>Together</v>
      </c>
      <c r="D158" s="1">
        <v>0</v>
      </c>
      <c r="E158" s="1">
        <v>1</v>
      </c>
      <c r="F158" s="1" t="str" cm="1">
        <f t="array" ref="F158">_xlfn.IFS(AV158&lt;43783,"1.Low Income",AND(AV158&gt;=43783,AV158&lt;=64856),"2.Mid Income",AV158&gt;64856,"3.High Income")</f>
        <v>2.Mid Income</v>
      </c>
      <c r="G158" s="1" t="str" cm="1">
        <f t="array" ref="G158">_xlfn.IFS(AU158&lt;=30,"&lt;1 month",AND(AU158&gt;30,AU158&lt;=60),"1-2months",AU158&gt;60,"2months +")</f>
        <v>1-2months</v>
      </c>
      <c r="H158" s="1" t="str" cm="1">
        <f t="array" ref="H158">_xlfn.IFS(AT158&lt;5,"&lt;5times",AND(AT158&gt;=5,AT158&lt;=10),"05-10times",AND(AT158&gt;=11,AT158&lt;=15),"11-15times",AT158&gt;=16,"16times or more")</f>
        <v>05-10times</v>
      </c>
      <c r="I158" s="1" t="s">
        <v>99</v>
      </c>
      <c r="J158" s="1" t="str">
        <f t="shared" si="5"/>
        <v>7-8 years</v>
      </c>
      <c r="K158" s="2">
        <v>380</v>
      </c>
      <c r="L158" s="2">
        <v>0</v>
      </c>
      <c r="M158" s="2">
        <v>47</v>
      </c>
      <c r="N158" s="2">
        <v>6</v>
      </c>
      <c r="O158" s="2">
        <v>0</v>
      </c>
      <c r="P158" s="2">
        <v>34</v>
      </c>
      <c r="Q158" s="8">
        <v>0</v>
      </c>
      <c r="R158" s="8">
        <v>0</v>
      </c>
      <c r="S158" s="8">
        <v>0</v>
      </c>
      <c r="T158" s="8">
        <v>1</v>
      </c>
      <c r="U158" s="8">
        <v>0</v>
      </c>
      <c r="V158" s="8">
        <v>1</v>
      </c>
      <c r="W158" s="6">
        <v>4</v>
      </c>
      <c r="X158" s="6">
        <v>7</v>
      </c>
      <c r="Y158" s="6">
        <v>1</v>
      </c>
      <c r="Z158" s="6">
        <v>7</v>
      </c>
      <c r="AB158" s="1">
        <v>652</v>
      </c>
      <c r="AC158" s="1">
        <v>620</v>
      </c>
      <c r="AD158" s="1">
        <v>0</v>
      </c>
      <c r="AE158" s="1">
        <v>3</v>
      </c>
      <c r="AF158" s="1">
        <v>11</v>
      </c>
      <c r="AG158" s="1">
        <v>64</v>
      </c>
      <c r="AH158" s="1">
        <v>2812</v>
      </c>
      <c r="AI158" s="11">
        <f t="shared" si="4"/>
        <v>7.7041095890410958</v>
      </c>
      <c r="AJ158" s="1">
        <v>0</v>
      </c>
      <c r="AK158" s="1">
        <v>0</v>
      </c>
      <c r="AL158" s="1">
        <v>0</v>
      </c>
      <c r="AM158" s="1">
        <v>1</v>
      </c>
      <c r="AN158" s="1">
        <v>0</v>
      </c>
      <c r="AO158" s="1">
        <v>0</v>
      </c>
      <c r="AP158" s="1">
        <v>0</v>
      </c>
      <c r="AQ158" s="1">
        <v>1</v>
      </c>
      <c r="AR158" s="1">
        <v>0</v>
      </c>
      <c r="AS158" s="1">
        <v>0</v>
      </c>
      <c r="AT158" s="1">
        <v>5</v>
      </c>
      <c r="AU158" s="1">
        <v>38</v>
      </c>
      <c r="AV158" s="1">
        <v>62820</v>
      </c>
    </row>
    <row r="159" spans="1:51" s="1" customFormat="1" x14ac:dyDescent="0.25">
      <c r="A159" s="1" t="str" cm="1">
        <f t="array" ref="A159">_xlfn.IFS(AG159&gt;=70,"70 and Older",AND(AG159&gt;=60,AG159&lt;70),"60-69",AND(AG159&gt;=50,AG159&lt;60),"50-59",AND(AG159&gt;=40,AG159&lt;50),"40-49",AND(AG159&gt;=30,AG159&lt;40),"30-39",AND(AG159&gt;=20,AG159&lt;30),"20-29")</f>
        <v>60-69</v>
      </c>
      <c r="B159" s="1" t="str" cm="1">
        <f t="array" ref="B159">_xlfn.IFS(AO159=1,$AO$1,AP159=1,$AP$1,AQ159=1,$AQ$1,AR159=1,$AR$1,AS159=1,$AS$1)</f>
        <v>Graduation</v>
      </c>
      <c r="C159" s="1" t="str" cm="1">
        <f t="array" ref="C159">_xlfn.IFS(AJ159=1,$AJ$1,AK159=1,$AK$1,AL159=1,$AL$1,AM159=1,$AM$1,AN159=1,$AN$1)</f>
        <v>Together</v>
      </c>
      <c r="D159" s="1">
        <v>0</v>
      </c>
      <c r="E159" s="1">
        <v>0</v>
      </c>
      <c r="F159" s="1" t="str" cm="1">
        <f t="array" ref="F159">_xlfn.IFS(AV159&lt;43783,"1.Low Income",AND(AV159&gt;=43783,AV159&lt;=64856),"2.Mid Income",AV159&gt;64856,"3.High Income")</f>
        <v>2.Mid Income</v>
      </c>
      <c r="G159" s="1" t="str" cm="1">
        <f t="array" ref="G159">_xlfn.IFS(AU159&lt;=30,"&lt;1 month",AND(AU159&gt;30,AU159&lt;=60),"1-2months",AU159&gt;60,"2months +")</f>
        <v>1-2months</v>
      </c>
      <c r="H159" s="1" t="str" cm="1">
        <f t="array" ref="H159">_xlfn.IFS(AT159&lt;5,"&lt;5times",AND(AT159&gt;=5,AT159&lt;=10),"05-10times",AND(AT159&gt;=11,AT159&lt;=15),"11-15times",AT159&gt;=16,"16times or more")</f>
        <v>05-10times</v>
      </c>
      <c r="I159" s="1" t="s">
        <v>99</v>
      </c>
      <c r="J159" s="1" t="str">
        <f t="shared" si="5"/>
        <v>7-8 years</v>
      </c>
      <c r="K159" s="2">
        <v>1166</v>
      </c>
      <c r="L159" s="2">
        <v>0</v>
      </c>
      <c r="M159" s="2">
        <v>48</v>
      </c>
      <c r="N159" s="2">
        <v>0</v>
      </c>
      <c r="O159" s="2">
        <v>0</v>
      </c>
      <c r="P159" s="2">
        <v>36</v>
      </c>
      <c r="Q159" s="8">
        <v>0</v>
      </c>
      <c r="R159" s="8">
        <v>0</v>
      </c>
      <c r="S159" s="8">
        <v>0</v>
      </c>
      <c r="T159" s="8">
        <v>1</v>
      </c>
      <c r="U159" s="8">
        <v>1</v>
      </c>
      <c r="V159" s="8">
        <v>0</v>
      </c>
      <c r="W159" s="6">
        <v>1</v>
      </c>
      <c r="X159" s="6">
        <v>4</v>
      </c>
      <c r="Y159" s="6">
        <v>4</v>
      </c>
      <c r="Z159" s="6">
        <v>10</v>
      </c>
      <c r="AB159" s="1">
        <v>652</v>
      </c>
      <c r="AC159" s="1">
        <v>620</v>
      </c>
      <c r="AD159" s="1">
        <v>0</v>
      </c>
      <c r="AE159" s="1">
        <v>3</v>
      </c>
      <c r="AF159" s="1">
        <v>11</v>
      </c>
      <c r="AG159" s="1">
        <v>64</v>
      </c>
      <c r="AH159" s="1">
        <v>2812</v>
      </c>
      <c r="AI159" s="11">
        <f t="shared" si="4"/>
        <v>7.7041095890410958</v>
      </c>
      <c r="AJ159" s="1">
        <v>0</v>
      </c>
      <c r="AK159" s="1">
        <v>0</v>
      </c>
      <c r="AL159" s="1">
        <v>0</v>
      </c>
      <c r="AM159" s="1">
        <v>1</v>
      </c>
      <c r="AN159" s="1">
        <v>0</v>
      </c>
      <c r="AO159" s="1">
        <v>0</v>
      </c>
      <c r="AP159" s="1">
        <v>0</v>
      </c>
      <c r="AQ159" s="1">
        <v>1</v>
      </c>
      <c r="AR159" s="1">
        <v>0</v>
      </c>
      <c r="AS159" s="1">
        <v>0</v>
      </c>
      <c r="AT159" s="1">
        <v>5</v>
      </c>
      <c r="AU159" s="1">
        <v>46</v>
      </c>
      <c r="AV159" s="1">
        <v>62807</v>
      </c>
    </row>
    <row r="160" spans="1:51" s="1" customFormat="1" x14ac:dyDescent="0.25">
      <c r="A160" s="1" t="str" cm="1">
        <f t="array" ref="A160">_xlfn.IFS(AG160&gt;=70,"70 and Older",AND(AG160&gt;=60,AG160&lt;70),"60-69",AND(AG160&gt;=50,AG160&lt;60),"50-59",AND(AG160&gt;=40,AG160&lt;50),"40-49",AND(AG160&gt;=30,AG160&lt;40),"30-39",AND(AG160&gt;=20,AG160&lt;30),"20-29")</f>
        <v>40-49</v>
      </c>
      <c r="B160" s="1" t="str" cm="1">
        <f t="array" ref="B160">_xlfn.IFS(AO160=1,$AO$1,AP160=1,$AP$1,AQ160=1,$AQ$1,AR160=1,$AR$1,AS160=1,$AS$1)</f>
        <v>Master</v>
      </c>
      <c r="C160" s="1" t="str" cm="1">
        <f t="array" ref="C160">_xlfn.IFS(AJ160=1,$AJ$1,AK160=1,$AK$1,AL160=1,$AL$1,AM160=1,$AM$1,AN160=1,$AN$1)</f>
        <v>Married</v>
      </c>
      <c r="D160" s="1">
        <v>1</v>
      </c>
      <c r="E160" s="1">
        <v>0</v>
      </c>
      <c r="F160" s="1" t="str" cm="1">
        <f t="array" ref="F160">_xlfn.IFS(AV160&lt;43783,"1.Low Income",AND(AV160&gt;=43783,AV160&lt;=64856),"2.Mid Income",AV160&gt;64856,"3.High Income")</f>
        <v>2.Mid Income</v>
      </c>
      <c r="G160" s="1" t="str" cm="1">
        <f t="array" ref="G160">_xlfn.IFS(AU160&lt;=30,"&lt;1 month",AND(AU160&gt;30,AU160&lt;=60),"1-2months",AU160&gt;60,"2months +")</f>
        <v>1-2months</v>
      </c>
      <c r="H160" s="1" t="str" cm="1">
        <f t="array" ref="H160">_xlfn.IFS(AT160&lt;5,"&lt;5times",AND(AT160&gt;=5,AT160&lt;=10),"05-10times",AND(AT160&gt;=11,AT160&lt;=15),"11-15times",AT160&gt;=16,"16times or more")</f>
        <v>05-10times</v>
      </c>
      <c r="I160" s="1" t="s">
        <v>99</v>
      </c>
      <c r="J160" s="1" t="str">
        <f t="shared" si="5"/>
        <v>7-8 years</v>
      </c>
      <c r="K160" s="2">
        <v>154</v>
      </c>
      <c r="L160" s="2">
        <v>20</v>
      </c>
      <c r="M160" s="2">
        <v>66</v>
      </c>
      <c r="N160" s="2">
        <v>0</v>
      </c>
      <c r="O160" s="2">
        <v>12</v>
      </c>
      <c r="P160" s="2">
        <v>27</v>
      </c>
      <c r="Q160" s="8">
        <v>0</v>
      </c>
      <c r="R160" s="8">
        <v>0</v>
      </c>
      <c r="S160" s="8">
        <v>0</v>
      </c>
      <c r="T160" s="8">
        <v>0</v>
      </c>
      <c r="U160" s="8">
        <v>0</v>
      </c>
      <c r="V160" s="8">
        <v>0</v>
      </c>
      <c r="W160" s="6">
        <v>7</v>
      </c>
      <c r="X160" s="6">
        <v>6</v>
      </c>
      <c r="Y160" s="6">
        <v>1</v>
      </c>
      <c r="Z160" s="6">
        <v>4</v>
      </c>
      <c r="AB160" s="1">
        <v>121</v>
      </c>
      <c r="AC160" s="1">
        <v>80</v>
      </c>
      <c r="AD160" s="1">
        <v>0</v>
      </c>
      <c r="AE160" s="1">
        <v>3</v>
      </c>
      <c r="AF160" s="1">
        <v>11</v>
      </c>
      <c r="AG160" s="1">
        <v>44</v>
      </c>
      <c r="AH160" s="1">
        <v>2812</v>
      </c>
      <c r="AI160" s="11">
        <f t="shared" si="4"/>
        <v>7.7041095890410958</v>
      </c>
      <c r="AJ160" s="1">
        <v>0</v>
      </c>
      <c r="AK160" s="1">
        <v>1</v>
      </c>
      <c r="AL160" s="1">
        <v>0</v>
      </c>
      <c r="AM160" s="1">
        <v>0</v>
      </c>
      <c r="AN160" s="1">
        <v>0</v>
      </c>
      <c r="AO160" s="1">
        <v>0</v>
      </c>
      <c r="AP160" s="1">
        <v>0</v>
      </c>
      <c r="AQ160" s="1">
        <v>0</v>
      </c>
      <c r="AR160" s="1">
        <v>1</v>
      </c>
      <c r="AS160" s="1">
        <v>0</v>
      </c>
      <c r="AT160" s="1">
        <v>5</v>
      </c>
      <c r="AU160" s="1">
        <v>39</v>
      </c>
      <c r="AV160" s="1">
        <v>58692</v>
      </c>
    </row>
    <row r="161" spans="1:51" s="1" customFormat="1" x14ac:dyDescent="0.25">
      <c r="A161" s="1" t="str" cm="1">
        <f t="array" ref="A161">_xlfn.IFS(AG161&gt;=70,"70 and Older",AND(AG161&gt;=60,AG161&lt;70),"60-69",AND(AG161&gt;=50,AG161&lt;60),"50-59",AND(AG161&gt;=40,AG161&lt;50),"40-49",AND(AG161&gt;=30,AG161&lt;40),"30-39",AND(AG161&gt;=20,AG161&lt;30),"20-29")</f>
        <v>50-59</v>
      </c>
      <c r="B161" s="1" t="str" cm="1">
        <f t="array" ref="B161">_xlfn.IFS(AO161=1,$AO$1,AP161=1,$AP$1,AQ161=1,$AQ$1,AR161=1,$AR$1,AS161=1,$AS$1)</f>
        <v>2nd Cycle</v>
      </c>
      <c r="C161" s="1" t="str" cm="1">
        <f t="array" ref="C161">_xlfn.IFS(AJ161=1,$AJ$1,AK161=1,$AK$1,AL161=1,$AL$1,AM161=1,$AM$1,AN161=1,$AN$1)</f>
        <v>Single</v>
      </c>
      <c r="D161" s="1">
        <v>0</v>
      </c>
      <c r="E161" s="1">
        <v>0</v>
      </c>
      <c r="F161" s="1" t="str" cm="1">
        <f t="array" ref="F161">_xlfn.IFS(AV161&lt;43783,"1.Low Income",AND(AV161&gt;=43783,AV161&lt;=64856),"2.Mid Income",AV161&gt;64856,"3.High Income")</f>
        <v>3.High Income</v>
      </c>
      <c r="G161" s="1" t="str" cm="1">
        <f t="array" ref="G161">_xlfn.IFS(AU161&lt;=30,"&lt;1 month",AND(AU161&gt;30,AU161&lt;=60),"1-2months",AU161&gt;60,"2months +")</f>
        <v>&lt;1 month</v>
      </c>
      <c r="H161" s="1" t="str" cm="1">
        <f t="array" ref="H161">_xlfn.IFS(AT161&lt;5,"&lt;5times",AND(AT161&gt;=5,AT161&lt;=10),"05-10times",AND(AT161&gt;=11,AT161&lt;=15),"11-15times",AT161&gt;=16,"16times or more")</f>
        <v>&lt;5times</v>
      </c>
      <c r="I161" s="1" t="s">
        <v>99</v>
      </c>
      <c r="J161" s="1" t="str">
        <f t="shared" si="5"/>
        <v>7-8 years</v>
      </c>
      <c r="K161" s="2">
        <v>454</v>
      </c>
      <c r="L161" s="2">
        <v>194</v>
      </c>
      <c r="M161" s="2">
        <v>106</v>
      </c>
      <c r="N161" s="2">
        <v>31</v>
      </c>
      <c r="O161" s="2">
        <v>22</v>
      </c>
      <c r="P161" s="2">
        <v>43</v>
      </c>
      <c r="Q161" s="8">
        <v>0</v>
      </c>
      <c r="R161" s="8">
        <v>0</v>
      </c>
      <c r="S161" s="8">
        <v>0</v>
      </c>
      <c r="T161" s="8">
        <v>0</v>
      </c>
      <c r="U161" s="8">
        <v>0</v>
      </c>
      <c r="V161" s="8">
        <v>0</v>
      </c>
      <c r="W161" s="6">
        <v>1</v>
      </c>
      <c r="X161" s="6">
        <v>5</v>
      </c>
      <c r="Y161" s="6">
        <v>4</v>
      </c>
      <c r="Z161" s="6">
        <v>4</v>
      </c>
      <c r="AB161" s="1">
        <v>1995</v>
      </c>
      <c r="AC161" s="1">
        <v>1931</v>
      </c>
      <c r="AD161" s="1">
        <v>2</v>
      </c>
      <c r="AE161" s="1">
        <v>3</v>
      </c>
      <c r="AF161" s="1">
        <v>11</v>
      </c>
      <c r="AG161" s="1">
        <v>54</v>
      </c>
      <c r="AH161" s="1">
        <v>2811</v>
      </c>
      <c r="AI161" s="11">
        <f t="shared" si="4"/>
        <v>7.7013698630136984</v>
      </c>
      <c r="AJ161" s="1">
        <v>0</v>
      </c>
      <c r="AK161" s="1">
        <v>0</v>
      </c>
      <c r="AL161" s="1">
        <v>1</v>
      </c>
      <c r="AM161" s="1">
        <v>0</v>
      </c>
      <c r="AN161" s="1">
        <v>0</v>
      </c>
      <c r="AO161" s="1">
        <v>1</v>
      </c>
      <c r="AP161" s="1">
        <v>0</v>
      </c>
      <c r="AQ161" s="1">
        <v>0</v>
      </c>
      <c r="AR161" s="1">
        <v>0</v>
      </c>
      <c r="AS161" s="1">
        <v>0</v>
      </c>
      <c r="AT161" s="1">
        <v>1</v>
      </c>
      <c r="AU161" s="1">
        <v>19</v>
      </c>
      <c r="AV161" s="1">
        <v>86429</v>
      </c>
    </row>
    <row r="162" spans="1:51" s="1" customFormat="1" x14ac:dyDescent="0.25">
      <c r="A162" s="1" t="str" cm="1">
        <f t="array" ref="A162">_xlfn.IFS(AG162&gt;=70,"70 and Older",AND(AG162&gt;=60,AG162&lt;70),"60-69",AND(AG162&gt;=50,AG162&lt;60),"50-59",AND(AG162&gt;=40,AG162&lt;50),"40-49",AND(AG162&gt;=30,AG162&lt;40),"30-39",AND(AG162&gt;=20,AG162&lt;30),"20-29")</f>
        <v>40-49</v>
      </c>
      <c r="B162" s="1" t="str" cm="1">
        <f t="array" ref="B162">_xlfn.IFS(AO162=1,$AO$1,AP162=1,$AP$1,AQ162=1,$AQ$1,AR162=1,$AR$1,AS162=1,$AS$1)</f>
        <v>Graduation</v>
      </c>
      <c r="C162" s="1" t="str" cm="1">
        <f t="array" ref="C162">_xlfn.IFS(AJ162=1,$AJ$1,AK162=1,$AK$1,AL162=1,$AL$1,AM162=1,$AM$1,AN162=1,$AN$1)</f>
        <v>Married</v>
      </c>
      <c r="D162" s="1">
        <v>1</v>
      </c>
      <c r="E162" s="1">
        <v>1</v>
      </c>
      <c r="F162" s="1" t="str" cm="1">
        <f t="array" ref="F162">_xlfn.IFS(AV162&lt;43783,"1.Low Income",AND(AV162&gt;=43783,AV162&lt;=64856),"2.Mid Income",AV162&gt;64856,"3.High Income")</f>
        <v>3.High Income</v>
      </c>
      <c r="G162" s="1" t="str" cm="1">
        <f t="array" ref="G162">_xlfn.IFS(AU162&lt;=30,"&lt;1 month",AND(AU162&gt;30,AU162&lt;=60),"1-2months",AU162&gt;60,"2months +")</f>
        <v>&lt;1 month</v>
      </c>
      <c r="H162" s="1" t="str" cm="1">
        <f t="array" ref="H162">_xlfn.IFS(AT162&lt;5,"&lt;5times",AND(AT162&gt;=5,AT162&lt;=10),"05-10times",AND(AT162&gt;=11,AT162&lt;=15),"11-15times",AT162&gt;=16,"16times or more")</f>
        <v>&lt;5times</v>
      </c>
      <c r="I162" s="1" t="s">
        <v>99</v>
      </c>
      <c r="J162" s="1" t="str">
        <f t="shared" si="5"/>
        <v>7-8 years</v>
      </c>
      <c r="K162" s="2">
        <v>22</v>
      </c>
      <c r="L162" s="2">
        <v>0</v>
      </c>
      <c r="M162" s="2">
        <v>13</v>
      </c>
      <c r="N162" s="2">
        <v>0</v>
      </c>
      <c r="O162" s="2">
        <v>0</v>
      </c>
      <c r="P162" s="2">
        <v>3</v>
      </c>
      <c r="Q162" s="8">
        <v>0</v>
      </c>
      <c r="R162" s="8">
        <v>0</v>
      </c>
      <c r="S162" s="8">
        <v>0</v>
      </c>
      <c r="T162" s="8">
        <v>0</v>
      </c>
      <c r="U162" s="8">
        <v>0</v>
      </c>
      <c r="V162" s="8">
        <v>0</v>
      </c>
      <c r="W162" s="6">
        <v>2</v>
      </c>
      <c r="X162" s="6">
        <v>1</v>
      </c>
      <c r="Y162" s="6">
        <v>0</v>
      </c>
      <c r="Z162" s="6">
        <v>3</v>
      </c>
      <c r="AB162" s="1">
        <v>154</v>
      </c>
      <c r="AC162" s="1">
        <v>122</v>
      </c>
      <c r="AD162" s="1">
        <v>0</v>
      </c>
      <c r="AE162" s="1">
        <v>3</v>
      </c>
      <c r="AF162" s="1">
        <v>11</v>
      </c>
      <c r="AG162" s="1">
        <v>49</v>
      </c>
      <c r="AH162" s="1">
        <v>2811</v>
      </c>
      <c r="AI162" s="11">
        <f t="shared" si="4"/>
        <v>7.7013698630136984</v>
      </c>
      <c r="AJ162" s="1">
        <v>0</v>
      </c>
      <c r="AK162" s="1">
        <v>1</v>
      </c>
      <c r="AL162" s="1">
        <v>0</v>
      </c>
      <c r="AM162" s="1">
        <v>0</v>
      </c>
      <c r="AN162" s="1">
        <v>0</v>
      </c>
      <c r="AO162" s="1">
        <v>0</v>
      </c>
      <c r="AP162" s="1">
        <v>0</v>
      </c>
      <c r="AQ162" s="1">
        <v>1</v>
      </c>
      <c r="AR162" s="1">
        <v>0</v>
      </c>
      <c r="AS162" s="1">
        <v>0</v>
      </c>
      <c r="AT162" s="1">
        <v>4</v>
      </c>
      <c r="AU162" s="1">
        <v>22</v>
      </c>
      <c r="AV162" s="1">
        <v>65777</v>
      </c>
    </row>
    <row r="163" spans="1:51" s="1" customFormat="1" x14ac:dyDescent="0.25">
      <c r="A163" s="1" t="str" cm="1">
        <f t="array" ref="A163">_xlfn.IFS(AG163&gt;=70,"70 and Older",AND(AG163&gt;=60,AG163&lt;70),"60-69",AND(AG163&gt;=50,AG163&lt;60),"50-59",AND(AG163&gt;=40,AG163&lt;50),"40-49",AND(AG163&gt;=30,AG163&lt;40),"30-39",AND(AG163&gt;=20,AG163&lt;30),"20-29")</f>
        <v>50-59</v>
      </c>
      <c r="B163" s="1" t="str" cm="1">
        <f t="array" ref="B163">_xlfn.IFS(AO163=1,$AO$1,AP163=1,$AP$1,AQ163=1,$AQ$1,AR163=1,$AR$1,AS163=1,$AS$1)</f>
        <v>Graduation</v>
      </c>
      <c r="C163" s="1" t="str" cm="1">
        <f t="array" ref="C163">_xlfn.IFS(AJ163=1,$AJ$1,AK163=1,$AK$1,AL163=1,$AL$1,AM163=1,$AM$1,AN163=1,$AN$1)</f>
        <v>Single</v>
      </c>
      <c r="D163" s="1">
        <v>0</v>
      </c>
      <c r="E163" s="1">
        <v>0</v>
      </c>
      <c r="F163" s="1" t="str" cm="1">
        <f t="array" ref="F163">_xlfn.IFS(AV163&lt;43783,"1.Low Income",AND(AV163&gt;=43783,AV163&lt;=64856),"2.Mid Income",AV163&gt;64856,"3.High Income")</f>
        <v>3.High Income</v>
      </c>
      <c r="G163" s="1" t="str" cm="1">
        <f t="array" ref="G163">_xlfn.IFS(AU163&lt;=30,"&lt;1 month",AND(AU163&gt;30,AU163&lt;=60),"1-2months",AU163&gt;60,"2months +")</f>
        <v>&lt;1 month</v>
      </c>
      <c r="H163" s="1" t="str" cm="1">
        <f t="array" ref="H163">_xlfn.IFS(AT163&lt;5,"&lt;5times",AND(AT163&gt;=5,AT163&lt;=10),"05-10times",AND(AT163&gt;=11,AT163&lt;=15),"11-15times",AT163&gt;=16,"16times or more")</f>
        <v>&lt;5times</v>
      </c>
      <c r="I163" s="1" t="s">
        <v>99</v>
      </c>
      <c r="J163" s="1" t="str">
        <f t="shared" si="5"/>
        <v>7-8 years</v>
      </c>
      <c r="K163" s="2">
        <v>324</v>
      </c>
      <c r="L163" s="2">
        <v>132</v>
      </c>
      <c r="M163" s="2">
        <v>693</v>
      </c>
      <c r="N163" s="2">
        <v>27</v>
      </c>
      <c r="O163" s="2">
        <v>118</v>
      </c>
      <c r="P163" s="2">
        <v>88</v>
      </c>
      <c r="Q163" s="8">
        <v>0</v>
      </c>
      <c r="R163" s="8">
        <v>0</v>
      </c>
      <c r="S163" s="8">
        <v>0</v>
      </c>
      <c r="T163" s="8">
        <v>0</v>
      </c>
      <c r="U163" s="8">
        <v>0</v>
      </c>
      <c r="V163" s="8">
        <v>0</v>
      </c>
      <c r="W163" s="6">
        <v>1</v>
      </c>
      <c r="X163" s="6">
        <v>4</v>
      </c>
      <c r="Y163" s="6">
        <v>11</v>
      </c>
      <c r="Z163" s="6">
        <v>7</v>
      </c>
      <c r="AB163" s="1">
        <v>1987</v>
      </c>
      <c r="AC163" s="1">
        <v>1968</v>
      </c>
      <c r="AD163" s="1">
        <v>1</v>
      </c>
      <c r="AE163" s="1">
        <v>3</v>
      </c>
      <c r="AF163" s="1">
        <v>11</v>
      </c>
      <c r="AG163" s="1">
        <v>59</v>
      </c>
      <c r="AH163" s="1">
        <v>2809</v>
      </c>
      <c r="AI163" s="11">
        <f t="shared" si="4"/>
        <v>7.6958904109589037</v>
      </c>
      <c r="AJ163" s="1">
        <v>0</v>
      </c>
      <c r="AK163" s="1">
        <v>0</v>
      </c>
      <c r="AL163" s="1">
        <v>1</v>
      </c>
      <c r="AM163" s="1">
        <v>0</v>
      </c>
      <c r="AN163" s="1">
        <v>0</v>
      </c>
      <c r="AO163" s="1">
        <v>0</v>
      </c>
      <c r="AP163" s="1">
        <v>0</v>
      </c>
      <c r="AQ163" s="1">
        <v>1</v>
      </c>
      <c r="AR163" s="1">
        <v>0</v>
      </c>
      <c r="AS163" s="1">
        <v>0</v>
      </c>
      <c r="AT163" s="1">
        <v>1</v>
      </c>
      <c r="AU163" s="1">
        <v>28</v>
      </c>
      <c r="AV163" s="1">
        <v>85606</v>
      </c>
    </row>
    <row r="164" spans="1:51" s="1" customFormat="1" x14ac:dyDescent="0.25">
      <c r="A164" s="1" t="str" cm="1">
        <f t="array" ref="A164">_xlfn.IFS(AG164&gt;=70,"70 and Older",AND(AG164&gt;=60,AG164&lt;70),"60-69",AND(AG164&gt;=50,AG164&lt;60),"50-59",AND(AG164&gt;=40,AG164&lt;50),"40-49",AND(AG164&gt;=30,AG164&lt;40),"30-39",AND(AG164&gt;=20,AG164&lt;30),"20-29")</f>
        <v>40-49</v>
      </c>
      <c r="B164" s="1" t="str" cm="1">
        <f t="array" ref="B164">_xlfn.IFS(AO164=1,$AO$1,AP164=1,$AP$1,AQ164=1,$AQ$1,AR164=1,$AR$1,AS164=1,$AS$1)</f>
        <v>Graduation</v>
      </c>
      <c r="C164" s="1" t="str" cm="1">
        <f t="array" ref="C164">_xlfn.IFS(AJ164=1,$AJ$1,AK164=1,$AK$1,AL164=1,$AL$1,AM164=1,$AM$1,AN164=1,$AN$1)</f>
        <v>Married</v>
      </c>
      <c r="D164" s="1">
        <v>0</v>
      </c>
      <c r="E164" s="1">
        <v>2</v>
      </c>
      <c r="F164" s="1" t="str" cm="1">
        <f t="array" ref="F164">_xlfn.IFS(AV164&lt;43783,"1.Low Income",AND(AV164&gt;=43783,AV164&lt;=64856),"2.Mid Income",AV164&gt;64856,"3.High Income")</f>
        <v>3.High Income</v>
      </c>
      <c r="G164" s="1" t="str" cm="1">
        <f t="array" ref="G164">_xlfn.IFS(AU164&lt;=30,"&lt;1 month",AND(AU164&gt;30,AU164&lt;=60),"1-2months",AU164&gt;60,"2months +")</f>
        <v>2months +</v>
      </c>
      <c r="H164" s="1" t="str" cm="1">
        <f t="array" ref="H164">_xlfn.IFS(AT164&lt;5,"&lt;5times",AND(AT164&gt;=5,AT164&lt;=10),"05-10times",AND(AT164&gt;=11,AT164&lt;=15),"11-15times",AT164&gt;=16,"16times or more")</f>
        <v>&lt;5times</v>
      </c>
      <c r="I164" s="1" t="s">
        <v>99</v>
      </c>
      <c r="J164" s="1" t="str">
        <f t="shared" si="5"/>
        <v>7-8 years</v>
      </c>
      <c r="K164" s="2">
        <v>615</v>
      </c>
      <c r="L164" s="2">
        <v>28</v>
      </c>
      <c r="M164" s="2">
        <v>259</v>
      </c>
      <c r="N164" s="2">
        <v>12</v>
      </c>
      <c r="O164" s="2">
        <v>48</v>
      </c>
      <c r="P164" s="2">
        <v>30</v>
      </c>
      <c r="Q164" s="8">
        <v>0</v>
      </c>
      <c r="R164" s="8">
        <v>0</v>
      </c>
      <c r="S164" s="8">
        <v>0</v>
      </c>
      <c r="T164" s="8">
        <v>1</v>
      </c>
      <c r="U164" s="8">
        <v>0</v>
      </c>
      <c r="V164" s="8">
        <v>0</v>
      </c>
      <c r="W164" s="6">
        <v>4</v>
      </c>
      <c r="X164" s="6">
        <v>6</v>
      </c>
      <c r="Y164" s="6">
        <v>5</v>
      </c>
      <c r="Z164" s="6">
        <v>13</v>
      </c>
      <c r="AB164" s="1">
        <v>1654</v>
      </c>
      <c r="AC164" s="1">
        <v>1526</v>
      </c>
      <c r="AD164" s="1">
        <v>1</v>
      </c>
      <c r="AE164" s="1">
        <v>3</v>
      </c>
      <c r="AF164" s="1">
        <v>11</v>
      </c>
      <c r="AG164" s="1">
        <v>48</v>
      </c>
      <c r="AH164" s="1">
        <v>2809</v>
      </c>
      <c r="AI164" s="11">
        <f t="shared" si="4"/>
        <v>7.6958904109589037</v>
      </c>
      <c r="AJ164" s="1">
        <v>0</v>
      </c>
      <c r="AK164" s="1">
        <v>1</v>
      </c>
      <c r="AL164" s="1">
        <v>0</v>
      </c>
      <c r="AM164" s="1">
        <v>0</v>
      </c>
      <c r="AN164" s="1">
        <v>0</v>
      </c>
      <c r="AO164" s="1">
        <v>0</v>
      </c>
      <c r="AP164" s="1">
        <v>0</v>
      </c>
      <c r="AQ164" s="1">
        <v>1</v>
      </c>
      <c r="AR164" s="1">
        <v>0</v>
      </c>
      <c r="AS164" s="1">
        <v>0</v>
      </c>
      <c r="AT164" s="1">
        <v>2</v>
      </c>
      <c r="AU164" s="1">
        <v>86</v>
      </c>
      <c r="AV164" s="1">
        <v>78642</v>
      </c>
    </row>
    <row r="165" spans="1:51" s="1" customFormat="1" x14ac:dyDescent="0.25">
      <c r="A165" s="1" t="str" cm="1">
        <f t="array" ref="A165">_xlfn.IFS(AG165&gt;=70,"70 and Older",AND(AG165&gt;=60,AG165&lt;70),"60-69",AND(AG165&gt;=50,AG165&lt;60),"50-59",AND(AG165&gt;=40,AG165&lt;50),"40-49",AND(AG165&gt;=30,AG165&lt;40),"30-39",AND(AG165&gt;=20,AG165&lt;30),"20-29")</f>
        <v>20-29</v>
      </c>
      <c r="B165" s="1" t="str" cm="1">
        <f t="array" ref="B165">_xlfn.IFS(AO165=1,$AO$1,AP165=1,$AP$1,AQ165=1,$AQ$1,AR165=1,$AR$1,AS165=1,$AS$1)</f>
        <v>2nd Cycle</v>
      </c>
      <c r="C165" s="1" t="str" cm="1">
        <f t="array" ref="C165">_xlfn.IFS(AJ165=1,$AJ$1,AK165=1,$AK$1,AL165=1,$AL$1,AM165=1,$AM$1,AN165=1,$AN$1)</f>
        <v>Single</v>
      </c>
      <c r="D165" s="1">
        <v>0</v>
      </c>
      <c r="E165" s="1">
        <v>0</v>
      </c>
      <c r="F165" s="1" t="str" cm="1">
        <f t="array" ref="F165">_xlfn.IFS(AV165&lt;43783,"1.Low Income",AND(AV165&gt;=43783,AV165&lt;=64856),"2.Mid Income",AV165&gt;64856,"3.High Income")</f>
        <v>3.High Income</v>
      </c>
      <c r="G165" s="1" t="str" cm="1">
        <f t="array" ref="G165">_xlfn.IFS(AU165&lt;=30,"&lt;1 month",AND(AU165&gt;30,AU165&lt;=60),"1-2months",AU165&gt;60,"2months +")</f>
        <v>&lt;1 month</v>
      </c>
      <c r="H165" s="1" t="str" cm="1">
        <f t="array" ref="H165">_xlfn.IFS(AT165&lt;5,"&lt;5times",AND(AT165&gt;=5,AT165&lt;=10),"05-10times",AND(AT165&gt;=11,AT165&lt;=15),"11-15times",AT165&gt;=16,"16times or more")</f>
        <v>&lt;5times</v>
      </c>
      <c r="I165" s="1" t="s">
        <v>99</v>
      </c>
      <c r="J165" s="1" t="str">
        <f t="shared" si="5"/>
        <v>7-8 years</v>
      </c>
      <c r="K165" s="2">
        <v>510</v>
      </c>
      <c r="L165" s="2">
        <v>120</v>
      </c>
      <c r="M165" s="2">
        <v>550</v>
      </c>
      <c r="N165" s="2">
        <v>156</v>
      </c>
      <c r="O165" s="2">
        <v>40</v>
      </c>
      <c r="P165" s="2">
        <v>241</v>
      </c>
      <c r="Q165" s="8">
        <v>1</v>
      </c>
      <c r="R165" s="8">
        <v>0</v>
      </c>
      <c r="S165" s="8">
        <v>1</v>
      </c>
      <c r="T165" s="8">
        <v>0</v>
      </c>
      <c r="U165" s="8">
        <v>0</v>
      </c>
      <c r="V165" s="8">
        <v>1</v>
      </c>
      <c r="W165" s="6">
        <v>1</v>
      </c>
      <c r="X165" s="6">
        <v>4</v>
      </c>
      <c r="Y165" s="6">
        <v>9</v>
      </c>
      <c r="Z165" s="6">
        <v>7</v>
      </c>
      <c r="AB165" s="1">
        <v>1298</v>
      </c>
      <c r="AC165" s="1">
        <v>1231</v>
      </c>
      <c r="AD165" s="1">
        <v>2</v>
      </c>
      <c r="AE165" s="1">
        <v>3</v>
      </c>
      <c r="AF165" s="1">
        <v>11</v>
      </c>
      <c r="AG165" s="1">
        <v>25</v>
      </c>
      <c r="AH165" s="1">
        <v>2808</v>
      </c>
      <c r="AI165" s="11">
        <f t="shared" si="4"/>
        <v>7.6931506849315072</v>
      </c>
      <c r="AJ165" s="1">
        <v>0</v>
      </c>
      <c r="AK165" s="1">
        <v>0</v>
      </c>
      <c r="AL165" s="1">
        <v>1</v>
      </c>
      <c r="AM165" s="1">
        <v>0</v>
      </c>
      <c r="AN165" s="1">
        <v>0</v>
      </c>
      <c r="AO165" s="1">
        <v>1</v>
      </c>
      <c r="AP165" s="1">
        <v>0</v>
      </c>
      <c r="AQ165" s="1">
        <v>0</v>
      </c>
      <c r="AR165" s="1">
        <v>0</v>
      </c>
      <c r="AS165" s="1">
        <v>0</v>
      </c>
      <c r="AT165" s="1">
        <v>1</v>
      </c>
      <c r="AU165" s="1">
        <v>2</v>
      </c>
      <c r="AV165" s="1">
        <v>93404</v>
      </c>
      <c r="AW165"/>
      <c r="AX165"/>
      <c r="AY165"/>
    </row>
    <row r="166" spans="1:51" s="1" customFormat="1" x14ac:dyDescent="0.25">
      <c r="A166" s="1" t="str" cm="1">
        <f t="array" ref="A166">_xlfn.IFS(AG166&gt;=70,"70 and Older",AND(AG166&gt;=60,AG166&lt;70),"60-69",AND(AG166&gt;=50,AG166&lt;60),"50-59",AND(AG166&gt;=40,AG166&lt;50),"40-49",AND(AG166&gt;=30,AG166&lt;40),"30-39",AND(AG166&gt;=20,AG166&lt;30),"20-29")</f>
        <v>30-39</v>
      </c>
      <c r="B166" s="1" t="str" cm="1">
        <f t="array" ref="B166">_xlfn.IFS(AO166=1,$AO$1,AP166=1,$AP$1,AQ166=1,$AQ$1,AR166=1,$AR$1,AS166=1,$AS$1)</f>
        <v>Graduation</v>
      </c>
      <c r="C166" s="1" t="str" cm="1">
        <f t="array" ref="C166">_xlfn.IFS(AJ166=1,$AJ$1,AK166=1,$AK$1,AL166=1,$AL$1,AM166=1,$AM$1,AN166=1,$AN$1)</f>
        <v>Together</v>
      </c>
      <c r="D166" s="1">
        <v>1</v>
      </c>
      <c r="E166" s="1">
        <v>1</v>
      </c>
      <c r="F166" s="1" t="str" cm="1">
        <f t="array" ref="F166">_xlfn.IFS(AV166&lt;43783,"1.Low Income",AND(AV166&gt;=43783,AV166&lt;=64856),"2.Mid Income",AV166&gt;64856,"3.High Income")</f>
        <v>3.High Income</v>
      </c>
      <c r="G166" s="1" t="str" cm="1">
        <f t="array" ref="G166">_xlfn.IFS(AU166&lt;=30,"&lt;1 month",AND(AU166&gt;30,AU166&lt;=60),"1-2months",AU166&gt;60,"2months +")</f>
        <v>&lt;1 month</v>
      </c>
      <c r="H166" s="1" t="str" cm="1">
        <f t="array" ref="H166">_xlfn.IFS(AT166&lt;5,"&lt;5times",AND(AT166&gt;=5,AT166&lt;=10),"05-10times",AND(AT166&gt;=11,AT166&lt;=15),"11-15times",AT166&gt;=16,"16times or more")</f>
        <v>&lt;5times</v>
      </c>
      <c r="I166" s="1" t="s">
        <v>99</v>
      </c>
      <c r="J166" s="1" t="str">
        <f t="shared" si="5"/>
        <v>7-8 years</v>
      </c>
      <c r="K166" s="2">
        <v>285</v>
      </c>
      <c r="L166" s="2">
        <v>28</v>
      </c>
      <c r="M166" s="2">
        <v>242</v>
      </c>
      <c r="N166" s="2">
        <v>55</v>
      </c>
      <c r="O166" s="2">
        <v>114</v>
      </c>
      <c r="P166" s="2">
        <v>135</v>
      </c>
      <c r="Q166" s="8">
        <v>0</v>
      </c>
      <c r="R166" s="8">
        <v>0</v>
      </c>
      <c r="S166" s="8">
        <v>0</v>
      </c>
      <c r="T166" s="8">
        <v>0</v>
      </c>
      <c r="U166" s="8">
        <v>0</v>
      </c>
      <c r="V166" s="8">
        <v>0</v>
      </c>
      <c r="W166" s="6">
        <v>13</v>
      </c>
      <c r="X166" s="6">
        <v>6</v>
      </c>
      <c r="Y166" s="6">
        <v>2</v>
      </c>
      <c r="Z166" s="6">
        <v>12</v>
      </c>
      <c r="AB166" s="1">
        <v>484</v>
      </c>
      <c r="AC166" s="1">
        <v>387</v>
      </c>
      <c r="AD166" s="1">
        <v>0</v>
      </c>
      <c r="AE166" s="1">
        <v>3</v>
      </c>
      <c r="AF166" s="1">
        <v>11</v>
      </c>
      <c r="AG166" s="1">
        <v>35</v>
      </c>
      <c r="AH166" s="1">
        <v>2808</v>
      </c>
      <c r="AI166" s="11">
        <f t="shared" si="4"/>
        <v>7.6931506849315072</v>
      </c>
      <c r="AJ166" s="1">
        <v>0</v>
      </c>
      <c r="AK166" s="1">
        <v>0</v>
      </c>
      <c r="AL166" s="1">
        <v>0</v>
      </c>
      <c r="AM166" s="1">
        <v>1</v>
      </c>
      <c r="AN166" s="1">
        <v>0</v>
      </c>
      <c r="AO166" s="1">
        <v>0</v>
      </c>
      <c r="AP166" s="1">
        <v>0</v>
      </c>
      <c r="AQ166" s="1">
        <v>1</v>
      </c>
      <c r="AR166" s="1">
        <v>0</v>
      </c>
      <c r="AS166" s="1">
        <v>0</v>
      </c>
      <c r="AT166" s="1">
        <v>3</v>
      </c>
      <c r="AU166" s="1">
        <v>3</v>
      </c>
      <c r="AV166" s="1">
        <v>74293</v>
      </c>
    </row>
    <row r="167" spans="1:51" s="1" customFormat="1" x14ac:dyDescent="0.25">
      <c r="A167" s="1" t="str" cm="1">
        <f t="array" ref="A167">_xlfn.IFS(AG167&gt;=70,"70 and Older",AND(AG167&gt;=60,AG167&lt;70),"60-69",AND(AG167&gt;=50,AG167&lt;60),"50-59",AND(AG167&gt;=40,AG167&lt;50),"40-49",AND(AG167&gt;=30,AG167&lt;40),"30-39",AND(AG167&gt;=20,AG167&lt;30),"20-29")</f>
        <v>40-49</v>
      </c>
      <c r="B167" s="1" t="str" cm="1">
        <f t="array" ref="B167">_xlfn.IFS(AO167=1,$AO$1,AP167=1,$AP$1,AQ167=1,$AQ$1,AR167=1,$AR$1,AS167=1,$AS$1)</f>
        <v>PhD</v>
      </c>
      <c r="C167" s="1" t="str" cm="1">
        <f t="array" ref="C167">_xlfn.IFS(AJ167=1,$AJ$1,AK167=1,$AK$1,AL167=1,$AL$1,AM167=1,$AM$1,AN167=1,$AN$1)</f>
        <v>Divorced</v>
      </c>
      <c r="D167" s="1">
        <v>1</v>
      </c>
      <c r="E167" s="1">
        <v>0</v>
      </c>
      <c r="F167" s="1" t="str" cm="1">
        <f t="array" ref="F167">_xlfn.IFS(AV167&lt;43783,"1.Low Income",AND(AV167&gt;=43783,AV167&lt;=64856),"2.Mid Income",AV167&gt;64856,"3.High Income")</f>
        <v>3.High Income</v>
      </c>
      <c r="G167" s="1" t="str" cm="1">
        <f t="array" ref="G167">_xlfn.IFS(AU167&lt;=30,"&lt;1 month",AND(AU167&gt;30,AU167&lt;=60),"1-2months",AU167&gt;60,"2months +")</f>
        <v>&lt;1 month</v>
      </c>
      <c r="H167" s="1" t="str" cm="1">
        <f t="array" ref="H167">_xlfn.IFS(AT167&lt;5,"&lt;5times",AND(AT167&gt;=5,AT167&lt;=10),"05-10times",AND(AT167&gt;=11,AT167&lt;=15),"11-15times",AT167&gt;=16,"16times or more")</f>
        <v>&lt;5times</v>
      </c>
      <c r="I167" s="1" t="s">
        <v>99</v>
      </c>
      <c r="J167" s="1" t="str">
        <f t="shared" si="5"/>
        <v>7-8 years</v>
      </c>
      <c r="K167" s="2">
        <v>5</v>
      </c>
      <c r="L167" s="2">
        <v>7</v>
      </c>
      <c r="M167" s="2">
        <v>31</v>
      </c>
      <c r="N167" s="2">
        <v>15</v>
      </c>
      <c r="O167" s="2">
        <v>4</v>
      </c>
      <c r="P167" s="2">
        <v>7</v>
      </c>
      <c r="Q167" s="8">
        <v>0</v>
      </c>
      <c r="R167" s="8">
        <v>0</v>
      </c>
      <c r="S167" s="8">
        <v>0</v>
      </c>
      <c r="T167" s="8">
        <v>0</v>
      </c>
      <c r="U167" s="8">
        <v>0</v>
      </c>
      <c r="V167" s="8">
        <v>1</v>
      </c>
      <c r="W167" s="6">
        <v>3</v>
      </c>
      <c r="X167" s="6">
        <v>2</v>
      </c>
      <c r="Y167" s="6">
        <v>1</v>
      </c>
      <c r="Z167" s="6">
        <v>3</v>
      </c>
      <c r="AB167" s="1">
        <v>90</v>
      </c>
      <c r="AC167" s="1">
        <v>79</v>
      </c>
      <c r="AD167" s="1">
        <v>0</v>
      </c>
      <c r="AE167" s="1">
        <v>3</v>
      </c>
      <c r="AF167" s="1">
        <v>11</v>
      </c>
      <c r="AG167" s="1">
        <v>46</v>
      </c>
      <c r="AH167" s="1">
        <v>2808</v>
      </c>
      <c r="AI167" s="11">
        <f t="shared" si="4"/>
        <v>7.6931506849315072</v>
      </c>
      <c r="AJ167" s="1">
        <v>1</v>
      </c>
      <c r="AK167" s="1">
        <v>0</v>
      </c>
      <c r="AL167" s="1">
        <v>0</v>
      </c>
      <c r="AM167" s="1">
        <v>0</v>
      </c>
      <c r="AN167" s="1">
        <v>0</v>
      </c>
      <c r="AO167" s="1">
        <v>0</v>
      </c>
      <c r="AP167" s="1">
        <v>0</v>
      </c>
      <c r="AQ167" s="1">
        <v>0</v>
      </c>
      <c r="AR167" s="1">
        <v>0</v>
      </c>
      <c r="AS167" s="1">
        <v>1</v>
      </c>
      <c r="AT167" s="1">
        <v>4</v>
      </c>
      <c r="AU167" s="1">
        <v>1</v>
      </c>
      <c r="AV167" s="1">
        <v>68655</v>
      </c>
    </row>
    <row r="168" spans="1:51" s="1" customFormat="1" x14ac:dyDescent="0.25">
      <c r="A168" s="1" t="str" cm="1">
        <f t="array" ref="A168">_xlfn.IFS(AG168&gt;=70,"70 and Older",AND(AG168&gt;=60,AG168&lt;70),"60-69",AND(AG168&gt;=50,AG168&lt;60),"50-59",AND(AG168&gt;=40,AG168&lt;50),"40-49",AND(AG168&gt;=30,AG168&lt;40),"30-39",AND(AG168&gt;=20,AG168&lt;30),"20-29")</f>
        <v>50-59</v>
      </c>
      <c r="B168" s="1" t="str" cm="1">
        <f t="array" ref="B168">_xlfn.IFS(AO168=1,$AO$1,AP168=1,$AP$1,AQ168=1,$AQ$1,AR168=1,$AR$1,AS168=1,$AS$1)</f>
        <v>Graduation</v>
      </c>
      <c r="C168" s="1" t="str" cm="1">
        <f t="array" ref="C168">_xlfn.IFS(AJ168=1,$AJ$1,AK168=1,$AK$1,AL168=1,$AL$1,AM168=1,$AM$1,AN168=1,$AN$1)</f>
        <v>Widow</v>
      </c>
      <c r="D168" s="1">
        <v>2</v>
      </c>
      <c r="E168" s="1">
        <v>0</v>
      </c>
      <c r="F168" s="1" t="str" cm="1">
        <f t="array" ref="F168">_xlfn.IFS(AV168&lt;43783,"1.Low Income",AND(AV168&gt;=43783,AV168&lt;=64856),"2.Mid Income",AV168&gt;64856,"3.High Income")</f>
        <v>2.Mid Income</v>
      </c>
      <c r="G168" s="1" t="str" cm="1">
        <f t="array" ref="G168">_xlfn.IFS(AU168&lt;=30,"&lt;1 month",AND(AU168&gt;30,AU168&lt;=60),"1-2months",AU168&gt;60,"2months +")</f>
        <v>&lt;1 month</v>
      </c>
      <c r="H168" s="1" t="str" cm="1">
        <f t="array" ref="H168">_xlfn.IFS(AT168&lt;5,"&lt;5times",AND(AT168&gt;=5,AT168&lt;=10),"05-10times",AND(AT168&gt;=11,AT168&lt;=15),"11-15times",AT168&gt;=16,"16times or more")</f>
        <v>&lt;5times</v>
      </c>
      <c r="I168" s="1" t="s">
        <v>99</v>
      </c>
      <c r="J168" s="1" t="str">
        <f t="shared" si="5"/>
        <v>7-8 years</v>
      </c>
      <c r="K168" s="2">
        <v>9</v>
      </c>
      <c r="L168" s="2">
        <v>0</v>
      </c>
      <c r="M168" s="2">
        <v>7</v>
      </c>
      <c r="N168" s="2">
        <v>3</v>
      </c>
      <c r="O168" s="2">
        <v>4</v>
      </c>
      <c r="P168" s="2">
        <v>7</v>
      </c>
      <c r="Q168" s="8">
        <v>0</v>
      </c>
      <c r="R168" s="8">
        <v>0</v>
      </c>
      <c r="S168" s="8">
        <v>0</v>
      </c>
      <c r="T168" s="8">
        <v>0</v>
      </c>
      <c r="U168" s="8">
        <v>0</v>
      </c>
      <c r="V168" s="8">
        <v>0</v>
      </c>
      <c r="W168" s="6">
        <v>2</v>
      </c>
      <c r="X168" s="6">
        <v>1</v>
      </c>
      <c r="Y168" s="6">
        <v>0</v>
      </c>
      <c r="Z168" s="6">
        <v>3</v>
      </c>
      <c r="AB168" s="1">
        <v>92</v>
      </c>
      <c r="AC168" s="1">
        <v>77</v>
      </c>
      <c r="AD168" s="1">
        <v>0</v>
      </c>
      <c r="AE168" s="1">
        <v>3</v>
      </c>
      <c r="AF168" s="1">
        <v>11</v>
      </c>
      <c r="AG168" s="1">
        <v>54</v>
      </c>
      <c r="AH168" s="1">
        <v>2808</v>
      </c>
      <c r="AI168" s="11">
        <f t="shared" si="4"/>
        <v>7.6931506849315072</v>
      </c>
      <c r="AJ168" s="1">
        <v>0</v>
      </c>
      <c r="AK168" s="1">
        <v>0</v>
      </c>
      <c r="AL168" s="1">
        <v>0</v>
      </c>
      <c r="AM168" s="1">
        <v>0</v>
      </c>
      <c r="AN168" s="1">
        <v>1</v>
      </c>
      <c r="AO168" s="1">
        <v>0</v>
      </c>
      <c r="AP168" s="1">
        <v>0</v>
      </c>
      <c r="AQ168" s="1">
        <v>1</v>
      </c>
      <c r="AR168" s="1">
        <v>0</v>
      </c>
      <c r="AS168" s="1">
        <v>0</v>
      </c>
      <c r="AT168" s="1">
        <v>4</v>
      </c>
      <c r="AU168" s="1">
        <v>3</v>
      </c>
      <c r="AV168" s="1">
        <v>63887</v>
      </c>
    </row>
    <row r="169" spans="1:51" s="1" customFormat="1" x14ac:dyDescent="0.25">
      <c r="A169" s="1" t="str" cm="1">
        <f t="array" ref="A169">_xlfn.IFS(AG169&gt;=70,"70 and Older",AND(AG169&gt;=60,AG169&lt;70),"60-69",AND(AG169&gt;=50,AG169&lt;60),"50-59",AND(AG169&gt;=40,AG169&lt;50),"40-49",AND(AG169&gt;=30,AG169&lt;40),"30-39",AND(AG169&gt;=20,AG169&lt;30),"20-29")</f>
        <v>40-49</v>
      </c>
      <c r="B169" s="1" t="str" cm="1">
        <f t="array" ref="B169">_xlfn.IFS(AO169=1,$AO$1,AP169=1,$AP$1,AQ169=1,$AQ$1,AR169=1,$AR$1,AS169=1,$AS$1)</f>
        <v>PhD</v>
      </c>
      <c r="C169" s="1" t="str" cm="1">
        <f t="array" ref="C169">_xlfn.IFS(AJ169=1,$AJ$1,AK169=1,$AK$1,AL169=1,$AL$1,AM169=1,$AM$1,AN169=1,$AN$1)</f>
        <v>Divorced</v>
      </c>
      <c r="D169" s="1">
        <v>2</v>
      </c>
      <c r="E169" s="1">
        <v>0</v>
      </c>
      <c r="F169" s="1" t="str" cm="1">
        <f t="array" ref="F169">_xlfn.IFS(AV169&lt;43783,"1.Low Income",AND(AV169&gt;=43783,AV169&lt;=64856),"2.Mid Income",AV169&gt;64856,"3.High Income")</f>
        <v>2.Mid Income</v>
      </c>
      <c r="G169" s="1" t="str" cm="1">
        <f t="array" ref="G169">_xlfn.IFS(AU169&lt;=30,"&lt;1 month",AND(AU169&gt;30,AU169&lt;=60),"1-2months",AU169&gt;60,"2months +")</f>
        <v>2months +</v>
      </c>
      <c r="H169" s="1" t="str" cm="1">
        <f t="array" ref="H169">_xlfn.IFS(AT169&lt;5,"&lt;5times",AND(AT169&gt;=5,AT169&lt;=10),"05-10times",AND(AT169&gt;=11,AT169&lt;=15),"11-15times",AT169&gt;=16,"16times or more")</f>
        <v>05-10times</v>
      </c>
      <c r="I169" s="1" t="s">
        <v>99</v>
      </c>
      <c r="J169" s="1" t="str">
        <f t="shared" si="5"/>
        <v>7-8 years</v>
      </c>
      <c r="K169" s="2">
        <v>8</v>
      </c>
      <c r="L169" s="2">
        <v>3</v>
      </c>
      <c r="M169" s="2">
        <v>22</v>
      </c>
      <c r="N169" s="2">
        <v>21</v>
      </c>
      <c r="O169" s="2">
        <v>1</v>
      </c>
      <c r="P169" s="2">
        <v>13</v>
      </c>
      <c r="Q169" s="8">
        <v>0</v>
      </c>
      <c r="R169" s="8">
        <v>0</v>
      </c>
      <c r="S169" s="8">
        <v>0</v>
      </c>
      <c r="T169" s="8">
        <v>0</v>
      </c>
      <c r="U169" s="8">
        <v>0</v>
      </c>
      <c r="V169" s="8">
        <v>0</v>
      </c>
      <c r="W169" s="6">
        <v>3</v>
      </c>
      <c r="X169" s="6">
        <v>3</v>
      </c>
      <c r="Y169" s="6">
        <v>0</v>
      </c>
      <c r="Z169" s="6">
        <v>3</v>
      </c>
      <c r="AB169" s="1">
        <v>90</v>
      </c>
      <c r="AC169" s="1">
        <v>79</v>
      </c>
      <c r="AD169" s="1">
        <v>0</v>
      </c>
      <c r="AE169" s="1">
        <v>3</v>
      </c>
      <c r="AF169" s="1">
        <v>11</v>
      </c>
      <c r="AG169" s="1">
        <v>46</v>
      </c>
      <c r="AH169" s="1">
        <v>2808</v>
      </c>
      <c r="AI169" s="11">
        <f t="shared" si="4"/>
        <v>7.6931506849315072</v>
      </c>
      <c r="AJ169" s="1">
        <v>1</v>
      </c>
      <c r="AK169" s="1">
        <v>0</v>
      </c>
      <c r="AL169" s="1">
        <v>0</v>
      </c>
      <c r="AM169" s="1">
        <v>0</v>
      </c>
      <c r="AN169" s="1">
        <v>0</v>
      </c>
      <c r="AO169" s="1">
        <v>0</v>
      </c>
      <c r="AP169" s="1">
        <v>0</v>
      </c>
      <c r="AQ169" s="1">
        <v>0</v>
      </c>
      <c r="AR169" s="1">
        <v>0</v>
      </c>
      <c r="AS169" s="1">
        <v>1</v>
      </c>
      <c r="AT169" s="1">
        <v>5</v>
      </c>
      <c r="AU169" s="1">
        <v>85</v>
      </c>
      <c r="AV169" s="1">
        <v>58350</v>
      </c>
    </row>
    <row r="170" spans="1:51" s="1" customFormat="1" x14ac:dyDescent="0.25">
      <c r="A170" s="1" t="str" cm="1">
        <f t="array" ref="A170">_xlfn.IFS(AG170&gt;=70,"70 and Older",AND(AG170&gt;=60,AG170&lt;70),"60-69",AND(AG170&gt;=50,AG170&lt;60),"50-59",AND(AG170&gt;=40,AG170&lt;50),"40-49",AND(AG170&gt;=30,AG170&lt;40),"30-39",AND(AG170&gt;=20,AG170&lt;30),"20-29")</f>
        <v>40-49</v>
      </c>
      <c r="B170" s="1" t="str" cm="1">
        <f t="array" ref="B170">_xlfn.IFS(AO170=1,$AO$1,AP170=1,$AP$1,AQ170=1,$AQ$1,AR170=1,$AR$1,AS170=1,$AS$1)</f>
        <v>2nd Cycle</v>
      </c>
      <c r="C170" s="1" t="str" cm="1">
        <f t="array" ref="C170">_xlfn.IFS(AJ170=1,$AJ$1,AK170=1,$AK$1,AL170=1,$AL$1,AM170=1,$AM$1,AN170=1,$AN$1)</f>
        <v>Together</v>
      </c>
      <c r="D170" s="1">
        <v>1</v>
      </c>
      <c r="E170" s="1">
        <v>0</v>
      </c>
      <c r="F170" s="1" t="str" cm="1">
        <f t="array" ref="F170">_xlfn.IFS(AV170&lt;43783,"1.Low Income",AND(AV170&gt;=43783,AV170&lt;=64856),"2.Mid Income",AV170&gt;64856,"3.High Income")</f>
        <v>2.Mid Income</v>
      </c>
      <c r="G170" s="1" t="str" cm="1">
        <f t="array" ref="G170">_xlfn.IFS(AU170&lt;=30,"&lt;1 month",AND(AU170&gt;30,AU170&lt;=60),"1-2months",AU170&gt;60,"2months +")</f>
        <v>&lt;1 month</v>
      </c>
      <c r="H170" s="1" t="str" cm="1">
        <f t="array" ref="H170">_xlfn.IFS(AT170&lt;5,"&lt;5times",AND(AT170&gt;=5,AT170&lt;=10),"05-10times",AND(AT170&gt;=11,AT170&lt;=15),"11-15times",AT170&gt;=16,"16times or more")</f>
        <v>05-10times</v>
      </c>
      <c r="I170" s="1" t="s">
        <v>99</v>
      </c>
      <c r="J170" s="1" t="str">
        <f t="shared" si="5"/>
        <v>7-8 years</v>
      </c>
      <c r="K170" s="2">
        <v>120</v>
      </c>
      <c r="L170" s="2">
        <v>19</v>
      </c>
      <c r="M170" s="2">
        <v>206</v>
      </c>
      <c r="N170" s="2">
        <v>25</v>
      </c>
      <c r="O170" s="2">
        <v>19</v>
      </c>
      <c r="P170" s="2">
        <v>54</v>
      </c>
      <c r="Q170" s="8">
        <v>0</v>
      </c>
      <c r="R170" s="8">
        <v>0</v>
      </c>
      <c r="S170" s="8">
        <v>0</v>
      </c>
      <c r="T170" s="8">
        <v>0</v>
      </c>
      <c r="U170" s="8">
        <v>0</v>
      </c>
      <c r="V170" s="8">
        <v>0</v>
      </c>
      <c r="W170" s="6">
        <v>6</v>
      </c>
      <c r="X170" s="6">
        <v>7</v>
      </c>
      <c r="Y170" s="6">
        <v>2</v>
      </c>
      <c r="Z170" s="6">
        <v>5</v>
      </c>
      <c r="AB170" s="1">
        <v>18</v>
      </c>
      <c r="AC170" s="1">
        <v>11</v>
      </c>
      <c r="AD170" s="1">
        <v>0</v>
      </c>
      <c r="AE170" s="1">
        <v>3</v>
      </c>
      <c r="AF170" s="1">
        <v>11</v>
      </c>
      <c r="AG170" s="1">
        <v>49</v>
      </c>
      <c r="AH170" s="1">
        <v>2807</v>
      </c>
      <c r="AI170" s="11">
        <f t="shared" si="4"/>
        <v>7.6904109589041099</v>
      </c>
      <c r="AJ170" s="1">
        <v>0</v>
      </c>
      <c r="AK170" s="1">
        <v>0</v>
      </c>
      <c r="AL170" s="1">
        <v>0</v>
      </c>
      <c r="AM170" s="1">
        <v>1</v>
      </c>
      <c r="AN170" s="1">
        <v>0</v>
      </c>
      <c r="AO170" s="1">
        <v>1</v>
      </c>
      <c r="AP170" s="1">
        <v>0</v>
      </c>
      <c r="AQ170" s="1">
        <v>0</v>
      </c>
      <c r="AR170" s="1">
        <v>0</v>
      </c>
      <c r="AS170" s="1">
        <v>0</v>
      </c>
      <c r="AT170" s="1">
        <v>5</v>
      </c>
      <c r="AU170" s="1">
        <v>2</v>
      </c>
      <c r="AV170" s="1">
        <v>61872</v>
      </c>
    </row>
    <row r="171" spans="1:51" s="1" customFormat="1" x14ac:dyDescent="0.25">
      <c r="A171" s="1" t="str" cm="1">
        <f t="array" ref="A171">_xlfn.IFS(AG171&gt;=70,"70 and Older",AND(AG171&gt;=60,AG171&lt;70),"60-69",AND(AG171&gt;=50,AG171&lt;60),"50-59",AND(AG171&gt;=40,AG171&lt;50),"40-49",AND(AG171&gt;=30,AG171&lt;40),"30-39",AND(AG171&gt;=20,AG171&lt;30),"20-29")</f>
        <v>60-69</v>
      </c>
      <c r="B171" s="1" t="str" cm="1">
        <f t="array" ref="B171">_xlfn.IFS(AO171=1,$AO$1,AP171=1,$AP$1,AQ171=1,$AQ$1,AR171=1,$AR$1,AS171=1,$AS$1)</f>
        <v>Master</v>
      </c>
      <c r="C171" s="1" t="str" cm="1">
        <f t="array" ref="C171">_xlfn.IFS(AJ171=1,$AJ$1,AK171=1,$AK$1,AL171=1,$AL$1,AM171=1,$AM$1,AN171=1,$AN$1)</f>
        <v>Together</v>
      </c>
      <c r="D171" s="1">
        <v>0</v>
      </c>
      <c r="E171" s="1">
        <v>1</v>
      </c>
      <c r="F171" s="1" t="str" cm="1">
        <f t="array" ref="F171">_xlfn.IFS(AV171&lt;43783,"1.Low Income",AND(AV171&gt;=43783,AV171&lt;=64856),"2.Mid Income",AV171&gt;64856,"3.High Income")</f>
        <v>3.High Income</v>
      </c>
      <c r="G171" s="1" t="str" cm="1">
        <f t="array" ref="G171">_xlfn.IFS(AU171&lt;=30,"&lt;1 month",AND(AU171&gt;30,AU171&lt;=60),"1-2months",AU171&gt;60,"2months +")</f>
        <v>&lt;1 month</v>
      </c>
      <c r="H171" s="1" t="str" cm="1">
        <f t="array" ref="H171">_xlfn.IFS(AT171&lt;5,"&lt;5times",AND(AT171&gt;=5,AT171&lt;=10),"05-10times",AND(AT171&gt;=11,AT171&lt;=15),"11-15times",AT171&gt;=16,"16times or more")</f>
        <v>&lt;5times</v>
      </c>
      <c r="I171" s="1" t="s">
        <v>99</v>
      </c>
      <c r="J171" s="1" t="str">
        <f t="shared" si="5"/>
        <v>7-8 years</v>
      </c>
      <c r="K171" s="2">
        <v>201</v>
      </c>
      <c r="L171" s="2">
        <v>53</v>
      </c>
      <c r="M171" s="2">
        <v>172</v>
      </c>
      <c r="N171" s="2">
        <v>116</v>
      </c>
      <c r="O171" s="2">
        <v>77</v>
      </c>
      <c r="P171" s="2">
        <v>83</v>
      </c>
      <c r="Q171" s="8">
        <v>0</v>
      </c>
      <c r="R171" s="8">
        <v>0</v>
      </c>
      <c r="S171" s="8">
        <v>0</v>
      </c>
      <c r="T171" s="8">
        <v>0</v>
      </c>
      <c r="U171" s="8">
        <v>0</v>
      </c>
      <c r="V171" s="8">
        <v>0</v>
      </c>
      <c r="W171" s="6">
        <v>3</v>
      </c>
      <c r="X171" s="6">
        <v>5</v>
      </c>
      <c r="Y171" s="6">
        <v>4</v>
      </c>
      <c r="Z171" s="6">
        <v>9</v>
      </c>
      <c r="AB171" s="1">
        <v>1208</v>
      </c>
      <c r="AC171" s="1">
        <v>1196</v>
      </c>
      <c r="AD171" s="1">
        <v>1</v>
      </c>
      <c r="AE171" s="1">
        <v>3</v>
      </c>
      <c r="AF171" s="1">
        <v>11</v>
      </c>
      <c r="AG171" s="1">
        <v>64</v>
      </c>
      <c r="AH171" s="1">
        <v>2806</v>
      </c>
      <c r="AI171" s="11">
        <f t="shared" si="4"/>
        <v>7.6876712328767125</v>
      </c>
      <c r="AJ171" s="1">
        <v>0</v>
      </c>
      <c r="AK171" s="1">
        <v>0</v>
      </c>
      <c r="AL171" s="1">
        <v>0</v>
      </c>
      <c r="AM171" s="1">
        <v>1</v>
      </c>
      <c r="AN171" s="1">
        <v>0</v>
      </c>
      <c r="AO171" s="1">
        <v>0</v>
      </c>
      <c r="AP171" s="1">
        <v>0</v>
      </c>
      <c r="AQ171" s="1">
        <v>0</v>
      </c>
      <c r="AR171" s="1">
        <v>1</v>
      </c>
      <c r="AS171" s="1">
        <v>0</v>
      </c>
      <c r="AT171" s="1">
        <v>2</v>
      </c>
      <c r="AU171" s="1">
        <v>0</v>
      </c>
      <c r="AV171" s="1">
        <v>77632</v>
      </c>
    </row>
    <row r="172" spans="1:51" s="1" customFormat="1" x14ac:dyDescent="0.25">
      <c r="A172" s="1" t="str" cm="1">
        <f t="array" ref="A172">_xlfn.IFS(AG172&gt;=70,"70 and Older",AND(AG172&gt;=60,AG172&lt;70),"60-69",AND(AG172&gt;=50,AG172&lt;60),"50-59",AND(AG172&gt;=40,AG172&lt;50),"40-49",AND(AG172&gt;=30,AG172&lt;40),"30-39",AND(AG172&gt;=20,AG172&lt;30),"20-29")</f>
        <v>60-69</v>
      </c>
      <c r="B172" s="1" t="str" cm="1">
        <f t="array" ref="B172">_xlfn.IFS(AO172=1,$AO$1,AP172=1,$AP$1,AQ172=1,$AQ$1,AR172=1,$AR$1,AS172=1,$AS$1)</f>
        <v>PhD</v>
      </c>
      <c r="C172" s="1" t="str" cm="1">
        <f t="array" ref="C172">_xlfn.IFS(AJ172=1,$AJ$1,AK172=1,$AK$1,AL172=1,$AL$1,AM172=1,$AM$1,AN172=1,$AN$1)</f>
        <v>Married</v>
      </c>
      <c r="D172" s="1">
        <v>1</v>
      </c>
      <c r="E172" s="1">
        <v>0</v>
      </c>
      <c r="F172" s="1" t="str" cm="1">
        <f t="array" ref="F172">_xlfn.IFS(AV172&lt;43783,"1.Low Income",AND(AV172&gt;=43783,AV172&lt;=64856),"2.Mid Income",AV172&gt;64856,"3.High Income")</f>
        <v>3.High Income</v>
      </c>
      <c r="G172" s="1" t="str" cm="1">
        <f t="array" ref="G172">_xlfn.IFS(AU172&lt;=30,"&lt;1 month",AND(AU172&gt;30,AU172&lt;=60),"1-2months",AU172&gt;60,"2months +")</f>
        <v>&lt;1 month</v>
      </c>
      <c r="H172" s="1" t="str" cm="1">
        <f t="array" ref="H172">_xlfn.IFS(AT172&lt;5,"&lt;5times",AND(AT172&gt;=5,AT172&lt;=10),"05-10times",AND(AT172&gt;=11,AT172&lt;=15),"11-15times",AT172&gt;=16,"16times or more")</f>
        <v>&lt;5times</v>
      </c>
      <c r="I172" s="1" t="s">
        <v>99</v>
      </c>
      <c r="J172" s="1" t="str">
        <f t="shared" si="5"/>
        <v>7-8 years</v>
      </c>
      <c r="K172" s="2">
        <v>16</v>
      </c>
      <c r="L172" s="2">
        <v>2</v>
      </c>
      <c r="M172" s="2">
        <v>18</v>
      </c>
      <c r="N172" s="2">
        <v>2</v>
      </c>
      <c r="O172" s="2">
        <v>1</v>
      </c>
      <c r="P172" s="2">
        <v>5</v>
      </c>
      <c r="Q172" s="8">
        <v>0</v>
      </c>
      <c r="R172" s="8">
        <v>0</v>
      </c>
      <c r="S172" s="8">
        <v>0</v>
      </c>
      <c r="T172" s="8">
        <v>0</v>
      </c>
      <c r="U172" s="8">
        <v>0</v>
      </c>
      <c r="V172" s="8">
        <v>0</v>
      </c>
      <c r="W172" s="6">
        <v>1</v>
      </c>
      <c r="X172" s="6">
        <v>1</v>
      </c>
      <c r="Y172" s="6">
        <v>0</v>
      </c>
      <c r="Z172" s="6">
        <v>3</v>
      </c>
      <c r="AB172" s="1">
        <v>37</v>
      </c>
      <c r="AC172" s="1">
        <v>36</v>
      </c>
      <c r="AD172" s="1">
        <v>0</v>
      </c>
      <c r="AE172" s="1">
        <v>3</v>
      </c>
      <c r="AF172" s="1">
        <v>11</v>
      </c>
      <c r="AG172" s="1">
        <v>63</v>
      </c>
      <c r="AH172" s="1">
        <v>2806</v>
      </c>
      <c r="AI172" s="11">
        <f t="shared" si="4"/>
        <v>7.6876712328767125</v>
      </c>
      <c r="AJ172" s="1">
        <v>0</v>
      </c>
      <c r="AK172" s="1">
        <v>1</v>
      </c>
      <c r="AL172" s="1">
        <v>0</v>
      </c>
      <c r="AM172" s="1">
        <v>0</v>
      </c>
      <c r="AN172" s="1">
        <v>0</v>
      </c>
      <c r="AO172" s="1">
        <v>0</v>
      </c>
      <c r="AP172" s="1">
        <v>0</v>
      </c>
      <c r="AQ172" s="1">
        <v>0</v>
      </c>
      <c r="AR172" s="1">
        <v>0</v>
      </c>
      <c r="AS172" s="1">
        <v>1</v>
      </c>
      <c r="AT172" s="1">
        <v>4</v>
      </c>
      <c r="AU172" s="1">
        <v>21</v>
      </c>
      <c r="AV172" s="1">
        <v>65308</v>
      </c>
    </row>
    <row r="173" spans="1:51" s="1" customFormat="1" x14ac:dyDescent="0.25">
      <c r="A173" s="1" t="str" cm="1">
        <f t="array" ref="A173">_xlfn.IFS(AG173&gt;=70,"70 and Older",AND(AG173&gt;=60,AG173&lt;70),"60-69",AND(AG173&gt;=50,AG173&lt;60),"50-59",AND(AG173&gt;=40,AG173&lt;50),"40-49",AND(AG173&gt;=30,AG173&lt;40),"30-39",AND(AG173&gt;=20,AG173&lt;30),"20-29")</f>
        <v>60-69</v>
      </c>
      <c r="B173" s="1" t="str" cm="1">
        <f t="array" ref="B173">_xlfn.IFS(AO173=1,$AO$1,AP173=1,$AP$1,AQ173=1,$AQ$1,AR173=1,$AR$1,AS173=1,$AS$1)</f>
        <v>Graduation</v>
      </c>
      <c r="C173" s="1" t="str" cm="1">
        <f t="array" ref="C173">_xlfn.IFS(AJ173=1,$AJ$1,AK173=1,$AK$1,AL173=1,$AL$1,AM173=1,$AM$1,AN173=1,$AN$1)</f>
        <v>Together</v>
      </c>
      <c r="D173" s="1">
        <v>0</v>
      </c>
      <c r="E173" s="1">
        <v>0</v>
      </c>
      <c r="F173" s="1" t="str" cm="1">
        <f t="array" ref="F173">_xlfn.IFS(AV173&lt;43783,"1.Low Income",AND(AV173&gt;=43783,AV173&lt;=64856),"2.Mid Income",AV173&gt;64856,"3.High Income")</f>
        <v>3.High Income</v>
      </c>
      <c r="G173" s="1" t="str" cm="1">
        <f t="array" ref="G173">_xlfn.IFS(AU173&lt;=30,"&lt;1 month",AND(AU173&gt;30,AU173&lt;=60),"1-2months",AU173&gt;60,"2months +")</f>
        <v>2months +</v>
      </c>
      <c r="H173" s="1" t="str" cm="1">
        <f t="array" ref="H173">_xlfn.IFS(AT173&lt;5,"&lt;5times",AND(AT173&gt;=5,AT173&lt;=10),"05-10times",AND(AT173&gt;=11,AT173&lt;=15),"11-15times",AT173&gt;=16,"16times or more")</f>
        <v>&lt;5times</v>
      </c>
      <c r="I173" s="1" t="s">
        <v>99</v>
      </c>
      <c r="J173" s="1" t="str">
        <f t="shared" si="5"/>
        <v>7-8 years</v>
      </c>
      <c r="K173" s="2">
        <v>587</v>
      </c>
      <c r="L173" s="2">
        <v>54</v>
      </c>
      <c r="M173" s="2">
        <v>348</v>
      </c>
      <c r="N173" s="2">
        <v>71</v>
      </c>
      <c r="O173" s="2">
        <v>54</v>
      </c>
      <c r="P173" s="2">
        <v>130</v>
      </c>
      <c r="Q173" s="8">
        <v>0</v>
      </c>
      <c r="R173" s="8">
        <v>0</v>
      </c>
      <c r="S173" s="8">
        <v>0</v>
      </c>
      <c r="T173" s="8">
        <v>0</v>
      </c>
      <c r="U173" s="8">
        <v>0</v>
      </c>
      <c r="V173" s="8">
        <v>0</v>
      </c>
      <c r="W173" s="6">
        <v>1</v>
      </c>
      <c r="X173" s="6">
        <v>4</v>
      </c>
      <c r="Y173" s="6">
        <v>4</v>
      </c>
      <c r="Z173" s="6">
        <v>8</v>
      </c>
      <c r="AB173" s="1">
        <v>1808</v>
      </c>
      <c r="AC173" s="1">
        <v>1791</v>
      </c>
      <c r="AD173" s="1">
        <v>0</v>
      </c>
      <c r="AE173" s="1">
        <v>3</v>
      </c>
      <c r="AF173" s="1">
        <v>11</v>
      </c>
      <c r="AG173" s="1">
        <v>60</v>
      </c>
      <c r="AH173" s="1">
        <v>2805</v>
      </c>
      <c r="AI173" s="11">
        <f t="shared" si="4"/>
        <v>7.6849315068493151</v>
      </c>
      <c r="AJ173" s="1">
        <v>0</v>
      </c>
      <c r="AK173" s="1">
        <v>0</v>
      </c>
      <c r="AL173" s="1">
        <v>0</v>
      </c>
      <c r="AM173" s="1">
        <v>1</v>
      </c>
      <c r="AN173" s="1">
        <v>0</v>
      </c>
      <c r="AO173" s="1">
        <v>0</v>
      </c>
      <c r="AP173" s="1">
        <v>0</v>
      </c>
      <c r="AQ173" s="1">
        <v>1</v>
      </c>
      <c r="AR173" s="1">
        <v>0</v>
      </c>
      <c r="AS173" s="1">
        <v>0</v>
      </c>
      <c r="AT173" s="1">
        <v>1</v>
      </c>
      <c r="AU173" s="1">
        <v>73</v>
      </c>
      <c r="AV173" s="1">
        <v>83664</v>
      </c>
    </row>
    <row r="174" spans="1:51" s="1" customFormat="1" x14ac:dyDescent="0.25">
      <c r="A174" s="1" t="str" cm="1">
        <f t="array" ref="A174">_xlfn.IFS(AG174&gt;=70,"70 and Older",AND(AG174&gt;=60,AG174&lt;70),"60-69",AND(AG174&gt;=50,AG174&lt;60),"50-59",AND(AG174&gt;=40,AG174&lt;50),"40-49",AND(AG174&gt;=30,AG174&lt;40),"30-39",AND(AG174&gt;=20,AG174&lt;30),"20-29")</f>
        <v>50-59</v>
      </c>
      <c r="B174" s="1" t="str" cm="1">
        <f t="array" ref="B174">_xlfn.IFS(AO174=1,$AO$1,AP174=1,$AP$1,AQ174=1,$AQ$1,AR174=1,$AR$1,AS174=1,$AS$1)</f>
        <v>Graduation</v>
      </c>
      <c r="C174" s="1" t="str" cm="1">
        <f t="array" ref="C174">_xlfn.IFS(AJ174=1,$AJ$1,AK174=1,$AK$1,AL174=1,$AL$1,AM174=1,$AM$1,AN174=1,$AN$1)</f>
        <v>Divorced</v>
      </c>
      <c r="D174" s="1">
        <v>0</v>
      </c>
      <c r="E174" s="1">
        <v>0</v>
      </c>
      <c r="F174" s="1" t="str" cm="1">
        <f t="array" ref="F174">_xlfn.IFS(AV174&lt;43783,"1.Low Income",AND(AV174&gt;=43783,AV174&lt;=64856),"2.Mid Income",AV174&gt;64856,"3.High Income")</f>
        <v>3.High Income</v>
      </c>
      <c r="G174" s="1" t="str" cm="1">
        <f t="array" ref="G174">_xlfn.IFS(AU174&lt;=30,"&lt;1 month",AND(AU174&gt;30,AU174&lt;=60),"1-2months",AU174&gt;60,"2months +")</f>
        <v>&lt;1 month</v>
      </c>
      <c r="H174" s="1" t="str" cm="1">
        <f t="array" ref="H174">_xlfn.IFS(AT174&lt;5,"&lt;5times",AND(AT174&gt;=5,AT174&lt;=10),"05-10times",AND(AT174&gt;=11,AT174&lt;=15),"11-15times",AT174&gt;=16,"16times or more")</f>
        <v>&lt;5times</v>
      </c>
      <c r="I174" s="1" t="s">
        <v>99</v>
      </c>
      <c r="J174" s="1" t="str">
        <f t="shared" si="5"/>
        <v>7-8 years</v>
      </c>
      <c r="K174" s="2">
        <v>656</v>
      </c>
      <c r="L174" s="2">
        <v>16</v>
      </c>
      <c r="M174" s="2">
        <v>106</v>
      </c>
      <c r="N174" s="2">
        <v>32</v>
      </c>
      <c r="O174" s="2">
        <v>16</v>
      </c>
      <c r="P174" s="2">
        <v>8</v>
      </c>
      <c r="Q174" s="8">
        <v>0</v>
      </c>
      <c r="R174" s="8">
        <v>0</v>
      </c>
      <c r="S174" s="8">
        <v>0</v>
      </c>
      <c r="T174" s="8">
        <v>0</v>
      </c>
      <c r="U174" s="8">
        <v>0</v>
      </c>
      <c r="V174" s="8">
        <v>0</v>
      </c>
      <c r="W174" s="6">
        <v>1</v>
      </c>
      <c r="X174" s="6">
        <v>7</v>
      </c>
      <c r="Y174" s="6">
        <v>3</v>
      </c>
      <c r="Z174" s="6">
        <v>12</v>
      </c>
      <c r="AB174" s="1">
        <v>965</v>
      </c>
      <c r="AC174" s="1">
        <v>851</v>
      </c>
      <c r="AD174" s="1">
        <v>0</v>
      </c>
      <c r="AE174" s="1">
        <v>3</v>
      </c>
      <c r="AF174" s="1">
        <v>11</v>
      </c>
      <c r="AG174" s="1">
        <v>53</v>
      </c>
      <c r="AH174" s="1">
        <v>2805</v>
      </c>
      <c r="AI174" s="11">
        <f t="shared" si="4"/>
        <v>7.6849315068493151</v>
      </c>
      <c r="AJ174" s="1">
        <v>1</v>
      </c>
      <c r="AK174" s="1">
        <v>0</v>
      </c>
      <c r="AL174" s="1">
        <v>0</v>
      </c>
      <c r="AM174" s="1">
        <v>0</v>
      </c>
      <c r="AN174" s="1">
        <v>0</v>
      </c>
      <c r="AO174" s="1">
        <v>0</v>
      </c>
      <c r="AP174" s="1">
        <v>0</v>
      </c>
      <c r="AQ174" s="1">
        <v>1</v>
      </c>
      <c r="AR174" s="1">
        <v>0</v>
      </c>
      <c r="AS174" s="1">
        <v>0</v>
      </c>
      <c r="AT174" s="1">
        <v>2</v>
      </c>
      <c r="AU174" s="1">
        <v>8</v>
      </c>
      <c r="AV174" s="1">
        <v>81044</v>
      </c>
    </row>
    <row r="175" spans="1:51" s="1" customFormat="1" x14ac:dyDescent="0.25">
      <c r="A175" s="1" t="str" cm="1">
        <f t="array" ref="A175">_xlfn.IFS(AG175&gt;=70,"70 and Older",AND(AG175&gt;=60,AG175&lt;70),"60-69",AND(AG175&gt;=50,AG175&lt;60),"50-59",AND(AG175&gt;=40,AG175&lt;50),"40-49",AND(AG175&gt;=30,AG175&lt;40),"30-39",AND(AG175&gt;=20,AG175&lt;30),"20-29")</f>
        <v>40-49</v>
      </c>
      <c r="B175" s="1" t="str" cm="1">
        <f t="array" ref="B175">_xlfn.IFS(AO175=1,$AO$1,AP175=1,$AP$1,AQ175=1,$AQ$1,AR175=1,$AR$1,AS175=1,$AS$1)</f>
        <v>Graduation</v>
      </c>
      <c r="C175" s="1" t="str" cm="1">
        <f t="array" ref="C175">_xlfn.IFS(AJ175=1,$AJ$1,AK175=1,$AK$1,AL175=1,$AL$1,AM175=1,$AM$1,AN175=1,$AN$1)</f>
        <v>Divorced</v>
      </c>
      <c r="D175" s="1">
        <v>0</v>
      </c>
      <c r="E175" s="1">
        <v>0</v>
      </c>
      <c r="F175" s="1" t="str" cm="1">
        <f t="array" ref="F175">_xlfn.IFS(AV175&lt;43783,"1.Low Income",AND(AV175&gt;=43783,AV175&lt;=64856),"2.Mid Income",AV175&gt;64856,"3.High Income")</f>
        <v>3.High Income</v>
      </c>
      <c r="G175" s="1" t="str" cm="1">
        <f t="array" ref="G175">_xlfn.IFS(AU175&lt;=30,"&lt;1 month",AND(AU175&gt;30,AU175&lt;=60),"1-2months",AU175&gt;60,"2months +")</f>
        <v>1-2months</v>
      </c>
      <c r="H175" s="1" t="str" cm="1">
        <f t="array" ref="H175">_xlfn.IFS(AT175&lt;5,"&lt;5times",AND(AT175&gt;=5,AT175&lt;=10),"05-10times",AND(AT175&gt;=11,AT175&lt;=15),"11-15times",AT175&gt;=16,"16times or more")</f>
        <v>&lt;5times</v>
      </c>
      <c r="I175" s="1" t="s">
        <v>99</v>
      </c>
      <c r="J175" s="1" t="str">
        <f t="shared" si="5"/>
        <v>7-8 years</v>
      </c>
      <c r="K175" s="2">
        <v>398</v>
      </c>
      <c r="L175" s="2">
        <v>40</v>
      </c>
      <c r="M175" s="2">
        <v>367</v>
      </c>
      <c r="N175" s="2">
        <v>119</v>
      </c>
      <c r="O175" s="2">
        <v>122</v>
      </c>
      <c r="P175" s="2">
        <v>30</v>
      </c>
      <c r="Q175" s="8">
        <v>0</v>
      </c>
      <c r="R175" s="8">
        <v>0</v>
      </c>
      <c r="S175" s="8">
        <v>0</v>
      </c>
      <c r="T175" s="8">
        <v>0</v>
      </c>
      <c r="U175" s="8">
        <v>0</v>
      </c>
      <c r="V175" s="8">
        <v>0</v>
      </c>
      <c r="W175" s="6">
        <v>1</v>
      </c>
      <c r="X175" s="6">
        <v>7</v>
      </c>
      <c r="Y175" s="6">
        <v>4</v>
      </c>
      <c r="Z175" s="6">
        <v>4</v>
      </c>
      <c r="AB175" s="1">
        <v>982</v>
      </c>
      <c r="AC175" s="1">
        <v>772</v>
      </c>
      <c r="AD175" s="1">
        <v>1</v>
      </c>
      <c r="AE175" s="1">
        <v>3</v>
      </c>
      <c r="AF175" s="1">
        <v>11</v>
      </c>
      <c r="AG175" s="1">
        <v>42</v>
      </c>
      <c r="AH175" s="1">
        <v>2805</v>
      </c>
      <c r="AI175" s="11">
        <f t="shared" si="4"/>
        <v>7.6849315068493151</v>
      </c>
      <c r="AJ175" s="1">
        <v>1</v>
      </c>
      <c r="AK175" s="1">
        <v>0</v>
      </c>
      <c r="AL175" s="1">
        <v>0</v>
      </c>
      <c r="AM175" s="1">
        <v>0</v>
      </c>
      <c r="AN175" s="1">
        <v>0</v>
      </c>
      <c r="AO175" s="1">
        <v>0</v>
      </c>
      <c r="AP175" s="1">
        <v>0</v>
      </c>
      <c r="AQ175" s="1">
        <v>1</v>
      </c>
      <c r="AR175" s="1">
        <v>0</v>
      </c>
      <c r="AS175" s="1">
        <v>0</v>
      </c>
      <c r="AT175" s="1">
        <v>2</v>
      </c>
      <c r="AU175" s="1">
        <v>58</v>
      </c>
      <c r="AV175" s="1">
        <v>78901</v>
      </c>
    </row>
    <row r="176" spans="1:51" s="1" customFormat="1" x14ac:dyDescent="0.25">
      <c r="A176" s="1" t="str" cm="1">
        <f t="array" ref="A176">_xlfn.IFS(AG176&gt;=70,"70 and Older",AND(AG176&gt;=60,AG176&lt;70),"60-69",AND(AG176&gt;=50,AG176&lt;60),"50-59",AND(AG176&gt;=40,AG176&lt;50),"40-49",AND(AG176&gt;=30,AG176&lt;40),"30-39",AND(AG176&gt;=20,AG176&lt;30),"20-29")</f>
        <v>40-49</v>
      </c>
      <c r="B176" s="1" t="str" cm="1">
        <f t="array" ref="B176">_xlfn.IFS(AO176=1,$AO$1,AP176=1,$AP$1,AQ176=1,$AQ$1,AR176=1,$AR$1,AS176=1,$AS$1)</f>
        <v>Graduation</v>
      </c>
      <c r="C176" s="1" t="str" cm="1">
        <f t="array" ref="C176">_xlfn.IFS(AJ176=1,$AJ$1,AK176=1,$AK$1,AL176=1,$AL$1,AM176=1,$AM$1,AN176=1,$AN$1)</f>
        <v>Married</v>
      </c>
      <c r="D176" s="1">
        <v>1</v>
      </c>
      <c r="E176" s="1">
        <v>1</v>
      </c>
      <c r="F176" s="1" t="str" cm="1">
        <f t="array" ref="F176">_xlfn.IFS(AV176&lt;43783,"1.Low Income",AND(AV176&gt;=43783,AV176&lt;=64856),"2.Mid Income",AV176&gt;64856,"3.High Income")</f>
        <v>3.High Income</v>
      </c>
      <c r="G176" s="1" t="str" cm="1">
        <f t="array" ref="G176">_xlfn.IFS(AU176&lt;=30,"&lt;1 month",AND(AU176&gt;30,AU176&lt;=60),"1-2months",AU176&gt;60,"2months +")</f>
        <v>2months +</v>
      </c>
      <c r="H176" s="1" t="str" cm="1">
        <f t="array" ref="H176">_xlfn.IFS(AT176&lt;5,"&lt;5times",AND(AT176&gt;=5,AT176&lt;=10),"05-10times",AND(AT176&gt;=11,AT176&lt;=15),"11-15times",AT176&gt;=16,"16times or more")</f>
        <v>&lt;5times</v>
      </c>
      <c r="I176" s="1" t="s">
        <v>99</v>
      </c>
      <c r="J176" s="1" t="str">
        <f t="shared" si="5"/>
        <v>7-8 years</v>
      </c>
      <c r="K176" s="2">
        <v>38</v>
      </c>
      <c r="L176" s="2">
        <v>0</v>
      </c>
      <c r="M176" s="2">
        <v>2</v>
      </c>
      <c r="N176" s="2">
        <v>0</v>
      </c>
      <c r="O176" s="2">
        <v>0</v>
      </c>
      <c r="P176" s="2">
        <v>6</v>
      </c>
      <c r="Q176" s="8">
        <v>0</v>
      </c>
      <c r="R176" s="8">
        <v>1</v>
      </c>
      <c r="S176" s="8">
        <v>1</v>
      </c>
      <c r="T176" s="8">
        <v>0</v>
      </c>
      <c r="U176" s="8">
        <v>0</v>
      </c>
      <c r="V176" s="8">
        <v>0</v>
      </c>
      <c r="W176" s="6">
        <v>1</v>
      </c>
      <c r="X176" s="6">
        <v>1</v>
      </c>
      <c r="Y176" s="6">
        <v>0</v>
      </c>
      <c r="Z176" s="6">
        <v>3</v>
      </c>
      <c r="AB176" s="1">
        <v>433</v>
      </c>
      <c r="AC176" s="1">
        <v>364</v>
      </c>
      <c r="AD176" s="1">
        <v>0</v>
      </c>
      <c r="AE176" s="1">
        <v>3</v>
      </c>
      <c r="AF176" s="1">
        <v>11</v>
      </c>
      <c r="AG176" s="1">
        <v>47</v>
      </c>
      <c r="AH176" s="1">
        <v>2805</v>
      </c>
      <c r="AI176" s="11">
        <f t="shared" si="4"/>
        <v>7.6849315068493151</v>
      </c>
      <c r="AJ176" s="1">
        <v>0</v>
      </c>
      <c r="AK176" s="1">
        <v>1</v>
      </c>
      <c r="AL176" s="1">
        <v>0</v>
      </c>
      <c r="AM176" s="1">
        <v>0</v>
      </c>
      <c r="AN176" s="1">
        <v>0</v>
      </c>
      <c r="AO176" s="1">
        <v>0</v>
      </c>
      <c r="AP176" s="1">
        <v>0</v>
      </c>
      <c r="AQ176" s="1">
        <v>1</v>
      </c>
      <c r="AR176" s="1">
        <v>0</v>
      </c>
      <c r="AS176" s="1">
        <v>0</v>
      </c>
      <c r="AT176" s="1">
        <v>4</v>
      </c>
      <c r="AU176" s="1">
        <v>87</v>
      </c>
      <c r="AV176" s="1">
        <v>66334</v>
      </c>
    </row>
    <row r="177" spans="1:51" s="1" customFormat="1" x14ac:dyDescent="0.25">
      <c r="A177" s="1" t="str" cm="1">
        <f t="array" ref="A177">_xlfn.IFS(AG177&gt;=70,"70 and Older",AND(AG177&gt;=60,AG177&lt;70),"60-69",AND(AG177&gt;=50,AG177&lt;60),"50-59",AND(AG177&gt;=40,AG177&lt;50),"40-49",AND(AG177&gt;=30,AG177&lt;40),"30-39",AND(AG177&gt;=20,AG177&lt;30),"20-29")</f>
        <v>40-49</v>
      </c>
      <c r="B177" s="1" t="str" cm="1">
        <f t="array" ref="B177">_xlfn.IFS(AO177=1,$AO$1,AP177=1,$AP$1,AQ177=1,$AQ$1,AR177=1,$AR$1,AS177=1,$AS$1)</f>
        <v>Graduation</v>
      </c>
      <c r="C177" s="1" t="str" cm="1">
        <f t="array" ref="C177">_xlfn.IFS(AJ177=1,$AJ$1,AK177=1,$AK$1,AL177=1,$AL$1,AM177=1,$AM$1,AN177=1,$AN$1)</f>
        <v>Together</v>
      </c>
      <c r="D177" s="1">
        <v>0</v>
      </c>
      <c r="E177" s="1">
        <v>0</v>
      </c>
      <c r="F177" s="1" t="str" cm="1">
        <f t="array" ref="F177">_xlfn.IFS(AV177&lt;43783,"1.Low Income",AND(AV177&gt;=43783,AV177&lt;=64856),"2.Mid Income",AV177&gt;64856,"3.High Income")</f>
        <v>3.High Income</v>
      </c>
      <c r="G177" s="1" t="str" cm="1">
        <f t="array" ref="G177">_xlfn.IFS(AU177&lt;=30,"&lt;1 month",AND(AU177&gt;30,AU177&lt;=60),"1-2months",AU177&gt;60,"2months +")</f>
        <v>&lt;1 month</v>
      </c>
      <c r="H177" s="1" t="str" cm="1">
        <f t="array" ref="H177">_xlfn.IFS(AT177&lt;5,"&lt;5times",AND(AT177&gt;=5,AT177&lt;=10),"05-10times",AND(AT177&gt;=11,AT177&lt;=15),"11-15times",AT177&gt;=16,"16times or more")</f>
        <v>&lt;5times</v>
      </c>
      <c r="I177" s="1" t="s">
        <v>99</v>
      </c>
      <c r="J177" s="1" t="str">
        <f t="shared" si="5"/>
        <v>7-8 years</v>
      </c>
      <c r="K177" s="2">
        <v>362</v>
      </c>
      <c r="L177" s="2">
        <v>50</v>
      </c>
      <c r="M177" s="2">
        <v>431</v>
      </c>
      <c r="N177" s="2">
        <v>134</v>
      </c>
      <c r="O177" s="2">
        <v>35</v>
      </c>
      <c r="P177" s="2">
        <v>54</v>
      </c>
      <c r="Q177" s="8">
        <v>0</v>
      </c>
      <c r="R177" s="8">
        <v>0</v>
      </c>
      <c r="S177" s="8">
        <v>0</v>
      </c>
      <c r="T177" s="8">
        <v>0</v>
      </c>
      <c r="U177" s="8">
        <v>0</v>
      </c>
      <c r="V177" s="8">
        <v>0</v>
      </c>
      <c r="W177" s="6">
        <v>1</v>
      </c>
      <c r="X177" s="6">
        <v>3</v>
      </c>
      <c r="Y177" s="6">
        <v>6</v>
      </c>
      <c r="Z177" s="6">
        <v>7</v>
      </c>
      <c r="AB177" s="1">
        <v>1719</v>
      </c>
      <c r="AC177" s="1">
        <v>1605</v>
      </c>
      <c r="AD177" s="1">
        <v>1</v>
      </c>
      <c r="AE177" s="1">
        <v>3</v>
      </c>
      <c r="AF177" s="1">
        <v>11</v>
      </c>
      <c r="AG177" s="1">
        <v>46</v>
      </c>
      <c r="AH177" s="1">
        <v>2804</v>
      </c>
      <c r="AI177" s="11">
        <f t="shared" si="4"/>
        <v>7.6821917808219178</v>
      </c>
      <c r="AJ177" s="1">
        <v>0</v>
      </c>
      <c r="AK177" s="1">
        <v>0</v>
      </c>
      <c r="AL177" s="1">
        <v>0</v>
      </c>
      <c r="AM177" s="1">
        <v>1</v>
      </c>
      <c r="AN177" s="1">
        <v>0</v>
      </c>
      <c r="AO177" s="1">
        <v>0</v>
      </c>
      <c r="AP177" s="1">
        <v>0</v>
      </c>
      <c r="AQ177" s="1">
        <v>1</v>
      </c>
      <c r="AR177" s="1">
        <v>0</v>
      </c>
      <c r="AS177" s="1">
        <v>0</v>
      </c>
      <c r="AT177" s="1">
        <v>1</v>
      </c>
      <c r="AU177" s="1">
        <v>27</v>
      </c>
      <c r="AV177" s="1">
        <v>92955</v>
      </c>
      <c r="AW177"/>
      <c r="AX177"/>
      <c r="AY177"/>
    </row>
    <row r="178" spans="1:51" s="1" customFormat="1" x14ac:dyDescent="0.25">
      <c r="A178" s="1" t="str" cm="1">
        <f t="array" ref="A178">_xlfn.IFS(AG178&gt;=70,"70 and Older",AND(AG178&gt;=60,AG178&lt;70),"60-69",AND(AG178&gt;=50,AG178&lt;60),"50-59",AND(AG178&gt;=40,AG178&lt;50),"40-49",AND(AG178&gt;=30,AG178&lt;40),"30-39",AND(AG178&gt;=20,AG178&lt;30),"20-29")</f>
        <v>60-69</v>
      </c>
      <c r="B178" s="1" t="str" cm="1">
        <f t="array" ref="B178">_xlfn.IFS(AO178=1,$AO$1,AP178=1,$AP$1,AQ178=1,$AQ$1,AR178=1,$AR$1,AS178=1,$AS$1)</f>
        <v>Graduation</v>
      </c>
      <c r="C178" s="1" t="str" cm="1">
        <f t="array" ref="C178">_xlfn.IFS(AJ178=1,$AJ$1,AK178=1,$AK$1,AL178=1,$AL$1,AM178=1,$AM$1,AN178=1,$AN$1)</f>
        <v>Single</v>
      </c>
      <c r="D178" s="1">
        <v>0</v>
      </c>
      <c r="E178" s="1">
        <v>1</v>
      </c>
      <c r="F178" s="1" t="str" cm="1">
        <f t="array" ref="F178">_xlfn.IFS(AV178&lt;43783,"1.Low Income",AND(AV178&gt;=43783,AV178&lt;=64856),"2.Mid Income",AV178&gt;64856,"3.High Income")</f>
        <v>3.High Income</v>
      </c>
      <c r="G178" s="1" t="str" cm="1">
        <f t="array" ref="G178">_xlfn.IFS(AU178&lt;=30,"&lt;1 month",AND(AU178&gt;30,AU178&lt;=60),"1-2months",AU178&gt;60,"2months +")</f>
        <v>&lt;1 month</v>
      </c>
      <c r="H178" s="1" t="str" cm="1">
        <f t="array" ref="H178">_xlfn.IFS(AT178&lt;5,"&lt;5times",AND(AT178&gt;=5,AT178&lt;=10),"05-10times",AND(AT178&gt;=11,AT178&lt;=15),"11-15times",AT178&gt;=16,"16times or more")</f>
        <v>&lt;5times</v>
      </c>
      <c r="I178" s="1" t="s">
        <v>99</v>
      </c>
      <c r="J178" s="1" t="str">
        <f t="shared" si="5"/>
        <v>7-8 years</v>
      </c>
      <c r="K178" s="2">
        <v>90</v>
      </c>
      <c r="L178" s="2">
        <v>38</v>
      </c>
      <c r="M178" s="2">
        <v>67</v>
      </c>
      <c r="N178" s="2">
        <v>33</v>
      </c>
      <c r="O178" s="2">
        <v>36</v>
      </c>
      <c r="P178" s="2">
        <v>67</v>
      </c>
      <c r="Q178" s="8">
        <v>0</v>
      </c>
      <c r="R178" s="8">
        <v>0</v>
      </c>
      <c r="S178" s="8">
        <v>0</v>
      </c>
      <c r="T178" s="8">
        <v>0</v>
      </c>
      <c r="U178" s="8">
        <v>0</v>
      </c>
      <c r="V178" s="8">
        <v>0</v>
      </c>
      <c r="W178" s="6">
        <v>1</v>
      </c>
      <c r="X178" s="6">
        <v>4</v>
      </c>
      <c r="Y178" s="6">
        <v>1</v>
      </c>
      <c r="Z178" s="6">
        <v>6</v>
      </c>
      <c r="AB178" s="1">
        <v>1489</v>
      </c>
      <c r="AC178" s="1">
        <v>1343</v>
      </c>
      <c r="AD178" s="1">
        <v>0</v>
      </c>
      <c r="AE178" s="1">
        <v>3</v>
      </c>
      <c r="AF178" s="1">
        <v>11</v>
      </c>
      <c r="AG178" s="1">
        <v>67</v>
      </c>
      <c r="AH178" s="1">
        <v>2804</v>
      </c>
      <c r="AI178" s="11">
        <f t="shared" si="4"/>
        <v>7.6821917808219178</v>
      </c>
      <c r="AJ178" s="1">
        <v>0</v>
      </c>
      <c r="AK178" s="1">
        <v>0</v>
      </c>
      <c r="AL178" s="1">
        <v>1</v>
      </c>
      <c r="AM178" s="1">
        <v>0</v>
      </c>
      <c r="AN178" s="1">
        <v>0</v>
      </c>
      <c r="AO178" s="1">
        <v>0</v>
      </c>
      <c r="AP178" s="1">
        <v>0</v>
      </c>
      <c r="AQ178" s="1">
        <v>1</v>
      </c>
      <c r="AR178" s="1">
        <v>0</v>
      </c>
      <c r="AS178" s="1">
        <v>0</v>
      </c>
      <c r="AT178" s="1">
        <v>2</v>
      </c>
      <c r="AU178" s="1">
        <v>30</v>
      </c>
      <c r="AV178" s="1">
        <v>80950</v>
      </c>
    </row>
    <row r="179" spans="1:51" s="1" customFormat="1" x14ac:dyDescent="0.25">
      <c r="A179" s="1" t="str" cm="1">
        <f t="array" ref="A179">_xlfn.IFS(AG179&gt;=70,"70 and Older",AND(AG179&gt;=60,AG179&lt;70),"60-69",AND(AG179&gt;=50,AG179&lt;60),"50-59",AND(AG179&gt;=40,AG179&lt;50),"40-49",AND(AG179&gt;=30,AG179&lt;40),"30-39",AND(AG179&gt;=20,AG179&lt;30),"20-29")</f>
        <v>60-69</v>
      </c>
      <c r="B179" s="1" t="str" cm="1">
        <f t="array" ref="B179">_xlfn.IFS(AO179=1,$AO$1,AP179=1,$AP$1,AQ179=1,$AQ$1,AR179=1,$AR$1,AS179=1,$AS$1)</f>
        <v>PhD</v>
      </c>
      <c r="C179" s="1" t="str" cm="1">
        <f t="array" ref="C179">_xlfn.IFS(AJ179=1,$AJ$1,AK179=1,$AK$1,AL179=1,$AL$1,AM179=1,$AM$1,AN179=1,$AN$1)</f>
        <v>Divorced</v>
      </c>
      <c r="D179" s="1">
        <v>1</v>
      </c>
      <c r="E179" s="1">
        <v>0</v>
      </c>
      <c r="F179" s="1" t="str" cm="1">
        <f t="array" ref="F179">_xlfn.IFS(AV179&lt;43783,"1.Low Income",AND(AV179&gt;=43783,AV179&lt;=64856),"2.Mid Income",AV179&gt;64856,"3.High Income")</f>
        <v>3.High Income</v>
      </c>
      <c r="G179" s="1" t="str" cm="1">
        <f t="array" ref="G179">_xlfn.IFS(AU179&lt;=30,"&lt;1 month",AND(AU179&gt;30,AU179&lt;=60),"1-2months",AU179&gt;60,"2months +")</f>
        <v>1-2months</v>
      </c>
      <c r="H179" s="1" t="str" cm="1">
        <f t="array" ref="H179">_xlfn.IFS(AT179&lt;5,"&lt;5times",AND(AT179&gt;=5,AT179&lt;=10),"05-10times",AND(AT179&gt;=11,AT179&lt;=15),"11-15times",AT179&gt;=16,"16times or more")</f>
        <v>&lt;5times</v>
      </c>
      <c r="I179" s="1" t="s">
        <v>99</v>
      </c>
      <c r="J179" s="1" t="str">
        <f t="shared" si="5"/>
        <v>7-8 years</v>
      </c>
      <c r="K179" s="2">
        <v>308</v>
      </c>
      <c r="L179" s="2">
        <v>85</v>
      </c>
      <c r="M179" s="2">
        <v>137</v>
      </c>
      <c r="N179" s="2">
        <v>102</v>
      </c>
      <c r="O179" s="2">
        <v>45</v>
      </c>
      <c r="P179" s="2">
        <v>118</v>
      </c>
      <c r="Q179" s="8">
        <v>0</v>
      </c>
      <c r="R179" s="8">
        <v>0</v>
      </c>
      <c r="S179" s="8">
        <v>0</v>
      </c>
      <c r="T179" s="8">
        <v>0</v>
      </c>
      <c r="U179" s="8">
        <v>0</v>
      </c>
      <c r="V179" s="8">
        <v>0</v>
      </c>
      <c r="W179" s="6">
        <v>2</v>
      </c>
      <c r="X179" s="6">
        <v>6</v>
      </c>
      <c r="Y179" s="6">
        <v>2</v>
      </c>
      <c r="Z179" s="6">
        <v>11</v>
      </c>
      <c r="AB179" s="1">
        <v>1486</v>
      </c>
      <c r="AC179" s="1">
        <v>1310</v>
      </c>
      <c r="AD179" s="1">
        <v>0</v>
      </c>
      <c r="AE179" s="1">
        <v>3</v>
      </c>
      <c r="AF179" s="1">
        <v>11</v>
      </c>
      <c r="AG179" s="1">
        <v>66</v>
      </c>
      <c r="AH179" s="1">
        <v>2804</v>
      </c>
      <c r="AI179" s="11">
        <f t="shared" si="4"/>
        <v>7.6821917808219178</v>
      </c>
      <c r="AJ179" s="1">
        <v>1</v>
      </c>
      <c r="AK179" s="1">
        <v>0</v>
      </c>
      <c r="AL179" s="1">
        <v>0</v>
      </c>
      <c r="AM179" s="1">
        <v>0</v>
      </c>
      <c r="AN179" s="1">
        <v>0</v>
      </c>
      <c r="AO179" s="1">
        <v>0</v>
      </c>
      <c r="AP179" s="1">
        <v>0</v>
      </c>
      <c r="AQ179" s="1">
        <v>0</v>
      </c>
      <c r="AR179" s="1">
        <v>0</v>
      </c>
      <c r="AS179" s="1">
        <v>1</v>
      </c>
      <c r="AT179" s="1">
        <v>3</v>
      </c>
      <c r="AU179" s="1">
        <v>36</v>
      </c>
      <c r="AV179" s="1">
        <v>74854</v>
      </c>
    </row>
    <row r="180" spans="1:51" s="1" customFormat="1" x14ac:dyDescent="0.25">
      <c r="A180" s="1" t="str" cm="1">
        <f t="array" ref="A180">_xlfn.IFS(AG180&gt;=70,"70 and Older",AND(AG180&gt;=60,AG180&lt;70),"60-69",AND(AG180&gt;=50,AG180&lt;60),"50-59",AND(AG180&gt;=40,AG180&lt;50),"40-49",AND(AG180&gt;=30,AG180&lt;40),"30-39",AND(AG180&gt;=20,AG180&lt;30),"20-29")</f>
        <v>60-69</v>
      </c>
      <c r="B180" s="1" t="str" cm="1">
        <f t="array" ref="B180">_xlfn.IFS(AO180=1,$AO$1,AP180=1,$AP$1,AQ180=1,$AQ$1,AR180=1,$AR$1,AS180=1,$AS$1)</f>
        <v>PhD</v>
      </c>
      <c r="C180" s="1" t="str" cm="1">
        <f t="array" ref="C180">_xlfn.IFS(AJ180=1,$AJ$1,AK180=1,$AK$1,AL180=1,$AL$1,AM180=1,$AM$1,AN180=1,$AN$1)</f>
        <v>Divorced</v>
      </c>
      <c r="D180" s="1">
        <v>1</v>
      </c>
      <c r="E180" s="1">
        <v>0</v>
      </c>
      <c r="F180" s="1" t="str" cm="1">
        <f t="array" ref="F180">_xlfn.IFS(AV180&lt;43783,"1.Low Income",AND(AV180&gt;=43783,AV180&lt;=64856),"2.Mid Income",AV180&gt;64856,"3.High Income")</f>
        <v>2.Mid Income</v>
      </c>
      <c r="G180" s="1" t="str" cm="1">
        <f t="array" ref="G180">_xlfn.IFS(AU180&lt;=30,"&lt;1 month",AND(AU180&gt;30,AU180&lt;=60),"1-2months",AU180&gt;60,"2months +")</f>
        <v>&lt;1 month</v>
      </c>
      <c r="H180" s="1" t="str" cm="1">
        <f t="array" ref="H180">_xlfn.IFS(AT180&lt;5,"&lt;5times",AND(AT180&gt;=5,AT180&lt;=10),"05-10times",AND(AT180&gt;=11,AT180&lt;=15),"11-15times",AT180&gt;=16,"16times or more")</f>
        <v>05-10times</v>
      </c>
      <c r="I180" s="1" t="s">
        <v>99</v>
      </c>
      <c r="J180" s="1" t="str">
        <f t="shared" si="5"/>
        <v>7-8 years</v>
      </c>
      <c r="K180" s="2">
        <v>40</v>
      </c>
      <c r="L180" s="2">
        <v>1</v>
      </c>
      <c r="M180" s="2">
        <v>40</v>
      </c>
      <c r="N180" s="2">
        <v>4</v>
      </c>
      <c r="O180" s="2">
        <v>3</v>
      </c>
      <c r="P180" s="2">
        <v>18</v>
      </c>
      <c r="Q180" s="8">
        <v>0</v>
      </c>
      <c r="R180" s="8">
        <v>0</v>
      </c>
      <c r="S180" s="8">
        <v>0</v>
      </c>
      <c r="T180" s="8">
        <v>0</v>
      </c>
      <c r="U180" s="8">
        <v>0</v>
      </c>
      <c r="V180" s="8">
        <v>0</v>
      </c>
      <c r="W180" s="6">
        <v>1</v>
      </c>
      <c r="X180" s="6">
        <v>3</v>
      </c>
      <c r="Y180" s="6">
        <v>0</v>
      </c>
      <c r="Z180" s="6">
        <v>3</v>
      </c>
      <c r="AB180" s="1">
        <v>31</v>
      </c>
      <c r="AC180" s="1">
        <v>30</v>
      </c>
      <c r="AD180" s="1">
        <v>0</v>
      </c>
      <c r="AE180" s="1">
        <v>3</v>
      </c>
      <c r="AF180" s="1">
        <v>11</v>
      </c>
      <c r="AG180" s="1">
        <v>63</v>
      </c>
      <c r="AH180" s="1">
        <v>2804</v>
      </c>
      <c r="AI180" s="11">
        <f t="shared" si="4"/>
        <v>7.6821917808219178</v>
      </c>
      <c r="AJ180" s="1">
        <v>1</v>
      </c>
      <c r="AK180" s="1">
        <v>0</v>
      </c>
      <c r="AL180" s="1">
        <v>0</v>
      </c>
      <c r="AM180" s="1">
        <v>0</v>
      </c>
      <c r="AN180" s="1">
        <v>0</v>
      </c>
      <c r="AO180" s="1">
        <v>0</v>
      </c>
      <c r="AP180" s="1">
        <v>0</v>
      </c>
      <c r="AQ180" s="1">
        <v>0</v>
      </c>
      <c r="AR180" s="1">
        <v>0</v>
      </c>
      <c r="AS180" s="1">
        <v>1</v>
      </c>
      <c r="AT180" s="1">
        <v>5</v>
      </c>
      <c r="AU180" s="1">
        <v>10</v>
      </c>
      <c r="AV180" s="1">
        <v>61825</v>
      </c>
    </row>
    <row r="181" spans="1:51" s="1" customFormat="1" x14ac:dyDescent="0.25">
      <c r="A181" s="1" t="str" cm="1">
        <f t="array" ref="A181">_xlfn.IFS(AG181&gt;=70,"70 and Older",AND(AG181&gt;=60,AG181&lt;70),"60-69",AND(AG181&gt;=50,AG181&lt;60),"50-59",AND(AG181&gt;=40,AG181&lt;50),"40-49",AND(AG181&gt;=30,AG181&lt;40),"30-39",AND(AG181&gt;=20,AG181&lt;30),"20-29")</f>
        <v>60-69</v>
      </c>
      <c r="B181" s="1" t="str" cm="1">
        <f t="array" ref="B181">_xlfn.IFS(AO181=1,$AO$1,AP181=1,$AP$1,AQ181=1,$AQ$1,AR181=1,$AR$1,AS181=1,$AS$1)</f>
        <v>2nd Cycle</v>
      </c>
      <c r="C181" s="1" t="str" cm="1">
        <f t="array" ref="C181">_xlfn.IFS(AJ181=1,$AJ$1,AK181=1,$AK$1,AL181=1,$AL$1,AM181=1,$AM$1,AN181=1,$AN$1)</f>
        <v>Together</v>
      </c>
      <c r="D181" s="1">
        <v>1</v>
      </c>
      <c r="E181" s="1">
        <v>0</v>
      </c>
      <c r="F181" s="1" t="str" cm="1">
        <f t="array" ref="F181">_xlfn.IFS(AV181&lt;43783,"1.Low Income",AND(AV181&gt;=43783,AV181&lt;=64856),"2.Mid Income",AV181&gt;64856,"3.High Income")</f>
        <v>2.Mid Income</v>
      </c>
      <c r="G181" s="1" t="str" cm="1">
        <f t="array" ref="G181">_xlfn.IFS(AU181&lt;=30,"&lt;1 month",AND(AU181&gt;30,AU181&lt;=60),"1-2months",AU181&gt;60,"2months +")</f>
        <v>2months +</v>
      </c>
      <c r="H181" s="1" t="str" cm="1">
        <f t="array" ref="H181">_xlfn.IFS(AT181&lt;5,"&lt;5times",AND(AT181&gt;=5,AT181&lt;=10),"05-10times",AND(AT181&gt;=11,AT181&lt;=15),"11-15times",AT181&gt;=16,"16times or more")</f>
        <v>05-10times</v>
      </c>
      <c r="I181" s="1" t="s">
        <v>99</v>
      </c>
      <c r="J181" s="1" t="str">
        <f t="shared" si="5"/>
        <v>7-8 years</v>
      </c>
      <c r="K181" s="2">
        <v>2</v>
      </c>
      <c r="L181" s="2">
        <v>2</v>
      </c>
      <c r="M181" s="2">
        <v>2</v>
      </c>
      <c r="N181" s="2">
        <v>2</v>
      </c>
      <c r="O181" s="2">
        <v>1</v>
      </c>
      <c r="P181" s="2">
        <v>1</v>
      </c>
      <c r="Q181" s="8">
        <v>0</v>
      </c>
      <c r="R181" s="8">
        <v>0</v>
      </c>
      <c r="S181" s="8">
        <v>0</v>
      </c>
      <c r="T181" s="8">
        <v>0</v>
      </c>
      <c r="U181" s="8">
        <v>0</v>
      </c>
      <c r="V181" s="8">
        <v>0</v>
      </c>
      <c r="W181" s="6">
        <v>1</v>
      </c>
      <c r="X181" s="6">
        <v>1</v>
      </c>
      <c r="Y181" s="6">
        <v>0</v>
      </c>
      <c r="Z181" s="6">
        <v>2</v>
      </c>
      <c r="AB181" s="1">
        <v>185</v>
      </c>
      <c r="AC181" s="1">
        <v>160</v>
      </c>
      <c r="AD181" s="1">
        <v>0</v>
      </c>
      <c r="AE181" s="1">
        <v>3</v>
      </c>
      <c r="AF181" s="1">
        <v>11</v>
      </c>
      <c r="AG181" s="1">
        <v>62</v>
      </c>
      <c r="AH181" s="1">
        <v>2804</v>
      </c>
      <c r="AI181" s="11">
        <f t="shared" si="4"/>
        <v>7.6821917808219178</v>
      </c>
      <c r="AJ181" s="1">
        <v>0</v>
      </c>
      <c r="AK181" s="1">
        <v>0</v>
      </c>
      <c r="AL181" s="1">
        <v>0</v>
      </c>
      <c r="AM181" s="1">
        <v>1</v>
      </c>
      <c r="AN181" s="1">
        <v>0</v>
      </c>
      <c r="AO181" s="1">
        <v>1</v>
      </c>
      <c r="AP181" s="1">
        <v>0</v>
      </c>
      <c r="AQ181" s="1">
        <v>0</v>
      </c>
      <c r="AR181" s="1">
        <v>0</v>
      </c>
      <c r="AS181" s="1">
        <v>0</v>
      </c>
      <c r="AT181" s="1">
        <v>5</v>
      </c>
      <c r="AU181" s="1">
        <v>66</v>
      </c>
      <c r="AV181" s="1">
        <v>59821</v>
      </c>
    </row>
    <row r="182" spans="1:51" s="1" customFormat="1" x14ac:dyDescent="0.25">
      <c r="A182" s="1" t="str" cm="1">
        <f t="array" ref="A182">_xlfn.IFS(AG182&gt;=70,"70 and Older",AND(AG182&gt;=60,AG182&lt;70),"60-69",AND(AG182&gt;=50,AG182&lt;60),"50-59",AND(AG182&gt;=40,AG182&lt;50),"40-49",AND(AG182&gt;=30,AG182&lt;40),"30-39",AND(AG182&gt;=20,AG182&lt;30),"20-29")</f>
        <v>60-69</v>
      </c>
      <c r="B182" s="1" t="str" cm="1">
        <f t="array" ref="B182">_xlfn.IFS(AO182=1,$AO$1,AP182=1,$AP$1,AQ182=1,$AQ$1,AR182=1,$AR$1,AS182=1,$AS$1)</f>
        <v>2nd Cycle</v>
      </c>
      <c r="C182" s="1" t="str" cm="1">
        <f t="array" ref="C182">_xlfn.IFS(AJ182=1,$AJ$1,AK182=1,$AK$1,AL182=1,$AL$1,AM182=1,$AM$1,AN182=1,$AN$1)</f>
        <v>Together</v>
      </c>
      <c r="D182" s="1">
        <v>1</v>
      </c>
      <c r="E182" s="1">
        <v>0</v>
      </c>
      <c r="F182" s="1" t="str" cm="1">
        <f t="array" ref="F182">_xlfn.IFS(AV182&lt;43783,"1.Low Income",AND(AV182&gt;=43783,AV182&lt;=64856),"2.Mid Income",AV182&gt;64856,"3.High Income")</f>
        <v>2.Mid Income</v>
      </c>
      <c r="G182" s="1" t="str" cm="1">
        <f t="array" ref="G182">_xlfn.IFS(AU182&lt;=30,"&lt;1 month",AND(AU182&gt;30,AU182&lt;=60),"1-2months",AU182&gt;60,"2months +")</f>
        <v>1-2months</v>
      </c>
      <c r="H182" s="1" t="str" cm="1">
        <f t="array" ref="H182">_xlfn.IFS(AT182&lt;5,"&lt;5times",AND(AT182&gt;=5,AT182&lt;=10),"05-10times",AND(AT182&gt;=11,AT182&lt;=15),"11-15times",AT182&gt;=16,"16times or more")</f>
        <v>05-10times</v>
      </c>
      <c r="I182" s="1" t="s">
        <v>99</v>
      </c>
      <c r="J182" s="1" t="str">
        <f t="shared" si="5"/>
        <v>7-8 years</v>
      </c>
      <c r="K182" s="2">
        <v>7</v>
      </c>
      <c r="L182" s="2">
        <v>10</v>
      </c>
      <c r="M182" s="2">
        <v>13</v>
      </c>
      <c r="N182" s="2">
        <v>16</v>
      </c>
      <c r="O182" s="2">
        <v>0</v>
      </c>
      <c r="P182" s="2">
        <v>4</v>
      </c>
      <c r="Q182" s="8">
        <v>0</v>
      </c>
      <c r="R182" s="8">
        <v>0</v>
      </c>
      <c r="S182" s="8">
        <v>0</v>
      </c>
      <c r="T182" s="8">
        <v>0</v>
      </c>
      <c r="U182" s="8">
        <v>0</v>
      </c>
      <c r="V182" s="8">
        <v>0</v>
      </c>
      <c r="W182" s="6">
        <v>2</v>
      </c>
      <c r="X182" s="6">
        <v>3</v>
      </c>
      <c r="Y182" s="6">
        <v>0</v>
      </c>
      <c r="Z182" s="6">
        <v>3</v>
      </c>
      <c r="AB182" s="1">
        <v>185</v>
      </c>
      <c r="AC182" s="1">
        <v>160</v>
      </c>
      <c r="AD182" s="1">
        <v>0</v>
      </c>
      <c r="AE182" s="1">
        <v>3</v>
      </c>
      <c r="AF182" s="1">
        <v>11</v>
      </c>
      <c r="AG182" s="1">
        <v>62</v>
      </c>
      <c r="AH182" s="1">
        <v>2804</v>
      </c>
      <c r="AI182" s="11">
        <f t="shared" si="4"/>
        <v>7.6821917808219178</v>
      </c>
      <c r="AJ182" s="1">
        <v>0</v>
      </c>
      <c r="AK182" s="1">
        <v>0</v>
      </c>
      <c r="AL182" s="1">
        <v>0</v>
      </c>
      <c r="AM182" s="1">
        <v>1</v>
      </c>
      <c r="AN182" s="1">
        <v>0</v>
      </c>
      <c r="AO182" s="1">
        <v>1</v>
      </c>
      <c r="AP182" s="1">
        <v>0</v>
      </c>
      <c r="AQ182" s="1">
        <v>0</v>
      </c>
      <c r="AR182" s="1">
        <v>0</v>
      </c>
      <c r="AS182" s="1">
        <v>0</v>
      </c>
      <c r="AT182" s="1">
        <v>5</v>
      </c>
      <c r="AU182" s="1">
        <v>43</v>
      </c>
      <c r="AV182" s="1">
        <v>59809</v>
      </c>
    </row>
    <row r="183" spans="1:51" s="1" customFormat="1" x14ac:dyDescent="0.25">
      <c r="A183" s="1" t="str" cm="1">
        <f t="array" ref="A183">_xlfn.IFS(AG183&gt;=70,"70 and Older",AND(AG183&gt;=60,AG183&lt;70),"60-69",AND(AG183&gt;=50,AG183&lt;60),"50-59",AND(AG183&gt;=40,AG183&lt;50),"40-49",AND(AG183&gt;=30,AG183&lt;40),"30-39",AND(AG183&gt;=20,AG183&lt;30),"20-29")</f>
        <v>60-69</v>
      </c>
      <c r="B183" s="1" t="str" cm="1">
        <f t="array" ref="B183">_xlfn.IFS(AO183=1,$AO$1,AP183=1,$AP$1,AQ183=1,$AQ$1,AR183=1,$AR$1,AS183=1,$AS$1)</f>
        <v>2nd Cycle</v>
      </c>
      <c r="C183" s="1" t="str" cm="1">
        <f t="array" ref="C183">_xlfn.IFS(AJ183=1,$AJ$1,AK183=1,$AK$1,AL183=1,$AL$1,AM183=1,$AM$1,AN183=1,$AN$1)</f>
        <v>Divorced</v>
      </c>
      <c r="D183" s="1">
        <v>0</v>
      </c>
      <c r="E183" s="1">
        <v>0</v>
      </c>
      <c r="F183" s="1" t="str" cm="1">
        <f t="array" ref="F183">_xlfn.IFS(AV183&lt;43783,"1.Low Income",AND(AV183&gt;=43783,AV183&lt;=64856),"2.Mid Income",AV183&gt;64856,"3.High Income")</f>
        <v>3.High Income</v>
      </c>
      <c r="G183" s="1" t="str" cm="1">
        <f t="array" ref="G183">_xlfn.IFS(AU183&lt;=30,"&lt;1 month",AND(AU183&gt;30,AU183&lt;=60),"1-2months",AU183&gt;60,"2months +")</f>
        <v>&lt;1 month</v>
      </c>
      <c r="H183" s="1" t="str" cm="1">
        <f t="array" ref="H183">_xlfn.IFS(AT183&lt;5,"&lt;5times",AND(AT183&gt;=5,AT183&lt;=10),"05-10times",AND(AT183&gt;=11,AT183&lt;=15),"11-15times",AT183&gt;=16,"16times or more")</f>
        <v>&lt;5times</v>
      </c>
      <c r="I183" s="1" t="s">
        <v>99</v>
      </c>
      <c r="J183" s="1" t="str">
        <f t="shared" si="5"/>
        <v>7-8 years</v>
      </c>
      <c r="K183" s="2">
        <v>1001</v>
      </c>
      <c r="L183" s="2">
        <v>44</v>
      </c>
      <c r="M183" s="2">
        <v>107</v>
      </c>
      <c r="N183" s="2">
        <v>58</v>
      </c>
      <c r="O183" s="2">
        <v>44</v>
      </c>
      <c r="P183" s="2">
        <v>44</v>
      </c>
      <c r="Q183" s="8">
        <v>0</v>
      </c>
      <c r="R183" s="8">
        <v>0</v>
      </c>
      <c r="S183" s="8">
        <v>1</v>
      </c>
      <c r="T183" s="8">
        <v>0</v>
      </c>
      <c r="U183" s="8">
        <v>1</v>
      </c>
      <c r="V183" s="8">
        <v>0</v>
      </c>
      <c r="W183" s="6">
        <v>1</v>
      </c>
      <c r="X183" s="6">
        <v>6</v>
      </c>
      <c r="Y183" s="6">
        <v>7</v>
      </c>
      <c r="Z183" s="6">
        <v>11</v>
      </c>
      <c r="AB183" s="1">
        <v>1072</v>
      </c>
      <c r="AC183" s="1">
        <v>992</v>
      </c>
      <c r="AD183" s="1">
        <v>1</v>
      </c>
      <c r="AE183" s="1">
        <v>3</v>
      </c>
      <c r="AF183" s="1">
        <v>11</v>
      </c>
      <c r="AG183" s="1">
        <v>60</v>
      </c>
      <c r="AH183" s="1">
        <v>2803</v>
      </c>
      <c r="AI183" s="11">
        <f t="shared" si="4"/>
        <v>7.6794520547945204</v>
      </c>
      <c r="AJ183" s="1">
        <v>1</v>
      </c>
      <c r="AK183" s="1">
        <v>0</v>
      </c>
      <c r="AL183" s="1">
        <v>0</v>
      </c>
      <c r="AM183" s="1">
        <v>0</v>
      </c>
      <c r="AN183" s="1">
        <v>0</v>
      </c>
      <c r="AO183" s="1">
        <v>1</v>
      </c>
      <c r="AP183" s="1">
        <v>0</v>
      </c>
      <c r="AQ183" s="1">
        <v>0</v>
      </c>
      <c r="AR183" s="1">
        <v>0</v>
      </c>
      <c r="AS183" s="1">
        <v>0</v>
      </c>
      <c r="AT183" s="1">
        <v>1</v>
      </c>
      <c r="AU183" s="1">
        <v>19</v>
      </c>
      <c r="AV183" s="1">
        <v>86358</v>
      </c>
    </row>
    <row r="184" spans="1:51" s="1" customFormat="1" x14ac:dyDescent="0.25">
      <c r="A184" s="1" t="str" cm="1">
        <f t="array" ref="A184">_xlfn.IFS(AG184&gt;=70,"70 and Older",AND(AG184&gt;=60,AG184&lt;70),"60-69",AND(AG184&gt;=50,AG184&lt;60),"50-59",AND(AG184&gt;=40,AG184&lt;50),"40-49",AND(AG184&gt;=30,AG184&lt;40),"30-39",AND(AG184&gt;=20,AG184&lt;30),"20-29")</f>
        <v>40-49</v>
      </c>
      <c r="B184" s="1" t="str" cm="1">
        <f t="array" ref="B184">_xlfn.IFS(AO184=1,$AO$1,AP184=1,$AP$1,AQ184=1,$AQ$1,AR184=1,$AR$1,AS184=1,$AS$1)</f>
        <v>Graduation</v>
      </c>
      <c r="C184" s="1" t="str" cm="1">
        <f t="array" ref="C184">_xlfn.IFS(AJ184=1,$AJ$1,AK184=1,$AK$1,AL184=1,$AL$1,AM184=1,$AM$1,AN184=1,$AN$1)</f>
        <v>Divorced</v>
      </c>
      <c r="D184" s="1">
        <v>0</v>
      </c>
      <c r="E184" s="1">
        <v>0</v>
      </c>
      <c r="F184" s="1" t="str" cm="1">
        <f t="array" ref="F184">_xlfn.IFS(AV184&lt;43783,"1.Low Income",AND(AV184&gt;=43783,AV184&lt;=64856),"2.Mid Income",AV184&gt;64856,"3.High Income")</f>
        <v>3.High Income</v>
      </c>
      <c r="G184" s="1" t="str" cm="1">
        <f t="array" ref="G184">_xlfn.IFS(AU184&lt;=30,"&lt;1 month",AND(AU184&gt;30,AU184&lt;=60),"1-2months",AU184&gt;60,"2months +")</f>
        <v>2months +</v>
      </c>
      <c r="H184" s="1" t="str" cm="1">
        <f t="array" ref="H184">_xlfn.IFS(AT184&lt;5,"&lt;5times",AND(AT184&gt;=5,AT184&lt;=10),"05-10times",AND(AT184&gt;=11,AT184&lt;=15),"11-15times",AT184&gt;=16,"16times or more")</f>
        <v>&lt;5times</v>
      </c>
      <c r="I184" s="1" t="s">
        <v>99</v>
      </c>
      <c r="J184" s="1" t="str">
        <f t="shared" si="5"/>
        <v>7-8 years</v>
      </c>
      <c r="K184" s="2">
        <v>410</v>
      </c>
      <c r="L184" s="2">
        <v>0</v>
      </c>
      <c r="M184" s="2">
        <v>592</v>
      </c>
      <c r="N184" s="2">
        <v>147</v>
      </c>
      <c r="O184" s="2">
        <v>22</v>
      </c>
      <c r="P184" s="2">
        <v>22</v>
      </c>
      <c r="Q184" s="8">
        <v>1</v>
      </c>
      <c r="R184" s="8">
        <v>0</v>
      </c>
      <c r="S184" s="8">
        <v>0</v>
      </c>
      <c r="T184" s="8">
        <v>0</v>
      </c>
      <c r="U184" s="8">
        <v>0</v>
      </c>
      <c r="V184" s="8">
        <v>0</v>
      </c>
      <c r="W184" s="6">
        <v>1</v>
      </c>
      <c r="X184" s="6">
        <v>6</v>
      </c>
      <c r="Y184" s="6">
        <v>4</v>
      </c>
      <c r="Z184" s="6">
        <v>7</v>
      </c>
      <c r="AB184" s="1">
        <v>1446</v>
      </c>
      <c r="AC184" s="1">
        <v>1259</v>
      </c>
      <c r="AD184" s="1">
        <v>0</v>
      </c>
      <c r="AE184" s="1">
        <v>3</v>
      </c>
      <c r="AF184" s="1">
        <v>11</v>
      </c>
      <c r="AG184" s="1">
        <v>40</v>
      </c>
      <c r="AH184" s="1">
        <v>2803</v>
      </c>
      <c r="AI184" s="11">
        <f t="shared" si="4"/>
        <v>7.6794520547945204</v>
      </c>
      <c r="AJ184" s="1">
        <v>1</v>
      </c>
      <c r="AK184" s="1">
        <v>0</v>
      </c>
      <c r="AL184" s="1">
        <v>0</v>
      </c>
      <c r="AM184" s="1">
        <v>0</v>
      </c>
      <c r="AN184" s="1">
        <v>0</v>
      </c>
      <c r="AO184" s="1">
        <v>0</v>
      </c>
      <c r="AP184" s="1">
        <v>0</v>
      </c>
      <c r="AQ184" s="1">
        <v>1</v>
      </c>
      <c r="AR184" s="1">
        <v>0</v>
      </c>
      <c r="AS184" s="1">
        <v>0</v>
      </c>
      <c r="AT184" s="1">
        <v>2</v>
      </c>
      <c r="AU184" s="1">
        <v>62</v>
      </c>
      <c r="AV184" s="1">
        <v>82326</v>
      </c>
    </row>
    <row r="185" spans="1:51" s="1" customFormat="1" x14ac:dyDescent="0.25">
      <c r="A185" s="1" t="str" cm="1">
        <f t="array" ref="A185">_xlfn.IFS(AG185&gt;=70,"70 and Older",AND(AG185&gt;=60,AG185&lt;70),"60-69",AND(AG185&gt;=50,AG185&lt;60),"50-59",AND(AG185&gt;=40,AG185&lt;50),"40-49",AND(AG185&gt;=30,AG185&lt;40),"30-39",AND(AG185&gt;=20,AG185&lt;30),"20-29")</f>
        <v>60-69</v>
      </c>
      <c r="B185" s="1" t="str" cm="1">
        <f t="array" ref="B185">_xlfn.IFS(AO185=1,$AO$1,AP185=1,$AP$1,AQ185=1,$AQ$1,AR185=1,$AR$1,AS185=1,$AS$1)</f>
        <v>Graduation</v>
      </c>
      <c r="C185" s="1" t="str" cm="1">
        <f t="array" ref="C185">_xlfn.IFS(AJ185=1,$AJ$1,AK185=1,$AK$1,AL185=1,$AL$1,AM185=1,$AM$1,AN185=1,$AN$1)</f>
        <v>Widow</v>
      </c>
      <c r="D185" s="1">
        <v>0</v>
      </c>
      <c r="E185" s="1">
        <v>0</v>
      </c>
      <c r="F185" s="1" t="str" cm="1">
        <f t="array" ref="F185">_xlfn.IFS(AV185&lt;43783,"1.Low Income",AND(AV185&gt;=43783,AV185&lt;=64856),"2.Mid Income",AV185&gt;64856,"3.High Income")</f>
        <v>3.High Income</v>
      </c>
      <c r="G185" s="1" t="str" cm="1">
        <f t="array" ref="G185">_xlfn.IFS(AU185&lt;=30,"&lt;1 month",AND(AU185&gt;30,AU185&lt;=60),"1-2months",AU185&gt;60,"2months +")</f>
        <v>1-2months</v>
      </c>
      <c r="H185" s="1" t="str" cm="1">
        <f t="array" ref="H185">_xlfn.IFS(AT185&lt;5,"&lt;5times",AND(AT185&gt;=5,AT185&lt;=10),"05-10times",AND(AT185&gt;=11,AT185&lt;=15),"11-15times",AT185&gt;=16,"16times or more")</f>
        <v>&lt;5times</v>
      </c>
      <c r="I185" s="1" t="s">
        <v>99</v>
      </c>
      <c r="J185" s="1" t="str">
        <f t="shared" si="5"/>
        <v>7-8 years</v>
      </c>
      <c r="K185" s="2">
        <v>794</v>
      </c>
      <c r="L185" s="2">
        <v>115</v>
      </c>
      <c r="M185" s="2">
        <v>243</v>
      </c>
      <c r="N185" s="2">
        <v>150</v>
      </c>
      <c r="O185" s="2">
        <v>0</v>
      </c>
      <c r="P185" s="2">
        <v>205</v>
      </c>
      <c r="Q185" s="8">
        <v>0</v>
      </c>
      <c r="R185" s="8">
        <v>0</v>
      </c>
      <c r="S185" s="8">
        <v>0</v>
      </c>
      <c r="T185" s="8">
        <v>0</v>
      </c>
      <c r="U185" s="8">
        <v>0</v>
      </c>
      <c r="V185" s="8">
        <v>0</v>
      </c>
      <c r="W185" s="6">
        <v>1</v>
      </c>
      <c r="X185" s="6">
        <v>8</v>
      </c>
      <c r="Y185" s="6">
        <v>5</v>
      </c>
      <c r="Z185" s="6">
        <v>6</v>
      </c>
      <c r="AB185" s="1">
        <v>1643</v>
      </c>
      <c r="AC185" s="1">
        <v>1419</v>
      </c>
      <c r="AD185" s="1">
        <v>3</v>
      </c>
      <c r="AE185" s="1">
        <v>3</v>
      </c>
      <c r="AF185" s="1">
        <v>11</v>
      </c>
      <c r="AG185" s="1">
        <v>65</v>
      </c>
      <c r="AH185" s="1">
        <v>2803</v>
      </c>
      <c r="AI185" s="11">
        <f t="shared" si="4"/>
        <v>7.6794520547945204</v>
      </c>
      <c r="AJ185" s="1">
        <v>0</v>
      </c>
      <c r="AK185" s="1">
        <v>0</v>
      </c>
      <c r="AL185" s="1">
        <v>0</v>
      </c>
      <c r="AM185" s="1">
        <v>0</v>
      </c>
      <c r="AN185" s="1">
        <v>1</v>
      </c>
      <c r="AO185" s="1">
        <v>0</v>
      </c>
      <c r="AP185" s="1">
        <v>0</v>
      </c>
      <c r="AQ185" s="1">
        <v>1</v>
      </c>
      <c r="AR185" s="1">
        <v>0</v>
      </c>
      <c r="AS185" s="1">
        <v>0</v>
      </c>
      <c r="AT185" s="1">
        <v>2</v>
      </c>
      <c r="AU185" s="1">
        <v>35</v>
      </c>
      <c r="AV185" s="1">
        <v>82122</v>
      </c>
    </row>
    <row r="186" spans="1:51" s="1" customFormat="1" x14ac:dyDescent="0.25">
      <c r="A186" s="1" t="str" cm="1">
        <f t="array" ref="A186">_xlfn.IFS(AG186&gt;=70,"70 and Older",AND(AG186&gt;=60,AG186&lt;70),"60-69",AND(AG186&gt;=50,AG186&lt;60),"50-59",AND(AG186&gt;=40,AG186&lt;50),"40-49",AND(AG186&gt;=30,AG186&lt;40),"30-39",AND(AG186&gt;=20,AG186&lt;30),"20-29")</f>
        <v>60-69</v>
      </c>
      <c r="B186" s="1" t="str" cm="1">
        <f t="array" ref="B186">_xlfn.IFS(AO186=1,$AO$1,AP186=1,$AP$1,AQ186=1,$AQ$1,AR186=1,$AR$1,AS186=1,$AS$1)</f>
        <v>PhD</v>
      </c>
      <c r="C186" s="1" t="str" cm="1">
        <f t="array" ref="C186">_xlfn.IFS(AJ186=1,$AJ$1,AK186=1,$AK$1,AL186=1,$AL$1,AM186=1,$AM$1,AN186=1,$AN$1)</f>
        <v>Together</v>
      </c>
      <c r="D186" s="1">
        <v>0</v>
      </c>
      <c r="E186" s="1">
        <v>1</v>
      </c>
      <c r="F186" s="1" t="str" cm="1">
        <f t="array" ref="F186">_xlfn.IFS(AV186&lt;43783,"1.Low Income",AND(AV186&gt;=43783,AV186&lt;=64856),"2.Mid Income",AV186&gt;64856,"3.High Income")</f>
        <v>3.High Income</v>
      </c>
      <c r="G186" s="1" t="str" cm="1">
        <f t="array" ref="G186">_xlfn.IFS(AU186&lt;=30,"&lt;1 month",AND(AU186&gt;30,AU186&lt;=60),"1-2months",AU186&gt;60,"2months +")</f>
        <v>2months +</v>
      </c>
      <c r="H186" s="1" t="str" cm="1">
        <f t="array" ref="H186">_xlfn.IFS(AT186&lt;5,"&lt;5times",AND(AT186&gt;=5,AT186&lt;=10),"05-10times",AND(AT186&gt;=11,AT186&lt;=15),"11-15times",AT186&gt;=16,"16times or more")</f>
        <v>&lt;5times</v>
      </c>
      <c r="I186" s="1" t="s">
        <v>99</v>
      </c>
      <c r="J186" s="1" t="str">
        <f t="shared" si="5"/>
        <v>7-8 years</v>
      </c>
      <c r="K186" s="2">
        <v>756</v>
      </c>
      <c r="L186" s="2">
        <v>138</v>
      </c>
      <c r="M186" s="2">
        <v>354</v>
      </c>
      <c r="N186" s="2">
        <v>160</v>
      </c>
      <c r="O186" s="2">
        <v>169</v>
      </c>
      <c r="P186" s="2">
        <v>61</v>
      </c>
      <c r="Q186" s="8">
        <v>0</v>
      </c>
      <c r="R186" s="8">
        <v>0</v>
      </c>
      <c r="S186" s="8">
        <v>0</v>
      </c>
      <c r="T186" s="8">
        <v>0</v>
      </c>
      <c r="U186" s="8">
        <v>0</v>
      </c>
      <c r="V186" s="8">
        <v>0</v>
      </c>
      <c r="W186" s="6">
        <v>2</v>
      </c>
      <c r="X186" s="6">
        <v>10</v>
      </c>
      <c r="Y186" s="6">
        <v>6</v>
      </c>
      <c r="Z186" s="6">
        <v>7</v>
      </c>
      <c r="AB186" s="1">
        <v>1958</v>
      </c>
      <c r="AC186" s="1">
        <v>1824</v>
      </c>
      <c r="AD186" s="1">
        <v>0</v>
      </c>
      <c r="AE186" s="1">
        <v>3</v>
      </c>
      <c r="AF186" s="1">
        <v>11</v>
      </c>
      <c r="AG186" s="1">
        <v>62</v>
      </c>
      <c r="AH186" s="1">
        <v>2802</v>
      </c>
      <c r="AI186" s="11">
        <f t="shared" si="4"/>
        <v>7.6767123287671231</v>
      </c>
      <c r="AJ186" s="1">
        <v>0</v>
      </c>
      <c r="AK186" s="1">
        <v>0</v>
      </c>
      <c r="AL186" s="1">
        <v>0</v>
      </c>
      <c r="AM186" s="1">
        <v>1</v>
      </c>
      <c r="AN186" s="1">
        <v>0</v>
      </c>
      <c r="AO186" s="1">
        <v>0</v>
      </c>
      <c r="AP186" s="1">
        <v>0</v>
      </c>
      <c r="AQ186" s="1">
        <v>0</v>
      </c>
      <c r="AR186" s="1">
        <v>0</v>
      </c>
      <c r="AS186" s="1">
        <v>1</v>
      </c>
      <c r="AT186" s="1">
        <v>2</v>
      </c>
      <c r="AU186" s="1">
        <v>85</v>
      </c>
      <c r="AV186" s="1">
        <v>79530</v>
      </c>
    </row>
    <row r="187" spans="1:51" s="1" customFormat="1" x14ac:dyDescent="0.25">
      <c r="A187" s="1" t="str" cm="1">
        <f t="array" ref="A187">_xlfn.IFS(AG187&gt;=70,"70 and Older",AND(AG187&gt;=60,AG187&lt;70),"60-69",AND(AG187&gt;=50,AG187&lt;60),"50-59",AND(AG187&gt;=40,AG187&lt;50),"40-49",AND(AG187&gt;=30,AG187&lt;40),"30-39",AND(AG187&gt;=20,AG187&lt;30),"20-29")</f>
        <v>50-59</v>
      </c>
      <c r="B187" s="1" t="str" cm="1">
        <f t="array" ref="B187">_xlfn.IFS(AO187=1,$AO$1,AP187=1,$AP$1,AQ187=1,$AQ$1,AR187=1,$AR$1,AS187=1,$AS$1)</f>
        <v>PhD</v>
      </c>
      <c r="C187" s="1" t="str" cm="1">
        <f t="array" ref="C187">_xlfn.IFS(AJ187=1,$AJ$1,AK187=1,$AK$1,AL187=1,$AL$1,AM187=1,$AM$1,AN187=1,$AN$1)</f>
        <v>Married</v>
      </c>
      <c r="D187" s="1">
        <v>0</v>
      </c>
      <c r="E187" s="1">
        <v>1</v>
      </c>
      <c r="F187" s="1" t="str" cm="1">
        <f t="array" ref="F187">_xlfn.IFS(AV187&lt;43783,"1.Low Income",AND(AV187&gt;=43783,AV187&lt;=64856),"2.Mid Income",AV187&gt;64856,"3.High Income")</f>
        <v>3.High Income</v>
      </c>
      <c r="G187" s="1" t="str" cm="1">
        <f t="array" ref="G187">_xlfn.IFS(AU187&lt;=30,"&lt;1 month",AND(AU187&gt;30,AU187&lt;=60),"1-2months",AU187&gt;60,"2months +")</f>
        <v>1-2months</v>
      </c>
      <c r="H187" s="1" t="str" cm="1">
        <f t="array" ref="H187">_xlfn.IFS(AT187&lt;5,"&lt;5times",AND(AT187&gt;=5,AT187&lt;=10),"05-10times",AND(AT187&gt;=11,AT187&lt;=15),"11-15times",AT187&gt;=16,"16times or more")</f>
        <v>&lt;5times</v>
      </c>
      <c r="I187" s="1" t="s">
        <v>99</v>
      </c>
      <c r="J187" s="1" t="str">
        <f t="shared" si="5"/>
        <v>7-8 years</v>
      </c>
      <c r="K187" s="2">
        <v>112</v>
      </c>
      <c r="L187" s="2">
        <v>0</v>
      </c>
      <c r="M187" s="2">
        <v>6</v>
      </c>
      <c r="N187" s="2">
        <v>2</v>
      </c>
      <c r="O187" s="2">
        <v>1</v>
      </c>
      <c r="P187" s="2">
        <v>14</v>
      </c>
      <c r="Q187" s="8">
        <v>0</v>
      </c>
      <c r="R187" s="8">
        <v>0</v>
      </c>
      <c r="S187" s="8">
        <v>0</v>
      </c>
      <c r="T187" s="8">
        <v>0</v>
      </c>
      <c r="U187" s="8">
        <v>0</v>
      </c>
      <c r="V187" s="8">
        <v>0</v>
      </c>
      <c r="W187" s="6">
        <v>2</v>
      </c>
      <c r="X187" s="6">
        <v>3</v>
      </c>
      <c r="Y187" s="6">
        <v>1</v>
      </c>
      <c r="Z187" s="6">
        <v>3</v>
      </c>
      <c r="AB187" s="1">
        <v>661</v>
      </c>
      <c r="AC187" s="1">
        <v>529</v>
      </c>
      <c r="AD187" s="1">
        <v>0</v>
      </c>
      <c r="AE187" s="1">
        <v>3</v>
      </c>
      <c r="AF187" s="1">
        <v>11</v>
      </c>
      <c r="AG187" s="1">
        <v>57</v>
      </c>
      <c r="AH187" s="1">
        <v>2802</v>
      </c>
      <c r="AI187" s="11">
        <f t="shared" si="4"/>
        <v>7.6767123287671231</v>
      </c>
      <c r="AJ187" s="1">
        <v>0</v>
      </c>
      <c r="AK187" s="1">
        <v>1</v>
      </c>
      <c r="AL187" s="1">
        <v>0</v>
      </c>
      <c r="AM187" s="1">
        <v>0</v>
      </c>
      <c r="AN187" s="1">
        <v>0</v>
      </c>
      <c r="AO187" s="1">
        <v>0</v>
      </c>
      <c r="AP187" s="1">
        <v>0</v>
      </c>
      <c r="AQ187" s="1">
        <v>0</v>
      </c>
      <c r="AR187" s="1">
        <v>0</v>
      </c>
      <c r="AS187" s="1">
        <v>1</v>
      </c>
      <c r="AT187" s="1">
        <v>3</v>
      </c>
      <c r="AU187" s="1">
        <v>56</v>
      </c>
      <c r="AV187" s="1">
        <v>70643</v>
      </c>
    </row>
    <row r="188" spans="1:51" s="1" customFormat="1" x14ac:dyDescent="0.25">
      <c r="A188" s="1" t="str" cm="1">
        <f t="array" ref="A188">_xlfn.IFS(AG188&gt;=70,"70 and Older",AND(AG188&gt;=60,AG188&lt;70),"60-69",AND(AG188&gt;=50,AG188&lt;60),"50-59",AND(AG188&gt;=40,AG188&lt;50),"40-49",AND(AG188&gt;=30,AG188&lt;40),"30-39",AND(AG188&gt;=20,AG188&lt;30),"20-29")</f>
        <v>50-59</v>
      </c>
      <c r="B188" s="1" t="str" cm="1">
        <f t="array" ref="B188">_xlfn.IFS(AO188=1,$AO$1,AP188=1,$AP$1,AQ188=1,$AQ$1,AR188=1,$AR$1,AS188=1,$AS$1)</f>
        <v>Graduation</v>
      </c>
      <c r="C188" s="1" t="str" cm="1">
        <f t="array" ref="C188">_xlfn.IFS(AJ188=1,$AJ$1,AK188=1,$AK$1,AL188=1,$AL$1,AM188=1,$AM$1,AN188=1,$AN$1)</f>
        <v>Single</v>
      </c>
      <c r="D188" s="1">
        <v>0</v>
      </c>
      <c r="E188" s="1">
        <v>0</v>
      </c>
      <c r="F188" s="1" t="str" cm="1">
        <f t="array" ref="F188">_xlfn.IFS(AV188&lt;43783,"1.Low Income",AND(AV188&gt;=43783,AV188&lt;=64856),"2.Mid Income",AV188&gt;64856,"3.High Income")</f>
        <v>3.High Income</v>
      </c>
      <c r="G188" s="1" t="str" cm="1">
        <f t="array" ref="G188">_xlfn.IFS(AU188&lt;=30,"&lt;1 month",AND(AU188&gt;30,AU188&lt;=60),"1-2months",AU188&gt;60,"2months +")</f>
        <v>&lt;1 month</v>
      </c>
      <c r="H188" s="1" t="str" cm="1">
        <f t="array" ref="H188">_xlfn.IFS(AT188&lt;5,"&lt;5times",AND(AT188&gt;=5,AT188&lt;=10),"05-10times",AND(AT188&gt;=11,AT188&lt;=15),"11-15times",AT188&gt;=16,"16times or more")</f>
        <v>&lt;5times</v>
      </c>
      <c r="I188" s="1" t="s">
        <v>99</v>
      </c>
      <c r="J188" s="1" t="str">
        <f t="shared" si="5"/>
        <v>7-8 years</v>
      </c>
      <c r="K188" s="2">
        <v>1076</v>
      </c>
      <c r="L188" s="2">
        <v>68</v>
      </c>
      <c r="M188" s="2">
        <v>103</v>
      </c>
      <c r="N188" s="2">
        <v>29</v>
      </c>
      <c r="O188" s="2">
        <v>91</v>
      </c>
      <c r="P188" s="2">
        <v>68</v>
      </c>
      <c r="Q188" s="8">
        <v>0</v>
      </c>
      <c r="R188" s="8">
        <v>0</v>
      </c>
      <c r="S188" s="8">
        <v>0</v>
      </c>
      <c r="T188" s="8">
        <v>1</v>
      </c>
      <c r="U188" s="8">
        <v>1</v>
      </c>
      <c r="V188" s="8">
        <v>1</v>
      </c>
      <c r="W188" s="6">
        <v>1</v>
      </c>
      <c r="X188" s="6">
        <v>3</v>
      </c>
      <c r="Y188" s="6">
        <v>4</v>
      </c>
      <c r="Z188" s="6">
        <v>8</v>
      </c>
      <c r="AB188" s="1">
        <v>1290</v>
      </c>
      <c r="AC188" s="1">
        <v>1188</v>
      </c>
      <c r="AD188" s="1">
        <v>0</v>
      </c>
      <c r="AE188" s="1">
        <v>3</v>
      </c>
      <c r="AF188" s="1">
        <v>11</v>
      </c>
      <c r="AG188" s="1">
        <v>50</v>
      </c>
      <c r="AH188" s="1">
        <v>2801</v>
      </c>
      <c r="AI188" s="11">
        <f t="shared" si="4"/>
        <v>7.6739726027397257</v>
      </c>
      <c r="AJ188" s="1">
        <v>0</v>
      </c>
      <c r="AK188" s="1">
        <v>0</v>
      </c>
      <c r="AL188" s="1">
        <v>1</v>
      </c>
      <c r="AM188" s="1">
        <v>0</v>
      </c>
      <c r="AN188" s="1">
        <v>0</v>
      </c>
      <c r="AO188" s="1">
        <v>0</v>
      </c>
      <c r="AP188" s="1">
        <v>0</v>
      </c>
      <c r="AQ188" s="1">
        <v>1</v>
      </c>
      <c r="AR188" s="1">
        <v>0</v>
      </c>
      <c r="AS188" s="1">
        <v>0</v>
      </c>
      <c r="AT188" s="1">
        <v>1</v>
      </c>
      <c r="AU188" s="1">
        <v>29</v>
      </c>
      <c r="AV188" s="1">
        <v>93790</v>
      </c>
      <c r="AW188"/>
      <c r="AX188"/>
      <c r="AY188"/>
    </row>
    <row r="189" spans="1:51" s="1" customFormat="1" x14ac:dyDescent="0.25">
      <c r="A189" s="1" t="str" cm="1">
        <f t="array" ref="A189">_xlfn.IFS(AG189&gt;=70,"70 and Older",AND(AG189&gt;=60,AG189&lt;70),"60-69",AND(AG189&gt;=50,AG189&lt;60),"50-59",AND(AG189&gt;=40,AG189&lt;50),"40-49",AND(AG189&gt;=30,AG189&lt;40),"30-39",AND(AG189&gt;=20,AG189&lt;30),"20-29")</f>
        <v>30-39</v>
      </c>
      <c r="B189" s="1" t="str" cm="1">
        <f t="array" ref="B189">_xlfn.IFS(AO189=1,$AO$1,AP189=1,$AP$1,AQ189=1,$AQ$1,AR189=1,$AR$1,AS189=1,$AS$1)</f>
        <v>2nd Cycle</v>
      </c>
      <c r="C189" s="1" t="str" cm="1">
        <f t="array" ref="C189">_xlfn.IFS(AJ189=1,$AJ$1,AK189=1,$AK$1,AL189=1,$AL$1,AM189=1,$AM$1,AN189=1,$AN$1)</f>
        <v>Together</v>
      </c>
      <c r="D189" s="1">
        <v>0</v>
      </c>
      <c r="E189" s="1">
        <v>2</v>
      </c>
      <c r="F189" s="1" t="str" cm="1">
        <f t="array" ref="F189">_xlfn.IFS(AV189&lt;43783,"1.Low Income",AND(AV189&gt;=43783,AV189&lt;=64856),"2.Mid Income",AV189&gt;64856,"3.High Income")</f>
        <v>3.High Income</v>
      </c>
      <c r="G189" s="1" t="str" cm="1">
        <f t="array" ref="G189">_xlfn.IFS(AU189&lt;=30,"&lt;1 month",AND(AU189&gt;30,AU189&lt;=60),"1-2months",AU189&gt;60,"2months +")</f>
        <v>2months +</v>
      </c>
      <c r="H189" s="1" t="str" cm="1">
        <f t="array" ref="H189">_xlfn.IFS(AT189&lt;5,"&lt;5times",AND(AT189&gt;=5,AT189&lt;=10),"05-10times",AND(AT189&gt;=11,AT189&lt;=15),"11-15times",AT189&gt;=16,"16times or more")</f>
        <v>&lt;5times</v>
      </c>
      <c r="I189" s="1" t="s">
        <v>99</v>
      </c>
      <c r="J189" s="1" t="str">
        <f t="shared" si="5"/>
        <v>7-8 years</v>
      </c>
      <c r="K189" s="2">
        <v>743</v>
      </c>
      <c r="L189" s="2">
        <v>19</v>
      </c>
      <c r="M189" s="2">
        <v>181</v>
      </c>
      <c r="N189" s="2">
        <v>12</v>
      </c>
      <c r="O189" s="2">
        <v>0</v>
      </c>
      <c r="P189" s="2">
        <v>200</v>
      </c>
      <c r="Q189" s="8">
        <v>0</v>
      </c>
      <c r="R189" s="8">
        <v>0</v>
      </c>
      <c r="S189" s="8">
        <v>1</v>
      </c>
      <c r="T189" s="8">
        <v>0</v>
      </c>
      <c r="U189" s="8">
        <v>0</v>
      </c>
      <c r="V189" s="8">
        <v>0</v>
      </c>
      <c r="W189" s="6">
        <v>2</v>
      </c>
      <c r="X189" s="6">
        <v>7</v>
      </c>
      <c r="Y189" s="6">
        <v>6</v>
      </c>
      <c r="Z189" s="6">
        <v>11</v>
      </c>
      <c r="AB189" s="1">
        <v>1257</v>
      </c>
      <c r="AC189" s="1">
        <v>1225</v>
      </c>
      <c r="AD189" s="1">
        <v>0</v>
      </c>
      <c r="AE189" s="1">
        <v>3</v>
      </c>
      <c r="AF189" s="1">
        <v>11</v>
      </c>
      <c r="AG189" s="1">
        <v>38</v>
      </c>
      <c r="AH189" s="1">
        <v>2801</v>
      </c>
      <c r="AI189" s="11">
        <f t="shared" si="4"/>
        <v>7.6739726027397257</v>
      </c>
      <c r="AJ189" s="1">
        <v>0</v>
      </c>
      <c r="AK189" s="1">
        <v>0</v>
      </c>
      <c r="AL189" s="1">
        <v>0</v>
      </c>
      <c r="AM189" s="1">
        <v>1</v>
      </c>
      <c r="AN189" s="1">
        <v>0</v>
      </c>
      <c r="AO189" s="1">
        <v>1</v>
      </c>
      <c r="AP189" s="1">
        <v>0</v>
      </c>
      <c r="AQ189" s="1">
        <v>0</v>
      </c>
      <c r="AR189" s="1">
        <v>0</v>
      </c>
      <c r="AS189" s="1">
        <v>0</v>
      </c>
      <c r="AT189" s="1">
        <v>3</v>
      </c>
      <c r="AU189" s="1">
        <v>89</v>
      </c>
      <c r="AV189" s="1">
        <v>75437</v>
      </c>
    </row>
    <row r="190" spans="1:51" s="1" customFormat="1" x14ac:dyDescent="0.25">
      <c r="A190" s="1" t="str" cm="1">
        <f t="array" ref="A190">_xlfn.IFS(AG190&gt;=70,"70 and Older",AND(AG190&gt;=60,AG190&lt;70),"60-69",AND(AG190&gt;=50,AG190&lt;60),"50-59",AND(AG190&gt;=40,AG190&lt;50),"40-49",AND(AG190&gt;=30,AG190&lt;40),"30-39",AND(AG190&gt;=20,AG190&lt;30),"20-29")</f>
        <v>30-39</v>
      </c>
      <c r="B190" s="1" t="str" cm="1">
        <f t="array" ref="B190">_xlfn.IFS(AO190=1,$AO$1,AP190=1,$AP$1,AQ190=1,$AQ$1,AR190=1,$AR$1,AS190=1,$AS$1)</f>
        <v>2nd Cycle</v>
      </c>
      <c r="C190" s="1" t="str" cm="1">
        <f t="array" ref="C190">_xlfn.IFS(AJ190=1,$AJ$1,AK190=1,$AK$1,AL190=1,$AL$1,AM190=1,$AM$1,AN190=1,$AN$1)</f>
        <v>Together</v>
      </c>
      <c r="D190" s="1">
        <v>0</v>
      </c>
      <c r="E190" s="1">
        <v>1</v>
      </c>
      <c r="F190" s="1" t="str" cm="1">
        <f t="array" ref="F190">_xlfn.IFS(AV190&lt;43783,"1.Low Income",AND(AV190&gt;=43783,AV190&lt;=64856),"2.Mid Income",AV190&gt;64856,"3.High Income")</f>
        <v>3.High Income</v>
      </c>
      <c r="G190" s="1" t="str" cm="1">
        <f t="array" ref="G190">_xlfn.IFS(AU190&lt;=30,"&lt;1 month",AND(AU190&gt;30,AU190&lt;=60),"1-2months",AU190&gt;60,"2months +")</f>
        <v>1-2months</v>
      </c>
      <c r="H190" s="1" t="str" cm="1">
        <f t="array" ref="H190">_xlfn.IFS(AT190&lt;5,"&lt;5times",AND(AT190&gt;=5,AT190&lt;=10),"05-10times",AND(AT190&gt;=11,AT190&lt;=15),"11-15times",AT190&gt;=16,"16times or more")</f>
        <v>&lt;5times</v>
      </c>
      <c r="I190" s="1" t="s">
        <v>99</v>
      </c>
      <c r="J190" s="1" t="str">
        <f t="shared" si="5"/>
        <v>7-8 years</v>
      </c>
      <c r="K190" s="2">
        <v>960</v>
      </c>
      <c r="L190" s="2">
        <v>28</v>
      </c>
      <c r="M190" s="2">
        <v>183</v>
      </c>
      <c r="N190" s="2">
        <v>220</v>
      </c>
      <c r="O190" s="2">
        <v>70</v>
      </c>
      <c r="P190" s="2">
        <v>70</v>
      </c>
      <c r="Q190" s="8">
        <v>0</v>
      </c>
      <c r="R190" s="8">
        <v>0</v>
      </c>
      <c r="S190" s="8">
        <v>0</v>
      </c>
      <c r="T190" s="8">
        <v>0</v>
      </c>
      <c r="U190" s="8">
        <v>0</v>
      </c>
      <c r="V190" s="8">
        <v>0</v>
      </c>
      <c r="W190" s="6">
        <v>4</v>
      </c>
      <c r="X190" s="6">
        <v>9</v>
      </c>
      <c r="Y190" s="6">
        <v>6</v>
      </c>
      <c r="Z190" s="6">
        <v>6</v>
      </c>
      <c r="AB190" s="1">
        <v>1257</v>
      </c>
      <c r="AC190" s="1">
        <v>1225</v>
      </c>
      <c r="AD190" s="1">
        <v>0</v>
      </c>
      <c r="AE190" s="1">
        <v>3</v>
      </c>
      <c r="AF190" s="1">
        <v>11</v>
      </c>
      <c r="AG190" s="1">
        <v>38</v>
      </c>
      <c r="AH190" s="1">
        <v>2801</v>
      </c>
      <c r="AI190" s="11">
        <f t="shared" si="4"/>
        <v>7.6739726027397257</v>
      </c>
      <c r="AJ190" s="1">
        <v>0</v>
      </c>
      <c r="AK190" s="1">
        <v>0</v>
      </c>
      <c r="AL190" s="1">
        <v>0</v>
      </c>
      <c r="AM190" s="1">
        <v>1</v>
      </c>
      <c r="AN190" s="1">
        <v>0</v>
      </c>
      <c r="AO190" s="1">
        <v>1</v>
      </c>
      <c r="AP190" s="1">
        <v>0</v>
      </c>
      <c r="AQ190" s="1">
        <v>0</v>
      </c>
      <c r="AR190" s="1">
        <v>0</v>
      </c>
      <c r="AS190" s="1">
        <v>0</v>
      </c>
      <c r="AT190" s="1">
        <v>3</v>
      </c>
      <c r="AU190" s="1">
        <v>49</v>
      </c>
      <c r="AV190" s="1">
        <v>71847</v>
      </c>
    </row>
    <row r="191" spans="1:51" s="1" customFormat="1" x14ac:dyDescent="0.25">
      <c r="A191" s="1" t="str" cm="1">
        <f t="array" ref="A191">_xlfn.IFS(AG191&gt;=70,"70 and Older",AND(AG191&gt;=60,AG191&lt;70),"60-69",AND(AG191&gt;=50,AG191&lt;60),"50-59",AND(AG191&gt;=40,AG191&lt;50),"40-49",AND(AG191&gt;=30,AG191&lt;40),"30-39",AND(AG191&gt;=20,AG191&lt;30),"20-29")</f>
        <v>40-49</v>
      </c>
      <c r="B191" s="1" t="str" cm="1">
        <f t="array" ref="B191">_xlfn.IFS(AO191=1,$AO$1,AP191=1,$AP$1,AQ191=1,$AQ$1,AR191=1,$AR$1,AS191=1,$AS$1)</f>
        <v>Graduation</v>
      </c>
      <c r="C191" s="1" t="str" cm="1">
        <f t="array" ref="C191">_xlfn.IFS(AJ191=1,$AJ$1,AK191=1,$AK$1,AL191=1,$AL$1,AM191=1,$AM$1,AN191=1,$AN$1)</f>
        <v>Together</v>
      </c>
      <c r="D191" s="1">
        <v>1</v>
      </c>
      <c r="E191" s="1">
        <v>0</v>
      </c>
      <c r="F191" s="1" t="str" cm="1">
        <f t="array" ref="F191">_xlfn.IFS(AV191&lt;43783,"1.Low Income",AND(AV191&gt;=43783,AV191&lt;=64856),"2.Mid Income",AV191&gt;64856,"3.High Income")</f>
        <v>2.Mid Income</v>
      </c>
      <c r="G191" s="1" t="str" cm="1">
        <f t="array" ref="G191">_xlfn.IFS(AU191&lt;=30,"&lt;1 month",AND(AU191&gt;30,AU191&lt;=60),"1-2months",AU191&gt;60,"2months +")</f>
        <v>1-2months</v>
      </c>
      <c r="H191" s="1" t="str" cm="1">
        <f t="array" ref="H191">_xlfn.IFS(AT191&lt;5,"&lt;5times",AND(AT191&gt;=5,AT191&lt;=10),"05-10times",AND(AT191&gt;=11,AT191&lt;=15),"11-15times",AT191&gt;=16,"16times or more")</f>
        <v>05-10times</v>
      </c>
      <c r="I191" s="1" t="s">
        <v>99</v>
      </c>
      <c r="J191" s="1" t="str">
        <f t="shared" si="5"/>
        <v>7-8 years</v>
      </c>
      <c r="K191" s="2">
        <v>5</v>
      </c>
      <c r="L191" s="2">
        <v>23</v>
      </c>
      <c r="M191" s="2">
        <v>15</v>
      </c>
      <c r="N191" s="2">
        <v>0</v>
      </c>
      <c r="O191" s="2">
        <v>18</v>
      </c>
      <c r="P191" s="2">
        <v>14</v>
      </c>
      <c r="Q191" s="8">
        <v>0</v>
      </c>
      <c r="R191" s="8">
        <v>0</v>
      </c>
      <c r="S191" s="8">
        <v>0</v>
      </c>
      <c r="T191" s="8">
        <v>0</v>
      </c>
      <c r="U191" s="8">
        <v>0</v>
      </c>
      <c r="V191" s="8">
        <v>0</v>
      </c>
      <c r="W191" s="6">
        <v>2</v>
      </c>
      <c r="X191" s="6">
        <v>2</v>
      </c>
      <c r="Y191" s="6">
        <v>0</v>
      </c>
      <c r="Z191" s="6">
        <v>3</v>
      </c>
      <c r="AB191" s="1">
        <v>16</v>
      </c>
      <c r="AC191" s="1">
        <v>10</v>
      </c>
      <c r="AD191" s="1">
        <v>0</v>
      </c>
      <c r="AE191" s="1">
        <v>3</v>
      </c>
      <c r="AF191" s="1">
        <v>11</v>
      </c>
      <c r="AG191" s="1">
        <v>48</v>
      </c>
      <c r="AH191" s="1">
        <v>2801</v>
      </c>
      <c r="AI191" s="11">
        <f t="shared" si="4"/>
        <v>7.6739726027397257</v>
      </c>
      <c r="AJ191" s="1">
        <v>0</v>
      </c>
      <c r="AK191" s="1">
        <v>0</v>
      </c>
      <c r="AL191" s="1">
        <v>0</v>
      </c>
      <c r="AM191" s="1">
        <v>1</v>
      </c>
      <c r="AN191" s="1">
        <v>0</v>
      </c>
      <c r="AO191" s="1">
        <v>0</v>
      </c>
      <c r="AP191" s="1">
        <v>0</v>
      </c>
      <c r="AQ191" s="1">
        <v>1</v>
      </c>
      <c r="AR191" s="1">
        <v>0</v>
      </c>
      <c r="AS191" s="1">
        <v>0</v>
      </c>
      <c r="AT191" s="1">
        <v>5</v>
      </c>
      <c r="AU191" s="1">
        <v>57</v>
      </c>
      <c r="AV191" s="1">
        <v>60200</v>
      </c>
    </row>
    <row r="192" spans="1:51" s="1" customFormat="1" x14ac:dyDescent="0.25">
      <c r="A192" s="1" t="str" cm="1">
        <f t="array" ref="A192">_xlfn.IFS(AG192&gt;=70,"70 and Older",AND(AG192&gt;=60,AG192&lt;70),"60-69",AND(AG192&gt;=50,AG192&lt;60),"50-59",AND(AG192&gt;=40,AG192&lt;50),"40-49",AND(AG192&gt;=30,AG192&lt;40),"30-39",AND(AG192&gt;=20,AG192&lt;30),"20-29")</f>
        <v>60-69</v>
      </c>
      <c r="B192" s="1" t="str" cm="1">
        <f t="array" ref="B192">_xlfn.IFS(AO192=1,$AO$1,AP192=1,$AP$1,AQ192=1,$AQ$1,AR192=1,$AR$1,AS192=1,$AS$1)</f>
        <v>Master</v>
      </c>
      <c r="C192" s="1" t="str" cm="1">
        <f t="array" ref="C192">_xlfn.IFS(AJ192=1,$AJ$1,AK192=1,$AK$1,AL192=1,$AL$1,AM192=1,$AM$1,AN192=1,$AN$1)</f>
        <v>Married</v>
      </c>
      <c r="D192" s="1">
        <v>0</v>
      </c>
      <c r="E192" s="1">
        <v>0</v>
      </c>
      <c r="F192" s="1" t="str" cm="1">
        <f t="array" ref="F192">_xlfn.IFS(AV192&lt;43783,"1.Low Income",AND(AV192&gt;=43783,AV192&lt;=64856),"2.Mid Income",AV192&gt;64856,"3.High Income")</f>
        <v>3.High Income</v>
      </c>
      <c r="G192" s="1" t="str" cm="1">
        <f t="array" ref="G192">_xlfn.IFS(AU192&lt;=30,"&lt;1 month",AND(AU192&gt;30,AU192&lt;=60),"1-2months",AU192&gt;60,"2months +")</f>
        <v>2months +</v>
      </c>
      <c r="H192" s="1" t="str" cm="1">
        <f t="array" ref="H192">_xlfn.IFS(AT192&lt;5,"&lt;5times",AND(AT192&gt;=5,AT192&lt;=10),"05-10times",AND(AT192&gt;=11,AT192&lt;=15),"11-15times",AT192&gt;=16,"16times or more")</f>
        <v>&lt;5times</v>
      </c>
      <c r="I192" s="1" t="s">
        <v>99</v>
      </c>
      <c r="J192" s="1" t="str">
        <f t="shared" si="5"/>
        <v>7-8 years</v>
      </c>
      <c r="K192" s="2">
        <v>412</v>
      </c>
      <c r="L192" s="2">
        <v>22</v>
      </c>
      <c r="M192" s="2">
        <v>132</v>
      </c>
      <c r="N192" s="2">
        <v>59</v>
      </c>
      <c r="O192" s="2">
        <v>28</v>
      </c>
      <c r="P192" s="2">
        <v>183</v>
      </c>
      <c r="Q192" s="8">
        <v>0</v>
      </c>
      <c r="R192" s="8">
        <v>0</v>
      </c>
      <c r="S192" s="8">
        <v>0</v>
      </c>
      <c r="T192" s="8">
        <v>0</v>
      </c>
      <c r="U192" s="8">
        <v>1</v>
      </c>
      <c r="V192" s="8">
        <v>0</v>
      </c>
      <c r="W192" s="6">
        <v>1</v>
      </c>
      <c r="X192" s="6">
        <v>11</v>
      </c>
      <c r="Y192" s="6">
        <v>6</v>
      </c>
      <c r="Z192" s="6">
        <v>8</v>
      </c>
      <c r="AB192" s="1">
        <v>2244</v>
      </c>
      <c r="AC192" s="1">
        <v>2136</v>
      </c>
      <c r="AD192" s="1">
        <v>1</v>
      </c>
      <c r="AE192" s="1">
        <v>3</v>
      </c>
      <c r="AF192" s="1">
        <v>11</v>
      </c>
      <c r="AG192" s="1">
        <v>64</v>
      </c>
      <c r="AH192" s="1">
        <v>2800</v>
      </c>
      <c r="AI192" s="11">
        <f t="shared" si="4"/>
        <v>7.6712328767123283</v>
      </c>
      <c r="AJ192" s="1">
        <v>0</v>
      </c>
      <c r="AK192" s="1">
        <v>1</v>
      </c>
      <c r="AL192" s="1">
        <v>0</v>
      </c>
      <c r="AM192" s="1">
        <v>0</v>
      </c>
      <c r="AN192" s="1">
        <v>0</v>
      </c>
      <c r="AO192" s="1">
        <v>0</v>
      </c>
      <c r="AP192" s="1">
        <v>0</v>
      </c>
      <c r="AQ192" s="1">
        <v>0</v>
      </c>
      <c r="AR192" s="1">
        <v>1</v>
      </c>
      <c r="AS192" s="1">
        <v>0</v>
      </c>
      <c r="AT192" s="1">
        <v>2</v>
      </c>
      <c r="AU192" s="1">
        <v>93</v>
      </c>
      <c r="AV192" s="1">
        <v>79734</v>
      </c>
    </row>
    <row r="193" spans="1:48" s="1" customFormat="1" x14ac:dyDescent="0.25">
      <c r="A193" s="1" t="str" cm="1">
        <f t="array" ref="A193">_xlfn.IFS(AG193&gt;=70,"70 and Older",AND(AG193&gt;=60,AG193&lt;70),"60-69",AND(AG193&gt;=50,AG193&lt;60),"50-59",AND(AG193&gt;=40,AG193&lt;50),"40-49",AND(AG193&gt;=30,AG193&lt;40),"30-39",AND(AG193&gt;=20,AG193&lt;30),"20-29")</f>
        <v>50-59</v>
      </c>
      <c r="B193" s="1" t="str" cm="1">
        <f t="array" ref="B193">_xlfn.IFS(AO193=1,$AO$1,AP193=1,$AP$1,AQ193=1,$AQ$1,AR193=1,$AR$1,AS193=1,$AS$1)</f>
        <v>Graduation</v>
      </c>
      <c r="C193" s="1" t="str" cm="1">
        <f t="array" ref="C193">_xlfn.IFS(AJ193=1,$AJ$1,AK193=1,$AK$1,AL193=1,$AL$1,AM193=1,$AM$1,AN193=1,$AN$1)</f>
        <v>Together</v>
      </c>
      <c r="D193" s="1">
        <v>0</v>
      </c>
      <c r="E193" s="1">
        <v>1</v>
      </c>
      <c r="F193" s="1" t="str" cm="1">
        <f t="array" ref="F193">_xlfn.IFS(AV193&lt;43783,"1.Low Income",AND(AV193&gt;=43783,AV193&lt;=64856),"2.Mid Income",AV193&gt;64856,"3.High Income")</f>
        <v>3.High Income</v>
      </c>
      <c r="G193" s="1" t="str" cm="1">
        <f t="array" ref="G193">_xlfn.IFS(AU193&lt;=30,"&lt;1 month",AND(AU193&gt;30,AU193&lt;=60),"1-2months",AU193&gt;60,"2months +")</f>
        <v>2months +</v>
      </c>
      <c r="H193" s="1" t="str" cm="1">
        <f t="array" ref="H193">_xlfn.IFS(AT193&lt;5,"&lt;5times",AND(AT193&gt;=5,AT193&lt;=10),"05-10times",AND(AT193&gt;=11,AT193&lt;=15),"11-15times",AT193&gt;=16,"16times or more")</f>
        <v>&lt;5times</v>
      </c>
      <c r="I193" s="1" t="s">
        <v>99</v>
      </c>
      <c r="J193" s="1" t="str">
        <f t="shared" si="5"/>
        <v>7-8 years</v>
      </c>
      <c r="K193" s="2">
        <v>320</v>
      </c>
      <c r="L193" s="2">
        <v>48</v>
      </c>
      <c r="M193" s="2">
        <v>133</v>
      </c>
      <c r="N193" s="2">
        <v>39</v>
      </c>
      <c r="O193" s="2">
        <v>72</v>
      </c>
      <c r="P193" s="2">
        <v>48</v>
      </c>
      <c r="Q193" s="8">
        <v>0</v>
      </c>
      <c r="R193" s="8">
        <v>0</v>
      </c>
      <c r="S193" s="8">
        <v>0</v>
      </c>
      <c r="T193" s="8">
        <v>0</v>
      </c>
      <c r="U193" s="8">
        <v>0</v>
      </c>
      <c r="V193" s="8">
        <v>0</v>
      </c>
      <c r="W193" s="6">
        <v>4</v>
      </c>
      <c r="X193" s="6">
        <v>6</v>
      </c>
      <c r="Y193" s="6">
        <v>2</v>
      </c>
      <c r="Z193" s="6">
        <v>10</v>
      </c>
      <c r="AB193" s="1">
        <v>498</v>
      </c>
      <c r="AC193" s="1">
        <v>410</v>
      </c>
      <c r="AD193" s="1">
        <v>0</v>
      </c>
      <c r="AE193" s="1">
        <v>3</v>
      </c>
      <c r="AF193" s="1">
        <v>11</v>
      </c>
      <c r="AG193" s="1">
        <v>52</v>
      </c>
      <c r="AH193" s="1">
        <v>2800</v>
      </c>
      <c r="AI193" s="11">
        <f t="shared" si="4"/>
        <v>7.6712328767123283</v>
      </c>
      <c r="AJ193" s="1">
        <v>0</v>
      </c>
      <c r="AK193" s="1">
        <v>0</v>
      </c>
      <c r="AL193" s="1">
        <v>0</v>
      </c>
      <c r="AM193" s="1">
        <v>1</v>
      </c>
      <c r="AN193" s="1">
        <v>0</v>
      </c>
      <c r="AO193" s="1">
        <v>0</v>
      </c>
      <c r="AP193" s="1">
        <v>0</v>
      </c>
      <c r="AQ193" s="1">
        <v>1</v>
      </c>
      <c r="AR193" s="1">
        <v>0</v>
      </c>
      <c r="AS193" s="1">
        <v>0</v>
      </c>
      <c r="AT193" s="1">
        <v>2</v>
      </c>
      <c r="AU193" s="1">
        <v>93</v>
      </c>
      <c r="AV193" s="1">
        <v>77610</v>
      </c>
    </row>
    <row r="194" spans="1:48" s="1" customFormat="1" x14ac:dyDescent="0.25">
      <c r="A194" s="1" t="str" cm="1">
        <f t="array" ref="A194">_xlfn.IFS(AG194&gt;=70,"70 and Older",AND(AG194&gt;=60,AG194&lt;70),"60-69",AND(AG194&gt;=50,AG194&lt;60),"50-59",AND(AG194&gt;=40,AG194&lt;50),"40-49",AND(AG194&gt;=30,AG194&lt;40),"30-39",AND(AG194&gt;=20,AG194&lt;30),"20-29")</f>
        <v>50-59</v>
      </c>
      <c r="B194" s="1" t="str" cm="1">
        <f t="array" ref="B194">_xlfn.IFS(AO194=1,$AO$1,AP194=1,$AP$1,AQ194=1,$AQ$1,AR194=1,$AR$1,AS194=1,$AS$1)</f>
        <v>Graduation</v>
      </c>
      <c r="C194" s="1" t="str" cm="1">
        <f t="array" ref="C194">_xlfn.IFS(AJ194=1,$AJ$1,AK194=1,$AK$1,AL194=1,$AL$1,AM194=1,$AM$1,AN194=1,$AN$1)</f>
        <v>Together</v>
      </c>
      <c r="D194" s="1">
        <v>0</v>
      </c>
      <c r="E194" s="1">
        <v>1</v>
      </c>
      <c r="F194" s="1" t="str" cm="1">
        <f t="array" ref="F194">_xlfn.IFS(AV194&lt;43783,"1.Low Income",AND(AV194&gt;=43783,AV194&lt;=64856),"2.Mid Income",AV194&gt;64856,"3.High Income")</f>
        <v>3.High Income</v>
      </c>
      <c r="G194" s="1" t="str" cm="1">
        <f t="array" ref="G194">_xlfn.IFS(AU194&lt;=30,"&lt;1 month",AND(AU194&gt;30,AU194&lt;=60),"1-2months",AU194&gt;60,"2months +")</f>
        <v>1-2months</v>
      </c>
      <c r="H194" s="1" t="str" cm="1">
        <f t="array" ref="H194">_xlfn.IFS(AT194&lt;5,"&lt;5times",AND(AT194&gt;=5,AT194&lt;=10),"05-10times",AND(AT194&gt;=11,AT194&lt;=15),"11-15times",AT194&gt;=16,"16times or more")</f>
        <v>&lt;5times</v>
      </c>
      <c r="I194" s="1" t="s">
        <v>99</v>
      </c>
      <c r="J194" s="1" t="str">
        <f t="shared" si="5"/>
        <v>7-8 years</v>
      </c>
      <c r="K194" s="2">
        <v>517</v>
      </c>
      <c r="L194" s="2">
        <v>12</v>
      </c>
      <c r="M194" s="2">
        <v>54</v>
      </c>
      <c r="N194" s="2">
        <v>16</v>
      </c>
      <c r="O194" s="2">
        <v>6</v>
      </c>
      <c r="P194" s="2">
        <v>120</v>
      </c>
      <c r="Q194" s="8">
        <v>0</v>
      </c>
      <c r="R194" s="8">
        <v>0</v>
      </c>
      <c r="S194" s="8">
        <v>0</v>
      </c>
      <c r="T194" s="8">
        <v>0</v>
      </c>
      <c r="U194" s="8">
        <v>0</v>
      </c>
      <c r="V194" s="8">
        <v>0</v>
      </c>
      <c r="W194" s="6">
        <v>2</v>
      </c>
      <c r="X194" s="6">
        <v>7</v>
      </c>
      <c r="Y194" s="6">
        <v>4</v>
      </c>
      <c r="Z194" s="6">
        <v>7</v>
      </c>
      <c r="AB194" s="1">
        <v>498</v>
      </c>
      <c r="AC194" s="1">
        <v>410</v>
      </c>
      <c r="AD194" s="1">
        <v>0</v>
      </c>
      <c r="AE194" s="1">
        <v>3</v>
      </c>
      <c r="AF194" s="1">
        <v>11</v>
      </c>
      <c r="AG194" s="1">
        <v>52</v>
      </c>
      <c r="AH194" s="1">
        <v>2800</v>
      </c>
      <c r="AI194" s="11">
        <f t="shared" ref="AI194:AI257" si="6">AH194/365</f>
        <v>7.6712328767123283</v>
      </c>
      <c r="AJ194" s="1">
        <v>0</v>
      </c>
      <c r="AK194" s="1">
        <v>0</v>
      </c>
      <c r="AL194" s="1">
        <v>0</v>
      </c>
      <c r="AM194" s="1">
        <v>1</v>
      </c>
      <c r="AN194" s="1">
        <v>0</v>
      </c>
      <c r="AO194" s="1">
        <v>0</v>
      </c>
      <c r="AP194" s="1">
        <v>0</v>
      </c>
      <c r="AQ194" s="1">
        <v>1</v>
      </c>
      <c r="AR194" s="1">
        <v>0</v>
      </c>
      <c r="AS194" s="1">
        <v>0</v>
      </c>
      <c r="AT194" s="1">
        <v>3</v>
      </c>
      <c r="AU194" s="1">
        <v>35</v>
      </c>
      <c r="AV194" s="1">
        <v>74881</v>
      </c>
    </row>
    <row r="195" spans="1:48" s="1" customFormat="1" x14ac:dyDescent="0.25">
      <c r="A195" s="1" t="str" cm="1">
        <f t="array" ref="A195">_xlfn.IFS(AG195&gt;=70,"70 and Older",AND(AG195&gt;=60,AG195&lt;70),"60-69",AND(AG195&gt;=50,AG195&lt;60),"50-59",AND(AG195&gt;=40,AG195&lt;50),"40-49",AND(AG195&gt;=30,AG195&lt;40),"30-39",AND(AG195&gt;=20,AG195&lt;30),"20-29")</f>
        <v>50-59</v>
      </c>
      <c r="B195" s="1" t="str" cm="1">
        <f t="array" ref="B195">_xlfn.IFS(AO195=1,$AO$1,AP195=1,$AP$1,AQ195=1,$AQ$1,AR195=1,$AR$1,AS195=1,$AS$1)</f>
        <v>Graduation</v>
      </c>
      <c r="C195" s="1" t="str" cm="1">
        <f t="array" ref="C195">_xlfn.IFS(AJ195=1,$AJ$1,AK195=1,$AK$1,AL195=1,$AL$1,AM195=1,$AM$1,AN195=1,$AN$1)</f>
        <v>Together</v>
      </c>
      <c r="D195" s="1">
        <v>0</v>
      </c>
      <c r="E195" s="1">
        <v>1</v>
      </c>
      <c r="F195" s="1" t="str" cm="1">
        <f t="array" ref="F195">_xlfn.IFS(AV195&lt;43783,"1.Low Income",AND(AV195&gt;=43783,AV195&lt;=64856),"2.Mid Income",AV195&gt;64856,"3.High Income")</f>
        <v>3.High Income</v>
      </c>
      <c r="G195" s="1" t="str" cm="1">
        <f t="array" ref="G195">_xlfn.IFS(AU195&lt;=30,"&lt;1 month",AND(AU195&gt;30,AU195&lt;=60),"1-2months",AU195&gt;60,"2months +")</f>
        <v>1-2months</v>
      </c>
      <c r="H195" s="1" t="str" cm="1">
        <f t="array" ref="H195">_xlfn.IFS(AT195&lt;5,"&lt;5times",AND(AT195&gt;=5,AT195&lt;=10),"05-10times",AND(AT195&gt;=11,AT195&lt;=15),"11-15times",AT195&gt;=16,"16times or more")</f>
        <v>&lt;5times</v>
      </c>
      <c r="I195" s="1" t="s">
        <v>99</v>
      </c>
      <c r="J195" s="1" t="str">
        <f t="shared" ref="J195:J258" si="7">IF(AI195&gt;7,"7-8 years",IF(AND(AI195&gt;6,AI195&lt;=7),"6-7 years",IF(AI195&lt;=6,"4-6 years","invalid")))</f>
        <v>7-8 years</v>
      </c>
      <c r="K195" s="2">
        <v>151</v>
      </c>
      <c r="L195" s="2">
        <v>81</v>
      </c>
      <c r="M195" s="2">
        <v>86</v>
      </c>
      <c r="N195" s="2">
        <v>168</v>
      </c>
      <c r="O195" s="2">
        <v>91</v>
      </c>
      <c r="P195" s="2">
        <v>64</v>
      </c>
      <c r="Q195" s="8">
        <v>0</v>
      </c>
      <c r="R195" s="8">
        <v>0</v>
      </c>
      <c r="S195" s="8">
        <v>0</v>
      </c>
      <c r="T195" s="8">
        <v>0</v>
      </c>
      <c r="U195" s="8">
        <v>0</v>
      </c>
      <c r="V195" s="8">
        <v>0</v>
      </c>
      <c r="W195" s="6">
        <v>2</v>
      </c>
      <c r="X195" s="6">
        <v>4</v>
      </c>
      <c r="Y195" s="6">
        <v>2</v>
      </c>
      <c r="Z195" s="6">
        <v>11</v>
      </c>
      <c r="AB195" s="1">
        <v>1019</v>
      </c>
      <c r="AC195" s="1">
        <v>998</v>
      </c>
      <c r="AD195" s="1">
        <v>0</v>
      </c>
      <c r="AE195" s="1">
        <v>3</v>
      </c>
      <c r="AF195" s="1">
        <v>11</v>
      </c>
      <c r="AG195" s="1">
        <v>55</v>
      </c>
      <c r="AH195" s="1">
        <v>2799</v>
      </c>
      <c r="AI195" s="11">
        <f t="shared" si="6"/>
        <v>7.6684931506849319</v>
      </c>
      <c r="AJ195" s="1">
        <v>0</v>
      </c>
      <c r="AK195" s="1">
        <v>0</v>
      </c>
      <c r="AL195" s="1">
        <v>0</v>
      </c>
      <c r="AM195" s="1">
        <v>1</v>
      </c>
      <c r="AN195" s="1">
        <v>0</v>
      </c>
      <c r="AO195" s="1">
        <v>0</v>
      </c>
      <c r="AP195" s="1">
        <v>0</v>
      </c>
      <c r="AQ195" s="1">
        <v>1</v>
      </c>
      <c r="AR195" s="1">
        <v>0</v>
      </c>
      <c r="AS195" s="1">
        <v>0</v>
      </c>
      <c r="AT195" s="1">
        <v>1</v>
      </c>
      <c r="AU195" s="1">
        <v>52</v>
      </c>
      <c r="AV195" s="1">
        <v>83891</v>
      </c>
    </row>
    <row r="196" spans="1:48" s="1" customFormat="1" x14ac:dyDescent="0.25">
      <c r="A196" s="1" t="str" cm="1">
        <f t="array" ref="A196">_xlfn.IFS(AG196&gt;=70,"70 and Older",AND(AG196&gt;=60,AG196&lt;70),"60-69",AND(AG196&gt;=50,AG196&lt;60),"50-59",AND(AG196&gt;=40,AG196&lt;50),"40-49",AND(AG196&gt;=30,AG196&lt;40),"30-39",AND(AG196&gt;=20,AG196&lt;30),"20-29")</f>
        <v>70 and Older</v>
      </c>
      <c r="B196" s="1" t="str" cm="1">
        <f t="array" ref="B196">_xlfn.IFS(AO196=1,$AO$1,AP196=1,$AP$1,AQ196=1,$AQ$1,AR196=1,$AR$1,AS196=1,$AS$1)</f>
        <v>PhD</v>
      </c>
      <c r="C196" s="1" t="str" cm="1">
        <f t="array" ref="C196">_xlfn.IFS(AJ196=1,$AJ$1,AK196=1,$AK$1,AL196=1,$AL$1,AM196=1,$AM$1,AN196=1,$AN$1)</f>
        <v>Married</v>
      </c>
      <c r="D196" s="1">
        <v>1</v>
      </c>
      <c r="E196" s="1">
        <v>1</v>
      </c>
      <c r="F196" s="1" t="str" cm="1">
        <f t="array" ref="F196">_xlfn.IFS(AV196&lt;43783,"1.Low Income",AND(AV196&gt;=43783,AV196&lt;=64856),"2.Mid Income",AV196&gt;64856,"3.High Income")</f>
        <v>3.High Income</v>
      </c>
      <c r="G196" s="1" t="str" cm="1">
        <f t="array" ref="G196">_xlfn.IFS(AU196&lt;=30,"&lt;1 month",AND(AU196&gt;30,AU196&lt;=60),"1-2months",AU196&gt;60,"2months +")</f>
        <v>&lt;1 month</v>
      </c>
      <c r="H196" s="1" t="str" cm="1">
        <f t="array" ref="H196">_xlfn.IFS(AT196&lt;5,"&lt;5times",AND(AT196&gt;=5,AT196&lt;=10),"05-10times",AND(AT196&gt;=11,AT196&lt;=15),"11-15times",AT196&gt;=16,"16times or more")</f>
        <v>&lt;5times</v>
      </c>
      <c r="I196" s="1" t="s">
        <v>99</v>
      </c>
      <c r="J196" s="1" t="str">
        <f t="shared" si="7"/>
        <v>7-8 years</v>
      </c>
      <c r="K196" s="2">
        <v>215</v>
      </c>
      <c r="L196" s="2">
        <v>7</v>
      </c>
      <c r="M196" s="2">
        <v>33</v>
      </c>
      <c r="N196" s="2">
        <v>3</v>
      </c>
      <c r="O196" s="2">
        <v>0</v>
      </c>
      <c r="P196" s="2">
        <v>13</v>
      </c>
      <c r="Q196" s="8">
        <v>0</v>
      </c>
      <c r="R196" s="8">
        <v>0</v>
      </c>
      <c r="S196" s="8">
        <v>0</v>
      </c>
      <c r="T196" s="8">
        <v>1</v>
      </c>
      <c r="U196" s="8">
        <v>0</v>
      </c>
      <c r="V196" s="8">
        <v>0</v>
      </c>
      <c r="W196" s="6">
        <v>6</v>
      </c>
      <c r="X196" s="6">
        <v>5</v>
      </c>
      <c r="Y196" s="6">
        <v>1</v>
      </c>
      <c r="Z196" s="6">
        <v>5</v>
      </c>
      <c r="AB196" s="1">
        <v>597</v>
      </c>
      <c r="AC196" s="1">
        <v>561</v>
      </c>
      <c r="AD196" s="1">
        <v>0</v>
      </c>
      <c r="AE196" s="1">
        <v>3</v>
      </c>
      <c r="AF196" s="1">
        <v>11</v>
      </c>
      <c r="AG196" s="1">
        <v>70</v>
      </c>
      <c r="AH196" s="1">
        <v>2799</v>
      </c>
      <c r="AI196" s="11">
        <f t="shared" si="6"/>
        <v>7.6684931506849319</v>
      </c>
      <c r="AJ196" s="1">
        <v>0</v>
      </c>
      <c r="AK196" s="1">
        <v>1</v>
      </c>
      <c r="AL196" s="1">
        <v>0</v>
      </c>
      <c r="AM196" s="1">
        <v>0</v>
      </c>
      <c r="AN196" s="1">
        <v>0</v>
      </c>
      <c r="AO196" s="1">
        <v>0</v>
      </c>
      <c r="AP196" s="1">
        <v>0</v>
      </c>
      <c r="AQ196" s="1">
        <v>0</v>
      </c>
      <c r="AR196" s="1">
        <v>0</v>
      </c>
      <c r="AS196" s="1">
        <v>1</v>
      </c>
      <c r="AT196" s="1">
        <v>4</v>
      </c>
      <c r="AU196" s="1">
        <v>19</v>
      </c>
      <c r="AV196" s="1">
        <v>67131</v>
      </c>
    </row>
    <row r="197" spans="1:48" s="1" customFormat="1" x14ac:dyDescent="0.25">
      <c r="A197" s="1" t="str" cm="1">
        <f t="array" ref="A197">_xlfn.IFS(AG197&gt;=70,"70 and Older",AND(AG197&gt;=60,AG197&lt;70),"60-69",AND(AG197&gt;=50,AG197&lt;60),"50-59",AND(AG197&gt;=40,AG197&lt;50),"40-49",AND(AG197&gt;=30,AG197&lt;40),"30-39",AND(AG197&gt;=20,AG197&lt;30),"20-29")</f>
        <v>60-69</v>
      </c>
      <c r="B197" s="1" t="str" cm="1">
        <f t="array" ref="B197">_xlfn.IFS(AO197=1,$AO$1,AP197=1,$AP$1,AQ197=1,$AQ$1,AR197=1,$AR$1,AS197=1,$AS$1)</f>
        <v>Graduation</v>
      </c>
      <c r="C197" s="1" t="str" cm="1">
        <f t="array" ref="C197">_xlfn.IFS(AJ197=1,$AJ$1,AK197=1,$AK$1,AL197=1,$AL$1,AM197=1,$AM$1,AN197=1,$AN$1)</f>
        <v>Married</v>
      </c>
      <c r="D197" s="1">
        <v>0</v>
      </c>
      <c r="E197" s="1">
        <v>0</v>
      </c>
      <c r="F197" s="1" t="str" cm="1">
        <f t="array" ref="F197">_xlfn.IFS(AV197&lt;43783,"1.Low Income",AND(AV197&gt;=43783,AV197&lt;=64856),"2.Mid Income",AV197&gt;64856,"3.High Income")</f>
        <v>3.High Income</v>
      </c>
      <c r="G197" s="1" t="str" cm="1">
        <f t="array" ref="G197">_xlfn.IFS(AU197&lt;=30,"&lt;1 month",AND(AU197&gt;30,AU197&lt;=60),"1-2months",AU197&gt;60,"2months +")</f>
        <v>&lt;1 month</v>
      </c>
      <c r="H197" s="1" t="str" cm="1">
        <f t="array" ref="H197">_xlfn.IFS(AT197&lt;5,"&lt;5times",AND(AT197&gt;=5,AT197&lt;=10),"05-10times",AND(AT197&gt;=11,AT197&lt;=15),"11-15times",AT197&gt;=16,"16times or more")</f>
        <v>&lt;5times</v>
      </c>
      <c r="I197" s="1" t="s">
        <v>99</v>
      </c>
      <c r="J197" s="1" t="str">
        <f t="shared" si="7"/>
        <v>7-8 years</v>
      </c>
      <c r="K197" s="2">
        <v>68</v>
      </c>
      <c r="L197" s="2">
        <v>129</v>
      </c>
      <c r="M197" s="2">
        <v>396</v>
      </c>
      <c r="N197" s="2">
        <v>188</v>
      </c>
      <c r="O197" s="2">
        <v>22</v>
      </c>
      <c r="P197" s="2">
        <v>15</v>
      </c>
      <c r="Q197" s="8">
        <v>0</v>
      </c>
      <c r="R197" s="8">
        <v>0</v>
      </c>
      <c r="S197" s="8">
        <v>0</v>
      </c>
      <c r="T197" s="8">
        <v>0</v>
      </c>
      <c r="U197" s="8">
        <v>0</v>
      </c>
      <c r="V197" s="8">
        <v>0</v>
      </c>
      <c r="W197" s="6">
        <v>1</v>
      </c>
      <c r="X197" s="6">
        <v>3</v>
      </c>
      <c r="Y197" s="6">
        <v>3</v>
      </c>
      <c r="Z197" s="6">
        <v>5</v>
      </c>
      <c r="AB197" s="1">
        <v>2092</v>
      </c>
      <c r="AC197" s="1">
        <v>2031</v>
      </c>
      <c r="AD197" s="1">
        <v>1</v>
      </c>
      <c r="AE197" s="1">
        <v>3</v>
      </c>
      <c r="AF197" s="1">
        <v>11</v>
      </c>
      <c r="AG197" s="1">
        <v>63</v>
      </c>
      <c r="AH197" s="1">
        <v>2798</v>
      </c>
      <c r="AI197" s="11">
        <f t="shared" si="6"/>
        <v>7.6657534246575345</v>
      </c>
      <c r="AJ197" s="1">
        <v>0</v>
      </c>
      <c r="AK197" s="1">
        <v>1</v>
      </c>
      <c r="AL197" s="1">
        <v>0</v>
      </c>
      <c r="AM197" s="1">
        <v>0</v>
      </c>
      <c r="AN197" s="1">
        <v>0</v>
      </c>
      <c r="AO197" s="1">
        <v>0</v>
      </c>
      <c r="AP197" s="1">
        <v>0</v>
      </c>
      <c r="AQ197" s="1">
        <v>1</v>
      </c>
      <c r="AR197" s="1">
        <v>0</v>
      </c>
      <c r="AS197" s="1">
        <v>0</v>
      </c>
      <c r="AT197" s="1">
        <v>1</v>
      </c>
      <c r="AU197" s="1">
        <v>26</v>
      </c>
      <c r="AV197" s="1">
        <v>90369</v>
      </c>
    </row>
    <row r="198" spans="1:48" s="1" customFormat="1" x14ac:dyDescent="0.25">
      <c r="A198" s="1" t="str" cm="1">
        <f t="array" ref="A198">_xlfn.IFS(AG198&gt;=70,"70 and Older",AND(AG198&gt;=60,AG198&lt;70),"60-69",AND(AG198&gt;=50,AG198&lt;60),"50-59",AND(AG198&gt;=40,AG198&lt;50),"40-49",AND(AG198&gt;=30,AG198&lt;40),"30-39",AND(AG198&gt;=20,AG198&lt;30),"20-29")</f>
        <v>40-49</v>
      </c>
      <c r="B198" s="1" t="str" cm="1">
        <f t="array" ref="B198">_xlfn.IFS(AO198=1,$AO$1,AP198=1,$AP$1,AQ198=1,$AQ$1,AR198=1,$AR$1,AS198=1,$AS$1)</f>
        <v>PhD</v>
      </c>
      <c r="C198" s="1" t="str" cm="1">
        <f t="array" ref="C198">_xlfn.IFS(AJ198=1,$AJ$1,AK198=1,$AK$1,AL198=1,$AL$1,AM198=1,$AM$1,AN198=1,$AN$1)</f>
        <v>Married</v>
      </c>
      <c r="D198" s="1">
        <v>0</v>
      </c>
      <c r="E198" s="1">
        <v>0</v>
      </c>
      <c r="F198" s="1" t="str" cm="1">
        <f t="array" ref="F198">_xlfn.IFS(AV198&lt;43783,"1.Low Income",AND(AV198&gt;=43783,AV198&lt;=64856),"2.Mid Income",AV198&gt;64856,"3.High Income")</f>
        <v>3.High Income</v>
      </c>
      <c r="G198" s="1" t="str" cm="1">
        <f t="array" ref="G198">_xlfn.IFS(AU198&lt;=30,"&lt;1 month",AND(AU198&gt;30,AU198&lt;=60),"1-2months",AU198&gt;60,"2months +")</f>
        <v>2months +</v>
      </c>
      <c r="H198" s="1" t="str" cm="1">
        <f t="array" ref="H198">_xlfn.IFS(AT198&lt;5,"&lt;5times",AND(AT198&gt;=5,AT198&lt;=10),"05-10times",AND(AT198&gt;=11,AT198&lt;=15),"11-15times",AT198&gt;=16,"16times or more")</f>
        <v>&lt;5times</v>
      </c>
      <c r="I198" s="1" t="s">
        <v>99</v>
      </c>
      <c r="J198" s="1" t="str">
        <f t="shared" si="7"/>
        <v>7-8 years</v>
      </c>
      <c r="K198" s="2">
        <v>336</v>
      </c>
      <c r="L198" s="2">
        <v>28</v>
      </c>
      <c r="M198" s="2">
        <v>282</v>
      </c>
      <c r="N198" s="2">
        <v>184</v>
      </c>
      <c r="O198" s="2">
        <v>54</v>
      </c>
      <c r="P198" s="2">
        <v>54</v>
      </c>
      <c r="Q198" s="8">
        <v>0</v>
      </c>
      <c r="R198" s="8">
        <v>0</v>
      </c>
      <c r="S198" s="8">
        <v>0</v>
      </c>
      <c r="T198" s="8">
        <v>0</v>
      </c>
      <c r="U198" s="8">
        <v>0</v>
      </c>
      <c r="V198" s="8">
        <v>0</v>
      </c>
      <c r="W198" s="6">
        <v>1</v>
      </c>
      <c r="X198" s="6">
        <v>2</v>
      </c>
      <c r="Y198" s="6">
        <v>8</v>
      </c>
      <c r="Z198" s="6">
        <v>6</v>
      </c>
      <c r="AB198" s="1">
        <v>782</v>
      </c>
      <c r="AC198" s="1">
        <v>767</v>
      </c>
      <c r="AD198" s="1">
        <v>0</v>
      </c>
      <c r="AE198" s="1">
        <v>3</v>
      </c>
      <c r="AF198" s="1">
        <v>11</v>
      </c>
      <c r="AG198" s="1">
        <v>43</v>
      </c>
      <c r="AH198" s="1">
        <v>2798</v>
      </c>
      <c r="AI198" s="11">
        <f t="shared" si="6"/>
        <v>7.6657534246575345</v>
      </c>
      <c r="AJ198" s="1">
        <v>0</v>
      </c>
      <c r="AK198" s="1">
        <v>1</v>
      </c>
      <c r="AL198" s="1">
        <v>0</v>
      </c>
      <c r="AM198" s="1">
        <v>0</v>
      </c>
      <c r="AN198" s="1">
        <v>0</v>
      </c>
      <c r="AO198" s="1">
        <v>0</v>
      </c>
      <c r="AP198" s="1">
        <v>0</v>
      </c>
      <c r="AQ198" s="1">
        <v>0</v>
      </c>
      <c r="AR198" s="1">
        <v>0</v>
      </c>
      <c r="AS198" s="1">
        <v>1</v>
      </c>
      <c r="AT198" s="1">
        <v>1</v>
      </c>
      <c r="AU198" s="1">
        <v>77</v>
      </c>
      <c r="AV198" s="1">
        <v>87771</v>
      </c>
    </row>
    <row r="199" spans="1:48" s="1" customFormat="1" x14ac:dyDescent="0.25">
      <c r="A199" s="1" t="str" cm="1">
        <f t="array" ref="A199">_xlfn.IFS(AG199&gt;=70,"70 and Older",AND(AG199&gt;=60,AG199&lt;70),"60-69",AND(AG199&gt;=50,AG199&lt;60),"50-59",AND(AG199&gt;=40,AG199&lt;50),"40-49",AND(AG199&gt;=30,AG199&lt;40),"30-39",AND(AG199&gt;=20,AG199&lt;30),"20-29")</f>
        <v>70 and Older</v>
      </c>
      <c r="B199" s="1" t="str" cm="1">
        <f t="array" ref="B199">_xlfn.IFS(AO199=1,$AO$1,AP199=1,$AP$1,AQ199=1,$AQ$1,AR199=1,$AR$1,AS199=1,$AS$1)</f>
        <v>Master</v>
      </c>
      <c r="C199" s="1" t="str" cm="1">
        <f t="array" ref="C199">_xlfn.IFS(AJ199=1,$AJ$1,AK199=1,$AK$1,AL199=1,$AL$1,AM199=1,$AM$1,AN199=1,$AN$1)</f>
        <v>Divorced</v>
      </c>
      <c r="D199" s="1">
        <v>0</v>
      </c>
      <c r="E199" s="1">
        <v>1</v>
      </c>
      <c r="F199" s="1" t="str" cm="1">
        <f t="array" ref="F199">_xlfn.IFS(AV199&lt;43783,"1.Low Income",AND(AV199&gt;=43783,AV199&lt;=64856),"2.Mid Income",AV199&gt;64856,"3.High Income")</f>
        <v>3.High Income</v>
      </c>
      <c r="G199" s="1" t="str" cm="1">
        <f t="array" ref="G199">_xlfn.IFS(AU199&lt;=30,"&lt;1 month",AND(AU199&gt;30,AU199&lt;=60),"1-2months",AU199&gt;60,"2months +")</f>
        <v>1-2months</v>
      </c>
      <c r="H199" s="1" t="str" cm="1">
        <f t="array" ref="H199">_xlfn.IFS(AT199&lt;5,"&lt;5times",AND(AT199&gt;=5,AT199&lt;=10),"05-10times",AND(AT199&gt;=11,AT199&lt;=15),"11-15times",AT199&gt;=16,"16times or more")</f>
        <v>&lt;5times</v>
      </c>
      <c r="I199" s="1" t="s">
        <v>99</v>
      </c>
      <c r="J199" s="1" t="str">
        <f t="shared" si="7"/>
        <v>7-8 years</v>
      </c>
      <c r="K199" s="2">
        <v>709</v>
      </c>
      <c r="L199" s="2">
        <v>43</v>
      </c>
      <c r="M199" s="2">
        <v>182</v>
      </c>
      <c r="N199" s="2">
        <v>42</v>
      </c>
      <c r="O199" s="2">
        <v>118</v>
      </c>
      <c r="P199" s="2">
        <v>247</v>
      </c>
      <c r="Q199" s="8">
        <v>0</v>
      </c>
      <c r="R199" s="8">
        <v>0</v>
      </c>
      <c r="S199" s="8">
        <v>0</v>
      </c>
      <c r="T199" s="8">
        <v>0</v>
      </c>
      <c r="U199" s="8">
        <v>0</v>
      </c>
      <c r="V199" s="8">
        <v>0</v>
      </c>
      <c r="W199" s="6">
        <v>2</v>
      </c>
      <c r="X199" s="6">
        <v>9</v>
      </c>
      <c r="Y199" s="6">
        <v>3</v>
      </c>
      <c r="Z199" s="6">
        <v>4</v>
      </c>
      <c r="AB199" s="1">
        <v>1408</v>
      </c>
      <c r="AC199" s="1">
        <v>1339</v>
      </c>
      <c r="AD199" s="1">
        <v>0</v>
      </c>
      <c r="AE199" s="1">
        <v>3</v>
      </c>
      <c r="AF199" s="1">
        <v>11</v>
      </c>
      <c r="AG199" s="1">
        <v>70</v>
      </c>
      <c r="AH199" s="1">
        <v>2798</v>
      </c>
      <c r="AI199" s="11">
        <f t="shared" si="6"/>
        <v>7.6657534246575345</v>
      </c>
      <c r="AJ199" s="1">
        <v>1</v>
      </c>
      <c r="AK199" s="1">
        <v>0</v>
      </c>
      <c r="AL199" s="1">
        <v>0</v>
      </c>
      <c r="AM199" s="1">
        <v>0</v>
      </c>
      <c r="AN199" s="1">
        <v>0</v>
      </c>
      <c r="AO199" s="1">
        <v>0</v>
      </c>
      <c r="AP199" s="1">
        <v>0</v>
      </c>
      <c r="AQ199" s="1">
        <v>0</v>
      </c>
      <c r="AR199" s="1">
        <v>1</v>
      </c>
      <c r="AS199" s="1">
        <v>0</v>
      </c>
      <c r="AT199" s="1">
        <v>3</v>
      </c>
      <c r="AU199" s="1">
        <v>38</v>
      </c>
      <c r="AV199" s="1">
        <v>75276</v>
      </c>
    </row>
    <row r="200" spans="1:48" s="1" customFormat="1" x14ac:dyDescent="0.25">
      <c r="A200" s="1" t="str" cm="1">
        <f t="array" ref="A200">_xlfn.IFS(AG200&gt;=70,"70 and Older",AND(AG200&gt;=60,AG200&lt;70),"60-69",AND(AG200&gt;=50,AG200&lt;60),"50-59",AND(AG200&gt;=40,AG200&lt;50),"40-49",AND(AG200&gt;=30,AG200&lt;40),"30-39",AND(AG200&gt;=20,AG200&lt;30),"20-29")</f>
        <v>40-49</v>
      </c>
      <c r="B200" s="1" t="str" cm="1">
        <f t="array" ref="B200">_xlfn.IFS(AO200=1,$AO$1,AP200=1,$AP$1,AQ200=1,$AQ$1,AR200=1,$AR$1,AS200=1,$AS$1)</f>
        <v>Graduation</v>
      </c>
      <c r="C200" s="1" t="str" cm="1">
        <f t="array" ref="C200">_xlfn.IFS(AJ200=1,$AJ$1,AK200=1,$AK$1,AL200=1,$AL$1,AM200=1,$AM$1,AN200=1,$AN$1)</f>
        <v>Married</v>
      </c>
      <c r="D200" s="1">
        <v>1</v>
      </c>
      <c r="E200" s="1">
        <v>0</v>
      </c>
      <c r="F200" s="1" t="str" cm="1">
        <f t="array" ref="F200">_xlfn.IFS(AV200&lt;43783,"1.Low Income",AND(AV200&gt;=43783,AV200&lt;=64856),"2.Mid Income",AV200&gt;64856,"3.High Income")</f>
        <v>3.High Income</v>
      </c>
      <c r="G200" s="1" t="str" cm="1">
        <f t="array" ref="G200">_xlfn.IFS(AU200&lt;=30,"&lt;1 month",AND(AU200&gt;30,AU200&lt;=60),"1-2months",AU200&gt;60,"2months +")</f>
        <v>1-2months</v>
      </c>
      <c r="H200" s="1" t="str" cm="1">
        <f t="array" ref="H200">_xlfn.IFS(AT200&lt;5,"&lt;5times",AND(AT200&gt;=5,AT200&lt;=10),"05-10times",AND(AT200&gt;=11,AT200&lt;=15),"11-15times",AT200&gt;=16,"16times or more")</f>
        <v>&lt;5times</v>
      </c>
      <c r="I200" s="1" t="s">
        <v>99</v>
      </c>
      <c r="J200" s="1" t="str">
        <f t="shared" si="7"/>
        <v>7-8 years</v>
      </c>
      <c r="K200" s="2">
        <v>800</v>
      </c>
      <c r="L200" s="2">
        <v>0</v>
      </c>
      <c r="M200" s="2">
        <v>297</v>
      </c>
      <c r="N200" s="2">
        <v>0</v>
      </c>
      <c r="O200" s="2">
        <v>34</v>
      </c>
      <c r="P200" s="2">
        <v>57</v>
      </c>
      <c r="Q200" s="8">
        <v>1</v>
      </c>
      <c r="R200" s="8">
        <v>0</v>
      </c>
      <c r="S200" s="8">
        <v>0</v>
      </c>
      <c r="T200" s="8">
        <v>1</v>
      </c>
      <c r="U200" s="8">
        <v>0</v>
      </c>
      <c r="V200" s="8">
        <v>0</v>
      </c>
      <c r="W200" s="6">
        <v>2</v>
      </c>
      <c r="X200" s="6">
        <v>2</v>
      </c>
      <c r="Y200" s="6">
        <v>5</v>
      </c>
      <c r="Z200" s="6">
        <v>10</v>
      </c>
      <c r="AB200" s="1">
        <v>1375</v>
      </c>
      <c r="AC200" s="1">
        <v>1340</v>
      </c>
      <c r="AD200" s="1">
        <v>0</v>
      </c>
      <c r="AE200" s="1">
        <v>3</v>
      </c>
      <c r="AF200" s="1">
        <v>11</v>
      </c>
      <c r="AG200" s="1">
        <v>49</v>
      </c>
      <c r="AH200" s="1">
        <v>2798</v>
      </c>
      <c r="AI200" s="11">
        <f t="shared" si="6"/>
        <v>7.6657534246575345</v>
      </c>
      <c r="AJ200" s="1">
        <v>0</v>
      </c>
      <c r="AK200" s="1">
        <v>1</v>
      </c>
      <c r="AL200" s="1">
        <v>0</v>
      </c>
      <c r="AM200" s="1">
        <v>0</v>
      </c>
      <c r="AN200" s="1">
        <v>0</v>
      </c>
      <c r="AO200" s="1">
        <v>0</v>
      </c>
      <c r="AP200" s="1">
        <v>0</v>
      </c>
      <c r="AQ200" s="1">
        <v>1</v>
      </c>
      <c r="AR200" s="1">
        <v>0</v>
      </c>
      <c r="AS200" s="1">
        <v>0</v>
      </c>
      <c r="AT200" s="1">
        <v>3</v>
      </c>
      <c r="AU200" s="1">
        <v>33</v>
      </c>
      <c r="AV200" s="1">
        <v>72025</v>
      </c>
    </row>
    <row r="201" spans="1:48" s="1" customFormat="1" x14ac:dyDescent="0.25">
      <c r="A201" s="1" t="str" cm="1">
        <f t="array" ref="A201">_xlfn.IFS(AG201&gt;=70,"70 and Older",AND(AG201&gt;=60,AG201&lt;70),"60-69",AND(AG201&gt;=50,AG201&lt;60),"50-59",AND(AG201&gt;=40,AG201&lt;50),"40-49",AND(AG201&gt;=30,AG201&lt;40),"30-39",AND(AG201&gt;=20,AG201&lt;30),"20-29")</f>
        <v>40-49</v>
      </c>
      <c r="B201" s="1" t="str" cm="1">
        <f t="array" ref="B201">_xlfn.IFS(AO201=1,$AO$1,AP201=1,$AP$1,AQ201=1,$AQ$1,AR201=1,$AR$1,AS201=1,$AS$1)</f>
        <v>Master</v>
      </c>
      <c r="C201" s="1" t="str" cm="1">
        <f t="array" ref="C201">_xlfn.IFS(AJ201=1,$AJ$1,AK201=1,$AK$1,AL201=1,$AL$1,AM201=1,$AM$1,AN201=1,$AN$1)</f>
        <v>Married</v>
      </c>
      <c r="D201" s="1">
        <v>0</v>
      </c>
      <c r="E201" s="1">
        <v>0</v>
      </c>
      <c r="F201" s="1" t="str" cm="1">
        <f t="array" ref="F201">_xlfn.IFS(AV201&lt;43783,"1.Low Income",AND(AV201&gt;=43783,AV201&lt;=64856),"2.Mid Income",AV201&gt;64856,"3.High Income")</f>
        <v>3.High Income</v>
      </c>
      <c r="G201" s="1" t="str" cm="1">
        <f t="array" ref="G201">_xlfn.IFS(AU201&lt;=30,"&lt;1 month",AND(AU201&gt;30,AU201&lt;=60),"1-2months",AU201&gt;60,"2months +")</f>
        <v>&lt;1 month</v>
      </c>
      <c r="H201" s="1" t="str" cm="1">
        <f t="array" ref="H201">_xlfn.IFS(AT201&lt;5,"&lt;5times",AND(AT201&gt;=5,AT201&lt;=10),"05-10times",AND(AT201&gt;=11,AT201&lt;=15),"11-15times",AT201&gt;=16,"16times or more")</f>
        <v>&lt;5times</v>
      </c>
      <c r="I201" s="1" t="s">
        <v>99</v>
      </c>
      <c r="J201" s="1" t="str">
        <f t="shared" si="7"/>
        <v>7-8 years</v>
      </c>
      <c r="K201" s="2">
        <v>398</v>
      </c>
      <c r="L201" s="2">
        <v>190</v>
      </c>
      <c r="M201" s="2">
        <v>537</v>
      </c>
      <c r="N201" s="2">
        <v>61</v>
      </c>
      <c r="O201" s="2">
        <v>156</v>
      </c>
      <c r="P201" s="2">
        <v>37</v>
      </c>
      <c r="Q201" s="8">
        <v>1</v>
      </c>
      <c r="R201" s="8">
        <v>0</v>
      </c>
      <c r="S201" s="8">
        <v>1</v>
      </c>
      <c r="T201" s="8">
        <v>0</v>
      </c>
      <c r="U201" s="8">
        <v>0</v>
      </c>
      <c r="V201" s="8">
        <v>0</v>
      </c>
      <c r="W201" s="6">
        <v>1</v>
      </c>
      <c r="X201" s="6">
        <v>4</v>
      </c>
      <c r="Y201" s="6">
        <v>5</v>
      </c>
      <c r="Z201" s="6">
        <v>7</v>
      </c>
      <c r="AB201" s="1">
        <v>1868</v>
      </c>
      <c r="AC201" s="1">
        <v>1683</v>
      </c>
      <c r="AD201" s="1">
        <v>2</v>
      </c>
      <c r="AE201" s="1">
        <v>3</v>
      </c>
      <c r="AF201" s="1">
        <v>11</v>
      </c>
      <c r="AG201" s="1">
        <v>44</v>
      </c>
      <c r="AH201" s="1">
        <v>2797</v>
      </c>
      <c r="AI201" s="11">
        <f t="shared" si="6"/>
        <v>7.6630136986301371</v>
      </c>
      <c r="AJ201" s="1">
        <v>0</v>
      </c>
      <c r="AK201" s="1">
        <v>1</v>
      </c>
      <c r="AL201" s="1">
        <v>0</v>
      </c>
      <c r="AM201" s="1">
        <v>0</v>
      </c>
      <c r="AN201" s="1">
        <v>0</v>
      </c>
      <c r="AO201" s="1">
        <v>0</v>
      </c>
      <c r="AP201" s="1">
        <v>0</v>
      </c>
      <c r="AQ201" s="1">
        <v>0</v>
      </c>
      <c r="AR201" s="1">
        <v>1</v>
      </c>
      <c r="AS201" s="1">
        <v>0</v>
      </c>
      <c r="AT201" s="1">
        <v>1</v>
      </c>
      <c r="AU201" s="1">
        <v>12</v>
      </c>
      <c r="AV201" s="1">
        <v>92163</v>
      </c>
    </row>
    <row r="202" spans="1:48" s="1" customFormat="1" x14ac:dyDescent="0.25">
      <c r="A202" s="1" t="str" cm="1">
        <f t="array" ref="A202">_xlfn.IFS(AG202&gt;=70,"70 and Older",AND(AG202&gt;=60,AG202&lt;70),"60-69",AND(AG202&gt;=50,AG202&lt;60),"50-59",AND(AG202&gt;=40,AG202&lt;50),"40-49",AND(AG202&gt;=30,AG202&lt;40),"30-39",AND(AG202&gt;=20,AG202&lt;30),"20-29")</f>
        <v>20-29</v>
      </c>
      <c r="B202" s="1" t="str" cm="1">
        <f t="array" ref="B202">_xlfn.IFS(AO202=1,$AO$1,AP202=1,$AP$1,AQ202=1,$AQ$1,AR202=1,$AR$1,AS202=1,$AS$1)</f>
        <v>2nd Cycle</v>
      </c>
      <c r="C202" s="1" t="str" cm="1">
        <f t="array" ref="C202">_xlfn.IFS(AJ202=1,$AJ$1,AK202=1,$AK$1,AL202=1,$AL$1,AM202=1,$AM$1,AN202=1,$AN$1)</f>
        <v>Single</v>
      </c>
      <c r="D202" s="1">
        <v>0</v>
      </c>
      <c r="E202" s="1">
        <v>0</v>
      </c>
      <c r="F202" s="1" t="str" cm="1">
        <f t="array" ref="F202">_xlfn.IFS(AV202&lt;43783,"1.Low Income",AND(AV202&gt;=43783,AV202&lt;=64856),"2.Mid Income",AV202&gt;64856,"3.High Income")</f>
        <v>3.High Income</v>
      </c>
      <c r="G202" s="1" t="str" cm="1">
        <f t="array" ref="G202">_xlfn.IFS(AU202&lt;=30,"&lt;1 month",AND(AU202&gt;30,AU202&lt;=60),"1-2months",AU202&gt;60,"2months +")</f>
        <v>2months +</v>
      </c>
      <c r="H202" s="1" t="str" cm="1">
        <f t="array" ref="H202">_xlfn.IFS(AT202&lt;5,"&lt;5times",AND(AT202&gt;=5,AT202&lt;=10),"05-10times",AND(AT202&gt;=11,AT202&lt;=15),"11-15times",AT202&gt;=16,"16times or more")</f>
        <v>&lt;5times</v>
      </c>
      <c r="I202" s="1" t="s">
        <v>99</v>
      </c>
      <c r="J202" s="1" t="str">
        <f t="shared" si="7"/>
        <v>7-8 years</v>
      </c>
      <c r="K202" s="2">
        <v>524</v>
      </c>
      <c r="L202" s="2">
        <v>0</v>
      </c>
      <c r="M202" s="2">
        <v>134</v>
      </c>
      <c r="N202" s="2">
        <v>28</v>
      </c>
      <c r="O202" s="2">
        <v>28</v>
      </c>
      <c r="P202" s="2">
        <v>155</v>
      </c>
      <c r="Q202" s="8">
        <v>0</v>
      </c>
      <c r="R202" s="8">
        <v>0</v>
      </c>
      <c r="S202" s="8">
        <v>0</v>
      </c>
      <c r="T202" s="8">
        <v>0</v>
      </c>
      <c r="U202" s="8">
        <v>0</v>
      </c>
      <c r="V202" s="8">
        <v>0</v>
      </c>
      <c r="W202" s="6">
        <v>1</v>
      </c>
      <c r="X202" s="6">
        <v>11</v>
      </c>
      <c r="Y202" s="6">
        <v>1</v>
      </c>
      <c r="Z202" s="6">
        <v>8</v>
      </c>
      <c r="AB202" s="1">
        <v>1140</v>
      </c>
      <c r="AC202" s="1">
        <v>935</v>
      </c>
      <c r="AD202" s="1">
        <v>0</v>
      </c>
      <c r="AE202" s="1">
        <v>3</v>
      </c>
      <c r="AF202" s="1">
        <v>11</v>
      </c>
      <c r="AG202" s="1">
        <v>29</v>
      </c>
      <c r="AH202" s="1">
        <v>2797</v>
      </c>
      <c r="AI202" s="11">
        <f t="shared" si="6"/>
        <v>7.6630136986301371</v>
      </c>
      <c r="AJ202" s="1">
        <v>0</v>
      </c>
      <c r="AK202" s="1">
        <v>0</v>
      </c>
      <c r="AL202" s="1">
        <v>1</v>
      </c>
      <c r="AM202" s="1">
        <v>0</v>
      </c>
      <c r="AN202" s="1">
        <v>0</v>
      </c>
      <c r="AO202" s="1">
        <v>1</v>
      </c>
      <c r="AP202" s="1">
        <v>0</v>
      </c>
      <c r="AQ202" s="1">
        <v>0</v>
      </c>
      <c r="AR202" s="1">
        <v>0</v>
      </c>
      <c r="AS202" s="1">
        <v>0</v>
      </c>
      <c r="AT202" s="1">
        <v>4</v>
      </c>
      <c r="AU202" s="1">
        <v>80</v>
      </c>
      <c r="AV202" s="1">
        <v>67445</v>
      </c>
    </row>
    <row r="203" spans="1:48" s="1" customFormat="1" x14ac:dyDescent="0.25">
      <c r="A203" s="1" t="str" cm="1">
        <f t="array" ref="A203">_xlfn.IFS(AG203&gt;=70,"70 and Older",AND(AG203&gt;=60,AG203&lt;70),"60-69",AND(AG203&gt;=50,AG203&lt;60),"50-59",AND(AG203&gt;=40,AG203&lt;50),"40-49",AND(AG203&gt;=30,AG203&lt;40),"30-39",AND(AG203&gt;=20,AG203&lt;30),"20-29")</f>
        <v>60-69</v>
      </c>
      <c r="B203" s="1" t="str" cm="1">
        <f t="array" ref="B203">_xlfn.IFS(AO203=1,$AO$1,AP203=1,$AP$1,AQ203=1,$AQ$1,AR203=1,$AR$1,AS203=1,$AS$1)</f>
        <v>Graduation</v>
      </c>
      <c r="C203" s="1" t="str" cm="1">
        <f t="array" ref="C203">_xlfn.IFS(AJ203=1,$AJ$1,AK203=1,$AK$1,AL203=1,$AL$1,AM203=1,$AM$1,AN203=1,$AN$1)</f>
        <v>Married</v>
      </c>
      <c r="D203" s="1">
        <v>0</v>
      </c>
      <c r="E203" s="1">
        <v>0</v>
      </c>
      <c r="F203" s="1" t="str" cm="1">
        <f t="array" ref="F203">_xlfn.IFS(AV203&lt;43783,"1.Low Income",AND(AV203&gt;=43783,AV203&lt;=64856),"2.Mid Income",AV203&gt;64856,"3.High Income")</f>
        <v>3.High Income</v>
      </c>
      <c r="G203" s="1" t="str" cm="1">
        <f t="array" ref="G203">_xlfn.IFS(AU203&lt;=30,"&lt;1 month",AND(AU203&gt;30,AU203&lt;=60),"1-2months",AU203&gt;60,"2months +")</f>
        <v>1-2months</v>
      </c>
      <c r="H203" s="1" t="str" cm="1">
        <f t="array" ref="H203">_xlfn.IFS(AT203&lt;5,"&lt;5times",AND(AT203&gt;=5,AT203&lt;=10),"05-10times",AND(AT203&gt;=11,AT203&lt;=15),"11-15times",AT203&gt;=16,"16times or more")</f>
        <v>&lt;5times</v>
      </c>
      <c r="I203" s="1" t="s">
        <v>99</v>
      </c>
      <c r="J203" s="1" t="str">
        <f t="shared" si="7"/>
        <v>7-8 years</v>
      </c>
      <c r="K203" s="2">
        <v>778</v>
      </c>
      <c r="L203" s="2">
        <v>44</v>
      </c>
      <c r="M203" s="2">
        <v>499</v>
      </c>
      <c r="N203" s="2">
        <v>95</v>
      </c>
      <c r="O203" s="2">
        <v>73</v>
      </c>
      <c r="P203" s="2">
        <v>146</v>
      </c>
      <c r="Q203" s="8">
        <v>0</v>
      </c>
      <c r="R203" s="8">
        <v>0</v>
      </c>
      <c r="S203" s="8">
        <v>0</v>
      </c>
      <c r="T203" s="8">
        <v>0</v>
      </c>
      <c r="U203" s="8">
        <v>0</v>
      </c>
      <c r="V203" s="8">
        <v>1</v>
      </c>
      <c r="W203" s="6">
        <v>2</v>
      </c>
      <c r="X203" s="6">
        <v>3</v>
      </c>
      <c r="Y203" s="6">
        <v>4</v>
      </c>
      <c r="Z203" s="6">
        <v>5</v>
      </c>
      <c r="AB203" s="1">
        <v>1661</v>
      </c>
      <c r="AC203" s="1">
        <v>1595</v>
      </c>
      <c r="AD203" s="1">
        <v>2</v>
      </c>
      <c r="AE203" s="1">
        <v>3</v>
      </c>
      <c r="AF203" s="1">
        <v>11</v>
      </c>
      <c r="AG203" s="1">
        <v>67</v>
      </c>
      <c r="AH203" s="1">
        <v>2796</v>
      </c>
      <c r="AI203" s="11">
        <f t="shared" si="6"/>
        <v>7.6602739726027398</v>
      </c>
      <c r="AJ203" s="1">
        <v>0</v>
      </c>
      <c r="AK203" s="1">
        <v>1</v>
      </c>
      <c r="AL203" s="1">
        <v>0</v>
      </c>
      <c r="AM203" s="1">
        <v>0</v>
      </c>
      <c r="AN203" s="1">
        <v>0</v>
      </c>
      <c r="AO203" s="1">
        <v>0</v>
      </c>
      <c r="AP203" s="1">
        <v>0</v>
      </c>
      <c r="AQ203" s="1">
        <v>1</v>
      </c>
      <c r="AR203" s="1">
        <v>0</v>
      </c>
      <c r="AS203" s="1">
        <v>0</v>
      </c>
      <c r="AT203" s="1">
        <v>4</v>
      </c>
      <c r="AU203" s="1">
        <v>57</v>
      </c>
      <c r="AV203" s="1">
        <v>68142</v>
      </c>
    </row>
    <row r="204" spans="1:48" s="1" customFormat="1" x14ac:dyDescent="0.25">
      <c r="A204" s="1" t="str" cm="1">
        <f t="array" ref="A204">_xlfn.IFS(AG204&gt;=70,"70 and Older",AND(AG204&gt;=60,AG204&lt;70),"60-69",AND(AG204&gt;=50,AG204&lt;60),"50-59",AND(AG204&gt;=40,AG204&lt;50),"40-49",AND(AG204&gt;=30,AG204&lt;40),"30-39",AND(AG204&gt;=20,AG204&lt;30),"20-29")</f>
        <v>30-39</v>
      </c>
      <c r="B204" s="1" t="str" cm="1">
        <f t="array" ref="B204">_xlfn.IFS(AO204=1,$AO$1,AP204=1,$AP$1,AQ204=1,$AQ$1,AR204=1,$AR$1,AS204=1,$AS$1)</f>
        <v>PhD</v>
      </c>
      <c r="C204" s="1" t="str" cm="1">
        <f t="array" ref="C204">_xlfn.IFS(AJ204=1,$AJ$1,AK204=1,$AK$1,AL204=1,$AL$1,AM204=1,$AM$1,AN204=1,$AN$1)</f>
        <v>Married</v>
      </c>
      <c r="D204" s="1">
        <v>1</v>
      </c>
      <c r="E204" s="1">
        <v>1</v>
      </c>
      <c r="F204" s="1" t="str" cm="1">
        <f t="array" ref="F204">_xlfn.IFS(AV204&lt;43783,"1.Low Income",AND(AV204&gt;=43783,AV204&lt;=64856),"2.Mid Income",AV204&gt;64856,"3.High Income")</f>
        <v>3.High Income</v>
      </c>
      <c r="G204" s="1" t="str" cm="1">
        <f t="array" ref="G204">_xlfn.IFS(AU204&lt;=30,"&lt;1 month",AND(AU204&gt;30,AU204&lt;=60),"1-2months",AU204&gt;60,"2months +")</f>
        <v>&lt;1 month</v>
      </c>
      <c r="H204" s="1" t="str" cm="1">
        <f t="array" ref="H204">_xlfn.IFS(AT204&lt;5,"&lt;5times",AND(AT204&gt;=5,AT204&lt;=10),"05-10times",AND(AT204&gt;=11,AT204&lt;=15),"11-15times",AT204&gt;=16,"16times or more")</f>
        <v>&lt;5times</v>
      </c>
      <c r="I204" s="1" t="s">
        <v>99</v>
      </c>
      <c r="J204" s="1" t="str">
        <f t="shared" si="7"/>
        <v>7-8 years</v>
      </c>
      <c r="K204" s="2">
        <v>52</v>
      </c>
      <c r="L204" s="2">
        <v>0</v>
      </c>
      <c r="M204" s="2">
        <v>9</v>
      </c>
      <c r="N204" s="2">
        <v>0</v>
      </c>
      <c r="O204" s="2">
        <v>0</v>
      </c>
      <c r="P204" s="2">
        <v>1</v>
      </c>
      <c r="Q204" s="8">
        <v>0</v>
      </c>
      <c r="R204" s="8">
        <v>0</v>
      </c>
      <c r="S204" s="8">
        <v>0</v>
      </c>
      <c r="T204" s="8">
        <v>0</v>
      </c>
      <c r="U204" s="8">
        <v>0</v>
      </c>
      <c r="V204" s="8">
        <v>0</v>
      </c>
      <c r="W204" s="6">
        <v>2</v>
      </c>
      <c r="X204" s="6">
        <v>1</v>
      </c>
      <c r="Y204" s="6">
        <v>0</v>
      </c>
      <c r="Z204" s="6">
        <v>4</v>
      </c>
      <c r="AB204" s="1">
        <v>1214</v>
      </c>
      <c r="AC204" s="1">
        <v>1178</v>
      </c>
      <c r="AD204" s="1">
        <v>2</v>
      </c>
      <c r="AE204" s="1">
        <v>3</v>
      </c>
      <c r="AF204" s="1">
        <v>11</v>
      </c>
      <c r="AG204" s="1">
        <v>33</v>
      </c>
      <c r="AH204" s="1">
        <v>2795</v>
      </c>
      <c r="AI204" s="11">
        <f t="shared" si="6"/>
        <v>7.6575342465753424</v>
      </c>
      <c r="AJ204" s="1">
        <v>0</v>
      </c>
      <c r="AK204" s="1">
        <v>1</v>
      </c>
      <c r="AL204" s="1">
        <v>0</v>
      </c>
      <c r="AM204" s="1">
        <v>0</v>
      </c>
      <c r="AN204" s="1">
        <v>0</v>
      </c>
      <c r="AO204" s="1">
        <v>0</v>
      </c>
      <c r="AP204" s="1">
        <v>0</v>
      </c>
      <c r="AQ204" s="1">
        <v>0</v>
      </c>
      <c r="AR204" s="1">
        <v>0</v>
      </c>
      <c r="AS204" s="1">
        <v>1</v>
      </c>
      <c r="AT204" s="1">
        <v>2</v>
      </c>
      <c r="AU204" s="1">
        <v>9</v>
      </c>
      <c r="AV204" s="1">
        <v>77298</v>
      </c>
    </row>
    <row r="205" spans="1:48" s="1" customFormat="1" x14ac:dyDescent="0.25">
      <c r="A205" s="1" t="str" cm="1">
        <f t="array" ref="A205">_xlfn.IFS(AG205&gt;=70,"70 and Older",AND(AG205&gt;=60,AG205&lt;70),"60-69",AND(AG205&gt;=50,AG205&lt;60),"50-59",AND(AG205&gt;=40,AG205&lt;50),"40-49",AND(AG205&gt;=30,AG205&lt;40),"30-39",AND(AG205&gt;=20,AG205&lt;30),"20-29")</f>
        <v>70 and Older</v>
      </c>
      <c r="B205" s="1" t="str" cm="1">
        <f t="array" ref="B205">_xlfn.IFS(AO205=1,$AO$1,AP205=1,$AP$1,AQ205=1,$AQ$1,AR205=1,$AR$1,AS205=1,$AS$1)</f>
        <v>Master</v>
      </c>
      <c r="C205" s="1" t="str" cm="1">
        <f t="array" ref="C205">_xlfn.IFS(AJ205=1,$AJ$1,AK205=1,$AK$1,AL205=1,$AL$1,AM205=1,$AM$1,AN205=1,$AN$1)</f>
        <v>Married</v>
      </c>
      <c r="D205" s="1">
        <v>0</v>
      </c>
      <c r="E205" s="1">
        <v>0</v>
      </c>
      <c r="F205" s="1" t="str" cm="1">
        <f t="array" ref="F205">_xlfn.IFS(AV205&lt;43783,"1.Low Income",AND(AV205&gt;=43783,AV205&lt;=64856),"2.Mid Income",AV205&gt;64856,"3.High Income")</f>
        <v>3.High Income</v>
      </c>
      <c r="G205" s="1" t="str" cm="1">
        <f t="array" ref="G205">_xlfn.IFS(AU205&lt;=30,"&lt;1 month",AND(AU205&gt;30,AU205&lt;=60),"1-2months",AU205&gt;60,"2months +")</f>
        <v>2months +</v>
      </c>
      <c r="H205" s="1" t="str" cm="1">
        <f t="array" ref="H205">_xlfn.IFS(AT205&lt;5,"&lt;5times",AND(AT205&gt;=5,AT205&lt;=10),"05-10times",AND(AT205&gt;=11,AT205&lt;=15),"11-15times",AT205&gt;=16,"16times or more")</f>
        <v>&lt;5times</v>
      </c>
      <c r="I205" s="1" t="s">
        <v>99</v>
      </c>
      <c r="J205" s="1" t="str">
        <f t="shared" si="7"/>
        <v>7-8 years</v>
      </c>
      <c r="K205" s="2">
        <v>216</v>
      </c>
      <c r="L205" s="2">
        <v>162</v>
      </c>
      <c r="M205" s="2">
        <v>224</v>
      </c>
      <c r="N205" s="2">
        <v>101</v>
      </c>
      <c r="O205" s="2">
        <v>92</v>
      </c>
      <c r="P205" s="2">
        <v>162</v>
      </c>
      <c r="Q205" s="8">
        <v>0</v>
      </c>
      <c r="R205" s="8">
        <v>0</v>
      </c>
      <c r="S205" s="8">
        <v>0</v>
      </c>
      <c r="T205" s="8">
        <v>0</v>
      </c>
      <c r="U205" s="8">
        <v>0</v>
      </c>
      <c r="V205" s="8">
        <v>1</v>
      </c>
      <c r="W205" s="6">
        <v>2</v>
      </c>
      <c r="X205" s="6">
        <v>7</v>
      </c>
      <c r="Y205" s="6">
        <v>4</v>
      </c>
      <c r="Z205" s="6">
        <v>10</v>
      </c>
      <c r="AB205" s="1">
        <v>1144</v>
      </c>
      <c r="AC205" s="1">
        <v>1110</v>
      </c>
      <c r="AD205" s="1">
        <v>1</v>
      </c>
      <c r="AE205" s="1">
        <v>3</v>
      </c>
      <c r="AF205" s="1">
        <v>11</v>
      </c>
      <c r="AG205" s="1">
        <v>71</v>
      </c>
      <c r="AH205" s="1">
        <v>2795</v>
      </c>
      <c r="AI205" s="11">
        <f t="shared" si="6"/>
        <v>7.6575342465753424</v>
      </c>
      <c r="AJ205" s="1">
        <v>0</v>
      </c>
      <c r="AK205" s="1">
        <v>1</v>
      </c>
      <c r="AL205" s="1">
        <v>0</v>
      </c>
      <c r="AM205" s="1">
        <v>0</v>
      </c>
      <c r="AN205" s="1">
        <v>0</v>
      </c>
      <c r="AO205" s="1">
        <v>0</v>
      </c>
      <c r="AP205" s="1">
        <v>0</v>
      </c>
      <c r="AQ205" s="1">
        <v>0</v>
      </c>
      <c r="AR205" s="1">
        <v>1</v>
      </c>
      <c r="AS205" s="1">
        <v>0</v>
      </c>
      <c r="AT205" s="1">
        <v>3</v>
      </c>
      <c r="AU205" s="1">
        <v>83</v>
      </c>
      <c r="AV205" s="1">
        <v>75251</v>
      </c>
    </row>
    <row r="206" spans="1:48" s="1" customFormat="1" x14ac:dyDescent="0.25">
      <c r="A206" s="1" t="str" cm="1">
        <f t="array" ref="A206">_xlfn.IFS(AG206&gt;=70,"70 and Older",AND(AG206&gt;=60,AG206&lt;70),"60-69",AND(AG206&gt;=50,AG206&lt;60),"50-59",AND(AG206&gt;=40,AG206&lt;50),"40-49",AND(AG206&gt;=30,AG206&lt;40),"30-39",AND(AG206&gt;=20,AG206&lt;30),"20-29")</f>
        <v>40-49</v>
      </c>
      <c r="B206" s="1" t="str" cm="1">
        <f t="array" ref="B206">_xlfn.IFS(AO206=1,$AO$1,AP206=1,$AP$1,AQ206=1,$AQ$1,AR206=1,$AR$1,AS206=1,$AS$1)</f>
        <v>Master</v>
      </c>
      <c r="C206" s="1" t="str" cm="1">
        <f t="array" ref="C206">_xlfn.IFS(AJ206=1,$AJ$1,AK206=1,$AK$1,AL206=1,$AL$1,AM206=1,$AM$1,AN206=1,$AN$1)</f>
        <v>Together</v>
      </c>
      <c r="D206" s="1">
        <v>2</v>
      </c>
      <c r="E206" s="1">
        <v>0</v>
      </c>
      <c r="F206" s="1" t="str" cm="1">
        <f t="array" ref="F206">_xlfn.IFS(AV206&lt;43783,"1.Low Income",AND(AV206&gt;=43783,AV206&lt;=64856),"2.Mid Income",AV206&gt;64856,"3.High Income")</f>
        <v>2.Mid Income</v>
      </c>
      <c r="G206" s="1" t="str" cm="1">
        <f t="array" ref="G206">_xlfn.IFS(AU206&lt;=30,"&lt;1 month",AND(AU206&gt;30,AU206&lt;=60),"1-2months",AU206&gt;60,"2months +")</f>
        <v>1-2months</v>
      </c>
      <c r="H206" s="1" t="str" cm="1">
        <f t="array" ref="H206">_xlfn.IFS(AT206&lt;5,"&lt;5times",AND(AT206&gt;=5,AT206&lt;=10),"05-10times",AND(AT206&gt;=11,AT206&lt;=15),"11-15times",AT206&gt;=16,"16times or more")</f>
        <v>&lt;5times</v>
      </c>
      <c r="I206" s="1" t="s">
        <v>99</v>
      </c>
      <c r="J206" s="1" t="str">
        <f t="shared" si="7"/>
        <v>7-8 years</v>
      </c>
      <c r="K206" s="2">
        <v>3</v>
      </c>
      <c r="L206" s="2">
        <v>2</v>
      </c>
      <c r="M206" s="2">
        <v>8</v>
      </c>
      <c r="N206" s="2">
        <v>20</v>
      </c>
      <c r="O206" s="2">
        <v>0</v>
      </c>
      <c r="P206" s="2">
        <v>17</v>
      </c>
      <c r="Q206" s="8">
        <v>0</v>
      </c>
      <c r="R206" s="8">
        <v>0</v>
      </c>
      <c r="S206" s="8">
        <v>0</v>
      </c>
      <c r="T206" s="8">
        <v>0</v>
      </c>
      <c r="U206" s="8">
        <v>0</v>
      </c>
      <c r="V206" s="8">
        <v>0</v>
      </c>
      <c r="W206" s="6">
        <v>2</v>
      </c>
      <c r="X206" s="6">
        <v>2</v>
      </c>
      <c r="Y206" s="6">
        <v>1</v>
      </c>
      <c r="Z206" s="6">
        <v>2</v>
      </c>
      <c r="AB206" s="1">
        <v>347</v>
      </c>
      <c r="AC206" s="1">
        <v>327</v>
      </c>
      <c r="AD206" s="1">
        <v>0</v>
      </c>
      <c r="AE206" s="1">
        <v>3</v>
      </c>
      <c r="AF206" s="1">
        <v>11</v>
      </c>
      <c r="AG206" s="1">
        <v>49</v>
      </c>
      <c r="AH206" s="1">
        <v>2795</v>
      </c>
      <c r="AI206" s="11">
        <f t="shared" si="6"/>
        <v>7.6575342465753424</v>
      </c>
      <c r="AJ206" s="1">
        <v>0</v>
      </c>
      <c r="AK206" s="1">
        <v>0</v>
      </c>
      <c r="AL206" s="1">
        <v>0</v>
      </c>
      <c r="AM206" s="1">
        <v>1</v>
      </c>
      <c r="AN206" s="1">
        <v>0</v>
      </c>
      <c r="AO206" s="1">
        <v>0</v>
      </c>
      <c r="AP206" s="1">
        <v>0</v>
      </c>
      <c r="AQ206" s="1">
        <v>0</v>
      </c>
      <c r="AR206" s="1">
        <v>1</v>
      </c>
      <c r="AS206" s="1">
        <v>0</v>
      </c>
      <c r="AT206" s="1">
        <v>4</v>
      </c>
      <c r="AU206" s="1">
        <v>39</v>
      </c>
      <c r="AV206" s="1">
        <v>64260</v>
      </c>
    </row>
    <row r="207" spans="1:48" s="1" customFormat="1" x14ac:dyDescent="0.25">
      <c r="A207" s="1" t="str" cm="1">
        <f t="array" ref="A207">_xlfn.IFS(AG207&gt;=70,"70 and Older",AND(AG207&gt;=60,AG207&lt;70),"60-69",AND(AG207&gt;=50,AG207&lt;60),"50-59",AND(AG207&gt;=40,AG207&lt;50),"40-49",AND(AG207&gt;=30,AG207&lt;40),"30-39",AND(AG207&gt;=20,AG207&lt;30),"20-29")</f>
        <v>40-49</v>
      </c>
      <c r="B207" s="1" t="str" cm="1">
        <f t="array" ref="B207">_xlfn.IFS(AO207=1,$AO$1,AP207=1,$AP$1,AQ207=1,$AQ$1,AR207=1,$AR$1,AS207=1,$AS$1)</f>
        <v>2nd Cycle</v>
      </c>
      <c r="C207" s="1" t="str" cm="1">
        <f t="array" ref="C207">_xlfn.IFS(AJ207=1,$AJ$1,AK207=1,$AK$1,AL207=1,$AL$1,AM207=1,$AM$1,AN207=1,$AN$1)</f>
        <v>Divorced</v>
      </c>
      <c r="D207" s="1">
        <v>0</v>
      </c>
      <c r="E207" s="1">
        <v>1</v>
      </c>
      <c r="F207" s="1" t="str" cm="1">
        <f t="array" ref="F207">_xlfn.IFS(AV207&lt;43783,"1.Low Income",AND(AV207&gt;=43783,AV207&lt;=64856),"2.Mid Income",AV207&gt;64856,"3.High Income")</f>
        <v>2.Mid Income</v>
      </c>
      <c r="G207" s="1" t="str" cm="1">
        <f t="array" ref="G207">_xlfn.IFS(AU207&lt;=30,"&lt;1 month",AND(AU207&gt;30,AU207&lt;=60),"1-2months",AU207&gt;60,"2months +")</f>
        <v>&lt;1 month</v>
      </c>
      <c r="H207" s="1" t="str" cm="1">
        <f t="array" ref="H207">_xlfn.IFS(AT207&lt;5,"&lt;5times",AND(AT207&gt;=5,AT207&lt;=10),"05-10times",AND(AT207&gt;=11,AT207&lt;=15),"11-15times",AT207&gt;=16,"16times or more")</f>
        <v>05-10times</v>
      </c>
      <c r="I207" s="1" t="s">
        <v>99</v>
      </c>
      <c r="J207" s="1" t="str">
        <f t="shared" si="7"/>
        <v>7-8 years</v>
      </c>
      <c r="K207" s="2">
        <v>1090</v>
      </c>
      <c r="L207" s="2">
        <v>12</v>
      </c>
      <c r="M207" s="2">
        <v>96</v>
      </c>
      <c r="N207" s="2">
        <v>16</v>
      </c>
      <c r="O207" s="2">
        <v>12</v>
      </c>
      <c r="P207" s="2">
        <v>60</v>
      </c>
      <c r="Q207" s="8">
        <v>0</v>
      </c>
      <c r="R207" s="8">
        <v>0</v>
      </c>
      <c r="S207" s="8">
        <v>0</v>
      </c>
      <c r="T207" s="8">
        <v>1</v>
      </c>
      <c r="U207" s="8">
        <v>0</v>
      </c>
      <c r="V207" s="8">
        <v>0</v>
      </c>
      <c r="W207" s="6">
        <v>4</v>
      </c>
      <c r="X207" s="6">
        <v>3</v>
      </c>
      <c r="Y207" s="6">
        <v>4</v>
      </c>
      <c r="Z207" s="6">
        <v>11</v>
      </c>
      <c r="AB207" s="1">
        <v>948</v>
      </c>
      <c r="AC207" s="1">
        <v>901</v>
      </c>
      <c r="AD207" s="1">
        <v>0</v>
      </c>
      <c r="AE207" s="1">
        <v>3</v>
      </c>
      <c r="AF207" s="1">
        <v>11</v>
      </c>
      <c r="AG207" s="1">
        <v>45</v>
      </c>
      <c r="AH207" s="1">
        <v>2795</v>
      </c>
      <c r="AI207" s="11">
        <f t="shared" si="6"/>
        <v>7.6575342465753424</v>
      </c>
      <c r="AJ207" s="1">
        <v>1</v>
      </c>
      <c r="AK207" s="1">
        <v>0</v>
      </c>
      <c r="AL207" s="1">
        <v>0</v>
      </c>
      <c r="AM207" s="1">
        <v>0</v>
      </c>
      <c r="AN207" s="1">
        <v>0</v>
      </c>
      <c r="AO207" s="1">
        <v>1</v>
      </c>
      <c r="AP207" s="1">
        <v>0</v>
      </c>
      <c r="AQ207" s="1">
        <v>0</v>
      </c>
      <c r="AR207" s="1">
        <v>0</v>
      </c>
      <c r="AS207" s="1">
        <v>0</v>
      </c>
      <c r="AT207" s="1">
        <v>5</v>
      </c>
      <c r="AU207" s="1">
        <v>1</v>
      </c>
      <c r="AV207" s="1">
        <v>63342</v>
      </c>
    </row>
    <row r="208" spans="1:48" s="1" customFormat="1" x14ac:dyDescent="0.25">
      <c r="A208" s="1" t="str" cm="1">
        <f t="array" ref="A208">_xlfn.IFS(AG208&gt;=70,"70 and Older",AND(AG208&gt;=60,AG208&lt;70),"60-69",AND(AG208&gt;=50,AG208&lt;60),"50-59",AND(AG208&gt;=40,AG208&lt;50),"40-49",AND(AG208&gt;=30,AG208&lt;40),"30-39",AND(AG208&gt;=20,AG208&lt;30),"20-29")</f>
        <v>70 and Older</v>
      </c>
      <c r="B208" s="1" t="str" cm="1">
        <f t="array" ref="B208">_xlfn.IFS(AO208=1,$AO$1,AP208=1,$AP$1,AQ208=1,$AQ$1,AR208=1,$AR$1,AS208=1,$AS$1)</f>
        <v>Master</v>
      </c>
      <c r="C208" s="1" t="str" cm="1">
        <f t="array" ref="C208">_xlfn.IFS(AJ208=1,$AJ$1,AK208=1,$AK$1,AL208=1,$AL$1,AM208=1,$AM$1,AN208=1,$AN$1)</f>
        <v>Married</v>
      </c>
      <c r="D208" s="1">
        <v>1</v>
      </c>
      <c r="E208" s="1">
        <v>1</v>
      </c>
      <c r="F208" s="1" t="str" cm="1">
        <f t="array" ref="F208">_xlfn.IFS(AV208&lt;43783,"1.Low Income",AND(AV208&gt;=43783,AV208&lt;=64856),"2.Mid Income",AV208&gt;64856,"3.High Income")</f>
        <v>2.Mid Income</v>
      </c>
      <c r="G208" s="1" t="str" cm="1">
        <f t="array" ref="G208">_xlfn.IFS(AU208&lt;=30,"&lt;1 month",AND(AU208&gt;30,AU208&lt;=60),"1-2months",AU208&gt;60,"2months +")</f>
        <v>&lt;1 month</v>
      </c>
      <c r="H208" s="1" t="str" cm="1">
        <f t="array" ref="H208">_xlfn.IFS(AT208&lt;5,"&lt;5times",AND(AT208&gt;=5,AT208&lt;=10),"05-10times",AND(AT208&gt;=11,AT208&lt;=15),"11-15times",AT208&gt;=16,"16times or more")</f>
        <v>05-10times</v>
      </c>
      <c r="I208" s="1" t="s">
        <v>99</v>
      </c>
      <c r="J208" s="1" t="str">
        <f t="shared" si="7"/>
        <v>7-8 years</v>
      </c>
      <c r="K208" s="2">
        <v>600</v>
      </c>
      <c r="L208" s="2">
        <v>21</v>
      </c>
      <c r="M208" s="2">
        <v>128</v>
      </c>
      <c r="N208" s="2">
        <v>223</v>
      </c>
      <c r="O208" s="2">
        <v>150</v>
      </c>
      <c r="P208" s="2">
        <v>128</v>
      </c>
      <c r="Q208" s="8">
        <v>0</v>
      </c>
      <c r="R208" s="8">
        <v>0</v>
      </c>
      <c r="S208" s="8">
        <v>0</v>
      </c>
      <c r="T208" s="8">
        <v>0</v>
      </c>
      <c r="U208" s="8">
        <v>0</v>
      </c>
      <c r="V208" s="8">
        <v>0</v>
      </c>
      <c r="W208" s="6">
        <v>13</v>
      </c>
      <c r="X208" s="6">
        <v>2</v>
      </c>
      <c r="Y208" s="6">
        <v>2</v>
      </c>
      <c r="Z208" s="6">
        <v>12</v>
      </c>
      <c r="AB208" s="1">
        <v>1144</v>
      </c>
      <c r="AC208" s="1">
        <v>1110</v>
      </c>
      <c r="AD208" s="1">
        <v>1</v>
      </c>
      <c r="AE208" s="1">
        <v>3</v>
      </c>
      <c r="AF208" s="1">
        <v>11</v>
      </c>
      <c r="AG208" s="1">
        <v>71</v>
      </c>
      <c r="AH208" s="1">
        <v>2795</v>
      </c>
      <c r="AI208" s="11">
        <f t="shared" si="6"/>
        <v>7.6575342465753424</v>
      </c>
      <c r="AJ208" s="1">
        <v>0</v>
      </c>
      <c r="AK208" s="1">
        <v>1</v>
      </c>
      <c r="AL208" s="1">
        <v>0</v>
      </c>
      <c r="AM208" s="1">
        <v>0</v>
      </c>
      <c r="AN208" s="1">
        <v>0</v>
      </c>
      <c r="AO208" s="1">
        <v>0</v>
      </c>
      <c r="AP208" s="1">
        <v>0</v>
      </c>
      <c r="AQ208" s="1">
        <v>0</v>
      </c>
      <c r="AR208" s="1">
        <v>1</v>
      </c>
      <c r="AS208" s="1">
        <v>0</v>
      </c>
      <c r="AT208" s="1">
        <v>5</v>
      </c>
      <c r="AU208" s="1">
        <v>30</v>
      </c>
      <c r="AV208" s="1">
        <v>63206</v>
      </c>
    </row>
    <row r="209" spans="1:51" s="1" customFormat="1" x14ac:dyDescent="0.25">
      <c r="A209" s="1" t="str" cm="1">
        <f t="array" ref="A209">_xlfn.IFS(AG209&gt;=70,"70 and Older",AND(AG209&gt;=60,AG209&lt;70),"60-69",AND(AG209&gt;=50,AG209&lt;60),"50-59",AND(AG209&gt;=40,AG209&lt;50),"40-49",AND(AG209&gt;=30,AG209&lt;40),"30-39",AND(AG209&gt;=20,AG209&lt;30),"20-29")</f>
        <v>50-59</v>
      </c>
      <c r="B209" s="1" t="str" cm="1">
        <f t="array" ref="B209">_xlfn.IFS(AO209=1,$AO$1,AP209=1,$AP$1,AQ209=1,$AQ$1,AR209=1,$AR$1,AS209=1,$AS$1)</f>
        <v>Graduation</v>
      </c>
      <c r="C209" s="1" t="str" cm="1">
        <f t="array" ref="C209">_xlfn.IFS(AJ209=1,$AJ$1,AK209=1,$AK$1,AL209=1,$AL$1,AM209=1,$AM$1,AN209=1,$AN$1)</f>
        <v>Together</v>
      </c>
      <c r="D209" s="1">
        <v>0</v>
      </c>
      <c r="E209" s="1">
        <v>1</v>
      </c>
      <c r="F209" s="1" t="str" cm="1">
        <f t="array" ref="F209">_xlfn.IFS(AV209&lt;43783,"1.Low Income",AND(AV209&gt;=43783,AV209&lt;=64856),"2.Mid Income",AV209&gt;64856,"3.High Income")</f>
        <v>3.High Income</v>
      </c>
      <c r="G209" s="1" t="str" cm="1">
        <f t="array" ref="G209">_xlfn.IFS(AU209&lt;=30,"&lt;1 month",AND(AU209&gt;30,AU209&lt;=60),"1-2months",AU209&gt;60,"2months +")</f>
        <v>1-2months</v>
      </c>
      <c r="H209" s="1" t="str" cm="1">
        <f t="array" ref="H209">_xlfn.IFS(AT209&lt;5,"&lt;5times",AND(AT209&gt;=5,AT209&lt;=10),"05-10times",AND(AT209&gt;=11,AT209&lt;=15),"11-15times",AT209&gt;=16,"16times or more")</f>
        <v>&lt;5times</v>
      </c>
      <c r="I209" s="1" t="s">
        <v>99</v>
      </c>
      <c r="J209" s="1" t="str">
        <f t="shared" si="7"/>
        <v>7-8 years</v>
      </c>
      <c r="K209" s="2">
        <v>9</v>
      </c>
      <c r="L209" s="2">
        <v>1</v>
      </c>
      <c r="M209" s="2">
        <v>5</v>
      </c>
      <c r="N209" s="2">
        <v>2</v>
      </c>
      <c r="O209" s="2">
        <v>1</v>
      </c>
      <c r="P209" s="2">
        <v>4</v>
      </c>
      <c r="Q209" s="8">
        <v>0</v>
      </c>
      <c r="R209" s="8">
        <v>0</v>
      </c>
      <c r="S209" s="8">
        <v>0</v>
      </c>
      <c r="T209" s="8">
        <v>0</v>
      </c>
      <c r="U209" s="8">
        <v>0</v>
      </c>
      <c r="V209" s="8">
        <v>0</v>
      </c>
      <c r="W209" s="6">
        <v>1</v>
      </c>
      <c r="X209" s="6">
        <v>0</v>
      </c>
      <c r="Y209" s="6">
        <v>0</v>
      </c>
      <c r="Z209" s="6">
        <v>3</v>
      </c>
      <c r="AB209" s="1">
        <v>39</v>
      </c>
      <c r="AC209" s="1">
        <v>38</v>
      </c>
      <c r="AD209" s="1">
        <v>0</v>
      </c>
      <c r="AE209" s="1">
        <v>3</v>
      </c>
      <c r="AF209" s="1">
        <v>11</v>
      </c>
      <c r="AG209" s="1">
        <v>54</v>
      </c>
      <c r="AH209" s="1">
        <v>2792</v>
      </c>
      <c r="AI209" s="11">
        <f t="shared" si="6"/>
        <v>7.6493150684931503</v>
      </c>
      <c r="AJ209" s="1">
        <v>0</v>
      </c>
      <c r="AK209" s="1">
        <v>0</v>
      </c>
      <c r="AL209" s="1">
        <v>0</v>
      </c>
      <c r="AM209" s="1">
        <v>1</v>
      </c>
      <c r="AN209" s="1">
        <v>0</v>
      </c>
      <c r="AO209" s="1">
        <v>0</v>
      </c>
      <c r="AP209" s="1">
        <v>0</v>
      </c>
      <c r="AQ209" s="1">
        <v>1</v>
      </c>
      <c r="AR209" s="1">
        <v>0</v>
      </c>
      <c r="AS209" s="1">
        <v>0</v>
      </c>
      <c r="AT209" s="1">
        <v>2</v>
      </c>
      <c r="AU209" s="1">
        <v>47</v>
      </c>
      <c r="AV209" s="1">
        <v>76618</v>
      </c>
    </row>
    <row r="210" spans="1:51" s="1" customFormat="1" x14ac:dyDescent="0.25">
      <c r="A210" s="1" t="str" cm="1">
        <f t="array" ref="A210">_xlfn.IFS(AG210&gt;=70,"70 and Older",AND(AG210&gt;=60,AG210&lt;70),"60-69",AND(AG210&gt;=50,AG210&lt;60),"50-59",AND(AG210&gt;=40,AG210&lt;50),"40-49",AND(AG210&gt;=30,AG210&lt;40),"30-39",AND(AG210&gt;=20,AG210&lt;30),"20-29")</f>
        <v>60-69</v>
      </c>
      <c r="B210" s="1" t="str" cm="1">
        <f t="array" ref="B210">_xlfn.IFS(AO210=1,$AO$1,AP210=1,$AP$1,AQ210=1,$AQ$1,AR210=1,$AR$1,AS210=1,$AS$1)</f>
        <v>PhD</v>
      </c>
      <c r="C210" s="1" t="str" cm="1">
        <f t="array" ref="C210">_xlfn.IFS(AJ210=1,$AJ$1,AK210=1,$AK$1,AL210=1,$AL$1,AM210=1,$AM$1,AN210=1,$AN$1)</f>
        <v>Divorced</v>
      </c>
      <c r="D210" s="1">
        <v>1</v>
      </c>
      <c r="E210" s="1">
        <v>1</v>
      </c>
      <c r="F210" s="1" t="str" cm="1">
        <f t="array" ref="F210">_xlfn.IFS(AV210&lt;43783,"1.Low Income",AND(AV210&gt;=43783,AV210&lt;=64856),"2.Mid Income",AV210&gt;64856,"3.High Income")</f>
        <v>3.High Income</v>
      </c>
      <c r="G210" s="1" t="str" cm="1">
        <f t="array" ref="G210">_xlfn.IFS(AU210&lt;=30,"&lt;1 month",AND(AU210&gt;30,AU210&lt;=60),"1-2months",AU210&gt;60,"2months +")</f>
        <v>2months +</v>
      </c>
      <c r="H210" s="1" t="str" cm="1">
        <f t="array" ref="H210">_xlfn.IFS(AT210&lt;5,"&lt;5times",AND(AT210&gt;=5,AT210&lt;=10),"05-10times",AND(AT210&gt;=11,AT210&lt;=15),"11-15times",AT210&gt;=16,"16times or more")</f>
        <v>&lt;5times</v>
      </c>
      <c r="I210" s="1" t="s">
        <v>99</v>
      </c>
      <c r="J210" s="1" t="str">
        <f t="shared" si="7"/>
        <v>7-8 years</v>
      </c>
      <c r="K210" s="2">
        <v>56</v>
      </c>
      <c r="L210" s="2">
        <v>0</v>
      </c>
      <c r="M210" s="2">
        <v>11</v>
      </c>
      <c r="N210" s="2">
        <v>0</v>
      </c>
      <c r="O210" s="2">
        <v>0</v>
      </c>
      <c r="P210" s="2">
        <v>8</v>
      </c>
      <c r="Q210" s="8">
        <v>0</v>
      </c>
      <c r="R210" s="8">
        <v>0</v>
      </c>
      <c r="S210" s="8">
        <v>0</v>
      </c>
      <c r="T210" s="8">
        <v>0</v>
      </c>
      <c r="U210" s="8">
        <v>0</v>
      </c>
      <c r="V210" s="8">
        <v>0</v>
      </c>
      <c r="W210" s="6">
        <v>2</v>
      </c>
      <c r="X210" s="6">
        <v>2</v>
      </c>
      <c r="Y210" s="6">
        <v>0</v>
      </c>
      <c r="Z210" s="6">
        <v>4</v>
      </c>
      <c r="AB210" s="1">
        <v>489</v>
      </c>
      <c r="AC210" s="1">
        <v>485</v>
      </c>
      <c r="AD210" s="1">
        <v>1</v>
      </c>
      <c r="AE210" s="1">
        <v>3</v>
      </c>
      <c r="AF210" s="1">
        <v>11</v>
      </c>
      <c r="AG210" s="1">
        <v>60</v>
      </c>
      <c r="AH210" s="1">
        <v>2792</v>
      </c>
      <c r="AI210" s="11">
        <f t="shared" si="6"/>
        <v>7.6493150684931503</v>
      </c>
      <c r="AJ210" s="1">
        <v>1</v>
      </c>
      <c r="AK210" s="1">
        <v>0</v>
      </c>
      <c r="AL210" s="1">
        <v>0</v>
      </c>
      <c r="AM210" s="1">
        <v>0</v>
      </c>
      <c r="AN210" s="1">
        <v>0</v>
      </c>
      <c r="AO210" s="1">
        <v>0</v>
      </c>
      <c r="AP210" s="1">
        <v>0</v>
      </c>
      <c r="AQ210" s="1">
        <v>0</v>
      </c>
      <c r="AR210" s="1">
        <v>0</v>
      </c>
      <c r="AS210" s="1">
        <v>1</v>
      </c>
      <c r="AT210" s="1">
        <v>3</v>
      </c>
      <c r="AU210" s="1">
        <v>78</v>
      </c>
      <c r="AV210" s="1">
        <v>73892</v>
      </c>
    </row>
    <row r="211" spans="1:51" s="1" customFormat="1" x14ac:dyDescent="0.25">
      <c r="A211" s="1" t="str" cm="1">
        <f t="array" ref="A211">_xlfn.IFS(AG211&gt;=70,"70 and Older",AND(AG211&gt;=60,AG211&lt;70),"60-69",AND(AG211&gt;=50,AG211&lt;60),"50-59",AND(AG211&gt;=40,AG211&lt;50),"40-49",AND(AG211&gt;=30,AG211&lt;40),"30-39",AND(AG211&gt;=20,AG211&lt;30),"20-29")</f>
        <v>40-49</v>
      </c>
      <c r="B211" s="1" t="str" cm="1">
        <f t="array" ref="B211">_xlfn.IFS(AO211=1,$AO$1,AP211=1,$AP$1,AQ211=1,$AQ$1,AR211=1,$AR$1,AS211=1,$AS$1)</f>
        <v>Graduation</v>
      </c>
      <c r="C211" s="1" t="str" cm="1">
        <f t="array" ref="C211">_xlfn.IFS(AJ211=1,$AJ$1,AK211=1,$AK$1,AL211=1,$AL$1,AM211=1,$AM$1,AN211=1,$AN$1)</f>
        <v>Married</v>
      </c>
      <c r="D211" s="1">
        <v>0</v>
      </c>
      <c r="E211" s="1">
        <v>1</v>
      </c>
      <c r="F211" s="1" t="str" cm="1">
        <f t="array" ref="F211">_xlfn.IFS(AV211&lt;43783,"1.Low Income",AND(AV211&gt;=43783,AV211&lt;=64856),"2.Mid Income",AV211&gt;64856,"3.High Income")</f>
        <v>3.High Income</v>
      </c>
      <c r="G211" s="1" t="str" cm="1">
        <f t="array" ref="G211">_xlfn.IFS(AU211&lt;=30,"&lt;1 month",AND(AU211&gt;30,AU211&lt;=60),"1-2months",AU211&gt;60,"2months +")</f>
        <v>2months +</v>
      </c>
      <c r="H211" s="1" t="str" cm="1">
        <f t="array" ref="H211">_xlfn.IFS(AT211&lt;5,"&lt;5times",AND(AT211&gt;=5,AT211&lt;=10),"05-10times",AND(AT211&gt;=11,AT211&lt;=15),"11-15times",AT211&gt;=16,"16times or more")</f>
        <v>&lt;5times</v>
      </c>
      <c r="I211" s="1" t="s">
        <v>99</v>
      </c>
      <c r="J211" s="1" t="str">
        <f t="shared" si="7"/>
        <v>7-8 years</v>
      </c>
      <c r="K211" s="2">
        <v>1121</v>
      </c>
      <c r="L211" s="2">
        <v>0</v>
      </c>
      <c r="M211" s="2">
        <v>72</v>
      </c>
      <c r="N211" s="2">
        <v>0</v>
      </c>
      <c r="O211" s="2">
        <v>12</v>
      </c>
      <c r="P211" s="2">
        <v>12</v>
      </c>
      <c r="Q211" s="8">
        <v>1</v>
      </c>
      <c r="R211" s="8">
        <v>0</v>
      </c>
      <c r="S211" s="8">
        <v>0</v>
      </c>
      <c r="T211" s="8">
        <v>1</v>
      </c>
      <c r="U211" s="8">
        <v>0</v>
      </c>
      <c r="V211" s="8">
        <v>0</v>
      </c>
      <c r="W211" s="6">
        <v>4</v>
      </c>
      <c r="X211" s="6">
        <v>10</v>
      </c>
      <c r="Y211" s="6">
        <v>8</v>
      </c>
      <c r="Z211" s="6">
        <v>10</v>
      </c>
      <c r="AB211" s="1">
        <v>1048</v>
      </c>
      <c r="AC211" s="1">
        <v>987</v>
      </c>
      <c r="AD211" s="1">
        <v>0</v>
      </c>
      <c r="AE211" s="1">
        <v>3</v>
      </c>
      <c r="AF211" s="1">
        <v>11</v>
      </c>
      <c r="AG211" s="1">
        <v>43</v>
      </c>
      <c r="AH211" s="1">
        <v>2792</v>
      </c>
      <c r="AI211" s="11">
        <f t="shared" si="6"/>
        <v>7.6493150684931503</v>
      </c>
      <c r="AJ211" s="1">
        <v>0</v>
      </c>
      <c r="AK211" s="1">
        <v>1</v>
      </c>
      <c r="AL211" s="1">
        <v>0</v>
      </c>
      <c r="AM211" s="1">
        <v>0</v>
      </c>
      <c r="AN211" s="1">
        <v>0</v>
      </c>
      <c r="AO211" s="1">
        <v>0</v>
      </c>
      <c r="AP211" s="1">
        <v>0</v>
      </c>
      <c r="AQ211" s="1">
        <v>1</v>
      </c>
      <c r="AR211" s="1">
        <v>0</v>
      </c>
      <c r="AS211" s="1">
        <v>0</v>
      </c>
      <c r="AT211" s="1">
        <v>3</v>
      </c>
      <c r="AU211" s="1">
        <v>78</v>
      </c>
      <c r="AV211" s="1">
        <v>71969</v>
      </c>
    </row>
    <row r="212" spans="1:51" s="1" customFormat="1" x14ac:dyDescent="0.25">
      <c r="A212" s="1" t="str" cm="1">
        <f t="array" ref="A212">_xlfn.IFS(AG212&gt;=70,"70 and Older",AND(AG212&gt;=60,AG212&lt;70),"60-69",AND(AG212&gt;=50,AG212&lt;60),"50-59",AND(AG212&gt;=40,AG212&lt;50),"40-49",AND(AG212&gt;=30,AG212&lt;40),"30-39",AND(AG212&gt;=20,AG212&lt;30),"20-29")</f>
        <v>50-59</v>
      </c>
      <c r="B212" s="1" t="str" cm="1">
        <f t="array" ref="B212">_xlfn.IFS(AO212=1,$AO$1,AP212=1,$AP$1,AQ212=1,$AQ$1,AR212=1,$AR$1,AS212=1,$AS$1)</f>
        <v>Graduation</v>
      </c>
      <c r="C212" s="1" t="str" cm="1">
        <f t="array" ref="C212">_xlfn.IFS(AJ212=1,$AJ$1,AK212=1,$AK$1,AL212=1,$AL$1,AM212=1,$AM$1,AN212=1,$AN$1)</f>
        <v>Together</v>
      </c>
      <c r="D212" s="1">
        <v>1</v>
      </c>
      <c r="E212" s="1">
        <v>0</v>
      </c>
      <c r="F212" s="1" t="str" cm="1">
        <f t="array" ref="F212">_xlfn.IFS(AV212&lt;43783,"1.Low Income",AND(AV212&gt;=43783,AV212&lt;=64856),"2.Mid Income",AV212&gt;64856,"3.High Income")</f>
        <v>3.High Income</v>
      </c>
      <c r="G212" s="1" t="str" cm="1">
        <f t="array" ref="G212">_xlfn.IFS(AU212&lt;=30,"&lt;1 month",AND(AU212&gt;30,AU212&lt;=60),"1-2months",AU212&gt;60,"2months +")</f>
        <v>&lt;1 month</v>
      </c>
      <c r="H212" s="1" t="str" cm="1">
        <f t="array" ref="H212">_xlfn.IFS(AT212&lt;5,"&lt;5times",AND(AT212&gt;=5,AT212&lt;=10),"05-10times",AND(AT212&gt;=11,AT212&lt;=15),"11-15times",AT212&gt;=16,"16times or more")</f>
        <v>&lt;5times</v>
      </c>
      <c r="I212" s="1" t="s">
        <v>99</v>
      </c>
      <c r="J212" s="1" t="str">
        <f t="shared" si="7"/>
        <v>7-8 years</v>
      </c>
      <c r="K212" s="2">
        <v>5</v>
      </c>
      <c r="L212" s="2">
        <v>7</v>
      </c>
      <c r="M212" s="2">
        <v>24</v>
      </c>
      <c r="N212" s="2">
        <v>19</v>
      </c>
      <c r="O212" s="2">
        <v>14</v>
      </c>
      <c r="P212" s="2">
        <v>20</v>
      </c>
      <c r="Q212" s="8">
        <v>0</v>
      </c>
      <c r="R212" s="8">
        <v>0</v>
      </c>
      <c r="S212" s="8">
        <v>0</v>
      </c>
      <c r="T212" s="8">
        <v>0</v>
      </c>
      <c r="U212" s="8">
        <v>0</v>
      </c>
      <c r="V212" s="8">
        <v>0</v>
      </c>
      <c r="W212" s="6">
        <v>4</v>
      </c>
      <c r="X212" s="6">
        <v>3</v>
      </c>
      <c r="Y212" s="6">
        <v>0</v>
      </c>
      <c r="Z212" s="6">
        <v>4</v>
      </c>
      <c r="AB212" s="1">
        <v>39</v>
      </c>
      <c r="AC212" s="1">
        <v>38</v>
      </c>
      <c r="AD212" s="1">
        <v>0</v>
      </c>
      <c r="AE212" s="1">
        <v>3</v>
      </c>
      <c r="AF212" s="1">
        <v>11</v>
      </c>
      <c r="AG212" s="1">
        <v>54</v>
      </c>
      <c r="AH212" s="1">
        <v>2792</v>
      </c>
      <c r="AI212" s="11">
        <f t="shared" si="6"/>
        <v>7.6493150684931503</v>
      </c>
      <c r="AJ212" s="1">
        <v>0</v>
      </c>
      <c r="AK212" s="1">
        <v>0</v>
      </c>
      <c r="AL212" s="1">
        <v>0</v>
      </c>
      <c r="AM212" s="1">
        <v>1</v>
      </c>
      <c r="AN212" s="1">
        <v>0</v>
      </c>
      <c r="AO212" s="1">
        <v>0</v>
      </c>
      <c r="AP212" s="1">
        <v>0</v>
      </c>
      <c r="AQ212" s="1">
        <v>1</v>
      </c>
      <c r="AR212" s="1">
        <v>0</v>
      </c>
      <c r="AS212" s="1">
        <v>0</v>
      </c>
      <c r="AT212" s="1">
        <v>4</v>
      </c>
      <c r="AU212" s="1">
        <v>3</v>
      </c>
      <c r="AV212" s="1">
        <v>69263</v>
      </c>
    </row>
    <row r="213" spans="1:51" s="1" customFormat="1" x14ac:dyDescent="0.25">
      <c r="A213" s="1" t="str" cm="1">
        <f t="array" ref="A213">_xlfn.IFS(AG213&gt;=70,"70 and Older",AND(AG213&gt;=60,AG213&lt;70),"60-69",AND(AG213&gt;=50,AG213&lt;60),"50-59",AND(AG213&gt;=40,AG213&lt;50),"40-49",AND(AG213&gt;=30,AG213&lt;40),"30-39",AND(AG213&gt;=20,AG213&lt;30),"20-29")</f>
        <v>60-69</v>
      </c>
      <c r="B213" s="1" t="str" cm="1">
        <f t="array" ref="B213">_xlfn.IFS(AO213=1,$AO$1,AP213=1,$AP$1,AQ213=1,$AQ$1,AR213=1,$AR$1,AS213=1,$AS$1)</f>
        <v>PhD</v>
      </c>
      <c r="C213" s="1" t="str" cm="1">
        <f t="array" ref="C213">_xlfn.IFS(AJ213=1,$AJ$1,AK213=1,$AK$1,AL213=1,$AL$1,AM213=1,$AM$1,AN213=1,$AN$1)</f>
        <v>Divorced</v>
      </c>
      <c r="D213" s="1">
        <v>1</v>
      </c>
      <c r="E213" s="1">
        <v>1</v>
      </c>
      <c r="F213" s="1" t="str" cm="1">
        <f t="array" ref="F213">_xlfn.IFS(AV213&lt;43783,"1.Low Income",AND(AV213&gt;=43783,AV213&lt;=64856),"2.Mid Income",AV213&gt;64856,"3.High Income")</f>
        <v>3.High Income</v>
      </c>
      <c r="G213" s="1" t="str" cm="1">
        <f t="array" ref="G213">_xlfn.IFS(AU213&lt;=30,"&lt;1 month",AND(AU213&gt;30,AU213&lt;=60),"1-2months",AU213&gt;60,"2months +")</f>
        <v>2months +</v>
      </c>
      <c r="H213" s="1" t="str" cm="1">
        <f t="array" ref="H213">_xlfn.IFS(AT213&lt;5,"&lt;5times",AND(AT213&gt;=5,AT213&lt;=10),"05-10times",AND(AT213&gt;=11,AT213&lt;=15),"11-15times",AT213&gt;=16,"16times or more")</f>
        <v>&lt;5times</v>
      </c>
      <c r="I213" s="1" t="s">
        <v>99</v>
      </c>
      <c r="J213" s="1" t="str">
        <f t="shared" si="7"/>
        <v>7-8 years</v>
      </c>
      <c r="K213" s="2">
        <v>67</v>
      </c>
      <c r="L213" s="2">
        <v>1</v>
      </c>
      <c r="M213" s="2">
        <v>20</v>
      </c>
      <c r="N213" s="2">
        <v>0</v>
      </c>
      <c r="O213" s="2">
        <v>2</v>
      </c>
      <c r="P213" s="2">
        <v>31</v>
      </c>
      <c r="Q213" s="8">
        <v>0</v>
      </c>
      <c r="R213" s="8">
        <v>0</v>
      </c>
      <c r="S213" s="8">
        <v>0</v>
      </c>
      <c r="T213" s="8">
        <v>0</v>
      </c>
      <c r="U213" s="8">
        <v>0</v>
      </c>
      <c r="V213" s="8">
        <v>1</v>
      </c>
      <c r="W213" s="6">
        <v>3</v>
      </c>
      <c r="X213" s="6">
        <v>2</v>
      </c>
      <c r="Y213" s="6">
        <v>2</v>
      </c>
      <c r="Z213" s="6">
        <v>2</v>
      </c>
      <c r="AB213" s="1">
        <v>489</v>
      </c>
      <c r="AC213" s="1">
        <v>485</v>
      </c>
      <c r="AD213" s="1">
        <v>1</v>
      </c>
      <c r="AE213" s="1">
        <v>3</v>
      </c>
      <c r="AF213" s="1">
        <v>11</v>
      </c>
      <c r="AG213" s="1">
        <v>60</v>
      </c>
      <c r="AH213" s="1">
        <v>2792</v>
      </c>
      <c r="AI213" s="11">
        <f t="shared" si="6"/>
        <v>7.6493150684931503</v>
      </c>
      <c r="AJ213" s="1">
        <v>1</v>
      </c>
      <c r="AK213" s="1">
        <v>0</v>
      </c>
      <c r="AL213" s="1">
        <v>0</v>
      </c>
      <c r="AM213" s="1">
        <v>0</v>
      </c>
      <c r="AN213" s="1">
        <v>0</v>
      </c>
      <c r="AO213" s="1">
        <v>0</v>
      </c>
      <c r="AP213" s="1">
        <v>0</v>
      </c>
      <c r="AQ213" s="1">
        <v>0</v>
      </c>
      <c r="AR213" s="1">
        <v>0</v>
      </c>
      <c r="AS213" s="1">
        <v>1</v>
      </c>
      <c r="AT213" s="1">
        <v>4</v>
      </c>
      <c r="AU213" s="1">
        <v>77</v>
      </c>
      <c r="AV213" s="1">
        <v>66426</v>
      </c>
    </row>
    <row r="214" spans="1:51" s="1" customFormat="1" x14ac:dyDescent="0.25">
      <c r="A214" s="1" t="str" cm="1">
        <f t="array" ref="A214">_xlfn.IFS(AG214&gt;=70,"70 and Older",AND(AG214&gt;=60,AG214&lt;70),"60-69",AND(AG214&gt;=50,AG214&lt;60),"50-59",AND(AG214&gt;=40,AG214&lt;50),"40-49",AND(AG214&gt;=30,AG214&lt;40),"30-39",AND(AG214&gt;=20,AG214&lt;30),"20-29")</f>
        <v>30-39</v>
      </c>
      <c r="B214" s="1" t="str" cm="1">
        <f t="array" ref="B214">_xlfn.IFS(AO214=1,$AO$1,AP214=1,$AP$1,AQ214=1,$AQ$1,AR214=1,$AR$1,AS214=1,$AS$1)</f>
        <v>2nd Cycle</v>
      </c>
      <c r="C214" s="1" t="str" cm="1">
        <f t="array" ref="C214">_xlfn.IFS(AJ214=1,$AJ$1,AK214=1,$AK$1,AL214=1,$AL$1,AM214=1,$AM$1,AN214=1,$AN$1)</f>
        <v>Together</v>
      </c>
      <c r="D214" s="1">
        <v>1</v>
      </c>
      <c r="E214" s="1">
        <v>1</v>
      </c>
      <c r="F214" s="1" t="str" cm="1">
        <f t="array" ref="F214">_xlfn.IFS(AV214&lt;43783,"1.Low Income",AND(AV214&gt;=43783,AV214&lt;=64856),"2.Mid Income",AV214&gt;64856,"3.High Income")</f>
        <v>2.Mid Income</v>
      </c>
      <c r="G214" s="1" t="str" cm="1">
        <f t="array" ref="G214">_xlfn.IFS(AU214&lt;=30,"&lt;1 month",AND(AU214&gt;30,AU214&lt;=60),"1-2months",AU214&gt;60,"2months +")</f>
        <v>&lt;1 month</v>
      </c>
      <c r="H214" s="1" t="str" cm="1">
        <f t="array" ref="H214">_xlfn.IFS(AT214&lt;5,"&lt;5times",AND(AT214&gt;=5,AT214&lt;=10),"05-10times",AND(AT214&gt;=11,AT214&lt;=15),"11-15times",AT214&gt;=16,"16times or more")</f>
        <v>05-10times</v>
      </c>
      <c r="I214" s="1" t="s">
        <v>99</v>
      </c>
      <c r="J214" s="1" t="str">
        <f t="shared" si="7"/>
        <v>7-8 years</v>
      </c>
      <c r="K214" s="2">
        <v>25</v>
      </c>
      <c r="L214" s="2">
        <v>1</v>
      </c>
      <c r="M214" s="2">
        <v>9</v>
      </c>
      <c r="N214" s="2">
        <v>2</v>
      </c>
      <c r="O214" s="2">
        <v>1</v>
      </c>
      <c r="P214" s="2">
        <v>1</v>
      </c>
      <c r="Q214" s="8">
        <v>0</v>
      </c>
      <c r="R214" s="8">
        <v>0</v>
      </c>
      <c r="S214" s="8">
        <v>0</v>
      </c>
      <c r="T214" s="8">
        <v>0</v>
      </c>
      <c r="U214" s="8">
        <v>0</v>
      </c>
      <c r="V214" s="8">
        <v>0</v>
      </c>
      <c r="W214" s="6">
        <v>2</v>
      </c>
      <c r="X214" s="6">
        <v>1</v>
      </c>
      <c r="Y214" s="6">
        <v>0</v>
      </c>
      <c r="Z214" s="6">
        <v>3</v>
      </c>
      <c r="AB214" s="1">
        <v>275</v>
      </c>
      <c r="AC214" s="1">
        <v>209</v>
      </c>
      <c r="AD214" s="1">
        <v>0</v>
      </c>
      <c r="AE214" s="1">
        <v>3</v>
      </c>
      <c r="AF214" s="1">
        <v>11</v>
      </c>
      <c r="AG214" s="1">
        <v>31</v>
      </c>
      <c r="AH214" s="1">
        <v>2792</v>
      </c>
      <c r="AI214" s="11">
        <f t="shared" si="6"/>
        <v>7.6493150684931503</v>
      </c>
      <c r="AJ214" s="1">
        <v>0</v>
      </c>
      <c r="AK214" s="1">
        <v>0</v>
      </c>
      <c r="AL214" s="1">
        <v>0</v>
      </c>
      <c r="AM214" s="1">
        <v>1</v>
      </c>
      <c r="AN214" s="1">
        <v>0</v>
      </c>
      <c r="AO214" s="1">
        <v>1</v>
      </c>
      <c r="AP214" s="1">
        <v>0</v>
      </c>
      <c r="AQ214" s="1">
        <v>0</v>
      </c>
      <c r="AR214" s="1">
        <v>0</v>
      </c>
      <c r="AS214" s="1">
        <v>0</v>
      </c>
      <c r="AT214" s="1">
        <v>5</v>
      </c>
      <c r="AU214" s="1">
        <v>2</v>
      </c>
      <c r="AV214" s="1">
        <v>61482</v>
      </c>
    </row>
    <row r="215" spans="1:51" s="1" customFormat="1" x14ac:dyDescent="0.25">
      <c r="A215" s="1" t="str" cm="1">
        <f t="array" ref="A215">_xlfn.IFS(AG215&gt;=70,"70 and Older",AND(AG215&gt;=60,AG215&lt;70),"60-69",AND(AG215&gt;=50,AG215&lt;60),"50-59",AND(AG215&gt;=40,AG215&lt;50),"40-49",AND(AG215&gt;=30,AG215&lt;40),"30-39",AND(AG215&gt;=20,AG215&lt;30),"20-29")</f>
        <v>30-39</v>
      </c>
      <c r="B215" s="1" t="str" cm="1">
        <f t="array" ref="B215">_xlfn.IFS(AO215=1,$AO$1,AP215=1,$AP$1,AQ215=1,$AQ$1,AR215=1,$AR$1,AS215=1,$AS$1)</f>
        <v>Graduation</v>
      </c>
      <c r="C215" s="1" t="str" cm="1">
        <f t="array" ref="C215">_xlfn.IFS(AJ215=1,$AJ$1,AK215=1,$AK$1,AL215=1,$AL$1,AM215=1,$AM$1,AN215=1,$AN$1)</f>
        <v>Single</v>
      </c>
      <c r="D215" s="1">
        <v>0</v>
      </c>
      <c r="E215" s="1">
        <v>0</v>
      </c>
      <c r="F215" s="1" t="str" cm="1">
        <f t="array" ref="F215">_xlfn.IFS(AV215&lt;43783,"1.Low Income",AND(AV215&gt;=43783,AV215&lt;=64856),"2.Mid Income",AV215&gt;64856,"3.High Income")</f>
        <v>3.High Income</v>
      </c>
      <c r="G215" s="1" t="str" cm="1">
        <f t="array" ref="G215">_xlfn.IFS(AU215&lt;=30,"&lt;1 month",AND(AU215&gt;30,AU215&lt;=60),"1-2months",AU215&gt;60,"2months +")</f>
        <v>2months +</v>
      </c>
      <c r="H215" s="1" t="str" cm="1">
        <f t="array" ref="H215">_xlfn.IFS(AT215&lt;5,"&lt;5times",AND(AT215&gt;=5,AT215&lt;=10),"05-10times",AND(AT215&gt;=11,AT215&lt;=15),"11-15times",AT215&gt;=16,"16times or more")</f>
        <v>&lt;5times</v>
      </c>
      <c r="I215" s="1" t="s">
        <v>99</v>
      </c>
      <c r="J215" s="1" t="str">
        <f t="shared" si="7"/>
        <v>7-8 years</v>
      </c>
      <c r="K215" s="2">
        <v>260</v>
      </c>
      <c r="L215" s="2">
        <v>86</v>
      </c>
      <c r="M215" s="2">
        <v>559</v>
      </c>
      <c r="N215" s="2">
        <v>63</v>
      </c>
      <c r="O215" s="2">
        <v>9</v>
      </c>
      <c r="P215" s="2">
        <v>67</v>
      </c>
      <c r="Q215" s="8">
        <v>0</v>
      </c>
      <c r="R215" s="8">
        <v>0</v>
      </c>
      <c r="S215" s="8">
        <v>0</v>
      </c>
      <c r="T215" s="8">
        <v>0</v>
      </c>
      <c r="U215" s="8">
        <v>0</v>
      </c>
      <c r="V215" s="8">
        <v>0</v>
      </c>
      <c r="W215" s="6">
        <v>1</v>
      </c>
      <c r="X215" s="6">
        <v>4</v>
      </c>
      <c r="Y215" s="6">
        <v>6</v>
      </c>
      <c r="Z215" s="6">
        <v>4</v>
      </c>
      <c r="AB215" s="1">
        <v>942</v>
      </c>
      <c r="AC215" s="1">
        <v>916</v>
      </c>
      <c r="AD215" s="1">
        <v>0</v>
      </c>
      <c r="AE215" s="1">
        <v>3</v>
      </c>
      <c r="AF215" s="1">
        <v>11</v>
      </c>
      <c r="AG215" s="1">
        <v>35</v>
      </c>
      <c r="AH215" s="1">
        <v>2791</v>
      </c>
      <c r="AI215" s="11">
        <f t="shared" si="6"/>
        <v>7.646575342465753</v>
      </c>
      <c r="AJ215" s="1">
        <v>0</v>
      </c>
      <c r="AK215" s="1">
        <v>0</v>
      </c>
      <c r="AL215" s="1">
        <v>1</v>
      </c>
      <c r="AM215" s="1">
        <v>0</v>
      </c>
      <c r="AN215" s="1">
        <v>0</v>
      </c>
      <c r="AO215" s="1">
        <v>0</v>
      </c>
      <c r="AP215" s="1">
        <v>0</v>
      </c>
      <c r="AQ215" s="1">
        <v>1</v>
      </c>
      <c r="AR215" s="1">
        <v>0</v>
      </c>
      <c r="AS215" s="1">
        <v>0</v>
      </c>
      <c r="AT215" s="1">
        <v>1</v>
      </c>
      <c r="AU215" s="1">
        <v>94</v>
      </c>
      <c r="AV215" s="1">
        <v>83528</v>
      </c>
    </row>
    <row r="216" spans="1:51" s="1" customFormat="1" x14ac:dyDescent="0.25">
      <c r="A216" s="1" t="str" cm="1">
        <f t="array" ref="A216">_xlfn.IFS(AG216&gt;=70,"70 and Older",AND(AG216&gt;=60,AG216&lt;70),"60-69",AND(AG216&gt;=50,AG216&lt;60),"50-59",AND(AG216&gt;=40,AG216&lt;50),"40-49",AND(AG216&gt;=30,AG216&lt;40),"30-39",AND(AG216&gt;=20,AG216&lt;30),"20-29")</f>
        <v>30-39</v>
      </c>
      <c r="B216" s="1" t="str" cm="1">
        <f t="array" ref="B216">_xlfn.IFS(AO216=1,$AO$1,AP216=1,$AP$1,AQ216=1,$AQ$1,AR216=1,$AR$1,AS216=1,$AS$1)</f>
        <v>Graduation</v>
      </c>
      <c r="C216" s="1" t="str" cm="1">
        <f t="array" ref="C216">_xlfn.IFS(AJ216=1,$AJ$1,AK216=1,$AK$1,AL216=1,$AL$1,AM216=1,$AM$1,AN216=1,$AN$1)</f>
        <v>Single</v>
      </c>
      <c r="D216" s="1">
        <v>0</v>
      </c>
      <c r="E216" s="1">
        <v>1</v>
      </c>
      <c r="F216" s="1" t="str" cm="1">
        <f t="array" ref="F216">_xlfn.IFS(AV216&lt;43783,"1.Low Income",AND(AV216&gt;=43783,AV216&lt;=64856),"2.Mid Income",AV216&gt;64856,"3.High Income")</f>
        <v>3.High Income</v>
      </c>
      <c r="G216" s="1" t="str" cm="1">
        <f t="array" ref="G216">_xlfn.IFS(AU216&lt;=30,"&lt;1 month",AND(AU216&gt;30,AU216&lt;=60),"1-2months",AU216&gt;60,"2months +")</f>
        <v>&lt;1 month</v>
      </c>
      <c r="H216" s="1" t="str" cm="1">
        <f t="array" ref="H216">_xlfn.IFS(AT216&lt;5,"&lt;5times",AND(AT216&gt;=5,AT216&lt;=10),"05-10times",AND(AT216&gt;=11,AT216&lt;=15),"11-15times",AT216&gt;=16,"16times or more")</f>
        <v>&lt;5times</v>
      </c>
      <c r="I216" s="1" t="s">
        <v>99</v>
      </c>
      <c r="J216" s="1" t="str">
        <f t="shared" si="7"/>
        <v>7-8 years</v>
      </c>
      <c r="K216" s="2">
        <v>399</v>
      </c>
      <c r="L216" s="2">
        <v>27</v>
      </c>
      <c r="M216" s="2">
        <v>159</v>
      </c>
      <c r="N216" s="2">
        <v>58</v>
      </c>
      <c r="O216" s="2">
        <v>8</v>
      </c>
      <c r="P216" s="2">
        <v>39</v>
      </c>
      <c r="Q216" s="8">
        <v>0</v>
      </c>
      <c r="R216" s="8">
        <v>0</v>
      </c>
      <c r="S216" s="8">
        <v>0</v>
      </c>
      <c r="T216" s="8">
        <v>0</v>
      </c>
      <c r="U216" s="8">
        <v>0</v>
      </c>
      <c r="V216" s="8">
        <v>0</v>
      </c>
      <c r="W216" s="6">
        <v>4</v>
      </c>
      <c r="X216" s="6">
        <v>4</v>
      </c>
      <c r="Y216" s="6">
        <v>4</v>
      </c>
      <c r="Z216" s="6">
        <v>5</v>
      </c>
      <c r="AB216" s="1">
        <v>942</v>
      </c>
      <c r="AC216" s="1">
        <v>916</v>
      </c>
      <c r="AD216" s="1">
        <v>0</v>
      </c>
      <c r="AE216" s="1">
        <v>3</v>
      </c>
      <c r="AF216" s="1">
        <v>11</v>
      </c>
      <c r="AG216" s="1">
        <v>35</v>
      </c>
      <c r="AH216" s="1">
        <v>2791</v>
      </c>
      <c r="AI216" s="11">
        <f t="shared" si="6"/>
        <v>7.646575342465753</v>
      </c>
      <c r="AJ216" s="1">
        <v>0</v>
      </c>
      <c r="AK216" s="1">
        <v>0</v>
      </c>
      <c r="AL216" s="1">
        <v>1</v>
      </c>
      <c r="AM216" s="1">
        <v>0</v>
      </c>
      <c r="AN216" s="1">
        <v>0</v>
      </c>
      <c r="AO216" s="1">
        <v>0</v>
      </c>
      <c r="AP216" s="1">
        <v>0</v>
      </c>
      <c r="AQ216" s="1">
        <v>1</v>
      </c>
      <c r="AR216" s="1">
        <v>0</v>
      </c>
      <c r="AS216" s="1">
        <v>0</v>
      </c>
      <c r="AT216" s="1">
        <v>1</v>
      </c>
      <c r="AU216" s="1">
        <v>30</v>
      </c>
      <c r="AV216" s="1">
        <v>83512</v>
      </c>
    </row>
    <row r="217" spans="1:51" s="1" customFormat="1" x14ac:dyDescent="0.25">
      <c r="A217" s="1" t="str" cm="1">
        <f t="array" ref="A217">_xlfn.IFS(AG217&gt;=70,"70 and Older",AND(AG217&gt;=60,AG217&lt;70),"60-69",AND(AG217&gt;=50,AG217&lt;60),"50-59",AND(AG217&gt;=40,AG217&lt;50),"40-49",AND(AG217&gt;=30,AG217&lt;40),"30-39",AND(AG217&gt;=20,AG217&lt;30),"20-29")</f>
        <v>60-69</v>
      </c>
      <c r="B217" s="1" t="str" cm="1">
        <f t="array" ref="B217">_xlfn.IFS(AO217=1,$AO$1,AP217=1,$AP$1,AQ217=1,$AQ$1,AR217=1,$AR$1,AS217=1,$AS$1)</f>
        <v>Graduation</v>
      </c>
      <c r="C217" s="1" t="str" cm="1">
        <f t="array" ref="C217">_xlfn.IFS(AJ217=1,$AJ$1,AK217=1,$AK$1,AL217=1,$AL$1,AM217=1,$AM$1,AN217=1,$AN$1)</f>
        <v>Together</v>
      </c>
      <c r="D217" s="1">
        <v>0</v>
      </c>
      <c r="E217" s="1">
        <v>1</v>
      </c>
      <c r="F217" s="1" t="str" cm="1">
        <f t="array" ref="F217">_xlfn.IFS(AV217&lt;43783,"1.Low Income",AND(AV217&gt;=43783,AV217&lt;=64856),"2.Mid Income",AV217&gt;64856,"3.High Income")</f>
        <v>3.High Income</v>
      </c>
      <c r="G217" s="1" t="str" cm="1">
        <f t="array" ref="G217">_xlfn.IFS(AU217&lt;=30,"&lt;1 month",AND(AU217&gt;30,AU217&lt;=60),"1-2months",AU217&gt;60,"2months +")</f>
        <v>1-2months</v>
      </c>
      <c r="H217" s="1" t="str" cm="1">
        <f t="array" ref="H217">_xlfn.IFS(AT217&lt;5,"&lt;5times",AND(AT217&gt;=5,AT217&lt;=10),"05-10times",AND(AT217&gt;=11,AT217&lt;=15),"11-15times",AT217&gt;=16,"16times or more")</f>
        <v>&lt;5times</v>
      </c>
      <c r="I217" s="1" t="s">
        <v>99</v>
      </c>
      <c r="J217" s="1" t="str">
        <f t="shared" si="7"/>
        <v>7-8 years</v>
      </c>
      <c r="K217" s="2">
        <v>563</v>
      </c>
      <c r="L217" s="2">
        <v>76</v>
      </c>
      <c r="M217" s="2">
        <v>384</v>
      </c>
      <c r="N217" s="2">
        <v>84</v>
      </c>
      <c r="O217" s="2">
        <v>192</v>
      </c>
      <c r="P217" s="2">
        <v>89</v>
      </c>
      <c r="Q217" s="8">
        <v>0</v>
      </c>
      <c r="R217" s="8">
        <v>0</v>
      </c>
      <c r="S217" s="8">
        <v>0</v>
      </c>
      <c r="T217" s="8">
        <v>0</v>
      </c>
      <c r="U217" s="8">
        <v>0</v>
      </c>
      <c r="V217" s="8">
        <v>0</v>
      </c>
      <c r="W217" s="6">
        <v>4</v>
      </c>
      <c r="X217" s="6">
        <v>6</v>
      </c>
      <c r="Y217" s="6">
        <v>10</v>
      </c>
      <c r="Z217" s="6">
        <v>13</v>
      </c>
      <c r="AB217" s="1">
        <v>846</v>
      </c>
      <c r="AC217" s="1">
        <v>687</v>
      </c>
      <c r="AD217" s="1">
        <v>0</v>
      </c>
      <c r="AE217" s="1">
        <v>3</v>
      </c>
      <c r="AF217" s="1">
        <v>11</v>
      </c>
      <c r="AG217" s="1">
        <v>60</v>
      </c>
      <c r="AH217" s="1">
        <v>2791</v>
      </c>
      <c r="AI217" s="11">
        <f t="shared" si="6"/>
        <v>7.646575342465753</v>
      </c>
      <c r="AJ217" s="1">
        <v>0</v>
      </c>
      <c r="AK217" s="1">
        <v>0</v>
      </c>
      <c r="AL217" s="1">
        <v>0</v>
      </c>
      <c r="AM217" s="1">
        <v>1</v>
      </c>
      <c r="AN217" s="1">
        <v>0</v>
      </c>
      <c r="AO217" s="1">
        <v>0</v>
      </c>
      <c r="AP217" s="1">
        <v>0</v>
      </c>
      <c r="AQ217" s="1">
        <v>1</v>
      </c>
      <c r="AR217" s="1">
        <v>0</v>
      </c>
      <c r="AS217" s="1">
        <v>0</v>
      </c>
      <c r="AT217" s="1">
        <v>2</v>
      </c>
      <c r="AU217" s="1">
        <v>54</v>
      </c>
      <c r="AV217" s="1">
        <v>78028</v>
      </c>
    </row>
    <row r="218" spans="1:51" s="1" customFormat="1" x14ac:dyDescent="0.25">
      <c r="A218" s="1" t="str" cm="1">
        <f t="array" ref="A218">_xlfn.IFS(AG218&gt;=70,"70 and Older",AND(AG218&gt;=60,AG218&lt;70),"60-69",AND(AG218&gt;=50,AG218&lt;60),"50-59",AND(AG218&gt;=40,AG218&lt;50),"40-49",AND(AG218&gt;=30,AG218&lt;40),"30-39",AND(AG218&gt;=20,AG218&lt;30),"20-29")</f>
        <v>60-69</v>
      </c>
      <c r="B218" s="1" t="str" cm="1">
        <f t="array" ref="B218">_xlfn.IFS(AO218=1,$AO$1,AP218=1,$AP$1,AQ218=1,$AQ$1,AR218=1,$AR$1,AS218=1,$AS$1)</f>
        <v>Graduation</v>
      </c>
      <c r="C218" s="1" t="str" cm="1">
        <f t="array" ref="C218">_xlfn.IFS(AJ218=1,$AJ$1,AK218=1,$AK$1,AL218=1,$AL$1,AM218=1,$AM$1,AN218=1,$AN$1)</f>
        <v>Together</v>
      </c>
      <c r="D218" s="1">
        <v>0</v>
      </c>
      <c r="E218" s="1">
        <v>2</v>
      </c>
      <c r="F218" s="1" t="str" cm="1">
        <f t="array" ref="F218">_xlfn.IFS(AV218&lt;43783,"1.Low Income",AND(AV218&gt;=43783,AV218&lt;=64856),"2.Mid Income",AV218&gt;64856,"3.High Income")</f>
        <v>3.High Income</v>
      </c>
      <c r="G218" s="1" t="str" cm="1">
        <f t="array" ref="G218">_xlfn.IFS(AU218&lt;=30,"&lt;1 month",AND(AU218&gt;30,AU218&lt;=60),"1-2months",AU218&gt;60,"2months +")</f>
        <v>2months +</v>
      </c>
      <c r="H218" s="1" t="str" cm="1">
        <f t="array" ref="H218">_xlfn.IFS(AT218&lt;5,"&lt;5times",AND(AT218&gt;=5,AT218&lt;=10),"05-10times",AND(AT218&gt;=11,AT218&lt;=15),"11-15times",AT218&gt;=16,"16times or more")</f>
        <v>&lt;5times</v>
      </c>
      <c r="I218" s="1" t="s">
        <v>99</v>
      </c>
      <c r="J218" s="1" t="str">
        <f t="shared" si="7"/>
        <v>7-8 years</v>
      </c>
      <c r="K218" s="2">
        <v>410</v>
      </c>
      <c r="L218" s="2">
        <v>16</v>
      </c>
      <c r="M218" s="2">
        <v>114</v>
      </c>
      <c r="N218" s="2">
        <v>0</v>
      </c>
      <c r="O218" s="2">
        <v>5</v>
      </c>
      <c r="P218" s="2">
        <v>49</v>
      </c>
      <c r="Q218" s="8">
        <v>0</v>
      </c>
      <c r="R218" s="8">
        <v>0</v>
      </c>
      <c r="S218" s="8">
        <v>0</v>
      </c>
      <c r="T218" s="8">
        <v>0</v>
      </c>
      <c r="U218" s="8">
        <v>0</v>
      </c>
      <c r="V218" s="8">
        <v>0</v>
      </c>
      <c r="W218" s="6">
        <v>3</v>
      </c>
      <c r="X218" s="6">
        <v>5</v>
      </c>
      <c r="Y218" s="6">
        <v>2</v>
      </c>
      <c r="Z218" s="6">
        <v>10</v>
      </c>
      <c r="AB218" s="1">
        <v>846</v>
      </c>
      <c r="AC218" s="1">
        <v>687</v>
      </c>
      <c r="AD218" s="1">
        <v>0</v>
      </c>
      <c r="AE218" s="1">
        <v>3</v>
      </c>
      <c r="AF218" s="1">
        <v>11</v>
      </c>
      <c r="AG218" s="1">
        <v>60</v>
      </c>
      <c r="AH218" s="1">
        <v>2791</v>
      </c>
      <c r="AI218" s="11">
        <f t="shared" si="6"/>
        <v>7.646575342465753</v>
      </c>
      <c r="AJ218" s="1">
        <v>0</v>
      </c>
      <c r="AK218" s="1">
        <v>0</v>
      </c>
      <c r="AL218" s="1">
        <v>0</v>
      </c>
      <c r="AM218" s="1">
        <v>1</v>
      </c>
      <c r="AN218" s="1">
        <v>0</v>
      </c>
      <c r="AO218" s="1">
        <v>0</v>
      </c>
      <c r="AP218" s="1">
        <v>0</v>
      </c>
      <c r="AQ218" s="1">
        <v>1</v>
      </c>
      <c r="AR218" s="1">
        <v>0</v>
      </c>
      <c r="AS218" s="1">
        <v>0</v>
      </c>
      <c r="AT218" s="1">
        <v>3</v>
      </c>
      <c r="AU218" s="1">
        <v>93</v>
      </c>
      <c r="AV218" s="1">
        <v>75315</v>
      </c>
    </row>
    <row r="219" spans="1:51" s="1" customFormat="1" x14ac:dyDescent="0.25">
      <c r="A219" s="1" t="str" cm="1">
        <f t="array" ref="A219">_xlfn.IFS(AG219&gt;=70,"70 and Older",AND(AG219&gt;=60,AG219&lt;70),"60-69",AND(AG219&gt;=50,AG219&lt;60),"50-59",AND(AG219&gt;=40,AG219&lt;50),"40-49",AND(AG219&gt;=30,AG219&lt;40),"30-39",AND(AG219&gt;=20,AG219&lt;30),"20-29")</f>
        <v>50-59</v>
      </c>
      <c r="B219" s="1" t="str" cm="1">
        <f t="array" ref="B219">_xlfn.IFS(AO219=1,$AO$1,AP219=1,$AP$1,AQ219=1,$AQ$1,AR219=1,$AR$1,AS219=1,$AS$1)</f>
        <v>PhD</v>
      </c>
      <c r="C219" s="1" t="str" cm="1">
        <f t="array" ref="C219">_xlfn.IFS(AJ219=1,$AJ$1,AK219=1,$AK$1,AL219=1,$AL$1,AM219=1,$AM$1,AN219=1,$AN$1)</f>
        <v>Married</v>
      </c>
      <c r="D219" s="1">
        <v>1</v>
      </c>
      <c r="E219" s="1">
        <v>1</v>
      </c>
      <c r="F219" s="1" t="str" cm="1">
        <f t="array" ref="F219">_xlfn.IFS(AV219&lt;43783,"1.Low Income",AND(AV219&gt;=43783,AV219&lt;=64856),"2.Mid Income",AV219&gt;64856,"3.High Income")</f>
        <v>3.High Income</v>
      </c>
      <c r="G219" s="1" t="str" cm="1">
        <f t="array" ref="G219">_xlfn.IFS(AU219&lt;=30,"&lt;1 month",AND(AU219&gt;30,AU219&lt;=60),"1-2months",AU219&gt;60,"2months +")</f>
        <v>&lt;1 month</v>
      </c>
      <c r="H219" s="1" t="str" cm="1">
        <f t="array" ref="H219">_xlfn.IFS(AT219&lt;5,"&lt;5times",AND(AT219&gt;=5,AT219&lt;=10),"05-10times",AND(AT219&gt;=11,AT219&lt;=15),"11-15times",AT219&gt;=16,"16times or more")</f>
        <v>&lt;5times</v>
      </c>
      <c r="I219" s="1" t="s">
        <v>99</v>
      </c>
      <c r="J219" s="1" t="str">
        <f t="shared" si="7"/>
        <v>7-8 years</v>
      </c>
      <c r="K219" s="2">
        <v>24</v>
      </c>
      <c r="L219" s="2">
        <v>2</v>
      </c>
      <c r="M219" s="2">
        <v>23</v>
      </c>
      <c r="N219" s="2">
        <v>0</v>
      </c>
      <c r="O219" s="2">
        <v>8</v>
      </c>
      <c r="P219" s="2">
        <v>24</v>
      </c>
      <c r="Q219" s="8">
        <v>0</v>
      </c>
      <c r="R219" s="8">
        <v>0</v>
      </c>
      <c r="S219" s="8">
        <v>0</v>
      </c>
      <c r="T219" s="8">
        <v>0</v>
      </c>
      <c r="U219" s="8">
        <v>0</v>
      </c>
      <c r="V219" s="8">
        <v>0</v>
      </c>
      <c r="W219" s="6">
        <v>3</v>
      </c>
      <c r="X219" s="6">
        <v>2</v>
      </c>
      <c r="Y219" s="6">
        <v>1</v>
      </c>
      <c r="Z219" s="6">
        <v>3</v>
      </c>
      <c r="AB219" s="1">
        <v>254</v>
      </c>
      <c r="AC219" s="1">
        <v>244</v>
      </c>
      <c r="AD219" s="1">
        <v>0</v>
      </c>
      <c r="AE219" s="1">
        <v>3</v>
      </c>
      <c r="AF219" s="1">
        <v>11</v>
      </c>
      <c r="AG219" s="1">
        <v>52</v>
      </c>
      <c r="AH219" s="1">
        <v>2791</v>
      </c>
      <c r="AI219" s="11">
        <f t="shared" si="6"/>
        <v>7.646575342465753</v>
      </c>
      <c r="AJ219" s="1">
        <v>0</v>
      </c>
      <c r="AK219" s="1">
        <v>1</v>
      </c>
      <c r="AL219" s="1">
        <v>0</v>
      </c>
      <c r="AM219" s="1">
        <v>0</v>
      </c>
      <c r="AN219" s="1">
        <v>0</v>
      </c>
      <c r="AO219" s="1">
        <v>0</v>
      </c>
      <c r="AP219" s="1">
        <v>0</v>
      </c>
      <c r="AQ219" s="1">
        <v>0</v>
      </c>
      <c r="AR219" s="1">
        <v>0</v>
      </c>
      <c r="AS219" s="1">
        <v>1</v>
      </c>
      <c r="AT219" s="1">
        <v>3</v>
      </c>
      <c r="AU219" s="1">
        <v>29</v>
      </c>
      <c r="AV219" s="1">
        <v>69969</v>
      </c>
    </row>
    <row r="220" spans="1:51" s="1" customFormat="1" x14ac:dyDescent="0.25">
      <c r="A220" s="1" t="str" cm="1">
        <f t="array" ref="A220">_xlfn.IFS(AG220&gt;=70,"70 and Older",AND(AG220&gt;=60,AG220&lt;70),"60-69",AND(AG220&gt;=50,AG220&lt;60),"50-59",AND(AG220&gt;=40,AG220&lt;50),"40-49",AND(AG220&gt;=30,AG220&lt;40),"30-39",AND(AG220&gt;=20,AG220&lt;30),"20-29")</f>
        <v>30-39</v>
      </c>
      <c r="B220" s="1" t="str" cm="1">
        <f t="array" ref="B220">_xlfn.IFS(AO220=1,$AO$1,AP220=1,$AP$1,AQ220=1,$AQ$1,AR220=1,$AR$1,AS220=1,$AS$1)</f>
        <v>2nd Cycle</v>
      </c>
      <c r="C220" s="1" t="str" cm="1">
        <f t="array" ref="C220">_xlfn.IFS(AJ220=1,$AJ$1,AK220=1,$AK$1,AL220=1,$AL$1,AM220=1,$AM$1,AN220=1,$AN$1)</f>
        <v>Single</v>
      </c>
      <c r="D220" s="1">
        <v>1</v>
      </c>
      <c r="E220" s="1">
        <v>0</v>
      </c>
      <c r="F220" s="1" t="str" cm="1">
        <f t="array" ref="F220">_xlfn.IFS(AV220&lt;43783,"1.Low Income",AND(AV220&gt;=43783,AV220&lt;=64856),"2.Mid Income",AV220&gt;64856,"3.High Income")</f>
        <v>2.Mid Income</v>
      </c>
      <c r="G220" s="1" t="str" cm="1">
        <f t="array" ref="G220">_xlfn.IFS(AU220&lt;=30,"&lt;1 month",AND(AU220&gt;30,AU220&lt;=60),"1-2months",AU220&gt;60,"2months +")</f>
        <v>&lt;1 month</v>
      </c>
      <c r="H220" s="1" t="str" cm="1">
        <f t="array" ref="H220">_xlfn.IFS(AT220&lt;5,"&lt;5times",AND(AT220&gt;=5,AT220&lt;=10),"05-10times",AND(AT220&gt;=11,AT220&lt;=15),"11-15times",AT220&gt;=16,"16times or more")</f>
        <v>05-10times</v>
      </c>
      <c r="I220" s="1" t="s">
        <v>99</v>
      </c>
      <c r="J220" s="1" t="str">
        <f t="shared" si="7"/>
        <v>7-8 years</v>
      </c>
      <c r="K220" s="2">
        <v>2</v>
      </c>
      <c r="L220" s="2">
        <v>8</v>
      </c>
      <c r="M220" s="2">
        <v>11</v>
      </c>
      <c r="N220" s="2">
        <v>3</v>
      </c>
      <c r="O220" s="2">
        <v>8</v>
      </c>
      <c r="P220" s="2">
        <v>21</v>
      </c>
      <c r="Q220" s="8">
        <v>0</v>
      </c>
      <c r="R220" s="8">
        <v>0</v>
      </c>
      <c r="S220" s="8">
        <v>0</v>
      </c>
      <c r="T220" s="8">
        <v>0</v>
      </c>
      <c r="U220" s="8">
        <v>0</v>
      </c>
      <c r="V220" s="8">
        <v>0</v>
      </c>
      <c r="W220" s="6">
        <v>4</v>
      </c>
      <c r="X220" s="6">
        <v>3</v>
      </c>
      <c r="Y220" s="6">
        <v>2</v>
      </c>
      <c r="Z220" s="6">
        <v>2</v>
      </c>
      <c r="AB220" s="1">
        <v>264</v>
      </c>
      <c r="AC220" s="1">
        <v>259</v>
      </c>
      <c r="AD220" s="1">
        <v>0</v>
      </c>
      <c r="AE220" s="1">
        <v>3</v>
      </c>
      <c r="AF220" s="1">
        <v>11</v>
      </c>
      <c r="AG220" s="1">
        <v>32</v>
      </c>
      <c r="AH220" s="1">
        <v>2791</v>
      </c>
      <c r="AI220" s="11">
        <f t="shared" si="6"/>
        <v>7.646575342465753</v>
      </c>
      <c r="AJ220" s="1">
        <v>0</v>
      </c>
      <c r="AK220" s="1">
        <v>0</v>
      </c>
      <c r="AL220" s="1">
        <v>1</v>
      </c>
      <c r="AM220" s="1">
        <v>0</v>
      </c>
      <c r="AN220" s="1">
        <v>0</v>
      </c>
      <c r="AO220" s="1">
        <v>1</v>
      </c>
      <c r="AP220" s="1">
        <v>0</v>
      </c>
      <c r="AQ220" s="1">
        <v>0</v>
      </c>
      <c r="AR220" s="1">
        <v>0</v>
      </c>
      <c r="AS220" s="1">
        <v>0</v>
      </c>
      <c r="AT220" s="1">
        <v>5</v>
      </c>
      <c r="AU220" s="1">
        <v>19</v>
      </c>
      <c r="AV220" s="1">
        <v>63693</v>
      </c>
    </row>
    <row r="221" spans="1:51" s="1" customFormat="1" x14ac:dyDescent="0.25">
      <c r="A221" s="1" t="str" cm="1">
        <f t="array" ref="A221">_xlfn.IFS(AG221&gt;=70,"70 and Older",AND(AG221&gt;=60,AG221&lt;70),"60-69",AND(AG221&gt;=50,AG221&lt;60),"50-59",AND(AG221&gt;=40,AG221&lt;50),"40-49",AND(AG221&gt;=30,AG221&lt;40),"30-39",AND(AG221&gt;=20,AG221&lt;30),"20-29")</f>
        <v>40-49</v>
      </c>
      <c r="B221" s="1" t="str" cm="1">
        <f t="array" ref="B221">_xlfn.IFS(AO221=1,$AO$1,AP221=1,$AP$1,AQ221=1,$AQ$1,AR221=1,$AR$1,AS221=1,$AS$1)</f>
        <v>Graduation</v>
      </c>
      <c r="C221" s="1" t="str" cm="1">
        <f t="array" ref="C221">_xlfn.IFS(AJ221=1,$AJ$1,AK221=1,$AK$1,AL221=1,$AL$1,AM221=1,$AM$1,AN221=1,$AN$1)</f>
        <v>Divorced</v>
      </c>
      <c r="D221" s="1">
        <v>0</v>
      </c>
      <c r="E221" s="1">
        <v>0</v>
      </c>
      <c r="F221" s="1" t="str" cm="1">
        <f t="array" ref="F221">_xlfn.IFS(AV221&lt;43783,"1.Low Income",AND(AV221&gt;=43783,AV221&lt;=64856),"2.Mid Income",AV221&gt;64856,"3.High Income")</f>
        <v>3.High Income</v>
      </c>
      <c r="G221" s="1" t="str" cm="1">
        <f t="array" ref="G221">_xlfn.IFS(AU221&lt;=30,"&lt;1 month",AND(AU221&gt;30,AU221&lt;=60),"1-2months",AU221&gt;60,"2months +")</f>
        <v>2months +</v>
      </c>
      <c r="H221" s="1" t="str" cm="1">
        <f t="array" ref="H221">_xlfn.IFS(AT221&lt;5,"&lt;5times",AND(AT221&gt;=5,AT221&lt;=10),"05-10times",AND(AT221&gt;=11,AT221&lt;=15),"11-15times",AT221&gt;=16,"16times or more")</f>
        <v>&lt;5times</v>
      </c>
      <c r="I221" s="1" t="s">
        <v>99</v>
      </c>
      <c r="J221" s="1" t="str">
        <f t="shared" si="7"/>
        <v>7-8 years</v>
      </c>
      <c r="K221" s="2">
        <v>707</v>
      </c>
      <c r="L221" s="2">
        <v>44</v>
      </c>
      <c r="M221" s="2">
        <v>603</v>
      </c>
      <c r="N221" s="2">
        <v>95</v>
      </c>
      <c r="O221" s="2">
        <v>58</v>
      </c>
      <c r="P221" s="2">
        <v>29</v>
      </c>
      <c r="Q221" s="8">
        <v>0</v>
      </c>
      <c r="R221" s="8">
        <v>0</v>
      </c>
      <c r="S221" s="8">
        <v>0</v>
      </c>
      <c r="T221" s="8">
        <v>0</v>
      </c>
      <c r="U221" s="8">
        <v>0</v>
      </c>
      <c r="V221" s="8">
        <v>0</v>
      </c>
      <c r="W221" s="6">
        <v>1</v>
      </c>
      <c r="X221" s="6">
        <v>2</v>
      </c>
      <c r="Y221" s="6">
        <v>8</v>
      </c>
      <c r="Z221" s="6">
        <v>12</v>
      </c>
      <c r="AB221" s="1">
        <v>1584</v>
      </c>
      <c r="AC221" s="1">
        <v>1553</v>
      </c>
      <c r="AD221" s="1">
        <v>0</v>
      </c>
      <c r="AE221" s="1">
        <v>3</v>
      </c>
      <c r="AF221" s="1">
        <v>11</v>
      </c>
      <c r="AG221" s="1">
        <v>47</v>
      </c>
      <c r="AH221" s="1">
        <v>2790</v>
      </c>
      <c r="AI221" s="11">
        <f t="shared" si="6"/>
        <v>7.6438356164383565</v>
      </c>
      <c r="AJ221" s="1">
        <v>1</v>
      </c>
      <c r="AK221" s="1">
        <v>0</v>
      </c>
      <c r="AL221" s="1">
        <v>0</v>
      </c>
      <c r="AM221" s="1">
        <v>0</v>
      </c>
      <c r="AN221" s="1">
        <v>0</v>
      </c>
      <c r="AO221" s="1">
        <v>0</v>
      </c>
      <c r="AP221" s="1">
        <v>0</v>
      </c>
      <c r="AQ221" s="1">
        <v>1</v>
      </c>
      <c r="AR221" s="1">
        <v>0</v>
      </c>
      <c r="AS221" s="1">
        <v>0</v>
      </c>
      <c r="AT221" s="1">
        <v>1</v>
      </c>
      <c r="AU221" s="1">
        <v>89</v>
      </c>
      <c r="AV221" s="1">
        <v>88347</v>
      </c>
    </row>
    <row r="222" spans="1:51" s="1" customFormat="1" x14ac:dyDescent="0.25">
      <c r="A222" s="1" t="str" cm="1">
        <f t="array" ref="A222">_xlfn.IFS(AG222&gt;=70,"70 and Older",AND(AG222&gt;=60,AG222&lt;70),"60-69",AND(AG222&gt;=50,AG222&lt;60),"50-59",AND(AG222&gt;=40,AG222&lt;50),"40-49",AND(AG222&gt;=30,AG222&lt;40),"30-39",AND(AG222&gt;=20,AG222&lt;30),"20-29")</f>
        <v>40-49</v>
      </c>
      <c r="B222" s="1" t="str" cm="1">
        <f t="array" ref="B222">_xlfn.IFS(AO222=1,$AO$1,AP222=1,$AP$1,AQ222=1,$AQ$1,AR222=1,$AR$1,AS222=1,$AS$1)</f>
        <v>Graduation</v>
      </c>
      <c r="C222" s="1" t="str" cm="1">
        <f t="array" ref="C222">_xlfn.IFS(AJ222=1,$AJ$1,AK222=1,$AK$1,AL222=1,$AL$1,AM222=1,$AM$1,AN222=1,$AN$1)</f>
        <v>Widow</v>
      </c>
      <c r="D222" s="1">
        <v>0</v>
      </c>
      <c r="E222" s="1">
        <v>1</v>
      </c>
      <c r="F222" s="1" t="str" cm="1">
        <f t="array" ref="F222">_xlfn.IFS(AV222&lt;43783,"1.Low Income",AND(AV222&gt;=43783,AV222&lt;=64856),"2.Mid Income",AV222&gt;64856,"3.High Income")</f>
        <v>2.Mid Income</v>
      </c>
      <c r="G222" s="1" t="str" cm="1">
        <f t="array" ref="G222">_xlfn.IFS(AU222&lt;=30,"&lt;1 month",AND(AU222&gt;30,AU222&lt;=60),"1-2months",AU222&gt;60,"2months +")</f>
        <v>1-2months</v>
      </c>
      <c r="H222" s="1" t="str" cm="1">
        <f t="array" ref="H222">_xlfn.IFS(AT222&lt;5,"&lt;5times",AND(AT222&gt;=5,AT222&lt;=10),"05-10times",AND(AT222&gt;=11,AT222&lt;=15),"11-15times",AT222&gt;=16,"16times or more")</f>
        <v>05-10times</v>
      </c>
      <c r="I222" s="1" t="s">
        <v>99</v>
      </c>
      <c r="J222" s="1" t="str">
        <f t="shared" si="7"/>
        <v>7-8 years</v>
      </c>
      <c r="K222" s="2">
        <v>350</v>
      </c>
      <c r="L222" s="2">
        <v>3</v>
      </c>
      <c r="M222" s="2">
        <v>39</v>
      </c>
      <c r="N222" s="2">
        <v>0</v>
      </c>
      <c r="O222" s="2">
        <v>0</v>
      </c>
      <c r="P222" s="2">
        <v>19</v>
      </c>
      <c r="Q222" s="8">
        <v>0</v>
      </c>
      <c r="R222" s="8">
        <v>0</v>
      </c>
      <c r="S222" s="8">
        <v>0</v>
      </c>
      <c r="T222" s="8">
        <v>0</v>
      </c>
      <c r="U222" s="8">
        <v>0</v>
      </c>
      <c r="V222" s="8">
        <v>0</v>
      </c>
      <c r="W222" s="6">
        <v>2</v>
      </c>
      <c r="X222" s="6">
        <v>9</v>
      </c>
      <c r="Y222" s="6">
        <v>1</v>
      </c>
      <c r="Z222" s="6">
        <v>4</v>
      </c>
      <c r="AB222" s="1">
        <v>597</v>
      </c>
      <c r="AC222" s="1">
        <v>538</v>
      </c>
      <c r="AD222" s="1">
        <v>1</v>
      </c>
      <c r="AE222" s="1">
        <v>3</v>
      </c>
      <c r="AF222" s="1">
        <v>11</v>
      </c>
      <c r="AG222" s="1">
        <v>47</v>
      </c>
      <c r="AH222" s="1">
        <v>2789</v>
      </c>
      <c r="AI222" s="11">
        <f t="shared" si="6"/>
        <v>7.6410958904109592</v>
      </c>
      <c r="AJ222" s="1">
        <v>0</v>
      </c>
      <c r="AK222" s="1">
        <v>0</v>
      </c>
      <c r="AL222" s="1">
        <v>0</v>
      </c>
      <c r="AM222" s="1">
        <v>0</v>
      </c>
      <c r="AN222" s="1">
        <v>1</v>
      </c>
      <c r="AO222" s="1">
        <v>0</v>
      </c>
      <c r="AP222" s="1">
        <v>0</v>
      </c>
      <c r="AQ222" s="1">
        <v>1</v>
      </c>
      <c r="AR222" s="1">
        <v>0</v>
      </c>
      <c r="AS222" s="1">
        <v>0</v>
      </c>
      <c r="AT222" s="1">
        <v>5</v>
      </c>
      <c r="AU222" s="1">
        <v>46</v>
      </c>
      <c r="AV222" s="1">
        <v>63033</v>
      </c>
    </row>
    <row r="223" spans="1:51" s="1" customFormat="1" x14ac:dyDescent="0.25">
      <c r="A223" s="1" t="str" cm="1">
        <f t="array" ref="A223">_xlfn.IFS(AG223&gt;=70,"70 and Older",AND(AG223&gt;=60,AG223&lt;70),"60-69",AND(AG223&gt;=50,AG223&lt;60),"50-59",AND(AG223&gt;=40,AG223&lt;50),"40-49",AND(AG223&gt;=30,AG223&lt;40),"30-39",AND(AG223&gt;=20,AG223&lt;30),"20-29")</f>
        <v>60-69</v>
      </c>
      <c r="B223" s="1" t="str" cm="1">
        <f t="array" ref="B223">_xlfn.IFS(AO223=1,$AO$1,AP223=1,$AP$1,AQ223=1,$AQ$1,AR223=1,$AR$1,AS223=1,$AS$1)</f>
        <v>PhD</v>
      </c>
      <c r="C223" s="1" t="str" cm="1">
        <f t="array" ref="C223">_xlfn.IFS(AJ223=1,$AJ$1,AK223=1,$AK$1,AL223=1,$AL$1,AM223=1,$AM$1,AN223=1,$AN$1)</f>
        <v>Together</v>
      </c>
      <c r="D223" s="1">
        <v>0</v>
      </c>
      <c r="E223" s="1">
        <v>0</v>
      </c>
      <c r="F223" s="1" t="str" cm="1">
        <f t="array" ref="F223">_xlfn.IFS(AV223&lt;43783,"1.Low Income",AND(AV223&gt;=43783,AV223&lt;=64856),"2.Mid Income",AV223&gt;64856,"3.High Income")</f>
        <v>3.High Income</v>
      </c>
      <c r="G223" s="1" t="str" cm="1">
        <f t="array" ref="G223">_xlfn.IFS(AU223&lt;=30,"&lt;1 month",AND(AU223&gt;30,AU223&lt;=60),"1-2months",AU223&gt;60,"2months +")</f>
        <v>2months +</v>
      </c>
      <c r="H223" s="1" t="str" cm="1">
        <f t="array" ref="H223">_xlfn.IFS(AT223&lt;5,"&lt;5times",AND(AT223&gt;=5,AT223&lt;=10),"05-10times",AND(AT223&gt;=11,AT223&lt;=15),"11-15times",AT223&gt;=16,"16times or more")</f>
        <v>&lt;5times</v>
      </c>
      <c r="I223" s="1" t="s">
        <v>99</v>
      </c>
      <c r="J223" s="1" t="str">
        <f t="shared" si="7"/>
        <v>7-8 years</v>
      </c>
      <c r="K223" s="2">
        <v>299</v>
      </c>
      <c r="L223" s="2">
        <v>5</v>
      </c>
      <c r="M223" s="2">
        <v>201</v>
      </c>
      <c r="N223" s="2">
        <v>21</v>
      </c>
      <c r="O223" s="2">
        <v>21</v>
      </c>
      <c r="P223" s="2">
        <v>49</v>
      </c>
      <c r="Q223" s="8">
        <v>0</v>
      </c>
      <c r="R223" s="8">
        <v>0</v>
      </c>
      <c r="S223" s="8">
        <v>0</v>
      </c>
      <c r="T223" s="8">
        <v>0</v>
      </c>
      <c r="U223" s="8">
        <v>0</v>
      </c>
      <c r="V223" s="8">
        <v>0</v>
      </c>
      <c r="W223" s="6">
        <v>3</v>
      </c>
      <c r="X223" s="6">
        <v>5</v>
      </c>
      <c r="Y223" s="6">
        <v>4</v>
      </c>
      <c r="Z223" s="6">
        <v>8</v>
      </c>
      <c r="AB223" s="1">
        <v>945</v>
      </c>
      <c r="AC223" s="1">
        <v>869</v>
      </c>
      <c r="AD223" s="1">
        <v>0</v>
      </c>
      <c r="AE223" s="1">
        <v>3</v>
      </c>
      <c r="AF223" s="1">
        <v>11</v>
      </c>
      <c r="AG223" s="1">
        <v>68</v>
      </c>
      <c r="AH223" s="1">
        <v>2787</v>
      </c>
      <c r="AI223" s="11">
        <f t="shared" si="6"/>
        <v>7.6356164383561644</v>
      </c>
      <c r="AJ223" s="1">
        <v>0</v>
      </c>
      <c r="AK223" s="1">
        <v>0</v>
      </c>
      <c r="AL223" s="1">
        <v>0</v>
      </c>
      <c r="AM223" s="1">
        <v>1</v>
      </c>
      <c r="AN223" s="1">
        <v>0</v>
      </c>
      <c r="AO223" s="1">
        <v>0</v>
      </c>
      <c r="AP223" s="1">
        <v>0</v>
      </c>
      <c r="AQ223" s="1">
        <v>0</v>
      </c>
      <c r="AR223" s="1">
        <v>0</v>
      </c>
      <c r="AS223" s="1">
        <v>1</v>
      </c>
      <c r="AT223" s="1">
        <v>2</v>
      </c>
      <c r="AU223" s="1">
        <v>73</v>
      </c>
      <c r="AV223" s="1">
        <v>77870</v>
      </c>
    </row>
    <row r="224" spans="1:51" s="1" customFormat="1" x14ac:dyDescent="0.25">
      <c r="A224" s="1" t="str" cm="1">
        <f t="array" ref="A224">_xlfn.IFS(AG224&gt;=70,"70 and Older",AND(AG224&gt;=60,AG224&lt;70),"60-69",AND(AG224&gt;=50,AG224&lt;60),"50-59",AND(AG224&gt;=40,AG224&lt;50),"40-49",AND(AG224&gt;=30,AG224&lt;40),"30-39",AND(AG224&gt;=20,AG224&lt;30),"20-29")</f>
        <v>60-69</v>
      </c>
      <c r="B224" s="1" t="str" cm="1">
        <f t="array" ref="B224">_xlfn.IFS(AO224=1,$AO$1,AP224=1,$AP$1,AQ224=1,$AQ$1,AR224=1,$AR$1,AS224=1,$AS$1)</f>
        <v>Master</v>
      </c>
      <c r="C224" s="1" t="str" cm="1">
        <f t="array" ref="C224">_xlfn.IFS(AJ224=1,$AJ$1,AK224=1,$AK$1,AL224=1,$AL$1,AM224=1,$AM$1,AN224=1,$AN$1)</f>
        <v>Together</v>
      </c>
      <c r="D224" s="1">
        <v>0</v>
      </c>
      <c r="E224" s="1">
        <v>0</v>
      </c>
      <c r="F224" s="1" t="str" cm="1">
        <f t="array" ref="F224">_xlfn.IFS(AV224&lt;43783,"1.Low Income",AND(AV224&gt;=43783,AV224&lt;=64856),"2.Mid Income",AV224&gt;64856,"3.High Income")</f>
        <v>3.High Income</v>
      </c>
      <c r="G224" s="1" t="str" cm="1">
        <f t="array" ref="G224">_xlfn.IFS(AU224&lt;=30,"&lt;1 month",AND(AU224&gt;30,AU224&lt;=60),"1-2months",AU224&gt;60,"2months +")</f>
        <v>&lt;1 month</v>
      </c>
      <c r="H224" s="1" t="str" cm="1">
        <f t="array" ref="H224">_xlfn.IFS(AT224&lt;5,"&lt;5times",AND(AT224&gt;=5,AT224&lt;=10),"05-10times",AND(AT224&gt;=11,AT224&lt;=15),"11-15times",AT224&gt;=16,"16times or more")</f>
        <v>&lt;5times</v>
      </c>
      <c r="I224" s="1" t="s">
        <v>99</v>
      </c>
      <c r="J224" s="1" t="str">
        <f t="shared" si="7"/>
        <v>7-8 years</v>
      </c>
      <c r="K224" s="2">
        <v>1206</v>
      </c>
      <c r="L224" s="2">
        <v>55</v>
      </c>
      <c r="M224" s="2">
        <v>445</v>
      </c>
      <c r="N224" s="2">
        <v>168</v>
      </c>
      <c r="O224" s="2">
        <v>18</v>
      </c>
      <c r="P224" s="2">
        <v>18</v>
      </c>
      <c r="Q224" s="8">
        <v>0</v>
      </c>
      <c r="R224" s="8">
        <v>0</v>
      </c>
      <c r="S224" s="8">
        <v>0</v>
      </c>
      <c r="T224" s="8">
        <v>0</v>
      </c>
      <c r="U224" s="8">
        <v>1</v>
      </c>
      <c r="V224" s="8">
        <v>0</v>
      </c>
      <c r="W224" s="6">
        <v>1</v>
      </c>
      <c r="X224" s="6">
        <v>2</v>
      </c>
      <c r="Y224" s="6">
        <v>4</v>
      </c>
      <c r="Z224" s="6">
        <v>12</v>
      </c>
      <c r="AB224" s="1">
        <v>729</v>
      </c>
      <c r="AC224" s="1">
        <v>711</v>
      </c>
      <c r="AD224" s="1">
        <v>0</v>
      </c>
      <c r="AE224" s="1">
        <v>3</v>
      </c>
      <c r="AF224" s="1">
        <v>11</v>
      </c>
      <c r="AG224" s="1">
        <v>60</v>
      </c>
      <c r="AH224" s="1">
        <v>2786</v>
      </c>
      <c r="AI224" s="11">
        <f t="shared" si="6"/>
        <v>7.6328767123287671</v>
      </c>
      <c r="AJ224" s="1">
        <v>0</v>
      </c>
      <c r="AK224" s="1">
        <v>0</v>
      </c>
      <c r="AL224" s="1">
        <v>0</v>
      </c>
      <c r="AM224" s="1">
        <v>1</v>
      </c>
      <c r="AN224" s="1">
        <v>0</v>
      </c>
      <c r="AO224" s="1">
        <v>0</v>
      </c>
      <c r="AP224" s="1">
        <v>0</v>
      </c>
      <c r="AQ224" s="1">
        <v>0</v>
      </c>
      <c r="AR224" s="1">
        <v>1</v>
      </c>
      <c r="AS224" s="1">
        <v>0</v>
      </c>
      <c r="AT224" s="1">
        <v>1</v>
      </c>
      <c r="AU224" s="1">
        <v>7</v>
      </c>
      <c r="AV224" s="1">
        <v>93027</v>
      </c>
      <c r="AW224"/>
      <c r="AX224"/>
      <c r="AY224"/>
    </row>
    <row r="225" spans="1:48" s="1" customFormat="1" x14ac:dyDescent="0.25">
      <c r="A225" s="1" t="str" cm="1">
        <f t="array" ref="A225">_xlfn.IFS(AG225&gt;=70,"70 and Older",AND(AG225&gt;=60,AG225&lt;70),"60-69",AND(AG225&gt;=50,AG225&lt;60),"50-59",AND(AG225&gt;=40,AG225&lt;50),"40-49",AND(AG225&gt;=30,AG225&lt;40),"30-39",AND(AG225&gt;=20,AG225&lt;30),"20-29")</f>
        <v>50-59</v>
      </c>
      <c r="B225" s="1" t="str" cm="1">
        <f t="array" ref="B225">_xlfn.IFS(AO225=1,$AO$1,AP225=1,$AP$1,AQ225=1,$AQ$1,AR225=1,$AR$1,AS225=1,$AS$1)</f>
        <v>Graduation</v>
      </c>
      <c r="C225" s="1" t="str" cm="1">
        <f t="array" ref="C225">_xlfn.IFS(AJ225=1,$AJ$1,AK225=1,$AK$1,AL225=1,$AL$1,AM225=1,$AM$1,AN225=1,$AN$1)</f>
        <v>Together</v>
      </c>
      <c r="D225" s="1">
        <v>1</v>
      </c>
      <c r="E225" s="1">
        <v>0</v>
      </c>
      <c r="F225" s="1" t="str" cm="1">
        <f t="array" ref="F225">_xlfn.IFS(AV225&lt;43783,"1.Low Income",AND(AV225&gt;=43783,AV225&lt;=64856),"2.Mid Income",AV225&gt;64856,"3.High Income")</f>
        <v>3.High Income</v>
      </c>
      <c r="G225" s="1" t="str" cm="1">
        <f t="array" ref="G225">_xlfn.IFS(AU225&lt;=30,"&lt;1 month",AND(AU225&gt;30,AU225&lt;=60),"1-2months",AU225&gt;60,"2months +")</f>
        <v>2months +</v>
      </c>
      <c r="H225" s="1" t="str" cm="1">
        <f t="array" ref="H225">_xlfn.IFS(AT225&lt;5,"&lt;5times",AND(AT225&gt;=5,AT225&lt;=10),"05-10times",AND(AT225&gt;=11,AT225&lt;=15),"11-15times",AT225&gt;=16,"16times or more")</f>
        <v>&lt;5times</v>
      </c>
      <c r="I225" s="1" t="s">
        <v>99</v>
      </c>
      <c r="J225" s="1" t="str">
        <f t="shared" si="7"/>
        <v>7-8 years</v>
      </c>
      <c r="K225" s="2">
        <v>10</v>
      </c>
      <c r="L225" s="2">
        <v>6</v>
      </c>
      <c r="M225" s="2">
        <v>11</v>
      </c>
      <c r="N225" s="2">
        <v>0</v>
      </c>
      <c r="O225" s="2">
        <v>4</v>
      </c>
      <c r="P225" s="2">
        <v>2</v>
      </c>
      <c r="Q225" s="8">
        <v>0</v>
      </c>
      <c r="R225" s="8">
        <v>0</v>
      </c>
      <c r="S225" s="8">
        <v>0</v>
      </c>
      <c r="T225" s="8">
        <v>0</v>
      </c>
      <c r="U225" s="8">
        <v>0</v>
      </c>
      <c r="V225" s="8">
        <v>0</v>
      </c>
      <c r="W225" s="6">
        <v>1</v>
      </c>
      <c r="X225" s="6">
        <v>1</v>
      </c>
      <c r="Y225" s="6">
        <v>0</v>
      </c>
      <c r="Z225" s="6">
        <v>3</v>
      </c>
      <c r="AB225" s="1">
        <v>117</v>
      </c>
      <c r="AC225" s="1">
        <v>114</v>
      </c>
      <c r="AD225" s="1">
        <v>1</v>
      </c>
      <c r="AE225" s="1">
        <v>3</v>
      </c>
      <c r="AF225" s="1">
        <v>11</v>
      </c>
      <c r="AG225" s="1">
        <v>50</v>
      </c>
      <c r="AH225" s="1">
        <v>2786</v>
      </c>
      <c r="AI225" s="11">
        <f t="shared" si="6"/>
        <v>7.6328767123287671</v>
      </c>
      <c r="AJ225" s="1">
        <v>0</v>
      </c>
      <c r="AK225" s="1">
        <v>0</v>
      </c>
      <c r="AL225" s="1">
        <v>0</v>
      </c>
      <c r="AM225" s="1">
        <v>1</v>
      </c>
      <c r="AN225" s="1">
        <v>0</v>
      </c>
      <c r="AO225" s="1">
        <v>0</v>
      </c>
      <c r="AP225" s="1">
        <v>0</v>
      </c>
      <c r="AQ225" s="1">
        <v>1</v>
      </c>
      <c r="AR225" s="1">
        <v>0</v>
      </c>
      <c r="AS225" s="1">
        <v>0</v>
      </c>
      <c r="AT225" s="1">
        <v>4</v>
      </c>
      <c r="AU225" s="1">
        <v>72</v>
      </c>
      <c r="AV225" s="1">
        <v>65486</v>
      </c>
    </row>
    <row r="226" spans="1:48" s="1" customFormat="1" x14ac:dyDescent="0.25">
      <c r="A226" s="1" t="str" cm="1">
        <f t="array" ref="A226">_xlfn.IFS(AG226&gt;=70,"70 and Older",AND(AG226&gt;=60,AG226&lt;70),"60-69",AND(AG226&gt;=50,AG226&lt;60),"50-59",AND(AG226&gt;=40,AG226&lt;50),"40-49",AND(AG226&gt;=30,AG226&lt;40),"30-39",AND(AG226&gt;=20,AG226&lt;30),"20-29")</f>
        <v>50-59</v>
      </c>
      <c r="B226" s="1" t="str" cm="1">
        <f t="array" ref="B226">_xlfn.IFS(AO226=1,$AO$1,AP226=1,$AP$1,AQ226=1,$AQ$1,AR226=1,$AR$1,AS226=1,$AS$1)</f>
        <v>PhD</v>
      </c>
      <c r="C226" s="1" t="str" cm="1">
        <f t="array" ref="C226">_xlfn.IFS(AJ226=1,$AJ$1,AK226=1,$AK$1,AL226=1,$AL$1,AM226=1,$AM$1,AN226=1,$AN$1)</f>
        <v>Married</v>
      </c>
      <c r="D226" s="1">
        <v>0</v>
      </c>
      <c r="E226" s="1">
        <v>1</v>
      </c>
      <c r="F226" s="1" t="str" cm="1">
        <f t="array" ref="F226">_xlfn.IFS(AV226&lt;43783,"1.Low Income",AND(AV226&gt;=43783,AV226&lt;=64856),"2.Mid Income",AV226&gt;64856,"3.High Income")</f>
        <v>2.Mid Income</v>
      </c>
      <c r="G226" s="1" t="str" cm="1">
        <f t="array" ref="G226">_xlfn.IFS(AU226&lt;=30,"&lt;1 month",AND(AU226&gt;30,AU226&lt;=60),"1-2months",AU226&gt;60,"2months +")</f>
        <v>1-2months</v>
      </c>
      <c r="H226" s="1" t="str" cm="1">
        <f t="array" ref="H226">_xlfn.IFS(AT226&lt;5,"&lt;5times",AND(AT226&gt;=5,AT226&lt;=10),"05-10times",AND(AT226&gt;=11,AT226&lt;=15),"11-15times",AT226&gt;=16,"16times or more")</f>
        <v>05-10times</v>
      </c>
      <c r="I226" s="1" t="s">
        <v>99</v>
      </c>
      <c r="J226" s="1" t="str">
        <f t="shared" si="7"/>
        <v>7-8 years</v>
      </c>
      <c r="K226" s="2">
        <v>691</v>
      </c>
      <c r="L226" s="2">
        <v>0</v>
      </c>
      <c r="M226" s="2">
        <v>69</v>
      </c>
      <c r="N226" s="2">
        <v>10</v>
      </c>
      <c r="O226" s="2">
        <v>0</v>
      </c>
      <c r="P226" s="2">
        <v>130</v>
      </c>
      <c r="Q226" s="8">
        <v>0</v>
      </c>
      <c r="R226" s="8">
        <v>0</v>
      </c>
      <c r="S226" s="8">
        <v>0</v>
      </c>
      <c r="T226" s="8">
        <v>0</v>
      </c>
      <c r="U226" s="8">
        <v>0</v>
      </c>
      <c r="V226" s="8">
        <v>0</v>
      </c>
      <c r="W226" s="6">
        <v>4</v>
      </c>
      <c r="X226" s="6">
        <v>2</v>
      </c>
      <c r="Y226" s="6">
        <v>6</v>
      </c>
      <c r="Z226" s="6">
        <v>3</v>
      </c>
      <c r="AB226" s="1">
        <v>1548</v>
      </c>
      <c r="AC226" s="1">
        <v>1395</v>
      </c>
      <c r="AD226" s="1">
        <v>0</v>
      </c>
      <c r="AE226" s="1">
        <v>3</v>
      </c>
      <c r="AF226" s="1">
        <v>11</v>
      </c>
      <c r="AG226" s="1">
        <v>56</v>
      </c>
      <c r="AH226" s="1">
        <v>2785</v>
      </c>
      <c r="AI226" s="11">
        <f t="shared" si="6"/>
        <v>7.6301369863013697</v>
      </c>
      <c r="AJ226" s="1">
        <v>0</v>
      </c>
      <c r="AK226" s="1">
        <v>1</v>
      </c>
      <c r="AL226" s="1">
        <v>0</v>
      </c>
      <c r="AM226" s="1">
        <v>0</v>
      </c>
      <c r="AN226" s="1">
        <v>0</v>
      </c>
      <c r="AO226" s="1">
        <v>0</v>
      </c>
      <c r="AP226" s="1">
        <v>0</v>
      </c>
      <c r="AQ226" s="1">
        <v>0</v>
      </c>
      <c r="AR226" s="1">
        <v>0</v>
      </c>
      <c r="AS226" s="1">
        <v>1</v>
      </c>
      <c r="AT226" s="1">
        <v>5</v>
      </c>
      <c r="AU226" s="1">
        <v>38</v>
      </c>
      <c r="AV226" s="1">
        <v>63120</v>
      </c>
    </row>
    <row r="227" spans="1:48" s="1" customFormat="1" x14ac:dyDescent="0.25">
      <c r="A227" s="1" t="str" cm="1">
        <f t="array" ref="A227">_xlfn.IFS(AG227&gt;=70,"70 and Older",AND(AG227&gt;=60,AG227&lt;70),"60-69",AND(AG227&gt;=50,AG227&lt;60),"50-59",AND(AG227&gt;=40,AG227&lt;50),"40-49",AND(AG227&gt;=30,AG227&lt;40),"30-39",AND(AG227&gt;=20,AG227&lt;30),"20-29")</f>
        <v>20-29</v>
      </c>
      <c r="B227" s="1" t="str" cm="1">
        <f t="array" ref="B227">_xlfn.IFS(AO227=1,$AO$1,AP227=1,$AP$1,AQ227=1,$AQ$1,AR227=1,$AR$1,AS227=1,$AS$1)</f>
        <v>2nd Cycle</v>
      </c>
      <c r="C227" s="1" t="str" cm="1">
        <f t="array" ref="C227">_xlfn.IFS(AJ227=1,$AJ$1,AK227=1,$AK$1,AL227=1,$AL$1,AM227=1,$AM$1,AN227=1,$AN$1)</f>
        <v>Single</v>
      </c>
      <c r="D227" s="1">
        <v>0</v>
      </c>
      <c r="E227" s="1">
        <v>0</v>
      </c>
      <c r="F227" s="1" t="str" cm="1">
        <f t="array" ref="F227">_xlfn.IFS(AV227&lt;43783,"1.Low Income",AND(AV227&gt;=43783,AV227&lt;=64856),"2.Mid Income",AV227&gt;64856,"3.High Income")</f>
        <v>3.High Income</v>
      </c>
      <c r="G227" s="1" t="str" cm="1">
        <f t="array" ref="G227">_xlfn.IFS(AU227&lt;=30,"&lt;1 month",AND(AU227&gt;30,AU227&lt;=60),"1-2months",AU227&gt;60,"2months +")</f>
        <v>2months +</v>
      </c>
      <c r="H227" s="1" t="str" cm="1">
        <f t="array" ref="H227">_xlfn.IFS(AT227&lt;5,"&lt;5times",AND(AT227&gt;=5,AT227&lt;=10),"05-10times",AND(AT227&gt;=11,AT227&lt;=15),"11-15times",AT227&gt;=16,"16times or more")</f>
        <v>&lt;5times</v>
      </c>
      <c r="I227" s="1" t="s">
        <v>99</v>
      </c>
      <c r="J227" s="1" t="str">
        <f t="shared" si="7"/>
        <v>7-8 years</v>
      </c>
      <c r="K227" s="2">
        <v>519</v>
      </c>
      <c r="L227" s="2">
        <v>17</v>
      </c>
      <c r="M227" s="2">
        <v>813</v>
      </c>
      <c r="N227" s="2">
        <v>27</v>
      </c>
      <c r="O227" s="2">
        <v>173</v>
      </c>
      <c r="P227" s="2">
        <v>51</v>
      </c>
      <c r="Q227" s="8">
        <v>0</v>
      </c>
      <c r="R227" s="8">
        <v>0</v>
      </c>
      <c r="S227" s="8">
        <v>0</v>
      </c>
      <c r="T227" s="8">
        <v>0</v>
      </c>
      <c r="U227" s="8">
        <v>1</v>
      </c>
      <c r="V227" s="8">
        <v>0</v>
      </c>
      <c r="W227" s="6">
        <v>1</v>
      </c>
      <c r="X227" s="6">
        <v>4</v>
      </c>
      <c r="Y227" s="6">
        <v>6</v>
      </c>
      <c r="Z227" s="6">
        <v>6</v>
      </c>
      <c r="AB227" s="1">
        <v>1403</v>
      </c>
      <c r="AC227" s="1">
        <v>1371</v>
      </c>
      <c r="AD227" s="1">
        <v>0</v>
      </c>
      <c r="AE227" s="1">
        <v>3</v>
      </c>
      <c r="AF227" s="1">
        <v>11</v>
      </c>
      <c r="AG227" s="1">
        <v>25</v>
      </c>
      <c r="AH227" s="1">
        <v>2784</v>
      </c>
      <c r="AI227" s="11">
        <f t="shared" si="6"/>
        <v>7.6273972602739724</v>
      </c>
      <c r="AJ227" s="1">
        <v>0</v>
      </c>
      <c r="AK227" s="1">
        <v>0</v>
      </c>
      <c r="AL227" s="1">
        <v>1</v>
      </c>
      <c r="AM227" s="1">
        <v>0</v>
      </c>
      <c r="AN227" s="1">
        <v>0</v>
      </c>
      <c r="AO227" s="1">
        <v>1</v>
      </c>
      <c r="AP227" s="1">
        <v>0</v>
      </c>
      <c r="AQ227" s="1">
        <v>0</v>
      </c>
      <c r="AR227" s="1">
        <v>0</v>
      </c>
      <c r="AS227" s="1">
        <v>0</v>
      </c>
      <c r="AT227" s="1">
        <v>1</v>
      </c>
      <c r="AU227" s="1">
        <v>73</v>
      </c>
      <c r="AV227" s="1">
        <v>84865</v>
      </c>
    </row>
    <row r="228" spans="1:48" s="1" customFormat="1" x14ac:dyDescent="0.25">
      <c r="A228" s="1" t="str" cm="1">
        <f t="array" ref="A228">_xlfn.IFS(AG228&gt;=70,"70 and Older",AND(AG228&gt;=60,AG228&lt;70),"60-69",AND(AG228&gt;=50,AG228&lt;60),"50-59",AND(AG228&gt;=40,AG228&lt;50),"40-49",AND(AG228&gt;=30,AG228&lt;40),"30-39",AND(AG228&gt;=20,AG228&lt;30),"20-29")</f>
        <v>40-49</v>
      </c>
      <c r="B228" s="1" t="str" cm="1">
        <f t="array" ref="B228">_xlfn.IFS(AO228=1,$AO$1,AP228=1,$AP$1,AQ228=1,$AQ$1,AR228=1,$AR$1,AS228=1,$AS$1)</f>
        <v>Graduation</v>
      </c>
      <c r="C228" s="1" t="str" cm="1">
        <f t="array" ref="C228">_xlfn.IFS(AJ228=1,$AJ$1,AK228=1,$AK$1,AL228=1,$AL$1,AM228=1,$AM$1,AN228=1,$AN$1)</f>
        <v>Single</v>
      </c>
      <c r="D228" s="1">
        <v>0</v>
      </c>
      <c r="E228" s="1">
        <v>0</v>
      </c>
      <c r="F228" s="1" t="str" cm="1">
        <f t="array" ref="F228">_xlfn.IFS(AV228&lt;43783,"1.Low Income",AND(AV228&gt;=43783,AV228&lt;=64856),"2.Mid Income",AV228&gt;64856,"3.High Income")</f>
        <v>3.High Income</v>
      </c>
      <c r="G228" s="1" t="str" cm="1">
        <f t="array" ref="G228">_xlfn.IFS(AU228&lt;=30,"&lt;1 month",AND(AU228&gt;30,AU228&lt;=60),"1-2months",AU228&gt;60,"2months +")</f>
        <v>1-2months</v>
      </c>
      <c r="H228" s="1" t="str" cm="1">
        <f t="array" ref="H228">_xlfn.IFS(AT228&lt;5,"&lt;5times",AND(AT228&gt;=5,AT228&lt;=10),"05-10times",AND(AT228&gt;=11,AT228&lt;=15),"11-15times",AT228&gt;=16,"16times or more")</f>
        <v>&lt;5times</v>
      </c>
      <c r="I228" s="1" t="s">
        <v>99</v>
      </c>
      <c r="J228" s="1" t="str">
        <f t="shared" si="7"/>
        <v>7-8 years</v>
      </c>
      <c r="K228" s="2">
        <v>571</v>
      </c>
      <c r="L228" s="2">
        <v>12</v>
      </c>
      <c r="M228" s="2">
        <v>523</v>
      </c>
      <c r="N228" s="2">
        <v>63</v>
      </c>
      <c r="O228" s="2">
        <v>60</v>
      </c>
      <c r="P228" s="2">
        <v>24</v>
      </c>
      <c r="Q228" s="8">
        <v>0</v>
      </c>
      <c r="R228" s="8">
        <v>0</v>
      </c>
      <c r="S228" s="8">
        <v>0</v>
      </c>
      <c r="T228" s="8">
        <v>0</v>
      </c>
      <c r="U228" s="8">
        <v>0</v>
      </c>
      <c r="V228" s="8">
        <v>0</v>
      </c>
      <c r="W228" s="6">
        <v>1</v>
      </c>
      <c r="X228" s="6">
        <v>3</v>
      </c>
      <c r="Y228" s="6">
        <v>10</v>
      </c>
      <c r="Z228" s="6">
        <v>5</v>
      </c>
      <c r="AB228" s="1">
        <v>2158</v>
      </c>
      <c r="AC228" s="1">
        <v>2107</v>
      </c>
      <c r="AD228" s="1">
        <v>1</v>
      </c>
      <c r="AE228" s="1">
        <v>3</v>
      </c>
      <c r="AF228" s="1">
        <v>11</v>
      </c>
      <c r="AG228" s="1">
        <v>44</v>
      </c>
      <c r="AH228" s="1">
        <v>2784</v>
      </c>
      <c r="AI228" s="11">
        <f t="shared" si="6"/>
        <v>7.6273972602739724</v>
      </c>
      <c r="AJ228" s="1">
        <v>0</v>
      </c>
      <c r="AK228" s="1">
        <v>0</v>
      </c>
      <c r="AL228" s="1">
        <v>1</v>
      </c>
      <c r="AM228" s="1">
        <v>0</v>
      </c>
      <c r="AN228" s="1">
        <v>0</v>
      </c>
      <c r="AO228" s="1">
        <v>0</v>
      </c>
      <c r="AP228" s="1">
        <v>0</v>
      </c>
      <c r="AQ228" s="1">
        <v>1</v>
      </c>
      <c r="AR228" s="1">
        <v>0</v>
      </c>
      <c r="AS228" s="1">
        <v>0</v>
      </c>
      <c r="AT228" s="1">
        <v>1</v>
      </c>
      <c r="AU228" s="1">
        <v>56</v>
      </c>
      <c r="AV228" s="1">
        <v>84117</v>
      </c>
    </row>
    <row r="229" spans="1:48" s="1" customFormat="1" x14ac:dyDescent="0.25">
      <c r="A229" s="1" t="str" cm="1">
        <f t="array" ref="A229">_xlfn.IFS(AG229&gt;=70,"70 and Older",AND(AG229&gt;=60,AG229&lt;70),"60-69",AND(AG229&gt;=50,AG229&lt;60),"50-59",AND(AG229&gt;=40,AG229&lt;50),"40-49",AND(AG229&gt;=30,AG229&lt;40),"30-39",AND(AG229&gt;=20,AG229&lt;30),"20-29")</f>
        <v>50-59</v>
      </c>
      <c r="B229" s="1" t="str" cm="1">
        <f t="array" ref="B229">_xlfn.IFS(AO229=1,$AO$1,AP229=1,$AP$1,AQ229=1,$AQ$1,AR229=1,$AR$1,AS229=1,$AS$1)</f>
        <v>Master</v>
      </c>
      <c r="C229" s="1" t="str" cm="1">
        <f t="array" ref="C229">_xlfn.IFS(AJ229=1,$AJ$1,AK229=1,$AK$1,AL229=1,$AL$1,AM229=1,$AM$1,AN229=1,$AN$1)</f>
        <v>Married</v>
      </c>
      <c r="D229" s="1">
        <v>1</v>
      </c>
      <c r="E229" s="1">
        <v>0</v>
      </c>
      <c r="F229" s="1" t="str" cm="1">
        <f t="array" ref="F229">_xlfn.IFS(AV229&lt;43783,"1.Low Income",AND(AV229&gt;=43783,AV229&lt;=64856),"2.Mid Income",AV229&gt;64856,"3.High Income")</f>
        <v>3.High Income</v>
      </c>
      <c r="G229" s="1" t="str" cm="1">
        <f t="array" ref="G229">_xlfn.IFS(AU229&lt;=30,"&lt;1 month",AND(AU229&gt;30,AU229&lt;=60),"1-2months",AU229&gt;60,"2months +")</f>
        <v>2months +</v>
      </c>
      <c r="H229" s="1" t="str" cm="1">
        <f t="array" ref="H229">_xlfn.IFS(AT229&lt;5,"&lt;5times",AND(AT229&gt;=5,AT229&lt;=10),"05-10times",AND(AT229&gt;=11,AT229&lt;=15),"11-15times",AT229&gt;=16,"16times or more")</f>
        <v>&lt;5times</v>
      </c>
      <c r="I229" s="1" t="s">
        <v>99</v>
      </c>
      <c r="J229" s="1" t="str">
        <f t="shared" si="7"/>
        <v>7-8 years</v>
      </c>
      <c r="K229" s="2">
        <v>112</v>
      </c>
      <c r="L229" s="2">
        <v>19</v>
      </c>
      <c r="M229" s="2">
        <v>21</v>
      </c>
      <c r="N229" s="2">
        <v>16</v>
      </c>
      <c r="O229" s="2">
        <v>14</v>
      </c>
      <c r="P229" s="2">
        <v>5</v>
      </c>
      <c r="Q229" s="8">
        <v>0</v>
      </c>
      <c r="R229" s="8">
        <v>0</v>
      </c>
      <c r="S229" s="8">
        <v>0</v>
      </c>
      <c r="T229" s="8">
        <v>0</v>
      </c>
      <c r="U229" s="8">
        <v>0</v>
      </c>
      <c r="V229" s="8">
        <v>0</v>
      </c>
      <c r="W229" s="6">
        <v>3</v>
      </c>
      <c r="X229" s="6">
        <v>4</v>
      </c>
      <c r="Y229" s="6">
        <v>1</v>
      </c>
      <c r="Z229" s="6">
        <v>4</v>
      </c>
      <c r="AB229" s="1">
        <v>713</v>
      </c>
      <c r="AC229" s="1">
        <v>699</v>
      </c>
      <c r="AD229" s="1">
        <v>0</v>
      </c>
      <c r="AE229" s="1">
        <v>3</v>
      </c>
      <c r="AF229" s="1">
        <v>11</v>
      </c>
      <c r="AG229" s="1">
        <v>50</v>
      </c>
      <c r="AH229" s="1">
        <v>2784</v>
      </c>
      <c r="AI229" s="11">
        <f t="shared" si="6"/>
        <v>7.6273972602739724</v>
      </c>
      <c r="AJ229" s="1">
        <v>0</v>
      </c>
      <c r="AK229" s="1">
        <v>1</v>
      </c>
      <c r="AL229" s="1">
        <v>0</v>
      </c>
      <c r="AM229" s="1">
        <v>0</v>
      </c>
      <c r="AN229" s="1">
        <v>0</v>
      </c>
      <c r="AO229" s="1">
        <v>0</v>
      </c>
      <c r="AP229" s="1">
        <v>0</v>
      </c>
      <c r="AQ229" s="1">
        <v>0</v>
      </c>
      <c r="AR229" s="1">
        <v>1</v>
      </c>
      <c r="AS229" s="1">
        <v>0</v>
      </c>
      <c r="AT229" s="1">
        <v>4</v>
      </c>
      <c r="AU229" s="1">
        <v>72</v>
      </c>
      <c r="AV229" s="1">
        <v>65819</v>
      </c>
    </row>
    <row r="230" spans="1:48" s="1" customFormat="1" x14ac:dyDescent="0.25">
      <c r="A230" s="1" t="str" cm="1">
        <f t="array" ref="A230">_xlfn.IFS(AG230&gt;=70,"70 and Older",AND(AG230&gt;=60,AG230&lt;70),"60-69",AND(AG230&gt;=50,AG230&lt;60),"50-59",AND(AG230&gt;=40,AG230&lt;50),"40-49",AND(AG230&gt;=30,AG230&lt;40),"30-39",AND(AG230&gt;=20,AG230&lt;30),"20-29")</f>
        <v>30-39</v>
      </c>
      <c r="B230" s="1" t="str" cm="1">
        <f t="array" ref="B230">_xlfn.IFS(AO230=1,$AO$1,AP230=1,$AP$1,AQ230=1,$AQ$1,AR230=1,$AR$1,AS230=1,$AS$1)</f>
        <v>PhD</v>
      </c>
      <c r="C230" s="1" t="str" cm="1">
        <f t="array" ref="C230">_xlfn.IFS(AJ230=1,$AJ$1,AK230=1,$AK$1,AL230=1,$AL$1,AM230=1,$AM$1,AN230=1,$AN$1)</f>
        <v>Single</v>
      </c>
      <c r="D230" s="1">
        <v>1</v>
      </c>
      <c r="E230" s="1">
        <v>1</v>
      </c>
      <c r="F230" s="1" t="str" cm="1">
        <f t="array" ref="F230">_xlfn.IFS(AV230&lt;43783,"1.Low Income",AND(AV230&gt;=43783,AV230&lt;=64856),"2.Mid Income",AV230&gt;64856,"3.High Income")</f>
        <v>3.High Income</v>
      </c>
      <c r="G230" s="1" t="str" cm="1">
        <f t="array" ref="G230">_xlfn.IFS(AU230&lt;=30,"&lt;1 month",AND(AU230&gt;30,AU230&lt;=60),"1-2months",AU230&gt;60,"2months +")</f>
        <v>2months +</v>
      </c>
      <c r="H230" s="1" t="str" cm="1">
        <f t="array" ref="H230">_xlfn.IFS(AT230&lt;5,"&lt;5times",AND(AT230&gt;=5,AT230&lt;=10),"05-10times",AND(AT230&gt;=11,AT230&lt;=15),"11-15times",AT230&gt;=16,"16times or more")</f>
        <v>&lt;5times</v>
      </c>
      <c r="I230" s="1" t="s">
        <v>99</v>
      </c>
      <c r="J230" s="1" t="str">
        <f t="shared" si="7"/>
        <v>7-8 years</v>
      </c>
      <c r="K230" s="2">
        <v>130</v>
      </c>
      <c r="L230" s="2">
        <v>0</v>
      </c>
      <c r="M230" s="2">
        <v>16</v>
      </c>
      <c r="N230" s="2">
        <v>0</v>
      </c>
      <c r="O230" s="2">
        <v>0</v>
      </c>
      <c r="P230" s="2">
        <v>5</v>
      </c>
      <c r="Q230" s="8">
        <v>0</v>
      </c>
      <c r="R230" s="8">
        <v>0</v>
      </c>
      <c r="S230" s="8">
        <v>0</v>
      </c>
      <c r="T230" s="8">
        <v>1</v>
      </c>
      <c r="U230" s="8">
        <v>0</v>
      </c>
      <c r="V230" s="8">
        <v>0</v>
      </c>
      <c r="W230" s="6">
        <v>5</v>
      </c>
      <c r="X230" s="6">
        <v>3</v>
      </c>
      <c r="Y230" s="6">
        <v>1</v>
      </c>
      <c r="Z230" s="6">
        <v>4</v>
      </c>
      <c r="AB230" s="1">
        <v>64</v>
      </c>
      <c r="AC230" s="1">
        <v>47</v>
      </c>
      <c r="AD230" s="1">
        <v>0</v>
      </c>
      <c r="AE230" s="1">
        <v>3</v>
      </c>
      <c r="AF230" s="1">
        <v>11</v>
      </c>
      <c r="AG230" s="1">
        <v>36</v>
      </c>
      <c r="AH230" s="1">
        <v>2784</v>
      </c>
      <c r="AI230" s="11">
        <f t="shared" si="6"/>
        <v>7.6273972602739724</v>
      </c>
      <c r="AJ230" s="1">
        <v>0</v>
      </c>
      <c r="AK230" s="1">
        <v>0</v>
      </c>
      <c r="AL230" s="1">
        <v>1</v>
      </c>
      <c r="AM230" s="1">
        <v>0</v>
      </c>
      <c r="AN230" s="1">
        <v>0</v>
      </c>
      <c r="AO230" s="1">
        <v>0</v>
      </c>
      <c r="AP230" s="1">
        <v>0</v>
      </c>
      <c r="AQ230" s="1">
        <v>0</v>
      </c>
      <c r="AR230" s="1">
        <v>0</v>
      </c>
      <c r="AS230" s="1">
        <v>1</v>
      </c>
      <c r="AT230" s="1">
        <v>4</v>
      </c>
      <c r="AU230" s="1">
        <v>77</v>
      </c>
      <c r="AV230" s="1">
        <v>65352</v>
      </c>
    </row>
    <row r="231" spans="1:48" s="1" customFormat="1" x14ac:dyDescent="0.25">
      <c r="A231" s="1" t="str" cm="1">
        <f t="array" ref="A231">_xlfn.IFS(AG231&gt;=70,"70 and Older",AND(AG231&gt;=60,AG231&lt;70),"60-69",AND(AG231&gt;=50,AG231&lt;60),"50-59",AND(AG231&gt;=40,AG231&lt;50),"40-49",AND(AG231&gt;=30,AG231&lt;40),"30-39",AND(AG231&gt;=20,AG231&lt;30),"20-29")</f>
        <v>40-49</v>
      </c>
      <c r="B231" s="1" t="str" cm="1">
        <f t="array" ref="B231">_xlfn.IFS(AO231=1,$AO$1,AP231=1,$AP$1,AQ231=1,$AQ$1,AR231=1,$AR$1,AS231=1,$AS$1)</f>
        <v>Graduation</v>
      </c>
      <c r="C231" s="1" t="str" cm="1">
        <f t="array" ref="C231">_xlfn.IFS(AJ231=1,$AJ$1,AK231=1,$AK$1,AL231=1,$AL$1,AM231=1,$AM$1,AN231=1,$AN$1)</f>
        <v>Married</v>
      </c>
      <c r="D231" s="1">
        <v>1</v>
      </c>
      <c r="E231" s="1">
        <v>0</v>
      </c>
      <c r="F231" s="1" t="str" cm="1">
        <f t="array" ref="F231">_xlfn.IFS(AV231&lt;43783,"1.Low Income",AND(AV231&gt;=43783,AV231&lt;=64856),"2.Mid Income",AV231&gt;64856,"3.High Income")</f>
        <v>2.Mid Income</v>
      </c>
      <c r="G231" s="1" t="str" cm="1">
        <f t="array" ref="G231">_xlfn.IFS(AU231&lt;=30,"&lt;1 month",AND(AU231&gt;30,AU231&lt;=60),"1-2months",AU231&gt;60,"2months +")</f>
        <v>1-2months</v>
      </c>
      <c r="H231" s="1" t="str" cm="1">
        <f t="array" ref="H231">_xlfn.IFS(AT231&lt;5,"&lt;5times",AND(AT231&gt;=5,AT231&lt;=10),"05-10times",AND(AT231&gt;=11,AT231&lt;=15),"11-15times",AT231&gt;=16,"16times or more")</f>
        <v>05-10times</v>
      </c>
      <c r="I231" s="1" t="s">
        <v>99</v>
      </c>
      <c r="J231" s="1" t="str">
        <f t="shared" si="7"/>
        <v>7-8 years</v>
      </c>
      <c r="K231" s="2">
        <v>38</v>
      </c>
      <c r="L231" s="2">
        <v>1</v>
      </c>
      <c r="M231" s="2">
        <v>24</v>
      </c>
      <c r="N231" s="2">
        <v>0</v>
      </c>
      <c r="O231" s="2">
        <v>0</v>
      </c>
      <c r="P231" s="2">
        <v>0</v>
      </c>
      <c r="Q231" s="8">
        <v>0</v>
      </c>
      <c r="R231" s="8">
        <v>0</v>
      </c>
      <c r="S231" s="8">
        <v>0</v>
      </c>
      <c r="T231" s="8">
        <v>0</v>
      </c>
      <c r="U231" s="8">
        <v>0</v>
      </c>
      <c r="V231" s="8">
        <v>0</v>
      </c>
      <c r="W231" s="6">
        <v>1</v>
      </c>
      <c r="X231" s="6">
        <v>2</v>
      </c>
      <c r="Y231" s="6">
        <v>0</v>
      </c>
      <c r="Z231" s="6">
        <v>3</v>
      </c>
      <c r="AB231" s="1">
        <v>81</v>
      </c>
      <c r="AC231" s="1">
        <v>69</v>
      </c>
      <c r="AD231" s="1">
        <v>0</v>
      </c>
      <c r="AE231" s="1">
        <v>3</v>
      </c>
      <c r="AF231" s="1">
        <v>11</v>
      </c>
      <c r="AG231" s="1">
        <v>47</v>
      </c>
      <c r="AH231" s="1">
        <v>2784</v>
      </c>
      <c r="AI231" s="11">
        <f t="shared" si="6"/>
        <v>7.6273972602739724</v>
      </c>
      <c r="AJ231" s="1">
        <v>0</v>
      </c>
      <c r="AK231" s="1">
        <v>1</v>
      </c>
      <c r="AL231" s="1">
        <v>0</v>
      </c>
      <c r="AM231" s="1">
        <v>0</v>
      </c>
      <c r="AN231" s="1">
        <v>0</v>
      </c>
      <c r="AO231" s="1">
        <v>0</v>
      </c>
      <c r="AP231" s="1">
        <v>0</v>
      </c>
      <c r="AQ231" s="1">
        <v>1</v>
      </c>
      <c r="AR231" s="1">
        <v>0</v>
      </c>
      <c r="AS231" s="1">
        <v>0</v>
      </c>
      <c r="AT231" s="1">
        <v>5</v>
      </c>
      <c r="AU231" s="1">
        <v>49</v>
      </c>
      <c r="AV231" s="1">
        <v>60839</v>
      </c>
    </row>
    <row r="232" spans="1:48" s="1" customFormat="1" x14ac:dyDescent="0.25">
      <c r="A232" s="1" t="str" cm="1">
        <f t="array" ref="A232">_xlfn.IFS(AG232&gt;=70,"70 and Older",AND(AG232&gt;=60,AG232&lt;70),"60-69",AND(AG232&gt;=50,AG232&lt;60),"50-59",AND(AG232&gt;=40,AG232&lt;50),"40-49",AND(AG232&gt;=30,AG232&lt;40),"30-39",AND(AG232&gt;=20,AG232&lt;30),"20-29")</f>
        <v>40-49</v>
      </c>
      <c r="B232" s="1" t="str" cm="1">
        <f t="array" ref="B232">_xlfn.IFS(AO232=1,$AO$1,AP232=1,$AP$1,AQ232=1,$AQ$1,AR232=1,$AR$1,AS232=1,$AS$1)</f>
        <v>Graduation</v>
      </c>
      <c r="C232" s="1" t="str" cm="1">
        <f t="array" ref="C232">_xlfn.IFS(AJ232=1,$AJ$1,AK232=1,$AK$1,AL232=1,$AL$1,AM232=1,$AM$1,AN232=1,$AN$1)</f>
        <v>Divorced</v>
      </c>
      <c r="D232" s="1">
        <v>1</v>
      </c>
      <c r="E232" s="1">
        <v>0</v>
      </c>
      <c r="F232" s="1" t="str" cm="1">
        <f t="array" ref="F232">_xlfn.IFS(AV232&lt;43783,"1.Low Income",AND(AV232&gt;=43783,AV232&lt;=64856),"2.Mid Income",AV232&gt;64856,"3.High Income")</f>
        <v>3.High Income</v>
      </c>
      <c r="G232" s="1" t="str" cm="1">
        <f t="array" ref="G232">_xlfn.IFS(AU232&lt;=30,"&lt;1 month",AND(AU232&gt;30,AU232&lt;=60),"1-2months",AU232&gt;60,"2months +")</f>
        <v>&lt;1 month</v>
      </c>
      <c r="H232" s="1" t="str" cm="1">
        <f t="array" ref="H232">_xlfn.IFS(AT232&lt;5,"&lt;5times",AND(AT232&gt;=5,AT232&lt;=10),"05-10times",AND(AT232&gt;=11,AT232&lt;=15),"11-15times",AT232&gt;=16,"16times or more")</f>
        <v>&lt;5times</v>
      </c>
      <c r="I232" s="1" t="s">
        <v>99</v>
      </c>
      <c r="J232" s="1" t="str">
        <f t="shared" si="7"/>
        <v>7-8 years</v>
      </c>
      <c r="K232" s="2">
        <v>171</v>
      </c>
      <c r="L232" s="2">
        <v>3</v>
      </c>
      <c r="M232" s="2">
        <v>129</v>
      </c>
      <c r="N232" s="2">
        <v>26</v>
      </c>
      <c r="O232" s="2">
        <v>24</v>
      </c>
      <c r="P232" s="2">
        <v>62</v>
      </c>
      <c r="Q232" s="8">
        <v>0</v>
      </c>
      <c r="R232" s="8">
        <v>0</v>
      </c>
      <c r="S232" s="8">
        <v>0</v>
      </c>
      <c r="T232" s="8">
        <v>0</v>
      </c>
      <c r="U232" s="8">
        <v>0</v>
      </c>
      <c r="V232" s="8">
        <v>0</v>
      </c>
      <c r="W232" s="6">
        <v>4</v>
      </c>
      <c r="X232" s="6">
        <v>6</v>
      </c>
      <c r="Y232" s="6">
        <v>1</v>
      </c>
      <c r="Z232" s="6">
        <v>6</v>
      </c>
      <c r="AB232" s="1">
        <v>149</v>
      </c>
      <c r="AC232" s="1">
        <v>118</v>
      </c>
      <c r="AD232" s="1">
        <v>0</v>
      </c>
      <c r="AE232" s="1">
        <v>3</v>
      </c>
      <c r="AF232" s="1">
        <v>11</v>
      </c>
      <c r="AG232" s="1">
        <v>49</v>
      </c>
      <c r="AH232" s="1">
        <v>2783</v>
      </c>
      <c r="AI232" s="11">
        <f t="shared" si="6"/>
        <v>7.624657534246575</v>
      </c>
      <c r="AJ232" s="1">
        <v>1</v>
      </c>
      <c r="AK232" s="1">
        <v>0</v>
      </c>
      <c r="AL232" s="1">
        <v>0</v>
      </c>
      <c r="AM232" s="1">
        <v>0</v>
      </c>
      <c r="AN232" s="1">
        <v>0</v>
      </c>
      <c r="AO232" s="1">
        <v>0</v>
      </c>
      <c r="AP232" s="1">
        <v>0</v>
      </c>
      <c r="AQ232" s="1">
        <v>1</v>
      </c>
      <c r="AR232" s="1">
        <v>0</v>
      </c>
      <c r="AS232" s="1">
        <v>0</v>
      </c>
      <c r="AT232" s="1">
        <v>4</v>
      </c>
      <c r="AU232" s="1">
        <v>9</v>
      </c>
      <c r="AV232" s="1">
        <v>65735</v>
      </c>
    </row>
    <row r="233" spans="1:48" s="1" customFormat="1" x14ac:dyDescent="0.25">
      <c r="A233" s="1" t="str" cm="1">
        <f t="array" ref="A233">_xlfn.IFS(AG233&gt;=70,"70 and Older",AND(AG233&gt;=60,AG233&lt;70),"60-69",AND(AG233&gt;=50,AG233&lt;60),"50-59",AND(AG233&gt;=40,AG233&lt;50),"40-49",AND(AG233&gt;=30,AG233&lt;40),"30-39",AND(AG233&gt;=20,AG233&lt;30),"20-29")</f>
        <v>50-59</v>
      </c>
      <c r="B233" s="1" t="str" cm="1">
        <f t="array" ref="B233">_xlfn.IFS(AO233=1,$AO$1,AP233=1,$AP$1,AQ233=1,$AQ$1,AR233=1,$AR$1,AS233=1,$AS$1)</f>
        <v>Master</v>
      </c>
      <c r="C233" s="1" t="str" cm="1">
        <f t="array" ref="C233">_xlfn.IFS(AJ233=1,$AJ$1,AK233=1,$AK$1,AL233=1,$AL$1,AM233=1,$AM$1,AN233=1,$AN$1)</f>
        <v>Single</v>
      </c>
      <c r="D233" s="1">
        <v>1</v>
      </c>
      <c r="E233" s="1">
        <v>0</v>
      </c>
      <c r="F233" s="1" t="str" cm="1">
        <f t="array" ref="F233">_xlfn.IFS(AV233&lt;43783,"1.Low Income",AND(AV233&gt;=43783,AV233&lt;=64856),"2.Mid Income",AV233&gt;64856,"3.High Income")</f>
        <v>2.Mid Income</v>
      </c>
      <c r="G233" s="1" t="str" cm="1">
        <f t="array" ref="G233">_xlfn.IFS(AU233&lt;=30,"&lt;1 month",AND(AU233&gt;30,AU233&lt;=60),"1-2months",AU233&gt;60,"2months +")</f>
        <v>&lt;1 month</v>
      </c>
      <c r="H233" s="1" t="str" cm="1">
        <f t="array" ref="H233">_xlfn.IFS(AT233&lt;5,"&lt;5times",AND(AT233&gt;=5,AT233&lt;=10),"05-10times",AND(AT233&gt;=11,AT233&lt;=15),"11-15times",AT233&gt;=16,"16times or more")</f>
        <v>&lt;5times</v>
      </c>
      <c r="I233" s="1" t="s">
        <v>99</v>
      </c>
      <c r="J233" s="1" t="str">
        <f t="shared" si="7"/>
        <v>7-8 years</v>
      </c>
      <c r="K233" s="2">
        <v>6</v>
      </c>
      <c r="L233" s="2">
        <v>0</v>
      </c>
      <c r="M233" s="2">
        <v>5</v>
      </c>
      <c r="N233" s="2">
        <v>0</v>
      </c>
      <c r="O233" s="2">
        <v>0</v>
      </c>
      <c r="P233" s="2">
        <v>1</v>
      </c>
      <c r="Q233" s="8">
        <v>0</v>
      </c>
      <c r="R233" s="8">
        <v>0</v>
      </c>
      <c r="S233" s="8">
        <v>0</v>
      </c>
      <c r="T233" s="8">
        <v>0</v>
      </c>
      <c r="U233" s="8">
        <v>0</v>
      </c>
      <c r="V233" s="8">
        <v>0</v>
      </c>
      <c r="W233" s="6">
        <v>1</v>
      </c>
      <c r="X233" s="6">
        <v>1</v>
      </c>
      <c r="Y233" s="6">
        <v>0</v>
      </c>
      <c r="Z233" s="6">
        <v>2</v>
      </c>
      <c r="AB233" s="1">
        <v>119</v>
      </c>
      <c r="AC233" s="1">
        <v>116</v>
      </c>
      <c r="AD233" s="1">
        <v>0</v>
      </c>
      <c r="AE233" s="1">
        <v>3</v>
      </c>
      <c r="AF233" s="1">
        <v>11</v>
      </c>
      <c r="AG233" s="1">
        <v>55</v>
      </c>
      <c r="AH233" s="1">
        <v>2783</v>
      </c>
      <c r="AI233" s="11">
        <f t="shared" si="6"/>
        <v>7.624657534246575</v>
      </c>
      <c r="AJ233" s="1">
        <v>0</v>
      </c>
      <c r="AK233" s="1">
        <v>0</v>
      </c>
      <c r="AL233" s="1">
        <v>1</v>
      </c>
      <c r="AM233" s="1">
        <v>0</v>
      </c>
      <c r="AN233" s="1">
        <v>0</v>
      </c>
      <c r="AO233" s="1">
        <v>0</v>
      </c>
      <c r="AP233" s="1">
        <v>0</v>
      </c>
      <c r="AQ233" s="1">
        <v>0</v>
      </c>
      <c r="AR233" s="1">
        <v>1</v>
      </c>
      <c r="AS233" s="1">
        <v>0</v>
      </c>
      <c r="AT233" s="1">
        <v>4</v>
      </c>
      <c r="AU233" s="1">
        <v>28</v>
      </c>
      <c r="AV233" s="1">
        <v>64587</v>
      </c>
    </row>
    <row r="234" spans="1:48" s="1" customFormat="1" x14ac:dyDescent="0.25">
      <c r="A234" s="1" t="str" cm="1">
        <f t="array" ref="A234">_xlfn.IFS(AG234&gt;=70,"70 and Older",AND(AG234&gt;=60,AG234&lt;70),"60-69",AND(AG234&gt;=50,AG234&lt;60),"50-59",AND(AG234&gt;=40,AG234&lt;50),"40-49",AND(AG234&gt;=30,AG234&lt;40),"30-39",AND(AG234&gt;=20,AG234&lt;30),"20-29")</f>
        <v>40-49</v>
      </c>
      <c r="B234" s="1" t="str" cm="1">
        <f t="array" ref="B234">_xlfn.IFS(AO234=1,$AO$1,AP234=1,$AP$1,AQ234=1,$AQ$1,AR234=1,$AR$1,AS234=1,$AS$1)</f>
        <v>Graduation</v>
      </c>
      <c r="C234" s="1" t="str" cm="1">
        <f t="array" ref="C234">_xlfn.IFS(AJ234=1,$AJ$1,AK234=1,$AK$1,AL234=1,$AL$1,AM234=1,$AM$1,AN234=1,$AN$1)</f>
        <v>Together</v>
      </c>
      <c r="D234" s="1">
        <v>0</v>
      </c>
      <c r="E234" s="1">
        <v>1</v>
      </c>
      <c r="F234" s="1" t="str" cm="1">
        <f t="array" ref="F234">_xlfn.IFS(AV234&lt;43783,"1.Low Income",AND(AV234&gt;=43783,AV234&lt;=64856),"2.Mid Income",AV234&gt;64856,"3.High Income")</f>
        <v>2.Mid Income</v>
      </c>
      <c r="G234" s="1" t="str" cm="1">
        <f t="array" ref="G234">_xlfn.IFS(AU234&lt;=30,"&lt;1 month",AND(AU234&gt;30,AU234&lt;=60),"1-2months",AU234&gt;60,"2months +")</f>
        <v>1-2months</v>
      </c>
      <c r="H234" s="1" t="str" cm="1">
        <f t="array" ref="H234">_xlfn.IFS(AT234&lt;5,"&lt;5times",AND(AT234&gt;=5,AT234&lt;=10),"05-10times",AND(AT234&gt;=11,AT234&lt;=15),"11-15times",AT234&gt;=16,"16times or more")</f>
        <v>05-10times</v>
      </c>
      <c r="I234" s="1" t="s">
        <v>99</v>
      </c>
      <c r="J234" s="1" t="str">
        <f t="shared" si="7"/>
        <v>7-8 years</v>
      </c>
      <c r="K234" s="2">
        <v>270</v>
      </c>
      <c r="L234" s="2">
        <v>3</v>
      </c>
      <c r="M234" s="2">
        <v>27</v>
      </c>
      <c r="N234" s="2">
        <v>39</v>
      </c>
      <c r="O234" s="2">
        <v>6</v>
      </c>
      <c r="P234" s="2">
        <v>99</v>
      </c>
      <c r="Q234" s="8">
        <v>0</v>
      </c>
      <c r="R234" s="8">
        <v>0</v>
      </c>
      <c r="S234" s="8">
        <v>0</v>
      </c>
      <c r="T234" s="8">
        <v>0</v>
      </c>
      <c r="U234" s="8">
        <v>0</v>
      </c>
      <c r="V234" s="8">
        <v>0</v>
      </c>
      <c r="W234" s="6">
        <v>7</v>
      </c>
      <c r="X234" s="6">
        <v>7</v>
      </c>
      <c r="Y234" s="6">
        <v>1</v>
      </c>
      <c r="Z234" s="6">
        <v>5</v>
      </c>
      <c r="AB234" s="1">
        <v>614</v>
      </c>
      <c r="AC234" s="1">
        <v>566</v>
      </c>
      <c r="AD234" s="1">
        <v>0</v>
      </c>
      <c r="AE234" s="1">
        <v>3</v>
      </c>
      <c r="AF234" s="1">
        <v>11</v>
      </c>
      <c r="AG234" s="1">
        <v>40</v>
      </c>
      <c r="AH234" s="1">
        <v>2783</v>
      </c>
      <c r="AI234" s="11">
        <f t="shared" si="6"/>
        <v>7.624657534246575</v>
      </c>
      <c r="AJ234" s="1">
        <v>0</v>
      </c>
      <c r="AK234" s="1">
        <v>0</v>
      </c>
      <c r="AL234" s="1">
        <v>0</v>
      </c>
      <c r="AM234" s="1">
        <v>1</v>
      </c>
      <c r="AN234" s="1">
        <v>0</v>
      </c>
      <c r="AO234" s="1">
        <v>0</v>
      </c>
      <c r="AP234" s="1">
        <v>0</v>
      </c>
      <c r="AQ234" s="1">
        <v>1</v>
      </c>
      <c r="AR234" s="1">
        <v>0</v>
      </c>
      <c r="AS234" s="1">
        <v>0</v>
      </c>
      <c r="AT234" s="1">
        <v>5</v>
      </c>
      <c r="AU234" s="1">
        <v>42</v>
      </c>
      <c r="AV234" s="1">
        <v>62061</v>
      </c>
    </row>
    <row r="235" spans="1:48" s="1" customFormat="1" x14ac:dyDescent="0.25">
      <c r="A235" s="1" t="str" cm="1">
        <f t="array" ref="A235">_xlfn.IFS(AG235&gt;=70,"70 and Older",AND(AG235&gt;=60,AG235&lt;70),"60-69",AND(AG235&gt;=50,AG235&lt;60),"50-59",AND(AG235&gt;=40,AG235&lt;50),"40-49",AND(AG235&gt;=30,AG235&lt;40),"30-39",AND(AG235&gt;=20,AG235&lt;30),"20-29")</f>
        <v>40-49</v>
      </c>
      <c r="B235" s="1" t="str" cm="1">
        <f t="array" ref="B235">_xlfn.IFS(AO235=1,$AO$1,AP235=1,$AP$1,AQ235=1,$AQ$1,AR235=1,$AR$1,AS235=1,$AS$1)</f>
        <v>PhD</v>
      </c>
      <c r="C235" s="1" t="str" cm="1">
        <f t="array" ref="C235">_xlfn.IFS(AJ235=1,$AJ$1,AK235=1,$AK$1,AL235=1,$AL$1,AM235=1,$AM$1,AN235=1,$AN$1)</f>
        <v>Single</v>
      </c>
      <c r="D235" s="1">
        <v>1</v>
      </c>
      <c r="E235" s="1">
        <v>0</v>
      </c>
      <c r="F235" s="1" t="str" cm="1">
        <f t="array" ref="F235">_xlfn.IFS(AV235&lt;43783,"1.Low Income",AND(AV235&gt;=43783,AV235&lt;=64856),"2.Mid Income",AV235&gt;64856,"3.High Income")</f>
        <v>2.Mid Income</v>
      </c>
      <c r="G235" s="1" t="str" cm="1">
        <f t="array" ref="G235">_xlfn.IFS(AU235&lt;=30,"&lt;1 month",AND(AU235&gt;30,AU235&lt;=60),"1-2months",AU235&gt;60,"2months +")</f>
        <v>1-2months</v>
      </c>
      <c r="H235" s="1" t="str" cm="1">
        <f t="array" ref="H235">_xlfn.IFS(AT235&lt;5,"&lt;5times",AND(AT235&gt;=5,AT235&lt;=10),"05-10times",AND(AT235&gt;=11,AT235&lt;=15),"11-15times",AT235&gt;=16,"16times or more")</f>
        <v>05-10times</v>
      </c>
      <c r="I235" s="1" t="s">
        <v>99</v>
      </c>
      <c r="J235" s="1" t="str">
        <f t="shared" si="7"/>
        <v>7-8 years</v>
      </c>
      <c r="K235" s="2">
        <v>1</v>
      </c>
      <c r="L235" s="2">
        <v>3</v>
      </c>
      <c r="M235" s="2">
        <v>4</v>
      </c>
      <c r="N235" s="2">
        <v>2</v>
      </c>
      <c r="O235" s="2">
        <v>2</v>
      </c>
      <c r="P235" s="2">
        <v>6</v>
      </c>
      <c r="Q235" s="8">
        <v>0</v>
      </c>
      <c r="R235" s="8">
        <v>0</v>
      </c>
      <c r="S235" s="8">
        <v>0</v>
      </c>
      <c r="T235" s="8">
        <v>0</v>
      </c>
      <c r="U235" s="8">
        <v>0</v>
      </c>
      <c r="V235" s="8">
        <v>0</v>
      </c>
      <c r="W235" s="6">
        <v>1</v>
      </c>
      <c r="X235" s="6">
        <v>1</v>
      </c>
      <c r="Y235" s="6">
        <v>0</v>
      </c>
      <c r="Z235" s="6">
        <v>2</v>
      </c>
      <c r="AB235" s="1">
        <v>32</v>
      </c>
      <c r="AC235" s="1">
        <v>31</v>
      </c>
      <c r="AD235" s="1">
        <v>0</v>
      </c>
      <c r="AE235" s="1">
        <v>3</v>
      </c>
      <c r="AF235" s="1">
        <v>11</v>
      </c>
      <c r="AG235" s="1">
        <v>46</v>
      </c>
      <c r="AH235" s="1">
        <v>2783</v>
      </c>
      <c r="AI235" s="11">
        <f t="shared" si="6"/>
        <v>7.624657534246575</v>
      </c>
      <c r="AJ235" s="1">
        <v>0</v>
      </c>
      <c r="AK235" s="1">
        <v>0</v>
      </c>
      <c r="AL235" s="1">
        <v>1</v>
      </c>
      <c r="AM235" s="1">
        <v>0</v>
      </c>
      <c r="AN235" s="1">
        <v>0</v>
      </c>
      <c r="AO235" s="1">
        <v>0</v>
      </c>
      <c r="AP235" s="1">
        <v>0</v>
      </c>
      <c r="AQ235" s="1">
        <v>0</v>
      </c>
      <c r="AR235" s="1">
        <v>0</v>
      </c>
      <c r="AS235" s="1">
        <v>1</v>
      </c>
      <c r="AT235" s="1">
        <v>5</v>
      </c>
      <c r="AU235" s="1">
        <v>60</v>
      </c>
      <c r="AV235" s="1">
        <v>60474</v>
      </c>
    </row>
    <row r="236" spans="1:48" s="1" customFormat="1" x14ac:dyDescent="0.25">
      <c r="A236" s="1" t="str" cm="1">
        <f t="array" ref="A236">_xlfn.IFS(AG236&gt;=70,"70 and Older",AND(AG236&gt;=60,AG236&lt;70),"60-69",AND(AG236&gt;=50,AG236&lt;60),"50-59",AND(AG236&gt;=40,AG236&lt;50),"40-49",AND(AG236&gt;=30,AG236&lt;40),"30-39",AND(AG236&gt;=20,AG236&lt;30),"20-29")</f>
        <v>30-39</v>
      </c>
      <c r="B236" s="1" t="str" cm="1">
        <f t="array" ref="B236">_xlfn.IFS(AO236=1,$AO$1,AP236=1,$AP$1,AQ236=1,$AQ$1,AR236=1,$AR$1,AS236=1,$AS$1)</f>
        <v>Graduation</v>
      </c>
      <c r="C236" s="1" t="str" cm="1">
        <f t="array" ref="C236">_xlfn.IFS(AJ236=1,$AJ$1,AK236=1,$AK$1,AL236=1,$AL$1,AM236=1,$AM$1,AN236=1,$AN$1)</f>
        <v>Single</v>
      </c>
      <c r="D236" s="1">
        <v>0</v>
      </c>
      <c r="E236" s="1">
        <v>0</v>
      </c>
      <c r="F236" s="1" t="str" cm="1">
        <f t="array" ref="F236">_xlfn.IFS(AV236&lt;43783,"1.Low Income",AND(AV236&gt;=43783,AV236&lt;=64856),"2.Mid Income",AV236&gt;64856,"3.High Income")</f>
        <v>2.Mid Income</v>
      </c>
      <c r="G236" s="1" t="str" cm="1">
        <f t="array" ref="G236">_xlfn.IFS(AU236&lt;=30,"&lt;1 month",AND(AU236&gt;30,AU236&lt;=60),"1-2months",AU236&gt;60,"2months +")</f>
        <v>2months +</v>
      </c>
      <c r="H236" s="1" t="str" cm="1">
        <f t="array" ref="H236">_xlfn.IFS(AT236&lt;5,"&lt;5times",AND(AT236&gt;=5,AT236&lt;=10),"05-10times",AND(AT236&gt;=11,AT236&lt;=15),"11-15times",AT236&gt;=16,"16times or more")</f>
        <v>05-10times</v>
      </c>
      <c r="I236" s="1" t="s">
        <v>99</v>
      </c>
      <c r="J236" s="1" t="str">
        <f t="shared" si="7"/>
        <v>7-8 years</v>
      </c>
      <c r="K236" s="2">
        <v>6</v>
      </c>
      <c r="L236" s="2">
        <v>1</v>
      </c>
      <c r="M236" s="2">
        <v>7</v>
      </c>
      <c r="N236" s="2">
        <v>23</v>
      </c>
      <c r="O236" s="2">
        <v>4</v>
      </c>
      <c r="P236" s="2">
        <v>19</v>
      </c>
      <c r="Q236" s="8">
        <v>0</v>
      </c>
      <c r="R236" s="8">
        <v>0</v>
      </c>
      <c r="S236" s="8">
        <v>0</v>
      </c>
      <c r="T236" s="8">
        <v>0</v>
      </c>
      <c r="U236" s="8">
        <v>0</v>
      </c>
      <c r="V236" s="8">
        <v>0</v>
      </c>
      <c r="W236" s="6">
        <v>1</v>
      </c>
      <c r="X236" s="6">
        <v>1</v>
      </c>
      <c r="Y236" s="6">
        <v>1</v>
      </c>
      <c r="Z236" s="6">
        <v>2</v>
      </c>
      <c r="AB236" s="1">
        <v>18</v>
      </c>
      <c r="AC236" s="1">
        <v>9</v>
      </c>
      <c r="AD236" s="1">
        <v>1</v>
      </c>
      <c r="AE236" s="1">
        <v>3</v>
      </c>
      <c r="AF236" s="1">
        <v>11</v>
      </c>
      <c r="AG236" s="1">
        <v>34</v>
      </c>
      <c r="AH236" s="1">
        <v>2783</v>
      </c>
      <c r="AI236" s="11">
        <f t="shared" si="6"/>
        <v>7.624657534246575</v>
      </c>
      <c r="AJ236" s="1">
        <v>0</v>
      </c>
      <c r="AK236" s="1">
        <v>0</v>
      </c>
      <c r="AL236" s="1">
        <v>1</v>
      </c>
      <c r="AM236" s="1">
        <v>0</v>
      </c>
      <c r="AN236" s="1">
        <v>0</v>
      </c>
      <c r="AO236" s="1">
        <v>0</v>
      </c>
      <c r="AP236" s="1">
        <v>0</v>
      </c>
      <c r="AQ236" s="1">
        <v>1</v>
      </c>
      <c r="AR236" s="1">
        <v>0</v>
      </c>
      <c r="AS236" s="1">
        <v>0</v>
      </c>
      <c r="AT236" s="1">
        <v>5</v>
      </c>
      <c r="AU236" s="1">
        <v>86</v>
      </c>
      <c r="AV236" s="1">
        <v>59868</v>
      </c>
    </row>
    <row r="237" spans="1:48" s="1" customFormat="1" x14ac:dyDescent="0.25">
      <c r="A237" s="1" t="str" cm="1">
        <f t="array" ref="A237">_xlfn.IFS(AG237&gt;=70,"70 and Older",AND(AG237&gt;=60,AG237&lt;70),"60-69",AND(AG237&gt;=50,AG237&lt;60),"50-59",AND(AG237&gt;=40,AG237&lt;50),"40-49",AND(AG237&gt;=30,AG237&lt;40),"30-39",AND(AG237&gt;=20,AG237&lt;30),"20-29")</f>
        <v>40-49</v>
      </c>
      <c r="B237" s="1" t="str" cm="1">
        <f t="array" ref="B237">_xlfn.IFS(AO237=1,$AO$1,AP237=1,$AP$1,AQ237=1,$AQ$1,AR237=1,$AR$1,AS237=1,$AS$1)</f>
        <v>PhD</v>
      </c>
      <c r="C237" s="1" t="str" cm="1">
        <f t="array" ref="C237">_xlfn.IFS(AJ237=1,$AJ$1,AK237=1,$AK$1,AL237=1,$AL$1,AM237=1,$AM$1,AN237=1,$AN$1)</f>
        <v>Married</v>
      </c>
      <c r="D237" s="1">
        <v>0</v>
      </c>
      <c r="E237" s="1">
        <v>0</v>
      </c>
      <c r="F237" s="1" t="str" cm="1">
        <f t="array" ref="F237">_xlfn.IFS(AV237&lt;43783,"1.Low Income",AND(AV237&gt;=43783,AV237&lt;=64856),"2.Mid Income",AV237&gt;64856,"3.High Income")</f>
        <v>2.Mid Income</v>
      </c>
      <c r="G237" s="1" t="str" cm="1">
        <f t="array" ref="G237">_xlfn.IFS(AU237&lt;=30,"&lt;1 month",AND(AU237&gt;30,AU237&lt;=60),"1-2months",AU237&gt;60,"2months +")</f>
        <v>2months +</v>
      </c>
      <c r="H237" s="1" t="str" cm="1">
        <f t="array" ref="H237">_xlfn.IFS(AT237&lt;5,"&lt;5times",AND(AT237&gt;=5,AT237&lt;=10),"05-10times",AND(AT237&gt;=11,AT237&lt;=15),"11-15times",AT237&gt;=16,"16times or more")</f>
        <v>05-10times</v>
      </c>
      <c r="I237" s="1" t="s">
        <v>99</v>
      </c>
      <c r="J237" s="1" t="str">
        <f t="shared" si="7"/>
        <v>7-8 years</v>
      </c>
      <c r="K237" s="2">
        <v>3</v>
      </c>
      <c r="L237" s="2">
        <v>9</v>
      </c>
      <c r="M237" s="2">
        <v>15</v>
      </c>
      <c r="N237" s="2">
        <v>13</v>
      </c>
      <c r="O237" s="2">
        <v>2</v>
      </c>
      <c r="P237" s="2">
        <v>39</v>
      </c>
      <c r="Q237" s="8">
        <v>0</v>
      </c>
      <c r="R237" s="8">
        <v>0</v>
      </c>
      <c r="S237" s="8">
        <v>1</v>
      </c>
      <c r="T237" s="8">
        <v>0</v>
      </c>
      <c r="U237" s="8">
        <v>0</v>
      </c>
      <c r="V237" s="8">
        <v>1</v>
      </c>
      <c r="W237" s="6">
        <v>1</v>
      </c>
      <c r="X237" s="6">
        <v>1</v>
      </c>
      <c r="Y237" s="6">
        <v>1</v>
      </c>
      <c r="Z237" s="6">
        <v>2</v>
      </c>
      <c r="AB237" s="1">
        <v>257</v>
      </c>
      <c r="AC237" s="1">
        <v>245</v>
      </c>
      <c r="AD237" s="1">
        <v>0</v>
      </c>
      <c r="AE237" s="1">
        <v>3</v>
      </c>
      <c r="AF237" s="1">
        <v>11</v>
      </c>
      <c r="AG237" s="1">
        <v>43</v>
      </c>
      <c r="AH237" s="1">
        <v>2783</v>
      </c>
      <c r="AI237" s="11">
        <f t="shared" si="6"/>
        <v>7.624657534246575</v>
      </c>
      <c r="AJ237" s="1">
        <v>0</v>
      </c>
      <c r="AK237" s="1">
        <v>1</v>
      </c>
      <c r="AL237" s="1">
        <v>0</v>
      </c>
      <c r="AM237" s="1">
        <v>0</v>
      </c>
      <c r="AN237" s="1">
        <v>0</v>
      </c>
      <c r="AO237" s="1">
        <v>0</v>
      </c>
      <c r="AP237" s="1">
        <v>0</v>
      </c>
      <c r="AQ237" s="1">
        <v>0</v>
      </c>
      <c r="AR237" s="1">
        <v>0</v>
      </c>
      <c r="AS237" s="1">
        <v>1</v>
      </c>
      <c r="AT237" s="1">
        <v>5</v>
      </c>
      <c r="AU237" s="1">
        <v>80</v>
      </c>
      <c r="AV237" s="1">
        <v>58512</v>
      </c>
    </row>
    <row r="238" spans="1:48" s="1" customFormat="1" x14ac:dyDescent="0.25">
      <c r="A238" s="1" t="str" cm="1">
        <f t="array" ref="A238">_xlfn.IFS(AG238&gt;=70,"70 and Older",AND(AG238&gt;=60,AG238&lt;70),"60-69",AND(AG238&gt;=50,AG238&lt;60),"50-59",AND(AG238&gt;=40,AG238&lt;50),"40-49",AND(AG238&gt;=30,AG238&lt;40),"30-39",AND(AG238&gt;=20,AG238&lt;30),"20-29")</f>
        <v>40-49</v>
      </c>
      <c r="B238" s="1" t="str" cm="1">
        <f t="array" ref="B238">_xlfn.IFS(AO238=1,$AO$1,AP238=1,$AP$1,AQ238=1,$AQ$1,AR238=1,$AR$1,AS238=1,$AS$1)</f>
        <v>Master</v>
      </c>
      <c r="C238" s="1" t="str" cm="1">
        <f t="array" ref="C238">_xlfn.IFS(AJ238=1,$AJ$1,AK238=1,$AK$1,AL238=1,$AL$1,AM238=1,$AM$1,AN238=1,$AN$1)</f>
        <v>Together</v>
      </c>
      <c r="D238" s="1">
        <v>0</v>
      </c>
      <c r="E238" s="1">
        <v>0</v>
      </c>
      <c r="F238" s="1" t="str" cm="1">
        <f t="array" ref="F238">_xlfn.IFS(AV238&lt;43783,"1.Low Income",AND(AV238&gt;=43783,AV238&lt;=64856),"2.Mid Income",AV238&gt;64856,"3.High Income")</f>
        <v>3.High Income</v>
      </c>
      <c r="G238" s="1" t="str" cm="1">
        <f t="array" ref="G238">_xlfn.IFS(AU238&lt;=30,"&lt;1 month",AND(AU238&gt;30,AU238&lt;=60),"1-2months",AU238&gt;60,"2months +")</f>
        <v>&lt;1 month</v>
      </c>
      <c r="H238" s="1" t="str" cm="1">
        <f t="array" ref="H238">_xlfn.IFS(AT238&lt;5,"&lt;5times",AND(AT238&gt;=5,AT238&lt;=10),"05-10times",AND(AT238&gt;=11,AT238&lt;=15),"11-15times",AT238&gt;=16,"16times or more")</f>
        <v>&lt;5times</v>
      </c>
      <c r="I238" s="1" t="s">
        <v>99</v>
      </c>
      <c r="J238" s="1" t="str">
        <f t="shared" si="7"/>
        <v>7-8 years</v>
      </c>
      <c r="K238" s="2">
        <v>123</v>
      </c>
      <c r="L238" s="2">
        <v>164</v>
      </c>
      <c r="M238" s="2">
        <v>266</v>
      </c>
      <c r="N238" s="2">
        <v>227</v>
      </c>
      <c r="O238" s="2">
        <v>30</v>
      </c>
      <c r="P238" s="2">
        <v>174</v>
      </c>
      <c r="Q238" s="8">
        <v>0</v>
      </c>
      <c r="R238" s="8">
        <v>0</v>
      </c>
      <c r="S238" s="8">
        <v>0</v>
      </c>
      <c r="T238" s="8">
        <v>0</v>
      </c>
      <c r="U238" s="8">
        <v>0</v>
      </c>
      <c r="V238" s="8">
        <v>0</v>
      </c>
      <c r="W238" s="6">
        <v>1</v>
      </c>
      <c r="X238" s="6">
        <v>2</v>
      </c>
      <c r="Y238" s="6">
        <v>4</v>
      </c>
      <c r="Z238" s="6">
        <v>9</v>
      </c>
      <c r="AB238" s="1">
        <v>1549</v>
      </c>
      <c r="AC238" s="1">
        <v>1534</v>
      </c>
      <c r="AD238" s="1">
        <v>0</v>
      </c>
      <c r="AE238" s="1">
        <v>3</v>
      </c>
      <c r="AF238" s="1">
        <v>11</v>
      </c>
      <c r="AG238" s="1">
        <v>49</v>
      </c>
      <c r="AH238" s="1">
        <v>2782</v>
      </c>
      <c r="AI238" s="11">
        <f t="shared" si="6"/>
        <v>7.6219178082191785</v>
      </c>
      <c r="AJ238" s="1">
        <v>0</v>
      </c>
      <c r="AK238" s="1">
        <v>0</v>
      </c>
      <c r="AL238" s="1">
        <v>0</v>
      </c>
      <c r="AM238" s="1">
        <v>1</v>
      </c>
      <c r="AN238" s="1">
        <v>0</v>
      </c>
      <c r="AO238" s="1">
        <v>0</v>
      </c>
      <c r="AP238" s="1">
        <v>0</v>
      </c>
      <c r="AQ238" s="1">
        <v>0</v>
      </c>
      <c r="AR238" s="1">
        <v>1</v>
      </c>
      <c r="AS238" s="1">
        <v>0</v>
      </c>
      <c r="AT238" s="1">
        <v>1</v>
      </c>
      <c r="AU238" s="1">
        <v>24</v>
      </c>
      <c r="AV238" s="1">
        <v>90933</v>
      </c>
    </row>
    <row r="239" spans="1:48" s="1" customFormat="1" x14ac:dyDescent="0.25">
      <c r="A239" s="1" t="str" cm="1">
        <f t="array" ref="A239">_xlfn.IFS(AG239&gt;=70,"70 and Older",AND(AG239&gt;=60,AG239&lt;70),"60-69",AND(AG239&gt;=50,AG239&lt;60),"50-59",AND(AG239&gt;=40,AG239&lt;50),"40-49",AND(AG239&gt;=30,AG239&lt;40),"30-39",AND(AG239&gt;=20,AG239&lt;30),"20-29")</f>
        <v>40-49</v>
      </c>
      <c r="B239" s="1" t="str" cm="1">
        <f t="array" ref="B239">_xlfn.IFS(AO239=1,$AO$1,AP239=1,$AP$1,AQ239=1,$AQ$1,AR239=1,$AR$1,AS239=1,$AS$1)</f>
        <v>Master</v>
      </c>
      <c r="C239" s="1" t="str" cm="1">
        <f t="array" ref="C239">_xlfn.IFS(AJ239=1,$AJ$1,AK239=1,$AK$1,AL239=1,$AL$1,AM239=1,$AM$1,AN239=1,$AN$1)</f>
        <v>Together</v>
      </c>
      <c r="D239" s="1">
        <v>0</v>
      </c>
      <c r="E239" s="1">
        <v>0</v>
      </c>
      <c r="F239" s="1" t="str" cm="1">
        <f t="array" ref="F239">_xlfn.IFS(AV239&lt;43783,"1.Low Income",AND(AV239&gt;=43783,AV239&lt;=64856),"2.Mid Income",AV239&gt;64856,"3.High Income")</f>
        <v>3.High Income</v>
      </c>
      <c r="G239" s="1" t="str" cm="1">
        <f t="array" ref="G239">_xlfn.IFS(AU239&lt;=30,"&lt;1 month",AND(AU239&gt;30,AU239&lt;=60),"1-2months",AU239&gt;60,"2months +")</f>
        <v>2months +</v>
      </c>
      <c r="H239" s="1" t="str" cm="1">
        <f t="array" ref="H239">_xlfn.IFS(AT239&lt;5,"&lt;5times",AND(AT239&gt;=5,AT239&lt;=10),"05-10times",AND(AT239&gt;=11,AT239&lt;=15),"11-15times",AT239&gt;=16,"16times or more")</f>
        <v>&lt;5times</v>
      </c>
      <c r="I239" s="1" t="s">
        <v>99</v>
      </c>
      <c r="J239" s="1" t="str">
        <f t="shared" si="7"/>
        <v>7-8 years</v>
      </c>
      <c r="K239" s="2">
        <v>395</v>
      </c>
      <c r="L239" s="2">
        <v>183</v>
      </c>
      <c r="M239" s="2">
        <v>565</v>
      </c>
      <c r="N239" s="2">
        <v>166</v>
      </c>
      <c r="O239" s="2">
        <v>141</v>
      </c>
      <c r="P239" s="2">
        <v>28</v>
      </c>
      <c r="Q239" s="8">
        <v>0</v>
      </c>
      <c r="R239" s="8">
        <v>0</v>
      </c>
      <c r="S239" s="8">
        <v>0</v>
      </c>
      <c r="T239" s="8">
        <v>0</v>
      </c>
      <c r="U239" s="8">
        <v>0</v>
      </c>
      <c r="V239" s="8">
        <v>0</v>
      </c>
      <c r="W239" s="6">
        <v>1</v>
      </c>
      <c r="X239" s="6">
        <v>5</v>
      </c>
      <c r="Y239" s="6">
        <v>11</v>
      </c>
      <c r="Z239" s="6">
        <v>5</v>
      </c>
      <c r="AB239" s="1">
        <v>1549</v>
      </c>
      <c r="AC239" s="1">
        <v>1534</v>
      </c>
      <c r="AD239" s="1">
        <v>0</v>
      </c>
      <c r="AE239" s="1">
        <v>3</v>
      </c>
      <c r="AF239" s="1">
        <v>11</v>
      </c>
      <c r="AG239" s="1">
        <v>49</v>
      </c>
      <c r="AH239" s="1">
        <v>2782</v>
      </c>
      <c r="AI239" s="11">
        <f t="shared" si="6"/>
        <v>7.6219178082191785</v>
      </c>
      <c r="AJ239" s="1">
        <v>0</v>
      </c>
      <c r="AK239" s="1">
        <v>0</v>
      </c>
      <c r="AL239" s="1">
        <v>0</v>
      </c>
      <c r="AM239" s="1">
        <v>1</v>
      </c>
      <c r="AN239" s="1">
        <v>0</v>
      </c>
      <c r="AO239" s="1">
        <v>0</v>
      </c>
      <c r="AP239" s="1">
        <v>0</v>
      </c>
      <c r="AQ239" s="1">
        <v>0</v>
      </c>
      <c r="AR239" s="1">
        <v>1</v>
      </c>
      <c r="AS239" s="1">
        <v>0</v>
      </c>
      <c r="AT239" s="1">
        <v>2</v>
      </c>
      <c r="AU239" s="1">
        <v>77</v>
      </c>
      <c r="AV239" s="1">
        <v>82170</v>
      </c>
    </row>
    <row r="240" spans="1:48" s="1" customFormat="1" x14ac:dyDescent="0.25">
      <c r="A240" s="1" t="str" cm="1">
        <f t="array" ref="A240">_xlfn.IFS(AG240&gt;=70,"70 and Older",AND(AG240&gt;=60,AG240&lt;70),"60-69",AND(AG240&gt;=50,AG240&lt;60),"50-59",AND(AG240&gt;=40,AG240&lt;50),"40-49",AND(AG240&gt;=30,AG240&lt;40),"30-39",AND(AG240&gt;=20,AG240&lt;30),"20-29")</f>
        <v>40-49</v>
      </c>
      <c r="B240" s="1" t="str" cm="1">
        <f t="array" ref="B240">_xlfn.IFS(AO240=1,$AO$1,AP240=1,$AP$1,AQ240=1,$AQ$1,AR240=1,$AR$1,AS240=1,$AS$1)</f>
        <v>Graduation</v>
      </c>
      <c r="C240" s="1" t="str" cm="1">
        <f t="array" ref="C240">_xlfn.IFS(AJ240=1,$AJ$1,AK240=1,$AK$1,AL240=1,$AL$1,AM240=1,$AM$1,AN240=1,$AN$1)</f>
        <v>Together</v>
      </c>
      <c r="D240" s="1">
        <v>0</v>
      </c>
      <c r="E240" s="1">
        <v>0</v>
      </c>
      <c r="F240" s="1" t="str" cm="1">
        <f t="array" ref="F240">_xlfn.IFS(AV240&lt;43783,"1.Low Income",AND(AV240&gt;=43783,AV240&lt;=64856),"2.Mid Income",AV240&gt;64856,"3.High Income")</f>
        <v>3.High Income</v>
      </c>
      <c r="G240" s="1" t="str" cm="1">
        <f t="array" ref="G240">_xlfn.IFS(AU240&lt;=30,"&lt;1 month",AND(AU240&gt;30,AU240&lt;=60),"1-2months",AU240&gt;60,"2months +")</f>
        <v>&lt;1 month</v>
      </c>
      <c r="H240" s="1" t="str" cm="1">
        <f t="array" ref="H240">_xlfn.IFS(AT240&lt;5,"&lt;5times",AND(AT240&gt;=5,AT240&lt;=10),"05-10times",AND(AT240&gt;=11,AT240&lt;=15),"11-15times",AT240&gt;=16,"16times or more")</f>
        <v>&lt;5times</v>
      </c>
      <c r="I240" s="1" t="s">
        <v>99</v>
      </c>
      <c r="J240" s="1" t="str">
        <f t="shared" si="7"/>
        <v>7-8 years</v>
      </c>
      <c r="K240" s="2">
        <v>570</v>
      </c>
      <c r="L240" s="2">
        <v>73</v>
      </c>
      <c r="M240" s="2">
        <v>614</v>
      </c>
      <c r="N240" s="2">
        <v>133</v>
      </c>
      <c r="O240" s="2">
        <v>102</v>
      </c>
      <c r="P240" s="2">
        <v>73</v>
      </c>
      <c r="Q240" s="8">
        <v>1</v>
      </c>
      <c r="R240" s="8">
        <v>0</v>
      </c>
      <c r="S240" s="8">
        <v>0</v>
      </c>
      <c r="T240" s="8">
        <v>0</v>
      </c>
      <c r="U240" s="8">
        <v>0</v>
      </c>
      <c r="V240" s="8">
        <v>0</v>
      </c>
      <c r="W240" s="6">
        <v>1</v>
      </c>
      <c r="X240" s="6">
        <v>6</v>
      </c>
      <c r="Y240" s="6">
        <v>5</v>
      </c>
      <c r="Z240" s="6">
        <v>11</v>
      </c>
      <c r="AB240" s="1">
        <v>1884</v>
      </c>
      <c r="AC240" s="1">
        <v>1847</v>
      </c>
      <c r="AD240" s="1">
        <v>1</v>
      </c>
      <c r="AE240" s="1">
        <v>3</v>
      </c>
      <c r="AF240" s="1">
        <v>11</v>
      </c>
      <c r="AG240" s="1">
        <v>46</v>
      </c>
      <c r="AH240" s="1">
        <v>2782</v>
      </c>
      <c r="AI240" s="11">
        <f t="shared" si="6"/>
        <v>7.6219178082191785</v>
      </c>
      <c r="AJ240" s="1">
        <v>0</v>
      </c>
      <c r="AK240" s="1">
        <v>0</v>
      </c>
      <c r="AL240" s="1">
        <v>0</v>
      </c>
      <c r="AM240" s="1">
        <v>1</v>
      </c>
      <c r="AN240" s="1">
        <v>0</v>
      </c>
      <c r="AO240" s="1">
        <v>0</v>
      </c>
      <c r="AP240" s="1">
        <v>0</v>
      </c>
      <c r="AQ240" s="1">
        <v>1</v>
      </c>
      <c r="AR240" s="1">
        <v>0</v>
      </c>
      <c r="AS240" s="1">
        <v>0</v>
      </c>
      <c r="AT240" s="1">
        <v>2</v>
      </c>
      <c r="AU240" s="1">
        <v>18</v>
      </c>
      <c r="AV240" s="1">
        <v>81929</v>
      </c>
    </row>
    <row r="241" spans="1:48" s="1" customFormat="1" x14ac:dyDescent="0.25">
      <c r="A241" s="1" t="str" cm="1">
        <f t="array" ref="A241">_xlfn.IFS(AG241&gt;=70,"70 and Older",AND(AG241&gt;=60,AG241&lt;70),"60-69",AND(AG241&gt;=50,AG241&lt;60),"50-59",AND(AG241&gt;=40,AG241&lt;50),"40-49",AND(AG241&gt;=30,AG241&lt;40),"30-39",AND(AG241&gt;=20,AG241&lt;30),"20-29")</f>
        <v>50-59</v>
      </c>
      <c r="B241" s="1" t="str" cm="1">
        <f t="array" ref="B241">_xlfn.IFS(AO241=1,$AO$1,AP241=1,$AP$1,AQ241=1,$AQ$1,AR241=1,$AR$1,AS241=1,$AS$1)</f>
        <v>Graduation</v>
      </c>
      <c r="C241" s="1" t="str" cm="1">
        <f t="array" ref="C241">_xlfn.IFS(AJ241=1,$AJ$1,AK241=1,$AK$1,AL241=1,$AL$1,AM241=1,$AM$1,AN241=1,$AN$1)</f>
        <v>Married</v>
      </c>
      <c r="D241" s="1">
        <v>0</v>
      </c>
      <c r="E241" s="1">
        <v>1</v>
      </c>
      <c r="F241" s="1" t="str" cm="1">
        <f t="array" ref="F241">_xlfn.IFS(AV241&lt;43783,"1.Low Income",AND(AV241&gt;=43783,AV241&lt;=64856),"2.Mid Income",AV241&gt;64856,"3.High Income")</f>
        <v>3.High Income</v>
      </c>
      <c r="G241" s="1" t="str" cm="1">
        <f t="array" ref="G241">_xlfn.IFS(AU241&lt;=30,"&lt;1 month",AND(AU241&gt;30,AU241&lt;=60),"1-2months",AU241&gt;60,"2months +")</f>
        <v>&lt;1 month</v>
      </c>
      <c r="H241" s="1" t="str" cm="1">
        <f t="array" ref="H241">_xlfn.IFS(AT241&lt;5,"&lt;5times",AND(AT241&gt;=5,AT241&lt;=10),"05-10times",AND(AT241&gt;=11,AT241&lt;=15),"11-15times",AT241&gt;=16,"16times or more")</f>
        <v>&lt;5times</v>
      </c>
      <c r="I241" s="1" t="s">
        <v>99</v>
      </c>
      <c r="J241" s="1" t="str">
        <f t="shared" si="7"/>
        <v>7-8 years</v>
      </c>
      <c r="K241" s="2">
        <v>441</v>
      </c>
      <c r="L241" s="2">
        <v>35</v>
      </c>
      <c r="M241" s="2">
        <v>83</v>
      </c>
      <c r="N241" s="2">
        <v>7</v>
      </c>
      <c r="O241" s="2">
        <v>29</v>
      </c>
      <c r="P241" s="2">
        <v>11</v>
      </c>
      <c r="Q241" s="8">
        <v>0</v>
      </c>
      <c r="R241" s="8">
        <v>0</v>
      </c>
      <c r="S241" s="8">
        <v>0</v>
      </c>
      <c r="T241" s="8">
        <v>0</v>
      </c>
      <c r="U241" s="8">
        <v>0</v>
      </c>
      <c r="V241" s="8">
        <v>0</v>
      </c>
      <c r="W241" s="6">
        <v>4</v>
      </c>
      <c r="X241" s="6">
        <v>4</v>
      </c>
      <c r="Y241" s="6">
        <v>2</v>
      </c>
      <c r="Z241" s="6">
        <v>12</v>
      </c>
      <c r="AB241" s="1">
        <v>1308</v>
      </c>
      <c r="AC241" s="1">
        <v>1278</v>
      </c>
      <c r="AD241" s="1">
        <v>0</v>
      </c>
      <c r="AE241" s="1">
        <v>3</v>
      </c>
      <c r="AF241" s="1">
        <v>11</v>
      </c>
      <c r="AG241" s="1">
        <v>52</v>
      </c>
      <c r="AH241" s="1">
        <v>2782</v>
      </c>
      <c r="AI241" s="11">
        <f t="shared" si="6"/>
        <v>7.6219178082191785</v>
      </c>
      <c r="AJ241" s="1">
        <v>0</v>
      </c>
      <c r="AK241" s="1">
        <v>1</v>
      </c>
      <c r="AL241" s="1">
        <v>0</v>
      </c>
      <c r="AM241" s="1">
        <v>0</v>
      </c>
      <c r="AN241" s="1">
        <v>0</v>
      </c>
      <c r="AO241" s="1">
        <v>0</v>
      </c>
      <c r="AP241" s="1">
        <v>0</v>
      </c>
      <c r="AQ241" s="1">
        <v>1</v>
      </c>
      <c r="AR241" s="1">
        <v>0</v>
      </c>
      <c r="AS241" s="1">
        <v>0</v>
      </c>
      <c r="AT241" s="1">
        <v>2</v>
      </c>
      <c r="AU241" s="1">
        <v>24</v>
      </c>
      <c r="AV241" s="1">
        <v>78394</v>
      </c>
    </row>
    <row r="242" spans="1:48" s="1" customFormat="1" x14ac:dyDescent="0.25">
      <c r="A242" s="1" t="str" cm="1">
        <f t="array" ref="A242">_xlfn.IFS(AG242&gt;=70,"70 and Older",AND(AG242&gt;=60,AG242&lt;70),"60-69",AND(AG242&gt;=50,AG242&lt;60),"50-59",AND(AG242&gt;=40,AG242&lt;50),"40-49",AND(AG242&gt;=30,AG242&lt;40),"30-39",AND(AG242&gt;=20,AG242&lt;30),"20-29")</f>
        <v>30-39</v>
      </c>
      <c r="B242" s="1" t="str" cm="1">
        <f t="array" ref="B242">_xlfn.IFS(AO242=1,$AO$1,AP242=1,$AP$1,AQ242=1,$AQ$1,AR242=1,$AR$1,AS242=1,$AS$1)</f>
        <v>Master</v>
      </c>
      <c r="C242" s="1" t="str" cm="1">
        <f t="array" ref="C242">_xlfn.IFS(AJ242=1,$AJ$1,AK242=1,$AK$1,AL242=1,$AL$1,AM242=1,$AM$1,AN242=1,$AN$1)</f>
        <v>Together</v>
      </c>
      <c r="D242" s="1">
        <v>1</v>
      </c>
      <c r="E242" s="1">
        <v>1</v>
      </c>
      <c r="F242" s="1" t="str" cm="1">
        <f t="array" ref="F242">_xlfn.IFS(AV242&lt;43783,"1.Low Income",AND(AV242&gt;=43783,AV242&lt;=64856),"2.Mid Income",AV242&gt;64856,"3.High Income")</f>
        <v>3.High Income</v>
      </c>
      <c r="G242" s="1" t="str" cm="1">
        <f t="array" ref="G242">_xlfn.IFS(AU242&lt;=30,"&lt;1 month",AND(AU242&gt;30,AU242&lt;=60),"1-2months",AU242&gt;60,"2months +")</f>
        <v>1-2months</v>
      </c>
      <c r="H242" s="1" t="str" cm="1">
        <f t="array" ref="H242">_xlfn.IFS(AT242&lt;5,"&lt;5times",AND(AT242&gt;=5,AT242&lt;=10),"05-10times",AND(AT242&gt;=11,AT242&lt;=15),"11-15times",AT242&gt;=16,"16times or more")</f>
        <v>&lt;5times</v>
      </c>
      <c r="I242" s="1" t="s">
        <v>99</v>
      </c>
      <c r="J242" s="1" t="str">
        <f t="shared" si="7"/>
        <v>7-8 years</v>
      </c>
      <c r="K242" s="2">
        <v>10</v>
      </c>
      <c r="L242" s="2">
        <v>0</v>
      </c>
      <c r="M242" s="2">
        <v>3</v>
      </c>
      <c r="N242" s="2">
        <v>0</v>
      </c>
      <c r="O242" s="2">
        <v>0</v>
      </c>
      <c r="P242" s="2">
        <v>4</v>
      </c>
      <c r="Q242" s="8">
        <v>0</v>
      </c>
      <c r="R242" s="8">
        <v>0</v>
      </c>
      <c r="S242" s="8">
        <v>0</v>
      </c>
      <c r="T242" s="8">
        <v>0</v>
      </c>
      <c r="U242" s="8">
        <v>0</v>
      </c>
      <c r="V242" s="8">
        <v>0</v>
      </c>
      <c r="W242" s="6">
        <v>1</v>
      </c>
      <c r="X242" s="6">
        <v>1</v>
      </c>
      <c r="Y242" s="6">
        <v>0</v>
      </c>
      <c r="Z242" s="6">
        <v>2</v>
      </c>
      <c r="AB242" s="1">
        <v>353</v>
      </c>
      <c r="AC242" s="1">
        <v>291</v>
      </c>
      <c r="AD242" s="1">
        <v>0</v>
      </c>
      <c r="AE242" s="1">
        <v>3</v>
      </c>
      <c r="AF242" s="1">
        <v>11</v>
      </c>
      <c r="AG242" s="1">
        <v>35</v>
      </c>
      <c r="AH242" s="1">
        <v>2782</v>
      </c>
      <c r="AI242" s="11">
        <f t="shared" si="6"/>
        <v>7.6219178082191785</v>
      </c>
      <c r="AJ242" s="1">
        <v>0</v>
      </c>
      <c r="AK242" s="1">
        <v>0</v>
      </c>
      <c r="AL242" s="1">
        <v>0</v>
      </c>
      <c r="AM242" s="1">
        <v>1</v>
      </c>
      <c r="AN242" s="1">
        <v>0</v>
      </c>
      <c r="AO242" s="1">
        <v>0</v>
      </c>
      <c r="AP242" s="1">
        <v>0</v>
      </c>
      <c r="AQ242" s="1">
        <v>0</v>
      </c>
      <c r="AR242" s="1">
        <v>1</v>
      </c>
      <c r="AS242" s="1">
        <v>0</v>
      </c>
      <c r="AT242" s="1">
        <v>4</v>
      </c>
      <c r="AU242" s="1">
        <v>44</v>
      </c>
      <c r="AV242" s="1">
        <v>69520</v>
      </c>
    </row>
    <row r="243" spans="1:48" s="1" customFormat="1" x14ac:dyDescent="0.25">
      <c r="A243" s="1" t="str" cm="1">
        <f t="array" ref="A243">_xlfn.IFS(AG243&gt;=70,"70 and Older",AND(AG243&gt;=60,AG243&lt;70),"60-69",AND(AG243&gt;=50,AG243&lt;60),"50-59",AND(AG243&gt;=40,AG243&lt;50),"40-49",AND(AG243&gt;=30,AG243&lt;40),"30-39",AND(AG243&gt;=20,AG243&lt;30),"20-29")</f>
        <v>30-39</v>
      </c>
      <c r="B243" s="1" t="str" cm="1">
        <f t="array" ref="B243">_xlfn.IFS(AO243=1,$AO$1,AP243=1,$AP$1,AQ243=1,$AQ$1,AR243=1,$AR$1,AS243=1,$AS$1)</f>
        <v>PhD</v>
      </c>
      <c r="C243" s="1" t="str" cm="1">
        <f t="array" ref="C243">_xlfn.IFS(AJ243=1,$AJ$1,AK243=1,$AK$1,AL243=1,$AL$1,AM243=1,$AM$1,AN243=1,$AN$1)</f>
        <v>Married</v>
      </c>
      <c r="D243" s="1">
        <v>0</v>
      </c>
      <c r="E243" s="1">
        <v>1</v>
      </c>
      <c r="F243" s="1" t="str" cm="1">
        <f t="array" ref="F243">_xlfn.IFS(AV243&lt;43783,"1.Low Income",AND(AV243&gt;=43783,AV243&lt;=64856),"2.Mid Income",AV243&gt;64856,"3.High Income")</f>
        <v>3.High Income</v>
      </c>
      <c r="G243" s="1" t="str" cm="1">
        <f t="array" ref="G243">_xlfn.IFS(AU243&lt;=30,"&lt;1 month",AND(AU243&gt;30,AU243&lt;=60),"1-2months",AU243&gt;60,"2months +")</f>
        <v>&lt;1 month</v>
      </c>
      <c r="H243" s="1" t="str" cm="1">
        <f t="array" ref="H243">_xlfn.IFS(AT243&lt;5,"&lt;5times",AND(AT243&gt;=5,AT243&lt;=10),"05-10times",AND(AT243&gt;=11,AT243&lt;=15),"11-15times",AT243&gt;=16,"16times or more")</f>
        <v>&lt;5times</v>
      </c>
      <c r="I243" s="1" t="s">
        <v>99</v>
      </c>
      <c r="J243" s="1" t="str">
        <f t="shared" si="7"/>
        <v>7-8 years</v>
      </c>
      <c r="K243" s="2">
        <v>231</v>
      </c>
      <c r="L243" s="2">
        <v>161</v>
      </c>
      <c r="M243" s="2">
        <v>215</v>
      </c>
      <c r="N243" s="2">
        <v>171</v>
      </c>
      <c r="O243" s="2">
        <v>30</v>
      </c>
      <c r="P243" s="2">
        <v>53</v>
      </c>
      <c r="Q243" s="8">
        <v>0</v>
      </c>
      <c r="R243" s="8">
        <v>0</v>
      </c>
      <c r="S243" s="8">
        <v>0</v>
      </c>
      <c r="T243" s="8">
        <v>0</v>
      </c>
      <c r="U243" s="8">
        <v>0</v>
      </c>
      <c r="V243" s="8">
        <v>0</v>
      </c>
      <c r="W243" s="6">
        <v>2</v>
      </c>
      <c r="X243" s="6">
        <v>8</v>
      </c>
      <c r="Y243" s="6">
        <v>2</v>
      </c>
      <c r="Z243" s="6">
        <v>11</v>
      </c>
      <c r="AB243" s="1">
        <v>1795</v>
      </c>
      <c r="AC243" s="1">
        <v>1762</v>
      </c>
      <c r="AD243" s="1">
        <v>0</v>
      </c>
      <c r="AE243" s="1">
        <v>3</v>
      </c>
      <c r="AF243" s="1">
        <v>11</v>
      </c>
      <c r="AG243" s="1">
        <v>36</v>
      </c>
      <c r="AH243" s="1">
        <v>2781</v>
      </c>
      <c r="AI243" s="11">
        <f t="shared" si="6"/>
        <v>7.6191780821917812</v>
      </c>
      <c r="AJ243" s="1">
        <v>0</v>
      </c>
      <c r="AK243" s="1">
        <v>1</v>
      </c>
      <c r="AL243" s="1">
        <v>0</v>
      </c>
      <c r="AM243" s="1">
        <v>0</v>
      </c>
      <c r="AN243" s="1">
        <v>0</v>
      </c>
      <c r="AO243" s="1">
        <v>0</v>
      </c>
      <c r="AP243" s="1">
        <v>0</v>
      </c>
      <c r="AQ243" s="1">
        <v>0</v>
      </c>
      <c r="AR243" s="1">
        <v>0</v>
      </c>
      <c r="AS243" s="1">
        <v>1</v>
      </c>
      <c r="AT243" s="1">
        <v>3</v>
      </c>
      <c r="AU243" s="1">
        <v>29</v>
      </c>
      <c r="AV243" s="1">
        <v>75774</v>
      </c>
    </row>
    <row r="244" spans="1:48" s="1" customFormat="1" x14ac:dyDescent="0.25">
      <c r="A244" s="1" t="str" cm="1">
        <f t="array" ref="A244">_xlfn.IFS(AG244&gt;=70,"70 and Older",AND(AG244&gt;=60,AG244&lt;70),"60-69",AND(AG244&gt;=50,AG244&lt;60),"50-59",AND(AG244&gt;=40,AG244&lt;50),"40-49",AND(AG244&gt;=30,AG244&lt;40),"30-39",AND(AG244&gt;=20,AG244&lt;30),"20-29")</f>
        <v>50-59</v>
      </c>
      <c r="B244" s="1" t="str" cm="1">
        <f t="array" ref="B244">_xlfn.IFS(AO244=1,$AO$1,AP244=1,$AP$1,AQ244=1,$AQ$1,AR244=1,$AR$1,AS244=1,$AS$1)</f>
        <v>Graduation</v>
      </c>
      <c r="C244" s="1" t="str" cm="1">
        <f t="array" ref="C244">_xlfn.IFS(AJ244=1,$AJ$1,AK244=1,$AK$1,AL244=1,$AL$1,AM244=1,$AM$1,AN244=1,$AN$1)</f>
        <v>Single</v>
      </c>
      <c r="D244" s="1">
        <v>1</v>
      </c>
      <c r="E244" s="1">
        <v>0</v>
      </c>
      <c r="F244" s="1" t="str" cm="1">
        <f t="array" ref="F244">_xlfn.IFS(AV244&lt;43783,"1.Low Income",AND(AV244&gt;=43783,AV244&lt;=64856),"2.Mid Income",AV244&gt;64856,"3.High Income")</f>
        <v>3.High Income</v>
      </c>
      <c r="G244" s="1" t="str" cm="1">
        <f t="array" ref="G244">_xlfn.IFS(AU244&lt;=30,"&lt;1 month",AND(AU244&gt;30,AU244&lt;=60),"1-2months",AU244&gt;60,"2months +")</f>
        <v>1-2months</v>
      </c>
      <c r="H244" s="1" t="str" cm="1">
        <f t="array" ref="H244">_xlfn.IFS(AT244&lt;5,"&lt;5times",AND(AT244&gt;=5,AT244&lt;=10),"05-10times",AND(AT244&gt;=11,AT244&lt;=15),"11-15times",AT244&gt;=16,"16times or more")</f>
        <v>&lt;5times</v>
      </c>
      <c r="I244" s="1" t="s">
        <v>100</v>
      </c>
      <c r="J244" s="1" t="str">
        <f t="shared" si="7"/>
        <v>7-8 years</v>
      </c>
      <c r="K244" s="2">
        <v>16</v>
      </c>
      <c r="L244" s="2">
        <v>7</v>
      </c>
      <c r="M244" s="2">
        <v>23</v>
      </c>
      <c r="N244" s="2">
        <v>0</v>
      </c>
      <c r="O244" s="2">
        <v>8</v>
      </c>
      <c r="P244" s="2">
        <v>6</v>
      </c>
      <c r="Q244" s="8">
        <v>0</v>
      </c>
      <c r="R244" s="8">
        <v>0</v>
      </c>
      <c r="S244" s="8">
        <v>0</v>
      </c>
      <c r="T244" s="8">
        <v>0</v>
      </c>
      <c r="U244" s="8">
        <v>0</v>
      </c>
      <c r="V244" s="8">
        <v>0</v>
      </c>
      <c r="W244" s="6">
        <v>3</v>
      </c>
      <c r="X244" s="6">
        <v>3</v>
      </c>
      <c r="Y244" s="6">
        <v>0</v>
      </c>
      <c r="Z244" s="6">
        <v>4</v>
      </c>
      <c r="AB244" s="1">
        <v>181</v>
      </c>
      <c r="AC244" s="1">
        <v>163</v>
      </c>
      <c r="AD244" s="1">
        <v>0</v>
      </c>
      <c r="AE244" s="1">
        <v>3</v>
      </c>
      <c r="AF244" s="1">
        <v>11</v>
      </c>
      <c r="AG244" s="1">
        <v>52</v>
      </c>
      <c r="AH244" s="1">
        <v>2781</v>
      </c>
      <c r="AI244" s="11">
        <f t="shared" si="6"/>
        <v>7.6191780821917812</v>
      </c>
      <c r="AJ244" s="1">
        <v>0</v>
      </c>
      <c r="AK244" s="1">
        <v>0</v>
      </c>
      <c r="AL244" s="1">
        <v>1</v>
      </c>
      <c r="AM244" s="1">
        <v>0</v>
      </c>
      <c r="AN244" s="1">
        <v>0</v>
      </c>
      <c r="AO244" s="1">
        <v>0</v>
      </c>
      <c r="AP244" s="1">
        <v>0</v>
      </c>
      <c r="AQ244" s="1">
        <v>1</v>
      </c>
      <c r="AR244" s="1">
        <v>0</v>
      </c>
      <c r="AS244" s="1">
        <v>0</v>
      </c>
      <c r="AT244" s="1">
        <v>3</v>
      </c>
      <c r="AU244" s="1">
        <v>49</v>
      </c>
      <c r="AV244" s="1">
        <v>72460</v>
      </c>
    </row>
    <row r="245" spans="1:48" s="1" customFormat="1" x14ac:dyDescent="0.25">
      <c r="A245" s="1" t="str" cm="1">
        <f t="array" ref="A245">_xlfn.IFS(AG245&gt;=70,"70 and Older",AND(AG245&gt;=60,AG245&lt;70),"60-69",AND(AG245&gt;=50,AG245&lt;60),"50-59",AND(AG245&gt;=40,AG245&lt;50),"40-49",AND(AG245&gt;=30,AG245&lt;40),"30-39",AND(AG245&gt;=20,AG245&lt;30),"20-29")</f>
        <v>60-69</v>
      </c>
      <c r="B245" s="1" t="str" cm="1">
        <f t="array" ref="B245">_xlfn.IFS(AO245=1,$AO$1,AP245=1,$AP$1,AQ245=1,$AQ$1,AR245=1,$AR$1,AS245=1,$AS$1)</f>
        <v>PhD</v>
      </c>
      <c r="C245" s="1" t="str" cm="1">
        <f t="array" ref="C245">_xlfn.IFS(AJ245=1,$AJ$1,AK245=1,$AK$1,AL245=1,$AL$1,AM245=1,$AM$1,AN245=1,$AN$1)</f>
        <v>Married</v>
      </c>
      <c r="D245" s="1">
        <v>0</v>
      </c>
      <c r="E245" s="1">
        <v>1</v>
      </c>
      <c r="F245" s="1" t="str" cm="1">
        <f t="array" ref="F245">_xlfn.IFS(AV245&lt;43783,"1.Low Income",AND(AV245&gt;=43783,AV245&lt;=64856),"2.Mid Income",AV245&gt;64856,"3.High Income")</f>
        <v>3.High Income</v>
      </c>
      <c r="G245" s="1" t="str" cm="1">
        <f t="array" ref="G245">_xlfn.IFS(AU245&lt;=30,"&lt;1 month",AND(AU245&gt;30,AU245&lt;=60),"1-2months",AU245&gt;60,"2months +")</f>
        <v>&lt;1 month</v>
      </c>
      <c r="H245" s="1" t="str" cm="1">
        <f t="array" ref="H245">_xlfn.IFS(AT245&lt;5,"&lt;5times",AND(AT245&gt;=5,AT245&lt;=10),"05-10times",AND(AT245&gt;=11,AT245&lt;=15),"11-15times",AT245&gt;=16,"16times or more")</f>
        <v>&lt;5times</v>
      </c>
      <c r="I245" s="1" t="s">
        <v>99</v>
      </c>
      <c r="J245" s="1" t="str">
        <f t="shared" si="7"/>
        <v>7-8 years</v>
      </c>
      <c r="K245" s="2">
        <v>212</v>
      </c>
      <c r="L245" s="2">
        <v>6</v>
      </c>
      <c r="M245" s="2">
        <v>69</v>
      </c>
      <c r="N245" s="2">
        <v>4</v>
      </c>
      <c r="O245" s="2">
        <v>12</v>
      </c>
      <c r="P245" s="2">
        <v>3</v>
      </c>
      <c r="Q245" s="8">
        <v>0</v>
      </c>
      <c r="R245" s="8">
        <v>0</v>
      </c>
      <c r="S245" s="8">
        <v>0</v>
      </c>
      <c r="T245" s="8">
        <v>0</v>
      </c>
      <c r="U245" s="8">
        <v>0</v>
      </c>
      <c r="V245" s="8">
        <v>0</v>
      </c>
      <c r="W245" s="6">
        <v>3</v>
      </c>
      <c r="X245" s="6">
        <v>6</v>
      </c>
      <c r="Y245" s="6">
        <v>1</v>
      </c>
      <c r="Z245" s="6">
        <v>5</v>
      </c>
      <c r="AB245" s="1">
        <v>151</v>
      </c>
      <c r="AC245" s="1">
        <v>130</v>
      </c>
      <c r="AD245" s="1">
        <v>0</v>
      </c>
      <c r="AE245" s="1">
        <v>3</v>
      </c>
      <c r="AF245" s="1">
        <v>11</v>
      </c>
      <c r="AG245" s="1">
        <v>66</v>
      </c>
      <c r="AH245" s="1">
        <v>2781</v>
      </c>
      <c r="AI245" s="11">
        <f t="shared" si="6"/>
        <v>7.6191780821917812</v>
      </c>
      <c r="AJ245" s="1">
        <v>0</v>
      </c>
      <c r="AK245" s="1">
        <v>1</v>
      </c>
      <c r="AL245" s="1">
        <v>0</v>
      </c>
      <c r="AM245" s="1">
        <v>0</v>
      </c>
      <c r="AN245" s="1">
        <v>0</v>
      </c>
      <c r="AO245" s="1">
        <v>0</v>
      </c>
      <c r="AP245" s="1">
        <v>0</v>
      </c>
      <c r="AQ245" s="1">
        <v>0</v>
      </c>
      <c r="AR245" s="1">
        <v>0</v>
      </c>
      <c r="AS245" s="1">
        <v>1</v>
      </c>
      <c r="AT245" s="1">
        <v>4</v>
      </c>
      <c r="AU245" s="1">
        <v>0</v>
      </c>
      <c r="AV245" s="1">
        <v>66731</v>
      </c>
    </row>
    <row r="246" spans="1:48" s="1" customFormat="1" x14ac:dyDescent="0.25">
      <c r="A246" s="1" t="str" cm="1">
        <f t="array" ref="A246">_xlfn.IFS(AG246&gt;=70,"70 and Older",AND(AG246&gt;=60,AG246&lt;70),"60-69",AND(AG246&gt;=50,AG246&lt;60),"50-59",AND(AG246&gt;=40,AG246&lt;50),"40-49",AND(AG246&gt;=30,AG246&lt;40),"30-39",AND(AG246&gt;=20,AG246&lt;30),"20-29")</f>
        <v>50-59</v>
      </c>
      <c r="B246" s="1" t="str" cm="1">
        <f t="array" ref="B246">_xlfn.IFS(AO246=1,$AO$1,AP246=1,$AP$1,AQ246=1,$AQ$1,AR246=1,$AR$1,AS246=1,$AS$1)</f>
        <v>PhD</v>
      </c>
      <c r="C246" s="1" t="str" cm="1">
        <f t="array" ref="C246">_xlfn.IFS(AJ246=1,$AJ$1,AK246=1,$AK$1,AL246=1,$AL$1,AM246=1,$AM$1,AN246=1,$AN$1)</f>
        <v>Married</v>
      </c>
      <c r="D246" s="1">
        <v>1</v>
      </c>
      <c r="E246" s="1">
        <v>0</v>
      </c>
      <c r="F246" s="1" t="str" cm="1">
        <f t="array" ref="F246">_xlfn.IFS(AV246&lt;43783,"1.Low Income",AND(AV246&gt;=43783,AV246&lt;=64856),"2.Mid Income",AV246&gt;64856,"3.High Income")</f>
        <v>3.High Income</v>
      </c>
      <c r="G246" s="1" t="str" cm="1">
        <f t="array" ref="G246">_xlfn.IFS(AU246&lt;=30,"&lt;1 month",AND(AU246&gt;30,AU246&lt;=60),"1-2months",AU246&gt;60,"2months +")</f>
        <v>1-2months</v>
      </c>
      <c r="H246" s="1" t="str" cm="1">
        <f t="array" ref="H246">_xlfn.IFS(AT246&lt;5,"&lt;5times",AND(AT246&gt;=5,AT246&lt;=10),"05-10times",AND(AT246&gt;=11,AT246&lt;=15),"11-15times",AT246&gt;=16,"16times or more")</f>
        <v>&lt;5times</v>
      </c>
      <c r="I246" s="1" t="s">
        <v>99</v>
      </c>
      <c r="J246" s="1" t="str">
        <f t="shared" si="7"/>
        <v>7-8 years</v>
      </c>
      <c r="K246" s="2">
        <v>3</v>
      </c>
      <c r="L246" s="2">
        <v>3</v>
      </c>
      <c r="M246" s="2">
        <v>7</v>
      </c>
      <c r="N246" s="2">
        <v>6</v>
      </c>
      <c r="O246" s="2">
        <v>2</v>
      </c>
      <c r="P246" s="2">
        <v>9</v>
      </c>
      <c r="Q246" s="8">
        <v>0</v>
      </c>
      <c r="R246" s="8">
        <v>0</v>
      </c>
      <c r="S246" s="8">
        <v>0</v>
      </c>
      <c r="T246" s="8">
        <v>0</v>
      </c>
      <c r="U246" s="8">
        <v>0</v>
      </c>
      <c r="V246" s="8">
        <v>0</v>
      </c>
      <c r="W246" s="6">
        <v>1</v>
      </c>
      <c r="X246" s="6">
        <v>1</v>
      </c>
      <c r="Y246" s="6">
        <v>0</v>
      </c>
      <c r="Z246" s="6">
        <v>2</v>
      </c>
      <c r="AB246" s="1">
        <v>115</v>
      </c>
      <c r="AC246" s="1">
        <v>46</v>
      </c>
      <c r="AD246" s="1">
        <v>1</v>
      </c>
      <c r="AE246" s="1">
        <v>3</v>
      </c>
      <c r="AF246" s="1">
        <v>11</v>
      </c>
      <c r="AG246" s="1">
        <v>50</v>
      </c>
      <c r="AH246" s="1">
        <v>2781</v>
      </c>
      <c r="AI246" s="11">
        <f t="shared" si="6"/>
        <v>7.6191780821917812</v>
      </c>
      <c r="AJ246" s="1">
        <v>0</v>
      </c>
      <c r="AK246" s="1">
        <v>1</v>
      </c>
      <c r="AL246" s="1">
        <v>0</v>
      </c>
      <c r="AM246" s="1">
        <v>0</v>
      </c>
      <c r="AN246" s="1">
        <v>0</v>
      </c>
      <c r="AO246" s="1">
        <v>0</v>
      </c>
      <c r="AP246" s="1">
        <v>0</v>
      </c>
      <c r="AQ246" s="1">
        <v>0</v>
      </c>
      <c r="AR246" s="1">
        <v>0</v>
      </c>
      <c r="AS246" s="1">
        <v>1</v>
      </c>
      <c r="AT246" s="1">
        <v>4</v>
      </c>
      <c r="AU246" s="1">
        <v>37</v>
      </c>
      <c r="AV246" s="1">
        <v>65324</v>
      </c>
    </row>
    <row r="247" spans="1:48" s="1" customFormat="1" x14ac:dyDescent="0.25">
      <c r="A247" s="1" t="str" cm="1">
        <f t="array" ref="A247">_xlfn.IFS(AG247&gt;=70,"70 and Older",AND(AG247&gt;=60,AG247&lt;70),"60-69",AND(AG247&gt;=50,AG247&lt;60),"50-59",AND(AG247&gt;=40,AG247&lt;50),"40-49",AND(AG247&gt;=30,AG247&lt;40),"30-39",AND(AG247&gt;=20,AG247&lt;30),"20-29")</f>
        <v>40-49</v>
      </c>
      <c r="B247" s="1" t="str" cm="1">
        <f t="array" ref="B247">_xlfn.IFS(AO247=1,$AO$1,AP247=1,$AP$1,AQ247=1,$AQ$1,AR247=1,$AR$1,AS247=1,$AS$1)</f>
        <v>PhD</v>
      </c>
      <c r="C247" s="1" t="str" cm="1">
        <f t="array" ref="C247">_xlfn.IFS(AJ247=1,$AJ$1,AK247=1,$AK$1,AL247=1,$AL$1,AM247=1,$AM$1,AN247=1,$AN$1)</f>
        <v>Married</v>
      </c>
      <c r="D247" s="1">
        <v>0</v>
      </c>
      <c r="E247" s="1">
        <v>1</v>
      </c>
      <c r="F247" s="1" t="str" cm="1">
        <f t="array" ref="F247">_xlfn.IFS(AV247&lt;43783,"1.Low Income",AND(AV247&gt;=43783,AV247&lt;=64856),"2.Mid Income",AV247&gt;64856,"3.High Income")</f>
        <v>3.High Income</v>
      </c>
      <c r="G247" s="1" t="str" cm="1">
        <f t="array" ref="G247">_xlfn.IFS(AU247&lt;=30,"&lt;1 month",AND(AU247&gt;30,AU247&lt;=60),"1-2months",AU247&gt;60,"2months +")</f>
        <v>2months +</v>
      </c>
      <c r="H247" s="1" t="str" cm="1">
        <f t="array" ref="H247">_xlfn.IFS(AT247&lt;5,"&lt;5times",AND(AT247&gt;=5,AT247&lt;=10),"05-10times",AND(AT247&gt;=11,AT247&lt;=15),"11-15times",AT247&gt;=16,"16times or more")</f>
        <v>&lt;5times</v>
      </c>
      <c r="I247" s="1" t="s">
        <v>99</v>
      </c>
      <c r="J247" s="1" t="str">
        <f t="shared" si="7"/>
        <v>7-8 years</v>
      </c>
      <c r="K247" s="2">
        <v>200</v>
      </c>
      <c r="L247" s="2">
        <v>193</v>
      </c>
      <c r="M247" s="2">
        <v>100</v>
      </c>
      <c r="N247" s="2">
        <v>46</v>
      </c>
      <c r="O247" s="2">
        <v>185</v>
      </c>
      <c r="P247" s="2">
        <v>185</v>
      </c>
      <c r="Q247" s="8">
        <v>0</v>
      </c>
      <c r="R247" s="8">
        <v>0</v>
      </c>
      <c r="S247" s="8">
        <v>0</v>
      </c>
      <c r="T247" s="8">
        <v>0</v>
      </c>
      <c r="U247" s="8">
        <v>0</v>
      </c>
      <c r="V247" s="8">
        <v>0</v>
      </c>
      <c r="W247" s="6">
        <v>2</v>
      </c>
      <c r="X247" s="6">
        <v>6</v>
      </c>
      <c r="Y247" s="6">
        <v>2</v>
      </c>
      <c r="Z247" s="6">
        <v>12</v>
      </c>
      <c r="AB247" s="1">
        <v>1076</v>
      </c>
      <c r="AC247" s="1">
        <v>1066</v>
      </c>
      <c r="AD247" s="1">
        <v>1</v>
      </c>
      <c r="AE247" s="1">
        <v>3</v>
      </c>
      <c r="AF247" s="1">
        <v>11</v>
      </c>
      <c r="AG247" s="1">
        <v>49</v>
      </c>
      <c r="AH247" s="1">
        <v>2780</v>
      </c>
      <c r="AI247" s="11">
        <f t="shared" si="6"/>
        <v>7.6164383561643838</v>
      </c>
      <c r="AJ247" s="1">
        <v>0</v>
      </c>
      <c r="AK247" s="1">
        <v>1</v>
      </c>
      <c r="AL247" s="1">
        <v>0</v>
      </c>
      <c r="AM247" s="1">
        <v>0</v>
      </c>
      <c r="AN247" s="1">
        <v>0</v>
      </c>
      <c r="AO247" s="1">
        <v>0</v>
      </c>
      <c r="AP247" s="1">
        <v>0</v>
      </c>
      <c r="AQ247" s="1">
        <v>0</v>
      </c>
      <c r="AR247" s="1">
        <v>0</v>
      </c>
      <c r="AS247" s="1">
        <v>1</v>
      </c>
      <c r="AT247" s="1">
        <v>2</v>
      </c>
      <c r="AU247" s="1">
        <v>62</v>
      </c>
      <c r="AV247" s="1">
        <v>81361</v>
      </c>
    </row>
    <row r="248" spans="1:48" s="1" customFormat="1" x14ac:dyDescent="0.25">
      <c r="A248" s="1" t="str" cm="1">
        <f t="array" ref="A248">_xlfn.IFS(AG248&gt;=70,"70 and Older",AND(AG248&gt;=60,AG248&lt;70),"60-69",AND(AG248&gt;=50,AG248&lt;60),"50-59",AND(AG248&gt;=40,AG248&lt;50),"40-49",AND(AG248&gt;=30,AG248&lt;40),"30-39",AND(AG248&gt;=20,AG248&lt;30),"20-29")</f>
        <v>50-59</v>
      </c>
      <c r="B248" s="1" t="str" cm="1">
        <f t="array" ref="B248">_xlfn.IFS(AO248=1,$AO$1,AP248=1,$AP$1,AQ248=1,$AQ$1,AR248=1,$AR$1,AS248=1,$AS$1)</f>
        <v>PhD</v>
      </c>
      <c r="C248" s="1" t="str" cm="1">
        <f t="array" ref="C248">_xlfn.IFS(AJ248=1,$AJ$1,AK248=1,$AK$1,AL248=1,$AL$1,AM248=1,$AM$1,AN248=1,$AN$1)</f>
        <v>Together</v>
      </c>
      <c r="D248" s="1">
        <v>1</v>
      </c>
      <c r="E248" s="1">
        <v>0</v>
      </c>
      <c r="F248" s="1" t="str" cm="1">
        <f t="array" ref="F248">_xlfn.IFS(AV248&lt;43783,"1.Low Income",AND(AV248&gt;=43783,AV248&lt;=64856),"2.Mid Income",AV248&gt;64856,"3.High Income")</f>
        <v>3.High Income</v>
      </c>
      <c r="G248" s="1" t="str" cm="1">
        <f t="array" ref="G248">_xlfn.IFS(AU248&lt;=30,"&lt;1 month",AND(AU248&gt;30,AU248&lt;=60),"1-2months",AU248&gt;60,"2months +")</f>
        <v>1-2months</v>
      </c>
      <c r="H248" s="1" t="str" cm="1">
        <f t="array" ref="H248">_xlfn.IFS(AT248&lt;5,"&lt;5times",AND(AT248&gt;=5,AT248&lt;=10),"05-10times",AND(AT248&gt;=11,AT248&lt;=15),"11-15times",AT248&gt;=16,"16times or more")</f>
        <v>&lt;5times</v>
      </c>
      <c r="I248" s="1" t="s">
        <v>99</v>
      </c>
      <c r="J248" s="1" t="str">
        <f t="shared" si="7"/>
        <v>7-8 years</v>
      </c>
      <c r="K248" s="2">
        <v>562</v>
      </c>
      <c r="L248" s="2">
        <v>58</v>
      </c>
      <c r="M248" s="2">
        <v>168</v>
      </c>
      <c r="N248" s="2">
        <v>43</v>
      </c>
      <c r="O248" s="2">
        <v>16</v>
      </c>
      <c r="P248" s="2">
        <v>142</v>
      </c>
      <c r="Q248" s="8">
        <v>0</v>
      </c>
      <c r="R248" s="8">
        <v>0</v>
      </c>
      <c r="S248" s="8">
        <v>0</v>
      </c>
      <c r="T248" s="8">
        <v>0</v>
      </c>
      <c r="U248" s="8">
        <v>0</v>
      </c>
      <c r="V248" s="8">
        <v>0</v>
      </c>
      <c r="W248" s="6">
        <v>1</v>
      </c>
      <c r="X248" s="6">
        <v>5</v>
      </c>
      <c r="Y248" s="6">
        <v>7</v>
      </c>
      <c r="Z248" s="6">
        <v>10</v>
      </c>
      <c r="AB248" s="1">
        <v>1080</v>
      </c>
      <c r="AC248" s="1">
        <v>1059</v>
      </c>
      <c r="AD248" s="1">
        <v>1</v>
      </c>
      <c r="AE248" s="1">
        <v>3</v>
      </c>
      <c r="AF248" s="1">
        <v>11</v>
      </c>
      <c r="AG248" s="1">
        <v>59</v>
      </c>
      <c r="AH248" s="1">
        <v>2780</v>
      </c>
      <c r="AI248" s="11">
        <f t="shared" si="6"/>
        <v>7.6164383561643838</v>
      </c>
      <c r="AJ248" s="1">
        <v>0</v>
      </c>
      <c r="AK248" s="1">
        <v>0</v>
      </c>
      <c r="AL248" s="1">
        <v>0</v>
      </c>
      <c r="AM248" s="1">
        <v>1</v>
      </c>
      <c r="AN248" s="1">
        <v>0</v>
      </c>
      <c r="AO248" s="1">
        <v>0</v>
      </c>
      <c r="AP248" s="1">
        <v>0</v>
      </c>
      <c r="AQ248" s="1">
        <v>0</v>
      </c>
      <c r="AR248" s="1">
        <v>0</v>
      </c>
      <c r="AS248" s="1">
        <v>1</v>
      </c>
      <c r="AT248" s="1">
        <v>2</v>
      </c>
      <c r="AU248" s="1">
        <v>55</v>
      </c>
      <c r="AV248" s="1">
        <v>80398</v>
      </c>
    </row>
    <row r="249" spans="1:48" s="1" customFormat="1" x14ac:dyDescent="0.25">
      <c r="A249" s="1" t="str" cm="1">
        <f t="array" ref="A249">_xlfn.IFS(AG249&gt;=70,"70 and Older",AND(AG249&gt;=60,AG249&lt;70),"60-69",AND(AG249&gt;=50,AG249&lt;60),"50-59",AND(AG249&gt;=40,AG249&lt;50),"40-49",AND(AG249&gt;=30,AG249&lt;40),"30-39",AND(AG249&gt;=20,AG249&lt;30),"20-29")</f>
        <v>50-59</v>
      </c>
      <c r="B249" s="1" t="str" cm="1">
        <f t="array" ref="B249">_xlfn.IFS(AO249=1,$AO$1,AP249=1,$AP$1,AQ249=1,$AQ$1,AR249=1,$AR$1,AS249=1,$AS$1)</f>
        <v>PhD</v>
      </c>
      <c r="C249" s="1" t="str" cm="1">
        <f t="array" ref="C249">_xlfn.IFS(AJ249=1,$AJ$1,AK249=1,$AK$1,AL249=1,$AL$1,AM249=1,$AM$1,AN249=1,$AN$1)</f>
        <v>Together</v>
      </c>
      <c r="D249" s="1">
        <v>0</v>
      </c>
      <c r="E249" s="1">
        <v>0</v>
      </c>
      <c r="F249" s="1" t="str" cm="1">
        <f t="array" ref="F249">_xlfn.IFS(AV249&lt;43783,"1.Low Income",AND(AV249&gt;=43783,AV249&lt;=64856),"2.Mid Income",AV249&gt;64856,"3.High Income")</f>
        <v>3.High Income</v>
      </c>
      <c r="G249" s="1" t="str" cm="1">
        <f t="array" ref="G249">_xlfn.IFS(AU249&lt;=30,"&lt;1 month",AND(AU249&gt;30,AU249&lt;=60),"1-2months",AU249&gt;60,"2months +")</f>
        <v>2months +</v>
      </c>
      <c r="H249" s="1" t="str" cm="1">
        <f t="array" ref="H249">_xlfn.IFS(AT249&lt;5,"&lt;5times",AND(AT249&gt;=5,AT249&lt;=10),"05-10times",AND(AT249&gt;=11,AT249&lt;=15),"11-15times",AT249&gt;=16,"16times or more")</f>
        <v>&lt;5times</v>
      </c>
      <c r="I249" s="1" t="s">
        <v>99</v>
      </c>
      <c r="J249" s="1" t="str">
        <f t="shared" si="7"/>
        <v>7-8 years</v>
      </c>
      <c r="K249" s="2">
        <v>848</v>
      </c>
      <c r="L249" s="2">
        <v>154</v>
      </c>
      <c r="M249" s="2">
        <v>323</v>
      </c>
      <c r="N249" s="2">
        <v>201</v>
      </c>
      <c r="O249" s="2">
        <v>61</v>
      </c>
      <c r="P249" s="2">
        <v>78</v>
      </c>
      <c r="Q249" s="8">
        <v>0</v>
      </c>
      <c r="R249" s="8">
        <v>0</v>
      </c>
      <c r="S249" s="8">
        <v>1</v>
      </c>
      <c r="T249" s="8">
        <v>0</v>
      </c>
      <c r="U249" s="8">
        <v>0</v>
      </c>
      <c r="V249" s="8">
        <v>0</v>
      </c>
      <c r="W249" s="6">
        <v>1</v>
      </c>
      <c r="X249" s="6">
        <v>10</v>
      </c>
      <c r="Y249" s="6">
        <v>3</v>
      </c>
      <c r="Z249" s="6">
        <v>10</v>
      </c>
      <c r="AB249" s="1">
        <v>1080</v>
      </c>
      <c r="AC249" s="1">
        <v>1059</v>
      </c>
      <c r="AD249" s="1">
        <v>1</v>
      </c>
      <c r="AE249" s="1">
        <v>3</v>
      </c>
      <c r="AF249" s="1">
        <v>11</v>
      </c>
      <c r="AG249" s="1">
        <v>59</v>
      </c>
      <c r="AH249" s="1">
        <v>2780</v>
      </c>
      <c r="AI249" s="11">
        <f t="shared" si="6"/>
        <v>7.6164383561643838</v>
      </c>
      <c r="AJ249" s="1">
        <v>0</v>
      </c>
      <c r="AK249" s="1">
        <v>0</v>
      </c>
      <c r="AL249" s="1">
        <v>0</v>
      </c>
      <c r="AM249" s="1">
        <v>1</v>
      </c>
      <c r="AN249" s="1">
        <v>0</v>
      </c>
      <c r="AO249" s="1">
        <v>0</v>
      </c>
      <c r="AP249" s="1">
        <v>0</v>
      </c>
      <c r="AQ249" s="1">
        <v>0</v>
      </c>
      <c r="AR249" s="1">
        <v>0</v>
      </c>
      <c r="AS249" s="1">
        <v>1</v>
      </c>
      <c r="AT249" s="1">
        <v>3</v>
      </c>
      <c r="AU249" s="1">
        <v>61</v>
      </c>
      <c r="AV249" s="1">
        <v>71499</v>
      </c>
    </row>
    <row r="250" spans="1:48" s="1" customFormat="1" x14ac:dyDescent="0.25">
      <c r="A250" s="1" t="str" cm="1">
        <f t="array" ref="A250">_xlfn.IFS(AG250&gt;=70,"70 and Older",AND(AG250&gt;=60,AG250&lt;70),"60-69",AND(AG250&gt;=50,AG250&lt;60),"50-59",AND(AG250&gt;=40,AG250&lt;50),"40-49",AND(AG250&gt;=30,AG250&lt;40),"30-39",AND(AG250&gt;=20,AG250&lt;30),"20-29")</f>
        <v>40-49</v>
      </c>
      <c r="B250" s="1" t="str" cm="1">
        <f t="array" ref="B250">_xlfn.IFS(AO250=1,$AO$1,AP250=1,$AP$1,AQ250=1,$AQ$1,AR250=1,$AR$1,AS250=1,$AS$1)</f>
        <v>Graduation</v>
      </c>
      <c r="C250" s="1" t="str" cm="1">
        <f t="array" ref="C250">_xlfn.IFS(AJ250=1,$AJ$1,AK250=1,$AK$1,AL250=1,$AL$1,AM250=1,$AM$1,AN250=1,$AN$1)</f>
        <v>Married</v>
      </c>
      <c r="D250" s="1">
        <v>1</v>
      </c>
      <c r="E250" s="1">
        <v>0</v>
      </c>
      <c r="F250" s="1" t="str" cm="1">
        <f t="array" ref="F250">_xlfn.IFS(AV250&lt;43783,"1.Low Income",AND(AV250&gt;=43783,AV250&lt;=64856),"2.Mid Income",AV250&gt;64856,"3.High Income")</f>
        <v>3.High Income</v>
      </c>
      <c r="G250" s="1" t="str" cm="1">
        <f t="array" ref="G250">_xlfn.IFS(AU250&lt;=30,"&lt;1 month",AND(AU250&gt;30,AU250&lt;=60),"1-2months",AU250&gt;60,"2months +")</f>
        <v>1-2months</v>
      </c>
      <c r="H250" s="1" t="str" cm="1">
        <f t="array" ref="H250">_xlfn.IFS(AT250&lt;5,"&lt;5times",AND(AT250&gt;=5,AT250&lt;=10),"05-10times",AND(AT250&gt;=11,AT250&lt;=15),"11-15times",AT250&gt;=16,"16times or more")</f>
        <v>&lt;5times</v>
      </c>
      <c r="I250" s="1" t="s">
        <v>99</v>
      </c>
      <c r="J250" s="1" t="str">
        <f t="shared" si="7"/>
        <v>7-8 years</v>
      </c>
      <c r="K250" s="2">
        <v>74</v>
      </c>
      <c r="L250" s="2">
        <v>0</v>
      </c>
      <c r="M250" s="2">
        <v>42</v>
      </c>
      <c r="N250" s="2">
        <v>2</v>
      </c>
      <c r="O250" s="2">
        <v>1</v>
      </c>
      <c r="P250" s="2">
        <v>6</v>
      </c>
      <c r="Q250" s="8">
        <v>0</v>
      </c>
      <c r="R250" s="8">
        <v>0</v>
      </c>
      <c r="S250" s="8">
        <v>0</v>
      </c>
      <c r="T250" s="8">
        <v>0</v>
      </c>
      <c r="U250" s="8">
        <v>0</v>
      </c>
      <c r="V250" s="8">
        <v>0</v>
      </c>
      <c r="W250" s="6">
        <v>2</v>
      </c>
      <c r="X250" s="6">
        <v>2</v>
      </c>
      <c r="Y250" s="6">
        <v>1</v>
      </c>
      <c r="Z250" s="6">
        <v>4</v>
      </c>
      <c r="AB250" s="1">
        <v>47</v>
      </c>
      <c r="AC250" s="1">
        <v>26</v>
      </c>
      <c r="AD250" s="1">
        <v>0</v>
      </c>
      <c r="AE250" s="1">
        <v>3</v>
      </c>
      <c r="AF250" s="1">
        <v>11</v>
      </c>
      <c r="AG250" s="1">
        <v>45</v>
      </c>
      <c r="AH250" s="1">
        <v>2780</v>
      </c>
      <c r="AI250" s="11">
        <f t="shared" si="6"/>
        <v>7.6164383561643838</v>
      </c>
      <c r="AJ250" s="1">
        <v>0</v>
      </c>
      <c r="AK250" s="1">
        <v>1</v>
      </c>
      <c r="AL250" s="1">
        <v>0</v>
      </c>
      <c r="AM250" s="1">
        <v>0</v>
      </c>
      <c r="AN250" s="1">
        <v>0</v>
      </c>
      <c r="AO250" s="1">
        <v>0</v>
      </c>
      <c r="AP250" s="1">
        <v>0</v>
      </c>
      <c r="AQ250" s="1">
        <v>1</v>
      </c>
      <c r="AR250" s="1">
        <v>0</v>
      </c>
      <c r="AS250" s="1">
        <v>0</v>
      </c>
      <c r="AT250" s="1">
        <v>4</v>
      </c>
      <c r="AU250" s="1">
        <v>57</v>
      </c>
      <c r="AV250" s="1">
        <v>65031</v>
      </c>
    </row>
    <row r="251" spans="1:48" s="1" customFormat="1" x14ac:dyDescent="0.25">
      <c r="A251" s="1" t="str" cm="1">
        <f t="array" ref="A251">_xlfn.IFS(AG251&gt;=70,"70 and Older",AND(AG251&gt;=60,AG251&lt;70),"60-69",AND(AG251&gt;=50,AG251&lt;60),"50-59",AND(AG251&gt;=40,AG251&lt;50),"40-49",AND(AG251&gt;=30,AG251&lt;40),"30-39",AND(AG251&gt;=20,AG251&lt;30),"20-29")</f>
        <v>50-59</v>
      </c>
      <c r="B251" s="1" t="str" cm="1">
        <f t="array" ref="B251">_xlfn.IFS(AO251=1,$AO$1,AP251=1,$AP$1,AQ251=1,$AQ$1,AR251=1,$AR$1,AS251=1,$AS$1)</f>
        <v>Graduation</v>
      </c>
      <c r="C251" s="1" t="str" cm="1">
        <f t="array" ref="C251">_xlfn.IFS(AJ251=1,$AJ$1,AK251=1,$AK$1,AL251=1,$AL$1,AM251=1,$AM$1,AN251=1,$AN$1)</f>
        <v>Married</v>
      </c>
      <c r="D251" s="1">
        <v>1</v>
      </c>
      <c r="E251" s="1">
        <v>1</v>
      </c>
      <c r="F251" s="1" t="str" cm="1">
        <f t="array" ref="F251">_xlfn.IFS(AV251&lt;43783,"1.Low Income",AND(AV251&gt;=43783,AV251&lt;=64856),"2.Mid Income",AV251&gt;64856,"3.High Income")</f>
        <v>3.High Income</v>
      </c>
      <c r="G251" s="1" t="str" cm="1">
        <f t="array" ref="G251">_xlfn.IFS(AU251&lt;=30,"&lt;1 month",AND(AU251&gt;30,AU251&lt;=60),"1-2months",AU251&gt;60,"2months +")</f>
        <v>&lt;1 month</v>
      </c>
      <c r="H251" s="1" t="str" cm="1">
        <f t="array" ref="H251">_xlfn.IFS(AT251&lt;5,"&lt;5times",AND(AT251&gt;=5,AT251&lt;=10),"05-10times",AND(AT251&gt;=11,AT251&lt;=15),"11-15times",AT251&gt;=16,"16times or more")</f>
        <v>&lt;5times</v>
      </c>
      <c r="I251" s="1" t="s">
        <v>99</v>
      </c>
      <c r="J251" s="1" t="str">
        <f t="shared" si="7"/>
        <v>7-8 years</v>
      </c>
      <c r="K251" s="2">
        <v>46</v>
      </c>
      <c r="L251" s="2">
        <v>0</v>
      </c>
      <c r="M251" s="2">
        <v>12</v>
      </c>
      <c r="N251" s="2">
        <v>0</v>
      </c>
      <c r="O251" s="2">
        <v>2</v>
      </c>
      <c r="P251" s="2">
        <v>23</v>
      </c>
      <c r="Q251" s="8">
        <v>0</v>
      </c>
      <c r="R251" s="8">
        <v>0</v>
      </c>
      <c r="S251" s="8">
        <v>0</v>
      </c>
      <c r="T251" s="8">
        <v>0</v>
      </c>
      <c r="U251" s="8">
        <v>0</v>
      </c>
      <c r="V251" s="8">
        <v>1</v>
      </c>
      <c r="W251" s="6">
        <v>2</v>
      </c>
      <c r="X251" s="6">
        <v>2</v>
      </c>
      <c r="Y251" s="6">
        <v>1</v>
      </c>
      <c r="Z251" s="6">
        <v>2</v>
      </c>
      <c r="AB251" s="1">
        <v>486</v>
      </c>
      <c r="AC251" s="1">
        <v>482</v>
      </c>
      <c r="AD251" s="1">
        <v>0</v>
      </c>
      <c r="AE251" s="1">
        <v>3</v>
      </c>
      <c r="AF251" s="1">
        <v>11</v>
      </c>
      <c r="AG251" s="1">
        <v>57</v>
      </c>
      <c r="AH251" s="1">
        <v>2779</v>
      </c>
      <c r="AI251" s="11">
        <f t="shared" si="6"/>
        <v>7.6136986301369864</v>
      </c>
      <c r="AJ251" s="1">
        <v>0</v>
      </c>
      <c r="AK251" s="1">
        <v>1</v>
      </c>
      <c r="AL251" s="1">
        <v>0</v>
      </c>
      <c r="AM251" s="1">
        <v>0</v>
      </c>
      <c r="AN251" s="1">
        <v>0</v>
      </c>
      <c r="AO251" s="1">
        <v>0</v>
      </c>
      <c r="AP251" s="1">
        <v>0</v>
      </c>
      <c r="AQ251" s="1">
        <v>1</v>
      </c>
      <c r="AR251" s="1">
        <v>0</v>
      </c>
      <c r="AS251" s="1">
        <v>0</v>
      </c>
      <c r="AT251" s="1">
        <v>4</v>
      </c>
      <c r="AU251" s="1">
        <v>3</v>
      </c>
      <c r="AV251" s="1">
        <v>66375</v>
      </c>
    </row>
    <row r="252" spans="1:48" s="1" customFormat="1" x14ac:dyDescent="0.25">
      <c r="A252" s="1" t="str" cm="1">
        <f t="array" ref="A252">_xlfn.IFS(AG252&gt;=70,"70 and Older",AND(AG252&gt;=60,AG252&lt;70),"60-69",AND(AG252&gt;=50,AG252&lt;60),"50-59",AND(AG252&gt;=40,AG252&lt;50),"40-49",AND(AG252&gt;=30,AG252&lt;40),"30-39",AND(AG252&gt;=20,AG252&lt;30),"20-29")</f>
        <v>40-49</v>
      </c>
      <c r="B252" s="1" t="str" cm="1">
        <f t="array" ref="B252">_xlfn.IFS(AO252=1,$AO$1,AP252=1,$AP$1,AQ252=1,$AQ$1,AR252=1,$AR$1,AS252=1,$AS$1)</f>
        <v>Graduation</v>
      </c>
      <c r="C252" s="1" t="str" cm="1">
        <f t="array" ref="C252">_xlfn.IFS(AJ252=1,$AJ$1,AK252=1,$AK$1,AL252=1,$AL$1,AM252=1,$AM$1,AN252=1,$AN$1)</f>
        <v>Together</v>
      </c>
      <c r="D252" s="1">
        <v>1</v>
      </c>
      <c r="E252" s="1">
        <v>0</v>
      </c>
      <c r="F252" s="1" t="str" cm="1">
        <f t="array" ref="F252">_xlfn.IFS(AV252&lt;43783,"1.Low Income",AND(AV252&gt;=43783,AV252&lt;=64856),"2.Mid Income",AV252&gt;64856,"3.High Income")</f>
        <v>2.Mid Income</v>
      </c>
      <c r="G252" s="1" t="str" cm="1">
        <f t="array" ref="G252">_xlfn.IFS(AU252&lt;=30,"&lt;1 month",AND(AU252&gt;30,AU252&lt;=60),"1-2months",AU252&gt;60,"2months +")</f>
        <v>1-2months</v>
      </c>
      <c r="H252" s="1" t="str" cm="1">
        <f t="array" ref="H252">_xlfn.IFS(AT252&lt;5,"&lt;5times",AND(AT252&gt;=5,AT252&lt;=10),"05-10times",AND(AT252&gt;=11,AT252&lt;=15),"11-15times",AT252&gt;=16,"16times or more")</f>
        <v>&lt;5times</v>
      </c>
      <c r="I252" s="1" t="s">
        <v>99</v>
      </c>
      <c r="J252" s="1" t="str">
        <f t="shared" si="7"/>
        <v>7-8 years</v>
      </c>
      <c r="K252" s="2">
        <v>4</v>
      </c>
      <c r="L252" s="2">
        <v>19</v>
      </c>
      <c r="M252" s="2">
        <v>9</v>
      </c>
      <c r="N252" s="2">
        <v>28</v>
      </c>
      <c r="O252" s="2">
        <v>25</v>
      </c>
      <c r="P252" s="2">
        <v>17</v>
      </c>
      <c r="Q252" s="8">
        <v>0</v>
      </c>
      <c r="R252" s="8">
        <v>0</v>
      </c>
      <c r="S252" s="8">
        <v>0</v>
      </c>
      <c r="T252" s="8">
        <v>0</v>
      </c>
      <c r="U252" s="8">
        <v>0</v>
      </c>
      <c r="V252" s="8">
        <v>0</v>
      </c>
      <c r="W252" s="6">
        <v>3</v>
      </c>
      <c r="X252" s="6">
        <v>3</v>
      </c>
      <c r="Y252" s="6">
        <v>0</v>
      </c>
      <c r="Z252" s="6">
        <v>4</v>
      </c>
      <c r="AB252" s="1">
        <v>57</v>
      </c>
      <c r="AC252" s="1">
        <v>45</v>
      </c>
      <c r="AD252" s="1">
        <v>0</v>
      </c>
      <c r="AE252" s="1">
        <v>3</v>
      </c>
      <c r="AF252" s="1">
        <v>11</v>
      </c>
      <c r="AG252" s="1">
        <v>41</v>
      </c>
      <c r="AH252" s="1">
        <v>2779</v>
      </c>
      <c r="AI252" s="11">
        <f t="shared" si="6"/>
        <v>7.6136986301369864</v>
      </c>
      <c r="AJ252" s="1">
        <v>0</v>
      </c>
      <c r="AK252" s="1">
        <v>0</v>
      </c>
      <c r="AL252" s="1">
        <v>0</v>
      </c>
      <c r="AM252" s="1">
        <v>1</v>
      </c>
      <c r="AN252" s="1">
        <v>0</v>
      </c>
      <c r="AO252" s="1">
        <v>0</v>
      </c>
      <c r="AP252" s="1">
        <v>0</v>
      </c>
      <c r="AQ252" s="1">
        <v>1</v>
      </c>
      <c r="AR252" s="1">
        <v>0</v>
      </c>
      <c r="AS252" s="1">
        <v>0</v>
      </c>
      <c r="AT252" s="1">
        <v>4</v>
      </c>
      <c r="AU252" s="1">
        <v>58</v>
      </c>
      <c r="AV252" s="1">
        <v>64325</v>
      </c>
    </row>
    <row r="253" spans="1:48" s="1" customFormat="1" x14ac:dyDescent="0.25">
      <c r="A253" s="1" t="str" cm="1">
        <f t="array" ref="A253">_xlfn.IFS(AG253&gt;=70,"70 and Older",AND(AG253&gt;=60,AG253&lt;70),"60-69",AND(AG253&gt;=50,AG253&lt;60),"50-59",AND(AG253&gt;=40,AG253&lt;50),"40-49",AND(AG253&gt;=30,AG253&lt;40),"30-39",AND(AG253&gt;=20,AG253&lt;30),"20-29")</f>
        <v>40-49</v>
      </c>
      <c r="B253" s="1" t="str" cm="1">
        <f t="array" ref="B253">_xlfn.IFS(AO253=1,$AO$1,AP253=1,$AP$1,AQ253=1,$AQ$1,AR253=1,$AR$1,AS253=1,$AS$1)</f>
        <v>Graduation</v>
      </c>
      <c r="C253" s="1" t="str" cm="1">
        <f t="array" ref="C253">_xlfn.IFS(AJ253=1,$AJ$1,AK253=1,$AK$1,AL253=1,$AL$1,AM253=1,$AM$1,AN253=1,$AN$1)</f>
        <v>Married</v>
      </c>
      <c r="D253" s="1">
        <v>1</v>
      </c>
      <c r="E253" s="1">
        <v>1</v>
      </c>
      <c r="F253" s="1" t="str" cm="1">
        <f t="array" ref="F253">_xlfn.IFS(AV253&lt;43783,"1.Low Income",AND(AV253&gt;=43783,AV253&lt;=64856),"2.Mid Income",AV253&gt;64856,"3.High Income")</f>
        <v>3.High Income</v>
      </c>
      <c r="G253" s="1" t="str" cm="1">
        <f t="array" ref="G253">_xlfn.IFS(AU253&lt;=30,"&lt;1 month",AND(AU253&gt;30,AU253&lt;=60),"1-2months",AU253&gt;60,"2months +")</f>
        <v>2months +</v>
      </c>
      <c r="H253" s="1" t="str" cm="1">
        <f t="array" ref="H253">_xlfn.IFS(AT253&lt;5,"&lt;5times",AND(AT253&gt;=5,AT253&lt;=10),"05-10times",AND(AT253&gt;=11,AT253&lt;=15),"11-15times",AT253&gt;=16,"16times or more")</f>
        <v>&lt;5times</v>
      </c>
      <c r="I253" s="1" t="s">
        <v>99</v>
      </c>
      <c r="J253" s="1" t="str">
        <f t="shared" si="7"/>
        <v>7-8 years</v>
      </c>
      <c r="K253" s="2">
        <v>105</v>
      </c>
      <c r="L253" s="2">
        <v>0</v>
      </c>
      <c r="M253" s="2">
        <v>9</v>
      </c>
      <c r="N253" s="2">
        <v>2</v>
      </c>
      <c r="O253" s="2">
        <v>1</v>
      </c>
      <c r="P253" s="2">
        <v>4</v>
      </c>
      <c r="Q253" s="8">
        <v>0</v>
      </c>
      <c r="R253" s="8">
        <v>0</v>
      </c>
      <c r="S253" s="8">
        <v>0</v>
      </c>
      <c r="T253" s="8">
        <v>0</v>
      </c>
      <c r="U253" s="8">
        <v>0</v>
      </c>
      <c r="V253" s="8">
        <v>0</v>
      </c>
      <c r="W253" s="6">
        <v>3</v>
      </c>
      <c r="X253" s="6">
        <v>2</v>
      </c>
      <c r="Y253" s="6">
        <v>1</v>
      </c>
      <c r="Z253" s="6">
        <v>4</v>
      </c>
      <c r="AB253" s="1">
        <v>828</v>
      </c>
      <c r="AC253" s="1">
        <v>779</v>
      </c>
      <c r="AD253" s="1">
        <v>0</v>
      </c>
      <c r="AE253" s="1">
        <v>3</v>
      </c>
      <c r="AF253" s="1">
        <v>11</v>
      </c>
      <c r="AG253" s="1">
        <v>44</v>
      </c>
      <c r="AH253" s="1">
        <v>2778</v>
      </c>
      <c r="AI253" s="11">
        <f t="shared" si="6"/>
        <v>7.6109589041095891</v>
      </c>
      <c r="AJ253" s="1">
        <v>0</v>
      </c>
      <c r="AK253" s="1">
        <v>1</v>
      </c>
      <c r="AL253" s="1">
        <v>0</v>
      </c>
      <c r="AM253" s="1">
        <v>0</v>
      </c>
      <c r="AN253" s="1">
        <v>0</v>
      </c>
      <c r="AO253" s="1">
        <v>0</v>
      </c>
      <c r="AP253" s="1">
        <v>0</v>
      </c>
      <c r="AQ253" s="1">
        <v>1</v>
      </c>
      <c r="AR253" s="1">
        <v>0</v>
      </c>
      <c r="AS253" s="1">
        <v>0</v>
      </c>
      <c r="AT253" s="1">
        <v>2</v>
      </c>
      <c r="AU253" s="1">
        <v>82</v>
      </c>
      <c r="AV253" s="1">
        <v>80184</v>
      </c>
    </row>
    <row r="254" spans="1:48" s="1" customFormat="1" x14ac:dyDescent="0.25">
      <c r="A254" s="1" t="str" cm="1">
        <f t="array" ref="A254">_xlfn.IFS(AG254&gt;=70,"70 and Older",AND(AG254&gt;=60,AG254&lt;70),"60-69",AND(AG254&gt;=50,AG254&lt;60),"50-59",AND(AG254&gt;=40,AG254&lt;50),"40-49",AND(AG254&gt;=30,AG254&lt;40),"30-39",AND(AG254&gt;=20,AG254&lt;30),"20-29")</f>
        <v>40-49</v>
      </c>
      <c r="B254" s="1" t="str" cm="1">
        <f t="array" ref="B254">_xlfn.IFS(AO254=1,$AO$1,AP254=1,$AP$1,AQ254=1,$AQ$1,AR254=1,$AR$1,AS254=1,$AS$1)</f>
        <v>PhD</v>
      </c>
      <c r="C254" s="1" t="str" cm="1">
        <f t="array" ref="C254">_xlfn.IFS(AJ254=1,$AJ$1,AK254=1,$AK$1,AL254=1,$AL$1,AM254=1,$AM$1,AN254=1,$AN$1)</f>
        <v>Single</v>
      </c>
      <c r="D254" s="1">
        <v>1</v>
      </c>
      <c r="E254" s="1">
        <v>1</v>
      </c>
      <c r="F254" s="1" t="str" cm="1">
        <f t="array" ref="F254">_xlfn.IFS(AV254&lt;43783,"1.Low Income",AND(AV254&gt;=43783,AV254&lt;=64856),"2.Mid Income",AV254&gt;64856,"3.High Income")</f>
        <v>3.High Income</v>
      </c>
      <c r="G254" s="1" t="str" cm="1">
        <f t="array" ref="G254">_xlfn.IFS(AU254&lt;=30,"&lt;1 month",AND(AU254&gt;30,AU254&lt;=60),"1-2months",AU254&gt;60,"2months +")</f>
        <v>2months +</v>
      </c>
      <c r="H254" s="1" t="str" cm="1">
        <f t="array" ref="H254">_xlfn.IFS(AT254&lt;5,"&lt;5times",AND(AT254&gt;=5,AT254&lt;=10),"05-10times",AND(AT254&gt;=11,AT254&lt;=15),"11-15times",AT254&gt;=16,"16times or more")</f>
        <v>&lt;5times</v>
      </c>
      <c r="I254" s="1" t="s">
        <v>99</v>
      </c>
      <c r="J254" s="1" t="str">
        <f t="shared" si="7"/>
        <v>7-8 years</v>
      </c>
      <c r="K254" s="2">
        <v>33</v>
      </c>
      <c r="L254" s="2">
        <v>0</v>
      </c>
      <c r="M254" s="2">
        <v>5</v>
      </c>
      <c r="N254" s="2">
        <v>0</v>
      </c>
      <c r="O254" s="2">
        <v>0</v>
      </c>
      <c r="P254" s="2">
        <v>15</v>
      </c>
      <c r="Q254" s="8">
        <v>0</v>
      </c>
      <c r="R254" s="8">
        <v>0</v>
      </c>
      <c r="S254" s="8">
        <v>0</v>
      </c>
      <c r="T254" s="8">
        <v>0</v>
      </c>
      <c r="U254" s="8">
        <v>0</v>
      </c>
      <c r="V254" s="8">
        <v>0</v>
      </c>
      <c r="W254" s="6">
        <v>2</v>
      </c>
      <c r="X254" s="6">
        <v>1</v>
      </c>
      <c r="Y254" s="6">
        <v>1</v>
      </c>
      <c r="Z254" s="6">
        <v>2</v>
      </c>
      <c r="AB254" s="1">
        <v>382</v>
      </c>
      <c r="AC254" s="1">
        <v>340</v>
      </c>
      <c r="AD254" s="1">
        <v>0</v>
      </c>
      <c r="AE254" s="1">
        <v>3</v>
      </c>
      <c r="AF254" s="1">
        <v>11</v>
      </c>
      <c r="AG254" s="1">
        <v>47</v>
      </c>
      <c r="AH254" s="1">
        <v>2778</v>
      </c>
      <c r="AI254" s="11">
        <f t="shared" si="6"/>
        <v>7.6109589041095891</v>
      </c>
      <c r="AJ254" s="1">
        <v>0</v>
      </c>
      <c r="AK254" s="1">
        <v>0</v>
      </c>
      <c r="AL254" s="1">
        <v>1</v>
      </c>
      <c r="AM254" s="1">
        <v>0</v>
      </c>
      <c r="AN254" s="1">
        <v>0</v>
      </c>
      <c r="AO254" s="1">
        <v>0</v>
      </c>
      <c r="AP254" s="1">
        <v>0</v>
      </c>
      <c r="AQ254" s="1">
        <v>0</v>
      </c>
      <c r="AR254" s="1">
        <v>0</v>
      </c>
      <c r="AS254" s="1">
        <v>1</v>
      </c>
      <c r="AT254" s="1">
        <v>2</v>
      </c>
      <c r="AU254" s="1">
        <v>78</v>
      </c>
      <c r="AV254" s="1">
        <v>77142</v>
      </c>
    </row>
    <row r="255" spans="1:48" s="1" customFormat="1" x14ac:dyDescent="0.25">
      <c r="A255" s="1" t="str" cm="1">
        <f t="array" ref="A255">_xlfn.IFS(AG255&gt;=70,"70 and Older",AND(AG255&gt;=60,AG255&lt;70),"60-69",AND(AG255&gt;=50,AG255&lt;60),"50-59",AND(AG255&gt;=40,AG255&lt;50),"40-49",AND(AG255&gt;=30,AG255&lt;40),"30-39",AND(AG255&gt;=20,AG255&lt;30),"20-29")</f>
        <v>40-49</v>
      </c>
      <c r="B255" s="1" t="str" cm="1">
        <f t="array" ref="B255">_xlfn.IFS(AO255=1,$AO$1,AP255=1,$AP$1,AQ255=1,$AQ$1,AR255=1,$AR$1,AS255=1,$AS$1)</f>
        <v>PhD</v>
      </c>
      <c r="C255" s="1" t="str" cm="1">
        <f t="array" ref="C255">_xlfn.IFS(AJ255=1,$AJ$1,AK255=1,$AK$1,AL255=1,$AL$1,AM255=1,$AM$1,AN255=1,$AN$1)</f>
        <v>Single</v>
      </c>
      <c r="D255" s="1">
        <v>0</v>
      </c>
      <c r="E255" s="1">
        <v>0</v>
      </c>
      <c r="F255" s="1" t="str" cm="1">
        <f t="array" ref="F255">_xlfn.IFS(AV255&lt;43783,"1.Low Income",AND(AV255&gt;=43783,AV255&lt;=64856),"2.Mid Income",AV255&gt;64856,"3.High Income")</f>
        <v>3.High Income</v>
      </c>
      <c r="G255" s="1" t="str" cm="1">
        <f t="array" ref="G255">_xlfn.IFS(AU255&lt;=30,"&lt;1 month",AND(AU255&gt;30,AU255&lt;=60),"1-2months",AU255&gt;60,"2months +")</f>
        <v>2months +</v>
      </c>
      <c r="H255" s="1" t="str" cm="1">
        <f t="array" ref="H255">_xlfn.IFS(AT255&lt;5,"&lt;5times",AND(AT255&gt;=5,AT255&lt;=10),"05-10times",AND(AT255&gt;=11,AT255&lt;=15),"11-15times",AT255&gt;=16,"16times or more")</f>
        <v>&lt;5times</v>
      </c>
      <c r="I255" s="1" t="s">
        <v>99</v>
      </c>
      <c r="J255" s="1" t="str">
        <f t="shared" si="7"/>
        <v>7-8 years</v>
      </c>
      <c r="K255" s="2">
        <v>219</v>
      </c>
      <c r="L255" s="2">
        <v>3</v>
      </c>
      <c r="M255" s="2">
        <v>60</v>
      </c>
      <c r="N255" s="2">
        <v>12</v>
      </c>
      <c r="O255" s="2">
        <v>9</v>
      </c>
      <c r="P255" s="2">
        <v>12</v>
      </c>
      <c r="Q255" s="8">
        <v>0</v>
      </c>
      <c r="R255" s="8">
        <v>0</v>
      </c>
      <c r="S255" s="8">
        <v>0</v>
      </c>
      <c r="T255" s="8">
        <v>1</v>
      </c>
      <c r="U255" s="8">
        <v>0</v>
      </c>
      <c r="V255" s="8">
        <v>0</v>
      </c>
      <c r="W255" s="6">
        <v>1</v>
      </c>
      <c r="X255" s="6">
        <v>4</v>
      </c>
      <c r="Y255" s="6">
        <v>1</v>
      </c>
      <c r="Z255" s="6">
        <v>7</v>
      </c>
      <c r="AB255" s="1">
        <v>382</v>
      </c>
      <c r="AC255" s="1">
        <v>340</v>
      </c>
      <c r="AD255" s="1">
        <v>0</v>
      </c>
      <c r="AE255" s="1">
        <v>3</v>
      </c>
      <c r="AF255" s="1">
        <v>11</v>
      </c>
      <c r="AG255" s="1">
        <v>47</v>
      </c>
      <c r="AH255" s="1">
        <v>2778</v>
      </c>
      <c r="AI255" s="11">
        <f t="shared" si="6"/>
        <v>7.6109589041095891</v>
      </c>
      <c r="AJ255" s="1">
        <v>0</v>
      </c>
      <c r="AK255" s="1">
        <v>0</v>
      </c>
      <c r="AL255" s="1">
        <v>1</v>
      </c>
      <c r="AM255" s="1">
        <v>0</v>
      </c>
      <c r="AN255" s="1">
        <v>0</v>
      </c>
      <c r="AO255" s="1">
        <v>0</v>
      </c>
      <c r="AP255" s="1">
        <v>0</v>
      </c>
      <c r="AQ255" s="1">
        <v>0</v>
      </c>
      <c r="AR255" s="1">
        <v>0</v>
      </c>
      <c r="AS255" s="1">
        <v>1</v>
      </c>
      <c r="AT255" s="1">
        <v>4</v>
      </c>
      <c r="AU255" s="1">
        <v>81</v>
      </c>
      <c r="AV255" s="1">
        <v>66313</v>
      </c>
    </row>
    <row r="256" spans="1:48" s="1" customFormat="1" x14ac:dyDescent="0.25">
      <c r="A256" s="1" t="str" cm="1">
        <f t="array" ref="A256">_xlfn.IFS(AG256&gt;=70,"70 and Older",AND(AG256&gt;=60,AG256&lt;70),"60-69",AND(AG256&gt;=50,AG256&lt;60),"50-59",AND(AG256&gt;=40,AG256&lt;50),"40-49",AND(AG256&gt;=30,AG256&lt;40),"30-39",AND(AG256&gt;=20,AG256&lt;30),"20-29")</f>
        <v>40-49</v>
      </c>
      <c r="B256" s="1" t="str" cm="1">
        <f t="array" ref="B256">_xlfn.IFS(AO256=1,$AO$1,AP256=1,$AP$1,AQ256=1,$AQ$1,AR256=1,$AR$1,AS256=1,$AS$1)</f>
        <v>PhD</v>
      </c>
      <c r="C256" s="1" t="str" cm="1">
        <f t="array" ref="C256">_xlfn.IFS(AJ256=1,$AJ$1,AK256=1,$AK$1,AL256=1,$AL$1,AM256=1,$AM$1,AN256=1,$AN$1)</f>
        <v>Single</v>
      </c>
      <c r="D256" s="1">
        <v>1</v>
      </c>
      <c r="E256" s="1">
        <v>1</v>
      </c>
      <c r="F256" s="1" t="str" cm="1">
        <f t="array" ref="F256">_xlfn.IFS(AV256&lt;43783,"1.Low Income",AND(AV256&gt;=43783,AV256&lt;=64856),"2.Mid Income",AV256&gt;64856,"3.High Income")</f>
        <v>3.High Income</v>
      </c>
      <c r="G256" s="1" t="str" cm="1">
        <f t="array" ref="G256">_xlfn.IFS(AU256&lt;=30,"&lt;1 month",AND(AU256&gt;30,AU256&lt;=60),"1-2months",AU256&gt;60,"2months +")</f>
        <v>&lt;1 month</v>
      </c>
      <c r="H256" s="1" t="str" cm="1">
        <f t="array" ref="H256">_xlfn.IFS(AT256&lt;5,"&lt;5times",AND(AT256&gt;=5,AT256&lt;=10),"05-10times",AND(AT256&gt;=11,AT256&lt;=15),"11-15times",AT256&gt;=16,"16times or more")</f>
        <v>&lt;5times</v>
      </c>
      <c r="I256" s="1" t="s">
        <v>99</v>
      </c>
      <c r="J256" s="1" t="str">
        <f t="shared" si="7"/>
        <v>7-8 years</v>
      </c>
      <c r="K256" s="2">
        <v>8</v>
      </c>
      <c r="L256" s="2">
        <v>2</v>
      </c>
      <c r="M256" s="2">
        <v>5</v>
      </c>
      <c r="N256" s="2">
        <v>3</v>
      </c>
      <c r="O256" s="2">
        <v>0</v>
      </c>
      <c r="P256" s="2">
        <v>3</v>
      </c>
      <c r="Q256" s="8">
        <v>0</v>
      </c>
      <c r="R256" s="8">
        <v>0</v>
      </c>
      <c r="S256" s="8">
        <v>0</v>
      </c>
      <c r="T256" s="8">
        <v>0</v>
      </c>
      <c r="U256" s="8">
        <v>0</v>
      </c>
      <c r="V256" s="8">
        <v>0</v>
      </c>
      <c r="W256" s="6">
        <v>1</v>
      </c>
      <c r="X256" s="6">
        <v>1</v>
      </c>
      <c r="Y256" s="6">
        <v>0</v>
      </c>
      <c r="Z256" s="6">
        <v>2</v>
      </c>
      <c r="AB256" s="1">
        <v>382</v>
      </c>
      <c r="AC256" s="1">
        <v>340</v>
      </c>
      <c r="AD256" s="1">
        <v>0</v>
      </c>
      <c r="AE256" s="1">
        <v>3</v>
      </c>
      <c r="AF256" s="1">
        <v>11</v>
      </c>
      <c r="AG256" s="1">
        <v>47</v>
      </c>
      <c r="AH256" s="1">
        <v>2778</v>
      </c>
      <c r="AI256" s="11">
        <f t="shared" si="6"/>
        <v>7.6109589041095891</v>
      </c>
      <c r="AJ256" s="1">
        <v>0</v>
      </c>
      <c r="AK256" s="1">
        <v>0</v>
      </c>
      <c r="AL256" s="1">
        <v>1</v>
      </c>
      <c r="AM256" s="1">
        <v>0</v>
      </c>
      <c r="AN256" s="1">
        <v>0</v>
      </c>
      <c r="AO256" s="1">
        <v>0</v>
      </c>
      <c r="AP256" s="1">
        <v>0</v>
      </c>
      <c r="AQ256" s="1">
        <v>0</v>
      </c>
      <c r="AR256" s="1">
        <v>0</v>
      </c>
      <c r="AS256" s="1">
        <v>1</v>
      </c>
      <c r="AT256" s="1">
        <v>4</v>
      </c>
      <c r="AU256" s="1">
        <v>29</v>
      </c>
      <c r="AV256" s="1">
        <v>66303</v>
      </c>
    </row>
    <row r="257" spans="1:48" s="1" customFormat="1" x14ac:dyDescent="0.25">
      <c r="A257" s="1" t="str" cm="1">
        <f t="array" ref="A257">_xlfn.IFS(AG257&gt;=70,"70 and Older",AND(AG257&gt;=60,AG257&lt;70),"60-69",AND(AG257&gt;=50,AG257&lt;60),"50-59",AND(AG257&gt;=40,AG257&lt;50),"40-49",AND(AG257&gt;=30,AG257&lt;40),"30-39",AND(AG257&gt;=20,AG257&lt;30),"20-29")</f>
        <v>40-49</v>
      </c>
      <c r="B257" s="1" t="str" cm="1">
        <f t="array" ref="B257">_xlfn.IFS(AO257=1,$AO$1,AP257=1,$AP$1,AQ257=1,$AQ$1,AR257=1,$AR$1,AS257=1,$AS$1)</f>
        <v>Graduation</v>
      </c>
      <c r="C257" s="1" t="str" cm="1">
        <f t="array" ref="C257">_xlfn.IFS(AJ257=1,$AJ$1,AK257=1,$AK$1,AL257=1,$AL$1,AM257=1,$AM$1,AN257=1,$AN$1)</f>
        <v>Divorced</v>
      </c>
      <c r="D257" s="1">
        <v>1</v>
      </c>
      <c r="E257" s="1">
        <v>0</v>
      </c>
      <c r="F257" s="1" t="str" cm="1">
        <f t="array" ref="F257">_xlfn.IFS(AV257&lt;43783,"1.Low Income",AND(AV257&gt;=43783,AV257&lt;=64856),"2.Mid Income",AV257&gt;64856,"3.High Income")</f>
        <v>2.Mid Income</v>
      </c>
      <c r="G257" s="1" t="str" cm="1">
        <f t="array" ref="G257">_xlfn.IFS(AU257&lt;=30,"&lt;1 month",AND(AU257&gt;30,AU257&lt;=60),"1-2months",AU257&gt;60,"2months +")</f>
        <v>&lt;1 month</v>
      </c>
      <c r="H257" s="1" t="str" cm="1">
        <f t="array" ref="H257">_xlfn.IFS(AT257&lt;5,"&lt;5times",AND(AT257&gt;=5,AT257&lt;=10),"05-10times",AND(AT257&gt;=11,AT257&lt;=15),"11-15times",AT257&gt;=16,"16times or more")</f>
        <v>05-10times</v>
      </c>
      <c r="I257" s="1" t="s">
        <v>99</v>
      </c>
      <c r="J257" s="1" t="str">
        <f t="shared" si="7"/>
        <v>7-8 years</v>
      </c>
      <c r="K257" s="2">
        <v>12</v>
      </c>
      <c r="L257" s="2">
        <v>23</v>
      </c>
      <c r="M257" s="2">
        <v>38</v>
      </c>
      <c r="N257" s="2">
        <v>30</v>
      </c>
      <c r="O257" s="2">
        <v>18</v>
      </c>
      <c r="P257" s="2">
        <v>7</v>
      </c>
      <c r="Q257" s="8">
        <v>0</v>
      </c>
      <c r="R257" s="8">
        <v>0</v>
      </c>
      <c r="S257" s="8">
        <v>0</v>
      </c>
      <c r="T257" s="8">
        <v>0</v>
      </c>
      <c r="U257" s="8">
        <v>0</v>
      </c>
      <c r="V257" s="8">
        <v>0</v>
      </c>
      <c r="W257" s="6">
        <v>4</v>
      </c>
      <c r="X257" s="6">
        <v>3</v>
      </c>
      <c r="Y257" s="6">
        <v>1</v>
      </c>
      <c r="Z257" s="6">
        <v>3</v>
      </c>
      <c r="AB257" s="1">
        <v>19</v>
      </c>
      <c r="AC257" s="1">
        <v>10</v>
      </c>
      <c r="AD257" s="1">
        <v>0</v>
      </c>
      <c r="AE257" s="1">
        <v>3</v>
      </c>
      <c r="AF257" s="1">
        <v>11</v>
      </c>
      <c r="AG257" s="1">
        <v>49</v>
      </c>
      <c r="AH257" s="1">
        <v>2778</v>
      </c>
      <c r="AI257" s="11">
        <f t="shared" si="6"/>
        <v>7.6109589041095891</v>
      </c>
      <c r="AJ257" s="1">
        <v>1</v>
      </c>
      <c r="AK257" s="1">
        <v>0</v>
      </c>
      <c r="AL257" s="1">
        <v>0</v>
      </c>
      <c r="AM257" s="1">
        <v>0</v>
      </c>
      <c r="AN257" s="1">
        <v>0</v>
      </c>
      <c r="AO257" s="1">
        <v>0</v>
      </c>
      <c r="AP257" s="1">
        <v>0</v>
      </c>
      <c r="AQ257" s="1">
        <v>1</v>
      </c>
      <c r="AR257" s="1">
        <v>0</v>
      </c>
      <c r="AS257" s="1">
        <v>0</v>
      </c>
      <c r="AT257" s="1">
        <v>5</v>
      </c>
      <c r="AU257" s="1">
        <v>18</v>
      </c>
      <c r="AV257" s="1">
        <v>58398</v>
      </c>
    </row>
    <row r="258" spans="1:48" s="1" customFormat="1" x14ac:dyDescent="0.25">
      <c r="A258" s="1" t="str" cm="1">
        <f t="array" ref="A258">_xlfn.IFS(AG258&gt;=70,"70 and Older",AND(AG258&gt;=60,AG258&lt;70),"60-69",AND(AG258&gt;=50,AG258&lt;60),"50-59",AND(AG258&gt;=40,AG258&lt;50),"40-49",AND(AG258&gt;=30,AG258&lt;40),"30-39",AND(AG258&gt;=20,AG258&lt;30),"20-29")</f>
        <v>20-29</v>
      </c>
      <c r="B258" s="1" t="str" cm="1">
        <f t="array" ref="B258">_xlfn.IFS(AO258=1,$AO$1,AP258=1,$AP$1,AQ258=1,$AQ$1,AR258=1,$AR$1,AS258=1,$AS$1)</f>
        <v>Master</v>
      </c>
      <c r="C258" s="1" t="str" cm="1">
        <f t="array" ref="C258">_xlfn.IFS(AJ258=1,$AJ$1,AK258=1,$AK$1,AL258=1,$AL$1,AM258=1,$AM$1,AN258=1,$AN$1)</f>
        <v>Single</v>
      </c>
      <c r="D258" s="1">
        <v>0</v>
      </c>
      <c r="E258" s="1">
        <v>0</v>
      </c>
      <c r="F258" s="1" t="str" cm="1">
        <f t="array" ref="F258">_xlfn.IFS(AV258&lt;43783,"1.Low Income",AND(AV258&gt;=43783,AV258&lt;=64856),"2.Mid Income",AV258&gt;64856,"3.High Income")</f>
        <v>3.High Income</v>
      </c>
      <c r="G258" s="1" t="str" cm="1">
        <f t="array" ref="G258">_xlfn.IFS(AU258&lt;=30,"&lt;1 month",AND(AU258&gt;30,AU258&lt;=60),"1-2months",AU258&gt;60,"2months +")</f>
        <v>1-2months</v>
      </c>
      <c r="H258" s="1" t="str" cm="1">
        <f t="array" ref="H258">_xlfn.IFS(AT258&lt;5,"&lt;5times",AND(AT258&gt;=5,AT258&lt;=10),"05-10times",AND(AT258&gt;=11,AT258&lt;=15),"11-15times",AT258&gt;=16,"16times or more")</f>
        <v>&lt;5times</v>
      </c>
      <c r="I258" s="1" t="s">
        <v>99</v>
      </c>
      <c r="J258" s="1" t="str">
        <f t="shared" si="7"/>
        <v>7-8 years</v>
      </c>
      <c r="K258" s="2">
        <v>693</v>
      </c>
      <c r="L258" s="2">
        <v>21</v>
      </c>
      <c r="M258" s="2">
        <v>118</v>
      </c>
      <c r="N258" s="2">
        <v>110</v>
      </c>
      <c r="O258" s="2">
        <v>147</v>
      </c>
      <c r="P258" s="2">
        <v>42</v>
      </c>
      <c r="Q258" s="8">
        <v>1</v>
      </c>
      <c r="R258" s="8">
        <v>0</v>
      </c>
      <c r="S258" s="8">
        <v>0</v>
      </c>
      <c r="T258" s="8">
        <v>0</v>
      </c>
      <c r="U258" s="8">
        <v>1</v>
      </c>
      <c r="V258" s="8">
        <v>0</v>
      </c>
      <c r="W258" s="6">
        <v>1</v>
      </c>
      <c r="X258" s="6">
        <v>6</v>
      </c>
      <c r="Y258" s="6">
        <v>5</v>
      </c>
      <c r="Z258" s="6">
        <v>11</v>
      </c>
      <c r="AB258" s="1">
        <v>2057</v>
      </c>
      <c r="AC258" s="1">
        <v>2037</v>
      </c>
      <c r="AD258" s="1">
        <v>0</v>
      </c>
      <c r="AE258" s="1">
        <v>3</v>
      </c>
      <c r="AF258" s="1">
        <v>11</v>
      </c>
      <c r="AG258" s="1">
        <v>28</v>
      </c>
      <c r="AH258" s="1">
        <v>2777</v>
      </c>
      <c r="AI258" s="11">
        <f t="shared" ref="AI258:AI321" si="8">AH258/365</f>
        <v>7.6082191780821917</v>
      </c>
      <c r="AJ258" s="1">
        <v>0</v>
      </c>
      <c r="AK258" s="1">
        <v>0</v>
      </c>
      <c r="AL258" s="1">
        <v>1</v>
      </c>
      <c r="AM258" s="1">
        <v>0</v>
      </c>
      <c r="AN258" s="1">
        <v>0</v>
      </c>
      <c r="AO258" s="1">
        <v>0</v>
      </c>
      <c r="AP258" s="1">
        <v>0</v>
      </c>
      <c r="AQ258" s="1">
        <v>0</v>
      </c>
      <c r="AR258" s="1">
        <v>1</v>
      </c>
      <c r="AS258" s="1">
        <v>0</v>
      </c>
      <c r="AT258" s="1">
        <v>1</v>
      </c>
      <c r="AU258" s="1">
        <v>54</v>
      </c>
      <c r="AV258" s="1">
        <v>86718</v>
      </c>
    </row>
    <row r="259" spans="1:48" s="1" customFormat="1" x14ac:dyDescent="0.25">
      <c r="A259" s="1" t="str" cm="1">
        <f t="array" ref="A259">_xlfn.IFS(AG259&gt;=70,"70 and Older",AND(AG259&gt;=60,AG259&lt;70),"60-69",AND(AG259&gt;=50,AG259&lt;60),"50-59",AND(AG259&gt;=40,AG259&lt;50),"40-49",AND(AG259&gt;=30,AG259&lt;40),"30-39",AND(AG259&gt;=20,AG259&lt;30),"20-29")</f>
        <v>60-69</v>
      </c>
      <c r="B259" s="1" t="str" cm="1">
        <f t="array" ref="B259">_xlfn.IFS(AO259=1,$AO$1,AP259=1,$AP$1,AQ259=1,$AQ$1,AR259=1,$AR$1,AS259=1,$AS$1)</f>
        <v>Graduation</v>
      </c>
      <c r="C259" s="1" t="str" cm="1">
        <f t="array" ref="C259">_xlfn.IFS(AJ259=1,$AJ$1,AK259=1,$AK$1,AL259=1,$AL$1,AM259=1,$AM$1,AN259=1,$AN$1)</f>
        <v>Single</v>
      </c>
      <c r="D259" s="1">
        <v>0</v>
      </c>
      <c r="E259" s="1">
        <v>0</v>
      </c>
      <c r="F259" s="1" t="str" cm="1">
        <f t="array" ref="F259">_xlfn.IFS(AV259&lt;43783,"1.Low Income",AND(AV259&gt;=43783,AV259&lt;=64856),"2.Mid Income",AV259&gt;64856,"3.High Income")</f>
        <v>3.High Income</v>
      </c>
      <c r="G259" s="1" t="str" cm="1">
        <f t="array" ref="G259">_xlfn.IFS(AU259&lt;=30,"&lt;1 month",AND(AU259&gt;30,AU259&lt;=60),"1-2months",AU259&gt;60,"2months +")</f>
        <v>&lt;1 month</v>
      </c>
      <c r="H259" s="1" t="str" cm="1">
        <f t="array" ref="H259">_xlfn.IFS(AT259&lt;5,"&lt;5times",AND(AT259&gt;=5,AT259&lt;=10),"05-10times",AND(AT259&gt;=11,AT259&lt;=15),"11-15times",AT259&gt;=16,"16times or more")</f>
        <v>&lt;5times</v>
      </c>
      <c r="I259" s="1" t="s">
        <v>99</v>
      </c>
      <c r="J259" s="1" t="str">
        <f t="shared" ref="J259:J322" si="9">IF(AI259&gt;7,"7-8 years",IF(AND(AI259&gt;6,AI259&lt;=7),"6-7 years",IF(AI259&lt;=6,"4-6 years","invalid")))</f>
        <v>7-8 years</v>
      </c>
      <c r="K259" s="2">
        <v>822</v>
      </c>
      <c r="L259" s="2">
        <v>114</v>
      </c>
      <c r="M259" s="2">
        <v>108</v>
      </c>
      <c r="N259" s="2">
        <v>179</v>
      </c>
      <c r="O259" s="2">
        <v>137</v>
      </c>
      <c r="P259" s="2">
        <v>114</v>
      </c>
      <c r="Q259" s="8">
        <v>1</v>
      </c>
      <c r="R259" s="8">
        <v>0</v>
      </c>
      <c r="S259" s="8">
        <v>0</v>
      </c>
      <c r="T259" s="8">
        <v>0</v>
      </c>
      <c r="U259" s="8">
        <v>1</v>
      </c>
      <c r="V259" s="8">
        <v>1</v>
      </c>
      <c r="W259" s="6">
        <v>1</v>
      </c>
      <c r="X259" s="6">
        <v>7</v>
      </c>
      <c r="Y259" s="6">
        <v>9</v>
      </c>
      <c r="Z259" s="6">
        <v>9</v>
      </c>
      <c r="AB259" s="1">
        <v>1649</v>
      </c>
      <c r="AC259" s="1">
        <v>1622</v>
      </c>
      <c r="AD259" s="1">
        <v>4</v>
      </c>
      <c r="AE259" s="1">
        <v>3</v>
      </c>
      <c r="AF259" s="1">
        <v>11</v>
      </c>
      <c r="AG259" s="1">
        <v>64</v>
      </c>
      <c r="AH259" s="1">
        <v>2776</v>
      </c>
      <c r="AI259" s="11">
        <f t="shared" si="8"/>
        <v>7.6054794520547944</v>
      </c>
      <c r="AJ259" s="1">
        <v>0</v>
      </c>
      <c r="AK259" s="1">
        <v>0</v>
      </c>
      <c r="AL259" s="1">
        <v>1</v>
      </c>
      <c r="AM259" s="1">
        <v>0</v>
      </c>
      <c r="AN259" s="1">
        <v>0</v>
      </c>
      <c r="AO259" s="1">
        <v>0</v>
      </c>
      <c r="AP259" s="1">
        <v>0</v>
      </c>
      <c r="AQ259" s="1">
        <v>1</v>
      </c>
      <c r="AR259" s="1">
        <v>0</v>
      </c>
      <c r="AS259" s="1">
        <v>0</v>
      </c>
      <c r="AT259" s="1">
        <v>2</v>
      </c>
      <c r="AU259" s="1">
        <v>5</v>
      </c>
      <c r="AV259" s="1">
        <v>82384</v>
      </c>
    </row>
    <row r="260" spans="1:48" s="1" customFormat="1" x14ac:dyDescent="0.25">
      <c r="A260" s="1" t="str" cm="1">
        <f t="array" ref="A260">_xlfn.IFS(AG260&gt;=70,"70 and Older",AND(AG260&gt;=60,AG260&lt;70),"60-69",AND(AG260&gt;=50,AG260&lt;60),"50-59",AND(AG260&gt;=40,AG260&lt;50),"40-49",AND(AG260&gt;=30,AG260&lt;40),"30-39",AND(AG260&gt;=20,AG260&lt;30),"20-29")</f>
        <v>50-59</v>
      </c>
      <c r="B260" s="1" t="str" cm="1">
        <f t="array" ref="B260">_xlfn.IFS(AO260=1,$AO$1,AP260=1,$AP$1,AQ260=1,$AQ$1,AR260=1,$AR$1,AS260=1,$AS$1)</f>
        <v>Graduation</v>
      </c>
      <c r="C260" s="1" t="str" cm="1">
        <f t="array" ref="C260">_xlfn.IFS(AJ260=1,$AJ$1,AK260=1,$AK$1,AL260=1,$AL$1,AM260=1,$AM$1,AN260=1,$AN$1)</f>
        <v>Married</v>
      </c>
      <c r="D260" s="1">
        <v>0</v>
      </c>
      <c r="E260" s="1">
        <v>1</v>
      </c>
      <c r="F260" s="1" t="str" cm="1">
        <f t="array" ref="F260">_xlfn.IFS(AV260&lt;43783,"1.Low Income",AND(AV260&gt;=43783,AV260&lt;=64856),"2.Mid Income",AV260&gt;64856,"3.High Income")</f>
        <v>2.Mid Income</v>
      </c>
      <c r="G260" s="1" t="str" cm="1">
        <f t="array" ref="G260">_xlfn.IFS(AU260&lt;=30,"&lt;1 month",AND(AU260&gt;30,AU260&lt;=60),"1-2months",AU260&gt;60,"2months +")</f>
        <v>1-2months</v>
      </c>
      <c r="H260" s="1" t="str" cm="1">
        <f t="array" ref="H260">_xlfn.IFS(AT260&lt;5,"&lt;5times",AND(AT260&gt;=5,AT260&lt;=10),"05-10times",AND(AT260&gt;=11,AT260&lt;=15),"11-15times",AT260&gt;=16,"16times or more")</f>
        <v>05-10times</v>
      </c>
      <c r="I260" s="1" t="s">
        <v>99</v>
      </c>
      <c r="J260" s="1" t="str">
        <f t="shared" si="9"/>
        <v>7-8 years</v>
      </c>
      <c r="K260" s="2">
        <v>159</v>
      </c>
      <c r="L260" s="2">
        <v>0</v>
      </c>
      <c r="M260" s="2">
        <v>120</v>
      </c>
      <c r="N260" s="2">
        <v>0</v>
      </c>
      <c r="O260" s="2">
        <v>0</v>
      </c>
      <c r="P260" s="2">
        <v>137</v>
      </c>
      <c r="Q260" s="8">
        <v>0</v>
      </c>
      <c r="R260" s="8">
        <v>1</v>
      </c>
      <c r="S260" s="8">
        <v>0</v>
      </c>
      <c r="T260" s="8">
        <v>1</v>
      </c>
      <c r="U260" s="8">
        <v>0</v>
      </c>
      <c r="V260" s="8">
        <v>1</v>
      </c>
      <c r="W260" s="6">
        <v>7</v>
      </c>
      <c r="X260" s="6">
        <v>4</v>
      </c>
      <c r="Y260" s="6">
        <v>4</v>
      </c>
      <c r="Z260" s="6">
        <v>8</v>
      </c>
      <c r="AB260" s="1">
        <v>490</v>
      </c>
      <c r="AC260" s="1">
        <v>481</v>
      </c>
      <c r="AD260" s="1">
        <v>1</v>
      </c>
      <c r="AE260" s="1">
        <v>3</v>
      </c>
      <c r="AF260" s="1">
        <v>11</v>
      </c>
      <c r="AG260" s="1">
        <v>55</v>
      </c>
      <c r="AH260" s="1">
        <v>2776</v>
      </c>
      <c r="AI260" s="11">
        <f t="shared" si="8"/>
        <v>7.6054794520547944</v>
      </c>
      <c r="AJ260" s="1">
        <v>0</v>
      </c>
      <c r="AK260" s="1">
        <v>1</v>
      </c>
      <c r="AL260" s="1">
        <v>0</v>
      </c>
      <c r="AM260" s="1">
        <v>0</v>
      </c>
      <c r="AN260" s="1">
        <v>0</v>
      </c>
      <c r="AO260" s="1">
        <v>0</v>
      </c>
      <c r="AP260" s="1">
        <v>0</v>
      </c>
      <c r="AQ260" s="1">
        <v>1</v>
      </c>
      <c r="AR260" s="1">
        <v>0</v>
      </c>
      <c r="AS260" s="1">
        <v>0</v>
      </c>
      <c r="AT260" s="1">
        <v>5</v>
      </c>
      <c r="AU260" s="1">
        <v>34</v>
      </c>
      <c r="AV260" s="1">
        <v>62994</v>
      </c>
    </row>
    <row r="261" spans="1:48" s="1" customFormat="1" x14ac:dyDescent="0.25">
      <c r="A261" s="1" t="str" cm="1">
        <f t="array" ref="A261">_xlfn.IFS(AG261&gt;=70,"70 and Older",AND(AG261&gt;=60,AG261&lt;70),"60-69",AND(AG261&gt;=50,AG261&lt;60),"50-59",AND(AG261&gt;=40,AG261&lt;50),"40-49",AND(AG261&gt;=30,AG261&lt;40),"30-39",AND(AG261&gt;=20,AG261&lt;30),"20-29")</f>
        <v>50-59</v>
      </c>
      <c r="B261" s="1" t="str" cm="1">
        <f t="array" ref="B261">_xlfn.IFS(AO261=1,$AO$1,AP261=1,$AP$1,AQ261=1,$AQ$1,AR261=1,$AR$1,AS261=1,$AS$1)</f>
        <v>Master</v>
      </c>
      <c r="C261" s="1" t="str" cm="1">
        <f t="array" ref="C261">_xlfn.IFS(AJ261=1,$AJ$1,AK261=1,$AK$1,AL261=1,$AL$1,AM261=1,$AM$1,AN261=1,$AN$1)</f>
        <v>Single</v>
      </c>
      <c r="D261" s="1">
        <v>0</v>
      </c>
      <c r="E261" s="1">
        <v>1</v>
      </c>
      <c r="F261" s="1" t="str" cm="1">
        <f t="array" ref="F261">_xlfn.IFS(AV261&lt;43783,"1.Low Income",AND(AV261&gt;=43783,AV261&lt;=64856),"2.Mid Income",AV261&gt;64856,"3.High Income")</f>
        <v>3.High Income</v>
      </c>
      <c r="G261" s="1" t="str" cm="1">
        <f t="array" ref="G261">_xlfn.IFS(AU261&lt;=30,"&lt;1 month",AND(AU261&gt;30,AU261&lt;=60),"1-2months",AU261&gt;60,"2months +")</f>
        <v>1-2months</v>
      </c>
      <c r="H261" s="1" t="str" cm="1">
        <f t="array" ref="H261">_xlfn.IFS(AT261&lt;5,"&lt;5times",AND(AT261&gt;=5,AT261&lt;=10),"05-10times",AND(AT261&gt;=11,AT261&lt;=15),"11-15times",AT261&gt;=16,"16times or more")</f>
        <v>&lt;5times</v>
      </c>
      <c r="I261" s="1" t="s">
        <v>99</v>
      </c>
      <c r="J261" s="1" t="str">
        <f t="shared" si="9"/>
        <v>7-8 years</v>
      </c>
      <c r="K261" s="2">
        <v>492</v>
      </c>
      <c r="L261" s="2">
        <v>0</v>
      </c>
      <c r="M261" s="2">
        <v>37</v>
      </c>
      <c r="N261" s="2">
        <v>7</v>
      </c>
      <c r="O261" s="2">
        <v>0</v>
      </c>
      <c r="P261" s="2">
        <v>42</v>
      </c>
      <c r="Q261" s="8">
        <v>0</v>
      </c>
      <c r="R261" s="8">
        <v>0</v>
      </c>
      <c r="S261" s="8">
        <v>0</v>
      </c>
      <c r="T261" s="8">
        <v>0</v>
      </c>
      <c r="U261" s="8">
        <v>0</v>
      </c>
      <c r="V261" s="8">
        <v>0</v>
      </c>
      <c r="W261" s="6">
        <v>3</v>
      </c>
      <c r="X261" s="6">
        <v>6</v>
      </c>
      <c r="Y261" s="6">
        <v>3</v>
      </c>
      <c r="Z261" s="6">
        <v>8</v>
      </c>
      <c r="AB261" s="1">
        <v>837</v>
      </c>
      <c r="AC261" s="1">
        <v>771</v>
      </c>
      <c r="AD261" s="1">
        <v>0</v>
      </c>
      <c r="AE261" s="1">
        <v>3</v>
      </c>
      <c r="AF261" s="1">
        <v>11</v>
      </c>
      <c r="AG261" s="1">
        <v>55</v>
      </c>
      <c r="AH261" s="1">
        <v>2775</v>
      </c>
      <c r="AI261" s="11">
        <f t="shared" si="8"/>
        <v>7.602739726027397</v>
      </c>
      <c r="AJ261" s="1">
        <v>0</v>
      </c>
      <c r="AK261" s="1">
        <v>0</v>
      </c>
      <c r="AL261" s="1">
        <v>1</v>
      </c>
      <c r="AM261" s="1">
        <v>0</v>
      </c>
      <c r="AN261" s="1">
        <v>0</v>
      </c>
      <c r="AO261" s="1">
        <v>0</v>
      </c>
      <c r="AP261" s="1">
        <v>0</v>
      </c>
      <c r="AQ261" s="1">
        <v>0</v>
      </c>
      <c r="AR261" s="1">
        <v>1</v>
      </c>
      <c r="AS261" s="1">
        <v>0</v>
      </c>
      <c r="AT261" s="1">
        <v>3</v>
      </c>
      <c r="AU261" s="1">
        <v>53</v>
      </c>
      <c r="AV261" s="1">
        <v>74538</v>
      </c>
    </row>
    <row r="262" spans="1:48" s="1" customFormat="1" x14ac:dyDescent="0.25">
      <c r="A262" s="1" t="str" cm="1">
        <f t="array" ref="A262">_xlfn.IFS(AG262&gt;=70,"70 and Older",AND(AG262&gt;=60,AG262&lt;70),"60-69",AND(AG262&gt;=50,AG262&lt;60),"50-59",AND(AG262&gt;=40,AG262&lt;50),"40-49",AND(AG262&gt;=30,AG262&lt;40),"30-39",AND(AG262&gt;=20,AG262&lt;30),"20-29")</f>
        <v>60-69</v>
      </c>
      <c r="B262" s="1" t="str" cm="1">
        <f t="array" ref="B262">_xlfn.IFS(AO262=1,$AO$1,AP262=1,$AP$1,AQ262=1,$AQ$1,AR262=1,$AR$1,AS262=1,$AS$1)</f>
        <v>Graduation</v>
      </c>
      <c r="C262" s="1" t="str" cm="1">
        <f t="array" ref="C262">_xlfn.IFS(AJ262=1,$AJ$1,AK262=1,$AK$1,AL262=1,$AL$1,AM262=1,$AM$1,AN262=1,$AN$1)</f>
        <v>Single</v>
      </c>
      <c r="D262" s="1">
        <v>1</v>
      </c>
      <c r="E262" s="1">
        <v>1</v>
      </c>
      <c r="F262" s="1" t="str" cm="1">
        <f t="array" ref="F262">_xlfn.IFS(AV262&lt;43783,"1.Low Income",AND(AV262&gt;=43783,AV262&lt;=64856),"2.Mid Income",AV262&gt;64856,"3.High Income")</f>
        <v>3.High Income</v>
      </c>
      <c r="G262" s="1" t="str" cm="1">
        <f t="array" ref="G262">_xlfn.IFS(AU262&lt;=30,"&lt;1 month",AND(AU262&gt;30,AU262&lt;=60),"1-2months",AU262&gt;60,"2months +")</f>
        <v>&lt;1 month</v>
      </c>
      <c r="H262" s="1" t="str" cm="1">
        <f t="array" ref="H262">_xlfn.IFS(AT262&lt;5,"&lt;5times",AND(AT262&gt;=5,AT262&lt;=10),"05-10times",AND(AT262&gt;=11,AT262&lt;=15),"11-15times",AT262&gt;=16,"16times or more")</f>
        <v>&lt;5times</v>
      </c>
      <c r="I262" s="1" t="s">
        <v>99</v>
      </c>
      <c r="J262" s="1" t="str">
        <f t="shared" si="9"/>
        <v>7-8 years</v>
      </c>
      <c r="K262" s="2">
        <v>22</v>
      </c>
      <c r="L262" s="2">
        <v>1</v>
      </c>
      <c r="M262" s="2">
        <v>9</v>
      </c>
      <c r="N262" s="2">
        <v>0</v>
      </c>
      <c r="O262" s="2">
        <v>0</v>
      </c>
      <c r="P262" s="2">
        <v>14</v>
      </c>
      <c r="Q262" s="8">
        <v>0</v>
      </c>
      <c r="R262" s="8">
        <v>0</v>
      </c>
      <c r="S262" s="8">
        <v>0</v>
      </c>
      <c r="T262" s="8">
        <v>0</v>
      </c>
      <c r="U262" s="8">
        <v>0</v>
      </c>
      <c r="V262" s="8">
        <v>0</v>
      </c>
      <c r="W262" s="6">
        <v>1</v>
      </c>
      <c r="X262" s="6">
        <v>1</v>
      </c>
      <c r="Y262" s="6">
        <v>1</v>
      </c>
      <c r="Z262" s="6">
        <v>2</v>
      </c>
      <c r="AB262" s="1">
        <v>350</v>
      </c>
      <c r="AC262" s="1">
        <v>323</v>
      </c>
      <c r="AD262" s="1">
        <v>1</v>
      </c>
      <c r="AE262" s="1">
        <v>3</v>
      </c>
      <c r="AF262" s="1">
        <v>11</v>
      </c>
      <c r="AG262" s="1">
        <v>64</v>
      </c>
      <c r="AH262" s="1">
        <v>2774</v>
      </c>
      <c r="AI262" s="11">
        <f t="shared" si="8"/>
        <v>7.6</v>
      </c>
      <c r="AJ262" s="1">
        <v>0</v>
      </c>
      <c r="AK262" s="1">
        <v>0</v>
      </c>
      <c r="AL262" s="1">
        <v>1</v>
      </c>
      <c r="AM262" s="1">
        <v>0</v>
      </c>
      <c r="AN262" s="1">
        <v>0</v>
      </c>
      <c r="AO262" s="1">
        <v>0</v>
      </c>
      <c r="AP262" s="1">
        <v>0</v>
      </c>
      <c r="AQ262" s="1">
        <v>1</v>
      </c>
      <c r="AR262" s="1">
        <v>0</v>
      </c>
      <c r="AS262" s="1">
        <v>0</v>
      </c>
      <c r="AT262" s="1">
        <v>2</v>
      </c>
      <c r="AU262" s="1">
        <v>3</v>
      </c>
      <c r="AV262" s="1">
        <v>77044</v>
      </c>
    </row>
    <row r="263" spans="1:48" s="1" customFormat="1" x14ac:dyDescent="0.25">
      <c r="A263" s="1" t="str" cm="1">
        <f t="array" ref="A263">_xlfn.IFS(AG263&gt;=70,"70 and Older",AND(AG263&gt;=60,AG263&lt;70),"60-69",AND(AG263&gt;=50,AG263&lt;60),"50-59",AND(AG263&gt;=40,AG263&lt;50),"40-49",AND(AG263&gt;=30,AG263&lt;40),"30-39",AND(AG263&gt;=20,AG263&lt;30),"20-29")</f>
        <v>50-59</v>
      </c>
      <c r="B263" s="1" t="str" cm="1">
        <f t="array" ref="B263">_xlfn.IFS(AO263=1,$AO$1,AP263=1,$AP$1,AQ263=1,$AQ$1,AR263=1,$AR$1,AS263=1,$AS$1)</f>
        <v>Graduation</v>
      </c>
      <c r="C263" s="1" t="str" cm="1">
        <f t="array" ref="C263">_xlfn.IFS(AJ263=1,$AJ$1,AK263=1,$AK$1,AL263=1,$AL$1,AM263=1,$AM$1,AN263=1,$AN$1)</f>
        <v>Single</v>
      </c>
      <c r="D263" s="1">
        <v>0</v>
      </c>
      <c r="E263" s="1">
        <v>1</v>
      </c>
      <c r="F263" s="1" t="str" cm="1">
        <f t="array" ref="F263">_xlfn.IFS(AV263&lt;43783,"1.Low Income",AND(AV263&gt;=43783,AV263&lt;=64856),"2.Mid Income",AV263&gt;64856,"3.High Income")</f>
        <v>2.Mid Income</v>
      </c>
      <c r="G263" s="1" t="str" cm="1">
        <f t="array" ref="G263">_xlfn.IFS(AU263&lt;=30,"&lt;1 month",AND(AU263&gt;30,AU263&lt;=60),"1-2months",AU263&gt;60,"2months +")</f>
        <v>2months +</v>
      </c>
      <c r="H263" s="1" t="str" cm="1">
        <f t="array" ref="H263">_xlfn.IFS(AT263&lt;5,"&lt;5times",AND(AT263&gt;=5,AT263&lt;=10),"05-10times",AND(AT263&gt;=11,AT263&lt;=15),"11-15times",AT263&gt;=16,"16times or more")</f>
        <v>05-10times</v>
      </c>
      <c r="I263" s="1" t="s">
        <v>99</v>
      </c>
      <c r="J263" s="1" t="str">
        <f t="shared" si="9"/>
        <v>7-8 years</v>
      </c>
      <c r="K263" s="2">
        <v>192</v>
      </c>
      <c r="L263" s="2">
        <v>5</v>
      </c>
      <c r="M263" s="2">
        <v>53</v>
      </c>
      <c r="N263" s="2">
        <v>0</v>
      </c>
      <c r="O263" s="2">
        <v>5</v>
      </c>
      <c r="P263" s="2">
        <v>15</v>
      </c>
      <c r="Q263" s="8">
        <v>0</v>
      </c>
      <c r="R263" s="8">
        <v>0</v>
      </c>
      <c r="S263" s="8">
        <v>0</v>
      </c>
      <c r="T263" s="8">
        <v>0</v>
      </c>
      <c r="U263" s="8">
        <v>0</v>
      </c>
      <c r="V263" s="8">
        <v>0</v>
      </c>
      <c r="W263" s="6">
        <v>4</v>
      </c>
      <c r="X263" s="6">
        <v>6</v>
      </c>
      <c r="Y263" s="6">
        <v>1</v>
      </c>
      <c r="Z263" s="6">
        <v>4</v>
      </c>
      <c r="AB263" s="1">
        <v>310</v>
      </c>
      <c r="AC263" s="1">
        <v>298</v>
      </c>
      <c r="AD263" s="1">
        <v>0</v>
      </c>
      <c r="AE263" s="1">
        <v>3</v>
      </c>
      <c r="AF263" s="1">
        <v>11</v>
      </c>
      <c r="AG263" s="1">
        <v>56</v>
      </c>
      <c r="AH263" s="1">
        <v>2774</v>
      </c>
      <c r="AI263" s="11">
        <f t="shared" si="8"/>
        <v>7.6</v>
      </c>
      <c r="AJ263" s="1">
        <v>0</v>
      </c>
      <c r="AK263" s="1">
        <v>0</v>
      </c>
      <c r="AL263" s="1">
        <v>1</v>
      </c>
      <c r="AM263" s="1">
        <v>0</v>
      </c>
      <c r="AN263" s="1">
        <v>0</v>
      </c>
      <c r="AO263" s="1">
        <v>0</v>
      </c>
      <c r="AP263" s="1">
        <v>0</v>
      </c>
      <c r="AQ263" s="1">
        <v>1</v>
      </c>
      <c r="AR263" s="1">
        <v>0</v>
      </c>
      <c r="AS263" s="1">
        <v>0</v>
      </c>
      <c r="AT263" s="1">
        <v>5</v>
      </c>
      <c r="AU263" s="1">
        <v>90</v>
      </c>
      <c r="AV263" s="1">
        <v>62220</v>
      </c>
    </row>
    <row r="264" spans="1:48" s="1" customFormat="1" x14ac:dyDescent="0.25">
      <c r="A264" s="1" t="str" cm="1">
        <f t="array" ref="A264">_xlfn.IFS(AG264&gt;=70,"70 and Older",AND(AG264&gt;=60,AG264&lt;70),"60-69",AND(AG264&gt;=50,AG264&lt;60),"50-59",AND(AG264&gt;=40,AG264&lt;50),"40-49",AND(AG264&gt;=30,AG264&lt;40),"30-39",AND(AG264&gt;=20,AG264&lt;30),"20-29")</f>
        <v>50-59</v>
      </c>
      <c r="B264" s="1" t="str" cm="1">
        <f t="array" ref="B264">_xlfn.IFS(AO264=1,$AO$1,AP264=1,$AP$1,AQ264=1,$AQ$1,AR264=1,$AR$1,AS264=1,$AS$1)</f>
        <v>2nd Cycle</v>
      </c>
      <c r="C264" s="1" t="str" cm="1">
        <f t="array" ref="C264">_xlfn.IFS(AJ264=1,$AJ$1,AK264=1,$AK$1,AL264=1,$AL$1,AM264=1,$AM$1,AN264=1,$AN$1)</f>
        <v>Divorced</v>
      </c>
      <c r="D264" s="1">
        <v>0</v>
      </c>
      <c r="E264" s="1">
        <v>1</v>
      </c>
      <c r="F264" s="1" t="str" cm="1">
        <f t="array" ref="F264">_xlfn.IFS(AV264&lt;43783,"1.Low Income",AND(AV264&gt;=43783,AV264&lt;=64856),"2.Mid Income",AV264&gt;64856,"3.High Income")</f>
        <v>3.High Income</v>
      </c>
      <c r="G264" s="1" t="str" cm="1">
        <f t="array" ref="G264">_xlfn.IFS(AU264&lt;=30,"&lt;1 month",AND(AU264&gt;30,AU264&lt;=60),"1-2months",AU264&gt;60,"2months +")</f>
        <v>1-2months</v>
      </c>
      <c r="H264" s="1" t="str" cm="1">
        <f t="array" ref="H264">_xlfn.IFS(AT264&lt;5,"&lt;5times",AND(AT264&gt;=5,AT264&lt;=10),"05-10times",AND(AT264&gt;=11,AT264&lt;=15),"11-15times",AT264&gt;=16,"16times or more")</f>
        <v>&lt;5times</v>
      </c>
      <c r="I264" s="1" t="s">
        <v>99</v>
      </c>
      <c r="J264" s="1" t="str">
        <f t="shared" si="9"/>
        <v>7-8 years</v>
      </c>
      <c r="K264" s="2">
        <v>580</v>
      </c>
      <c r="L264" s="2">
        <v>6</v>
      </c>
      <c r="M264" s="2">
        <v>58</v>
      </c>
      <c r="N264" s="2">
        <v>8</v>
      </c>
      <c r="O264" s="2">
        <v>0</v>
      </c>
      <c r="P264" s="2">
        <v>27</v>
      </c>
      <c r="Q264" s="8">
        <v>0</v>
      </c>
      <c r="R264" s="8">
        <v>0</v>
      </c>
      <c r="S264" s="8">
        <v>1</v>
      </c>
      <c r="T264" s="8">
        <v>0</v>
      </c>
      <c r="U264" s="8">
        <v>0</v>
      </c>
      <c r="V264" s="8">
        <v>0</v>
      </c>
      <c r="W264" s="6">
        <v>3</v>
      </c>
      <c r="X264" s="6">
        <v>7</v>
      </c>
      <c r="Y264" s="6">
        <v>6</v>
      </c>
      <c r="Z264" s="6">
        <v>6</v>
      </c>
      <c r="AB264" s="1">
        <v>894</v>
      </c>
      <c r="AC264" s="1">
        <v>717</v>
      </c>
      <c r="AD264" s="1">
        <v>0</v>
      </c>
      <c r="AE264" s="1">
        <v>3</v>
      </c>
      <c r="AF264" s="1">
        <v>11</v>
      </c>
      <c r="AG264" s="1">
        <v>55</v>
      </c>
      <c r="AH264" s="1">
        <v>2773</v>
      </c>
      <c r="AI264" s="11">
        <f t="shared" si="8"/>
        <v>7.5972602739726032</v>
      </c>
      <c r="AJ264" s="1">
        <v>1</v>
      </c>
      <c r="AK264" s="1">
        <v>0</v>
      </c>
      <c r="AL264" s="1">
        <v>0</v>
      </c>
      <c r="AM264" s="1">
        <v>0</v>
      </c>
      <c r="AN264" s="1">
        <v>0</v>
      </c>
      <c r="AO264" s="1">
        <v>1</v>
      </c>
      <c r="AP264" s="1">
        <v>0</v>
      </c>
      <c r="AQ264" s="1">
        <v>0</v>
      </c>
      <c r="AR264" s="1">
        <v>0</v>
      </c>
      <c r="AS264" s="1">
        <v>0</v>
      </c>
      <c r="AT264" s="1">
        <v>2</v>
      </c>
      <c r="AU264" s="1">
        <v>56</v>
      </c>
      <c r="AV264" s="1">
        <v>77845</v>
      </c>
    </row>
    <row r="265" spans="1:48" s="1" customFormat="1" x14ac:dyDescent="0.25">
      <c r="A265" s="1" t="str" cm="1">
        <f t="array" ref="A265">_xlfn.IFS(AG265&gt;=70,"70 and Older",AND(AG265&gt;=60,AG265&lt;70),"60-69",AND(AG265&gt;=50,AG265&lt;60),"50-59",AND(AG265&gt;=40,AG265&lt;50),"40-49",AND(AG265&gt;=30,AG265&lt;40),"30-39",AND(AG265&gt;=20,AG265&lt;30),"20-29")</f>
        <v>40-49</v>
      </c>
      <c r="B265" s="1" t="str" cm="1">
        <f t="array" ref="B265">_xlfn.IFS(AO265=1,$AO$1,AP265=1,$AP$1,AQ265=1,$AQ$1,AR265=1,$AR$1,AS265=1,$AS$1)</f>
        <v>PhD</v>
      </c>
      <c r="C265" s="1" t="str" cm="1">
        <f t="array" ref="C265">_xlfn.IFS(AJ265=1,$AJ$1,AK265=1,$AK$1,AL265=1,$AL$1,AM265=1,$AM$1,AN265=1,$AN$1)</f>
        <v>Married</v>
      </c>
      <c r="D265" s="1">
        <v>1</v>
      </c>
      <c r="E265" s="1">
        <v>1</v>
      </c>
      <c r="F265" s="1" t="str" cm="1">
        <f t="array" ref="F265">_xlfn.IFS(AV265&lt;43783,"1.Low Income",AND(AV265&gt;=43783,AV265&lt;=64856),"2.Mid Income",AV265&gt;64856,"3.High Income")</f>
        <v>2.Mid Income</v>
      </c>
      <c r="G265" s="1" t="str" cm="1">
        <f t="array" ref="G265">_xlfn.IFS(AU265&lt;=30,"&lt;1 month",AND(AU265&gt;30,AU265&lt;=60),"1-2months",AU265&gt;60,"2months +")</f>
        <v>2months +</v>
      </c>
      <c r="H265" s="1" t="str" cm="1">
        <f t="array" ref="H265">_xlfn.IFS(AT265&lt;5,"&lt;5times",AND(AT265&gt;=5,AT265&lt;=10),"05-10times",AND(AT265&gt;=11,AT265&lt;=15),"11-15times",AT265&gt;=16,"16times or more")</f>
        <v>05-10times</v>
      </c>
      <c r="I265" s="1" t="s">
        <v>99</v>
      </c>
      <c r="J265" s="1" t="str">
        <f t="shared" si="9"/>
        <v>7-8 years</v>
      </c>
      <c r="K265" s="2">
        <v>623</v>
      </c>
      <c r="L265" s="2">
        <v>53</v>
      </c>
      <c r="M265" s="2">
        <v>178</v>
      </c>
      <c r="N265" s="2">
        <v>23</v>
      </c>
      <c r="O265" s="2">
        <v>17</v>
      </c>
      <c r="P265" s="2">
        <v>133</v>
      </c>
      <c r="Q265" s="8">
        <v>0</v>
      </c>
      <c r="R265" s="8">
        <v>0</v>
      </c>
      <c r="S265" s="8">
        <v>0</v>
      </c>
      <c r="T265" s="8">
        <v>1</v>
      </c>
      <c r="U265" s="8">
        <v>0</v>
      </c>
      <c r="V265" s="8">
        <v>0</v>
      </c>
      <c r="W265" s="6">
        <v>7</v>
      </c>
      <c r="X265" s="6">
        <v>3</v>
      </c>
      <c r="Y265" s="6">
        <v>2</v>
      </c>
      <c r="Z265" s="6">
        <v>8</v>
      </c>
      <c r="AB265" s="1">
        <v>438</v>
      </c>
      <c r="AC265" s="1">
        <v>346</v>
      </c>
      <c r="AD265" s="1">
        <v>0</v>
      </c>
      <c r="AE265" s="1">
        <v>3</v>
      </c>
      <c r="AF265" s="1">
        <v>11</v>
      </c>
      <c r="AG265" s="1">
        <v>48</v>
      </c>
      <c r="AH265" s="1">
        <v>2773</v>
      </c>
      <c r="AI265" s="11">
        <f t="shared" si="8"/>
        <v>7.5972602739726032</v>
      </c>
      <c r="AJ265" s="1">
        <v>0</v>
      </c>
      <c r="AK265" s="1">
        <v>1</v>
      </c>
      <c r="AL265" s="1">
        <v>0</v>
      </c>
      <c r="AM265" s="1">
        <v>0</v>
      </c>
      <c r="AN265" s="1">
        <v>0</v>
      </c>
      <c r="AO265" s="1">
        <v>0</v>
      </c>
      <c r="AP265" s="1">
        <v>0</v>
      </c>
      <c r="AQ265" s="1">
        <v>0</v>
      </c>
      <c r="AR265" s="1">
        <v>0</v>
      </c>
      <c r="AS265" s="1">
        <v>1</v>
      </c>
      <c r="AT265" s="1">
        <v>5</v>
      </c>
      <c r="AU265" s="1">
        <v>91</v>
      </c>
      <c r="AV265" s="1">
        <v>63159</v>
      </c>
    </row>
    <row r="266" spans="1:48" s="1" customFormat="1" x14ac:dyDescent="0.25">
      <c r="A266" s="1" t="str" cm="1">
        <f t="array" ref="A266">_xlfn.IFS(AG266&gt;=70,"70 and Older",AND(AG266&gt;=60,AG266&lt;70),"60-69",AND(AG266&gt;=50,AG266&lt;60),"50-59",AND(AG266&gt;=40,AG266&lt;50),"40-49",AND(AG266&gt;=30,AG266&lt;40),"30-39",AND(AG266&gt;=20,AG266&lt;30),"20-29")</f>
        <v>70 and Older</v>
      </c>
      <c r="B266" s="1" t="str" cm="1">
        <f t="array" ref="B266">_xlfn.IFS(AO266=1,$AO$1,AP266=1,$AP$1,AQ266=1,$AQ$1,AR266=1,$AR$1,AS266=1,$AS$1)</f>
        <v>Master</v>
      </c>
      <c r="C266" s="1" t="str" cm="1">
        <f t="array" ref="C266">_xlfn.IFS(AJ266=1,$AJ$1,AK266=1,$AK$1,AL266=1,$AL$1,AM266=1,$AM$1,AN266=1,$AN$1)</f>
        <v>Widow</v>
      </c>
      <c r="D266" s="1">
        <v>0</v>
      </c>
      <c r="E266" s="1">
        <v>1</v>
      </c>
      <c r="F266" s="1" t="str" cm="1">
        <f t="array" ref="F266">_xlfn.IFS(AV266&lt;43783,"1.Low Income",AND(AV266&gt;=43783,AV266&lt;=64856),"2.Mid Income",AV266&gt;64856,"3.High Income")</f>
        <v>3.High Income</v>
      </c>
      <c r="G266" s="1" t="str" cm="1">
        <f t="array" ref="G266">_xlfn.IFS(AU266&lt;=30,"&lt;1 month",AND(AU266&gt;30,AU266&lt;=60),"1-2months",AU266&gt;60,"2months +")</f>
        <v>&lt;1 month</v>
      </c>
      <c r="H266" s="1" t="str" cm="1">
        <f t="array" ref="H266">_xlfn.IFS(AT266&lt;5,"&lt;5times",AND(AT266&gt;=5,AT266&lt;=10),"05-10times",AND(AT266&gt;=11,AT266&lt;=15),"11-15times",AT266&gt;=16,"16times or more")</f>
        <v>&lt;5times</v>
      </c>
      <c r="I266" s="1" t="s">
        <v>99</v>
      </c>
      <c r="J266" s="1" t="str">
        <f t="shared" si="9"/>
        <v>7-8 years</v>
      </c>
      <c r="K266" s="2">
        <v>1245</v>
      </c>
      <c r="L266" s="2">
        <v>33</v>
      </c>
      <c r="M266" s="2">
        <v>332</v>
      </c>
      <c r="N266" s="2">
        <v>21</v>
      </c>
      <c r="O266" s="2">
        <v>33</v>
      </c>
      <c r="P266" s="2">
        <v>16</v>
      </c>
      <c r="Q266" s="8">
        <v>0</v>
      </c>
      <c r="R266" s="8">
        <v>0</v>
      </c>
      <c r="S266" s="8">
        <v>0</v>
      </c>
      <c r="T266" s="8">
        <v>0</v>
      </c>
      <c r="U266" s="8">
        <v>0</v>
      </c>
      <c r="V266" s="8">
        <v>0</v>
      </c>
      <c r="W266" s="6">
        <v>2</v>
      </c>
      <c r="X266" s="6">
        <v>4</v>
      </c>
      <c r="Y266" s="6">
        <v>7</v>
      </c>
      <c r="Z266" s="6">
        <v>4</v>
      </c>
      <c r="AB266" s="1">
        <v>1792</v>
      </c>
      <c r="AC266" s="1">
        <v>1654</v>
      </c>
      <c r="AD266" s="1">
        <v>1</v>
      </c>
      <c r="AE266" s="1">
        <v>3</v>
      </c>
      <c r="AF266" s="1">
        <v>11</v>
      </c>
      <c r="AG266" s="1">
        <v>72</v>
      </c>
      <c r="AH266" s="1">
        <v>2772</v>
      </c>
      <c r="AI266" s="11">
        <f t="shared" si="8"/>
        <v>7.5945205479452058</v>
      </c>
      <c r="AJ266" s="1">
        <v>0</v>
      </c>
      <c r="AK266" s="1">
        <v>0</v>
      </c>
      <c r="AL266" s="1">
        <v>0</v>
      </c>
      <c r="AM266" s="1">
        <v>0</v>
      </c>
      <c r="AN266" s="1">
        <v>1</v>
      </c>
      <c r="AO266" s="1">
        <v>0</v>
      </c>
      <c r="AP266" s="1">
        <v>0</v>
      </c>
      <c r="AQ266" s="1">
        <v>0</v>
      </c>
      <c r="AR266" s="1">
        <v>1</v>
      </c>
      <c r="AS266" s="1">
        <v>0</v>
      </c>
      <c r="AT266" s="1">
        <v>4</v>
      </c>
      <c r="AU266" s="1">
        <v>3</v>
      </c>
      <c r="AV266" s="1">
        <v>68316</v>
      </c>
    </row>
    <row r="267" spans="1:48" s="1" customFormat="1" x14ac:dyDescent="0.25">
      <c r="A267" s="1" t="str" cm="1">
        <f t="array" ref="A267">_xlfn.IFS(AG267&gt;=70,"70 and Older",AND(AG267&gt;=60,AG267&lt;70),"60-69",AND(AG267&gt;=50,AG267&lt;60),"50-59",AND(AG267&gt;=40,AG267&lt;50),"40-49",AND(AG267&gt;=30,AG267&lt;40),"30-39",AND(AG267&gt;=20,AG267&lt;30),"20-29")</f>
        <v>40-49</v>
      </c>
      <c r="B267" s="1" t="str" cm="1">
        <f t="array" ref="B267">_xlfn.IFS(AO267=1,$AO$1,AP267=1,$AP$1,AQ267=1,$AQ$1,AR267=1,$AR$1,AS267=1,$AS$1)</f>
        <v>Graduation</v>
      </c>
      <c r="C267" s="1" t="str" cm="1">
        <f t="array" ref="C267">_xlfn.IFS(AJ267=1,$AJ$1,AK267=1,$AK$1,AL267=1,$AL$1,AM267=1,$AM$1,AN267=1,$AN$1)</f>
        <v>Together</v>
      </c>
      <c r="D267" s="1">
        <v>1</v>
      </c>
      <c r="E267" s="1">
        <v>1</v>
      </c>
      <c r="F267" s="1" t="str" cm="1">
        <f t="array" ref="F267">_xlfn.IFS(AV267&lt;43783,"1.Low Income",AND(AV267&gt;=43783,AV267&lt;=64856),"2.Mid Income",AV267&gt;64856,"3.High Income")</f>
        <v>3.High Income</v>
      </c>
      <c r="G267" s="1" t="str" cm="1">
        <f t="array" ref="G267">_xlfn.IFS(AU267&lt;=30,"&lt;1 month",AND(AU267&gt;30,AU267&lt;=60),"1-2months",AU267&gt;60,"2months +")</f>
        <v>&lt;1 month</v>
      </c>
      <c r="H267" s="1" t="str" cm="1">
        <f t="array" ref="H267">_xlfn.IFS(AT267&lt;5,"&lt;5times",AND(AT267&gt;=5,AT267&lt;=10),"05-10times",AND(AT267&gt;=11,AT267&lt;=15),"11-15times",AT267&gt;=16,"16times or more")</f>
        <v>&lt;5times</v>
      </c>
      <c r="I267" s="1" t="s">
        <v>99</v>
      </c>
      <c r="J267" s="1" t="str">
        <f t="shared" si="9"/>
        <v>7-8 years</v>
      </c>
      <c r="K267" s="2">
        <v>26</v>
      </c>
      <c r="L267" s="2">
        <v>1</v>
      </c>
      <c r="M267" s="2">
        <v>10</v>
      </c>
      <c r="N267" s="2">
        <v>2</v>
      </c>
      <c r="O267" s="2">
        <v>0</v>
      </c>
      <c r="P267" s="2">
        <v>1</v>
      </c>
      <c r="Q267" s="8">
        <v>0</v>
      </c>
      <c r="R267" s="8">
        <v>0</v>
      </c>
      <c r="S267" s="8">
        <v>0</v>
      </c>
      <c r="T267" s="8">
        <v>0</v>
      </c>
      <c r="U267" s="8">
        <v>0</v>
      </c>
      <c r="V267" s="8">
        <v>0</v>
      </c>
      <c r="W267" s="6">
        <v>1</v>
      </c>
      <c r="X267" s="6">
        <v>1</v>
      </c>
      <c r="Y267" s="6">
        <v>0</v>
      </c>
      <c r="Z267" s="6">
        <v>3</v>
      </c>
      <c r="AB267" s="1">
        <v>394</v>
      </c>
      <c r="AC267" s="1">
        <v>212</v>
      </c>
      <c r="AD267" s="1">
        <v>0</v>
      </c>
      <c r="AE267" s="1">
        <v>3</v>
      </c>
      <c r="AF267" s="1">
        <v>11</v>
      </c>
      <c r="AG267" s="1">
        <v>44</v>
      </c>
      <c r="AH267" s="1">
        <v>2771</v>
      </c>
      <c r="AI267" s="11">
        <f t="shared" si="8"/>
        <v>7.5917808219178085</v>
      </c>
      <c r="AJ267" s="1">
        <v>0</v>
      </c>
      <c r="AK267" s="1">
        <v>0</v>
      </c>
      <c r="AL267" s="1">
        <v>0</v>
      </c>
      <c r="AM267" s="1">
        <v>1</v>
      </c>
      <c r="AN267" s="1">
        <v>0</v>
      </c>
      <c r="AO267" s="1">
        <v>0</v>
      </c>
      <c r="AP267" s="1">
        <v>0</v>
      </c>
      <c r="AQ267" s="1">
        <v>1</v>
      </c>
      <c r="AR267" s="1">
        <v>0</v>
      </c>
      <c r="AS267" s="1">
        <v>0</v>
      </c>
      <c r="AT267" s="1">
        <v>3</v>
      </c>
      <c r="AU267" s="1">
        <v>16</v>
      </c>
      <c r="AV267" s="1">
        <v>74165</v>
      </c>
    </row>
    <row r="268" spans="1:48" s="1" customFormat="1" x14ac:dyDescent="0.25">
      <c r="A268" s="1" t="str" cm="1">
        <f t="array" ref="A268">_xlfn.IFS(AG268&gt;=70,"70 and Older",AND(AG268&gt;=60,AG268&lt;70),"60-69",AND(AG268&gt;=50,AG268&lt;60),"50-59",AND(AG268&gt;=40,AG268&lt;50),"40-49",AND(AG268&gt;=30,AG268&lt;40),"30-39",AND(AG268&gt;=20,AG268&lt;30),"20-29")</f>
        <v>40-49</v>
      </c>
      <c r="B268" s="1" t="str" cm="1">
        <f t="array" ref="B268">_xlfn.IFS(AO268=1,$AO$1,AP268=1,$AP$1,AQ268=1,$AQ$1,AR268=1,$AR$1,AS268=1,$AS$1)</f>
        <v>Graduation</v>
      </c>
      <c r="C268" s="1" t="str" cm="1">
        <f t="array" ref="C268">_xlfn.IFS(AJ268=1,$AJ$1,AK268=1,$AK$1,AL268=1,$AL$1,AM268=1,$AM$1,AN268=1,$AN$1)</f>
        <v>Together</v>
      </c>
      <c r="D268" s="1">
        <v>1</v>
      </c>
      <c r="E268" s="1">
        <v>1</v>
      </c>
      <c r="F268" s="1" t="str" cm="1">
        <f t="array" ref="F268">_xlfn.IFS(AV268&lt;43783,"1.Low Income",AND(AV268&gt;=43783,AV268&lt;=64856),"2.Mid Income",AV268&gt;64856,"3.High Income")</f>
        <v>3.High Income</v>
      </c>
      <c r="G268" s="1" t="str" cm="1">
        <f t="array" ref="G268">_xlfn.IFS(AU268&lt;=30,"&lt;1 month",AND(AU268&gt;30,AU268&lt;=60),"1-2months",AU268&gt;60,"2months +")</f>
        <v>&lt;1 month</v>
      </c>
      <c r="H268" s="1" t="str" cm="1">
        <f t="array" ref="H268">_xlfn.IFS(AT268&lt;5,"&lt;5times",AND(AT268&gt;=5,AT268&lt;=10),"05-10times",AND(AT268&gt;=11,AT268&lt;=15),"11-15times",AT268&gt;=16,"16times or more")</f>
        <v>&lt;5times</v>
      </c>
      <c r="I268" s="1" t="s">
        <v>99</v>
      </c>
      <c r="J268" s="1" t="str">
        <f t="shared" si="9"/>
        <v>7-8 years</v>
      </c>
      <c r="K268" s="2">
        <v>81</v>
      </c>
      <c r="L268" s="2">
        <v>18</v>
      </c>
      <c r="M268" s="2">
        <v>113</v>
      </c>
      <c r="N268" s="2">
        <v>47</v>
      </c>
      <c r="O268" s="2">
        <v>13</v>
      </c>
      <c r="P268" s="2">
        <v>21</v>
      </c>
      <c r="Q268" s="8">
        <v>0</v>
      </c>
      <c r="R268" s="8">
        <v>0</v>
      </c>
      <c r="S268" s="8">
        <v>0</v>
      </c>
      <c r="T268" s="8">
        <v>0</v>
      </c>
      <c r="U268" s="8">
        <v>0</v>
      </c>
      <c r="V268" s="8">
        <v>0</v>
      </c>
      <c r="W268" s="6">
        <v>6</v>
      </c>
      <c r="X268" s="6">
        <v>4</v>
      </c>
      <c r="Y268" s="6">
        <v>2</v>
      </c>
      <c r="Z268" s="6">
        <v>5</v>
      </c>
      <c r="AB268" s="1">
        <v>394</v>
      </c>
      <c r="AC268" s="1">
        <v>212</v>
      </c>
      <c r="AD268" s="1">
        <v>0</v>
      </c>
      <c r="AE268" s="1">
        <v>3</v>
      </c>
      <c r="AF268" s="1">
        <v>11</v>
      </c>
      <c r="AG268" s="1">
        <v>44</v>
      </c>
      <c r="AH268" s="1">
        <v>2771</v>
      </c>
      <c r="AI268" s="11">
        <f t="shared" si="8"/>
        <v>7.5917808219178085</v>
      </c>
      <c r="AJ268" s="1">
        <v>0</v>
      </c>
      <c r="AK268" s="1">
        <v>0</v>
      </c>
      <c r="AL268" s="1">
        <v>0</v>
      </c>
      <c r="AM268" s="1">
        <v>1</v>
      </c>
      <c r="AN268" s="1">
        <v>0</v>
      </c>
      <c r="AO268" s="1">
        <v>0</v>
      </c>
      <c r="AP268" s="1">
        <v>0</v>
      </c>
      <c r="AQ268" s="1">
        <v>1</v>
      </c>
      <c r="AR268" s="1">
        <v>0</v>
      </c>
      <c r="AS268" s="1">
        <v>0</v>
      </c>
      <c r="AT268" s="1">
        <v>3</v>
      </c>
      <c r="AU268" s="1">
        <v>13</v>
      </c>
      <c r="AV268" s="1">
        <v>70515</v>
      </c>
    </row>
    <row r="269" spans="1:48" s="1" customFormat="1" x14ac:dyDescent="0.25">
      <c r="A269" s="1" t="str" cm="1">
        <f t="array" ref="A269">_xlfn.IFS(AG269&gt;=70,"70 and Older",AND(AG269&gt;=60,AG269&lt;70),"60-69",AND(AG269&gt;=50,AG269&lt;60),"50-59",AND(AG269&gt;=40,AG269&lt;50),"40-49",AND(AG269&gt;=30,AG269&lt;40),"30-39",AND(AG269&gt;=20,AG269&lt;30),"20-29")</f>
        <v>60-69</v>
      </c>
      <c r="B269" s="1" t="str" cm="1">
        <f t="array" ref="B269">_xlfn.IFS(AO269=1,$AO$1,AP269=1,$AP$1,AQ269=1,$AQ$1,AR269=1,$AR$1,AS269=1,$AS$1)</f>
        <v>Graduation</v>
      </c>
      <c r="C269" s="1" t="str" cm="1">
        <f t="array" ref="C269">_xlfn.IFS(AJ269=1,$AJ$1,AK269=1,$AK$1,AL269=1,$AL$1,AM269=1,$AM$1,AN269=1,$AN$1)</f>
        <v>Married</v>
      </c>
      <c r="D269" s="1">
        <v>0</v>
      </c>
      <c r="E269" s="1">
        <v>0</v>
      </c>
      <c r="F269" s="1" t="str" cm="1">
        <f t="array" ref="F269">_xlfn.IFS(AV269&lt;43783,"1.Low Income",AND(AV269&gt;=43783,AV269&lt;=64856),"2.Mid Income",AV269&gt;64856,"3.High Income")</f>
        <v>3.High Income</v>
      </c>
      <c r="G269" s="1" t="str" cm="1">
        <f t="array" ref="G269">_xlfn.IFS(AU269&lt;=30,"&lt;1 month",AND(AU269&gt;30,AU269&lt;=60),"1-2months",AU269&gt;60,"2months +")</f>
        <v>2months +</v>
      </c>
      <c r="H269" s="1" t="str" cm="1">
        <f t="array" ref="H269">_xlfn.IFS(AT269&lt;5,"&lt;5times",AND(AT269&gt;=5,AT269&lt;=10),"05-10times",AND(AT269&gt;=11,AT269&lt;=15),"11-15times",AT269&gt;=16,"16times or more")</f>
        <v>&lt;5times</v>
      </c>
      <c r="I269" s="1" t="s">
        <v>99</v>
      </c>
      <c r="J269" s="1" t="str">
        <f t="shared" si="9"/>
        <v>7-8 years</v>
      </c>
      <c r="K269" s="2">
        <v>724</v>
      </c>
      <c r="L269" s="2">
        <v>74</v>
      </c>
      <c r="M269" s="2">
        <v>929</v>
      </c>
      <c r="N269" s="2">
        <v>97</v>
      </c>
      <c r="O269" s="2">
        <v>55</v>
      </c>
      <c r="P269" s="2">
        <v>130</v>
      </c>
      <c r="Q269" s="8">
        <v>0</v>
      </c>
      <c r="R269" s="8">
        <v>1</v>
      </c>
      <c r="S269" s="8">
        <v>1</v>
      </c>
      <c r="T269" s="8">
        <v>0</v>
      </c>
      <c r="U269" s="8">
        <v>1</v>
      </c>
      <c r="V269" s="8">
        <v>1</v>
      </c>
      <c r="W269" s="6">
        <v>1</v>
      </c>
      <c r="X269" s="6">
        <v>5</v>
      </c>
      <c r="Y269" s="6">
        <v>6</v>
      </c>
      <c r="Z269" s="6">
        <v>7</v>
      </c>
      <c r="AB269" s="1">
        <v>1294</v>
      </c>
      <c r="AC269" s="1">
        <v>1206</v>
      </c>
      <c r="AD269" s="1">
        <v>0</v>
      </c>
      <c r="AE269" s="1">
        <v>3</v>
      </c>
      <c r="AF269" s="1">
        <v>11</v>
      </c>
      <c r="AG269" s="1">
        <v>68</v>
      </c>
      <c r="AH269" s="1">
        <v>2770</v>
      </c>
      <c r="AI269" s="11">
        <f t="shared" si="8"/>
        <v>7.5890410958904111</v>
      </c>
      <c r="AJ269" s="1">
        <v>0</v>
      </c>
      <c r="AK269" s="1">
        <v>1</v>
      </c>
      <c r="AL269" s="1">
        <v>0</v>
      </c>
      <c r="AM269" s="1">
        <v>0</v>
      </c>
      <c r="AN269" s="1">
        <v>0</v>
      </c>
      <c r="AO269" s="1">
        <v>0</v>
      </c>
      <c r="AP269" s="1">
        <v>0</v>
      </c>
      <c r="AQ269" s="1">
        <v>1</v>
      </c>
      <c r="AR269" s="1">
        <v>0</v>
      </c>
      <c r="AS269" s="1">
        <v>0</v>
      </c>
      <c r="AT269" s="1">
        <v>1</v>
      </c>
      <c r="AU269" s="1">
        <v>79</v>
      </c>
      <c r="AV269" s="1">
        <v>85431</v>
      </c>
    </row>
    <row r="270" spans="1:48" s="1" customFormat="1" x14ac:dyDescent="0.25">
      <c r="A270" s="1" t="str" cm="1">
        <f t="array" ref="A270">_xlfn.IFS(AG270&gt;=70,"70 and Older",AND(AG270&gt;=60,AG270&lt;70),"60-69",AND(AG270&gt;=50,AG270&lt;60),"50-59",AND(AG270&gt;=40,AG270&lt;50),"40-49",AND(AG270&gt;=30,AG270&lt;40),"30-39",AND(AG270&gt;=20,AG270&lt;30),"20-29")</f>
        <v>50-59</v>
      </c>
      <c r="B270" s="1" t="str" cm="1">
        <f t="array" ref="B270">_xlfn.IFS(AO270=1,$AO$1,AP270=1,$AP$1,AQ270=1,$AQ$1,AR270=1,$AR$1,AS270=1,$AS$1)</f>
        <v>Graduation</v>
      </c>
      <c r="C270" s="1" t="str" cm="1">
        <f t="array" ref="C270">_xlfn.IFS(AJ270=1,$AJ$1,AK270=1,$AK$1,AL270=1,$AL$1,AM270=1,$AM$1,AN270=1,$AN$1)</f>
        <v>Divorced</v>
      </c>
      <c r="D270" s="1">
        <v>0</v>
      </c>
      <c r="E270" s="1">
        <v>0</v>
      </c>
      <c r="F270" s="1" t="str" cm="1">
        <f t="array" ref="F270">_xlfn.IFS(AV270&lt;43783,"1.Low Income",AND(AV270&gt;=43783,AV270&lt;=64856),"2.Mid Income",AV270&gt;64856,"3.High Income")</f>
        <v>3.High Income</v>
      </c>
      <c r="G270" s="1" t="str" cm="1">
        <f t="array" ref="G270">_xlfn.IFS(AU270&lt;=30,"&lt;1 month",AND(AU270&gt;30,AU270&lt;=60),"1-2months",AU270&gt;60,"2months +")</f>
        <v>2months +</v>
      </c>
      <c r="H270" s="1" t="str" cm="1">
        <f t="array" ref="H270">_xlfn.IFS(AT270&lt;5,"&lt;5times",AND(AT270&gt;=5,AT270&lt;=10),"05-10times",AND(AT270&gt;=11,AT270&lt;=15),"11-15times",AT270&gt;=16,"16times or more")</f>
        <v>&lt;5times</v>
      </c>
      <c r="I270" s="1" t="s">
        <v>99</v>
      </c>
      <c r="J270" s="1" t="str">
        <f t="shared" si="9"/>
        <v>7-8 years</v>
      </c>
      <c r="K270" s="2">
        <v>0</v>
      </c>
      <c r="L270" s="2">
        <v>0</v>
      </c>
      <c r="M270" s="2">
        <v>0</v>
      </c>
      <c r="N270" s="2">
        <v>6</v>
      </c>
      <c r="O270" s="2">
        <v>2</v>
      </c>
      <c r="P270" s="2">
        <v>6</v>
      </c>
      <c r="Q270" s="8">
        <v>0</v>
      </c>
      <c r="R270" s="8">
        <v>0</v>
      </c>
      <c r="S270" s="8">
        <v>0</v>
      </c>
      <c r="T270" s="8">
        <v>0</v>
      </c>
      <c r="U270" s="8">
        <v>0</v>
      </c>
      <c r="V270" s="8">
        <v>0</v>
      </c>
      <c r="W270" s="6">
        <v>1</v>
      </c>
      <c r="X270" s="6">
        <v>1</v>
      </c>
      <c r="Y270" s="6">
        <v>0</v>
      </c>
      <c r="Z270" s="6">
        <v>2</v>
      </c>
      <c r="AB270" s="1">
        <v>54</v>
      </c>
      <c r="AC270" s="1">
        <v>41</v>
      </c>
      <c r="AD270" s="1">
        <v>0</v>
      </c>
      <c r="AE270" s="1">
        <v>3</v>
      </c>
      <c r="AF270" s="1">
        <v>11</v>
      </c>
      <c r="AG270" s="1">
        <v>51</v>
      </c>
      <c r="AH270" s="1">
        <v>2770</v>
      </c>
      <c r="AI270" s="11">
        <f t="shared" si="8"/>
        <v>7.5890410958904111</v>
      </c>
      <c r="AJ270" s="1">
        <v>1</v>
      </c>
      <c r="AK270" s="1">
        <v>0</v>
      </c>
      <c r="AL270" s="1">
        <v>0</v>
      </c>
      <c r="AM270" s="1">
        <v>0</v>
      </c>
      <c r="AN270" s="1">
        <v>0</v>
      </c>
      <c r="AO270" s="1">
        <v>0</v>
      </c>
      <c r="AP270" s="1">
        <v>0</v>
      </c>
      <c r="AQ270" s="1">
        <v>1</v>
      </c>
      <c r="AR270" s="1">
        <v>0</v>
      </c>
      <c r="AS270" s="1">
        <v>0</v>
      </c>
      <c r="AT270" s="1">
        <v>4</v>
      </c>
      <c r="AU270" s="1">
        <v>74</v>
      </c>
      <c r="AV270" s="1">
        <v>68487</v>
      </c>
    </row>
    <row r="271" spans="1:48" s="1" customFormat="1" x14ac:dyDescent="0.25">
      <c r="A271" s="1" t="str" cm="1">
        <f t="array" ref="A271">_xlfn.IFS(AG271&gt;=70,"70 and Older",AND(AG271&gt;=60,AG271&lt;70),"60-69",AND(AG271&gt;=50,AG271&lt;60),"50-59",AND(AG271&gt;=40,AG271&lt;50),"40-49",AND(AG271&gt;=30,AG271&lt;40),"30-39",AND(AG271&gt;=20,AG271&lt;30),"20-29")</f>
        <v>40-49</v>
      </c>
      <c r="B271" s="1" t="str" cm="1">
        <f t="array" ref="B271">_xlfn.IFS(AO271=1,$AO$1,AP271=1,$AP$1,AQ271=1,$AQ$1,AR271=1,$AR$1,AS271=1,$AS$1)</f>
        <v>Basic</v>
      </c>
      <c r="C271" s="1" t="str" cm="1">
        <f t="array" ref="C271">_xlfn.IFS(AJ271=1,$AJ$1,AK271=1,$AK$1,AL271=1,$AL$1,AM271=1,$AM$1,AN271=1,$AN$1)</f>
        <v>Married</v>
      </c>
      <c r="D271" s="1">
        <v>1</v>
      </c>
      <c r="E271" s="1">
        <v>0</v>
      </c>
      <c r="F271" s="1" t="str" cm="1">
        <f t="array" ref="F271">_xlfn.IFS(AV271&lt;43783,"1.Low Income",AND(AV271&gt;=43783,AV271&lt;=64856),"2.Mid Income",AV271&gt;64856,"3.High Income")</f>
        <v>2.Mid Income</v>
      </c>
      <c r="G271" s="1" t="str" cm="1">
        <f t="array" ref="G271">_xlfn.IFS(AU271&lt;=30,"&lt;1 month",AND(AU271&gt;30,AU271&lt;=60),"1-2months",AU271&gt;60,"2months +")</f>
        <v>1-2months</v>
      </c>
      <c r="H271" s="1" t="str" cm="1">
        <f t="array" ref="H271">_xlfn.IFS(AT271&lt;5,"&lt;5times",AND(AT271&gt;=5,AT271&lt;=10),"05-10times",AND(AT271&gt;=11,AT271&lt;=15),"11-15times",AT271&gt;=16,"16times or more")</f>
        <v>&lt;5times</v>
      </c>
      <c r="I271" s="1" t="s">
        <v>99</v>
      </c>
      <c r="J271" s="1" t="str">
        <f t="shared" si="9"/>
        <v>7-8 years</v>
      </c>
      <c r="K271" s="2">
        <v>3</v>
      </c>
      <c r="L271" s="2">
        <v>6</v>
      </c>
      <c r="M271" s="2">
        <v>7</v>
      </c>
      <c r="N271" s="2">
        <v>0</v>
      </c>
      <c r="O271" s="2">
        <v>0</v>
      </c>
      <c r="P271" s="2">
        <v>3</v>
      </c>
      <c r="Q271" s="8">
        <v>0</v>
      </c>
      <c r="R271" s="8">
        <v>0</v>
      </c>
      <c r="S271" s="8">
        <v>0</v>
      </c>
      <c r="T271" s="8">
        <v>0</v>
      </c>
      <c r="U271" s="8">
        <v>0</v>
      </c>
      <c r="V271" s="8">
        <v>0</v>
      </c>
      <c r="W271" s="6">
        <v>1</v>
      </c>
      <c r="X271" s="6">
        <v>0</v>
      </c>
      <c r="Y271" s="6">
        <v>0</v>
      </c>
      <c r="Z271" s="6">
        <v>3</v>
      </c>
      <c r="AB271" s="1">
        <v>34</v>
      </c>
      <c r="AC271" s="1">
        <v>23</v>
      </c>
      <c r="AD271" s="1">
        <v>0</v>
      </c>
      <c r="AE271" s="1">
        <v>3</v>
      </c>
      <c r="AF271" s="1">
        <v>11</v>
      </c>
      <c r="AG271" s="1">
        <v>45</v>
      </c>
      <c r="AH271" s="1">
        <v>2770</v>
      </c>
      <c r="AI271" s="11">
        <f t="shared" si="8"/>
        <v>7.5890410958904111</v>
      </c>
      <c r="AJ271" s="1">
        <v>0</v>
      </c>
      <c r="AK271" s="1">
        <v>1</v>
      </c>
      <c r="AL271" s="1">
        <v>0</v>
      </c>
      <c r="AM271" s="1">
        <v>0</v>
      </c>
      <c r="AN271" s="1">
        <v>0</v>
      </c>
      <c r="AO271" s="1">
        <v>0</v>
      </c>
      <c r="AP271" s="1">
        <v>1</v>
      </c>
      <c r="AQ271" s="1">
        <v>0</v>
      </c>
      <c r="AR271" s="1">
        <v>0</v>
      </c>
      <c r="AS271" s="1">
        <v>0</v>
      </c>
      <c r="AT271" s="1">
        <v>4</v>
      </c>
      <c r="AU271" s="1">
        <v>54</v>
      </c>
      <c r="AV271" s="1">
        <v>64413</v>
      </c>
    </row>
    <row r="272" spans="1:48" s="1" customFormat="1" x14ac:dyDescent="0.25">
      <c r="A272" s="1" t="str" cm="1">
        <f t="array" ref="A272">_xlfn.IFS(AG272&gt;=70,"70 and Older",AND(AG272&gt;=60,AG272&lt;70),"60-69",AND(AG272&gt;=50,AG272&lt;60),"50-59",AND(AG272&gt;=40,AG272&lt;50),"40-49",AND(AG272&gt;=30,AG272&lt;40),"30-39",AND(AG272&gt;=20,AG272&lt;30),"20-29")</f>
        <v>40-49</v>
      </c>
      <c r="B272" s="1" t="str" cm="1">
        <f t="array" ref="B272">_xlfn.IFS(AO272=1,$AO$1,AP272=1,$AP$1,AQ272=1,$AQ$1,AR272=1,$AR$1,AS272=1,$AS$1)</f>
        <v>Graduation</v>
      </c>
      <c r="C272" s="1" t="str" cm="1">
        <f t="array" ref="C272">_xlfn.IFS(AJ272=1,$AJ$1,AK272=1,$AK$1,AL272=1,$AL$1,AM272=1,$AM$1,AN272=1,$AN$1)</f>
        <v>Married</v>
      </c>
      <c r="D272" s="1">
        <v>0</v>
      </c>
      <c r="E272" s="1">
        <v>0</v>
      </c>
      <c r="F272" s="1" t="str" cm="1">
        <f t="array" ref="F272">_xlfn.IFS(AV272&lt;43783,"1.Low Income",AND(AV272&gt;=43783,AV272&lt;=64856),"2.Mid Income",AV272&gt;64856,"3.High Income")</f>
        <v>3.High Income</v>
      </c>
      <c r="G272" s="1" t="str" cm="1">
        <f t="array" ref="G272">_xlfn.IFS(AU272&lt;=30,"&lt;1 month",AND(AU272&gt;30,AU272&lt;=60),"1-2months",AU272&gt;60,"2months +")</f>
        <v>2months +</v>
      </c>
      <c r="H272" s="1" t="str" cm="1">
        <f t="array" ref="H272">_xlfn.IFS(AT272&lt;5,"&lt;5times",AND(AT272&gt;=5,AT272&lt;=10),"05-10times",AND(AT272&gt;=11,AT272&lt;=15),"11-15times",AT272&gt;=16,"16times or more")</f>
        <v>&lt;5times</v>
      </c>
      <c r="I272" s="1" t="s">
        <v>99</v>
      </c>
      <c r="J272" s="1" t="str">
        <f t="shared" si="9"/>
        <v>7-8 years</v>
      </c>
      <c r="K272" s="2">
        <v>283</v>
      </c>
      <c r="L272" s="2">
        <v>17</v>
      </c>
      <c r="M272" s="2">
        <v>372</v>
      </c>
      <c r="N272" s="2">
        <v>138</v>
      </c>
      <c r="O272" s="2">
        <v>106</v>
      </c>
      <c r="P272" s="2">
        <v>44</v>
      </c>
      <c r="Q272" s="8">
        <v>0</v>
      </c>
      <c r="R272" s="8">
        <v>0</v>
      </c>
      <c r="S272" s="8">
        <v>0</v>
      </c>
      <c r="T272" s="8">
        <v>0</v>
      </c>
      <c r="U272" s="8">
        <v>0</v>
      </c>
      <c r="V272" s="8">
        <v>0</v>
      </c>
      <c r="W272" s="6">
        <v>1</v>
      </c>
      <c r="X272" s="6">
        <v>3</v>
      </c>
      <c r="Y272" s="6">
        <v>8</v>
      </c>
      <c r="Z272" s="6">
        <v>12</v>
      </c>
      <c r="AB272" s="1">
        <v>1166</v>
      </c>
      <c r="AC272" s="1">
        <v>1144</v>
      </c>
      <c r="AD272" s="1">
        <v>0</v>
      </c>
      <c r="AE272" s="1">
        <v>3</v>
      </c>
      <c r="AF272" s="1">
        <v>11</v>
      </c>
      <c r="AG272" s="1">
        <v>46</v>
      </c>
      <c r="AH272" s="1">
        <v>2769</v>
      </c>
      <c r="AI272" s="11">
        <f t="shared" si="8"/>
        <v>7.5863013698630137</v>
      </c>
      <c r="AJ272" s="1">
        <v>0</v>
      </c>
      <c r="AK272" s="1">
        <v>1</v>
      </c>
      <c r="AL272" s="1">
        <v>0</v>
      </c>
      <c r="AM272" s="1">
        <v>0</v>
      </c>
      <c r="AN272" s="1">
        <v>0</v>
      </c>
      <c r="AO272" s="1">
        <v>0</v>
      </c>
      <c r="AP272" s="1">
        <v>0</v>
      </c>
      <c r="AQ272" s="1">
        <v>1</v>
      </c>
      <c r="AR272" s="1">
        <v>0</v>
      </c>
      <c r="AS272" s="1">
        <v>0</v>
      </c>
      <c r="AT272" s="1">
        <v>1</v>
      </c>
      <c r="AU272" s="1">
        <v>76</v>
      </c>
      <c r="AV272" s="1">
        <v>89120</v>
      </c>
    </row>
    <row r="273" spans="1:51" s="1" customFormat="1" x14ac:dyDescent="0.25">
      <c r="A273" s="1" t="str" cm="1">
        <f t="array" ref="A273">_xlfn.IFS(AG273&gt;=70,"70 and Older",AND(AG273&gt;=60,AG273&lt;70),"60-69",AND(AG273&gt;=50,AG273&lt;60),"50-59",AND(AG273&gt;=40,AG273&lt;50),"40-49",AND(AG273&gt;=30,AG273&lt;40),"30-39",AND(AG273&gt;=20,AG273&lt;30),"20-29")</f>
        <v>30-39</v>
      </c>
      <c r="B273" s="1" t="str" cm="1">
        <f t="array" ref="B273">_xlfn.IFS(AO273=1,$AO$1,AP273=1,$AP$1,AQ273=1,$AQ$1,AR273=1,$AR$1,AS273=1,$AS$1)</f>
        <v>Graduation</v>
      </c>
      <c r="C273" s="1" t="str" cm="1">
        <f t="array" ref="C273">_xlfn.IFS(AJ273=1,$AJ$1,AK273=1,$AK$1,AL273=1,$AL$1,AM273=1,$AM$1,AN273=1,$AN$1)</f>
        <v>Together</v>
      </c>
      <c r="D273" s="1">
        <v>1</v>
      </c>
      <c r="E273" s="1">
        <v>1</v>
      </c>
      <c r="F273" s="1" t="str" cm="1">
        <f t="array" ref="F273">_xlfn.IFS(AV273&lt;43783,"1.Low Income",AND(AV273&gt;=43783,AV273&lt;=64856),"2.Mid Income",AV273&gt;64856,"3.High Income")</f>
        <v>2.Mid Income</v>
      </c>
      <c r="G273" s="1" t="str" cm="1">
        <f t="array" ref="G273">_xlfn.IFS(AU273&lt;=30,"&lt;1 month",AND(AU273&gt;30,AU273&lt;=60),"1-2months",AU273&gt;60,"2months +")</f>
        <v>&lt;1 month</v>
      </c>
      <c r="H273" s="1" t="str" cm="1">
        <f t="array" ref="H273">_xlfn.IFS(AT273&lt;5,"&lt;5times",AND(AT273&gt;=5,AT273&lt;=10),"05-10times",AND(AT273&gt;=11,AT273&lt;=15),"11-15times",AT273&gt;=16,"16times or more")</f>
        <v>05-10times</v>
      </c>
      <c r="I273" s="1" t="s">
        <v>99</v>
      </c>
      <c r="J273" s="1" t="str">
        <f t="shared" si="9"/>
        <v>7-8 years</v>
      </c>
      <c r="K273" s="2">
        <v>35</v>
      </c>
      <c r="L273" s="2">
        <v>0</v>
      </c>
      <c r="M273" s="2">
        <v>4</v>
      </c>
      <c r="N273" s="2">
        <v>0</v>
      </c>
      <c r="O273" s="2">
        <v>0</v>
      </c>
      <c r="P273" s="2">
        <v>0</v>
      </c>
      <c r="Q273" s="8">
        <v>0</v>
      </c>
      <c r="R273" s="8">
        <v>0</v>
      </c>
      <c r="S273" s="8">
        <v>0</v>
      </c>
      <c r="T273" s="8">
        <v>0</v>
      </c>
      <c r="U273" s="8">
        <v>0</v>
      </c>
      <c r="V273" s="8">
        <v>0</v>
      </c>
      <c r="W273" s="6">
        <v>1</v>
      </c>
      <c r="X273" s="6">
        <v>2</v>
      </c>
      <c r="Y273" s="6">
        <v>0</v>
      </c>
      <c r="Z273" s="6">
        <v>2</v>
      </c>
      <c r="AB273" s="1">
        <v>537</v>
      </c>
      <c r="AC273" s="1">
        <v>462</v>
      </c>
      <c r="AD273" s="1">
        <v>0</v>
      </c>
      <c r="AE273" s="1">
        <v>3</v>
      </c>
      <c r="AF273" s="1">
        <v>11</v>
      </c>
      <c r="AG273" s="1">
        <v>39</v>
      </c>
      <c r="AH273" s="1">
        <v>2769</v>
      </c>
      <c r="AI273" s="11">
        <f t="shared" si="8"/>
        <v>7.5863013698630137</v>
      </c>
      <c r="AJ273" s="1">
        <v>0</v>
      </c>
      <c r="AK273" s="1">
        <v>0</v>
      </c>
      <c r="AL273" s="1">
        <v>0</v>
      </c>
      <c r="AM273" s="1">
        <v>1</v>
      </c>
      <c r="AN273" s="1">
        <v>0</v>
      </c>
      <c r="AO273" s="1">
        <v>0</v>
      </c>
      <c r="AP273" s="1">
        <v>0</v>
      </c>
      <c r="AQ273" s="1">
        <v>1</v>
      </c>
      <c r="AR273" s="1">
        <v>0</v>
      </c>
      <c r="AS273" s="1">
        <v>0</v>
      </c>
      <c r="AT273" s="1">
        <v>5</v>
      </c>
      <c r="AU273" s="1">
        <v>3</v>
      </c>
      <c r="AV273" s="1">
        <v>62905</v>
      </c>
    </row>
    <row r="274" spans="1:51" s="1" customFormat="1" x14ac:dyDescent="0.25">
      <c r="A274" s="1" t="str" cm="1">
        <f t="array" ref="A274">_xlfn.IFS(AG274&gt;=70,"70 and Older",AND(AG274&gt;=60,AG274&lt;70),"60-69",AND(AG274&gt;=50,AG274&lt;60),"50-59",AND(AG274&gt;=40,AG274&lt;50),"40-49",AND(AG274&gt;=30,AG274&lt;40),"30-39",AND(AG274&gt;=20,AG274&lt;30),"20-29")</f>
        <v>40-49</v>
      </c>
      <c r="B274" s="1" t="str" cm="1">
        <f t="array" ref="B274">_xlfn.IFS(AO274=1,$AO$1,AP274=1,$AP$1,AQ274=1,$AQ$1,AR274=1,$AR$1,AS274=1,$AS$1)</f>
        <v>Graduation</v>
      </c>
      <c r="C274" s="1" t="str" cm="1">
        <f t="array" ref="C274">_xlfn.IFS(AJ274=1,$AJ$1,AK274=1,$AK$1,AL274=1,$AL$1,AM274=1,$AM$1,AN274=1,$AN$1)</f>
        <v>Married</v>
      </c>
      <c r="D274" s="1">
        <v>0</v>
      </c>
      <c r="E274" s="1">
        <v>1</v>
      </c>
      <c r="F274" s="1" t="str" cm="1">
        <f t="array" ref="F274">_xlfn.IFS(AV274&lt;43783,"1.Low Income",AND(AV274&gt;=43783,AV274&lt;=64856),"2.Mid Income",AV274&gt;64856,"3.High Income")</f>
        <v>3.High Income</v>
      </c>
      <c r="G274" s="1" t="str" cm="1">
        <f t="array" ref="G274">_xlfn.IFS(AU274&lt;=30,"&lt;1 month",AND(AU274&gt;30,AU274&lt;=60),"1-2months",AU274&gt;60,"2months +")</f>
        <v>&lt;1 month</v>
      </c>
      <c r="H274" s="1" t="str" cm="1">
        <f t="array" ref="H274">_xlfn.IFS(AT274&lt;5,"&lt;5times",AND(AT274&gt;=5,AT274&lt;=10),"05-10times",AND(AT274&gt;=11,AT274&lt;=15),"11-15times",AT274&gt;=16,"16times or more")</f>
        <v>&lt;5times</v>
      </c>
      <c r="I274" s="1" t="s">
        <v>99</v>
      </c>
      <c r="J274" s="1" t="str">
        <f t="shared" si="9"/>
        <v>7-8 years</v>
      </c>
      <c r="K274" s="2">
        <v>98</v>
      </c>
      <c r="L274" s="2">
        <v>0</v>
      </c>
      <c r="M274" s="2">
        <v>106</v>
      </c>
      <c r="N274" s="2">
        <v>49</v>
      </c>
      <c r="O274" s="2">
        <v>10</v>
      </c>
      <c r="P274" s="2">
        <v>106</v>
      </c>
      <c r="Q274" s="8">
        <v>0</v>
      </c>
      <c r="R274" s="8">
        <v>0</v>
      </c>
      <c r="S274" s="8">
        <v>0</v>
      </c>
      <c r="T274" s="8">
        <v>0</v>
      </c>
      <c r="U274" s="8">
        <v>0</v>
      </c>
      <c r="V274" s="8">
        <v>0</v>
      </c>
      <c r="W274" s="6">
        <v>5</v>
      </c>
      <c r="X274" s="6">
        <v>5</v>
      </c>
      <c r="Y274" s="6">
        <v>1</v>
      </c>
      <c r="Z274" s="6">
        <v>5</v>
      </c>
      <c r="AB274" s="1">
        <v>216</v>
      </c>
      <c r="AC274" s="1">
        <v>178</v>
      </c>
      <c r="AD274" s="1">
        <v>0</v>
      </c>
      <c r="AE274" s="1">
        <v>3</v>
      </c>
      <c r="AF274" s="1">
        <v>11</v>
      </c>
      <c r="AG274" s="1">
        <v>45</v>
      </c>
      <c r="AH274" s="1">
        <v>2768</v>
      </c>
      <c r="AI274" s="11">
        <f t="shared" si="8"/>
        <v>7.5835616438356164</v>
      </c>
      <c r="AJ274" s="1">
        <v>0</v>
      </c>
      <c r="AK274" s="1">
        <v>1</v>
      </c>
      <c r="AL274" s="1">
        <v>0</v>
      </c>
      <c r="AM274" s="1">
        <v>0</v>
      </c>
      <c r="AN274" s="1">
        <v>0</v>
      </c>
      <c r="AO274" s="1">
        <v>0</v>
      </c>
      <c r="AP274" s="1">
        <v>0</v>
      </c>
      <c r="AQ274" s="1">
        <v>1</v>
      </c>
      <c r="AR274" s="1">
        <v>0</v>
      </c>
      <c r="AS274" s="1">
        <v>0</v>
      </c>
      <c r="AT274" s="1">
        <v>3</v>
      </c>
      <c r="AU274" s="1">
        <v>30</v>
      </c>
      <c r="AV274" s="1">
        <v>70179</v>
      </c>
    </row>
    <row r="275" spans="1:51" s="1" customFormat="1" x14ac:dyDescent="0.25">
      <c r="A275" s="1" t="str" cm="1">
        <f t="array" ref="A275">_xlfn.IFS(AG275&gt;=70,"70 and Older",AND(AG275&gt;=60,AG275&lt;70),"60-69",AND(AG275&gt;=50,AG275&lt;60),"50-59",AND(AG275&gt;=40,AG275&lt;50),"40-49",AND(AG275&gt;=30,AG275&lt;40),"30-39",AND(AG275&gt;=20,AG275&lt;30),"20-29")</f>
        <v>60-69</v>
      </c>
      <c r="B275" s="1" t="str" cm="1">
        <f t="array" ref="B275">_xlfn.IFS(AO275=1,$AO$1,AP275=1,$AP$1,AQ275=1,$AQ$1,AR275=1,$AR$1,AS275=1,$AS$1)</f>
        <v>2nd Cycle</v>
      </c>
      <c r="C275" s="1" t="str" cm="1">
        <f t="array" ref="C275">_xlfn.IFS(AJ275=1,$AJ$1,AK275=1,$AK$1,AL275=1,$AL$1,AM275=1,$AM$1,AN275=1,$AN$1)</f>
        <v>Widow</v>
      </c>
      <c r="D275" s="1">
        <v>1</v>
      </c>
      <c r="E275" s="1">
        <v>1</v>
      </c>
      <c r="F275" s="1" t="str" cm="1">
        <f t="array" ref="F275">_xlfn.IFS(AV275&lt;43783,"1.Low Income",AND(AV275&gt;=43783,AV275&lt;=64856),"2.Mid Income",AV275&gt;64856,"3.High Income")</f>
        <v>3.High Income</v>
      </c>
      <c r="G275" s="1" t="str" cm="1">
        <f t="array" ref="G275">_xlfn.IFS(AU275&lt;=30,"&lt;1 month",AND(AU275&gt;30,AU275&lt;=60),"1-2months",AU275&gt;60,"2months +")</f>
        <v>&lt;1 month</v>
      </c>
      <c r="H275" s="1" t="str" cm="1">
        <f t="array" ref="H275">_xlfn.IFS(AT275&lt;5,"&lt;5times",AND(AT275&gt;=5,AT275&lt;=10),"05-10times",AND(AT275&gt;=11,AT275&lt;=15),"11-15times",AT275&gt;=16,"16times or more")</f>
        <v>&lt;5times</v>
      </c>
      <c r="I275" s="1" t="s">
        <v>100</v>
      </c>
      <c r="J275" s="1" t="str">
        <f t="shared" si="9"/>
        <v>7-8 years</v>
      </c>
      <c r="K275" s="2">
        <v>17</v>
      </c>
      <c r="L275" s="2">
        <v>0</v>
      </c>
      <c r="M275" s="2">
        <v>2</v>
      </c>
      <c r="N275" s="2">
        <v>0</v>
      </c>
      <c r="O275" s="2">
        <v>0</v>
      </c>
      <c r="P275" s="2">
        <v>2</v>
      </c>
      <c r="Q275" s="8">
        <v>0</v>
      </c>
      <c r="R275" s="8">
        <v>0</v>
      </c>
      <c r="S275" s="8">
        <v>0</v>
      </c>
      <c r="T275" s="8">
        <v>0</v>
      </c>
      <c r="U275" s="8">
        <v>0</v>
      </c>
      <c r="V275" s="8">
        <v>0</v>
      </c>
      <c r="W275" s="6">
        <v>2</v>
      </c>
      <c r="X275" s="6">
        <v>1</v>
      </c>
      <c r="Y275" s="6">
        <v>0</v>
      </c>
      <c r="Z275" s="6">
        <v>3</v>
      </c>
      <c r="AB275" s="1">
        <v>191</v>
      </c>
      <c r="AC275" s="1">
        <v>177</v>
      </c>
      <c r="AD275" s="1">
        <v>0</v>
      </c>
      <c r="AE275" s="1">
        <v>3</v>
      </c>
      <c r="AF275" s="1">
        <v>11</v>
      </c>
      <c r="AG275" s="1">
        <v>68</v>
      </c>
      <c r="AH275" s="1">
        <v>2768</v>
      </c>
      <c r="AI275" s="11">
        <f t="shared" si="8"/>
        <v>7.5835616438356164</v>
      </c>
      <c r="AJ275" s="1">
        <v>0</v>
      </c>
      <c r="AK275" s="1">
        <v>0</v>
      </c>
      <c r="AL275" s="1">
        <v>0</v>
      </c>
      <c r="AM275" s="1">
        <v>0</v>
      </c>
      <c r="AN275" s="1">
        <v>1</v>
      </c>
      <c r="AO275" s="1">
        <v>1</v>
      </c>
      <c r="AP275" s="1">
        <v>0</v>
      </c>
      <c r="AQ275" s="1">
        <v>0</v>
      </c>
      <c r="AR275" s="1">
        <v>0</v>
      </c>
      <c r="AS275" s="1">
        <v>0</v>
      </c>
      <c r="AT275" s="1">
        <v>4</v>
      </c>
      <c r="AU275" s="1">
        <v>10</v>
      </c>
      <c r="AV275" s="1">
        <v>68695</v>
      </c>
    </row>
    <row r="276" spans="1:51" s="1" customFormat="1" x14ac:dyDescent="0.25">
      <c r="A276" s="1" t="str" cm="1">
        <f t="array" ref="A276">_xlfn.IFS(AG276&gt;=70,"70 and Older",AND(AG276&gt;=60,AG276&lt;70),"60-69",AND(AG276&gt;=50,AG276&lt;60),"50-59",AND(AG276&gt;=40,AG276&lt;50),"40-49",AND(AG276&gt;=30,AG276&lt;40),"30-39",AND(AG276&gt;=20,AG276&lt;30),"20-29")</f>
        <v>50-59</v>
      </c>
      <c r="B276" s="1" t="str" cm="1">
        <f t="array" ref="B276">_xlfn.IFS(AO276=1,$AO$1,AP276=1,$AP$1,AQ276=1,$AQ$1,AR276=1,$AR$1,AS276=1,$AS$1)</f>
        <v>Master</v>
      </c>
      <c r="C276" s="1" t="str" cm="1">
        <f t="array" ref="C276">_xlfn.IFS(AJ276=1,$AJ$1,AK276=1,$AK$1,AL276=1,$AL$1,AM276=1,$AM$1,AN276=1,$AN$1)</f>
        <v>Together</v>
      </c>
      <c r="D276" s="1">
        <v>0</v>
      </c>
      <c r="E276" s="1">
        <v>1</v>
      </c>
      <c r="F276" s="1" t="str" cm="1">
        <f t="array" ref="F276">_xlfn.IFS(AV276&lt;43783,"1.Low Income",AND(AV276&gt;=43783,AV276&lt;=64856),"2.Mid Income",AV276&gt;64856,"3.High Income")</f>
        <v>2.Mid Income</v>
      </c>
      <c r="G276" s="1" t="str" cm="1">
        <f t="array" ref="G276">_xlfn.IFS(AU276&lt;=30,"&lt;1 month",AND(AU276&gt;30,AU276&lt;=60),"1-2months",AU276&gt;60,"2months +")</f>
        <v>&lt;1 month</v>
      </c>
      <c r="H276" s="1" t="str" cm="1">
        <f t="array" ref="H276">_xlfn.IFS(AT276&lt;5,"&lt;5times",AND(AT276&gt;=5,AT276&lt;=10),"05-10times",AND(AT276&gt;=11,AT276&lt;=15),"11-15times",AT276&gt;=16,"16times or more")</f>
        <v>05-10times</v>
      </c>
      <c r="I276" s="1" t="s">
        <v>99</v>
      </c>
      <c r="J276" s="1" t="str">
        <f t="shared" si="9"/>
        <v>7-8 years</v>
      </c>
      <c r="K276" s="2">
        <v>516</v>
      </c>
      <c r="L276" s="2">
        <v>0</v>
      </c>
      <c r="M276" s="2">
        <v>21</v>
      </c>
      <c r="N276" s="2">
        <v>0</v>
      </c>
      <c r="O276" s="2">
        <v>0</v>
      </c>
      <c r="P276" s="2">
        <v>5</v>
      </c>
      <c r="Q276" s="8">
        <v>0</v>
      </c>
      <c r="R276" s="8">
        <v>0</v>
      </c>
      <c r="S276" s="8">
        <v>0</v>
      </c>
      <c r="T276" s="8">
        <v>1</v>
      </c>
      <c r="U276" s="8">
        <v>0</v>
      </c>
      <c r="V276" s="8">
        <v>0</v>
      </c>
      <c r="W276" s="6">
        <v>4</v>
      </c>
      <c r="X276" s="6">
        <v>8</v>
      </c>
      <c r="Y276" s="6">
        <v>2</v>
      </c>
      <c r="Z276" s="6">
        <v>7</v>
      </c>
      <c r="AB276" s="1">
        <v>221</v>
      </c>
      <c r="AC276" s="1">
        <v>202</v>
      </c>
      <c r="AD276" s="1">
        <v>1</v>
      </c>
      <c r="AE276" s="1">
        <v>3</v>
      </c>
      <c r="AF276" s="1">
        <v>11</v>
      </c>
      <c r="AG276" s="1">
        <v>58</v>
      </c>
      <c r="AH276" s="1">
        <v>2768</v>
      </c>
      <c r="AI276" s="11">
        <f t="shared" si="8"/>
        <v>7.5835616438356164</v>
      </c>
      <c r="AJ276" s="1">
        <v>0</v>
      </c>
      <c r="AK276" s="1">
        <v>0</v>
      </c>
      <c r="AL276" s="1">
        <v>0</v>
      </c>
      <c r="AM276" s="1">
        <v>1</v>
      </c>
      <c r="AN276" s="1">
        <v>0</v>
      </c>
      <c r="AO276" s="1">
        <v>0</v>
      </c>
      <c r="AP276" s="1">
        <v>0</v>
      </c>
      <c r="AQ276" s="1">
        <v>0</v>
      </c>
      <c r="AR276" s="1">
        <v>1</v>
      </c>
      <c r="AS276" s="1">
        <v>0</v>
      </c>
      <c r="AT276" s="1">
        <v>5</v>
      </c>
      <c r="AU276" s="1">
        <v>12</v>
      </c>
      <c r="AV276" s="1">
        <v>62466</v>
      </c>
    </row>
    <row r="277" spans="1:51" s="1" customFormat="1" x14ac:dyDescent="0.25">
      <c r="A277" s="1" t="str" cm="1">
        <f t="array" ref="A277">_xlfn.IFS(AG277&gt;=70,"70 and Older",AND(AG277&gt;=60,AG277&lt;70),"60-69",AND(AG277&gt;=50,AG277&lt;60),"50-59",AND(AG277&gt;=40,AG277&lt;50),"40-49",AND(AG277&gt;=30,AG277&lt;40),"30-39",AND(AG277&gt;=20,AG277&lt;30),"20-29")</f>
        <v>40-49</v>
      </c>
      <c r="B277" s="1" t="str" cm="1">
        <f t="array" ref="B277">_xlfn.IFS(AO277=1,$AO$1,AP277=1,$AP$1,AQ277=1,$AQ$1,AR277=1,$AR$1,AS277=1,$AS$1)</f>
        <v>Graduation</v>
      </c>
      <c r="C277" s="1" t="str" cm="1">
        <f t="array" ref="C277">_xlfn.IFS(AJ277=1,$AJ$1,AK277=1,$AK$1,AL277=1,$AL$1,AM277=1,$AM$1,AN277=1,$AN$1)</f>
        <v>Married</v>
      </c>
      <c r="D277" s="1">
        <v>0</v>
      </c>
      <c r="E277" s="1">
        <v>0</v>
      </c>
      <c r="F277" s="1" t="str" cm="1">
        <f t="array" ref="F277">_xlfn.IFS(AV277&lt;43783,"1.Low Income",AND(AV277&gt;=43783,AV277&lt;=64856),"2.Mid Income",AV277&gt;64856,"3.High Income")</f>
        <v>2.Mid Income</v>
      </c>
      <c r="G277" s="1" t="str" cm="1">
        <f t="array" ref="G277">_xlfn.IFS(AU277&lt;=30,"&lt;1 month",AND(AU277&gt;30,AU277&lt;=60),"1-2months",AU277&gt;60,"2months +")</f>
        <v>&lt;1 month</v>
      </c>
      <c r="H277" s="1" t="str" cm="1">
        <f t="array" ref="H277">_xlfn.IFS(AT277&lt;5,"&lt;5times",AND(AT277&gt;=5,AT277&lt;=10),"05-10times",AND(AT277&gt;=11,AT277&lt;=15),"11-15times",AT277&gt;=16,"16times or more")</f>
        <v>05-10times</v>
      </c>
      <c r="I277" s="1" t="s">
        <v>99</v>
      </c>
      <c r="J277" s="1" t="str">
        <f t="shared" si="9"/>
        <v>7-8 years</v>
      </c>
      <c r="K277" s="2">
        <v>5</v>
      </c>
      <c r="L277" s="2">
        <v>6</v>
      </c>
      <c r="M277" s="2">
        <v>15</v>
      </c>
      <c r="N277" s="2">
        <v>11</v>
      </c>
      <c r="O277" s="2">
        <v>7</v>
      </c>
      <c r="P277" s="2">
        <v>13</v>
      </c>
      <c r="Q277" s="8">
        <v>0</v>
      </c>
      <c r="R277" s="8">
        <v>0</v>
      </c>
      <c r="S277" s="8">
        <v>0</v>
      </c>
      <c r="T277" s="8">
        <v>0</v>
      </c>
      <c r="U277" s="8">
        <v>0</v>
      </c>
      <c r="V277" s="8">
        <v>0</v>
      </c>
      <c r="W277" s="6">
        <v>1</v>
      </c>
      <c r="X277" s="6">
        <v>2</v>
      </c>
      <c r="Y277" s="6">
        <v>0</v>
      </c>
      <c r="Z277" s="6">
        <v>3</v>
      </c>
      <c r="AB277" s="1">
        <v>52</v>
      </c>
      <c r="AC277" s="1">
        <v>36</v>
      </c>
      <c r="AD277" s="1">
        <v>0</v>
      </c>
      <c r="AE277" s="1">
        <v>3</v>
      </c>
      <c r="AF277" s="1">
        <v>11</v>
      </c>
      <c r="AG277" s="1">
        <v>45</v>
      </c>
      <c r="AH277" s="1">
        <v>2768</v>
      </c>
      <c r="AI277" s="11">
        <f t="shared" si="8"/>
        <v>7.5835616438356164</v>
      </c>
      <c r="AJ277" s="1">
        <v>0</v>
      </c>
      <c r="AK277" s="1">
        <v>1</v>
      </c>
      <c r="AL277" s="1">
        <v>0</v>
      </c>
      <c r="AM277" s="1">
        <v>0</v>
      </c>
      <c r="AN277" s="1">
        <v>0</v>
      </c>
      <c r="AO277" s="1">
        <v>0</v>
      </c>
      <c r="AP277" s="1">
        <v>0</v>
      </c>
      <c r="AQ277" s="1">
        <v>1</v>
      </c>
      <c r="AR277" s="1">
        <v>0</v>
      </c>
      <c r="AS277" s="1">
        <v>0</v>
      </c>
      <c r="AT277" s="1">
        <v>5</v>
      </c>
      <c r="AU277" s="1">
        <v>2</v>
      </c>
      <c r="AV277" s="1">
        <v>58308</v>
      </c>
    </row>
    <row r="278" spans="1:51" s="1" customFormat="1" x14ac:dyDescent="0.25">
      <c r="A278" s="1" t="str" cm="1">
        <f t="array" ref="A278">_xlfn.IFS(AG278&gt;=70,"70 and Older",AND(AG278&gt;=60,AG278&lt;70),"60-69",AND(AG278&gt;=50,AG278&lt;60),"50-59",AND(AG278&gt;=40,AG278&lt;50),"40-49",AND(AG278&gt;=30,AG278&lt;40),"30-39",AND(AG278&gt;=20,AG278&lt;30),"20-29")</f>
        <v>60-69</v>
      </c>
      <c r="B278" s="1" t="str" cm="1">
        <f t="array" ref="B278">_xlfn.IFS(AO278=1,$AO$1,AP278=1,$AP$1,AQ278=1,$AQ$1,AR278=1,$AR$1,AS278=1,$AS$1)</f>
        <v>PhD</v>
      </c>
      <c r="C278" s="1" t="str" cm="1">
        <f t="array" ref="C278">_xlfn.IFS(AJ278=1,$AJ$1,AK278=1,$AK$1,AL278=1,$AL$1,AM278=1,$AM$1,AN278=1,$AN$1)</f>
        <v>Married</v>
      </c>
      <c r="D278" s="1">
        <v>0</v>
      </c>
      <c r="E278" s="1">
        <v>0</v>
      </c>
      <c r="F278" s="1" t="str" cm="1">
        <f t="array" ref="F278">_xlfn.IFS(AV278&lt;43783,"1.Low Income",AND(AV278&gt;=43783,AV278&lt;=64856),"2.Mid Income",AV278&gt;64856,"3.High Income")</f>
        <v>3.High Income</v>
      </c>
      <c r="G278" s="1" t="str" cm="1">
        <f t="array" ref="G278">_xlfn.IFS(AU278&lt;=30,"&lt;1 month",AND(AU278&gt;30,AU278&lt;=60),"1-2months",AU278&gt;60,"2months +")</f>
        <v>2months +</v>
      </c>
      <c r="H278" s="1" t="str" cm="1">
        <f t="array" ref="H278">_xlfn.IFS(AT278&lt;5,"&lt;5times",AND(AT278&gt;=5,AT278&lt;=10),"05-10times",AND(AT278&gt;=11,AT278&lt;=15),"11-15times",AT278&gt;=16,"16times or more")</f>
        <v>&lt;5times</v>
      </c>
      <c r="I278" s="1" t="s">
        <v>99</v>
      </c>
      <c r="J278" s="1" t="str">
        <f t="shared" si="9"/>
        <v>7-8 years</v>
      </c>
      <c r="K278" s="2">
        <v>173</v>
      </c>
      <c r="L278" s="2">
        <v>26</v>
      </c>
      <c r="M278" s="2">
        <v>255</v>
      </c>
      <c r="N278" s="2">
        <v>35</v>
      </c>
      <c r="O278" s="2">
        <v>71</v>
      </c>
      <c r="P278" s="2">
        <v>81</v>
      </c>
      <c r="Q278" s="8">
        <v>0</v>
      </c>
      <c r="R278" s="8">
        <v>0</v>
      </c>
      <c r="S278" s="8">
        <v>0</v>
      </c>
      <c r="T278" s="8">
        <v>0</v>
      </c>
      <c r="U278" s="8">
        <v>0</v>
      </c>
      <c r="V278" s="8">
        <v>0</v>
      </c>
      <c r="W278" s="6">
        <v>1</v>
      </c>
      <c r="X278" s="6">
        <v>4</v>
      </c>
      <c r="Y278" s="6">
        <v>4</v>
      </c>
      <c r="Z278" s="6">
        <v>7</v>
      </c>
      <c r="AB278" s="1">
        <v>1664</v>
      </c>
      <c r="AC278" s="1">
        <v>1648</v>
      </c>
      <c r="AD278" s="1">
        <v>0</v>
      </c>
      <c r="AE278" s="1">
        <v>3</v>
      </c>
      <c r="AF278" s="1">
        <v>11</v>
      </c>
      <c r="AG278" s="1">
        <v>68</v>
      </c>
      <c r="AH278" s="1">
        <v>2767</v>
      </c>
      <c r="AI278" s="11">
        <f t="shared" si="8"/>
        <v>7.580821917808219</v>
      </c>
      <c r="AJ278" s="1">
        <v>0</v>
      </c>
      <c r="AK278" s="1">
        <v>1</v>
      </c>
      <c r="AL278" s="1">
        <v>0</v>
      </c>
      <c r="AM278" s="1">
        <v>0</v>
      </c>
      <c r="AN278" s="1">
        <v>0</v>
      </c>
      <c r="AO278" s="1">
        <v>0</v>
      </c>
      <c r="AP278" s="1">
        <v>0</v>
      </c>
      <c r="AQ278" s="1">
        <v>0</v>
      </c>
      <c r="AR278" s="1">
        <v>0</v>
      </c>
      <c r="AS278" s="1">
        <v>1</v>
      </c>
      <c r="AT278" s="1">
        <v>1</v>
      </c>
      <c r="AU278" s="1">
        <v>66</v>
      </c>
      <c r="AV278" s="1">
        <v>90273</v>
      </c>
    </row>
    <row r="279" spans="1:51" s="1" customFormat="1" x14ac:dyDescent="0.25">
      <c r="A279" s="1" t="str" cm="1">
        <f t="array" ref="A279">_xlfn.IFS(AG279&gt;=70,"70 and Older",AND(AG279&gt;=60,AG279&lt;70),"60-69",AND(AG279&gt;=50,AG279&lt;60),"50-59",AND(AG279&gt;=40,AG279&lt;50),"40-49",AND(AG279&gt;=30,AG279&lt;40),"30-39",AND(AG279&gt;=20,AG279&lt;30),"20-29")</f>
        <v>40-49</v>
      </c>
      <c r="B279" s="1" t="str" cm="1">
        <f t="array" ref="B279">_xlfn.IFS(AO279=1,$AO$1,AP279=1,$AP$1,AQ279=1,$AQ$1,AR279=1,$AR$1,AS279=1,$AS$1)</f>
        <v>PhD</v>
      </c>
      <c r="C279" s="1" t="str" cm="1">
        <f t="array" ref="C279">_xlfn.IFS(AJ279=1,$AJ$1,AK279=1,$AK$1,AL279=1,$AL$1,AM279=1,$AM$1,AN279=1,$AN$1)</f>
        <v>Married</v>
      </c>
      <c r="D279" s="1">
        <v>0</v>
      </c>
      <c r="E279" s="1">
        <v>1</v>
      </c>
      <c r="F279" s="1" t="str" cm="1">
        <f t="array" ref="F279">_xlfn.IFS(AV279&lt;43783,"1.Low Income",AND(AV279&gt;=43783,AV279&lt;=64856),"2.Mid Income",AV279&gt;64856,"3.High Income")</f>
        <v>3.High Income</v>
      </c>
      <c r="G279" s="1" t="str" cm="1">
        <f t="array" ref="G279">_xlfn.IFS(AU279&lt;=30,"&lt;1 month",AND(AU279&gt;30,AU279&lt;=60),"1-2months",AU279&gt;60,"2months +")</f>
        <v>2months +</v>
      </c>
      <c r="H279" s="1" t="str" cm="1">
        <f t="array" ref="H279">_xlfn.IFS(AT279&lt;5,"&lt;5times",AND(AT279&gt;=5,AT279&lt;=10),"05-10times",AND(AT279&gt;=11,AT279&lt;=15),"11-15times",AT279&gt;=16,"16times or more")</f>
        <v>&lt;5times</v>
      </c>
      <c r="I279" s="1" t="s">
        <v>99</v>
      </c>
      <c r="J279" s="1" t="str">
        <f t="shared" si="9"/>
        <v>7-8 years</v>
      </c>
      <c r="K279" s="2">
        <v>121</v>
      </c>
      <c r="L279" s="2">
        <v>24</v>
      </c>
      <c r="M279" s="2">
        <v>124</v>
      </c>
      <c r="N279" s="2">
        <v>24</v>
      </c>
      <c r="O279" s="2">
        <v>15</v>
      </c>
      <c r="P279" s="2">
        <v>42</v>
      </c>
      <c r="Q279" s="8">
        <v>0</v>
      </c>
      <c r="R279" s="8">
        <v>0</v>
      </c>
      <c r="S279" s="8">
        <v>0</v>
      </c>
      <c r="T279" s="8">
        <v>0</v>
      </c>
      <c r="U279" s="8">
        <v>0</v>
      </c>
      <c r="V279" s="8">
        <v>0</v>
      </c>
      <c r="W279" s="6">
        <v>1</v>
      </c>
      <c r="X279" s="6">
        <v>4</v>
      </c>
      <c r="Y279" s="6">
        <v>1</v>
      </c>
      <c r="Z279" s="6">
        <v>7</v>
      </c>
      <c r="AB279" s="1">
        <v>1348</v>
      </c>
      <c r="AC279" s="1">
        <v>1295</v>
      </c>
      <c r="AD279" s="1">
        <v>0</v>
      </c>
      <c r="AE279" s="1">
        <v>3</v>
      </c>
      <c r="AF279" s="1">
        <v>11</v>
      </c>
      <c r="AG279" s="1">
        <v>42</v>
      </c>
      <c r="AH279" s="1">
        <v>2767</v>
      </c>
      <c r="AI279" s="11">
        <f t="shared" si="8"/>
        <v>7.580821917808219</v>
      </c>
      <c r="AJ279" s="1">
        <v>0</v>
      </c>
      <c r="AK279" s="1">
        <v>1</v>
      </c>
      <c r="AL279" s="1">
        <v>0</v>
      </c>
      <c r="AM279" s="1">
        <v>0</v>
      </c>
      <c r="AN279" s="1">
        <v>0</v>
      </c>
      <c r="AO279" s="1">
        <v>0</v>
      </c>
      <c r="AP279" s="1">
        <v>0</v>
      </c>
      <c r="AQ279" s="1">
        <v>0</v>
      </c>
      <c r="AR279" s="1">
        <v>0</v>
      </c>
      <c r="AS279" s="1">
        <v>1</v>
      </c>
      <c r="AT279" s="1">
        <v>1</v>
      </c>
      <c r="AU279" s="1">
        <v>75</v>
      </c>
      <c r="AV279" s="1">
        <v>83790</v>
      </c>
    </row>
    <row r="280" spans="1:51" s="1" customFormat="1" x14ac:dyDescent="0.25">
      <c r="A280" s="1" t="str" cm="1">
        <f t="array" ref="A280">_xlfn.IFS(AG280&gt;=70,"70 and Older",AND(AG280&gt;=60,AG280&lt;70),"60-69",AND(AG280&gt;=50,AG280&lt;60),"50-59",AND(AG280&gt;=40,AG280&lt;50),"40-49",AND(AG280&gt;=30,AG280&lt;40),"30-39",AND(AG280&gt;=20,AG280&lt;30),"20-29")</f>
        <v>60-69</v>
      </c>
      <c r="B280" s="1" t="str" cm="1">
        <f t="array" ref="B280">_xlfn.IFS(AO280=1,$AO$1,AP280=1,$AP$1,AQ280=1,$AQ$1,AR280=1,$AR$1,AS280=1,$AS$1)</f>
        <v>Graduation</v>
      </c>
      <c r="C280" s="1" t="str" cm="1">
        <f t="array" ref="C280">_xlfn.IFS(AJ280=1,$AJ$1,AK280=1,$AK$1,AL280=1,$AL$1,AM280=1,$AM$1,AN280=1,$AN$1)</f>
        <v>Together</v>
      </c>
      <c r="D280" s="1">
        <v>1</v>
      </c>
      <c r="E280" s="1">
        <v>0</v>
      </c>
      <c r="F280" s="1" t="str" cm="1">
        <f t="array" ref="F280">_xlfn.IFS(AV280&lt;43783,"1.Low Income",AND(AV280&gt;=43783,AV280&lt;=64856),"2.Mid Income",AV280&gt;64856,"3.High Income")</f>
        <v>3.High Income</v>
      </c>
      <c r="G280" s="1" t="str" cm="1">
        <f t="array" ref="G280">_xlfn.IFS(AU280&lt;=30,"&lt;1 month",AND(AU280&gt;30,AU280&lt;=60),"1-2months",AU280&gt;60,"2months +")</f>
        <v>2months +</v>
      </c>
      <c r="H280" s="1" t="str" cm="1">
        <f t="array" ref="H280">_xlfn.IFS(AT280&lt;5,"&lt;5times",AND(AT280&gt;=5,AT280&lt;=10),"05-10times",AND(AT280&gt;=11,AT280&lt;=15),"11-15times",AT280&gt;=16,"16times or more")</f>
        <v>&lt;5times</v>
      </c>
      <c r="I280" s="1" t="s">
        <v>99</v>
      </c>
      <c r="J280" s="1" t="str">
        <f t="shared" si="9"/>
        <v>7-8 years</v>
      </c>
      <c r="K280" s="2">
        <v>23</v>
      </c>
      <c r="L280" s="2">
        <v>0</v>
      </c>
      <c r="M280" s="2">
        <v>9</v>
      </c>
      <c r="N280" s="2">
        <v>0</v>
      </c>
      <c r="O280" s="2">
        <v>0</v>
      </c>
      <c r="P280" s="2">
        <v>12</v>
      </c>
      <c r="Q280" s="8">
        <v>0</v>
      </c>
      <c r="R280" s="8">
        <v>0</v>
      </c>
      <c r="S280" s="8">
        <v>1</v>
      </c>
      <c r="T280" s="8">
        <v>0</v>
      </c>
      <c r="U280" s="8">
        <v>0</v>
      </c>
      <c r="V280" s="8">
        <v>0</v>
      </c>
      <c r="W280" s="6">
        <v>1</v>
      </c>
      <c r="X280" s="6">
        <v>1</v>
      </c>
      <c r="Y280" s="6">
        <v>0</v>
      </c>
      <c r="Z280" s="6">
        <v>3</v>
      </c>
      <c r="AB280" s="1">
        <v>252</v>
      </c>
      <c r="AC280" s="1">
        <v>252</v>
      </c>
      <c r="AD280" s="1">
        <v>0</v>
      </c>
      <c r="AE280" s="1">
        <v>3</v>
      </c>
      <c r="AF280" s="1">
        <v>11</v>
      </c>
      <c r="AG280" s="1">
        <v>65</v>
      </c>
      <c r="AH280" s="1">
        <v>2767</v>
      </c>
      <c r="AI280" s="11">
        <f t="shared" si="8"/>
        <v>7.580821917808219</v>
      </c>
      <c r="AJ280" s="1">
        <v>0</v>
      </c>
      <c r="AK280" s="1">
        <v>0</v>
      </c>
      <c r="AL280" s="1">
        <v>0</v>
      </c>
      <c r="AM280" s="1">
        <v>1</v>
      </c>
      <c r="AN280" s="1">
        <v>0</v>
      </c>
      <c r="AO280" s="1">
        <v>0</v>
      </c>
      <c r="AP280" s="1">
        <v>0</v>
      </c>
      <c r="AQ280" s="1">
        <v>1</v>
      </c>
      <c r="AR280" s="1">
        <v>0</v>
      </c>
      <c r="AS280" s="1">
        <v>0</v>
      </c>
      <c r="AT280" s="1">
        <v>2</v>
      </c>
      <c r="AU280" s="1">
        <v>76</v>
      </c>
      <c r="AV280" s="1">
        <v>76982</v>
      </c>
    </row>
    <row r="281" spans="1:51" s="1" customFormat="1" x14ac:dyDescent="0.25">
      <c r="A281" s="1" t="str" cm="1">
        <f t="array" ref="A281">_xlfn.IFS(AG281&gt;=70,"70 and Older",AND(AG281&gt;=60,AG281&lt;70),"60-69",AND(AG281&gt;=50,AG281&lt;60),"50-59",AND(AG281&gt;=40,AG281&lt;50),"40-49",AND(AG281&gt;=30,AG281&lt;40),"30-39",AND(AG281&gt;=20,AG281&lt;30),"20-29")</f>
        <v>30-39</v>
      </c>
      <c r="B281" s="1" t="str" cm="1">
        <f t="array" ref="B281">_xlfn.IFS(AO281=1,$AO$1,AP281=1,$AP$1,AQ281=1,$AQ$1,AR281=1,$AR$1,AS281=1,$AS$1)</f>
        <v>Graduation</v>
      </c>
      <c r="C281" s="1" t="str" cm="1">
        <f t="array" ref="C281">_xlfn.IFS(AJ281=1,$AJ$1,AK281=1,$AK$1,AL281=1,$AL$1,AM281=1,$AM$1,AN281=1,$AN$1)</f>
        <v>Married</v>
      </c>
      <c r="D281" s="1">
        <v>1</v>
      </c>
      <c r="E281" s="1">
        <v>1</v>
      </c>
      <c r="F281" s="1" t="str" cm="1">
        <f t="array" ref="F281">_xlfn.IFS(AV281&lt;43783,"1.Low Income",AND(AV281&gt;=43783,AV281&lt;=64856),"2.Mid Income",AV281&gt;64856,"3.High Income")</f>
        <v>3.High Income</v>
      </c>
      <c r="G281" s="1" t="str" cm="1">
        <f t="array" ref="G281">_xlfn.IFS(AU281&lt;=30,"&lt;1 month",AND(AU281&gt;30,AU281&lt;=60),"1-2months",AU281&gt;60,"2months +")</f>
        <v>2months +</v>
      </c>
      <c r="H281" s="1" t="str" cm="1">
        <f t="array" ref="H281">_xlfn.IFS(AT281&lt;5,"&lt;5times",AND(AT281&gt;=5,AT281&lt;=10),"05-10times",AND(AT281&gt;=11,AT281&lt;=15),"11-15times",AT281&gt;=16,"16times or more")</f>
        <v>&lt;5times</v>
      </c>
      <c r="I281" s="1" t="s">
        <v>99</v>
      </c>
      <c r="J281" s="1" t="str">
        <f t="shared" si="9"/>
        <v>7-8 years</v>
      </c>
      <c r="K281" s="2">
        <v>31</v>
      </c>
      <c r="L281" s="2">
        <v>0</v>
      </c>
      <c r="M281" s="2">
        <v>6</v>
      </c>
      <c r="N281" s="2">
        <v>2</v>
      </c>
      <c r="O281" s="2">
        <v>1</v>
      </c>
      <c r="P281" s="2">
        <v>5</v>
      </c>
      <c r="Q281" s="8">
        <v>0</v>
      </c>
      <c r="R281" s="8">
        <v>0</v>
      </c>
      <c r="S281" s="8">
        <v>0</v>
      </c>
      <c r="T281" s="8">
        <v>0</v>
      </c>
      <c r="U281" s="8">
        <v>0</v>
      </c>
      <c r="V281" s="8">
        <v>0</v>
      </c>
      <c r="W281" s="6">
        <v>2</v>
      </c>
      <c r="X281" s="6">
        <v>1</v>
      </c>
      <c r="Y281" s="6">
        <v>0</v>
      </c>
      <c r="Z281" s="6">
        <v>4</v>
      </c>
      <c r="AB281" s="1">
        <v>493</v>
      </c>
      <c r="AC281" s="1">
        <v>302</v>
      </c>
      <c r="AD281" s="1">
        <v>0</v>
      </c>
      <c r="AE281" s="1">
        <v>3</v>
      </c>
      <c r="AF281" s="1">
        <v>11</v>
      </c>
      <c r="AG281" s="1">
        <v>31</v>
      </c>
      <c r="AH281" s="1">
        <v>2767</v>
      </c>
      <c r="AI281" s="11">
        <f t="shared" si="8"/>
        <v>7.580821917808219</v>
      </c>
      <c r="AJ281" s="1">
        <v>0</v>
      </c>
      <c r="AK281" s="1">
        <v>1</v>
      </c>
      <c r="AL281" s="1">
        <v>0</v>
      </c>
      <c r="AM281" s="1">
        <v>0</v>
      </c>
      <c r="AN281" s="1">
        <v>0</v>
      </c>
      <c r="AO281" s="1">
        <v>0</v>
      </c>
      <c r="AP281" s="1">
        <v>0</v>
      </c>
      <c r="AQ281" s="1">
        <v>1</v>
      </c>
      <c r="AR281" s="1">
        <v>0</v>
      </c>
      <c r="AS281" s="1">
        <v>0</v>
      </c>
      <c r="AT281" s="1">
        <v>2</v>
      </c>
      <c r="AU281" s="1">
        <v>87</v>
      </c>
      <c r="AV281" s="1">
        <v>76842</v>
      </c>
    </row>
    <row r="282" spans="1:51" s="1" customFormat="1" x14ac:dyDescent="0.25">
      <c r="A282" s="1" t="str" cm="1">
        <f t="array" ref="A282">_xlfn.IFS(AG282&gt;=70,"70 and Older",AND(AG282&gt;=60,AG282&lt;70),"60-69",AND(AG282&gt;=50,AG282&lt;60),"50-59",AND(AG282&gt;=40,AG282&lt;50),"40-49",AND(AG282&gt;=30,AG282&lt;40),"30-39",AND(AG282&gt;=20,AG282&lt;30),"20-29")</f>
        <v>60-69</v>
      </c>
      <c r="B282" s="1" t="str" cm="1">
        <f t="array" ref="B282">_xlfn.IFS(AO282=1,$AO$1,AP282=1,$AP$1,AQ282=1,$AQ$1,AR282=1,$AR$1,AS282=1,$AS$1)</f>
        <v>PhD</v>
      </c>
      <c r="C282" s="1" t="str" cm="1">
        <f t="array" ref="C282">_xlfn.IFS(AJ282=1,$AJ$1,AK282=1,$AK$1,AL282=1,$AL$1,AM282=1,$AM$1,AN282=1,$AN$1)</f>
        <v>Divorced</v>
      </c>
      <c r="D282" s="1">
        <v>0</v>
      </c>
      <c r="E282" s="1">
        <v>1</v>
      </c>
      <c r="F282" s="1" t="str" cm="1">
        <f t="array" ref="F282">_xlfn.IFS(AV282&lt;43783,"1.Low Income",AND(AV282&gt;=43783,AV282&lt;=64856),"2.Mid Income",AV282&gt;64856,"3.High Income")</f>
        <v>3.High Income</v>
      </c>
      <c r="G282" s="1" t="str" cm="1">
        <f t="array" ref="G282">_xlfn.IFS(AU282&lt;=30,"&lt;1 month",AND(AU282&gt;30,AU282&lt;=60),"1-2months",AU282&gt;60,"2months +")</f>
        <v>&lt;1 month</v>
      </c>
      <c r="H282" s="1" t="str" cm="1">
        <f t="array" ref="H282">_xlfn.IFS(AT282&lt;5,"&lt;5times",AND(AT282&gt;=5,AT282&lt;=10),"05-10times",AND(AT282&gt;=11,AT282&lt;=15),"11-15times",AT282&gt;=16,"16times or more")</f>
        <v>&lt;5times</v>
      </c>
      <c r="I282" s="1" t="s">
        <v>99</v>
      </c>
      <c r="J282" s="1" t="str">
        <f t="shared" si="9"/>
        <v>7-8 years</v>
      </c>
      <c r="K282" s="2">
        <v>275</v>
      </c>
      <c r="L282" s="2">
        <v>11</v>
      </c>
      <c r="M282" s="2">
        <v>68</v>
      </c>
      <c r="N282" s="2">
        <v>25</v>
      </c>
      <c r="O282" s="2">
        <v>7</v>
      </c>
      <c r="P282" s="2">
        <v>7</v>
      </c>
      <c r="Q282" s="8">
        <v>0</v>
      </c>
      <c r="R282" s="8">
        <v>0</v>
      </c>
      <c r="S282" s="8">
        <v>0</v>
      </c>
      <c r="T282" s="8">
        <v>0</v>
      </c>
      <c r="U282" s="8">
        <v>0</v>
      </c>
      <c r="V282" s="8">
        <v>0</v>
      </c>
      <c r="W282" s="6">
        <v>3</v>
      </c>
      <c r="X282" s="6">
        <v>5</v>
      </c>
      <c r="Y282" s="6">
        <v>1</v>
      </c>
      <c r="Z282" s="6">
        <v>8</v>
      </c>
      <c r="AB282" s="1">
        <v>259</v>
      </c>
      <c r="AC282" s="1">
        <v>216</v>
      </c>
      <c r="AD282" s="1">
        <v>0</v>
      </c>
      <c r="AE282" s="1">
        <v>3</v>
      </c>
      <c r="AF282" s="1">
        <v>11</v>
      </c>
      <c r="AG282" s="1">
        <v>68</v>
      </c>
      <c r="AH282" s="1">
        <v>2767</v>
      </c>
      <c r="AI282" s="11">
        <f t="shared" si="8"/>
        <v>7.580821917808219</v>
      </c>
      <c r="AJ282" s="1">
        <v>1</v>
      </c>
      <c r="AK282" s="1">
        <v>0</v>
      </c>
      <c r="AL282" s="1">
        <v>0</v>
      </c>
      <c r="AM282" s="1">
        <v>0</v>
      </c>
      <c r="AN282" s="1">
        <v>0</v>
      </c>
      <c r="AO282" s="1">
        <v>0</v>
      </c>
      <c r="AP282" s="1">
        <v>0</v>
      </c>
      <c r="AQ282" s="1">
        <v>0</v>
      </c>
      <c r="AR282" s="1">
        <v>0</v>
      </c>
      <c r="AS282" s="1">
        <v>1</v>
      </c>
      <c r="AT282" s="1">
        <v>3</v>
      </c>
      <c r="AU282" s="1">
        <v>8</v>
      </c>
      <c r="AV282" s="1">
        <v>73450</v>
      </c>
    </row>
    <row r="283" spans="1:51" s="1" customFormat="1" x14ac:dyDescent="0.25">
      <c r="A283" s="1" t="str" cm="1">
        <f t="array" ref="A283">_xlfn.IFS(AG283&gt;=70,"70 and Older",AND(AG283&gt;=60,AG283&lt;70),"60-69",AND(AG283&gt;=50,AG283&lt;60),"50-59",AND(AG283&gt;=40,AG283&lt;50),"40-49",AND(AG283&gt;=30,AG283&lt;40),"30-39",AND(AG283&gt;=20,AG283&lt;30),"20-29")</f>
        <v>50-59</v>
      </c>
      <c r="B283" s="1" t="str" cm="1">
        <f t="array" ref="B283">_xlfn.IFS(AO283=1,$AO$1,AP283=1,$AP$1,AQ283=1,$AQ$1,AR283=1,$AR$1,AS283=1,$AS$1)</f>
        <v>Master</v>
      </c>
      <c r="C283" s="1" t="str" cm="1">
        <f t="array" ref="C283">_xlfn.IFS(AJ283=1,$AJ$1,AK283=1,$AK$1,AL283=1,$AL$1,AM283=1,$AM$1,AN283=1,$AN$1)</f>
        <v>Together</v>
      </c>
      <c r="D283" s="1">
        <v>0</v>
      </c>
      <c r="E283" s="1">
        <v>0</v>
      </c>
      <c r="F283" s="1" t="str" cm="1">
        <f t="array" ref="F283">_xlfn.IFS(AV283&lt;43783,"1.Low Income",AND(AV283&gt;=43783,AV283&lt;=64856),"2.Mid Income",AV283&gt;64856,"3.High Income")</f>
        <v>3.High Income</v>
      </c>
      <c r="G283" s="1" t="str" cm="1">
        <f t="array" ref="G283">_xlfn.IFS(AU283&lt;=30,"&lt;1 month",AND(AU283&gt;30,AU283&lt;=60),"1-2months",AU283&gt;60,"2months +")</f>
        <v>&lt;1 month</v>
      </c>
      <c r="H283" s="1" t="str" cm="1">
        <f t="array" ref="H283">_xlfn.IFS(AT283&lt;5,"&lt;5times",AND(AT283&gt;=5,AT283&lt;=10),"05-10times",AND(AT283&gt;=11,AT283&lt;=15),"11-15times",AT283&gt;=16,"16times or more")</f>
        <v>&lt;5times</v>
      </c>
      <c r="I283" s="1" t="s">
        <v>99</v>
      </c>
      <c r="J283" s="1" t="str">
        <f t="shared" si="9"/>
        <v>7-8 years</v>
      </c>
      <c r="K283" s="2">
        <v>438</v>
      </c>
      <c r="L283" s="2">
        <v>169</v>
      </c>
      <c r="M283" s="2">
        <v>565</v>
      </c>
      <c r="N283" s="2">
        <v>91</v>
      </c>
      <c r="O283" s="2">
        <v>169</v>
      </c>
      <c r="P283" s="2">
        <v>70</v>
      </c>
      <c r="Q283" s="8">
        <v>1</v>
      </c>
      <c r="R283" s="8">
        <v>0</v>
      </c>
      <c r="S283" s="8">
        <v>0</v>
      </c>
      <c r="T283" s="8">
        <v>0</v>
      </c>
      <c r="U283" s="8">
        <v>0</v>
      </c>
      <c r="V283" s="8">
        <v>0</v>
      </c>
      <c r="W283" s="6">
        <v>1</v>
      </c>
      <c r="X283" s="6">
        <v>2</v>
      </c>
      <c r="Y283" s="6">
        <v>3</v>
      </c>
      <c r="Z283" s="6">
        <v>6</v>
      </c>
      <c r="AB283" s="1">
        <v>1461</v>
      </c>
      <c r="AC283" s="1">
        <v>1391</v>
      </c>
      <c r="AD283" s="1">
        <v>0</v>
      </c>
      <c r="AE283" s="1">
        <v>3</v>
      </c>
      <c r="AF283" s="1">
        <v>11</v>
      </c>
      <c r="AG283" s="1">
        <v>51</v>
      </c>
      <c r="AH283" s="1">
        <v>2767</v>
      </c>
      <c r="AI283" s="11">
        <f t="shared" si="8"/>
        <v>7.580821917808219</v>
      </c>
      <c r="AJ283" s="1">
        <v>0</v>
      </c>
      <c r="AK283" s="1">
        <v>0</v>
      </c>
      <c r="AL283" s="1">
        <v>0</v>
      </c>
      <c r="AM283" s="1">
        <v>1</v>
      </c>
      <c r="AN283" s="1">
        <v>0</v>
      </c>
      <c r="AO283" s="1">
        <v>0</v>
      </c>
      <c r="AP283" s="1">
        <v>0</v>
      </c>
      <c r="AQ283" s="1">
        <v>0</v>
      </c>
      <c r="AR283" s="1">
        <v>1</v>
      </c>
      <c r="AS283" s="1">
        <v>0</v>
      </c>
      <c r="AT283" s="1">
        <v>4</v>
      </c>
      <c r="AU283" s="1">
        <v>4</v>
      </c>
      <c r="AV283" s="1">
        <v>67546</v>
      </c>
    </row>
    <row r="284" spans="1:51" s="1" customFormat="1" x14ac:dyDescent="0.25">
      <c r="A284" s="1" t="str" cm="1">
        <f t="array" ref="A284">_xlfn.IFS(AG284&gt;=70,"70 and Older",AND(AG284&gt;=60,AG284&lt;70),"60-69",AND(AG284&gt;=50,AG284&lt;60),"50-59",AND(AG284&gt;=40,AG284&lt;50),"40-49",AND(AG284&gt;=30,AG284&lt;40),"30-39",AND(AG284&gt;=20,AG284&lt;30),"20-29")</f>
        <v>60-69</v>
      </c>
      <c r="B284" s="1" t="str" cm="1">
        <f t="array" ref="B284">_xlfn.IFS(AO284=1,$AO$1,AP284=1,$AP$1,AQ284=1,$AQ$1,AR284=1,$AR$1,AS284=1,$AS$1)</f>
        <v>Graduation</v>
      </c>
      <c r="C284" s="1" t="str" cm="1">
        <f t="array" ref="C284">_xlfn.IFS(AJ284=1,$AJ$1,AK284=1,$AK$1,AL284=1,$AL$1,AM284=1,$AM$1,AN284=1,$AN$1)</f>
        <v>Together</v>
      </c>
      <c r="D284" s="1">
        <v>1</v>
      </c>
      <c r="E284" s="1">
        <v>0</v>
      </c>
      <c r="F284" s="1" t="str" cm="1">
        <f t="array" ref="F284">_xlfn.IFS(AV284&lt;43783,"1.Low Income",AND(AV284&gt;=43783,AV284&lt;=64856),"2.Mid Income",AV284&gt;64856,"3.High Income")</f>
        <v>2.Mid Income</v>
      </c>
      <c r="G284" s="1" t="str" cm="1">
        <f t="array" ref="G284">_xlfn.IFS(AU284&lt;=30,"&lt;1 month",AND(AU284&gt;30,AU284&lt;=60),"1-2months",AU284&gt;60,"2months +")</f>
        <v>&lt;1 month</v>
      </c>
      <c r="H284" s="1" t="str" cm="1">
        <f t="array" ref="H284">_xlfn.IFS(AT284&lt;5,"&lt;5times",AND(AT284&gt;=5,AT284&lt;=10),"05-10times",AND(AT284&gt;=11,AT284&lt;=15),"11-15times",AT284&gt;=16,"16times or more")</f>
        <v>05-10times</v>
      </c>
      <c r="I284" s="1" t="s">
        <v>99</v>
      </c>
      <c r="J284" s="1" t="str">
        <f t="shared" si="9"/>
        <v>7-8 years</v>
      </c>
      <c r="K284" s="2">
        <v>94</v>
      </c>
      <c r="L284" s="2">
        <v>1</v>
      </c>
      <c r="M284" s="2">
        <v>33</v>
      </c>
      <c r="N284" s="2">
        <v>13</v>
      </c>
      <c r="O284" s="2">
        <v>12</v>
      </c>
      <c r="P284" s="2">
        <v>12</v>
      </c>
      <c r="Q284" s="8">
        <v>0</v>
      </c>
      <c r="R284" s="8">
        <v>0</v>
      </c>
      <c r="S284" s="8">
        <v>0</v>
      </c>
      <c r="T284" s="8">
        <v>0</v>
      </c>
      <c r="U284" s="8">
        <v>0</v>
      </c>
      <c r="V284" s="8">
        <v>0</v>
      </c>
      <c r="W284" s="6">
        <v>3</v>
      </c>
      <c r="X284" s="6">
        <v>4</v>
      </c>
      <c r="Y284" s="6">
        <v>0</v>
      </c>
      <c r="Z284" s="6">
        <v>4</v>
      </c>
      <c r="AB284" s="1">
        <v>252</v>
      </c>
      <c r="AC284" s="1">
        <v>252</v>
      </c>
      <c r="AD284" s="1">
        <v>0</v>
      </c>
      <c r="AE284" s="1">
        <v>3</v>
      </c>
      <c r="AF284" s="1">
        <v>11</v>
      </c>
      <c r="AG284" s="1">
        <v>65</v>
      </c>
      <c r="AH284" s="1">
        <v>2767</v>
      </c>
      <c r="AI284" s="11">
        <f t="shared" si="8"/>
        <v>7.580821917808219</v>
      </c>
      <c r="AJ284" s="1">
        <v>0</v>
      </c>
      <c r="AK284" s="1">
        <v>0</v>
      </c>
      <c r="AL284" s="1">
        <v>0</v>
      </c>
      <c r="AM284" s="1">
        <v>1</v>
      </c>
      <c r="AN284" s="1">
        <v>0</v>
      </c>
      <c r="AO284" s="1">
        <v>0</v>
      </c>
      <c r="AP284" s="1">
        <v>0</v>
      </c>
      <c r="AQ284" s="1">
        <v>1</v>
      </c>
      <c r="AR284" s="1">
        <v>0</v>
      </c>
      <c r="AS284" s="1">
        <v>0</v>
      </c>
      <c r="AT284" s="1">
        <v>5</v>
      </c>
      <c r="AU284" s="1">
        <v>27</v>
      </c>
      <c r="AV284" s="1">
        <v>62000</v>
      </c>
    </row>
    <row r="285" spans="1:51" s="1" customFormat="1" x14ac:dyDescent="0.25">
      <c r="A285" s="1" t="str" cm="1">
        <f t="array" ref="A285">_xlfn.IFS(AG285&gt;=70,"70 and Older",AND(AG285&gt;=60,AG285&lt;70),"60-69",AND(AG285&gt;=50,AG285&lt;60),"50-59",AND(AG285&gt;=40,AG285&lt;50),"40-49",AND(AG285&gt;=30,AG285&lt;40),"30-39",AND(AG285&gt;=20,AG285&lt;30),"20-29")</f>
        <v>50-59</v>
      </c>
      <c r="B285" s="1" t="str" cm="1">
        <f t="array" ref="B285">_xlfn.IFS(AO285=1,$AO$1,AP285=1,$AP$1,AQ285=1,$AQ$1,AR285=1,$AR$1,AS285=1,$AS$1)</f>
        <v>PhD</v>
      </c>
      <c r="C285" s="1" t="str" cm="1">
        <f t="array" ref="C285">_xlfn.IFS(AJ285=1,$AJ$1,AK285=1,$AK$1,AL285=1,$AL$1,AM285=1,$AM$1,AN285=1,$AN$1)</f>
        <v>Married</v>
      </c>
      <c r="D285" s="1">
        <v>0</v>
      </c>
      <c r="E285" s="1">
        <v>0</v>
      </c>
      <c r="F285" s="1" t="str" cm="1">
        <f t="array" ref="F285">_xlfn.IFS(AV285&lt;43783,"1.Low Income",AND(AV285&gt;=43783,AV285&lt;=64856),"2.Mid Income",AV285&gt;64856,"3.High Income")</f>
        <v>3.High Income</v>
      </c>
      <c r="G285" s="1" t="str" cm="1">
        <f t="array" ref="G285">_xlfn.IFS(AU285&lt;=30,"&lt;1 month",AND(AU285&gt;30,AU285&lt;=60),"1-2months",AU285&gt;60,"2months +")</f>
        <v>2months +</v>
      </c>
      <c r="H285" s="1" t="str" cm="1">
        <f t="array" ref="H285">_xlfn.IFS(AT285&lt;5,"&lt;5times",AND(AT285&gt;=5,AT285&lt;=10),"05-10times",AND(AT285&gt;=11,AT285&lt;=15),"11-15times",AT285&gt;=16,"16times or more")</f>
        <v>&lt;5times</v>
      </c>
      <c r="I285" s="1" t="s">
        <v>99</v>
      </c>
      <c r="J285" s="1" t="str">
        <f t="shared" si="9"/>
        <v>7-8 years</v>
      </c>
      <c r="K285" s="2">
        <v>769</v>
      </c>
      <c r="L285" s="2">
        <v>22</v>
      </c>
      <c r="M285" s="2">
        <v>500</v>
      </c>
      <c r="N285" s="2">
        <v>210</v>
      </c>
      <c r="O285" s="2">
        <v>143</v>
      </c>
      <c r="P285" s="2">
        <v>33</v>
      </c>
      <c r="Q285" s="8">
        <v>1</v>
      </c>
      <c r="R285" s="8">
        <v>0</v>
      </c>
      <c r="S285" s="8">
        <v>1</v>
      </c>
      <c r="T285" s="8">
        <v>0</v>
      </c>
      <c r="U285" s="8">
        <v>1</v>
      </c>
      <c r="V285" s="8">
        <v>0</v>
      </c>
      <c r="W285" s="6">
        <v>1</v>
      </c>
      <c r="X285" s="6">
        <v>4</v>
      </c>
      <c r="Y285" s="6">
        <v>8</v>
      </c>
      <c r="Z285" s="6">
        <v>5</v>
      </c>
      <c r="AB285" s="1">
        <v>1205</v>
      </c>
      <c r="AC285" s="1">
        <v>1169</v>
      </c>
      <c r="AD285" s="1">
        <v>1</v>
      </c>
      <c r="AE285" s="1">
        <v>3</v>
      </c>
      <c r="AF285" s="1">
        <v>11</v>
      </c>
      <c r="AG285" s="1">
        <v>57</v>
      </c>
      <c r="AH285" s="1">
        <v>2766</v>
      </c>
      <c r="AI285" s="11">
        <f t="shared" si="8"/>
        <v>7.5780821917808217</v>
      </c>
      <c r="AJ285" s="1">
        <v>0</v>
      </c>
      <c r="AK285" s="1">
        <v>1</v>
      </c>
      <c r="AL285" s="1">
        <v>0</v>
      </c>
      <c r="AM285" s="1">
        <v>0</v>
      </c>
      <c r="AN285" s="1">
        <v>0</v>
      </c>
      <c r="AO285" s="1">
        <v>0</v>
      </c>
      <c r="AP285" s="1">
        <v>0</v>
      </c>
      <c r="AQ285" s="1">
        <v>0</v>
      </c>
      <c r="AR285" s="1">
        <v>0</v>
      </c>
      <c r="AS285" s="1">
        <v>1</v>
      </c>
      <c r="AT285" s="1">
        <v>1</v>
      </c>
      <c r="AU285" s="1">
        <v>93</v>
      </c>
      <c r="AV285" s="1">
        <v>85072</v>
      </c>
    </row>
    <row r="286" spans="1:51" s="1" customFormat="1" x14ac:dyDescent="0.25">
      <c r="A286" s="1" t="str" cm="1">
        <f t="array" ref="A286">_xlfn.IFS(AG286&gt;=70,"70 and Older",AND(AG286&gt;=60,AG286&lt;70),"60-69",AND(AG286&gt;=50,AG286&lt;60),"50-59",AND(AG286&gt;=40,AG286&lt;50),"40-49",AND(AG286&gt;=30,AG286&lt;40),"30-39",AND(AG286&gt;=20,AG286&lt;30),"20-29")</f>
        <v>40-49</v>
      </c>
      <c r="B286" s="1" t="str" cm="1">
        <f t="array" ref="B286">_xlfn.IFS(AO286=1,$AO$1,AP286=1,$AP$1,AQ286=1,$AQ$1,AR286=1,$AR$1,AS286=1,$AS$1)</f>
        <v>Graduation</v>
      </c>
      <c r="C286" s="1" t="str" cm="1">
        <f t="array" ref="C286">_xlfn.IFS(AJ286=1,$AJ$1,AK286=1,$AK$1,AL286=1,$AL$1,AM286=1,$AM$1,AN286=1,$AN$1)</f>
        <v>Married</v>
      </c>
      <c r="D286" s="1">
        <v>0</v>
      </c>
      <c r="E286" s="1">
        <v>0</v>
      </c>
      <c r="F286" s="1" t="str" cm="1">
        <f t="array" ref="F286">_xlfn.IFS(AV286&lt;43783,"1.Low Income",AND(AV286&gt;=43783,AV286&lt;=64856),"2.Mid Income",AV286&gt;64856,"3.High Income")</f>
        <v>3.High Income</v>
      </c>
      <c r="G286" s="1" t="str" cm="1">
        <f t="array" ref="G286">_xlfn.IFS(AU286&lt;=30,"&lt;1 month",AND(AU286&gt;30,AU286&lt;=60),"1-2months",AU286&gt;60,"2months +")</f>
        <v>1-2months</v>
      </c>
      <c r="H286" s="1" t="str" cm="1">
        <f t="array" ref="H286">_xlfn.IFS(AT286&lt;5,"&lt;5times",AND(AT286&gt;=5,AT286&lt;=10),"05-10times",AND(AT286&gt;=11,AT286&lt;=15),"11-15times",AT286&gt;=16,"16times or more")</f>
        <v>&lt;5times</v>
      </c>
      <c r="I286" s="1" t="s">
        <v>99</v>
      </c>
      <c r="J286" s="1" t="str">
        <f t="shared" si="9"/>
        <v>7-8 years</v>
      </c>
      <c r="K286" s="2">
        <v>332</v>
      </c>
      <c r="L286" s="2">
        <v>194</v>
      </c>
      <c r="M286" s="2">
        <v>377</v>
      </c>
      <c r="N286" s="2">
        <v>149</v>
      </c>
      <c r="O286" s="2">
        <v>125</v>
      </c>
      <c r="P286" s="2">
        <v>57</v>
      </c>
      <c r="Q286" s="8">
        <v>0</v>
      </c>
      <c r="R286" s="8">
        <v>0</v>
      </c>
      <c r="S286" s="8">
        <v>0</v>
      </c>
      <c r="T286" s="8">
        <v>0</v>
      </c>
      <c r="U286" s="8">
        <v>0</v>
      </c>
      <c r="V286" s="8">
        <v>0</v>
      </c>
      <c r="W286" s="6">
        <v>0</v>
      </c>
      <c r="X286" s="6">
        <v>4</v>
      </c>
      <c r="Y286" s="6">
        <v>6</v>
      </c>
      <c r="Z286" s="6">
        <v>7</v>
      </c>
      <c r="AB286" s="1">
        <v>1716</v>
      </c>
      <c r="AC286" s="1">
        <v>1513</v>
      </c>
      <c r="AD286" s="1">
        <v>1</v>
      </c>
      <c r="AE286" s="1">
        <v>3</v>
      </c>
      <c r="AF286" s="1">
        <v>11</v>
      </c>
      <c r="AG286" s="1">
        <v>40</v>
      </c>
      <c r="AH286" s="1">
        <v>2765</v>
      </c>
      <c r="AI286" s="11">
        <f t="shared" si="8"/>
        <v>7.5753424657534243</v>
      </c>
      <c r="AJ286" s="1">
        <v>0</v>
      </c>
      <c r="AK286" s="1">
        <v>1</v>
      </c>
      <c r="AL286" s="1">
        <v>0</v>
      </c>
      <c r="AM286" s="1">
        <v>0</v>
      </c>
      <c r="AN286" s="1">
        <v>0</v>
      </c>
      <c r="AO286" s="1">
        <v>0</v>
      </c>
      <c r="AP286" s="1">
        <v>0</v>
      </c>
      <c r="AQ286" s="1">
        <v>1</v>
      </c>
      <c r="AR286" s="1">
        <v>0</v>
      </c>
      <c r="AS286" s="1">
        <v>0</v>
      </c>
      <c r="AT286" s="1">
        <v>1</v>
      </c>
      <c r="AU286" s="1">
        <v>32</v>
      </c>
      <c r="AV286" s="1">
        <v>92533</v>
      </c>
      <c r="AW286"/>
      <c r="AX286"/>
      <c r="AY286"/>
    </row>
    <row r="287" spans="1:51" s="1" customFormat="1" x14ac:dyDescent="0.25">
      <c r="A287" s="1" t="str" cm="1">
        <f t="array" ref="A287">_xlfn.IFS(AG287&gt;=70,"70 and Older",AND(AG287&gt;=60,AG287&lt;70),"60-69",AND(AG287&gt;=50,AG287&lt;60),"50-59",AND(AG287&gt;=40,AG287&lt;50),"40-49",AND(AG287&gt;=30,AG287&lt;40),"30-39",AND(AG287&gt;=20,AG287&lt;30),"20-29")</f>
        <v>30-39</v>
      </c>
      <c r="B287" s="1" t="str" cm="1">
        <f t="array" ref="B287">_xlfn.IFS(AO287=1,$AO$1,AP287=1,$AP$1,AQ287=1,$AQ$1,AR287=1,$AR$1,AS287=1,$AS$1)</f>
        <v>2nd Cycle</v>
      </c>
      <c r="C287" s="1" t="str" cm="1">
        <f t="array" ref="C287">_xlfn.IFS(AJ287=1,$AJ$1,AK287=1,$AK$1,AL287=1,$AL$1,AM287=1,$AM$1,AN287=1,$AN$1)</f>
        <v>Single</v>
      </c>
      <c r="D287" s="1">
        <v>0</v>
      </c>
      <c r="E287" s="1">
        <v>0</v>
      </c>
      <c r="F287" s="1" t="str" cm="1">
        <f t="array" ref="F287">_xlfn.IFS(AV287&lt;43783,"1.Low Income",AND(AV287&gt;=43783,AV287&lt;=64856),"2.Mid Income",AV287&gt;64856,"3.High Income")</f>
        <v>3.High Income</v>
      </c>
      <c r="G287" s="1" t="str" cm="1">
        <f t="array" ref="G287">_xlfn.IFS(AU287&lt;=30,"&lt;1 month",AND(AU287&gt;30,AU287&lt;=60),"1-2months",AU287&gt;60,"2months +")</f>
        <v>&lt;1 month</v>
      </c>
      <c r="H287" s="1" t="str" cm="1">
        <f t="array" ref="H287">_xlfn.IFS(AT287&lt;5,"&lt;5times",AND(AT287&gt;=5,AT287&lt;=10),"05-10times",AND(AT287&gt;=11,AT287&lt;=15),"11-15times",AT287&gt;=16,"16times or more")</f>
        <v>&lt;5times</v>
      </c>
      <c r="I287" s="1" t="s">
        <v>99</v>
      </c>
      <c r="J287" s="1" t="str">
        <f t="shared" si="9"/>
        <v>7-8 years</v>
      </c>
      <c r="K287" s="2">
        <v>536</v>
      </c>
      <c r="L287" s="2">
        <v>11</v>
      </c>
      <c r="M287" s="2">
        <v>387</v>
      </c>
      <c r="N287" s="2">
        <v>149</v>
      </c>
      <c r="O287" s="2">
        <v>91</v>
      </c>
      <c r="P287" s="2">
        <v>57</v>
      </c>
      <c r="Q287" s="8">
        <v>0</v>
      </c>
      <c r="R287" s="8">
        <v>0</v>
      </c>
      <c r="S287" s="8">
        <v>0</v>
      </c>
      <c r="T287" s="8">
        <v>0</v>
      </c>
      <c r="U287" s="8">
        <v>0</v>
      </c>
      <c r="V287" s="8">
        <v>0</v>
      </c>
      <c r="W287" s="6">
        <v>1</v>
      </c>
      <c r="X287" s="6">
        <v>3</v>
      </c>
      <c r="Y287" s="6">
        <v>4</v>
      </c>
      <c r="Z287" s="6">
        <v>10</v>
      </c>
      <c r="AB287" s="1">
        <v>715</v>
      </c>
      <c r="AC287" s="1">
        <v>674</v>
      </c>
      <c r="AD287" s="1">
        <v>0</v>
      </c>
      <c r="AE287" s="1">
        <v>3</v>
      </c>
      <c r="AF287" s="1">
        <v>11</v>
      </c>
      <c r="AG287" s="1">
        <v>34</v>
      </c>
      <c r="AH287" s="1">
        <v>2765</v>
      </c>
      <c r="AI287" s="11">
        <f t="shared" si="8"/>
        <v>7.5753424657534243</v>
      </c>
      <c r="AJ287" s="1">
        <v>0</v>
      </c>
      <c r="AK287" s="1">
        <v>0</v>
      </c>
      <c r="AL287" s="1">
        <v>1</v>
      </c>
      <c r="AM287" s="1">
        <v>0</v>
      </c>
      <c r="AN287" s="1">
        <v>0</v>
      </c>
      <c r="AO287" s="1">
        <v>1</v>
      </c>
      <c r="AP287" s="1">
        <v>0</v>
      </c>
      <c r="AQ287" s="1">
        <v>0</v>
      </c>
      <c r="AR287" s="1">
        <v>0</v>
      </c>
      <c r="AS287" s="1">
        <v>0</v>
      </c>
      <c r="AT287" s="1">
        <v>1</v>
      </c>
      <c r="AU287" s="1">
        <v>0</v>
      </c>
      <c r="AV287" s="1">
        <v>91172</v>
      </c>
    </row>
    <row r="288" spans="1:51" s="1" customFormat="1" x14ac:dyDescent="0.25">
      <c r="A288" s="1" t="str" cm="1">
        <f t="array" ref="A288">_xlfn.IFS(AG288&gt;=70,"70 and Older",AND(AG288&gt;=60,AG288&lt;70),"60-69",AND(AG288&gt;=50,AG288&lt;60),"50-59",AND(AG288&gt;=40,AG288&lt;50),"40-49",AND(AG288&gt;=30,AG288&lt;40),"30-39",AND(AG288&gt;=20,AG288&lt;30),"20-29")</f>
        <v>40-49</v>
      </c>
      <c r="B288" s="1" t="str" cm="1">
        <f t="array" ref="B288">_xlfn.IFS(AO288=1,$AO$1,AP288=1,$AP$1,AQ288=1,$AQ$1,AR288=1,$AR$1,AS288=1,$AS$1)</f>
        <v>Graduation</v>
      </c>
      <c r="C288" s="1" t="str" cm="1">
        <f t="array" ref="C288">_xlfn.IFS(AJ288=1,$AJ$1,AK288=1,$AK$1,AL288=1,$AL$1,AM288=1,$AM$1,AN288=1,$AN$1)</f>
        <v>Married</v>
      </c>
      <c r="D288" s="1">
        <v>0</v>
      </c>
      <c r="E288" s="1">
        <v>1</v>
      </c>
      <c r="F288" s="1" t="str" cm="1">
        <f t="array" ref="F288">_xlfn.IFS(AV288&lt;43783,"1.Low Income",AND(AV288&gt;=43783,AV288&lt;=64856),"2.Mid Income",AV288&gt;64856,"3.High Income")</f>
        <v>3.High Income</v>
      </c>
      <c r="G288" s="1" t="str" cm="1">
        <f t="array" ref="G288">_xlfn.IFS(AU288&lt;=30,"&lt;1 month",AND(AU288&gt;30,AU288&lt;=60),"1-2months",AU288&gt;60,"2months +")</f>
        <v>&lt;1 month</v>
      </c>
      <c r="H288" s="1" t="str" cm="1">
        <f t="array" ref="H288">_xlfn.IFS(AT288&lt;5,"&lt;5times",AND(AT288&gt;=5,AT288&lt;=10),"05-10times",AND(AT288&gt;=11,AT288&lt;=15),"11-15times",AT288&gt;=16,"16times or more")</f>
        <v>&lt;5times</v>
      </c>
      <c r="I288" s="1" t="s">
        <v>99</v>
      </c>
      <c r="J288" s="1" t="str">
        <f t="shared" si="9"/>
        <v>7-8 years</v>
      </c>
      <c r="K288" s="2">
        <v>162</v>
      </c>
      <c r="L288" s="2">
        <v>6</v>
      </c>
      <c r="M288" s="2">
        <v>37</v>
      </c>
      <c r="N288" s="2">
        <v>6</v>
      </c>
      <c r="O288" s="2">
        <v>13</v>
      </c>
      <c r="P288" s="2">
        <v>13</v>
      </c>
      <c r="Q288" s="8">
        <v>0</v>
      </c>
      <c r="R288" s="8">
        <v>0</v>
      </c>
      <c r="S288" s="8">
        <v>0</v>
      </c>
      <c r="T288" s="8">
        <v>0</v>
      </c>
      <c r="U288" s="8">
        <v>0</v>
      </c>
      <c r="V288" s="8">
        <v>0</v>
      </c>
      <c r="W288" s="6">
        <v>2</v>
      </c>
      <c r="X288" s="6">
        <v>1</v>
      </c>
      <c r="Y288" s="6">
        <v>3</v>
      </c>
      <c r="Z288" s="6">
        <v>6</v>
      </c>
      <c r="AB288" s="1">
        <v>221</v>
      </c>
      <c r="AC288" s="1">
        <v>146</v>
      </c>
      <c r="AD288" s="1">
        <v>0</v>
      </c>
      <c r="AE288" s="1">
        <v>3</v>
      </c>
      <c r="AF288" s="1">
        <v>11</v>
      </c>
      <c r="AG288" s="1">
        <v>48</v>
      </c>
      <c r="AH288" s="1">
        <v>2765</v>
      </c>
      <c r="AI288" s="11">
        <f t="shared" si="8"/>
        <v>7.5753424657534243</v>
      </c>
      <c r="AJ288" s="1">
        <v>0</v>
      </c>
      <c r="AK288" s="1">
        <v>1</v>
      </c>
      <c r="AL288" s="1">
        <v>0</v>
      </c>
      <c r="AM288" s="1">
        <v>0</v>
      </c>
      <c r="AN288" s="1">
        <v>0</v>
      </c>
      <c r="AO288" s="1">
        <v>0</v>
      </c>
      <c r="AP288" s="1">
        <v>0</v>
      </c>
      <c r="AQ288" s="1">
        <v>1</v>
      </c>
      <c r="AR288" s="1">
        <v>0</v>
      </c>
      <c r="AS288" s="1">
        <v>0</v>
      </c>
      <c r="AT288" s="1">
        <v>1</v>
      </c>
      <c r="AU288" s="1">
        <v>12</v>
      </c>
      <c r="AV288" s="1">
        <v>87171</v>
      </c>
    </row>
    <row r="289" spans="1:48" s="1" customFormat="1" x14ac:dyDescent="0.25">
      <c r="A289" s="1" t="str" cm="1">
        <f t="array" ref="A289">_xlfn.IFS(AG289&gt;=70,"70 and Older",AND(AG289&gt;=60,AG289&lt;70),"60-69",AND(AG289&gt;=50,AG289&lt;60),"50-59",AND(AG289&gt;=40,AG289&lt;50),"40-49",AND(AG289&gt;=30,AG289&lt;40),"30-39",AND(AG289&gt;=20,AG289&lt;30),"20-29")</f>
        <v>40-49</v>
      </c>
      <c r="B289" s="1" t="str" cm="1">
        <f t="array" ref="B289">_xlfn.IFS(AO289=1,$AO$1,AP289=1,$AP$1,AQ289=1,$AQ$1,AR289=1,$AR$1,AS289=1,$AS$1)</f>
        <v>Graduation</v>
      </c>
      <c r="C289" s="1" t="str" cm="1">
        <f t="array" ref="C289">_xlfn.IFS(AJ289=1,$AJ$1,AK289=1,$AK$1,AL289=1,$AL$1,AM289=1,$AM$1,AN289=1,$AN$1)</f>
        <v>Married</v>
      </c>
      <c r="D289" s="1">
        <v>1</v>
      </c>
      <c r="E289" s="1">
        <v>0</v>
      </c>
      <c r="F289" s="1" t="str" cm="1">
        <f t="array" ref="F289">_xlfn.IFS(AV289&lt;43783,"1.Low Income",AND(AV289&gt;=43783,AV289&lt;=64856),"2.Mid Income",AV289&gt;64856,"3.High Income")</f>
        <v>3.High Income</v>
      </c>
      <c r="G289" s="1" t="str" cm="1">
        <f t="array" ref="G289">_xlfn.IFS(AU289&lt;=30,"&lt;1 month",AND(AU289&gt;30,AU289&lt;=60),"1-2months",AU289&gt;60,"2months +")</f>
        <v>2months +</v>
      </c>
      <c r="H289" s="1" t="str" cm="1">
        <f t="array" ref="H289">_xlfn.IFS(AT289&lt;5,"&lt;5times",AND(AT289&gt;=5,AT289&lt;=10),"05-10times",AND(AT289&gt;=11,AT289&lt;=15),"11-15times",AT289&gt;=16,"16times or more")</f>
        <v>&lt;5times</v>
      </c>
      <c r="I289" s="1" t="s">
        <v>99</v>
      </c>
      <c r="J289" s="1" t="str">
        <f t="shared" si="9"/>
        <v>7-8 years</v>
      </c>
      <c r="K289" s="2">
        <v>34</v>
      </c>
      <c r="L289" s="2">
        <v>6</v>
      </c>
      <c r="M289" s="2">
        <v>21</v>
      </c>
      <c r="N289" s="2">
        <v>11</v>
      </c>
      <c r="O289" s="2">
        <v>4</v>
      </c>
      <c r="P289" s="2">
        <v>8</v>
      </c>
      <c r="Q289" s="8">
        <v>0</v>
      </c>
      <c r="R289" s="8">
        <v>0</v>
      </c>
      <c r="S289" s="8">
        <v>0</v>
      </c>
      <c r="T289" s="8">
        <v>0</v>
      </c>
      <c r="U289" s="8">
        <v>0</v>
      </c>
      <c r="V289" s="8">
        <v>0</v>
      </c>
      <c r="W289" s="6">
        <v>1</v>
      </c>
      <c r="X289" s="6">
        <v>2</v>
      </c>
      <c r="Y289" s="6">
        <v>1</v>
      </c>
      <c r="Z289" s="6">
        <v>3</v>
      </c>
      <c r="AB289" s="1">
        <v>387</v>
      </c>
      <c r="AC289" s="1">
        <v>268</v>
      </c>
      <c r="AD289" s="1">
        <v>0</v>
      </c>
      <c r="AE289" s="1">
        <v>3</v>
      </c>
      <c r="AF289" s="1">
        <v>11</v>
      </c>
      <c r="AG289" s="1">
        <v>43</v>
      </c>
      <c r="AH289" s="1">
        <v>2765</v>
      </c>
      <c r="AI289" s="11">
        <f t="shared" si="8"/>
        <v>7.5753424657534243</v>
      </c>
      <c r="AJ289" s="1">
        <v>0</v>
      </c>
      <c r="AK289" s="1">
        <v>1</v>
      </c>
      <c r="AL289" s="1">
        <v>0</v>
      </c>
      <c r="AM289" s="1">
        <v>0</v>
      </c>
      <c r="AN289" s="1">
        <v>0</v>
      </c>
      <c r="AO289" s="1">
        <v>0</v>
      </c>
      <c r="AP289" s="1">
        <v>0</v>
      </c>
      <c r="AQ289" s="1">
        <v>1</v>
      </c>
      <c r="AR289" s="1">
        <v>0</v>
      </c>
      <c r="AS289" s="1">
        <v>0</v>
      </c>
      <c r="AT289" s="1">
        <v>3</v>
      </c>
      <c r="AU289" s="1">
        <v>86</v>
      </c>
      <c r="AV289" s="1">
        <v>69755</v>
      </c>
    </row>
    <row r="290" spans="1:48" s="1" customFormat="1" x14ac:dyDescent="0.25">
      <c r="A290" s="1" t="str" cm="1">
        <f t="array" ref="A290">_xlfn.IFS(AG290&gt;=70,"70 and Older",AND(AG290&gt;=60,AG290&lt;70),"60-69",AND(AG290&gt;=50,AG290&lt;60),"50-59",AND(AG290&gt;=40,AG290&lt;50),"40-49",AND(AG290&gt;=30,AG290&lt;40),"30-39",AND(AG290&gt;=20,AG290&lt;30),"20-29")</f>
        <v>50-59</v>
      </c>
      <c r="B290" s="1" t="str" cm="1">
        <f t="array" ref="B290">_xlfn.IFS(AO290=1,$AO$1,AP290=1,$AP$1,AQ290=1,$AQ$1,AR290=1,$AR$1,AS290=1,$AS$1)</f>
        <v>Graduation</v>
      </c>
      <c r="C290" s="1" t="str" cm="1">
        <f t="array" ref="C290">_xlfn.IFS(AJ290=1,$AJ$1,AK290=1,$AK$1,AL290=1,$AL$1,AM290=1,$AM$1,AN290=1,$AN$1)</f>
        <v>Widow</v>
      </c>
      <c r="D290" s="1">
        <v>2</v>
      </c>
      <c r="E290" s="1">
        <v>0</v>
      </c>
      <c r="F290" s="1" t="str" cm="1">
        <f t="array" ref="F290">_xlfn.IFS(AV290&lt;43783,"1.Low Income",AND(AV290&gt;=43783,AV290&lt;=64856),"2.Mid Income",AV290&gt;64856,"3.High Income")</f>
        <v>2.Mid Income</v>
      </c>
      <c r="G290" s="1" t="str" cm="1">
        <f t="array" ref="G290">_xlfn.IFS(AU290&lt;=30,"&lt;1 month",AND(AU290&gt;30,AU290&lt;=60),"1-2months",AU290&gt;60,"2months +")</f>
        <v>2months +</v>
      </c>
      <c r="H290" s="1" t="str" cm="1">
        <f t="array" ref="H290">_xlfn.IFS(AT290&lt;5,"&lt;5times",AND(AT290&gt;=5,AT290&lt;=10),"05-10times",AND(AT290&gt;=11,AT290&lt;=15),"11-15times",AT290&gt;=16,"16times or more")</f>
        <v>05-10times</v>
      </c>
      <c r="I290" s="1" t="s">
        <v>99</v>
      </c>
      <c r="J290" s="1" t="str">
        <f t="shared" si="9"/>
        <v>7-8 years</v>
      </c>
      <c r="K290" s="2">
        <v>1</v>
      </c>
      <c r="L290" s="2">
        <v>1</v>
      </c>
      <c r="M290" s="2">
        <v>5</v>
      </c>
      <c r="N290" s="2">
        <v>0</v>
      </c>
      <c r="O290" s="2">
        <v>3</v>
      </c>
      <c r="P290" s="2">
        <v>1</v>
      </c>
      <c r="Q290" s="8">
        <v>0</v>
      </c>
      <c r="R290" s="8">
        <v>0</v>
      </c>
      <c r="S290" s="8">
        <v>0</v>
      </c>
      <c r="T290" s="8">
        <v>0</v>
      </c>
      <c r="U290" s="8">
        <v>0</v>
      </c>
      <c r="V290" s="8">
        <v>0</v>
      </c>
      <c r="W290" s="6">
        <v>1</v>
      </c>
      <c r="X290" s="6">
        <v>1</v>
      </c>
      <c r="Y290" s="6">
        <v>0</v>
      </c>
      <c r="Z290" s="6">
        <v>2</v>
      </c>
      <c r="AB290" s="1">
        <v>12</v>
      </c>
      <c r="AC290" s="1">
        <v>9</v>
      </c>
      <c r="AD290" s="1">
        <v>0</v>
      </c>
      <c r="AE290" s="1">
        <v>3</v>
      </c>
      <c r="AF290" s="1">
        <v>11</v>
      </c>
      <c r="AG290" s="1">
        <v>50</v>
      </c>
      <c r="AH290" s="1">
        <v>2765</v>
      </c>
      <c r="AI290" s="11">
        <f t="shared" si="8"/>
        <v>7.5753424657534243</v>
      </c>
      <c r="AJ290" s="1">
        <v>0</v>
      </c>
      <c r="AK290" s="1">
        <v>0</v>
      </c>
      <c r="AL290" s="1">
        <v>0</v>
      </c>
      <c r="AM290" s="1">
        <v>0</v>
      </c>
      <c r="AN290" s="1">
        <v>1</v>
      </c>
      <c r="AO290" s="1">
        <v>0</v>
      </c>
      <c r="AP290" s="1">
        <v>0</v>
      </c>
      <c r="AQ290" s="1">
        <v>1</v>
      </c>
      <c r="AR290" s="1">
        <v>0</v>
      </c>
      <c r="AS290" s="1">
        <v>0</v>
      </c>
      <c r="AT290" s="1">
        <v>5</v>
      </c>
      <c r="AU290" s="1">
        <v>62</v>
      </c>
      <c r="AV290" s="1">
        <v>60585</v>
      </c>
    </row>
    <row r="291" spans="1:48" s="1" customFormat="1" x14ac:dyDescent="0.25">
      <c r="A291" s="1" t="str" cm="1">
        <f t="array" ref="A291">_xlfn.IFS(AG291&gt;=70,"70 and Older",AND(AG291&gt;=60,AG291&lt;70),"60-69",AND(AG291&gt;=50,AG291&lt;60),"50-59",AND(AG291&gt;=40,AG291&lt;50),"40-49",AND(AG291&gt;=30,AG291&lt;40),"30-39",AND(AG291&gt;=20,AG291&lt;30),"20-29")</f>
        <v>40-49</v>
      </c>
      <c r="B291" s="1" t="str" cm="1">
        <f t="array" ref="B291">_xlfn.IFS(AO291=1,$AO$1,AP291=1,$AP$1,AQ291=1,$AQ$1,AR291=1,$AR$1,AS291=1,$AS$1)</f>
        <v>Graduation</v>
      </c>
      <c r="C291" s="1" t="str" cm="1">
        <f t="array" ref="C291">_xlfn.IFS(AJ291=1,$AJ$1,AK291=1,$AK$1,AL291=1,$AL$1,AM291=1,$AM$1,AN291=1,$AN$1)</f>
        <v>Married</v>
      </c>
      <c r="D291" s="1">
        <v>0</v>
      </c>
      <c r="E291" s="1">
        <v>1</v>
      </c>
      <c r="F291" s="1" t="str" cm="1">
        <f t="array" ref="F291">_xlfn.IFS(AV291&lt;43783,"1.Low Income",AND(AV291&gt;=43783,AV291&lt;=64856),"2.Mid Income",AV291&gt;64856,"3.High Income")</f>
        <v>3.High Income</v>
      </c>
      <c r="G291" s="1" t="str" cm="1">
        <f t="array" ref="G291">_xlfn.IFS(AU291&lt;=30,"&lt;1 month",AND(AU291&gt;30,AU291&lt;=60),"1-2months",AU291&gt;60,"2months +")</f>
        <v>1-2months</v>
      </c>
      <c r="H291" s="1" t="str" cm="1">
        <f t="array" ref="H291">_xlfn.IFS(AT291&lt;5,"&lt;5times",AND(AT291&gt;=5,AT291&lt;=10),"05-10times",AND(AT291&gt;=11,AT291&lt;=15),"11-15times",AT291&gt;=16,"16times or more")</f>
        <v>&lt;5times</v>
      </c>
      <c r="I291" s="1" t="s">
        <v>99</v>
      </c>
      <c r="J291" s="1" t="str">
        <f t="shared" si="9"/>
        <v>7-8 years</v>
      </c>
      <c r="K291" s="2">
        <v>381</v>
      </c>
      <c r="L291" s="2">
        <v>28</v>
      </c>
      <c r="M291" s="2">
        <v>215</v>
      </c>
      <c r="N291" s="2">
        <v>84</v>
      </c>
      <c r="O291" s="2">
        <v>28</v>
      </c>
      <c r="P291" s="2">
        <v>21</v>
      </c>
      <c r="Q291" s="8">
        <v>0</v>
      </c>
      <c r="R291" s="8">
        <v>0</v>
      </c>
      <c r="S291" s="8">
        <v>0</v>
      </c>
      <c r="T291" s="8">
        <v>0</v>
      </c>
      <c r="U291" s="8">
        <v>0</v>
      </c>
      <c r="V291" s="8">
        <v>0</v>
      </c>
      <c r="W291" s="6">
        <v>2</v>
      </c>
      <c r="X291" s="6">
        <v>6</v>
      </c>
      <c r="Y291" s="6">
        <v>5</v>
      </c>
      <c r="Z291" s="6">
        <v>9</v>
      </c>
      <c r="AB291" s="1">
        <v>1233</v>
      </c>
      <c r="AC291" s="1">
        <v>1161</v>
      </c>
      <c r="AD291" s="1">
        <v>1</v>
      </c>
      <c r="AE291" s="1">
        <v>3</v>
      </c>
      <c r="AF291" s="1">
        <v>11</v>
      </c>
      <c r="AG291" s="1">
        <v>41</v>
      </c>
      <c r="AH291" s="1">
        <v>2764</v>
      </c>
      <c r="AI291" s="11">
        <f t="shared" si="8"/>
        <v>7.5726027397260278</v>
      </c>
      <c r="AJ291" s="1">
        <v>0</v>
      </c>
      <c r="AK291" s="1">
        <v>1</v>
      </c>
      <c r="AL291" s="1">
        <v>0</v>
      </c>
      <c r="AM291" s="1">
        <v>0</v>
      </c>
      <c r="AN291" s="1">
        <v>0</v>
      </c>
      <c r="AO291" s="1">
        <v>0</v>
      </c>
      <c r="AP291" s="1">
        <v>0</v>
      </c>
      <c r="AQ291" s="1">
        <v>1</v>
      </c>
      <c r="AR291" s="1">
        <v>0</v>
      </c>
      <c r="AS291" s="1">
        <v>0</v>
      </c>
      <c r="AT291" s="1">
        <v>2</v>
      </c>
      <c r="AU291" s="1">
        <v>60</v>
      </c>
      <c r="AV291" s="1">
        <v>81205</v>
      </c>
    </row>
    <row r="292" spans="1:48" s="1" customFormat="1" x14ac:dyDescent="0.25">
      <c r="A292" s="1" t="str" cm="1">
        <f t="array" ref="A292">_xlfn.IFS(AG292&gt;=70,"70 and Older",AND(AG292&gt;=60,AG292&lt;70),"60-69",AND(AG292&gt;=50,AG292&lt;60),"50-59",AND(AG292&gt;=40,AG292&lt;50),"40-49",AND(AG292&gt;=30,AG292&lt;40),"30-39",AND(AG292&gt;=20,AG292&lt;30),"20-29")</f>
        <v>30-39</v>
      </c>
      <c r="B292" s="1" t="str" cm="1">
        <f t="array" ref="B292">_xlfn.IFS(AO292=1,$AO$1,AP292=1,$AP$1,AQ292=1,$AQ$1,AR292=1,$AR$1,AS292=1,$AS$1)</f>
        <v>Graduation</v>
      </c>
      <c r="C292" s="1" t="str" cm="1">
        <f t="array" ref="C292">_xlfn.IFS(AJ292=1,$AJ$1,AK292=1,$AK$1,AL292=1,$AL$1,AM292=1,$AM$1,AN292=1,$AN$1)</f>
        <v>Married</v>
      </c>
      <c r="D292" s="1">
        <v>0</v>
      </c>
      <c r="E292" s="1">
        <v>0</v>
      </c>
      <c r="F292" s="1" t="str" cm="1">
        <f t="array" ref="F292">_xlfn.IFS(AV292&lt;43783,"1.Low Income",AND(AV292&gt;=43783,AV292&lt;=64856),"2.Mid Income",AV292&gt;64856,"3.High Income")</f>
        <v>3.High Income</v>
      </c>
      <c r="G292" s="1" t="str" cm="1">
        <f t="array" ref="G292">_xlfn.IFS(AU292&lt;=30,"&lt;1 month",AND(AU292&gt;30,AU292&lt;=60),"1-2months",AU292&gt;60,"2months +")</f>
        <v>&lt;1 month</v>
      </c>
      <c r="H292" s="1" t="str" cm="1">
        <f t="array" ref="H292">_xlfn.IFS(AT292&lt;5,"&lt;5times",AND(AT292&gt;=5,AT292&lt;=10),"05-10times",AND(AT292&gt;=11,AT292&lt;=15),"11-15times",AT292&gt;=16,"16times or more")</f>
        <v>&lt;5times</v>
      </c>
      <c r="I292" s="1" t="s">
        <v>99</v>
      </c>
      <c r="J292" s="1" t="str">
        <f t="shared" si="9"/>
        <v>7-8 years</v>
      </c>
      <c r="K292" s="2">
        <v>0</v>
      </c>
      <c r="L292" s="2">
        <v>4</v>
      </c>
      <c r="M292" s="2">
        <v>5</v>
      </c>
      <c r="N292" s="2">
        <v>6</v>
      </c>
      <c r="O292" s="2">
        <v>0</v>
      </c>
      <c r="P292" s="2">
        <v>4</v>
      </c>
      <c r="Q292" s="8">
        <v>0</v>
      </c>
      <c r="R292" s="8">
        <v>0</v>
      </c>
      <c r="S292" s="8">
        <v>0</v>
      </c>
      <c r="T292" s="8">
        <v>0</v>
      </c>
      <c r="U292" s="8">
        <v>0</v>
      </c>
      <c r="V292" s="8">
        <v>0</v>
      </c>
      <c r="W292" s="6">
        <v>1</v>
      </c>
      <c r="X292" s="6">
        <v>1</v>
      </c>
      <c r="Y292" s="6">
        <v>0</v>
      </c>
      <c r="Z292" s="6">
        <v>3</v>
      </c>
      <c r="AB292" s="1">
        <v>17</v>
      </c>
      <c r="AC292" s="1">
        <v>17</v>
      </c>
      <c r="AD292" s="1">
        <v>0</v>
      </c>
      <c r="AE292" s="1">
        <v>3</v>
      </c>
      <c r="AF292" s="1">
        <v>11</v>
      </c>
      <c r="AG292" s="1">
        <v>32</v>
      </c>
      <c r="AH292" s="1">
        <v>2764</v>
      </c>
      <c r="AI292" s="11">
        <f t="shared" si="8"/>
        <v>7.5726027397260278</v>
      </c>
      <c r="AJ292" s="1">
        <v>0</v>
      </c>
      <c r="AK292" s="1">
        <v>1</v>
      </c>
      <c r="AL292" s="1">
        <v>0</v>
      </c>
      <c r="AM292" s="1">
        <v>0</v>
      </c>
      <c r="AN292" s="1">
        <v>0</v>
      </c>
      <c r="AO292" s="1">
        <v>0</v>
      </c>
      <c r="AP292" s="1">
        <v>0</v>
      </c>
      <c r="AQ292" s="1">
        <v>1</v>
      </c>
      <c r="AR292" s="1">
        <v>0</v>
      </c>
      <c r="AS292" s="1">
        <v>0</v>
      </c>
      <c r="AT292" s="1">
        <v>2</v>
      </c>
      <c r="AU292" s="1">
        <v>20</v>
      </c>
      <c r="AV292" s="1">
        <v>79800</v>
      </c>
    </row>
    <row r="293" spans="1:48" s="1" customFormat="1" x14ac:dyDescent="0.25">
      <c r="A293" s="1" t="str" cm="1">
        <f t="array" ref="A293">_xlfn.IFS(AG293&gt;=70,"70 and Older",AND(AG293&gt;=60,AG293&lt;70),"60-69",AND(AG293&gt;=50,AG293&lt;60),"50-59",AND(AG293&gt;=40,AG293&lt;50),"40-49",AND(AG293&gt;=30,AG293&lt;40),"30-39",AND(AG293&gt;=20,AG293&lt;30),"20-29")</f>
        <v>40-49</v>
      </c>
      <c r="B293" s="1" t="str" cm="1">
        <f t="array" ref="B293">_xlfn.IFS(AO293=1,$AO$1,AP293=1,$AP$1,AQ293=1,$AQ$1,AR293=1,$AR$1,AS293=1,$AS$1)</f>
        <v>PhD</v>
      </c>
      <c r="C293" s="1" t="str" cm="1">
        <f t="array" ref="C293">_xlfn.IFS(AJ293=1,$AJ$1,AK293=1,$AK$1,AL293=1,$AL$1,AM293=1,$AM$1,AN293=1,$AN$1)</f>
        <v>Together</v>
      </c>
      <c r="D293" s="1">
        <v>0</v>
      </c>
      <c r="E293" s="1">
        <v>0</v>
      </c>
      <c r="F293" s="1" t="str" cm="1">
        <f t="array" ref="F293">_xlfn.IFS(AV293&lt;43783,"1.Low Income",AND(AV293&gt;=43783,AV293&lt;=64856),"2.Mid Income",AV293&gt;64856,"3.High Income")</f>
        <v>3.High Income</v>
      </c>
      <c r="G293" s="1" t="str" cm="1">
        <f t="array" ref="G293">_xlfn.IFS(AU293&lt;=30,"&lt;1 month",AND(AU293&gt;30,AU293&lt;=60),"1-2months",AU293&gt;60,"2months +")</f>
        <v>2months +</v>
      </c>
      <c r="H293" s="1" t="str" cm="1">
        <f t="array" ref="H293">_xlfn.IFS(AT293&lt;5,"&lt;5times",AND(AT293&gt;=5,AT293&lt;=10),"05-10times",AND(AT293&gt;=11,AT293&lt;=15),"11-15times",AT293&gt;=16,"16times or more")</f>
        <v>&lt;5times</v>
      </c>
      <c r="I293" s="1" t="s">
        <v>99</v>
      </c>
      <c r="J293" s="1" t="str">
        <f t="shared" si="9"/>
        <v>7-8 years</v>
      </c>
      <c r="K293" s="2">
        <v>763</v>
      </c>
      <c r="L293" s="2">
        <v>29</v>
      </c>
      <c r="M293" s="2">
        <v>138</v>
      </c>
      <c r="N293" s="2">
        <v>76</v>
      </c>
      <c r="O293" s="2">
        <v>176</v>
      </c>
      <c r="P293" s="2">
        <v>58</v>
      </c>
      <c r="Q293" s="8">
        <v>1</v>
      </c>
      <c r="R293" s="8">
        <v>0</v>
      </c>
      <c r="S293" s="8">
        <v>0</v>
      </c>
      <c r="T293" s="8">
        <v>1</v>
      </c>
      <c r="U293" s="8">
        <v>1</v>
      </c>
      <c r="V293" s="8">
        <v>1</v>
      </c>
      <c r="W293" s="6">
        <v>0</v>
      </c>
      <c r="X293" s="6">
        <v>7</v>
      </c>
      <c r="Y293" s="6">
        <v>9</v>
      </c>
      <c r="Z293" s="6">
        <v>10</v>
      </c>
      <c r="AB293" s="1">
        <v>1182</v>
      </c>
      <c r="AC293" s="1">
        <v>1124</v>
      </c>
      <c r="AD293" s="1">
        <v>3</v>
      </c>
      <c r="AE293" s="1">
        <v>3</v>
      </c>
      <c r="AF293" s="1">
        <v>11</v>
      </c>
      <c r="AG293" s="1">
        <v>43</v>
      </c>
      <c r="AH293" s="1">
        <v>2763</v>
      </c>
      <c r="AI293" s="11">
        <f t="shared" si="8"/>
        <v>7.5698630136986305</v>
      </c>
      <c r="AJ293" s="1">
        <v>0</v>
      </c>
      <c r="AK293" s="1">
        <v>0</v>
      </c>
      <c r="AL293" s="1">
        <v>0</v>
      </c>
      <c r="AM293" s="1">
        <v>1</v>
      </c>
      <c r="AN293" s="1">
        <v>0</v>
      </c>
      <c r="AO293" s="1">
        <v>0</v>
      </c>
      <c r="AP293" s="1">
        <v>0</v>
      </c>
      <c r="AQ293" s="1">
        <v>0</v>
      </c>
      <c r="AR293" s="1">
        <v>0</v>
      </c>
      <c r="AS293" s="1">
        <v>1</v>
      </c>
      <c r="AT293" s="1">
        <v>2</v>
      </c>
      <c r="AU293" s="1">
        <v>73</v>
      </c>
      <c r="AV293" s="1">
        <v>79761</v>
      </c>
    </row>
    <row r="294" spans="1:48" s="1" customFormat="1" x14ac:dyDescent="0.25">
      <c r="A294" s="1" t="str" cm="1">
        <f t="array" ref="A294">_xlfn.IFS(AG294&gt;=70,"70 and Older",AND(AG294&gt;=60,AG294&lt;70),"60-69",AND(AG294&gt;=50,AG294&lt;60),"50-59",AND(AG294&gt;=40,AG294&lt;50),"40-49",AND(AG294&gt;=30,AG294&lt;40),"30-39",AND(AG294&gt;=20,AG294&lt;30),"20-29")</f>
        <v>30-39</v>
      </c>
      <c r="B294" s="1" t="str" cm="1">
        <f t="array" ref="B294">_xlfn.IFS(AO294=1,$AO$1,AP294=1,$AP$1,AQ294=1,$AQ$1,AR294=1,$AR$1,AS294=1,$AS$1)</f>
        <v>Graduation</v>
      </c>
      <c r="C294" s="1" t="str" cm="1">
        <f t="array" ref="C294">_xlfn.IFS(AJ294=1,$AJ$1,AK294=1,$AK$1,AL294=1,$AL$1,AM294=1,$AM$1,AN294=1,$AN$1)</f>
        <v>Married</v>
      </c>
      <c r="D294" s="1">
        <v>0</v>
      </c>
      <c r="E294" s="1">
        <v>1</v>
      </c>
      <c r="F294" s="1" t="str" cm="1">
        <f t="array" ref="F294">_xlfn.IFS(AV294&lt;43783,"1.Low Income",AND(AV294&gt;=43783,AV294&lt;=64856),"2.Mid Income",AV294&gt;64856,"3.High Income")</f>
        <v>3.High Income</v>
      </c>
      <c r="G294" s="1" t="str" cm="1">
        <f t="array" ref="G294">_xlfn.IFS(AU294&lt;=30,"&lt;1 month",AND(AU294&gt;30,AU294&lt;=60),"1-2months",AU294&gt;60,"2months +")</f>
        <v>&lt;1 month</v>
      </c>
      <c r="H294" s="1" t="str" cm="1">
        <f t="array" ref="H294">_xlfn.IFS(AT294&lt;5,"&lt;5times",AND(AT294&gt;=5,AT294&lt;=10),"05-10times",AND(AT294&gt;=11,AT294&lt;=15),"11-15times",AT294&gt;=16,"16times or more")</f>
        <v>&lt;5times</v>
      </c>
      <c r="I294" s="1" t="s">
        <v>99</v>
      </c>
      <c r="J294" s="1" t="str">
        <f t="shared" si="9"/>
        <v>7-8 years</v>
      </c>
      <c r="K294" s="2">
        <v>356</v>
      </c>
      <c r="L294" s="2">
        <v>0</v>
      </c>
      <c r="M294" s="2">
        <v>107</v>
      </c>
      <c r="N294" s="2">
        <v>19</v>
      </c>
      <c r="O294" s="2">
        <v>9</v>
      </c>
      <c r="P294" s="2">
        <v>117</v>
      </c>
      <c r="Q294" s="8">
        <v>0</v>
      </c>
      <c r="R294" s="8">
        <v>0</v>
      </c>
      <c r="S294" s="8">
        <v>0</v>
      </c>
      <c r="T294" s="8">
        <v>0</v>
      </c>
      <c r="U294" s="8">
        <v>0</v>
      </c>
      <c r="V294" s="8">
        <v>0</v>
      </c>
      <c r="W294" s="6">
        <v>2</v>
      </c>
      <c r="X294" s="6">
        <v>7</v>
      </c>
      <c r="Y294" s="6">
        <v>1</v>
      </c>
      <c r="Z294" s="6">
        <v>8</v>
      </c>
      <c r="AB294" s="1">
        <v>1028</v>
      </c>
      <c r="AC294" s="1">
        <v>883</v>
      </c>
      <c r="AD294" s="1">
        <v>0</v>
      </c>
      <c r="AE294" s="1">
        <v>3</v>
      </c>
      <c r="AF294" s="1">
        <v>11</v>
      </c>
      <c r="AG294" s="1">
        <v>38</v>
      </c>
      <c r="AH294" s="1">
        <v>2763</v>
      </c>
      <c r="AI294" s="11">
        <f t="shared" si="8"/>
        <v>7.5698630136986305</v>
      </c>
      <c r="AJ294" s="1">
        <v>0</v>
      </c>
      <c r="AK294" s="1">
        <v>1</v>
      </c>
      <c r="AL294" s="1">
        <v>0</v>
      </c>
      <c r="AM294" s="1">
        <v>0</v>
      </c>
      <c r="AN294" s="1">
        <v>0</v>
      </c>
      <c r="AO294" s="1">
        <v>0</v>
      </c>
      <c r="AP294" s="1">
        <v>0</v>
      </c>
      <c r="AQ294" s="1">
        <v>1</v>
      </c>
      <c r="AR294" s="1">
        <v>0</v>
      </c>
      <c r="AS294" s="1">
        <v>0</v>
      </c>
      <c r="AT294" s="1">
        <v>3</v>
      </c>
      <c r="AU294" s="1">
        <v>18</v>
      </c>
      <c r="AV294" s="1">
        <v>75283</v>
      </c>
    </row>
    <row r="295" spans="1:48" s="1" customFormat="1" x14ac:dyDescent="0.25">
      <c r="A295" s="1" t="str" cm="1">
        <f t="array" ref="A295">_xlfn.IFS(AG295&gt;=70,"70 and Older",AND(AG295&gt;=60,AG295&lt;70),"60-69",AND(AG295&gt;=50,AG295&lt;60),"50-59",AND(AG295&gt;=40,AG295&lt;50),"40-49",AND(AG295&gt;=30,AG295&lt;40),"30-39",AND(AG295&gt;=20,AG295&lt;30),"20-29")</f>
        <v>60-69</v>
      </c>
      <c r="B295" s="1" t="str" cm="1">
        <f t="array" ref="B295">_xlfn.IFS(AO295=1,$AO$1,AP295=1,$AP$1,AQ295=1,$AQ$1,AR295=1,$AR$1,AS295=1,$AS$1)</f>
        <v>Graduation</v>
      </c>
      <c r="C295" s="1" t="str" cm="1">
        <f t="array" ref="C295">_xlfn.IFS(AJ295=1,$AJ$1,AK295=1,$AK$1,AL295=1,$AL$1,AM295=1,$AM$1,AN295=1,$AN$1)</f>
        <v>Married</v>
      </c>
      <c r="D295" s="1">
        <v>1</v>
      </c>
      <c r="E295" s="1">
        <v>1</v>
      </c>
      <c r="F295" s="1" t="str" cm="1">
        <f t="array" ref="F295">_xlfn.IFS(AV295&lt;43783,"1.Low Income",AND(AV295&gt;=43783,AV295&lt;=64856),"2.Mid Income",AV295&gt;64856,"3.High Income")</f>
        <v>3.High Income</v>
      </c>
      <c r="G295" s="1" t="str" cm="1">
        <f t="array" ref="G295">_xlfn.IFS(AU295&lt;=30,"&lt;1 month",AND(AU295&gt;30,AU295&lt;=60),"1-2months",AU295&gt;60,"2months +")</f>
        <v>1-2months</v>
      </c>
      <c r="H295" s="1" t="str" cm="1">
        <f t="array" ref="H295">_xlfn.IFS(AT295&lt;5,"&lt;5times",AND(AT295&gt;=5,AT295&lt;=10),"05-10times",AND(AT295&gt;=11,AT295&lt;=15),"11-15times",AT295&gt;=16,"16times or more")</f>
        <v>&lt;5times</v>
      </c>
      <c r="I295" s="1" t="s">
        <v>99</v>
      </c>
      <c r="J295" s="1" t="str">
        <f t="shared" si="9"/>
        <v>7-8 years</v>
      </c>
      <c r="K295" s="2">
        <v>15</v>
      </c>
      <c r="L295" s="2">
        <v>0</v>
      </c>
      <c r="M295" s="2">
        <v>8</v>
      </c>
      <c r="N295" s="2">
        <v>4</v>
      </c>
      <c r="O295" s="2">
        <v>2</v>
      </c>
      <c r="P295" s="2">
        <v>20</v>
      </c>
      <c r="Q295" s="8">
        <v>0</v>
      </c>
      <c r="R295" s="8">
        <v>0</v>
      </c>
      <c r="S295" s="8">
        <v>1</v>
      </c>
      <c r="T295" s="8">
        <v>0</v>
      </c>
      <c r="U295" s="8">
        <v>0</v>
      </c>
      <c r="V295" s="8">
        <v>0</v>
      </c>
      <c r="W295" s="6">
        <v>2</v>
      </c>
      <c r="X295" s="6">
        <v>1</v>
      </c>
      <c r="Y295" s="6">
        <v>1</v>
      </c>
      <c r="Z295" s="6">
        <v>2</v>
      </c>
      <c r="AB295" s="1">
        <v>49</v>
      </c>
      <c r="AC295" s="1">
        <v>44</v>
      </c>
      <c r="AD295" s="1">
        <v>0</v>
      </c>
      <c r="AE295" s="1">
        <v>3</v>
      </c>
      <c r="AF295" s="1">
        <v>11</v>
      </c>
      <c r="AG295" s="1">
        <v>66</v>
      </c>
      <c r="AH295" s="1">
        <v>2762</v>
      </c>
      <c r="AI295" s="11">
        <f t="shared" si="8"/>
        <v>7.5671232876712331</v>
      </c>
      <c r="AJ295" s="1">
        <v>0</v>
      </c>
      <c r="AK295" s="1">
        <v>1</v>
      </c>
      <c r="AL295" s="1">
        <v>0</v>
      </c>
      <c r="AM295" s="1">
        <v>0</v>
      </c>
      <c r="AN295" s="1">
        <v>0</v>
      </c>
      <c r="AO295" s="1">
        <v>0</v>
      </c>
      <c r="AP295" s="1">
        <v>0</v>
      </c>
      <c r="AQ295" s="1">
        <v>1</v>
      </c>
      <c r="AR295" s="1">
        <v>0</v>
      </c>
      <c r="AS295" s="1">
        <v>0</v>
      </c>
      <c r="AT295" s="1">
        <v>3</v>
      </c>
      <c r="AU295" s="1">
        <v>57</v>
      </c>
      <c r="AV295" s="1">
        <v>72903</v>
      </c>
    </row>
    <row r="296" spans="1:48" s="1" customFormat="1" x14ac:dyDescent="0.25">
      <c r="A296" s="1" t="str" cm="1">
        <f t="array" ref="A296">_xlfn.IFS(AG296&gt;=70,"70 and Older",AND(AG296&gt;=60,AG296&lt;70),"60-69",AND(AG296&gt;=50,AG296&lt;60),"50-59",AND(AG296&gt;=40,AG296&lt;50),"40-49",AND(AG296&gt;=30,AG296&lt;40),"30-39",AND(AG296&gt;=20,AG296&lt;30),"20-29")</f>
        <v>60-69</v>
      </c>
      <c r="B296" s="1" t="str" cm="1">
        <f t="array" ref="B296">_xlfn.IFS(AO296=1,$AO$1,AP296=1,$AP$1,AQ296=1,$AQ$1,AR296=1,$AR$1,AS296=1,$AS$1)</f>
        <v>Graduation</v>
      </c>
      <c r="C296" s="1" t="str" cm="1">
        <f t="array" ref="C296">_xlfn.IFS(AJ296=1,$AJ$1,AK296=1,$AK$1,AL296=1,$AL$1,AM296=1,$AM$1,AN296=1,$AN$1)</f>
        <v>Married</v>
      </c>
      <c r="D296" s="1">
        <v>1</v>
      </c>
      <c r="E296" s="1">
        <v>1</v>
      </c>
      <c r="F296" s="1" t="str" cm="1">
        <f t="array" ref="F296">_xlfn.IFS(AV296&lt;43783,"1.Low Income",AND(AV296&gt;=43783,AV296&lt;=64856),"2.Mid Income",AV296&gt;64856,"3.High Income")</f>
        <v>3.High Income</v>
      </c>
      <c r="G296" s="1" t="str" cm="1">
        <f t="array" ref="G296">_xlfn.IFS(AU296&lt;=30,"&lt;1 month",AND(AU296&gt;30,AU296&lt;=60),"1-2months",AU296&gt;60,"2months +")</f>
        <v>1-2months</v>
      </c>
      <c r="H296" s="1" t="str" cm="1">
        <f t="array" ref="H296">_xlfn.IFS(AT296&lt;5,"&lt;5times",AND(AT296&gt;=5,AT296&lt;=10),"05-10times",AND(AT296&gt;=11,AT296&lt;=15),"11-15times",AT296&gt;=16,"16times or more")</f>
        <v>&lt;5times</v>
      </c>
      <c r="I296" s="1" t="s">
        <v>99</v>
      </c>
      <c r="J296" s="1" t="str">
        <f t="shared" si="9"/>
        <v>7-8 years</v>
      </c>
      <c r="K296" s="2">
        <v>15</v>
      </c>
      <c r="L296" s="2">
        <v>0</v>
      </c>
      <c r="M296" s="2">
        <v>8</v>
      </c>
      <c r="N296" s="2">
        <v>4</v>
      </c>
      <c r="O296" s="2">
        <v>2</v>
      </c>
      <c r="P296" s="2">
        <v>20</v>
      </c>
      <c r="Q296" s="8">
        <v>0</v>
      </c>
      <c r="R296" s="8">
        <v>0</v>
      </c>
      <c r="S296" s="8">
        <v>1</v>
      </c>
      <c r="T296" s="8">
        <v>0</v>
      </c>
      <c r="U296" s="8">
        <v>0</v>
      </c>
      <c r="V296" s="8">
        <v>1</v>
      </c>
      <c r="W296" s="6">
        <v>2</v>
      </c>
      <c r="X296" s="6">
        <v>1</v>
      </c>
      <c r="Y296" s="6">
        <v>1</v>
      </c>
      <c r="Z296" s="6">
        <v>2</v>
      </c>
      <c r="AB296" s="1">
        <v>49</v>
      </c>
      <c r="AC296" s="1">
        <v>44</v>
      </c>
      <c r="AD296" s="1">
        <v>0</v>
      </c>
      <c r="AE296" s="1">
        <v>3</v>
      </c>
      <c r="AF296" s="1">
        <v>11</v>
      </c>
      <c r="AG296" s="1">
        <v>66</v>
      </c>
      <c r="AH296" s="1">
        <v>2762</v>
      </c>
      <c r="AI296" s="11">
        <f t="shared" si="8"/>
        <v>7.5671232876712331</v>
      </c>
      <c r="AJ296" s="1">
        <v>0</v>
      </c>
      <c r="AK296" s="1">
        <v>1</v>
      </c>
      <c r="AL296" s="1">
        <v>0</v>
      </c>
      <c r="AM296" s="1">
        <v>0</v>
      </c>
      <c r="AN296" s="1">
        <v>0</v>
      </c>
      <c r="AO296" s="1">
        <v>0</v>
      </c>
      <c r="AP296" s="1">
        <v>0</v>
      </c>
      <c r="AQ296" s="1">
        <v>1</v>
      </c>
      <c r="AR296" s="1">
        <v>0</v>
      </c>
      <c r="AS296" s="1">
        <v>0</v>
      </c>
      <c r="AT296" s="1">
        <v>3</v>
      </c>
      <c r="AU296" s="1">
        <v>41</v>
      </c>
      <c r="AV296" s="1">
        <v>72828</v>
      </c>
    </row>
    <row r="297" spans="1:48" s="1" customFormat="1" x14ac:dyDescent="0.25">
      <c r="A297" s="1" t="str" cm="1">
        <f t="array" ref="A297">_xlfn.IFS(AG297&gt;=70,"70 and Older",AND(AG297&gt;=60,AG297&lt;70),"60-69",AND(AG297&gt;=50,AG297&lt;60),"50-59",AND(AG297&gt;=40,AG297&lt;50),"40-49",AND(AG297&gt;=30,AG297&lt;40),"30-39",AND(AG297&gt;=20,AG297&lt;30),"20-29")</f>
        <v>30-39</v>
      </c>
      <c r="B297" s="1" t="str" cm="1">
        <f t="array" ref="B297">_xlfn.IFS(AO297=1,$AO$1,AP297=1,$AP$1,AQ297=1,$AQ$1,AR297=1,$AR$1,AS297=1,$AS$1)</f>
        <v>Graduation</v>
      </c>
      <c r="C297" s="1" t="str" cm="1">
        <f t="array" ref="C297">_xlfn.IFS(AJ297=1,$AJ$1,AK297=1,$AK$1,AL297=1,$AL$1,AM297=1,$AM$1,AN297=1,$AN$1)</f>
        <v>Single</v>
      </c>
      <c r="D297" s="1">
        <v>1</v>
      </c>
      <c r="E297" s="1">
        <v>0</v>
      </c>
      <c r="F297" s="1" t="str" cm="1">
        <f t="array" ref="F297">_xlfn.IFS(AV297&lt;43783,"1.Low Income",AND(AV297&gt;=43783,AV297&lt;=64856),"2.Mid Income",AV297&gt;64856,"3.High Income")</f>
        <v>3.High Income</v>
      </c>
      <c r="G297" s="1" t="str" cm="1">
        <f t="array" ref="G297">_xlfn.IFS(AU297&lt;=30,"&lt;1 month",AND(AU297&gt;30,AU297&lt;=60),"1-2months",AU297&gt;60,"2months +")</f>
        <v>2months +</v>
      </c>
      <c r="H297" s="1" t="str" cm="1">
        <f t="array" ref="H297">_xlfn.IFS(AT297&lt;5,"&lt;5times",AND(AT297&gt;=5,AT297&lt;=10),"05-10times",AND(AT297&gt;=11,AT297&lt;=15),"11-15times",AT297&gt;=16,"16times or more")</f>
        <v>&lt;5times</v>
      </c>
      <c r="I297" s="1" t="s">
        <v>99</v>
      </c>
      <c r="J297" s="1" t="str">
        <f t="shared" si="9"/>
        <v>7-8 years</v>
      </c>
      <c r="K297" s="2">
        <v>308</v>
      </c>
      <c r="L297" s="2">
        <v>0</v>
      </c>
      <c r="M297" s="2">
        <v>73</v>
      </c>
      <c r="N297" s="2">
        <v>0</v>
      </c>
      <c r="O297" s="2">
        <v>0</v>
      </c>
      <c r="P297" s="2">
        <v>23</v>
      </c>
      <c r="Q297" s="8">
        <v>0</v>
      </c>
      <c r="R297" s="8">
        <v>0</v>
      </c>
      <c r="S297" s="8">
        <v>0</v>
      </c>
      <c r="T297" s="8">
        <v>0</v>
      </c>
      <c r="U297" s="8">
        <v>0</v>
      </c>
      <c r="V297" s="8">
        <v>0</v>
      </c>
      <c r="W297" s="6">
        <v>2</v>
      </c>
      <c r="X297" s="6">
        <v>5</v>
      </c>
      <c r="Y297" s="6">
        <v>1</v>
      </c>
      <c r="Z297" s="6">
        <v>8</v>
      </c>
      <c r="AB297" s="1">
        <v>438</v>
      </c>
      <c r="AC297" s="1">
        <v>426</v>
      </c>
      <c r="AD297" s="1">
        <v>0</v>
      </c>
      <c r="AE297" s="1">
        <v>3</v>
      </c>
      <c r="AF297" s="1">
        <v>11</v>
      </c>
      <c r="AG297" s="1">
        <v>36</v>
      </c>
      <c r="AH297" s="1">
        <v>2762</v>
      </c>
      <c r="AI297" s="11">
        <f t="shared" si="8"/>
        <v>7.5671232876712331</v>
      </c>
      <c r="AJ297" s="1">
        <v>0</v>
      </c>
      <c r="AK297" s="1">
        <v>0</v>
      </c>
      <c r="AL297" s="1">
        <v>1</v>
      </c>
      <c r="AM297" s="1">
        <v>0</v>
      </c>
      <c r="AN297" s="1">
        <v>0</v>
      </c>
      <c r="AO297" s="1">
        <v>0</v>
      </c>
      <c r="AP297" s="1">
        <v>0</v>
      </c>
      <c r="AQ297" s="1">
        <v>1</v>
      </c>
      <c r="AR297" s="1">
        <v>0</v>
      </c>
      <c r="AS297" s="1">
        <v>0</v>
      </c>
      <c r="AT297" s="1">
        <v>4</v>
      </c>
      <c r="AU297" s="1">
        <v>81</v>
      </c>
      <c r="AV297" s="1">
        <v>66636</v>
      </c>
    </row>
    <row r="298" spans="1:48" s="1" customFormat="1" x14ac:dyDescent="0.25">
      <c r="A298" s="1" t="str" cm="1">
        <f t="array" ref="A298">_xlfn.IFS(AG298&gt;=70,"70 and Older",AND(AG298&gt;=60,AG298&lt;70),"60-69",AND(AG298&gt;=50,AG298&lt;60),"50-59",AND(AG298&gt;=40,AG298&lt;50),"40-49",AND(AG298&gt;=30,AG298&lt;40),"30-39",AND(AG298&gt;=20,AG298&lt;30),"20-29")</f>
        <v>50-59</v>
      </c>
      <c r="B298" s="1" t="str" cm="1">
        <f t="array" ref="B298">_xlfn.IFS(AO298=1,$AO$1,AP298=1,$AP$1,AQ298=1,$AQ$1,AR298=1,$AR$1,AS298=1,$AS$1)</f>
        <v>Graduation</v>
      </c>
      <c r="C298" s="1" t="str" cm="1">
        <f t="array" ref="C298">_xlfn.IFS(AJ298=1,$AJ$1,AK298=1,$AK$1,AL298=1,$AL$1,AM298=1,$AM$1,AN298=1,$AN$1)</f>
        <v>Single</v>
      </c>
      <c r="D298" s="1">
        <v>1</v>
      </c>
      <c r="E298" s="1">
        <v>0</v>
      </c>
      <c r="F298" s="1" t="str" cm="1">
        <f t="array" ref="F298">_xlfn.IFS(AV298&lt;43783,"1.Low Income",AND(AV298&gt;=43783,AV298&lt;=64856),"2.Mid Income",AV298&gt;64856,"3.High Income")</f>
        <v>3.High Income</v>
      </c>
      <c r="G298" s="1" t="str" cm="1">
        <f t="array" ref="G298">_xlfn.IFS(AU298&lt;=30,"&lt;1 month",AND(AU298&gt;30,AU298&lt;=60),"1-2months",AU298&gt;60,"2months +")</f>
        <v>2months +</v>
      </c>
      <c r="H298" s="1" t="str" cm="1">
        <f t="array" ref="H298">_xlfn.IFS(AT298&lt;5,"&lt;5times",AND(AT298&gt;=5,AT298&lt;=10),"05-10times",AND(AT298&gt;=11,AT298&lt;=15),"11-15times",AT298&gt;=16,"16times or more")</f>
        <v>&lt;5times</v>
      </c>
      <c r="I298" s="1" t="s">
        <v>99</v>
      </c>
      <c r="J298" s="1" t="str">
        <f t="shared" si="9"/>
        <v>7-8 years</v>
      </c>
      <c r="K298" s="2">
        <v>378</v>
      </c>
      <c r="L298" s="2">
        <v>0</v>
      </c>
      <c r="M298" s="2">
        <v>101</v>
      </c>
      <c r="N298" s="2">
        <v>0</v>
      </c>
      <c r="O298" s="2">
        <v>0</v>
      </c>
      <c r="P298" s="2">
        <v>72</v>
      </c>
      <c r="Q298" s="8">
        <v>0</v>
      </c>
      <c r="R298" s="8">
        <v>0</v>
      </c>
      <c r="S298" s="8">
        <v>0</v>
      </c>
      <c r="T298" s="8">
        <v>0</v>
      </c>
      <c r="U298" s="8">
        <v>0</v>
      </c>
      <c r="V298" s="8">
        <v>0</v>
      </c>
      <c r="W298" s="6">
        <v>5</v>
      </c>
      <c r="X298" s="6">
        <v>6</v>
      </c>
      <c r="Y298" s="6">
        <v>4</v>
      </c>
      <c r="Z298" s="6">
        <v>6</v>
      </c>
      <c r="AB298" s="1">
        <v>222</v>
      </c>
      <c r="AC298" s="1">
        <v>191</v>
      </c>
      <c r="AD298" s="1">
        <v>0</v>
      </c>
      <c r="AE298" s="1">
        <v>3</v>
      </c>
      <c r="AF298" s="1">
        <v>11</v>
      </c>
      <c r="AG298" s="1">
        <v>53</v>
      </c>
      <c r="AH298" s="1">
        <v>2762</v>
      </c>
      <c r="AI298" s="11">
        <f t="shared" si="8"/>
        <v>7.5671232876712331</v>
      </c>
      <c r="AJ298" s="1">
        <v>0</v>
      </c>
      <c r="AK298" s="1">
        <v>0</v>
      </c>
      <c r="AL298" s="1">
        <v>1</v>
      </c>
      <c r="AM298" s="1">
        <v>0</v>
      </c>
      <c r="AN298" s="1">
        <v>0</v>
      </c>
      <c r="AO298" s="1">
        <v>0</v>
      </c>
      <c r="AP298" s="1">
        <v>0</v>
      </c>
      <c r="AQ298" s="1">
        <v>1</v>
      </c>
      <c r="AR298" s="1">
        <v>0</v>
      </c>
      <c r="AS298" s="1">
        <v>0</v>
      </c>
      <c r="AT298" s="1">
        <v>4</v>
      </c>
      <c r="AU298" s="1">
        <v>83</v>
      </c>
      <c r="AV298" s="1">
        <v>66033</v>
      </c>
    </row>
    <row r="299" spans="1:48" s="1" customFormat="1" x14ac:dyDescent="0.25">
      <c r="A299" s="1" t="str" cm="1">
        <f t="array" ref="A299">_xlfn.IFS(AG299&gt;=70,"70 and Older",AND(AG299&gt;=60,AG299&lt;70),"60-69",AND(AG299&gt;=50,AG299&lt;60),"50-59",AND(AG299&gt;=40,AG299&lt;50),"40-49",AND(AG299&gt;=30,AG299&lt;40),"30-39",AND(AG299&gt;=20,AG299&lt;30),"20-29")</f>
        <v>60-69</v>
      </c>
      <c r="B299" s="1" t="str" cm="1">
        <f t="array" ref="B299">_xlfn.IFS(AO299=1,$AO$1,AP299=1,$AP$1,AQ299=1,$AQ$1,AR299=1,$AR$1,AS299=1,$AS$1)</f>
        <v>Master</v>
      </c>
      <c r="C299" s="1" t="str" cm="1">
        <f t="array" ref="C299">_xlfn.IFS(AJ299=1,$AJ$1,AK299=1,$AK$1,AL299=1,$AL$1,AM299=1,$AM$1,AN299=1,$AN$1)</f>
        <v>Married</v>
      </c>
      <c r="D299" s="1">
        <v>1</v>
      </c>
      <c r="E299" s="1">
        <v>0</v>
      </c>
      <c r="F299" s="1" t="str" cm="1">
        <f t="array" ref="F299">_xlfn.IFS(AV299&lt;43783,"1.Low Income",AND(AV299&gt;=43783,AV299&lt;=64856),"2.Mid Income",AV299&gt;64856,"3.High Income")</f>
        <v>2.Mid Income</v>
      </c>
      <c r="G299" s="1" t="str" cm="1">
        <f t="array" ref="G299">_xlfn.IFS(AU299&lt;=30,"&lt;1 month",AND(AU299&gt;30,AU299&lt;=60),"1-2months",AU299&gt;60,"2months +")</f>
        <v>2months +</v>
      </c>
      <c r="H299" s="1" t="str" cm="1">
        <f t="array" ref="H299">_xlfn.IFS(AT299&lt;5,"&lt;5times",AND(AT299&gt;=5,AT299&lt;=10),"05-10times",AND(AT299&gt;=11,AT299&lt;=15),"11-15times",AT299&gt;=16,"16times or more")</f>
        <v>&lt;5times</v>
      </c>
      <c r="I299" s="1" t="s">
        <v>99</v>
      </c>
      <c r="J299" s="1" t="str">
        <f t="shared" si="9"/>
        <v>7-8 years</v>
      </c>
      <c r="K299" s="2">
        <v>6</v>
      </c>
      <c r="L299" s="2">
        <v>0</v>
      </c>
      <c r="M299" s="2">
        <v>5</v>
      </c>
      <c r="N299" s="2">
        <v>2</v>
      </c>
      <c r="O299" s="2">
        <v>1</v>
      </c>
      <c r="P299" s="2">
        <v>2</v>
      </c>
      <c r="Q299" s="8">
        <v>0</v>
      </c>
      <c r="R299" s="8">
        <v>0</v>
      </c>
      <c r="S299" s="8">
        <v>0</v>
      </c>
      <c r="T299" s="8">
        <v>0</v>
      </c>
      <c r="U299" s="8">
        <v>0</v>
      </c>
      <c r="V299" s="8">
        <v>0</v>
      </c>
      <c r="W299" s="6">
        <v>1</v>
      </c>
      <c r="X299" s="6">
        <v>1</v>
      </c>
      <c r="Y299" s="6">
        <v>0</v>
      </c>
      <c r="Z299" s="6">
        <v>2</v>
      </c>
      <c r="AB299" s="1">
        <v>16</v>
      </c>
      <c r="AC299" s="1">
        <v>14</v>
      </c>
      <c r="AD299" s="1">
        <v>0</v>
      </c>
      <c r="AE299" s="1">
        <v>3</v>
      </c>
      <c r="AF299" s="1">
        <v>11</v>
      </c>
      <c r="AG299" s="1">
        <v>68</v>
      </c>
      <c r="AH299" s="1">
        <v>2762</v>
      </c>
      <c r="AI299" s="11">
        <f t="shared" si="8"/>
        <v>7.5671232876712331</v>
      </c>
      <c r="AJ299" s="1">
        <v>0</v>
      </c>
      <c r="AK299" s="1">
        <v>1</v>
      </c>
      <c r="AL299" s="1">
        <v>0</v>
      </c>
      <c r="AM299" s="1">
        <v>0</v>
      </c>
      <c r="AN299" s="1">
        <v>0</v>
      </c>
      <c r="AO299" s="1">
        <v>0</v>
      </c>
      <c r="AP299" s="1">
        <v>0</v>
      </c>
      <c r="AQ299" s="1">
        <v>0</v>
      </c>
      <c r="AR299" s="1">
        <v>1</v>
      </c>
      <c r="AS299" s="1">
        <v>0</v>
      </c>
      <c r="AT299" s="1">
        <v>4</v>
      </c>
      <c r="AU299" s="1">
        <v>92</v>
      </c>
      <c r="AV299" s="1">
        <v>64713</v>
      </c>
    </row>
    <row r="300" spans="1:48" s="1" customFormat="1" x14ac:dyDescent="0.25">
      <c r="A300" s="1" t="str" cm="1">
        <f t="array" ref="A300">_xlfn.IFS(AG300&gt;=70,"70 and Older",AND(AG300&gt;=60,AG300&lt;70),"60-69",AND(AG300&gt;=50,AG300&lt;60),"50-59",AND(AG300&gt;=40,AG300&lt;50),"40-49",AND(AG300&gt;=30,AG300&lt;40),"30-39",AND(AG300&gt;=20,AG300&lt;30),"20-29")</f>
        <v>30-39</v>
      </c>
      <c r="B300" s="1" t="str" cm="1">
        <f t="array" ref="B300">_xlfn.IFS(AO300=1,$AO$1,AP300=1,$AP$1,AQ300=1,$AQ$1,AR300=1,$AR$1,AS300=1,$AS$1)</f>
        <v>2nd Cycle</v>
      </c>
      <c r="C300" s="1" t="str" cm="1">
        <f t="array" ref="C300">_xlfn.IFS(AJ300=1,$AJ$1,AK300=1,$AK$1,AL300=1,$AL$1,AM300=1,$AM$1,AN300=1,$AN$1)</f>
        <v>Single</v>
      </c>
      <c r="D300" s="1">
        <v>1</v>
      </c>
      <c r="E300" s="1">
        <v>0</v>
      </c>
      <c r="F300" s="1" t="str" cm="1">
        <f t="array" ref="F300">_xlfn.IFS(AV300&lt;43783,"1.Low Income",AND(AV300&gt;=43783,AV300&lt;=64856),"2.Mid Income",AV300&gt;64856,"3.High Income")</f>
        <v>2.Mid Income</v>
      </c>
      <c r="G300" s="1" t="str" cm="1">
        <f t="array" ref="G300">_xlfn.IFS(AU300&lt;=30,"&lt;1 month",AND(AU300&gt;30,AU300&lt;=60),"1-2months",AU300&gt;60,"2months +")</f>
        <v>2months +</v>
      </c>
      <c r="H300" s="1" t="str" cm="1">
        <f t="array" ref="H300">_xlfn.IFS(AT300&lt;5,"&lt;5times",AND(AT300&gt;=5,AT300&lt;=10),"05-10times",AND(AT300&gt;=11,AT300&lt;=15),"11-15times",AT300&gt;=16,"16times or more")</f>
        <v>05-10times</v>
      </c>
      <c r="I300" s="1" t="s">
        <v>99</v>
      </c>
      <c r="J300" s="1" t="str">
        <f t="shared" si="9"/>
        <v>7-8 years</v>
      </c>
      <c r="K300" s="2">
        <v>41</v>
      </c>
      <c r="L300" s="2">
        <v>5</v>
      </c>
      <c r="M300" s="2">
        <v>129</v>
      </c>
      <c r="N300" s="2">
        <v>10</v>
      </c>
      <c r="O300" s="2">
        <v>3</v>
      </c>
      <c r="P300" s="2">
        <v>3</v>
      </c>
      <c r="Q300" s="8">
        <v>0</v>
      </c>
      <c r="R300" s="8">
        <v>0</v>
      </c>
      <c r="S300" s="8">
        <v>0</v>
      </c>
      <c r="T300" s="8">
        <v>0</v>
      </c>
      <c r="U300" s="8">
        <v>0</v>
      </c>
      <c r="V300" s="8">
        <v>0</v>
      </c>
      <c r="W300" s="6">
        <v>3</v>
      </c>
      <c r="X300" s="6">
        <v>4</v>
      </c>
      <c r="Y300" s="6">
        <v>1</v>
      </c>
      <c r="Z300" s="6">
        <v>4</v>
      </c>
      <c r="AB300" s="1">
        <v>94</v>
      </c>
      <c r="AC300" s="1">
        <v>55</v>
      </c>
      <c r="AD300" s="1">
        <v>0</v>
      </c>
      <c r="AE300" s="1">
        <v>3</v>
      </c>
      <c r="AF300" s="1">
        <v>11</v>
      </c>
      <c r="AG300" s="1">
        <v>35</v>
      </c>
      <c r="AH300" s="1">
        <v>2762</v>
      </c>
      <c r="AI300" s="11">
        <f t="shared" si="8"/>
        <v>7.5671232876712331</v>
      </c>
      <c r="AJ300" s="1">
        <v>0</v>
      </c>
      <c r="AK300" s="1">
        <v>0</v>
      </c>
      <c r="AL300" s="1">
        <v>1</v>
      </c>
      <c r="AM300" s="1">
        <v>0</v>
      </c>
      <c r="AN300" s="1">
        <v>0</v>
      </c>
      <c r="AO300" s="1">
        <v>1</v>
      </c>
      <c r="AP300" s="1">
        <v>0</v>
      </c>
      <c r="AQ300" s="1">
        <v>0</v>
      </c>
      <c r="AR300" s="1">
        <v>0</v>
      </c>
      <c r="AS300" s="1">
        <v>0</v>
      </c>
      <c r="AT300" s="1">
        <v>5</v>
      </c>
      <c r="AU300" s="1">
        <v>71</v>
      </c>
      <c r="AV300" s="1">
        <v>58656</v>
      </c>
    </row>
    <row r="301" spans="1:48" s="1" customFormat="1" x14ac:dyDescent="0.25">
      <c r="A301" s="1" t="str" cm="1">
        <f t="array" ref="A301">_xlfn.IFS(AG301&gt;=70,"70 and Older",AND(AG301&gt;=60,AG301&lt;70),"60-69",AND(AG301&gt;=50,AG301&lt;60),"50-59",AND(AG301&gt;=40,AG301&lt;50),"40-49",AND(AG301&gt;=30,AG301&lt;40),"30-39",AND(AG301&gt;=20,AG301&lt;30),"20-29")</f>
        <v>50-59</v>
      </c>
      <c r="B301" s="1" t="str" cm="1">
        <f t="array" ref="B301">_xlfn.IFS(AO301=1,$AO$1,AP301=1,$AP$1,AQ301=1,$AQ$1,AR301=1,$AR$1,AS301=1,$AS$1)</f>
        <v>2nd Cycle</v>
      </c>
      <c r="C301" s="1" t="str" cm="1">
        <f t="array" ref="C301">_xlfn.IFS(AJ301=1,$AJ$1,AK301=1,$AK$1,AL301=1,$AL$1,AM301=1,$AM$1,AN301=1,$AN$1)</f>
        <v>Together</v>
      </c>
      <c r="D301" s="1">
        <v>0</v>
      </c>
      <c r="E301" s="1">
        <v>0</v>
      </c>
      <c r="F301" s="1" t="str" cm="1">
        <f t="array" ref="F301">_xlfn.IFS(AV301&lt;43783,"1.Low Income",AND(AV301&gt;=43783,AV301&lt;=64856),"2.Mid Income",AV301&gt;64856,"3.High Income")</f>
        <v>3.High Income</v>
      </c>
      <c r="G301" s="1" t="str" cm="1">
        <f t="array" ref="G301">_xlfn.IFS(AU301&lt;=30,"&lt;1 month",AND(AU301&gt;30,AU301&lt;=60),"1-2months",AU301&gt;60,"2months +")</f>
        <v>2months +</v>
      </c>
      <c r="H301" s="1" t="str" cm="1">
        <f t="array" ref="H301">_xlfn.IFS(AT301&lt;5,"&lt;5times",AND(AT301&gt;=5,AT301&lt;=10),"05-10times",AND(AT301&gt;=11,AT301&lt;=15),"11-15times",AT301&gt;=16,"16times or more")</f>
        <v>&lt;5times</v>
      </c>
      <c r="I301" s="1" t="s">
        <v>99</v>
      </c>
      <c r="J301" s="1" t="str">
        <f t="shared" si="9"/>
        <v>7-8 years</v>
      </c>
      <c r="K301" s="2">
        <v>789</v>
      </c>
      <c r="L301" s="2">
        <v>25</v>
      </c>
      <c r="M301" s="2">
        <v>420</v>
      </c>
      <c r="N301" s="2">
        <v>16</v>
      </c>
      <c r="O301" s="2">
        <v>38</v>
      </c>
      <c r="P301" s="2">
        <v>0</v>
      </c>
      <c r="Q301" s="8">
        <v>0</v>
      </c>
      <c r="R301" s="8">
        <v>0</v>
      </c>
      <c r="S301" s="8">
        <v>0</v>
      </c>
      <c r="T301" s="8">
        <v>0</v>
      </c>
      <c r="U301" s="8">
        <v>0</v>
      </c>
      <c r="V301" s="8">
        <v>0</v>
      </c>
      <c r="W301" s="6">
        <v>1</v>
      </c>
      <c r="X301" s="6">
        <v>2</v>
      </c>
      <c r="Y301" s="6">
        <v>8</v>
      </c>
      <c r="Z301" s="6">
        <v>9</v>
      </c>
      <c r="AB301" s="1">
        <v>1178</v>
      </c>
      <c r="AC301" s="1">
        <v>1145</v>
      </c>
      <c r="AD301" s="1">
        <v>0</v>
      </c>
      <c r="AE301" s="1">
        <v>3</v>
      </c>
      <c r="AF301" s="1">
        <v>11</v>
      </c>
      <c r="AG301" s="1">
        <v>56</v>
      </c>
      <c r="AH301" s="1">
        <v>2761</v>
      </c>
      <c r="AI301" s="11">
        <f t="shared" si="8"/>
        <v>7.5643835616438357</v>
      </c>
      <c r="AJ301" s="1">
        <v>0</v>
      </c>
      <c r="AK301" s="1">
        <v>0</v>
      </c>
      <c r="AL301" s="1">
        <v>0</v>
      </c>
      <c r="AM301" s="1">
        <v>1</v>
      </c>
      <c r="AN301" s="1">
        <v>0</v>
      </c>
      <c r="AO301" s="1">
        <v>1</v>
      </c>
      <c r="AP301" s="1">
        <v>0</v>
      </c>
      <c r="AQ301" s="1">
        <v>0</v>
      </c>
      <c r="AR301" s="1">
        <v>0</v>
      </c>
      <c r="AS301" s="1">
        <v>0</v>
      </c>
      <c r="AT301" s="1">
        <v>1</v>
      </c>
      <c r="AU301" s="1">
        <v>71</v>
      </c>
      <c r="AV301" s="1">
        <v>87679</v>
      </c>
    </row>
    <row r="302" spans="1:48" s="1" customFormat="1" x14ac:dyDescent="0.25">
      <c r="A302" s="1" t="str" cm="1">
        <f t="array" ref="A302">_xlfn.IFS(AG302&gt;=70,"70 and Older",AND(AG302&gt;=60,AG302&lt;70),"60-69",AND(AG302&gt;=50,AG302&lt;60),"50-59",AND(AG302&gt;=40,AG302&lt;50),"40-49",AND(AG302&gt;=30,AG302&lt;40),"30-39",AND(AG302&gt;=20,AG302&lt;30),"20-29")</f>
        <v>60-69</v>
      </c>
      <c r="B302" s="1" t="str" cm="1">
        <f t="array" ref="B302">_xlfn.IFS(AO302=1,$AO$1,AP302=1,$AP$1,AQ302=1,$AQ$1,AR302=1,$AR$1,AS302=1,$AS$1)</f>
        <v>Master</v>
      </c>
      <c r="C302" s="1" t="str" cm="1">
        <f t="array" ref="C302">_xlfn.IFS(AJ302=1,$AJ$1,AK302=1,$AK$1,AL302=1,$AL$1,AM302=1,$AM$1,AN302=1,$AN$1)</f>
        <v>Married</v>
      </c>
      <c r="D302" s="1">
        <v>0</v>
      </c>
      <c r="E302" s="1">
        <v>0</v>
      </c>
      <c r="F302" s="1" t="str" cm="1">
        <f t="array" ref="F302">_xlfn.IFS(AV302&lt;43783,"1.Low Income",AND(AV302&gt;=43783,AV302&lt;=64856),"2.Mid Income",AV302&gt;64856,"3.High Income")</f>
        <v>3.High Income</v>
      </c>
      <c r="G302" s="1" t="str" cm="1">
        <f t="array" ref="G302">_xlfn.IFS(AU302&lt;=30,"&lt;1 month",AND(AU302&gt;30,AU302&lt;=60),"1-2months",AU302&gt;60,"2months +")</f>
        <v>1-2months</v>
      </c>
      <c r="H302" s="1" t="str" cm="1">
        <f t="array" ref="H302">_xlfn.IFS(AT302&lt;5,"&lt;5times",AND(AT302&gt;=5,AT302&lt;=10),"05-10times",AND(AT302&gt;=11,AT302&lt;=15),"11-15times",AT302&gt;=16,"16times or more")</f>
        <v>&lt;5times</v>
      </c>
      <c r="I302" s="1" t="s">
        <v>99</v>
      </c>
      <c r="J302" s="1" t="str">
        <f t="shared" si="9"/>
        <v>7-8 years</v>
      </c>
      <c r="K302" s="2">
        <v>176</v>
      </c>
      <c r="L302" s="2">
        <v>29</v>
      </c>
      <c r="M302" s="2">
        <v>818</v>
      </c>
      <c r="N302" s="2">
        <v>0</v>
      </c>
      <c r="O302" s="2">
        <v>33</v>
      </c>
      <c r="P302" s="2">
        <v>112</v>
      </c>
      <c r="Q302" s="8">
        <v>0</v>
      </c>
      <c r="R302" s="8">
        <v>0</v>
      </c>
      <c r="S302" s="8">
        <v>0</v>
      </c>
      <c r="T302" s="8">
        <v>0</v>
      </c>
      <c r="U302" s="8">
        <v>0</v>
      </c>
      <c r="V302" s="8">
        <v>1</v>
      </c>
      <c r="W302" s="6">
        <v>1</v>
      </c>
      <c r="X302" s="6">
        <v>7</v>
      </c>
      <c r="Y302" s="6">
        <v>6</v>
      </c>
      <c r="Z302" s="6">
        <v>11</v>
      </c>
      <c r="AB302" s="1">
        <v>789</v>
      </c>
      <c r="AC302" s="1">
        <v>719</v>
      </c>
      <c r="AD302" s="1">
        <v>0</v>
      </c>
      <c r="AE302" s="1">
        <v>3</v>
      </c>
      <c r="AF302" s="1">
        <v>11</v>
      </c>
      <c r="AG302" s="1">
        <v>67</v>
      </c>
      <c r="AH302" s="1">
        <v>2760</v>
      </c>
      <c r="AI302" s="11">
        <f t="shared" si="8"/>
        <v>7.5616438356164384</v>
      </c>
      <c r="AJ302" s="1">
        <v>0</v>
      </c>
      <c r="AK302" s="1">
        <v>1</v>
      </c>
      <c r="AL302" s="1">
        <v>0</v>
      </c>
      <c r="AM302" s="1">
        <v>0</v>
      </c>
      <c r="AN302" s="1">
        <v>0</v>
      </c>
      <c r="AO302" s="1">
        <v>0</v>
      </c>
      <c r="AP302" s="1">
        <v>0</v>
      </c>
      <c r="AQ302" s="1">
        <v>0</v>
      </c>
      <c r="AR302" s="1">
        <v>1</v>
      </c>
      <c r="AS302" s="1">
        <v>0</v>
      </c>
      <c r="AT302" s="1">
        <v>2</v>
      </c>
      <c r="AU302" s="1">
        <v>46</v>
      </c>
      <c r="AV302" s="1">
        <v>78420</v>
      </c>
    </row>
    <row r="303" spans="1:48" s="1" customFormat="1" x14ac:dyDescent="0.25">
      <c r="A303" s="1" t="str" cm="1">
        <f t="array" ref="A303">_xlfn.IFS(AG303&gt;=70,"70 and Older",AND(AG303&gt;=60,AG303&lt;70),"60-69",AND(AG303&gt;=50,AG303&lt;60),"50-59",AND(AG303&gt;=40,AG303&lt;50),"40-49",AND(AG303&gt;=30,AG303&lt;40),"30-39",AND(AG303&gt;=20,AG303&lt;30),"20-29")</f>
        <v>70 and Older</v>
      </c>
      <c r="B303" s="1" t="str" cm="1">
        <f t="array" ref="B303">_xlfn.IFS(AO303=1,$AO$1,AP303=1,$AP$1,AQ303=1,$AQ$1,AR303=1,$AR$1,AS303=1,$AS$1)</f>
        <v>PhD</v>
      </c>
      <c r="C303" s="1" t="str" cm="1">
        <f t="array" ref="C303">_xlfn.IFS(AJ303=1,$AJ$1,AK303=1,$AK$1,AL303=1,$AL$1,AM303=1,$AM$1,AN303=1,$AN$1)</f>
        <v>Married</v>
      </c>
      <c r="D303" s="1">
        <v>0</v>
      </c>
      <c r="E303" s="1">
        <v>1</v>
      </c>
      <c r="F303" s="1" t="str" cm="1">
        <f t="array" ref="F303">_xlfn.IFS(AV303&lt;43783,"1.Low Income",AND(AV303&gt;=43783,AV303&lt;=64856),"2.Mid Income",AV303&gt;64856,"3.High Income")</f>
        <v>3.High Income</v>
      </c>
      <c r="G303" s="1" t="str" cm="1">
        <f t="array" ref="G303">_xlfn.IFS(AU303&lt;=30,"&lt;1 month",AND(AU303&gt;30,AU303&lt;=60),"1-2months",AU303&gt;60,"2months +")</f>
        <v>2months +</v>
      </c>
      <c r="H303" s="1" t="str" cm="1">
        <f t="array" ref="H303">_xlfn.IFS(AT303&lt;5,"&lt;5times",AND(AT303&gt;=5,AT303&lt;=10),"05-10times",AND(AT303&gt;=11,AT303&lt;=15),"11-15times",AT303&gt;=16,"16times or more")</f>
        <v>&lt;5times</v>
      </c>
      <c r="I303" s="1" t="s">
        <v>99</v>
      </c>
      <c r="J303" s="1" t="str">
        <f t="shared" si="9"/>
        <v>7-8 years</v>
      </c>
      <c r="K303" s="2">
        <v>448</v>
      </c>
      <c r="L303" s="2">
        <v>4</v>
      </c>
      <c r="M303" s="2">
        <v>34</v>
      </c>
      <c r="N303" s="2">
        <v>6</v>
      </c>
      <c r="O303" s="2">
        <v>4</v>
      </c>
      <c r="P303" s="2">
        <v>39</v>
      </c>
      <c r="Q303" s="8">
        <v>0</v>
      </c>
      <c r="R303" s="8">
        <v>0</v>
      </c>
      <c r="S303" s="8">
        <v>0</v>
      </c>
      <c r="T303" s="8">
        <v>1</v>
      </c>
      <c r="U303" s="8">
        <v>0</v>
      </c>
      <c r="V303" s="8">
        <v>0</v>
      </c>
      <c r="W303" s="6">
        <v>3</v>
      </c>
      <c r="X303" s="6">
        <v>8</v>
      </c>
      <c r="Y303" s="6">
        <v>1</v>
      </c>
      <c r="Z303" s="6">
        <v>7</v>
      </c>
      <c r="AB303" s="1">
        <v>1673</v>
      </c>
      <c r="AC303" s="1">
        <v>1640</v>
      </c>
      <c r="AD303" s="1">
        <v>0</v>
      </c>
      <c r="AE303" s="1">
        <v>3</v>
      </c>
      <c r="AF303" s="1">
        <v>11</v>
      </c>
      <c r="AG303" s="1">
        <v>75</v>
      </c>
      <c r="AH303" s="1">
        <v>2760</v>
      </c>
      <c r="AI303" s="11">
        <f t="shared" si="8"/>
        <v>7.5616438356164384</v>
      </c>
      <c r="AJ303" s="1">
        <v>0</v>
      </c>
      <c r="AK303" s="1">
        <v>1</v>
      </c>
      <c r="AL303" s="1">
        <v>0</v>
      </c>
      <c r="AM303" s="1">
        <v>0</v>
      </c>
      <c r="AN303" s="1">
        <v>0</v>
      </c>
      <c r="AO303" s="1">
        <v>0</v>
      </c>
      <c r="AP303" s="1">
        <v>0</v>
      </c>
      <c r="AQ303" s="1">
        <v>0</v>
      </c>
      <c r="AR303" s="1">
        <v>0</v>
      </c>
      <c r="AS303" s="1">
        <v>1</v>
      </c>
      <c r="AT303" s="1">
        <v>3</v>
      </c>
      <c r="AU303" s="1">
        <v>71</v>
      </c>
      <c r="AV303" s="1">
        <v>75759</v>
      </c>
    </row>
    <row r="304" spans="1:48" s="1" customFormat="1" x14ac:dyDescent="0.25">
      <c r="A304" s="1" t="str" cm="1">
        <f t="array" ref="A304">_xlfn.IFS(AG304&gt;=70,"70 and Older",AND(AG304&gt;=60,AG304&lt;70),"60-69",AND(AG304&gt;=50,AG304&lt;60),"50-59",AND(AG304&gt;=40,AG304&lt;50),"40-49",AND(AG304&gt;=30,AG304&lt;40),"30-39",AND(AG304&gt;=20,AG304&lt;30),"20-29")</f>
        <v>40-49</v>
      </c>
      <c r="B304" s="1" t="str" cm="1">
        <f t="array" ref="B304">_xlfn.IFS(AO304=1,$AO$1,AP304=1,$AP$1,AQ304=1,$AQ$1,AR304=1,$AR$1,AS304=1,$AS$1)</f>
        <v>PhD</v>
      </c>
      <c r="C304" s="1" t="str" cm="1">
        <f t="array" ref="C304">_xlfn.IFS(AJ304=1,$AJ$1,AK304=1,$AK$1,AL304=1,$AL$1,AM304=1,$AM$1,AN304=1,$AN$1)</f>
        <v>Single</v>
      </c>
      <c r="D304" s="1">
        <v>0</v>
      </c>
      <c r="E304" s="1">
        <v>1</v>
      </c>
      <c r="F304" s="1" t="str" cm="1">
        <f t="array" ref="F304">_xlfn.IFS(AV304&lt;43783,"1.Low Income",AND(AV304&gt;=43783,AV304&lt;=64856),"2.Mid Income",AV304&gt;64856,"3.High Income")</f>
        <v>3.High Income</v>
      </c>
      <c r="G304" s="1" t="str" cm="1">
        <f t="array" ref="G304">_xlfn.IFS(AU304&lt;=30,"&lt;1 month",AND(AU304&gt;30,AU304&lt;=60),"1-2months",AU304&gt;60,"2months +")</f>
        <v>&lt;1 month</v>
      </c>
      <c r="H304" s="1" t="str" cm="1">
        <f t="array" ref="H304">_xlfn.IFS(AT304&lt;5,"&lt;5times",AND(AT304&gt;=5,AT304&lt;=10),"05-10times",AND(AT304&gt;=11,AT304&lt;=15),"11-15times",AT304&gt;=16,"16times or more")</f>
        <v>&lt;5times</v>
      </c>
      <c r="I304" s="1" t="s">
        <v>99</v>
      </c>
      <c r="J304" s="1" t="str">
        <f t="shared" si="9"/>
        <v>7-8 years</v>
      </c>
      <c r="K304" s="2">
        <v>382</v>
      </c>
      <c r="L304" s="2">
        <v>138</v>
      </c>
      <c r="M304" s="2">
        <v>65</v>
      </c>
      <c r="N304" s="2">
        <v>60</v>
      </c>
      <c r="O304" s="2">
        <v>26</v>
      </c>
      <c r="P304" s="2">
        <v>59</v>
      </c>
      <c r="Q304" s="8">
        <v>0</v>
      </c>
      <c r="R304" s="8">
        <v>0</v>
      </c>
      <c r="S304" s="8">
        <v>0</v>
      </c>
      <c r="T304" s="8">
        <v>0</v>
      </c>
      <c r="U304" s="8">
        <v>0</v>
      </c>
      <c r="V304" s="8">
        <v>0</v>
      </c>
      <c r="W304" s="6">
        <v>6</v>
      </c>
      <c r="X304" s="6">
        <v>5</v>
      </c>
      <c r="Y304" s="6">
        <v>2</v>
      </c>
      <c r="Z304" s="6">
        <v>12</v>
      </c>
      <c r="AB304" s="1">
        <v>1760</v>
      </c>
      <c r="AC304" s="1">
        <v>1723</v>
      </c>
      <c r="AD304" s="1">
        <v>1</v>
      </c>
      <c r="AE304" s="1">
        <v>3</v>
      </c>
      <c r="AF304" s="1">
        <v>11</v>
      </c>
      <c r="AG304" s="1">
        <v>46</v>
      </c>
      <c r="AH304" s="1">
        <v>2760</v>
      </c>
      <c r="AI304" s="11">
        <f t="shared" si="8"/>
        <v>7.5616438356164384</v>
      </c>
      <c r="AJ304" s="1">
        <v>0</v>
      </c>
      <c r="AK304" s="1">
        <v>0</v>
      </c>
      <c r="AL304" s="1">
        <v>1</v>
      </c>
      <c r="AM304" s="1">
        <v>0</v>
      </c>
      <c r="AN304" s="1">
        <v>0</v>
      </c>
      <c r="AO304" s="1">
        <v>0</v>
      </c>
      <c r="AP304" s="1">
        <v>0</v>
      </c>
      <c r="AQ304" s="1">
        <v>0</v>
      </c>
      <c r="AR304" s="1">
        <v>0</v>
      </c>
      <c r="AS304" s="1">
        <v>1</v>
      </c>
      <c r="AT304" s="1">
        <v>3</v>
      </c>
      <c r="AU304" s="1">
        <v>23</v>
      </c>
      <c r="AV304" s="1">
        <v>75278</v>
      </c>
    </row>
    <row r="305" spans="1:48" s="1" customFormat="1" x14ac:dyDescent="0.25">
      <c r="A305" s="1" t="str" cm="1">
        <f t="array" ref="A305">_xlfn.IFS(AG305&gt;=70,"70 and Older",AND(AG305&gt;=60,AG305&lt;70),"60-69",AND(AG305&gt;=50,AG305&lt;60),"50-59",AND(AG305&gt;=40,AG305&lt;50),"40-49",AND(AG305&gt;=30,AG305&lt;40),"30-39",AND(AG305&gt;=20,AG305&lt;30),"20-29")</f>
        <v>40-49</v>
      </c>
      <c r="B305" s="1" t="str" cm="1">
        <f t="array" ref="B305">_xlfn.IFS(AO305=1,$AO$1,AP305=1,$AP$1,AQ305=1,$AQ$1,AR305=1,$AR$1,AS305=1,$AS$1)</f>
        <v>Master</v>
      </c>
      <c r="C305" s="1" t="str" cm="1">
        <f t="array" ref="C305">_xlfn.IFS(AJ305=1,$AJ$1,AK305=1,$AK$1,AL305=1,$AL$1,AM305=1,$AM$1,AN305=1,$AN$1)</f>
        <v>Married</v>
      </c>
      <c r="D305" s="1">
        <v>0</v>
      </c>
      <c r="E305" s="1">
        <v>0</v>
      </c>
      <c r="F305" s="1" t="str" cm="1">
        <f t="array" ref="F305">_xlfn.IFS(AV305&lt;43783,"1.Low Income",AND(AV305&gt;=43783,AV305&lt;=64856),"2.Mid Income",AV305&gt;64856,"3.High Income")</f>
        <v>3.High Income</v>
      </c>
      <c r="G305" s="1" t="str" cm="1">
        <f t="array" ref="G305">_xlfn.IFS(AU305&lt;=30,"&lt;1 month",AND(AU305&gt;30,AU305&lt;=60),"1-2months",AU305&gt;60,"2months +")</f>
        <v>2months +</v>
      </c>
      <c r="H305" s="1" t="str" cm="1">
        <f t="array" ref="H305">_xlfn.IFS(AT305&lt;5,"&lt;5times",AND(AT305&gt;=5,AT305&lt;=10),"05-10times",AND(AT305&gt;=11,AT305&lt;=15),"11-15times",AT305&gt;=16,"16times or more")</f>
        <v>&lt;5times</v>
      </c>
      <c r="I305" s="1" t="s">
        <v>99</v>
      </c>
      <c r="J305" s="1" t="str">
        <f t="shared" si="9"/>
        <v>7-8 years</v>
      </c>
      <c r="K305" s="2">
        <v>102</v>
      </c>
      <c r="L305" s="2">
        <v>9</v>
      </c>
      <c r="M305" s="2">
        <v>63</v>
      </c>
      <c r="N305" s="2">
        <v>2</v>
      </c>
      <c r="O305" s="2">
        <v>9</v>
      </c>
      <c r="P305" s="2">
        <v>24</v>
      </c>
      <c r="Q305" s="8">
        <v>0</v>
      </c>
      <c r="R305" s="8">
        <v>0</v>
      </c>
      <c r="S305" s="8">
        <v>0</v>
      </c>
      <c r="T305" s="8">
        <v>0</v>
      </c>
      <c r="U305" s="8">
        <v>0</v>
      </c>
      <c r="V305" s="8">
        <v>0</v>
      </c>
      <c r="W305" s="6">
        <v>1</v>
      </c>
      <c r="X305" s="6">
        <v>4</v>
      </c>
      <c r="Y305" s="6">
        <v>1</v>
      </c>
      <c r="Z305" s="6">
        <v>4</v>
      </c>
      <c r="AB305" s="1">
        <v>650</v>
      </c>
      <c r="AC305" s="1">
        <v>553</v>
      </c>
      <c r="AD305" s="1">
        <v>0</v>
      </c>
      <c r="AE305" s="1">
        <v>3</v>
      </c>
      <c r="AF305" s="1">
        <v>11</v>
      </c>
      <c r="AG305" s="1">
        <v>47</v>
      </c>
      <c r="AH305" s="1">
        <v>2760</v>
      </c>
      <c r="AI305" s="11">
        <f t="shared" si="8"/>
        <v>7.5616438356164384</v>
      </c>
      <c r="AJ305" s="1">
        <v>0</v>
      </c>
      <c r="AK305" s="1">
        <v>1</v>
      </c>
      <c r="AL305" s="1">
        <v>0</v>
      </c>
      <c r="AM305" s="1">
        <v>0</v>
      </c>
      <c r="AN305" s="1">
        <v>0</v>
      </c>
      <c r="AO305" s="1">
        <v>0</v>
      </c>
      <c r="AP305" s="1">
        <v>0</v>
      </c>
      <c r="AQ305" s="1">
        <v>0</v>
      </c>
      <c r="AR305" s="1">
        <v>1</v>
      </c>
      <c r="AS305" s="1">
        <v>0</v>
      </c>
      <c r="AT305" s="1">
        <v>3</v>
      </c>
      <c r="AU305" s="1">
        <v>81</v>
      </c>
      <c r="AV305" s="1">
        <v>70777</v>
      </c>
    </row>
    <row r="306" spans="1:48" s="1" customFormat="1" x14ac:dyDescent="0.25">
      <c r="A306" s="1" t="str" cm="1">
        <f t="array" ref="A306">_xlfn.IFS(AG306&gt;=70,"70 and Older",AND(AG306&gt;=60,AG306&lt;70),"60-69",AND(AG306&gt;=50,AG306&lt;60),"50-59",AND(AG306&gt;=40,AG306&lt;50),"40-49",AND(AG306&gt;=30,AG306&lt;40),"30-39",AND(AG306&gt;=20,AG306&lt;30),"20-29")</f>
        <v>60-69</v>
      </c>
      <c r="B306" s="1" t="str" cm="1">
        <f t="array" ref="B306">_xlfn.IFS(AO306=1,$AO$1,AP306=1,$AP$1,AQ306=1,$AQ$1,AR306=1,$AR$1,AS306=1,$AS$1)</f>
        <v>Basic</v>
      </c>
      <c r="C306" s="1" t="str" cm="1">
        <f t="array" ref="C306">_xlfn.IFS(AJ306=1,$AJ$1,AK306=1,$AK$1,AL306=1,$AL$1,AM306=1,$AM$1,AN306=1,$AN$1)</f>
        <v>Married</v>
      </c>
      <c r="D306" s="1">
        <v>2</v>
      </c>
      <c r="E306" s="1">
        <v>0</v>
      </c>
      <c r="F306" s="1" t="str" cm="1">
        <f t="array" ref="F306">_xlfn.IFS(AV306&lt;43783,"1.Low Income",AND(AV306&gt;=43783,AV306&lt;=64856),"2.Mid Income",AV306&gt;64856,"3.High Income")</f>
        <v>2.Mid Income</v>
      </c>
      <c r="G306" s="1" t="str" cm="1">
        <f t="array" ref="G306">_xlfn.IFS(AU306&lt;=30,"&lt;1 month",AND(AU306&gt;30,AU306&lt;=60),"1-2months",AU306&gt;60,"2months +")</f>
        <v>&lt;1 month</v>
      </c>
      <c r="H306" s="1" t="str" cm="1">
        <f t="array" ref="H306">_xlfn.IFS(AT306&lt;5,"&lt;5times",AND(AT306&gt;=5,AT306&lt;=10),"05-10times",AND(AT306&gt;=11,AT306&lt;=15),"11-15times",AT306&gt;=16,"16times or more")</f>
        <v>&lt;5times</v>
      </c>
      <c r="I306" s="1" t="s">
        <v>99</v>
      </c>
      <c r="J306" s="1" t="str">
        <f t="shared" si="9"/>
        <v>7-8 years</v>
      </c>
      <c r="K306" s="2">
        <v>6</v>
      </c>
      <c r="L306" s="2">
        <v>0</v>
      </c>
      <c r="M306" s="2">
        <v>4</v>
      </c>
      <c r="N306" s="2">
        <v>0</v>
      </c>
      <c r="O306" s="2">
        <v>0</v>
      </c>
      <c r="P306" s="2">
        <v>0</v>
      </c>
      <c r="Q306" s="8">
        <v>0</v>
      </c>
      <c r="R306" s="8">
        <v>0</v>
      </c>
      <c r="S306" s="8">
        <v>0</v>
      </c>
      <c r="T306" s="8">
        <v>0</v>
      </c>
      <c r="U306" s="8">
        <v>0</v>
      </c>
      <c r="V306" s="8">
        <v>0</v>
      </c>
      <c r="W306" s="6">
        <v>1</v>
      </c>
      <c r="X306" s="6">
        <v>1</v>
      </c>
      <c r="Y306" s="6">
        <v>0</v>
      </c>
      <c r="Z306" s="6">
        <v>2</v>
      </c>
      <c r="AB306" s="1">
        <v>290</v>
      </c>
      <c r="AC306" s="1">
        <v>146</v>
      </c>
      <c r="AD306" s="1">
        <v>0</v>
      </c>
      <c r="AE306" s="1">
        <v>3</v>
      </c>
      <c r="AF306" s="1">
        <v>11</v>
      </c>
      <c r="AG306" s="1">
        <v>69</v>
      </c>
      <c r="AH306" s="1">
        <v>2760</v>
      </c>
      <c r="AI306" s="11">
        <f t="shared" si="8"/>
        <v>7.5616438356164384</v>
      </c>
      <c r="AJ306" s="1">
        <v>0</v>
      </c>
      <c r="AK306" s="1">
        <v>1</v>
      </c>
      <c r="AL306" s="1">
        <v>0</v>
      </c>
      <c r="AM306" s="1">
        <v>0</v>
      </c>
      <c r="AN306" s="1">
        <v>0</v>
      </c>
      <c r="AO306" s="1">
        <v>0</v>
      </c>
      <c r="AP306" s="1">
        <v>1</v>
      </c>
      <c r="AQ306" s="1">
        <v>0</v>
      </c>
      <c r="AR306" s="1">
        <v>0</v>
      </c>
      <c r="AS306" s="1">
        <v>0</v>
      </c>
      <c r="AT306" s="1">
        <v>4</v>
      </c>
      <c r="AU306" s="1">
        <v>29</v>
      </c>
      <c r="AV306" s="1">
        <v>63855</v>
      </c>
    </row>
    <row r="307" spans="1:48" s="1" customFormat="1" x14ac:dyDescent="0.25">
      <c r="A307" s="1" t="str" cm="1">
        <f t="array" ref="A307">_xlfn.IFS(AG307&gt;=70,"70 and Older",AND(AG307&gt;=60,AG307&lt;70),"60-69",AND(AG307&gt;=50,AG307&lt;60),"50-59",AND(AG307&gt;=40,AG307&lt;50),"40-49",AND(AG307&gt;=30,AG307&lt;40),"30-39",AND(AG307&gt;=20,AG307&lt;30),"20-29")</f>
        <v>60-69</v>
      </c>
      <c r="B307" s="1" t="str" cm="1">
        <f t="array" ref="B307">_xlfn.IFS(AO307=1,$AO$1,AP307=1,$AP$1,AQ307=1,$AQ$1,AR307=1,$AR$1,AS307=1,$AS$1)</f>
        <v>2nd Cycle</v>
      </c>
      <c r="C307" s="1" t="str" cm="1">
        <f t="array" ref="C307">_xlfn.IFS(AJ307=1,$AJ$1,AK307=1,$AK$1,AL307=1,$AL$1,AM307=1,$AM$1,AN307=1,$AN$1)</f>
        <v>Married</v>
      </c>
      <c r="D307" s="1">
        <v>1</v>
      </c>
      <c r="E307" s="1">
        <v>0</v>
      </c>
      <c r="F307" s="1" t="str" cm="1">
        <f t="array" ref="F307">_xlfn.IFS(AV307&lt;43783,"1.Low Income",AND(AV307&gt;=43783,AV307&lt;=64856),"2.Mid Income",AV307&gt;64856,"3.High Income")</f>
        <v>3.High Income</v>
      </c>
      <c r="G307" s="1" t="str" cm="1">
        <f t="array" ref="G307">_xlfn.IFS(AU307&lt;=30,"&lt;1 month",AND(AU307&gt;30,AU307&lt;=60),"1-2months",AU307&gt;60,"2months +")</f>
        <v>2months +</v>
      </c>
      <c r="H307" s="1" t="str" cm="1">
        <f t="array" ref="H307">_xlfn.IFS(AT307&lt;5,"&lt;5times",AND(AT307&gt;=5,AT307&lt;=10),"05-10times",AND(AT307&gt;=11,AT307&lt;=15),"11-15times",AT307&gt;=16,"16times or more")</f>
        <v>&lt;5times</v>
      </c>
      <c r="I307" s="1" t="s">
        <v>99</v>
      </c>
      <c r="J307" s="1" t="str">
        <f t="shared" si="9"/>
        <v>7-8 years</v>
      </c>
      <c r="K307" s="2">
        <v>1486</v>
      </c>
      <c r="L307" s="2">
        <v>55</v>
      </c>
      <c r="M307" s="2">
        <v>278</v>
      </c>
      <c r="N307" s="2">
        <v>49</v>
      </c>
      <c r="O307" s="2">
        <v>0</v>
      </c>
      <c r="P307" s="2">
        <v>185</v>
      </c>
      <c r="Q307" s="8">
        <v>0</v>
      </c>
      <c r="R307" s="8">
        <v>0</v>
      </c>
      <c r="S307" s="8">
        <v>1</v>
      </c>
      <c r="T307" s="8">
        <v>0</v>
      </c>
      <c r="U307" s="8">
        <v>1</v>
      </c>
      <c r="V307" s="8">
        <v>1</v>
      </c>
      <c r="W307" s="6">
        <v>2</v>
      </c>
      <c r="X307" s="6">
        <v>4</v>
      </c>
      <c r="Y307" s="6">
        <v>4</v>
      </c>
      <c r="Z307" s="6">
        <v>10</v>
      </c>
      <c r="AB307" s="1">
        <v>1790</v>
      </c>
      <c r="AC307" s="1">
        <v>1727</v>
      </c>
      <c r="AD307" s="1">
        <v>2</v>
      </c>
      <c r="AE307" s="1">
        <v>3</v>
      </c>
      <c r="AF307" s="1">
        <v>11</v>
      </c>
      <c r="AG307" s="1">
        <v>63</v>
      </c>
      <c r="AH307" s="1">
        <v>2759</v>
      </c>
      <c r="AI307" s="11">
        <f t="shared" si="8"/>
        <v>7.558904109589041</v>
      </c>
      <c r="AJ307" s="1">
        <v>0</v>
      </c>
      <c r="AK307" s="1">
        <v>1</v>
      </c>
      <c r="AL307" s="1">
        <v>0</v>
      </c>
      <c r="AM307" s="1">
        <v>0</v>
      </c>
      <c r="AN307" s="1">
        <v>0</v>
      </c>
      <c r="AO307" s="1">
        <v>1</v>
      </c>
      <c r="AP307" s="1">
        <v>0</v>
      </c>
      <c r="AQ307" s="1">
        <v>0</v>
      </c>
      <c r="AR307" s="1">
        <v>0</v>
      </c>
      <c r="AS307" s="1">
        <v>0</v>
      </c>
      <c r="AT307" s="1">
        <v>3</v>
      </c>
      <c r="AU307" s="1">
        <v>73</v>
      </c>
      <c r="AV307" s="1">
        <v>72071</v>
      </c>
    </row>
    <row r="308" spans="1:48" s="1" customFormat="1" x14ac:dyDescent="0.25">
      <c r="A308" s="1" t="str" cm="1">
        <f t="array" ref="A308">_xlfn.IFS(AG308&gt;=70,"70 and Older",AND(AG308&gt;=60,AG308&lt;70),"60-69",AND(AG308&gt;=50,AG308&lt;60),"50-59",AND(AG308&gt;=40,AG308&lt;50),"40-49",AND(AG308&gt;=30,AG308&lt;40),"30-39",AND(AG308&gt;=20,AG308&lt;30),"20-29")</f>
        <v>60-69</v>
      </c>
      <c r="B308" s="1" t="str" cm="1">
        <f t="array" ref="B308">_xlfn.IFS(AO308=1,$AO$1,AP308=1,$AP$1,AQ308=1,$AQ$1,AR308=1,$AR$1,AS308=1,$AS$1)</f>
        <v>2nd Cycle</v>
      </c>
      <c r="C308" s="1" t="str" cm="1">
        <f t="array" ref="C308">_xlfn.IFS(AJ308=1,$AJ$1,AK308=1,$AK$1,AL308=1,$AL$1,AM308=1,$AM$1,AN308=1,$AN$1)</f>
        <v>Married</v>
      </c>
      <c r="D308" s="1">
        <v>0</v>
      </c>
      <c r="E308" s="1">
        <v>1</v>
      </c>
      <c r="F308" s="1" t="str" cm="1">
        <f t="array" ref="F308">_xlfn.IFS(AV308&lt;43783,"1.Low Income",AND(AV308&gt;=43783,AV308&lt;=64856),"2.Mid Income",AV308&gt;64856,"3.High Income")</f>
        <v>3.High Income</v>
      </c>
      <c r="G308" s="1" t="str" cm="1">
        <f t="array" ref="G308">_xlfn.IFS(AU308&lt;=30,"&lt;1 month",AND(AU308&gt;30,AU308&lt;=60),"1-2months",AU308&gt;60,"2months +")</f>
        <v>&lt;1 month</v>
      </c>
      <c r="H308" s="1" t="str" cm="1">
        <f t="array" ref="H308">_xlfn.IFS(AT308&lt;5,"&lt;5times",AND(AT308&gt;=5,AT308&lt;=10),"05-10times",AND(AT308&gt;=11,AT308&lt;=15),"11-15times",AT308&gt;=16,"16times or more")</f>
        <v>&lt;5times</v>
      </c>
      <c r="I308" s="1" t="s">
        <v>99</v>
      </c>
      <c r="J308" s="1" t="str">
        <f t="shared" si="9"/>
        <v>7-8 years</v>
      </c>
      <c r="K308" s="2">
        <v>983</v>
      </c>
      <c r="L308" s="2">
        <v>76</v>
      </c>
      <c r="M308" s="2">
        <v>184</v>
      </c>
      <c r="N308" s="2">
        <v>180</v>
      </c>
      <c r="O308" s="2">
        <v>138</v>
      </c>
      <c r="P308" s="2">
        <v>27</v>
      </c>
      <c r="Q308" s="8">
        <v>0</v>
      </c>
      <c r="R308" s="8">
        <v>0</v>
      </c>
      <c r="S308" s="8">
        <v>0</v>
      </c>
      <c r="T308" s="8">
        <v>0</v>
      </c>
      <c r="U308" s="8">
        <v>1</v>
      </c>
      <c r="V308" s="8">
        <v>0</v>
      </c>
      <c r="W308" s="6">
        <v>1</v>
      </c>
      <c r="X308" s="6">
        <v>6</v>
      </c>
      <c r="Y308" s="6">
        <v>3</v>
      </c>
      <c r="Z308" s="6">
        <v>4</v>
      </c>
      <c r="AB308" s="1">
        <v>1790</v>
      </c>
      <c r="AC308" s="1">
        <v>1727</v>
      </c>
      <c r="AD308" s="1">
        <v>2</v>
      </c>
      <c r="AE308" s="1">
        <v>3</v>
      </c>
      <c r="AF308" s="1">
        <v>11</v>
      </c>
      <c r="AG308" s="1">
        <v>63</v>
      </c>
      <c r="AH308" s="1">
        <v>2759</v>
      </c>
      <c r="AI308" s="11">
        <f t="shared" si="8"/>
        <v>7.558904109589041</v>
      </c>
      <c r="AJ308" s="1">
        <v>0</v>
      </c>
      <c r="AK308" s="1">
        <v>1</v>
      </c>
      <c r="AL308" s="1">
        <v>0</v>
      </c>
      <c r="AM308" s="1">
        <v>0</v>
      </c>
      <c r="AN308" s="1">
        <v>0</v>
      </c>
      <c r="AO308" s="1">
        <v>1</v>
      </c>
      <c r="AP308" s="1">
        <v>0</v>
      </c>
      <c r="AQ308" s="1">
        <v>0</v>
      </c>
      <c r="AR308" s="1">
        <v>0</v>
      </c>
      <c r="AS308" s="1">
        <v>0</v>
      </c>
      <c r="AT308" s="1">
        <v>4</v>
      </c>
      <c r="AU308" s="1">
        <v>26</v>
      </c>
      <c r="AV308" s="1">
        <v>68352</v>
      </c>
    </row>
    <row r="309" spans="1:48" s="1" customFormat="1" x14ac:dyDescent="0.25">
      <c r="A309" s="1" t="str" cm="1">
        <f t="array" ref="A309">_xlfn.IFS(AG309&gt;=70,"70 and Older",AND(AG309&gt;=60,AG309&lt;70),"60-69",AND(AG309&gt;=50,AG309&lt;60),"50-59",AND(AG309&gt;=40,AG309&lt;50),"40-49",AND(AG309&gt;=30,AG309&lt;40),"30-39",AND(AG309&gt;=20,AG309&lt;30),"20-29")</f>
        <v>60-69</v>
      </c>
      <c r="B309" s="1" t="str" cm="1">
        <f t="array" ref="B309">_xlfn.IFS(AO309=1,$AO$1,AP309=1,$AP$1,AQ309=1,$AQ$1,AR309=1,$AR$1,AS309=1,$AS$1)</f>
        <v>PhD</v>
      </c>
      <c r="C309" s="1" t="str" cm="1">
        <f t="array" ref="C309">_xlfn.IFS(AJ309=1,$AJ$1,AK309=1,$AK$1,AL309=1,$AL$1,AM309=1,$AM$1,AN309=1,$AN$1)</f>
        <v>Married</v>
      </c>
      <c r="D309" s="1">
        <v>0</v>
      </c>
      <c r="E309" s="1">
        <v>0</v>
      </c>
      <c r="F309" s="1" t="str" cm="1">
        <f t="array" ref="F309">_xlfn.IFS(AV309&lt;43783,"1.Low Income",AND(AV309&gt;=43783,AV309&lt;=64856),"2.Mid Income",AV309&gt;64856,"3.High Income")</f>
        <v>3.High Income</v>
      </c>
      <c r="G309" s="1" t="str" cm="1">
        <f t="array" ref="G309">_xlfn.IFS(AU309&lt;=30,"&lt;1 month",AND(AU309&gt;30,AU309&lt;=60),"1-2months",AU309&gt;60,"2months +")</f>
        <v>2months +</v>
      </c>
      <c r="H309" s="1" t="str" cm="1">
        <f t="array" ref="H309">_xlfn.IFS(AT309&lt;5,"&lt;5times",AND(AT309&gt;=5,AT309&lt;=10),"05-10times",AND(AT309&gt;=11,AT309&lt;=15),"11-15times",AT309&gt;=16,"16times or more")</f>
        <v>&lt;5times</v>
      </c>
      <c r="I309" s="1" t="s">
        <v>99</v>
      </c>
      <c r="J309" s="1" t="str">
        <f t="shared" si="9"/>
        <v>7-8 years</v>
      </c>
      <c r="K309" s="2">
        <v>163</v>
      </c>
      <c r="L309" s="2">
        <v>23</v>
      </c>
      <c r="M309" s="2">
        <v>424</v>
      </c>
      <c r="N309" s="2">
        <v>27</v>
      </c>
      <c r="O309" s="2">
        <v>65</v>
      </c>
      <c r="P309" s="2">
        <v>76</v>
      </c>
      <c r="Q309" s="8">
        <v>0</v>
      </c>
      <c r="R309" s="8">
        <v>0</v>
      </c>
      <c r="S309" s="8">
        <v>0</v>
      </c>
      <c r="T309" s="8">
        <v>0</v>
      </c>
      <c r="U309" s="8">
        <v>0</v>
      </c>
      <c r="V309" s="8">
        <v>1</v>
      </c>
      <c r="W309" s="6">
        <v>1</v>
      </c>
      <c r="X309" s="6">
        <v>3</v>
      </c>
      <c r="Y309" s="6">
        <v>10</v>
      </c>
      <c r="Z309" s="6">
        <v>13</v>
      </c>
      <c r="AB309" s="1">
        <v>706</v>
      </c>
      <c r="AC309" s="1">
        <v>683</v>
      </c>
      <c r="AD309" s="1">
        <v>3</v>
      </c>
      <c r="AE309" s="1">
        <v>3</v>
      </c>
      <c r="AF309" s="1">
        <v>11</v>
      </c>
      <c r="AG309" s="1">
        <v>63</v>
      </c>
      <c r="AH309" s="1">
        <v>2758</v>
      </c>
      <c r="AI309" s="11">
        <f t="shared" si="8"/>
        <v>7.5561643835616437</v>
      </c>
      <c r="AJ309" s="1">
        <v>0</v>
      </c>
      <c r="AK309" s="1">
        <v>1</v>
      </c>
      <c r="AL309" s="1">
        <v>0</v>
      </c>
      <c r="AM309" s="1">
        <v>0</v>
      </c>
      <c r="AN309" s="1">
        <v>0</v>
      </c>
      <c r="AO309" s="1">
        <v>0</v>
      </c>
      <c r="AP309" s="1">
        <v>0</v>
      </c>
      <c r="AQ309" s="1">
        <v>0</v>
      </c>
      <c r="AR309" s="1">
        <v>0</v>
      </c>
      <c r="AS309" s="1">
        <v>1</v>
      </c>
      <c r="AT309" s="1">
        <v>1</v>
      </c>
      <c r="AU309" s="1">
        <v>72</v>
      </c>
      <c r="AV309" s="1">
        <v>92344</v>
      </c>
    </row>
    <row r="310" spans="1:48" s="1" customFormat="1" x14ac:dyDescent="0.25">
      <c r="A310" s="1" t="str" cm="1">
        <f t="array" ref="A310">_xlfn.IFS(AG310&gt;=70,"70 and Older",AND(AG310&gt;=60,AG310&lt;70),"60-69",AND(AG310&gt;=50,AG310&lt;60),"50-59",AND(AG310&gt;=40,AG310&lt;50),"40-49",AND(AG310&gt;=30,AG310&lt;40),"30-39",AND(AG310&gt;=20,AG310&lt;30),"20-29")</f>
        <v>50-59</v>
      </c>
      <c r="B310" s="1" t="str" cm="1">
        <f t="array" ref="B310">_xlfn.IFS(AO310=1,$AO$1,AP310=1,$AP$1,AQ310=1,$AQ$1,AR310=1,$AR$1,AS310=1,$AS$1)</f>
        <v>PhD</v>
      </c>
      <c r="C310" s="1" t="str" cm="1">
        <f t="array" ref="C310">_xlfn.IFS(AJ310=1,$AJ$1,AK310=1,$AK$1,AL310=1,$AL$1,AM310=1,$AM$1,AN310=1,$AN$1)</f>
        <v>Married</v>
      </c>
      <c r="D310" s="1">
        <v>0</v>
      </c>
      <c r="E310" s="1">
        <v>1</v>
      </c>
      <c r="F310" s="1" t="str" cm="1">
        <f t="array" ref="F310">_xlfn.IFS(AV310&lt;43783,"1.Low Income",AND(AV310&gt;=43783,AV310&lt;=64856),"2.Mid Income",AV310&gt;64856,"3.High Income")</f>
        <v>3.High Income</v>
      </c>
      <c r="G310" s="1" t="str" cm="1">
        <f t="array" ref="G310">_xlfn.IFS(AU310&lt;=30,"&lt;1 month",AND(AU310&gt;30,AU310&lt;=60),"1-2months",AU310&gt;60,"2months +")</f>
        <v>2months +</v>
      </c>
      <c r="H310" s="1" t="str" cm="1">
        <f t="array" ref="H310">_xlfn.IFS(AT310&lt;5,"&lt;5times",AND(AT310&gt;=5,AT310&lt;=10),"05-10times",AND(AT310&gt;=11,AT310&lt;=15),"11-15times",AT310&gt;=16,"16times or more")</f>
        <v>&lt;5times</v>
      </c>
      <c r="I310" s="1" t="s">
        <v>99</v>
      </c>
      <c r="J310" s="1" t="str">
        <f t="shared" si="9"/>
        <v>7-8 years</v>
      </c>
      <c r="K310" s="2">
        <v>134</v>
      </c>
      <c r="L310" s="2">
        <v>11</v>
      </c>
      <c r="M310" s="2">
        <v>59</v>
      </c>
      <c r="N310" s="2">
        <v>15</v>
      </c>
      <c r="O310" s="2">
        <v>2</v>
      </c>
      <c r="P310" s="2">
        <v>30</v>
      </c>
      <c r="Q310" s="8">
        <v>0</v>
      </c>
      <c r="R310" s="8">
        <v>0</v>
      </c>
      <c r="S310" s="8">
        <v>0</v>
      </c>
      <c r="T310" s="8">
        <v>0</v>
      </c>
      <c r="U310" s="8">
        <v>0</v>
      </c>
      <c r="V310" s="8">
        <v>0</v>
      </c>
      <c r="W310" s="6">
        <v>1</v>
      </c>
      <c r="X310" s="6">
        <v>3</v>
      </c>
      <c r="Y310" s="6">
        <v>2</v>
      </c>
      <c r="Z310" s="6">
        <v>5</v>
      </c>
      <c r="AB310" s="1">
        <v>902</v>
      </c>
      <c r="AC310" s="1">
        <v>876</v>
      </c>
      <c r="AD310" s="1">
        <v>0</v>
      </c>
      <c r="AE310" s="1">
        <v>3</v>
      </c>
      <c r="AF310" s="1">
        <v>11</v>
      </c>
      <c r="AG310" s="1">
        <v>54</v>
      </c>
      <c r="AH310" s="1">
        <v>2758</v>
      </c>
      <c r="AI310" s="11">
        <f t="shared" si="8"/>
        <v>7.5561643835616437</v>
      </c>
      <c r="AJ310" s="1">
        <v>0</v>
      </c>
      <c r="AK310" s="1">
        <v>1</v>
      </c>
      <c r="AL310" s="1">
        <v>0</v>
      </c>
      <c r="AM310" s="1">
        <v>0</v>
      </c>
      <c r="AN310" s="1">
        <v>0</v>
      </c>
      <c r="AO310" s="1">
        <v>0</v>
      </c>
      <c r="AP310" s="1">
        <v>0</v>
      </c>
      <c r="AQ310" s="1">
        <v>0</v>
      </c>
      <c r="AR310" s="1">
        <v>0</v>
      </c>
      <c r="AS310" s="1">
        <v>1</v>
      </c>
      <c r="AT310" s="1">
        <v>1</v>
      </c>
      <c r="AU310" s="1">
        <v>99</v>
      </c>
      <c r="AV310" s="1">
        <v>83273</v>
      </c>
    </row>
    <row r="311" spans="1:48" s="1" customFormat="1" x14ac:dyDescent="0.25">
      <c r="A311" s="1" t="str" cm="1">
        <f t="array" ref="A311">_xlfn.IFS(AG311&gt;=70,"70 and Older",AND(AG311&gt;=60,AG311&lt;70),"60-69",AND(AG311&gt;=50,AG311&lt;60),"50-59",AND(AG311&gt;=40,AG311&lt;50),"40-49",AND(AG311&gt;=30,AG311&lt;40),"30-39",AND(AG311&gt;=20,AG311&lt;30),"20-29")</f>
        <v>60-69</v>
      </c>
      <c r="B311" s="1" t="str" cm="1">
        <f t="array" ref="B311">_xlfn.IFS(AO311=1,$AO$1,AP311=1,$AP$1,AQ311=1,$AQ$1,AR311=1,$AR$1,AS311=1,$AS$1)</f>
        <v>Graduation</v>
      </c>
      <c r="C311" s="1" t="str" cm="1">
        <f t="array" ref="C311">_xlfn.IFS(AJ311=1,$AJ$1,AK311=1,$AK$1,AL311=1,$AL$1,AM311=1,$AM$1,AN311=1,$AN$1)</f>
        <v>Married</v>
      </c>
      <c r="D311" s="1">
        <v>0</v>
      </c>
      <c r="E311" s="1">
        <v>1</v>
      </c>
      <c r="F311" s="1" t="str" cm="1">
        <f t="array" ref="F311">_xlfn.IFS(AV311&lt;43783,"1.Low Income",AND(AV311&gt;=43783,AV311&lt;=64856),"2.Mid Income",AV311&gt;64856,"3.High Income")</f>
        <v>3.High Income</v>
      </c>
      <c r="G311" s="1" t="str" cm="1">
        <f t="array" ref="G311">_xlfn.IFS(AU311&lt;=30,"&lt;1 month",AND(AU311&gt;30,AU311&lt;=60),"1-2months",AU311&gt;60,"2months +")</f>
        <v>2months +</v>
      </c>
      <c r="H311" s="1" t="str" cm="1">
        <f t="array" ref="H311">_xlfn.IFS(AT311&lt;5,"&lt;5times",AND(AT311&gt;=5,AT311&lt;=10),"05-10times",AND(AT311&gt;=11,AT311&lt;=15),"11-15times",AT311&gt;=16,"16times or more")</f>
        <v>&lt;5times</v>
      </c>
      <c r="I311" s="1" t="s">
        <v>99</v>
      </c>
      <c r="J311" s="1" t="str">
        <f t="shared" si="9"/>
        <v>7-8 years</v>
      </c>
      <c r="K311" s="2">
        <v>19</v>
      </c>
      <c r="L311" s="2">
        <v>13</v>
      </c>
      <c r="M311" s="2">
        <v>18</v>
      </c>
      <c r="N311" s="2">
        <v>10</v>
      </c>
      <c r="O311" s="2">
        <v>7</v>
      </c>
      <c r="P311" s="2">
        <v>8</v>
      </c>
      <c r="Q311" s="8">
        <v>0</v>
      </c>
      <c r="R311" s="8">
        <v>0</v>
      </c>
      <c r="S311" s="8">
        <v>0</v>
      </c>
      <c r="T311" s="8">
        <v>0</v>
      </c>
      <c r="U311" s="8">
        <v>0</v>
      </c>
      <c r="V311" s="8">
        <v>0</v>
      </c>
      <c r="W311" s="6">
        <v>1</v>
      </c>
      <c r="X311" s="6">
        <v>1</v>
      </c>
      <c r="Y311" s="6">
        <v>1</v>
      </c>
      <c r="Z311" s="6">
        <v>3</v>
      </c>
      <c r="AB311" s="1">
        <v>341</v>
      </c>
      <c r="AC311" s="1">
        <v>249</v>
      </c>
      <c r="AD311" s="1">
        <v>0</v>
      </c>
      <c r="AE311" s="1">
        <v>3</v>
      </c>
      <c r="AF311" s="1">
        <v>11</v>
      </c>
      <c r="AG311" s="1">
        <v>60</v>
      </c>
      <c r="AH311" s="1">
        <v>2758</v>
      </c>
      <c r="AI311" s="11">
        <f t="shared" si="8"/>
        <v>7.5561643835616437</v>
      </c>
      <c r="AJ311" s="1">
        <v>0</v>
      </c>
      <c r="AK311" s="1">
        <v>1</v>
      </c>
      <c r="AL311" s="1">
        <v>0</v>
      </c>
      <c r="AM311" s="1">
        <v>0</v>
      </c>
      <c r="AN311" s="1">
        <v>0</v>
      </c>
      <c r="AO311" s="1">
        <v>0</v>
      </c>
      <c r="AP311" s="1">
        <v>0</v>
      </c>
      <c r="AQ311" s="1">
        <v>1</v>
      </c>
      <c r="AR311" s="1">
        <v>0</v>
      </c>
      <c r="AS311" s="1">
        <v>0</v>
      </c>
      <c r="AT311" s="1">
        <v>2</v>
      </c>
      <c r="AU311" s="1">
        <v>96</v>
      </c>
      <c r="AV311" s="1">
        <v>80011</v>
      </c>
    </row>
    <row r="312" spans="1:48" s="1" customFormat="1" x14ac:dyDescent="0.25">
      <c r="A312" s="1" t="str" cm="1">
        <f t="array" ref="A312">_xlfn.IFS(AG312&gt;=70,"70 and Older",AND(AG312&gt;=60,AG312&lt;70),"60-69",AND(AG312&gt;=50,AG312&lt;60),"50-59",AND(AG312&gt;=40,AG312&lt;50),"40-49",AND(AG312&gt;=30,AG312&lt;40),"30-39",AND(AG312&gt;=20,AG312&lt;30),"20-29")</f>
        <v>60-69</v>
      </c>
      <c r="B312" s="1" t="str" cm="1">
        <f t="array" ref="B312">_xlfn.IFS(AO312=1,$AO$1,AP312=1,$AP$1,AQ312=1,$AQ$1,AR312=1,$AR$1,AS312=1,$AS$1)</f>
        <v>Graduation</v>
      </c>
      <c r="C312" s="1" t="str" cm="1">
        <f t="array" ref="C312">_xlfn.IFS(AJ312=1,$AJ$1,AK312=1,$AK$1,AL312=1,$AL$1,AM312=1,$AM$1,AN312=1,$AN$1)</f>
        <v>Widow</v>
      </c>
      <c r="D312" s="1">
        <v>0</v>
      </c>
      <c r="E312" s="1">
        <v>1</v>
      </c>
      <c r="F312" s="1" t="str" cm="1">
        <f t="array" ref="F312">_xlfn.IFS(AV312&lt;43783,"1.Low Income",AND(AV312&gt;=43783,AV312&lt;=64856),"2.Mid Income",AV312&gt;64856,"3.High Income")</f>
        <v>3.High Income</v>
      </c>
      <c r="G312" s="1" t="str" cm="1">
        <f t="array" ref="G312">_xlfn.IFS(AU312&lt;=30,"&lt;1 month",AND(AU312&gt;30,AU312&lt;=60),"1-2months",AU312&gt;60,"2months +")</f>
        <v>&lt;1 month</v>
      </c>
      <c r="H312" s="1" t="str" cm="1">
        <f t="array" ref="H312">_xlfn.IFS(AT312&lt;5,"&lt;5times",AND(AT312&gt;=5,AT312&lt;=10),"05-10times",AND(AT312&gt;=11,AT312&lt;=15),"11-15times",AT312&gt;=16,"16times or more")</f>
        <v>&lt;5times</v>
      </c>
      <c r="I312" s="1" t="s">
        <v>99</v>
      </c>
      <c r="J312" s="1" t="str">
        <f t="shared" si="9"/>
        <v>7-8 years</v>
      </c>
      <c r="K312" s="2">
        <v>459</v>
      </c>
      <c r="L312" s="2">
        <v>0</v>
      </c>
      <c r="M312" s="2">
        <v>24</v>
      </c>
      <c r="N312" s="2">
        <v>6</v>
      </c>
      <c r="O312" s="2">
        <v>0</v>
      </c>
      <c r="P312" s="2">
        <v>4</v>
      </c>
      <c r="Q312" s="8">
        <v>0</v>
      </c>
      <c r="R312" s="8">
        <v>0</v>
      </c>
      <c r="S312" s="8">
        <v>0</v>
      </c>
      <c r="T312" s="8">
        <v>1</v>
      </c>
      <c r="U312" s="8">
        <v>0</v>
      </c>
      <c r="V312" s="8">
        <v>1</v>
      </c>
      <c r="W312" s="6">
        <v>6</v>
      </c>
      <c r="X312" s="6">
        <v>4</v>
      </c>
      <c r="Y312" s="6">
        <v>5</v>
      </c>
      <c r="Z312" s="6">
        <v>7</v>
      </c>
      <c r="AB312" s="1">
        <v>1102</v>
      </c>
      <c r="AC312" s="1">
        <v>994</v>
      </c>
      <c r="AD312" s="1">
        <v>0</v>
      </c>
      <c r="AE312" s="1">
        <v>3</v>
      </c>
      <c r="AF312" s="1">
        <v>11</v>
      </c>
      <c r="AG312" s="1">
        <v>67</v>
      </c>
      <c r="AH312" s="1">
        <v>2758</v>
      </c>
      <c r="AI312" s="11">
        <f t="shared" si="8"/>
        <v>7.5561643835616437</v>
      </c>
      <c r="AJ312" s="1">
        <v>0</v>
      </c>
      <c r="AK312" s="1">
        <v>0</v>
      </c>
      <c r="AL312" s="1">
        <v>0</v>
      </c>
      <c r="AM312" s="1">
        <v>0</v>
      </c>
      <c r="AN312" s="1">
        <v>1</v>
      </c>
      <c r="AO312" s="1">
        <v>0</v>
      </c>
      <c r="AP312" s="1">
        <v>0</v>
      </c>
      <c r="AQ312" s="1">
        <v>1</v>
      </c>
      <c r="AR312" s="1">
        <v>0</v>
      </c>
      <c r="AS312" s="1">
        <v>0</v>
      </c>
      <c r="AT312" s="1">
        <v>3</v>
      </c>
      <c r="AU312" s="1">
        <v>8</v>
      </c>
      <c r="AV312" s="1">
        <v>70666</v>
      </c>
    </row>
    <row r="313" spans="1:48" s="1" customFormat="1" x14ac:dyDescent="0.25">
      <c r="A313" s="1" t="str" cm="1">
        <f t="array" ref="A313">_xlfn.IFS(AG313&gt;=70,"70 and Older",AND(AG313&gt;=60,AG313&lt;70),"60-69",AND(AG313&gt;=50,AG313&lt;60),"50-59",AND(AG313&gt;=40,AG313&lt;50),"40-49",AND(AG313&gt;=30,AG313&lt;40),"30-39",AND(AG313&gt;=20,AG313&lt;30),"20-29")</f>
        <v>40-49</v>
      </c>
      <c r="B313" s="1" t="str" cm="1">
        <f t="array" ref="B313">_xlfn.IFS(AO313=1,$AO$1,AP313=1,$AP$1,AQ313=1,$AQ$1,AR313=1,$AR$1,AS313=1,$AS$1)</f>
        <v>2nd Cycle</v>
      </c>
      <c r="C313" s="1" t="str" cm="1">
        <f t="array" ref="C313">_xlfn.IFS(AJ313=1,$AJ$1,AK313=1,$AK$1,AL313=1,$AL$1,AM313=1,$AM$1,AN313=1,$AN$1)</f>
        <v>Together</v>
      </c>
      <c r="D313" s="1">
        <v>1</v>
      </c>
      <c r="E313" s="1">
        <v>0</v>
      </c>
      <c r="F313" s="1" t="str" cm="1">
        <f t="array" ref="F313">_xlfn.IFS(AV313&lt;43783,"1.Low Income",AND(AV313&gt;=43783,AV313&lt;=64856),"2.Mid Income",AV313&gt;64856,"3.High Income")</f>
        <v>3.High Income</v>
      </c>
      <c r="G313" s="1" t="str" cm="1">
        <f t="array" ref="G313">_xlfn.IFS(AU313&lt;=30,"&lt;1 month",AND(AU313&gt;30,AU313&lt;=60),"1-2months",AU313&gt;60,"2months +")</f>
        <v>2months +</v>
      </c>
      <c r="H313" s="1" t="str" cm="1">
        <f t="array" ref="H313">_xlfn.IFS(AT313&lt;5,"&lt;5times",AND(AT313&gt;=5,AT313&lt;=10),"05-10times",AND(AT313&gt;=11,AT313&lt;=15),"11-15times",AT313&gt;=16,"16times or more")</f>
        <v>&lt;5times</v>
      </c>
      <c r="I313" s="1" t="s">
        <v>99</v>
      </c>
      <c r="J313" s="1" t="str">
        <f t="shared" si="9"/>
        <v>7-8 years</v>
      </c>
      <c r="K313" s="2">
        <v>8</v>
      </c>
      <c r="L313" s="2">
        <v>0</v>
      </c>
      <c r="M313" s="2">
        <v>9</v>
      </c>
      <c r="N313" s="2">
        <v>2</v>
      </c>
      <c r="O313" s="2">
        <v>1</v>
      </c>
      <c r="P313" s="2">
        <v>3</v>
      </c>
      <c r="Q313" s="8">
        <v>0</v>
      </c>
      <c r="R313" s="8">
        <v>0</v>
      </c>
      <c r="S313" s="8">
        <v>0</v>
      </c>
      <c r="T313" s="8">
        <v>0</v>
      </c>
      <c r="U313" s="8">
        <v>0</v>
      </c>
      <c r="V313" s="8">
        <v>0</v>
      </c>
      <c r="W313" s="6">
        <v>1</v>
      </c>
      <c r="X313" s="6">
        <v>1</v>
      </c>
      <c r="Y313" s="6">
        <v>0</v>
      </c>
      <c r="Z313" s="6">
        <v>2</v>
      </c>
      <c r="AB313" s="1">
        <v>991</v>
      </c>
      <c r="AC313" s="1">
        <v>934</v>
      </c>
      <c r="AD313" s="1">
        <v>1</v>
      </c>
      <c r="AE313" s="1">
        <v>3</v>
      </c>
      <c r="AF313" s="1">
        <v>11</v>
      </c>
      <c r="AG313" s="1">
        <v>45</v>
      </c>
      <c r="AH313" s="1">
        <v>2758</v>
      </c>
      <c r="AI313" s="11">
        <f t="shared" si="8"/>
        <v>7.5561643835616437</v>
      </c>
      <c r="AJ313" s="1">
        <v>0</v>
      </c>
      <c r="AK313" s="1">
        <v>0</v>
      </c>
      <c r="AL313" s="1">
        <v>0</v>
      </c>
      <c r="AM313" s="1">
        <v>1</v>
      </c>
      <c r="AN313" s="1">
        <v>0</v>
      </c>
      <c r="AO313" s="1">
        <v>1</v>
      </c>
      <c r="AP313" s="1">
        <v>0</v>
      </c>
      <c r="AQ313" s="1">
        <v>0</v>
      </c>
      <c r="AR313" s="1">
        <v>0</v>
      </c>
      <c r="AS313" s="1">
        <v>0</v>
      </c>
      <c r="AT313" s="1">
        <v>3</v>
      </c>
      <c r="AU313" s="1">
        <v>68</v>
      </c>
      <c r="AV313" s="1">
        <v>70116</v>
      </c>
    </row>
    <row r="314" spans="1:48" s="1" customFormat="1" x14ac:dyDescent="0.25">
      <c r="A314" s="1" t="str" cm="1">
        <f t="array" ref="A314">_xlfn.IFS(AG314&gt;=70,"70 and Older",AND(AG314&gt;=60,AG314&lt;70),"60-69",AND(AG314&gt;=50,AG314&lt;60),"50-59",AND(AG314&gt;=40,AG314&lt;50),"40-49",AND(AG314&gt;=30,AG314&lt;40),"30-39",AND(AG314&gt;=20,AG314&lt;30),"20-29")</f>
        <v>60-69</v>
      </c>
      <c r="B314" s="1" t="str" cm="1">
        <f t="array" ref="B314">_xlfn.IFS(AO314=1,$AO$1,AP314=1,$AP$1,AQ314=1,$AQ$1,AR314=1,$AR$1,AS314=1,$AS$1)</f>
        <v>PhD</v>
      </c>
      <c r="C314" s="1" t="str" cm="1">
        <f t="array" ref="C314">_xlfn.IFS(AJ314=1,$AJ$1,AK314=1,$AK$1,AL314=1,$AL$1,AM314=1,$AM$1,AN314=1,$AN$1)</f>
        <v>Married</v>
      </c>
      <c r="D314" s="1">
        <v>0</v>
      </c>
      <c r="E314" s="1">
        <v>0</v>
      </c>
      <c r="F314" s="1" t="str" cm="1">
        <f t="array" ref="F314">_xlfn.IFS(AV314&lt;43783,"1.Low Income",AND(AV314&gt;=43783,AV314&lt;=64856),"2.Mid Income",AV314&gt;64856,"3.High Income")</f>
        <v>3.High Income</v>
      </c>
      <c r="G314" s="1" t="str" cm="1">
        <f t="array" ref="G314">_xlfn.IFS(AU314&lt;=30,"&lt;1 month",AND(AU314&gt;30,AU314&lt;=60),"1-2months",AU314&gt;60,"2months +")</f>
        <v>1-2months</v>
      </c>
      <c r="H314" s="1" t="str" cm="1">
        <f t="array" ref="H314">_xlfn.IFS(AT314&lt;5,"&lt;5times",AND(AT314&gt;=5,AT314&lt;=10),"05-10times",AND(AT314&gt;=11,AT314&lt;=15),"11-15times",AT314&gt;=16,"16times or more")</f>
        <v>&lt;5times</v>
      </c>
      <c r="I314" s="1" t="s">
        <v>99</v>
      </c>
      <c r="J314" s="1" t="str">
        <f t="shared" si="9"/>
        <v>7-8 years</v>
      </c>
      <c r="K314" s="2">
        <v>1462</v>
      </c>
      <c r="L314" s="2">
        <v>16</v>
      </c>
      <c r="M314" s="2">
        <v>128</v>
      </c>
      <c r="N314" s="2">
        <v>0</v>
      </c>
      <c r="O314" s="2">
        <v>0</v>
      </c>
      <c r="P314" s="2">
        <v>160</v>
      </c>
      <c r="Q314" s="8">
        <v>0</v>
      </c>
      <c r="R314" s="8">
        <v>1</v>
      </c>
      <c r="S314" s="8">
        <v>0</v>
      </c>
      <c r="T314" s="8">
        <v>1</v>
      </c>
      <c r="U314" s="8">
        <v>1</v>
      </c>
      <c r="V314" s="8">
        <v>1</v>
      </c>
      <c r="W314" s="6">
        <v>1</v>
      </c>
      <c r="X314" s="6">
        <v>5</v>
      </c>
      <c r="Y314" s="6">
        <v>3</v>
      </c>
      <c r="Z314" s="6">
        <v>6</v>
      </c>
      <c r="AB314" s="1">
        <v>1281</v>
      </c>
      <c r="AC314" s="1">
        <v>1243</v>
      </c>
      <c r="AD314" s="1">
        <v>0</v>
      </c>
      <c r="AE314" s="1">
        <v>3</v>
      </c>
      <c r="AF314" s="1">
        <v>11</v>
      </c>
      <c r="AG314" s="1">
        <v>66</v>
      </c>
      <c r="AH314" s="1">
        <v>2757</v>
      </c>
      <c r="AI314" s="11">
        <f t="shared" si="8"/>
        <v>7.5534246575342463</v>
      </c>
      <c r="AJ314" s="1">
        <v>0</v>
      </c>
      <c r="AK314" s="1">
        <v>1</v>
      </c>
      <c r="AL314" s="1">
        <v>0</v>
      </c>
      <c r="AM314" s="1">
        <v>0</v>
      </c>
      <c r="AN314" s="1">
        <v>0</v>
      </c>
      <c r="AO314" s="1">
        <v>0</v>
      </c>
      <c r="AP314" s="1">
        <v>0</v>
      </c>
      <c r="AQ314" s="1">
        <v>0</v>
      </c>
      <c r="AR314" s="1">
        <v>0</v>
      </c>
      <c r="AS314" s="1">
        <v>1</v>
      </c>
      <c r="AT314" s="1">
        <v>3</v>
      </c>
      <c r="AU314" s="1">
        <v>57</v>
      </c>
      <c r="AV314" s="1">
        <v>71952</v>
      </c>
    </row>
    <row r="315" spans="1:48" s="1" customFormat="1" x14ac:dyDescent="0.25">
      <c r="A315" s="1" t="str" cm="1">
        <f t="array" ref="A315">_xlfn.IFS(AG315&gt;=70,"70 and Older",AND(AG315&gt;=60,AG315&lt;70),"60-69",AND(AG315&gt;=50,AG315&lt;60),"50-59",AND(AG315&gt;=40,AG315&lt;50),"40-49",AND(AG315&gt;=30,AG315&lt;40),"30-39",AND(AG315&gt;=20,AG315&lt;30),"20-29")</f>
        <v>60-69</v>
      </c>
      <c r="B315" s="1" t="str" cm="1">
        <f t="array" ref="B315">_xlfn.IFS(AO315=1,$AO$1,AP315=1,$AP$1,AQ315=1,$AQ$1,AR315=1,$AR$1,AS315=1,$AS$1)</f>
        <v>Master</v>
      </c>
      <c r="C315" s="1" t="str" cm="1">
        <f t="array" ref="C315">_xlfn.IFS(AJ315=1,$AJ$1,AK315=1,$AK$1,AL315=1,$AL$1,AM315=1,$AM$1,AN315=1,$AN$1)</f>
        <v>Married</v>
      </c>
      <c r="D315" s="1">
        <v>0</v>
      </c>
      <c r="E315" s="1">
        <v>1</v>
      </c>
      <c r="F315" s="1" t="str" cm="1">
        <f t="array" ref="F315">_xlfn.IFS(AV315&lt;43783,"1.Low Income",AND(AV315&gt;=43783,AV315&lt;=64856),"2.Mid Income",AV315&gt;64856,"3.High Income")</f>
        <v>3.High Income</v>
      </c>
      <c r="G315" s="1" t="str" cm="1">
        <f t="array" ref="G315">_xlfn.IFS(AU315&lt;=30,"&lt;1 month",AND(AU315&gt;30,AU315&lt;=60),"1-2months",AU315&gt;60,"2months +")</f>
        <v>2months +</v>
      </c>
      <c r="H315" s="1" t="str" cm="1">
        <f t="array" ref="H315">_xlfn.IFS(AT315&lt;5,"&lt;5times",AND(AT315&gt;=5,AT315&lt;=10),"05-10times",AND(AT315&gt;=11,AT315&lt;=15),"11-15times",AT315&gt;=16,"16times or more")</f>
        <v>&lt;5times</v>
      </c>
      <c r="I315" s="1" t="s">
        <v>99</v>
      </c>
      <c r="J315" s="1" t="str">
        <f t="shared" si="9"/>
        <v>7-8 years</v>
      </c>
      <c r="K315" s="2">
        <v>443</v>
      </c>
      <c r="L315" s="2">
        <v>5</v>
      </c>
      <c r="M315" s="2">
        <v>71</v>
      </c>
      <c r="N315" s="2">
        <v>21</v>
      </c>
      <c r="O315" s="2">
        <v>16</v>
      </c>
      <c r="P315" s="2">
        <v>82</v>
      </c>
      <c r="Q315" s="8">
        <v>0</v>
      </c>
      <c r="R315" s="8">
        <v>0</v>
      </c>
      <c r="S315" s="8">
        <v>0</v>
      </c>
      <c r="T315" s="8">
        <v>0</v>
      </c>
      <c r="U315" s="8">
        <v>0</v>
      </c>
      <c r="V315" s="8">
        <v>0</v>
      </c>
      <c r="W315" s="6">
        <v>2</v>
      </c>
      <c r="X315" s="6">
        <v>8</v>
      </c>
      <c r="Y315" s="6">
        <v>2</v>
      </c>
      <c r="Z315" s="6">
        <v>7</v>
      </c>
      <c r="AB315" s="1">
        <v>953</v>
      </c>
      <c r="AC315" s="1">
        <v>754</v>
      </c>
      <c r="AD315" s="1">
        <v>0</v>
      </c>
      <c r="AE315" s="1">
        <v>3</v>
      </c>
      <c r="AF315" s="1">
        <v>11</v>
      </c>
      <c r="AG315" s="1">
        <v>64</v>
      </c>
      <c r="AH315" s="1">
        <v>2757</v>
      </c>
      <c r="AI315" s="11">
        <f t="shared" si="8"/>
        <v>7.5534246575342463</v>
      </c>
      <c r="AJ315" s="1">
        <v>0</v>
      </c>
      <c r="AK315" s="1">
        <v>1</v>
      </c>
      <c r="AL315" s="1">
        <v>0</v>
      </c>
      <c r="AM315" s="1">
        <v>0</v>
      </c>
      <c r="AN315" s="1">
        <v>0</v>
      </c>
      <c r="AO315" s="1">
        <v>0</v>
      </c>
      <c r="AP315" s="1">
        <v>0</v>
      </c>
      <c r="AQ315" s="1">
        <v>0</v>
      </c>
      <c r="AR315" s="1">
        <v>1</v>
      </c>
      <c r="AS315" s="1">
        <v>0</v>
      </c>
      <c r="AT315" s="1">
        <v>4</v>
      </c>
      <c r="AU315" s="1">
        <v>99</v>
      </c>
      <c r="AV315" s="1">
        <v>66825</v>
      </c>
    </row>
    <row r="316" spans="1:48" s="1" customFormat="1" x14ac:dyDescent="0.25">
      <c r="A316" s="1" t="str" cm="1">
        <f t="array" ref="A316">_xlfn.IFS(AG316&gt;=70,"70 and Older",AND(AG316&gt;=60,AG316&lt;70),"60-69",AND(AG316&gt;=50,AG316&lt;60),"50-59",AND(AG316&gt;=40,AG316&lt;50),"40-49",AND(AG316&gt;=30,AG316&lt;40),"30-39",AND(AG316&gt;=20,AG316&lt;30),"20-29")</f>
        <v>30-39</v>
      </c>
      <c r="B316" s="1" t="str" cm="1">
        <f t="array" ref="B316">_xlfn.IFS(AO316=1,$AO$1,AP316=1,$AP$1,AQ316=1,$AQ$1,AR316=1,$AR$1,AS316=1,$AS$1)</f>
        <v>Graduation</v>
      </c>
      <c r="C316" s="1" t="str" cm="1">
        <f t="array" ref="C316">_xlfn.IFS(AJ316=1,$AJ$1,AK316=1,$AK$1,AL316=1,$AL$1,AM316=1,$AM$1,AN316=1,$AN$1)</f>
        <v>Married</v>
      </c>
      <c r="D316" s="1">
        <v>0</v>
      </c>
      <c r="E316" s="1">
        <v>1</v>
      </c>
      <c r="F316" s="1" t="str" cm="1">
        <f t="array" ref="F316">_xlfn.IFS(AV316&lt;43783,"1.Low Income",AND(AV316&gt;=43783,AV316&lt;=64856),"2.Mid Income",AV316&gt;64856,"3.High Income")</f>
        <v>3.High Income</v>
      </c>
      <c r="G316" s="1" t="str" cm="1">
        <f t="array" ref="G316">_xlfn.IFS(AU316&lt;=30,"&lt;1 month",AND(AU316&gt;30,AU316&lt;=60),"1-2months",AU316&gt;60,"2months +")</f>
        <v>1-2months</v>
      </c>
      <c r="H316" s="1" t="str" cm="1">
        <f t="array" ref="H316">_xlfn.IFS(AT316&lt;5,"&lt;5times",AND(AT316&gt;=5,AT316&lt;=10),"05-10times",AND(AT316&gt;=11,AT316&lt;=15),"11-15times",AT316&gt;=16,"16times or more")</f>
        <v>&lt;5times</v>
      </c>
      <c r="I316" s="1" t="s">
        <v>99</v>
      </c>
      <c r="J316" s="1" t="str">
        <f t="shared" si="9"/>
        <v>7-8 years</v>
      </c>
      <c r="K316" s="2">
        <v>957</v>
      </c>
      <c r="L316" s="2">
        <v>40</v>
      </c>
      <c r="M316" s="2">
        <v>175</v>
      </c>
      <c r="N316" s="2">
        <v>158</v>
      </c>
      <c r="O316" s="2">
        <v>53</v>
      </c>
      <c r="P316" s="2">
        <v>107</v>
      </c>
      <c r="Q316" s="8">
        <v>0</v>
      </c>
      <c r="R316" s="8">
        <v>0</v>
      </c>
      <c r="S316" s="8">
        <v>0</v>
      </c>
      <c r="T316" s="8">
        <v>1</v>
      </c>
      <c r="U316" s="8">
        <v>0</v>
      </c>
      <c r="V316" s="8">
        <v>0</v>
      </c>
      <c r="W316" s="6">
        <v>2</v>
      </c>
      <c r="X316" s="6">
        <v>7</v>
      </c>
      <c r="Y316" s="6">
        <v>8</v>
      </c>
      <c r="Z316" s="6">
        <v>5</v>
      </c>
      <c r="AB316" s="1">
        <v>1460</v>
      </c>
      <c r="AC316" s="1">
        <v>1365</v>
      </c>
      <c r="AD316" s="1">
        <v>1</v>
      </c>
      <c r="AE316" s="1">
        <v>3</v>
      </c>
      <c r="AF316" s="1">
        <v>11</v>
      </c>
      <c r="AG316" s="1">
        <v>38</v>
      </c>
      <c r="AH316" s="1">
        <v>2756</v>
      </c>
      <c r="AI316" s="11">
        <f t="shared" si="8"/>
        <v>7.5506849315068489</v>
      </c>
      <c r="AJ316" s="1">
        <v>0</v>
      </c>
      <c r="AK316" s="1">
        <v>1</v>
      </c>
      <c r="AL316" s="1">
        <v>0</v>
      </c>
      <c r="AM316" s="1">
        <v>0</v>
      </c>
      <c r="AN316" s="1">
        <v>0</v>
      </c>
      <c r="AO316" s="1">
        <v>0</v>
      </c>
      <c r="AP316" s="1">
        <v>0</v>
      </c>
      <c r="AQ316" s="1">
        <v>1</v>
      </c>
      <c r="AR316" s="1">
        <v>0</v>
      </c>
      <c r="AS316" s="1">
        <v>0</v>
      </c>
      <c r="AT316" s="1">
        <v>3</v>
      </c>
      <c r="AU316" s="1">
        <v>58</v>
      </c>
      <c r="AV316" s="1">
        <v>75702</v>
      </c>
    </row>
    <row r="317" spans="1:48" s="1" customFormat="1" x14ac:dyDescent="0.25">
      <c r="A317" s="1" t="str" cm="1">
        <f t="array" ref="A317">_xlfn.IFS(AG317&gt;=70,"70 and Older",AND(AG317&gt;=60,AG317&lt;70),"60-69",AND(AG317&gt;=50,AG317&lt;60),"50-59",AND(AG317&gt;=40,AG317&lt;50),"40-49",AND(AG317&gt;=30,AG317&lt;40),"30-39",AND(AG317&gt;=20,AG317&lt;30),"20-29")</f>
        <v>40-49</v>
      </c>
      <c r="B317" s="1" t="str" cm="1">
        <f t="array" ref="B317">_xlfn.IFS(AO317=1,$AO$1,AP317=1,$AP$1,AQ317=1,$AQ$1,AR317=1,$AR$1,AS317=1,$AS$1)</f>
        <v>Graduation</v>
      </c>
      <c r="C317" s="1" t="str" cm="1">
        <f t="array" ref="C317">_xlfn.IFS(AJ317=1,$AJ$1,AK317=1,$AK$1,AL317=1,$AL$1,AM317=1,$AM$1,AN317=1,$AN$1)</f>
        <v>Married</v>
      </c>
      <c r="D317" s="1">
        <v>1</v>
      </c>
      <c r="E317" s="1">
        <v>1</v>
      </c>
      <c r="F317" s="1" t="str" cm="1">
        <f t="array" ref="F317">_xlfn.IFS(AV317&lt;43783,"1.Low Income",AND(AV317&gt;=43783,AV317&lt;=64856),"2.Mid Income",AV317&gt;64856,"3.High Income")</f>
        <v>3.High Income</v>
      </c>
      <c r="G317" s="1" t="str" cm="1">
        <f t="array" ref="G317">_xlfn.IFS(AU317&lt;=30,"&lt;1 month",AND(AU317&gt;30,AU317&lt;=60),"1-2months",AU317&gt;60,"2months +")</f>
        <v>2months +</v>
      </c>
      <c r="H317" s="1" t="str" cm="1">
        <f t="array" ref="H317">_xlfn.IFS(AT317&lt;5,"&lt;5times",AND(AT317&gt;=5,AT317&lt;=10),"05-10times",AND(AT317&gt;=11,AT317&lt;=15),"11-15times",AT317&gt;=16,"16times or more")</f>
        <v>&lt;5times</v>
      </c>
      <c r="I317" s="1" t="s">
        <v>99</v>
      </c>
      <c r="J317" s="1" t="str">
        <f t="shared" si="9"/>
        <v>7-8 years</v>
      </c>
      <c r="K317" s="2">
        <v>239</v>
      </c>
      <c r="L317" s="2">
        <v>13</v>
      </c>
      <c r="M317" s="2">
        <v>143</v>
      </c>
      <c r="N317" s="2">
        <v>45</v>
      </c>
      <c r="O317" s="2">
        <v>4</v>
      </c>
      <c r="P317" s="2">
        <v>52</v>
      </c>
      <c r="Q317" s="8">
        <v>0</v>
      </c>
      <c r="R317" s="8">
        <v>0</v>
      </c>
      <c r="S317" s="8">
        <v>0</v>
      </c>
      <c r="T317" s="8">
        <v>0</v>
      </c>
      <c r="U317" s="8">
        <v>0</v>
      </c>
      <c r="V317" s="8">
        <v>0</v>
      </c>
      <c r="W317" s="6">
        <v>9</v>
      </c>
      <c r="X317" s="6">
        <v>6</v>
      </c>
      <c r="Y317" s="6">
        <v>2</v>
      </c>
      <c r="Z317" s="6">
        <v>7</v>
      </c>
      <c r="AB317" s="1">
        <v>889</v>
      </c>
      <c r="AC317" s="1">
        <v>863</v>
      </c>
      <c r="AD317" s="1">
        <v>0</v>
      </c>
      <c r="AE317" s="1">
        <v>3</v>
      </c>
      <c r="AF317" s="1">
        <v>11</v>
      </c>
      <c r="AG317" s="1">
        <v>44</v>
      </c>
      <c r="AH317" s="1">
        <v>2756</v>
      </c>
      <c r="AI317" s="11">
        <f t="shared" si="8"/>
        <v>7.5506849315068489</v>
      </c>
      <c r="AJ317" s="1">
        <v>0</v>
      </c>
      <c r="AK317" s="1">
        <v>1</v>
      </c>
      <c r="AL317" s="1">
        <v>0</v>
      </c>
      <c r="AM317" s="1">
        <v>0</v>
      </c>
      <c r="AN317" s="1">
        <v>0</v>
      </c>
      <c r="AO317" s="1">
        <v>0</v>
      </c>
      <c r="AP317" s="1">
        <v>0</v>
      </c>
      <c r="AQ317" s="1">
        <v>1</v>
      </c>
      <c r="AR317" s="1">
        <v>0</v>
      </c>
      <c r="AS317" s="1">
        <v>0</v>
      </c>
      <c r="AT317" s="1">
        <v>3</v>
      </c>
      <c r="AU317" s="1">
        <v>76</v>
      </c>
      <c r="AV317" s="1">
        <v>70713</v>
      </c>
    </row>
    <row r="318" spans="1:48" s="1" customFormat="1" x14ac:dyDescent="0.25">
      <c r="A318" s="1" t="str" cm="1">
        <f t="array" ref="A318">_xlfn.IFS(AG318&gt;=70,"70 and Older",AND(AG318&gt;=60,AG318&lt;70),"60-69",AND(AG318&gt;=50,AG318&lt;60),"50-59",AND(AG318&gt;=40,AG318&lt;50),"40-49",AND(AG318&gt;=30,AG318&lt;40),"30-39",AND(AG318&gt;=20,AG318&lt;30),"20-29")</f>
        <v>30-39</v>
      </c>
      <c r="B318" s="1" t="str" cm="1">
        <f t="array" ref="B318">_xlfn.IFS(AO318=1,$AO$1,AP318=1,$AP$1,AQ318=1,$AQ$1,AR318=1,$AR$1,AS318=1,$AS$1)</f>
        <v>Graduation</v>
      </c>
      <c r="C318" s="1" t="str" cm="1">
        <f t="array" ref="C318">_xlfn.IFS(AJ318=1,$AJ$1,AK318=1,$AK$1,AL318=1,$AL$1,AM318=1,$AM$1,AN318=1,$AN$1)</f>
        <v>Married</v>
      </c>
      <c r="D318" s="1">
        <v>0</v>
      </c>
      <c r="E318" s="1">
        <v>1</v>
      </c>
      <c r="F318" s="1" t="str" cm="1">
        <f t="array" ref="F318">_xlfn.IFS(AV318&lt;43783,"1.Low Income",AND(AV318&gt;=43783,AV318&lt;=64856),"2.Mid Income",AV318&gt;64856,"3.High Income")</f>
        <v>3.High Income</v>
      </c>
      <c r="G318" s="1" t="str" cm="1">
        <f t="array" ref="G318">_xlfn.IFS(AU318&lt;=30,"&lt;1 month",AND(AU318&gt;30,AU318&lt;=60),"1-2months",AU318&gt;60,"2months +")</f>
        <v>&lt;1 month</v>
      </c>
      <c r="H318" s="1" t="str" cm="1">
        <f t="array" ref="H318">_xlfn.IFS(AT318&lt;5,"&lt;5times",AND(AT318&gt;=5,AT318&lt;=10),"05-10times",AND(AT318&gt;=11,AT318&lt;=15),"11-15times",AT318&gt;=16,"16times or more")</f>
        <v>&lt;5times</v>
      </c>
      <c r="I318" s="1" t="s">
        <v>99</v>
      </c>
      <c r="J318" s="1" t="str">
        <f t="shared" si="9"/>
        <v>7-8 years</v>
      </c>
      <c r="K318" s="2">
        <v>815</v>
      </c>
      <c r="L318" s="2">
        <v>8</v>
      </c>
      <c r="M318" s="2">
        <v>53</v>
      </c>
      <c r="N318" s="2">
        <v>11</v>
      </c>
      <c r="O318" s="2">
        <v>0</v>
      </c>
      <c r="P318" s="2">
        <v>70</v>
      </c>
      <c r="Q318" s="8">
        <v>0</v>
      </c>
      <c r="R318" s="8">
        <v>0</v>
      </c>
      <c r="S318" s="8">
        <v>0</v>
      </c>
      <c r="T318" s="8">
        <v>1</v>
      </c>
      <c r="U318" s="8">
        <v>0</v>
      </c>
      <c r="V318" s="8">
        <v>0</v>
      </c>
      <c r="W318" s="6">
        <v>4</v>
      </c>
      <c r="X318" s="6">
        <v>2</v>
      </c>
      <c r="Y318" s="6">
        <v>2</v>
      </c>
      <c r="Z318" s="6">
        <v>9</v>
      </c>
      <c r="AB318" s="1">
        <v>1460</v>
      </c>
      <c r="AC318" s="1">
        <v>1365</v>
      </c>
      <c r="AD318" s="1">
        <v>1</v>
      </c>
      <c r="AE318" s="1">
        <v>3</v>
      </c>
      <c r="AF318" s="1">
        <v>11</v>
      </c>
      <c r="AG318" s="1">
        <v>38</v>
      </c>
      <c r="AH318" s="1">
        <v>2756</v>
      </c>
      <c r="AI318" s="11">
        <f t="shared" si="8"/>
        <v>7.5506849315068489</v>
      </c>
      <c r="AJ318" s="1">
        <v>0</v>
      </c>
      <c r="AK318" s="1">
        <v>1</v>
      </c>
      <c r="AL318" s="1">
        <v>0</v>
      </c>
      <c r="AM318" s="1">
        <v>0</v>
      </c>
      <c r="AN318" s="1">
        <v>0</v>
      </c>
      <c r="AO318" s="1">
        <v>0</v>
      </c>
      <c r="AP318" s="1">
        <v>0</v>
      </c>
      <c r="AQ318" s="1">
        <v>1</v>
      </c>
      <c r="AR318" s="1">
        <v>0</v>
      </c>
      <c r="AS318" s="1">
        <v>0</v>
      </c>
      <c r="AT318" s="1">
        <v>4</v>
      </c>
      <c r="AU318" s="1">
        <v>29</v>
      </c>
      <c r="AV318" s="1">
        <v>68118</v>
      </c>
    </row>
    <row r="319" spans="1:48" s="1" customFormat="1" x14ac:dyDescent="0.25">
      <c r="A319" s="1" t="str" cm="1">
        <f t="array" ref="A319">_xlfn.IFS(AG319&gt;=70,"70 and Older",AND(AG319&gt;=60,AG319&lt;70),"60-69",AND(AG319&gt;=50,AG319&lt;60),"50-59",AND(AG319&gt;=40,AG319&lt;50),"40-49",AND(AG319&gt;=30,AG319&lt;40),"30-39",AND(AG319&gt;=20,AG319&lt;30),"20-29")</f>
        <v>40-49</v>
      </c>
      <c r="B319" s="1" t="str" cm="1">
        <f t="array" ref="B319">_xlfn.IFS(AO319=1,$AO$1,AP319=1,$AP$1,AQ319=1,$AQ$1,AR319=1,$AR$1,AS319=1,$AS$1)</f>
        <v>2nd Cycle</v>
      </c>
      <c r="C319" s="1" t="str" cm="1">
        <f t="array" ref="C319">_xlfn.IFS(AJ319=1,$AJ$1,AK319=1,$AK$1,AL319=1,$AL$1,AM319=1,$AM$1,AN319=1,$AN$1)</f>
        <v>Single</v>
      </c>
      <c r="D319" s="1">
        <v>1</v>
      </c>
      <c r="E319" s="1">
        <v>1</v>
      </c>
      <c r="F319" s="1" t="str" cm="1">
        <f t="array" ref="F319">_xlfn.IFS(AV319&lt;43783,"1.Low Income",AND(AV319&gt;=43783,AV319&lt;=64856),"2.Mid Income",AV319&gt;64856,"3.High Income")</f>
        <v>3.High Income</v>
      </c>
      <c r="G319" s="1" t="str" cm="1">
        <f t="array" ref="G319">_xlfn.IFS(AU319&lt;=30,"&lt;1 month",AND(AU319&gt;30,AU319&lt;=60),"1-2months",AU319&gt;60,"2months +")</f>
        <v>1-2months</v>
      </c>
      <c r="H319" s="1" t="str" cm="1">
        <f t="array" ref="H319">_xlfn.IFS(AT319&lt;5,"&lt;5times",AND(AT319&gt;=5,AT319&lt;=10),"05-10times",AND(AT319&gt;=11,AT319&lt;=15),"11-15times",AT319&gt;=16,"16times or more")</f>
        <v>&lt;5times</v>
      </c>
      <c r="I319" s="1" t="s">
        <v>99</v>
      </c>
      <c r="J319" s="1" t="str">
        <f t="shared" si="9"/>
        <v>7-8 years</v>
      </c>
      <c r="K319" s="2">
        <v>38</v>
      </c>
      <c r="L319" s="2">
        <v>4</v>
      </c>
      <c r="M319" s="2">
        <v>22</v>
      </c>
      <c r="N319" s="2">
        <v>4</v>
      </c>
      <c r="O319" s="2">
        <v>2</v>
      </c>
      <c r="P319" s="2">
        <v>20</v>
      </c>
      <c r="Q319" s="8">
        <v>0</v>
      </c>
      <c r="R319" s="8">
        <v>0</v>
      </c>
      <c r="S319" s="8">
        <v>0</v>
      </c>
      <c r="T319" s="8">
        <v>0</v>
      </c>
      <c r="U319" s="8">
        <v>0</v>
      </c>
      <c r="V319" s="8">
        <v>0</v>
      </c>
      <c r="W319" s="6">
        <v>4</v>
      </c>
      <c r="X319" s="6">
        <v>3</v>
      </c>
      <c r="Y319" s="6">
        <v>1</v>
      </c>
      <c r="Z319" s="6">
        <v>3</v>
      </c>
      <c r="AB319" s="1">
        <v>43</v>
      </c>
      <c r="AC319" s="1">
        <v>14</v>
      </c>
      <c r="AD319" s="1">
        <v>0</v>
      </c>
      <c r="AE319" s="1">
        <v>3</v>
      </c>
      <c r="AF319" s="1">
        <v>11</v>
      </c>
      <c r="AG319" s="1">
        <v>45</v>
      </c>
      <c r="AH319" s="1">
        <v>2756</v>
      </c>
      <c r="AI319" s="11">
        <f t="shared" si="8"/>
        <v>7.5506849315068489</v>
      </c>
      <c r="AJ319" s="1">
        <v>0</v>
      </c>
      <c r="AK319" s="1">
        <v>0</v>
      </c>
      <c r="AL319" s="1">
        <v>1</v>
      </c>
      <c r="AM319" s="1">
        <v>0</v>
      </c>
      <c r="AN319" s="1">
        <v>0</v>
      </c>
      <c r="AO319" s="1">
        <v>1</v>
      </c>
      <c r="AP319" s="1">
        <v>0</v>
      </c>
      <c r="AQ319" s="1">
        <v>0</v>
      </c>
      <c r="AR319" s="1">
        <v>0</v>
      </c>
      <c r="AS319" s="1">
        <v>0</v>
      </c>
      <c r="AT319" s="1">
        <v>4</v>
      </c>
      <c r="AU319" s="1">
        <v>31</v>
      </c>
      <c r="AV319" s="1">
        <v>65526</v>
      </c>
    </row>
    <row r="320" spans="1:48" s="1" customFormat="1" x14ac:dyDescent="0.25">
      <c r="A320" s="1" t="str" cm="1">
        <f t="array" ref="A320">_xlfn.IFS(AG320&gt;=70,"70 and Older",AND(AG320&gt;=60,AG320&lt;70),"60-69",AND(AG320&gt;=50,AG320&lt;60),"50-59",AND(AG320&gt;=40,AG320&lt;50),"40-49",AND(AG320&gt;=30,AG320&lt;40),"30-39",AND(AG320&gt;=20,AG320&lt;30),"20-29")</f>
        <v>50-59</v>
      </c>
      <c r="B320" s="1" t="str" cm="1">
        <f t="array" ref="B320">_xlfn.IFS(AO320=1,$AO$1,AP320=1,$AP$1,AQ320=1,$AQ$1,AR320=1,$AR$1,AS320=1,$AS$1)</f>
        <v>PhD</v>
      </c>
      <c r="C320" s="1" t="str" cm="1">
        <f t="array" ref="C320">_xlfn.IFS(AJ320=1,$AJ$1,AK320=1,$AK$1,AL320=1,$AL$1,AM320=1,$AM$1,AN320=1,$AN$1)</f>
        <v>Single</v>
      </c>
      <c r="D320" s="1">
        <v>1</v>
      </c>
      <c r="E320" s="1">
        <v>2</v>
      </c>
      <c r="F320" s="1" t="str" cm="1">
        <f t="array" ref="F320">_xlfn.IFS(AV320&lt;43783,"1.Low Income",AND(AV320&gt;=43783,AV320&lt;=64856),"2.Mid Income",AV320&gt;64856,"3.High Income")</f>
        <v>2.Mid Income</v>
      </c>
      <c r="G320" s="1" t="str" cm="1">
        <f t="array" ref="G320">_xlfn.IFS(AU320&lt;=30,"&lt;1 month",AND(AU320&gt;30,AU320&lt;=60),"1-2months",AU320&gt;60,"2months +")</f>
        <v>&lt;1 month</v>
      </c>
      <c r="H320" s="1" t="str" cm="1">
        <f t="array" ref="H320">_xlfn.IFS(AT320&lt;5,"&lt;5times",AND(AT320&gt;=5,AT320&lt;=10),"05-10times",AND(AT320&gt;=11,AT320&lt;=15),"11-15times",AT320&gt;=16,"16times or more")</f>
        <v>05-10times</v>
      </c>
      <c r="I320" s="1" t="s">
        <v>99</v>
      </c>
      <c r="J320" s="1" t="str">
        <f t="shared" si="9"/>
        <v>7-8 years</v>
      </c>
      <c r="K320" s="2">
        <v>144</v>
      </c>
      <c r="L320" s="2">
        <v>2</v>
      </c>
      <c r="M320" s="2">
        <v>99</v>
      </c>
      <c r="N320" s="2">
        <v>7</v>
      </c>
      <c r="O320" s="2">
        <v>2</v>
      </c>
      <c r="P320" s="2">
        <v>30</v>
      </c>
      <c r="Q320" s="8">
        <v>0</v>
      </c>
      <c r="R320" s="8">
        <v>0</v>
      </c>
      <c r="S320" s="8">
        <v>0</v>
      </c>
      <c r="T320" s="8">
        <v>0</v>
      </c>
      <c r="U320" s="8">
        <v>0</v>
      </c>
      <c r="V320" s="8">
        <v>0</v>
      </c>
      <c r="W320" s="6">
        <v>5</v>
      </c>
      <c r="X320" s="6">
        <v>6</v>
      </c>
      <c r="Y320" s="6">
        <v>1</v>
      </c>
      <c r="Z320" s="6">
        <v>4</v>
      </c>
      <c r="AB320" s="1">
        <v>841</v>
      </c>
      <c r="AC320" s="1">
        <v>800</v>
      </c>
      <c r="AD320" s="1">
        <v>0</v>
      </c>
      <c r="AE320" s="1">
        <v>3</v>
      </c>
      <c r="AF320" s="1">
        <v>11</v>
      </c>
      <c r="AG320" s="1">
        <v>51</v>
      </c>
      <c r="AH320" s="1">
        <v>2756</v>
      </c>
      <c r="AI320" s="11">
        <f t="shared" si="8"/>
        <v>7.5506849315068489</v>
      </c>
      <c r="AJ320" s="1">
        <v>0</v>
      </c>
      <c r="AK320" s="1">
        <v>0</v>
      </c>
      <c r="AL320" s="1">
        <v>1</v>
      </c>
      <c r="AM320" s="1">
        <v>0</v>
      </c>
      <c r="AN320" s="1">
        <v>0</v>
      </c>
      <c r="AO320" s="1">
        <v>0</v>
      </c>
      <c r="AP320" s="1">
        <v>0</v>
      </c>
      <c r="AQ320" s="1">
        <v>0</v>
      </c>
      <c r="AR320" s="1">
        <v>0</v>
      </c>
      <c r="AS320" s="1">
        <v>1</v>
      </c>
      <c r="AT320" s="1">
        <v>5</v>
      </c>
      <c r="AU320" s="1">
        <v>8</v>
      </c>
      <c r="AV320" s="1">
        <v>62503</v>
      </c>
    </row>
    <row r="321" spans="1:48" s="1" customFormat="1" x14ac:dyDescent="0.25">
      <c r="A321" s="1" t="str" cm="1">
        <f t="array" ref="A321">_xlfn.IFS(AG321&gt;=70,"70 and Older",AND(AG321&gt;=60,AG321&lt;70),"60-69",AND(AG321&gt;=50,AG321&lt;60),"50-59",AND(AG321&gt;=40,AG321&lt;50),"40-49",AND(AG321&gt;=30,AG321&lt;40),"30-39",AND(AG321&gt;=20,AG321&lt;30),"20-29")</f>
        <v>50-59</v>
      </c>
      <c r="B321" s="1" t="str" cm="1">
        <f t="array" ref="B321">_xlfn.IFS(AO321=1,$AO$1,AP321=1,$AP$1,AQ321=1,$AQ$1,AR321=1,$AR$1,AS321=1,$AS$1)</f>
        <v>Graduation</v>
      </c>
      <c r="C321" s="1" t="str" cm="1">
        <f t="array" ref="C321">_xlfn.IFS(AJ321=1,$AJ$1,AK321=1,$AK$1,AL321=1,$AL$1,AM321=1,$AM$1,AN321=1,$AN$1)</f>
        <v>Single</v>
      </c>
      <c r="D321" s="1">
        <v>1</v>
      </c>
      <c r="E321" s="1">
        <v>0</v>
      </c>
      <c r="F321" s="1" t="str" cm="1">
        <f t="array" ref="F321">_xlfn.IFS(AV321&lt;43783,"1.Low Income",AND(AV321&gt;=43783,AV321&lt;=64856),"2.Mid Income",AV321&gt;64856,"3.High Income")</f>
        <v>2.Mid Income</v>
      </c>
      <c r="G321" s="1" t="str" cm="1">
        <f t="array" ref="G321">_xlfn.IFS(AU321&lt;=30,"&lt;1 month",AND(AU321&gt;30,AU321&lt;=60),"1-2months",AU321&gt;60,"2months +")</f>
        <v>1-2months</v>
      </c>
      <c r="H321" s="1" t="str" cm="1">
        <f t="array" ref="H321">_xlfn.IFS(AT321&lt;5,"&lt;5times",AND(AT321&gt;=5,AT321&lt;=10),"05-10times",AND(AT321&gt;=11,AT321&lt;=15),"11-15times",AT321&gt;=16,"16times or more")</f>
        <v>05-10times</v>
      </c>
      <c r="I321" s="1" t="s">
        <v>99</v>
      </c>
      <c r="J321" s="1" t="str">
        <f t="shared" si="9"/>
        <v>7-8 years</v>
      </c>
      <c r="K321" s="2">
        <v>10</v>
      </c>
      <c r="L321" s="2">
        <v>1</v>
      </c>
      <c r="M321" s="2">
        <v>18</v>
      </c>
      <c r="N321" s="2">
        <v>10</v>
      </c>
      <c r="O321" s="2">
        <v>4</v>
      </c>
      <c r="P321" s="2">
        <v>7</v>
      </c>
      <c r="Q321" s="8">
        <v>0</v>
      </c>
      <c r="R321" s="8">
        <v>0</v>
      </c>
      <c r="S321" s="8">
        <v>0</v>
      </c>
      <c r="T321" s="8">
        <v>0</v>
      </c>
      <c r="U321" s="8">
        <v>0</v>
      </c>
      <c r="V321" s="8">
        <v>0</v>
      </c>
      <c r="W321" s="6">
        <v>1</v>
      </c>
      <c r="X321" s="6">
        <v>1</v>
      </c>
      <c r="Y321" s="6">
        <v>1</v>
      </c>
      <c r="Z321" s="6">
        <v>2</v>
      </c>
      <c r="AB321" s="1">
        <v>118</v>
      </c>
      <c r="AC321" s="1">
        <v>69</v>
      </c>
      <c r="AD321" s="1">
        <v>0</v>
      </c>
      <c r="AE321" s="1">
        <v>3</v>
      </c>
      <c r="AF321" s="1">
        <v>11</v>
      </c>
      <c r="AG321" s="1">
        <v>57</v>
      </c>
      <c r="AH321" s="1">
        <v>2756</v>
      </c>
      <c r="AI321" s="11">
        <f t="shared" si="8"/>
        <v>7.5506849315068489</v>
      </c>
      <c r="AJ321" s="1">
        <v>0</v>
      </c>
      <c r="AK321" s="1">
        <v>0</v>
      </c>
      <c r="AL321" s="1">
        <v>1</v>
      </c>
      <c r="AM321" s="1">
        <v>0</v>
      </c>
      <c r="AN321" s="1">
        <v>0</v>
      </c>
      <c r="AO321" s="1">
        <v>0</v>
      </c>
      <c r="AP321" s="1">
        <v>0</v>
      </c>
      <c r="AQ321" s="1">
        <v>1</v>
      </c>
      <c r="AR321" s="1">
        <v>0</v>
      </c>
      <c r="AS321" s="1">
        <v>0</v>
      </c>
      <c r="AT321" s="1">
        <v>5</v>
      </c>
      <c r="AU321" s="1">
        <v>46</v>
      </c>
      <c r="AV321" s="1">
        <v>58597</v>
      </c>
    </row>
    <row r="322" spans="1:48" s="1" customFormat="1" x14ac:dyDescent="0.25">
      <c r="A322" s="1" t="str" cm="1">
        <f t="array" ref="A322">_xlfn.IFS(AG322&gt;=70,"70 and Older",AND(AG322&gt;=60,AG322&lt;70),"60-69",AND(AG322&gt;=50,AG322&lt;60),"50-59",AND(AG322&gt;=40,AG322&lt;50),"40-49",AND(AG322&gt;=30,AG322&lt;40),"30-39",AND(AG322&gt;=20,AG322&lt;30),"20-29")</f>
        <v>50-59</v>
      </c>
      <c r="B322" s="1" t="str" cm="1">
        <f t="array" ref="B322">_xlfn.IFS(AO322=1,$AO$1,AP322=1,$AP$1,AQ322=1,$AQ$1,AR322=1,$AR$1,AS322=1,$AS$1)</f>
        <v>Graduation</v>
      </c>
      <c r="C322" s="1" t="str" cm="1">
        <f t="array" ref="C322">_xlfn.IFS(AJ322=1,$AJ$1,AK322=1,$AK$1,AL322=1,$AL$1,AM322=1,$AM$1,AN322=1,$AN$1)</f>
        <v>Married</v>
      </c>
      <c r="D322" s="1">
        <v>0</v>
      </c>
      <c r="E322" s="1">
        <v>0</v>
      </c>
      <c r="F322" s="1" t="str" cm="1">
        <f t="array" ref="F322">_xlfn.IFS(AV322&lt;43783,"1.Low Income",AND(AV322&gt;=43783,AV322&lt;=64856),"2.Mid Income",AV322&gt;64856,"3.High Income")</f>
        <v>3.High Income</v>
      </c>
      <c r="G322" s="1" t="str" cm="1">
        <f t="array" ref="G322">_xlfn.IFS(AU322&lt;=30,"&lt;1 month",AND(AU322&gt;30,AU322&lt;=60),"1-2months",AU322&gt;60,"2months +")</f>
        <v>2months +</v>
      </c>
      <c r="H322" s="1" t="str" cm="1">
        <f t="array" ref="H322">_xlfn.IFS(AT322&lt;5,"&lt;5times",AND(AT322&gt;=5,AT322&lt;=10),"05-10times",AND(AT322&gt;=11,AT322&lt;=15),"11-15times",AT322&gt;=16,"16times or more")</f>
        <v>&lt;5times</v>
      </c>
      <c r="I322" s="1" t="s">
        <v>99</v>
      </c>
      <c r="J322" s="1" t="str">
        <f t="shared" si="9"/>
        <v>7-8 years</v>
      </c>
      <c r="K322" s="2">
        <v>557</v>
      </c>
      <c r="L322" s="2">
        <v>129</v>
      </c>
      <c r="M322" s="2">
        <v>761</v>
      </c>
      <c r="N322" s="2">
        <v>29</v>
      </c>
      <c r="O322" s="2">
        <v>185</v>
      </c>
      <c r="P322" s="2">
        <v>111</v>
      </c>
      <c r="Q322" s="8">
        <v>0</v>
      </c>
      <c r="R322" s="8">
        <v>0</v>
      </c>
      <c r="S322" s="8">
        <v>0</v>
      </c>
      <c r="T322" s="8">
        <v>0</v>
      </c>
      <c r="U322" s="8">
        <v>1</v>
      </c>
      <c r="V322" s="8">
        <v>0</v>
      </c>
      <c r="W322" s="6">
        <v>1</v>
      </c>
      <c r="X322" s="6">
        <v>5</v>
      </c>
      <c r="Y322" s="6">
        <v>6</v>
      </c>
      <c r="Z322" s="6">
        <v>7</v>
      </c>
      <c r="AB322" s="1">
        <v>1571</v>
      </c>
      <c r="AC322" s="1">
        <v>1545</v>
      </c>
      <c r="AD322" s="1">
        <v>1</v>
      </c>
      <c r="AE322" s="1">
        <v>3</v>
      </c>
      <c r="AF322" s="1">
        <v>11</v>
      </c>
      <c r="AG322" s="1">
        <v>54</v>
      </c>
      <c r="AH322" s="1">
        <v>2755</v>
      </c>
      <c r="AI322" s="11">
        <f t="shared" ref="AI322:AI385" si="10">AH322/365</f>
        <v>7.5479452054794525</v>
      </c>
      <c r="AJ322" s="1">
        <v>0</v>
      </c>
      <c r="AK322" s="1">
        <v>1</v>
      </c>
      <c r="AL322" s="1">
        <v>0</v>
      </c>
      <c r="AM322" s="1">
        <v>0</v>
      </c>
      <c r="AN322" s="1">
        <v>0</v>
      </c>
      <c r="AO322" s="1">
        <v>0</v>
      </c>
      <c r="AP322" s="1">
        <v>0</v>
      </c>
      <c r="AQ322" s="1">
        <v>1</v>
      </c>
      <c r="AR322" s="1">
        <v>0</v>
      </c>
      <c r="AS322" s="1">
        <v>0</v>
      </c>
      <c r="AT322" s="1">
        <v>1</v>
      </c>
      <c r="AU322" s="1">
        <v>92</v>
      </c>
      <c r="AV322" s="1">
        <v>84618</v>
      </c>
    </row>
    <row r="323" spans="1:48" s="1" customFormat="1" x14ac:dyDescent="0.25">
      <c r="A323" s="1" t="str" cm="1">
        <f t="array" ref="A323">_xlfn.IFS(AG323&gt;=70,"70 and Older",AND(AG323&gt;=60,AG323&lt;70),"60-69",AND(AG323&gt;=50,AG323&lt;60),"50-59",AND(AG323&gt;=40,AG323&lt;50),"40-49",AND(AG323&gt;=30,AG323&lt;40),"30-39",AND(AG323&gt;=20,AG323&lt;30),"20-29")</f>
        <v>20-29</v>
      </c>
      <c r="B323" s="1" t="str" cm="1">
        <f t="array" ref="B323">_xlfn.IFS(AO323=1,$AO$1,AP323=1,$AP$1,AQ323=1,$AQ$1,AR323=1,$AR$1,AS323=1,$AS$1)</f>
        <v>PhD</v>
      </c>
      <c r="C323" s="1" t="str" cm="1">
        <f t="array" ref="C323">_xlfn.IFS(AJ323=1,$AJ$1,AK323=1,$AK$1,AL323=1,$AL$1,AM323=1,$AM$1,AN323=1,$AN$1)</f>
        <v>Single</v>
      </c>
      <c r="D323" s="1">
        <v>0</v>
      </c>
      <c r="E323" s="1">
        <v>1</v>
      </c>
      <c r="F323" s="1" t="str" cm="1">
        <f t="array" ref="F323">_xlfn.IFS(AV323&lt;43783,"1.Low Income",AND(AV323&gt;=43783,AV323&lt;=64856),"2.Mid Income",AV323&gt;64856,"3.High Income")</f>
        <v>3.High Income</v>
      </c>
      <c r="G323" s="1" t="str" cm="1">
        <f t="array" ref="G323">_xlfn.IFS(AU323&lt;=30,"&lt;1 month",AND(AU323&gt;30,AU323&lt;=60),"1-2months",AU323&gt;60,"2months +")</f>
        <v>2months +</v>
      </c>
      <c r="H323" s="1" t="str" cm="1">
        <f t="array" ref="H323">_xlfn.IFS(AT323&lt;5,"&lt;5times",AND(AT323&gt;=5,AT323&lt;=10),"05-10times",AND(AT323&gt;=11,AT323&lt;=15),"11-15times",AT323&gt;=16,"16times or more")</f>
        <v>&lt;5times</v>
      </c>
      <c r="I323" s="1" t="s">
        <v>99</v>
      </c>
      <c r="J323" s="1" t="str">
        <f t="shared" ref="J323:J386" si="11">IF(AI323&gt;7,"7-8 years",IF(AND(AI323&gt;6,AI323&lt;=7),"6-7 years",IF(AI323&lt;=6,"4-6 years","invalid")))</f>
        <v>7-8 years</v>
      </c>
      <c r="K323" s="2">
        <v>372</v>
      </c>
      <c r="L323" s="2">
        <v>18</v>
      </c>
      <c r="M323" s="2">
        <v>126</v>
      </c>
      <c r="N323" s="2">
        <v>47</v>
      </c>
      <c r="O323" s="2">
        <v>48</v>
      </c>
      <c r="P323" s="2">
        <v>78</v>
      </c>
      <c r="Q323" s="8">
        <v>0</v>
      </c>
      <c r="R323" s="8">
        <v>0</v>
      </c>
      <c r="S323" s="8">
        <v>0</v>
      </c>
      <c r="T323" s="8">
        <v>0</v>
      </c>
      <c r="U323" s="8">
        <v>0</v>
      </c>
      <c r="V323" s="8">
        <v>0</v>
      </c>
      <c r="W323" s="6">
        <v>2</v>
      </c>
      <c r="X323" s="6">
        <v>5</v>
      </c>
      <c r="Y323" s="6">
        <v>2</v>
      </c>
      <c r="Z323" s="6">
        <v>11</v>
      </c>
      <c r="AB323" s="1">
        <v>1734</v>
      </c>
      <c r="AC323" s="1">
        <v>1648</v>
      </c>
      <c r="AD323" s="1">
        <v>1</v>
      </c>
      <c r="AE323" s="1">
        <v>3</v>
      </c>
      <c r="AF323" s="1">
        <v>11</v>
      </c>
      <c r="AG323" s="1">
        <v>29</v>
      </c>
      <c r="AH323" s="1">
        <v>2755</v>
      </c>
      <c r="AI323" s="11">
        <f t="shared" si="10"/>
        <v>7.5479452054794525</v>
      </c>
      <c r="AJ323" s="1">
        <v>0</v>
      </c>
      <c r="AK323" s="1">
        <v>0</v>
      </c>
      <c r="AL323" s="1">
        <v>1</v>
      </c>
      <c r="AM323" s="1">
        <v>0</v>
      </c>
      <c r="AN323" s="1">
        <v>0</v>
      </c>
      <c r="AO323" s="1">
        <v>0</v>
      </c>
      <c r="AP323" s="1">
        <v>0</v>
      </c>
      <c r="AQ323" s="1">
        <v>0</v>
      </c>
      <c r="AR323" s="1">
        <v>0</v>
      </c>
      <c r="AS323" s="1">
        <v>1</v>
      </c>
      <c r="AT323" s="1">
        <v>2</v>
      </c>
      <c r="AU323" s="1">
        <v>93</v>
      </c>
      <c r="AV323" s="1">
        <v>78499</v>
      </c>
    </row>
    <row r="324" spans="1:48" s="1" customFormat="1" x14ac:dyDescent="0.25">
      <c r="A324" s="1" t="str" cm="1">
        <f t="array" ref="A324">_xlfn.IFS(AG324&gt;=70,"70 and Older",AND(AG324&gt;=60,AG324&lt;70),"60-69",AND(AG324&gt;=50,AG324&lt;60),"50-59",AND(AG324&gt;=40,AG324&lt;50),"40-49",AND(AG324&gt;=30,AG324&lt;40),"30-39",AND(AG324&gt;=20,AG324&lt;30),"20-29")</f>
        <v>40-49</v>
      </c>
      <c r="B324" s="1" t="str" cm="1">
        <f t="array" ref="B324">_xlfn.IFS(AO324=1,$AO$1,AP324=1,$AP$1,AQ324=1,$AQ$1,AR324=1,$AR$1,AS324=1,$AS$1)</f>
        <v>PhD</v>
      </c>
      <c r="C324" s="1" t="str" cm="1">
        <f t="array" ref="C324">_xlfn.IFS(AJ324=1,$AJ$1,AK324=1,$AK$1,AL324=1,$AL$1,AM324=1,$AM$1,AN324=1,$AN$1)</f>
        <v>Married</v>
      </c>
      <c r="D324" s="1">
        <v>0</v>
      </c>
      <c r="E324" s="1">
        <v>0</v>
      </c>
      <c r="F324" s="1" t="str" cm="1">
        <f t="array" ref="F324">_xlfn.IFS(AV324&lt;43783,"1.Low Income",AND(AV324&gt;=43783,AV324&lt;=64856),"2.Mid Income",AV324&gt;64856,"3.High Income")</f>
        <v>3.High Income</v>
      </c>
      <c r="G324" s="1" t="str" cm="1">
        <f t="array" ref="G324">_xlfn.IFS(AU324&lt;=30,"&lt;1 month",AND(AU324&gt;30,AU324&lt;=60),"1-2months",AU324&gt;60,"2months +")</f>
        <v>2months +</v>
      </c>
      <c r="H324" s="1" t="str" cm="1">
        <f t="array" ref="H324">_xlfn.IFS(AT324&lt;5,"&lt;5times",AND(AT324&gt;=5,AT324&lt;=10),"05-10times",AND(AT324&gt;=11,AT324&lt;=15),"11-15times",AT324&gt;=16,"16times or more")</f>
        <v>&lt;5times</v>
      </c>
      <c r="I324" s="1" t="s">
        <v>99</v>
      </c>
      <c r="J324" s="1" t="str">
        <f t="shared" si="11"/>
        <v>7-8 years</v>
      </c>
      <c r="K324" s="2">
        <v>40</v>
      </c>
      <c r="L324" s="2">
        <v>15</v>
      </c>
      <c r="M324" s="2">
        <v>15</v>
      </c>
      <c r="N324" s="2">
        <v>17</v>
      </c>
      <c r="O324" s="2">
        <v>6</v>
      </c>
      <c r="P324" s="2">
        <v>7</v>
      </c>
      <c r="Q324" s="8">
        <v>0</v>
      </c>
      <c r="R324" s="8">
        <v>0</v>
      </c>
      <c r="S324" s="8">
        <v>0</v>
      </c>
      <c r="T324" s="8">
        <v>0</v>
      </c>
      <c r="U324" s="8">
        <v>0</v>
      </c>
      <c r="V324" s="8">
        <v>0</v>
      </c>
      <c r="W324" s="6">
        <v>1</v>
      </c>
      <c r="X324" s="6">
        <v>2</v>
      </c>
      <c r="Y324" s="6">
        <v>1</v>
      </c>
      <c r="Z324" s="6">
        <v>3</v>
      </c>
      <c r="AB324" s="1">
        <v>213</v>
      </c>
      <c r="AC324" s="1">
        <v>211</v>
      </c>
      <c r="AD324" s="1">
        <v>1</v>
      </c>
      <c r="AE324" s="1">
        <v>3</v>
      </c>
      <c r="AF324" s="1">
        <v>11</v>
      </c>
      <c r="AG324" s="1">
        <v>46</v>
      </c>
      <c r="AH324" s="1">
        <v>2755</v>
      </c>
      <c r="AI324" s="11">
        <f t="shared" si="10"/>
        <v>7.5479452054794525</v>
      </c>
      <c r="AJ324" s="1">
        <v>0</v>
      </c>
      <c r="AK324" s="1">
        <v>1</v>
      </c>
      <c r="AL324" s="1">
        <v>0</v>
      </c>
      <c r="AM324" s="1">
        <v>0</v>
      </c>
      <c r="AN324" s="1">
        <v>0</v>
      </c>
      <c r="AO324" s="1">
        <v>0</v>
      </c>
      <c r="AP324" s="1">
        <v>0</v>
      </c>
      <c r="AQ324" s="1">
        <v>0</v>
      </c>
      <c r="AR324" s="1">
        <v>0</v>
      </c>
      <c r="AS324" s="1">
        <v>1</v>
      </c>
      <c r="AT324" s="1">
        <v>2</v>
      </c>
      <c r="AU324" s="1">
        <v>65</v>
      </c>
      <c r="AV324" s="1">
        <v>77037</v>
      </c>
    </row>
    <row r="325" spans="1:48" s="1" customFormat="1" x14ac:dyDescent="0.25">
      <c r="A325" s="1" t="str" cm="1">
        <f t="array" ref="A325">_xlfn.IFS(AG325&gt;=70,"70 and Older",AND(AG325&gt;=60,AG325&lt;70),"60-69",AND(AG325&gt;=50,AG325&lt;60),"50-59",AND(AG325&gt;=40,AG325&lt;50),"40-49",AND(AG325&gt;=30,AG325&lt;40),"30-39",AND(AG325&gt;=20,AG325&lt;30),"20-29")</f>
        <v>50-59</v>
      </c>
      <c r="B325" s="1" t="str" cm="1">
        <f t="array" ref="B325">_xlfn.IFS(AO325=1,$AO$1,AP325=1,$AP$1,AQ325=1,$AQ$1,AR325=1,$AR$1,AS325=1,$AS$1)</f>
        <v>Graduation</v>
      </c>
      <c r="C325" s="1" t="str" cm="1">
        <f t="array" ref="C325">_xlfn.IFS(AJ325=1,$AJ$1,AK325=1,$AK$1,AL325=1,$AL$1,AM325=1,$AM$1,AN325=1,$AN$1)</f>
        <v>Single</v>
      </c>
      <c r="D325" s="1">
        <v>0</v>
      </c>
      <c r="E325" s="1">
        <v>1</v>
      </c>
      <c r="F325" s="1" t="str" cm="1">
        <f t="array" ref="F325">_xlfn.IFS(AV325&lt;43783,"1.Low Income",AND(AV325&gt;=43783,AV325&lt;=64856),"2.Mid Income",AV325&gt;64856,"3.High Income")</f>
        <v>3.High Income</v>
      </c>
      <c r="G325" s="1" t="str" cm="1">
        <f t="array" ref="G325">_xlfn.IFS(AU325&lt;=30,"&lt;1 month",AND(AU325&gt;30,AU325&lt;=60),"1-2months",AU325&gt;60,"2months +")</f>
        <v>2months +</v>
      </c>
      <c r="H325" s="1" t="str" cm="1">
        <f t="array" ref="H325">_xlfn.IFS(AT325&lt;5,"&lt;5times",AND(AT325&gt;=5,AT325&lt;=10),"05-10times",AND(AT325&gt;=11,AT325&lt;=15),"11-15times",AT325&gt;=16,"16times or more")</f>
        <v>&lt;5times</v>
      </c>
      <c r="I325" s="1" t="s">
        <v>99</v>
      </c>
      <c r="J325" s="1" t="str">
        <f t="shared" si="11"/>
        <v>7-8 years</v>
      </c>
      <c r="K325" s="2">
        <v>642</v>
      </c>
      <c r="L325" s="2">
        <v>14</v>
      </c>
      <c r="M325" s="2">
        <v>49</v>
      </c>
      <c r="N325" s="2">
        <v>0</v>
      </c>
      <c r="O325" s="2">
        <v>7</v>
      </c>
      <c r="P325" s="2">
        <v>57</v>
      </c>
      <c r="Q325" s="8">
        <v>0</v>
      </c>
      <c r="R325" s="8">
        <v>0</v>
      </c>
      <c r="S325" s="8">
        <v>0</v>
      </c>
      <c r="T325" s="8">
        <v>0</v>
      </c>
      <c r="U325" s="8">
        <v>0</v>
      </c>
      <c r="V325" s="8">
        <v>0</v>
      </c>
      <c r="W325" s="6">
        <v>1</v>
      </c>
      <c r="X325" s="6">
        <v>9</v>
      </c>
      <c r="Y325" s="6">
        <v>2</v>
      </c>
      <c r="Z325" s="6">
        <v>9</v>
      </c>
      <c r="AB325" s="1">
        <v>1383</v>
      </c>
      <c r="AC325" s="1">
        <v>1276</v>
      </c>
      <c r="AD325" s="1">
        <v>1</v>
      </c>
      <c r="AE325" s="1">
        <v>3</v>
      </c>
      <c r="AF325" s="1">
        <v>11</v>
      </c>
      <c r="AG325" s="1">
        <v>50</v>
      </c>
      <c r="AH325" s="1">
        <v>2755</v>
      </c>
      <c r="AI325" s="11">
        <f t="shared" si="10"/>
        <v>7.5479452054794525</v>
      </c>
      <c r="AJ325" s="1">
        <v>0</v>
      </c>
      <c r="AK325" s="1">
        <v>0</v>
      </c>
      <c r="AL325" s="1">
        <v>1</v>
      </c>
      <c r="AM325" s="1">
        <v>0</v>
      </c>
      <c r="AN325" s="1">
        <v>0</v>
      </c>
      <c r="AO325" s="1">
        <v>0</v>
      </c>
      <c r="AP325" s="1">
        <v>0</v>
      </c>
      <c r="AQ325" s="1">
        <v>1</v>
      </c>
      <c r="AR325" s="1">
        <v>0</v>
      </c>
      <c r="AS325" s="1">
        <v>0</v>
      </c>
      <c r="AT325" s="1">
        <v>3</v>
      </c>
      <c r="AU325" s="1">
        <v>73</v>
      </c>
      <c r="AV325" s="1">
        <v>75507</v>
      </c>
    </row>
    <row r="326" spans="1:48" s="1" customFormat="1" x14ac:dyDescent="0.25">
      <c r="A326" s="1" t="str" cm="1">
        <f t="array" ref="A326">_xlfn.IFS(AG326&gt;=70,"70 and Older",AND(AG326&gt;=60,AG326&lt;70),"60-69",AND(AG326&gt;=50,AG326&lt;60),"50-59",AND(AG326&gt;=40,AG326&lt;50),"40-49",AND(AG326&gt;=30,AG326&lt;40),"30-39",AND(AG326&gt;=20,AG326&lt;30),"20-29")</f>
        <v>50-59</v>
      </c>
      <c r="B326" s="1" t="str" cm="1">
        <f t="array" ref="B326">_xlfn.IFS(AO326=1,$AO$1,AP326=1,$AP$1,AQ326=1,$AQ$1,AR326=1,$AR$1,AS326=1,$AS$1)</f>
        <v>Graduation</v>
      </c>
      <c r="C326" s="1" t="str" cm="1">
        <f t="array" ref="C326">_xlfn.IFS(AJ326=1,$AJ$1,AK326=1,$AK$1,AL326=1,$AL$1,AM326=1,$AM$1,AN326=1,$AN$1)</f>
        <v>Single</v>
      </c>
      <c r="D326" s="1">
        <v>0</v>
      </c>
      <c r="E326" s="1">
        <v>1</v>
      </c>
      <c r="F326" s="1" t="str" cm="1">
        <f t="array" ref="F326">_xlfn.IFS(AV326&lt;43783,"1.Low Income",AND(AV326&gt;=43783,AV326&lt;=64856),"2.Mid Income",AV326&gt;64856,"3.High Income")</f>
        <v>3.High Income</v>
      </c>
      <c r="G326" s="1" t="str" cm="1">
        <f t="array" ref="G326">_xlfn.IFS(AU326&lt;=30,"&lt;1 month",AND(AU326&gt;30,AU326&lt;=60),"1-2months",AU326&gt;60,"2months +")</f>
        <v>&lt;1 month</v>
      </c>
      <c r="H326" s="1" t="str" cm="1">
        <f t="array" ref="H326">_xlfn.IFS(AT326&lt;5,"&lt;5times",AND(AT326&gt;=5,AT326&lt;=10),"05-10times",AND(AT326&gt;=11,AT326&lt;=15),"11-15times",AT326&gt;=16,"16times or more")</f>
        <v>&lt;5times</v>
      </c>
      <c r="I326" s="1" t="s">
        <v>99</v>
      </c>
      <c r="J326" s="1" t="str">
        <f t="shared" si="11"/>
        <v>7-8 years</v>
      </c>
      <c r="K326" s="2">
        <v>162</v>
      </c>
      <c r="L326" s="2">
        <v>50</v>
      </c>
      <c r="M326" s="2">
        <v>100</v>
      </c>
      <c r="N326" s="2">
        <v>55</v>
      </c>
      <c r="O326" s="2">
        <v>30</v>
      </c>
      <c r="P326" s="2">
        <v>27</v>
      </c>
      <c r="Q326" s="8">
        <v>0</v>
      </c>
      <c r="R326" s="8">
        <v>0</v>
      </c>
      <c r="S326" s="8">
        <v>0</v>
      </c>
      <c r="T326" s="8">
        <v>0</v>
      </c>
      <c r="U326" s="8">
        <v>0</v>
      </c>
      <c r="V326" s="8">
        <v>0</v>
      </c>
      <c r="W326" s="6">
        <v>1</v>
      </c>
      <c r="X326" s="6">
        <v>4</v>
      </c>
      <c r="Y326" s="6">
        <v>2</v>
      </c>
      <c r="Z326" s="6">
        <v>8</v>
      </c>
      <c r="AB326" s="1">
        <v>1270</v>
      </c>
      <c r="AC326" s="1">
        <v>1169</v>
      </c>
      <c r="AD326" s="1">
        <v>1</v>
      </c>
      <c r="AE326" s="1">
        <v>3</v>
      </c>
      <c r="AF326" s="1">
        <v>11</v>
      </c>
      <c r="AG326" s="1">
        <v>54</v>
      </c>
      <c r="AH326" s="1">
        <v>2754</v>
      </c>
      <c r="AI326" s="11">
        <f t="shared" si="10"/>
        <v>7.5452054794520551</v>
      </c>
      <c r="AJ326" s="1">
        <v>0</v>
      </c>
      <c r="AK326" s="1">
        <v>0</v>
      </c>
      <c r="AL326" s="1">
        <v>1</v>
      </c>
      <c r="AM326" s="1">
        <v>0</v>
      </c>
      <c r="AN326" s="1">
        <v>0</v>
      </c>
      <c r="AO326" s="1">
        <v>0</v>
      </c>
      <c r="AP326" s="1">
        <v>0</v>
      </c>
      <c r="AQ326" s="1">
        <v>1</v>
      </c>
      <c r="AR326" s="1">
        <v>0</v>
      </c>
      <c r="AS326" s="1">
        <v>0</v>
      </c>
      <c r="AT326" s="1">
        <v>2</v>
      </c>
      <c r="AU326" s="1">
        <v>29</v>
      </c>
      <c r="AV326" s="1">
        <v>78075</v>
      </c>
    </row>
    <row r="327" spans="1:48" s="1" customFormat="1" x14ac:dyDescent="0.25">
      <c r="A327" s="1" t="str" cm="1">
        <f t="array" ref="A327">_xlfn.IFS(AG327&gt;=70,"70 and Older",AND(AG327&gt;=60,AG327&lt;70),"60-69",AND(AG327&gt;=50,AG327&lt;60),"50-59",AND(AG327&gt;=40,AG327&lt;50),"40-49",AND(AG327&gt;=30,AG327&lt;40),"30-39",AND(AG327&gt;=20,AG327&lt;30),"20-29")</f>
        <v>50-59</v>
      </c>
      <c r="B327" s="1" t="str" cm="1">
        <f t="array" ref="B327">_xlfn.IFS(AO327=1,$AO$1,AP327=1,$AP$1,AQ327=1,$AQ$1,AR327=1,$AR$1,AS327=1,$AS$1)</f>
        <v>Graduation</v>
      </c>
      <c r="C327" s="1" t="str" cm="1">
        <f t="array" ref="C327">_xlfn.IFS(AJ327=1,$AJ$1,AK327=1,$AK$1,AL327=1,$AL$1,AM327=1,$AM$1,AN327=1,$AN$1)</f>
        <v>Single</v>
      </c>
      <c r="D327" s="1">
        <v>0</v>
      </c>
      <c r="E327" s="1">
        <v>1</v>
      </c>
      <c r="F327" s="1" t="str" cm="1">
        <f t="array" ref="F327">_xlfn.IFS(AV327&lt;43783,"1.Low Income",AND(AV327&gt;=43783,AV327&lt;=64856),"2.Mid Income",AV327&gt;64856,"3.High Income")</f>
        <v>3.High Income</v>
      </c>
      <c r="G327" s="1" t="str" cm="1">
        <f t="array" ref="G327">_xlfn.IFS(AU327&lt;=30,"&lt;1 month",AND(AU327&gt;30,AU327&lt;=60),"1-2months",AU327&gt;60,"2months +")</f>
        <v>1-2months</v>
      </c>
      <c r="H327" s="1" t="str" cm="1">
        <f t="array" ref="H327">_xlfn.IFS(AT327&lt;5,"&lt;5times",AND(AT327&gt;=5,AT327&lt;=10),"05-10times",AND(AT327&gt;=11,AT327&lt;=15),"11-15times",AT327&gt;=16,"16times or more")</f>
        <v>&lt;5times</v>
      </c>
      <c r="I327" s="1" t="s">
        <v>99</v>
      </c>
      <c r="J327" s="1" t="str">
        <f t="shared" si="11"/>
        <v>7-8 years</v>
      </c>
      <c r="K327" s="2">
        <v>523</v>
      </c>
      <c r="L327" s="2">
        <v>7</v>
      </c>
      <c r="M327" s="2">
        <v>134</v>
      </c>
      <c r="N327" s="2">
        <v>37</v>
      </c>
      <c r="O327" s="2">
        <v>14</v>
      </c>
      <c r="P327" s="2">
        <v>169</v>
      </c>
      <c r="Q327" s="8">
        <v>0</v>
      </c>
      <c r="R327" s="8">
        <v>0</v>
      </c>
      <c r="S327" s="8">
        <v>0</v>
      </c>
      <c r="T327" s="8">
        <v>0</v>
      </c>
      <c r="U327" s="8">
        <v>0</v>
      </c>
      <c r="V327" s="8">
        <v>0</v>
      </c>
      <c r="W327" s="6">
        <v>4</v>
      </c>
      <c r="X327" s="6">
        <v>8</v>
      </c>
      <c r="Y327" s="6">
        <v>2</v>
      </c>
      <c r="Z327" s="6">
        <v>10</v>
      </c>
      <c r="AB327" s="1">
        <v>1270</v>
      </c>
      <c r="AC327" s="1">
        <v>1169</v>
      </c>
      <c r="AD327" s="1">
        <v>1</v>
      </c>
      <c r="AE327" s="1">
        <v>3</v>
      </c>
      <c r="AF327" s="1">
        <v>11</v>
      </c>
      <c r="AG327" s="1">
        <v>54</v>
      </c>
      <c r="AH327" s="1">
        <v>2754</v>
      </c>
      <c r="AI327" s="11">
        <f t="shared" si="10"/>
        <v>7.5452054794520551</v>
      </c>
      <c r="AJ327" s="1">
        <v>0</v>
      </c>
      <c r="AK327" s="1">
        <v>0</v>
      </c>
      <c r="AL327" s="1">
        <v>1</v>
      </c>
      <c r="AM327" s="1">
        <v>0</v>
      </c>
      <c r="AN327" s="1">
        <v>0</v>
      </c>
      <c r="AO327" s="1">
        <v>0</v>
      </c>
      <c r="AP327" s="1">
        <v>0</v>
      </c>
      <c r="AQ327" s="1">
        <v>1</v>
      </c>
      <c r="AR327" s="1">
        <v>0</v>
      </c>
      <c r="AS327" s="1">
        <v>0</v>
      </c>
      <c r="AT327" s="1">
        <v>4</v>
      </c>
      <c r="AU327" s="1">
        <v>48</v>
      </c>
      <c r="AV327" s="1">
        <v>67546</v>
      </c>
    </row>
    <row r="328" spans="1:48" s="1" customFormat="1" x14ac:dyDescent="0.25">
      <c r="A328" s="1" t="str" cm="1">
        <f t="array" ref="A328">_xlfn.IFS(AG328&gt;=70,"70 and Older",AND(AG328&gt;=60,AG328&lt;70),"60-69",AND(AG328&gt;=50,AG328&lt;60),"50-59",AND(AG328&gt;=40,AG328&lt;50),"40-49",AND(AG328&gt;=30,AG328&lt;40),"30-39",AND(AG328&gt;=20,AG328&lt;30),"20-29")</f>
        <v>50-59</v>
      </c>
      <c r="B328" s="1" t="str" cm="1">
        <f t="array" ref="B328">_xlfn.IFS(AO328=1,$AO$1,AP328=1,$AP$1,AQ328=1,$AQ$1,AR328=1,$AR$1,AS328=1,$AS$1)</f>
        <v>Graduation</v>
      </c>
      <c r="C328" s="1" t="str" cm="1">
        <f t="array" ref="C328">_xlfn.IFS(AJ328=1,$AJ$1,AK328=1,$AK$1,AL328=1,$AL$1,AM328=1,$AM$1,AN328=1,$AN$1)</f>
        <v>Single</v>
      </c>
      <c r="D328" s="1">
        <v>1</v>
      </c>
      <c r="E328" s="1">
        <v>0</v>
      </c>
      <c r="F328" s="1" t="str" cm="1">
        <f t="array" ref="F328">_xlfn.IFS(AV328&lt;43783,"1.Low Income",AND(AV328&gt;=43783,AV328&lt;=64856),"2.Mid Income",AV328&gt;64856,"3.High Income")</f>
        <v>2.Mid Income</v>
      </c>
      <c r="G328" s="1" t="str" cm="1">
        <f t="array" ref="G328">_xlfn.IFS(AU328&lt;=30,"&lt;1 month",AND(AU328&gt;30,AU328&lt;=60),"1-2months",AU328&gt;60,"2months +")</f>
        <v>2months +</v>
      </c>
      <c r="H328" s="1" t="str" cm="1">
        <f t="array" ref="H328">_xlfn.IFS(AT328&lt;5,"&lt;5times",AND(AT328&gt;=5,AT328&lt;=10),"05-10times",AND(AT328&gt;=11,AT328&lt;=15),"11-15times",AT328&gt;=16,"16times or more")</f>
        <v>05-10times</v>
      </c>
      <c r="I328" s="1" t="s">
        <v>99</v>
      </c>
      <c r="J328" s="1" t="str">
        <f t="shared" si="11"/>
        <v>7-8 years</v>
      </c>
      <c r="K328" s="2">
        <v>5</v>
      </c>
      <c r="L328" s="2">
        <v>0</v>
      </c>
      <c r="M328" s="2">
        <v>4</v>
      </c>
      <c r="N328" s="2">
        <v>0</v>
      </c>
      <c r="O328" s="2">
        <v>0</v>
      </c>
      <c r="P328" s="2">
        <v>1</v>
      </c>
      <c r="Q328" s="8">
        <v>0</v>
      </c>
      <c r="R328" s="8">
        <v>0</v>
      </c>
      <c r="S328" s="8">
        <v>0</v>
      </c>
      <c r="T328" s="8">
        <v>0</v>
      </c>
      <c r="U328" s="8">
        <v>0</v>
      </c>
      <c r="V328" s="8">
        <v>0</v>
      </c>
      <c r="W328" s="6">
        <v>1</v>
      </c>
      <c r="X328" s="6">
        <v>1</v>
      </c>
      <c r="Y328" s="6">
        <v>0</v>
      </c>
      <c r="Z328" s="6">
        <v>2</v>
      </c>
      <c r="AB328" s="1">
        <v>67</v>
      </c>
      <c r="AC328" s="1">
        <v>28</v>
      </c>
      <c r="AD328" s="1">
        <v>0</v>
      </c>
      <c r="AE328" s="1">
        <v>3</v>
      </c>
      <c r="AF328" s="1">
        <v>11</v>
      </c>
      <c r="AG328" s="1">
        <v>50</v>
      </c>
      <c r="AH328" s="1">
        <v>2754</v>
      </c>
      <c r="AI328" s="11">
        <f t="shared" si="10"/>
        <v>7.5452054794520551</v>
      </c>
      <c r="AJ328" s="1">
        <v>0</v>
      </c>
      <c r="AK328" s="1">
        <v>0</v>
      </c>
      <c r="AL328" s="1">
        <v>1</v>
      </c>
      <c r="AM328" s="1">
        <v>0</v>
      </c>
      <c r="AN328" s="1">
        <v>0</v>
      </c>
      <c r="AO328" s="1">
        <v>0</v>
      </c>
      <c r="AP328" s="1">
        <v>0</v>
      </c>
      <c r="AQ328" s="1">
        <v>1</v>
      </c>
      <c r="AR328" s="1">
        <v>0</v>
      </c>
      <c r="AS328" s="1">
        <v>0</v>
      </c>
      <c r="AT328" s="1">
        <v>5</v>
      </c>
      <c r="AU328" s="1">
        <v>94</v>
      </c>
      <c r="AV328" s="1">
        <v>59973</v>
      </c>
    </row>
    <row r="329" spans="1:48" s="1" customFormat="1" x14ac:dyDescent="0.25">
      <c r="A329" s="1" t="str" cm="1">
        <f t="array" ref="A329">_xlfn.IFS(AG329&gt;=70,"70 and Older",AND(AG329&gt;=60,AG329&lt;70),"60-69",AND(AG329&gt;=50,AG329&lt;60),"50-59",AND(AG329&gt;=40,AG329&lt;50),"40-49",AND(AG329&gt;=30,AG329&lt;40),"30-39",AND(AG329&gt;=20,AG329&lt;30),"20-29")</f>
        <v>40-49</v>
      </c>
      <c r="B329" s="1" t="str" cm="1">
        <f t="array" ref="B329">_xlfn.IFS(AO329=1,$AO$1,AP329=1,$AP$1,AQ329=1,$AQ$1,AR329=1,$AR$1,AS329=1,$AS$1)</f>
        <v>Graduation</v>
      </c>
      <c r="C329" s="1" t="str" cm="1">
        <f t="array" ref="C329">_xlfn.IFS(AJ329=1,$AJ$1,AK329=1,$AK$1,AL329=1,$AL$1,AM329=1,$AM$1,AN329=1,$AN$1)</f>
        <v>Together</v>
      </c>
      <c r="D329" s="1">
        <v>0</v>
      </c>
      <c r="E329" s="1">
        <v>0</v>
      </c>
      <c r="F329" s="1" t="str" cm="1">
        <f t="array" ref="F329">_xlfn.IFS(AV329&lt;43783,"1.Low Income",AND(AV329&gt;=43783,AV329&lt;=64856),"2.Mid Income",AV329&gt;64856,"3.High Income")</f>
        <v>3.High Income</v>
      </c>
      <c r="G329" s="1" t="str" cm="1">
        <f t="array" ref="G329">_xlfn.IFS(AU329&lt;=30,"&lt;1 month",AND(AU329&gt;30,AU329&lt;=60),"1-2months",AU329&gt;60,"2months +")</f>
        <v>1-2months</v>
      </c>
      <c r="H329" s="1" t="str" cm="1">
        <f t="array" ref="H329">_xlfn.IFS(AT329&lt;5,"&lt;5times",AND(AT329&gt;=5,AT329&lt;=10),"05-10times",AND(AT329&gt;=11,AT329&lt;=15),"11-15times",AT329&gt;=16,"16times or more")</f>
        <v>&lt;5times</v>
      </c>
      <c r="I329" s="1" t="s">
        <v>99</v>
      </c>
      <c r="J329" s="1" t="str">
        <f t="shared" si="11"/>
        <v>7-8 years</v>
      </c>
      <c r="K329" s="2">
        <v>997</v>
      </c>
      <c r="L329" s="2">
        <v>15</v>
      </c>
      <c r="M329" s="2">
        <v>414</v>
      </c>
      <c r="N329" s="2">
        <v>99</v>
      </c>
      <c r="O329" s="2">
        <v>30</v>
      </c>
      <c r="P329" s="2">
        <v>76</v>
      </c>
      <c r="Q329" s="8">
        <v>0</v>
      </c>
      <c r="R329" s="8">
        <v>1</v>
      </c>
      <c r="S329" s="8">
        <v>0</v>
      </c>
      <c r="T329" s="8">
        <v>1</v>
      </c>
      <c r="U329" s="8">
        <v>1</v>
      </c>
      <c r="V329" s="8">
        <v>0</v>
      </c>
      <c r="W329" s="6">
        <v>1</v>
      </c>
      <c r="X329" s="6">
        <v>5</v>
      </c>
      <c r="Y329" s="6">
        <v>6</v>
      </c>
      <c r="Z329" s="6">
        <v>12</v>
      </c>
      <c r="AB329" s="1">
        <v>1872</v>
      </c>
      <c r="AC329" s="1">
        <v>1788</v>
      </c>
      <c r="AD329" s="1">
        <v>1</v>
      </c>
      <c r="AE329" s="1">
        <v>3</v>
      </c>
      <c r="AF329" s="1">
        <v>11</v>
      </c>
      <c r="AG329" s="1">
        <v>44</v>
      </c>
      <c r="AH329" s="1">
        <v>2753</v>
      </c>
      <c r="AI329" s="11">
        <f t="shared" si="10"/>
        <v>7.5424657534246577</v>
      </c>
      <c r="AJ329" s="1">
        <v>0</v>
      </c>
      <c r="AK329" s="1">
        <v>0</v>
      </c>
      <c r="AL329" s="1">
        <v>0</v>
      </c>
      <c r="AM329" s="1">
        <v>1</v>
      </c>
      <c r="AN329" s="1">
        <v>0</v>
      </c>
      <c r="AO329" s="1">
        <v>0</v>
      </c>
      <c r="AP329" s="1">
        <v>0</v>
      </c>
      <c r="AQ329" s="1">
        <v>1</v>
      </c>
      <c r="AR329" s="1">
        <v>0</v>
      </c>
      <c r="AS329" s="1">
        <v>0</v>
      </c>
      <c r="AT329" s="1">
        <v>1</v>
      </c>
      <c r="AU329" s="1">
        <v>40</v>
      </c>
      <c r="AV329" s="1">
        <v>85696</v>
      </c>
    </row>
    <row r="330" spans="1:48" s="1" customFormat="1" x14ac:dyDescent="0.25">
      <c r="A330" s="1" t="str" cm="1">
        <f t="array" ref="A330">_xlfn.IFS(AG330&gt;=70,"70 and Older",AND(AG330&gt;=60,AG330&lt;70),"60-69",AND(AG330&gt;=50,AG330&lt;60),"50-59",AND(AG330&gt;=40,AG330&lt;50),"40-49",AND(AG330&gt;=30,AG330&lt;40),"30-39",AND(AG330&gt;=20,AG330&lt;30),"20-29")</f>
        <v>40-49</v>
      </c>
      <c r="B330" s="1" t="str" cm="1">
        <f t="array" ref="B330">_xlfn.IFS(AO330=1,$AO$1,AP330=1,$AP$1,AQ330=1,$AQ$1,AR330=1,$AR$1,AS330=1,$AS$1)</f>
        <v>Graduation</v>
      </c>
      <c r="C330" s="1" t="str" cm="1">
        <f t="array" ref="C330">_xlfn.IFS(AJ330=1,$AJ$1,AK330=1,$AK$1,AL330=1,$AL$1,AM330=1,$AM$1,AN330=1,$AN$1)</f>
        <v>Married</v>
      </c>
      <c r="D330" s="1">
        <v>1</v>
      </c>
      <c r="E330" s="1">
        <v>0</v>
      </c>
      <c r="F330" s="1" t="str" cm="1">
        <f t="array" ref="F330">_xlfn.IFS(AV330&lt;43783,"1.Low Income",AND(AV330&gt;=43783,AV330&lt;=64856),"2.Mid Income",AV330&gt;64856,"3.High Income")</f>
        <v>3.High Income</v>
      </c>
      <c r="G330" s="1" t="str" cm="1">
        <f t="array" ref="G330">_xlfn.IFS(AU330&lt;=30,"&lt;1 month",AND(AU330&gt;30,AU330&lt;=60),"1-2months",AU330&gt;60,"2months +")</f>
        <v>2months +</v>
      </c>
      <c r="H330" s="1" t="str" cm="1">
        <f t="array" ref="H330">_xlfn.IFS(AT330&lt;5,"&lt;5times",AND(AT330&gt;=5,AT330&lt;=10),"05-10times",AND(AT330&gt;=11,AT330&lt;=15),"11-15times",AT330&gt;=16,"16times or more")</f>
        <v>&lt;5times</v>
      </c>
      <c r="I330" s="1" t="s">
        <v>99</v>
      </c>
      <c r="J330" s="1" t="str">
        <f t="shared" si="11"/>
        <v>7-8 years</v>
      </c>
      <c r="K330" s="2">
        <v>8</v>
      </c>
      <c r="L330" s="2">
        <v>4</v>
      </c>
      <c r="M330" s="2">
        <v>10</v>
      </c>
      <c r="N330" s="2">
        <v>6</v>
      </c>
      <c r="O330" s="2">
        <v>7</v>
      </c>
      <c r="P330" s="2">
        <v>6</v>
      </c>
      <c r="Q330" s="8">
        <v>0</v>
      </c>
      <c r="R330" s="8">
        <v>0</v>
      </c>
      <c r="S330" s="8">
        <v>0</v>
      </c>
      <c r="T330" s="8">
        <v>0</v>
      </c>
      <c r="U330" s="8">
        <v>0</v>
      </c>
      <c r="V330" s="8">
        <v>0</v>
      </c>
      <c r="W330" s="6">
        <v>2</v>
      </c>
      <c r="X330" s="6">
        <v>2</v>
      </c>
      <c r="Y330" s="6">
        <v>0</v>
      </c>
      <c r="Z330" s="6">
        <v>4</v>
      </c>
      <c r="AB330" s="1">
        <v>41</v>
      </c>
      <c r="AC330" s="1">
        <v>20</v>
      </c>
      <c r="AD330" s="1">
        <v>0</v>
      </c>
      <c r="AE330" s="1">
        <v>3</v>
      </c>
      <c r="AF330" s="1">
        <v>11</v>
      </c>
      <c r="AG330" s="1">
        <v>48</v>
      </c>
      <c r="AH330" s="1">
        <v>2753</v>
      </c>
      <c r="AI330" s="11">
        <f t="shared" si="10"/>
        <v>7.5424657534246577</v>
      </c>
      <c r="AJ330" s="1">
        <v>0</v>
      </c>
      <c r="AK330" s="1">
        <v>1</v>
      </c>
      <c r="AL330" s="1">
        <v>0</v>
      </c>
      <c r="AM330" s="1">
        <v>0</v>
      </c>
      <c r="AN330" s="1">
        <v>0</v>
      </c>
      <c r="AO330" s="1">
        <v>0</v>
      </c>
      <c r="AP330" s="1">
        <v>0</v>
      </c>
      <c r="AQ330" s="1">
        <v>1</v>
      </c>
      <c r="AR330" s="1">
        <v>0</v>
      </c>
      <c r="AS330" s="1">
        <v>0</v>
      </c>
      <c r="AT330" s="1">
        <v>3</v>
      </c>
      <c r="AU330" s="1">
        <v>64</v>
      </c>
      <c r="AV330" s="1">
        <v>72309</v>
      </c>
    </row>
    <row r="331" spans="1:48" s="1" customFormat="1" x14ac:dyDescent="0.25">
      <c r="A331" s="1" t="str" cm="1">
        <f t="array" ref="A331">_xlfn.IFS(AG331&gt;=70,"70 and Older",AND(AG331&gt;=60,AG331&lt;70),"60-69",AND(AG331&gt;=50,AG331&lt;60),"50-59",AND(AG331&gt;=40,AG331&lt;50),"40-49",AND(AG331&gt;=30,AG331&lt;40),"30-39",AND(AG331&gt;=20,AG331&lt;30),"20-29")</f>
        <v>60-69</v>
      </c>
      <c r="B331" s="1" t="str" cm="1">
        <f t="array" ref="B331">_xlfn.IFS(AO331=1,$AO$1,AP331=1,$AP$1,AQ331=1,$AQ$1,AR331=1,$AR$1,AS331=1,$AS$1)</f>
        <v>Graduation</v>
      </c>
      <c r="C331" s="1" t="str" cm="1">
        <f t="array" ref="C331">_xlfn.IFS(AJ331=1,$AJ$1,AK331=1,$AK$1,AL331=1,$AL$1,AM331=1,$AM$1,AN331=1,$AN$1)</f>
        <v>Together</v>
      </c>
      <c r="D331" s="1">
        <v>0</v>
      </c>
      <c r="E331" s="1">
        <v>0</v>
      </c>
      <c r="F331" s="1" t="str" cm="1">
        <f t="array" ref="F331">_xlfn.IFS(AV331&lt;43783,"1.Low Income",AND(AV331&gt;=43783,AV331&lt;=64856),"2.Mid Income",AV331&gt;64856,"3.High Income")</f>
        <v>3.High Income</v>
      </c>
      <c r="G331" s="1" t="str" cm="1">
        <f t="array" ref="G331">_xlfn.IFS(AU331&lt;=30,"&lt;1 month",AND(AU331&gt;30,AU331&lt;=60),"1-2months",AU331&gt;60,"2months +")</f>
        <v>2months +</v>
      </c>
      <c r="H331" s="1" t="str" cm="1">
        <f t="array" ref="H331">_xlfn.IFS(AT331&lt;5,"&lt;5times",AND(AT331&gt;=5,AT331&lt;=10),"05-10times",AND(AT331&gt;=11,AT331&lt;=15),"11-15times",AT331&gt;=16,"16times or more")</f>
        <v>&lt;5times</v>
      </c>
      <c r="I331" s="1" t="s">
        <v>99</v>
      </c>
      <c r="J331" s="1" t="str">
        <f t="shared" si="11"/>
        <v>7-8 years</v>
      </c>
      <c r="K331" s="2">
        <v>1016</v>
      </c>
      <c r="L331" s="2">
        <v>12</v>
      </c>
      <c r="M331" s="2">
        <v>215</v>
      </c>
      <c r="N331" s="2">
        <v>16</v>
      </c>
      <c r="O331" s="2">
        <v>12</v>
      </c>
      <c r="P331" s="2">
        <v>63</v>
      </c>
      <c r="Q331" s="8">
        <v>0</v>
      </c>
      <c r="R331" s="8">
        <v>0</v>
      </c>
      <c r="S331" s="8">
        <v>0</v>
      </c>
      <c r="T331" s="8">
        <v>1</v>
      </c>
      <c r="U331" s="8">
        <v>0</v>
      </c>
      <c r="V331" s="8">
        <v>0</v>
      </c>
      <c r="W331" s="6">
        <v>1</v>
      </c>
      <c r="X331" s="6">
        <v>4</v>
      </c>
      <c r="Y331" s="6">
        <v>5</v>
      </c>
      <c r="Z331" s="6">
        <v>10</v>
      </c>
      <c r="AB331" s="1">
        <v>1429</v>
      </c>
      <c r="AC331" s="1">
        <v>1415</v>
      </c>
      <c r="AD331" s="1">
        <v>0</v>
      </c>
      <c r="AE331" s="1">
        <v>3</v>
      </c>
      <c r="AF331" s="1">
        <v>11</v>
      </c>
      <c r="AG331" s="1">
        <v>61</v>
      </c>
      <c r="AH331" s="1">
        <v>2752</v>
      </c>
      <c r="AI331" s="11">
        <f t="shared" si="10"/>
        <v>7.5397260273972604</v>
      </c>
      <c r="AJ331" s="1">
        <v>0</v>
      </c>
      <c r="AK331" s="1">
        <v>0</v>
      </c>
      <c r="AL331" s="1">
        <v>0</v>
      </c>
      <c r="AM331" s="1">
        <v>1</v>
      </c>
      <c r="AN331" s="1">
        <v>0</v>
      </c>
      <c r="AO331" s="1">
        <v>0</v>
      </c>
      <c r="AP331" s="1">
        <v>0</v>
      </c>
      <c r="AQ331" s="1">
        <v>1</v>
      </c>
      <c r="AR331" s="1">
        <v>0</v>
      </c>
      <c r="AS331" s="1">
        <v>0</v>
      </c>
      <c r="AT331" s="1">
        <v>2</v>
      </c>
      <c r="AU331" s="1">
        <v>96</v>
      </c>
      <c r="AV331" s="1">
        <v>81217</v>
      </c>
    </row>
    <row r="332" spans="1:48" s="1" customFormat="1" x14ac:dyDescent="0.25">
      <c r="A332" s="1" t="str" cm="1">
        <f t="array" ref="A332">_xlfn.IFS(AG332&gt;=70,"70 and Older",AND(AG332&gt;=60,AG332&lt;70),"60-69",AND(AG332&gt;=50,AG332&lt;60),"50-59",AND(AG332&gt;=40,AG332&lt;50),"40-49",AND(AG332&gt;=30,AG332&lt;40),"30-39",AND(AG332&gt;=20,AG332&lt;30),"20-29")</f>
        <v>30-39</v>
      </c>
      <c r="B332" s="1" t="str" cm="1">
        <f t="array" ref="B332">_xlfn.IFS(AO332=1,$AO$1,AP332=1,$AP$1,AQ332=1,$AQ$1,AR332=1,$AR$1,AS332=1,$AS$1)</f>
        <v>Graduation</v>
      </c>
      <c r="C332" s="1" t="str" cm="1">
        <f t="array" ref="C332">_xlfn.IFS(AJ332=1,$AJ$1,AK332=1,$AK$1,AL332=1,$AL$1,AM332=1,$AM$1,AN332=1,$AN$1)</f>
        <v>Together</v>
      </c>
      <c r="D332" s="1">
        <v>1</v>
      </c>
      <c r="E332" s="1">
        <v>0</v>
      </c>
      <c r="F332" s="1" t="str" cm="1">
        <f t="array" ref="F332">_xlfn.IFS(AV332&lt;43783,"1.Low Income",AND(AV332&gt;=43783,AV332&lt;=64856),"2.Mid Income",AV332&gt;64856,"3.High Income")</f>
        <v>3.High Income</v>
      </c>
      <c r="G332" s="1" t="str" cm="1">
        <f t="array" ref="G332">_xlfn.IFS(AU332&lt;=30,"&lt;1 month",AND(AU332&gt;30,AU332&lt;=60),"1-2months",AU332&gt;60,"2months +")</f>
        <v>1-2months</v>
      </c>
      <c r="H332" s="1" t="str" cm="1">
        <f t="array" ref="H332">_xlfn.IFS(AT332&lt;5,"&lt;5times",AND(AT332&gt;=5,AT332&lt;=10),"05-10times",AND(AT332&gt;=11,AT332&lt;=15),"11-15times",AT332&gt;=16,"16times or more")</f>
        <v>&lt;5times</v>
      </c>
      <c r="I332" s="1" t="s">
        <v>99</v>
      </c>
      <c r="J332" s="1" t="str">
        <f t="shared" si="11"/>
        <v>7-8 years</v>
      </c>
      <c r="K332" s="2">
        <v>16</v>
      </c>
      <c r="L332" s="2">
        <v>11</v>
      </c>
      <c r="M332" s="2">
        <v>15</v>
      </c>
      <c r="N332" s="2">
        <v>2</v>
      </c>
      <c r="O332" s="2">
        <v>0</v>
      </c>
      <c r="P332" s="2">
        <v>12</v>
      </c>
      <c r="Q332" s="8">
        <v>0</v>
      </c>
      <c r="R332" s="8">
        <v>0</v>
      </c>
      <c r="S332" s="8">
        <v>0</v>
      </c>
      <c r="T332" s="8">
        <v>0</v>
      </c>
      <c r="U332" s="8">
        <v>0</v>
      </c>
      <c r="V332" s="8">
        <v>0</v>
      </c>
      <c r="W332" s="6">
        <v>2</v>
      </c>
      <c r="X332" s="6">
        <v>1</v>
      </c>
      <c r="Y332" s="6">
        <v>1</v>
      </c>
      <c r="Z332" s="6">
        <v>4</v>
      </c>
      <c r="AB332" s="1">
        <v>310</v>
      </c>
      <c r="AC332" s="1">
        <v>123</v>
      </c>
      <c r="AD332" s="1">
        <v>0</v>
      </c>
      <c r="AE332" s="1">
        <v>3</v>
      </c>
      <c r="AF332" s="1">
        <v>11</v>
      </c>
      <c r="AG332" s="1">
        <v>36</v>
      </c>
      <c r="AH332" s="1">
        <v>2752</v>
      </c>
      <c r="AI332" s="11">
        <f t="shared" si="10"/>
        <v>7.5397260273972604</v>
      </c>
      <c r="AJ332" s="1">
        <v>0</v>
      </c>
      <c r="AK332" s="1">
        <v>0</v>
      </c>
      <c r="AL332" s="1">
        <v>0</v>
      </c>
      <c r="AM332" s="1">
        <v>1</v>
      </c>
      <c r="AN332" s="1">
        <v>0</v>
      </c>
      <c r="AO332" s="1">
        <v>0</v>
      </c>
      <c r="AP332" s="1">
        <v>0</v>
      </c>
      <c r="AQ332" s="1">
        <v>1</v>
      </c>
      <c r="AR332" s="1">
        <v>0</v>
      </c>
      <c r="AS332" s="1">
        <v>0</v>
      </c>
      <c r="AT332" s="1">
        <v>2</v>
      </c>
      <c r="AU332" s="1">
        <v>44</v>
      </c>
      <c r="AV332" s="1">
        <v>79865</v>
      </c>
    </row>
    <row r="333" spans="1:48" s="1" customFormat="1" x14ac:dyDescent="0.25">
      <c r="A333" s="1" t="str" cm="1">
        <f t="array" ref="A333">_xlfn.IFS(AG333&gt;=70,"70 and Older",AND(AG333&gt;=60,AG333&lt;70),"60-69",AND(AG333&gt;=50,AG333&lt;60),"50-59",AND(AG333&gt;=40,AG333&lt;50),"40-49",AND(AG333&gt;=30,AG333&lt;40),"30-39",AND(AG333&gt;=20,AG333&lt;30),"20-29")</f>
        <v>40-49</v>
      </c>
      <c r="B333" s="1" t="str" cm="1">
        <f t="array" ref="B333">_xlfn.IFS(AO333=1,$AO$1,AP333=1,$AP$1,AQ333=1,$AQ$1,AR333=1,$AR$1,AS333=1,$AS$1)</f>
        <v>Graduation</v>
      </c>
      <c r="C333" s="1" t="str" cm="1">
        <f t="array" ref="C333">_xlfn.IFS(AJ333=1,$AJ$1,AK333=1,$AK$1,AL333=1,$AL$1,AM333=1,$AM$1,AN333=1,$AN$1)</f>
        <v>Divorced</v>
      </c>
      <c r="D333" s="1">
        <v>1</v>
      </c>
      <c r="E333" s="1">
        <v>1</v>
      </c>
      <c r="F333" s="1" t="str" cm="1">
        <f t="array" ref="F333">_xlfn.IFS(AV333&lt;43783,"1.Low Income",AND(AV333&gt;=43783,AV333&lt;=64856),"2.Mid Income",AV333&gt;64856,"3.High Income")</f>
        <v>3.High Income</v>
      </c>
      <c r="G333" s="1" t="str" cm="1">
        <f t="array" ref="G333">_xlfn.IFS(AU333&lt;=30,"&lt;1 month",AND(AU333&gt;30,AU333&lt;=60),"1-2months",AU333&gt;60,"2months +")</f>
        <v>&lt;1 month</v>
      </c>
      <c r="H333" s="1" t="str" cm="1">
        <f t="array" ref="H333">_xlfn.IFS(AT333&lt;5,"&lt;5times",AND(AT333&gt;=5,AT333&lt;=10),"05-10times",AND(AT333&gt;=11,AT333&lt;=15),"11-15times",AT333&gt;=16,"16times or more")</f>
        <v>&lt;5times</v>
      </c>
      <c r="I333" s="1" t="s">
        <v>99</v>
      </c>
      <c r="J333" s="1" t="str">
        <f t="shared" si="11"/>
        <v>7-8 years</v>
      </c>
      <c r="K333" s="2">
        <v>280</v>
      </c>
      <c r="L333" s="2">
        <v>7</v>
      </c>
      <c r="M333" s="2">
        <v>81</v>
      </c>
      <c r="N333" s="2">
        <v>20</v>
      </c>
      <c r="O333" s="2">
        <v>0</v>
      </c>
      <c r="P333" s="2">
        <v>27</v>
      </c>
      <c r="Q333" s="8">
        <v>0</v>
      </c>
      <c r="R333" s="8">
        <v>0</v>
      </c>
      <c r="S333" s="8">
        <v>0</v>
      </c>
      <c r="T333" s="8">
        <v>0</v>
      </c>
      <c r="U333" s="8">
        <v>0</v>
      </c>
      <c r="V333" s="8">
        <v>0</v>
      </c>
      <c r="W333" s="6">
        <v>8</v>
      </c>
      <c r="X333" s="6">
        <v>6</v>
      </c>
      <c r="Y333" s="6">
        <v>3</v>
      </c>
      <c r="Z333" s="6">
        <v>5</v>
      </c>
      <c r="AB333" s="1">
        <v>563</v>
      </c>
      <c r="AC333" s="1">
        <v>536</v>
      </c>
      <c r="AD333" s="1">
        <v>0</v>
      </c>
      <c r="AE333" s="1">
        <v>3</v>
      </c>
      <c r="AF333" s="1">
        <v>11</v>
      </c>
      <c r="AG333" s="1">
        <v>49</v>
      </c>
      <c r="AH333" s="1">
        <v>2752</v>
      </c>
      <c r="AI333" s="11">
        <f t="shared" si="10"/>
        <v>7.5397260273972604</v>
      </c>
      <c r="AJ333" s="1">
        <v>1</v>
      </c>
      <c r="AK333" s="1">
        <v>0</v>
      </c>
      <c r="AL333" s="1">
        <v>0</v>
      </c>
      <c r="AM333" s="1">
        <v>0</v>
      </c>
      <c r="AN333" s="1">
        <v>0</v>
      </c>
      <c r="AO333" s="1">
        <v>0</v>
      </c>
      <c r="AP333" s="1">
        <v>0</v>
      </c>
      <c r="AQ333" s="1">
        <v>1</v>
      </c>
      <c r="AR333" s="1">
        <v>0</v>
      </c>
      <c r="AS333" s="1">
        <v>0</v>
      </c>
      <c r="AT333" s="1">
        <v>4</v>
      </c>
      <c r="AU333" s="1">
        <v>11</v>
      </c>
      <c r="AV333" s="1">
        <v>67225</v>
      </c>
    </row>
    <row r="334" spans="1:48" s="1" customFormat="1" x14ac:dyDescent="0.25">
      <c r="A334" s="1" t="str" cm="1">
        <f t="array" ref="A334">_xlfn.IFS(AG334&gt;=70,"70 and Older",AND(AG334&gt;=60,AG334&lt;70),"60-69",AND(AG334&gt;=50,AG334&lt;60),"50-59",AND(AG334&gt;=40,AG334&lt;50),"40-49",AND(AG334&gt;=30,AG334&lt;40),"30-39",AND(AG334&gt;=20,AG334&lt;30),"20-29")</f>
        <v>30-39</v>
      </c>
      <c r="B334" s="1" t="str" cm="1">
        <f t="array" ref="B334">_xlfn.IFS(AO334=1,$AO$1,AP334=1,$AP$1,AQ334=1,$AQ$1,AR334=1,$AR$1,AS334=1,$AS$1)</f>
        <v>Graduation</v>
      </c>
      <c r="C334" s="1" t="str" cm="1">
        <f t="array" ref="C334">_xlfn.IFS(AJ334=1,$AJ$1,AK334=1,$AK$1,AL334=1,$AL$1,AM334=1,$AM$1,AN334=1,$AN$1)</f>
        <v>Together</v>
      </c>
      <c r="D334" s="1">
        <v>1</v>
      </c>
      <c r="E334" s="1">
        <v>0</v>
      </c>
      <c r="F334" s="1" t="str" cm="1">
        <f t="array" ref="F334">_xlfn.IFS(AV334&lt;43783,"1.Low Income",AND(AV334&gt;=43783,AV334&lt;=64856),"2.Mid Income",AV334&gt;64856,"3.High Income")</f>
        <v>3.High Income</v>
      </c>
      <c r="G334" s="1" t="str" cm="1">
        <f t="array" ref="G334">_xlfn.IFS(AU334&lt;=30,"&lt;1 month",AND(AU334&gt;30,AU334&lt;=60),"1-2months",AU334&gt;60,"2months +")</f>
        <v>&lt;1 month</v>
      </c>
      <c r="H334" s="1" t="str" cm="1">
        <f t="array" ref="H334">_xlfn.IFS(AT334&lt;5,"&lt;5times",AND(AT334&gt;=5,AT334&lt;=10),"05-10times",AND(AT334&gt;=11,AT334&lt;=15),"11-15times",AT334&gt;=16,"16times or more")</f>
        <v>&lt;5times</v>
      </c>
      <c r="I334" s="1" t="s">
        <v>99</v>
      </c>
      <c r="J334" s="1" t="str">
        <f t="shared" si="11"/>
        <v>7-8 years</v>
      </c>
      <c r="K334" s="2">
        <v>3</v>
      </c>
      <c r="L334" s="2">
        <v>9</v>
      </c>
      <c r="M334" s="2">
        <v>13</v>
      </c>
      <c r="N334" s="2">
        <v>2</v>
      </c>
      <c r="O334" s="2">
        <v>12</v>
      </c>
      <c r="P334" s="2">
        <v>12</v>
      </c>
      <c r="Q334" s="8">
        <v>0</v>
      </c>
      <c r="R334" s="8">
        <v>0</v>
      </c>
      <c r="S334" s="8">
        <v>0</v>
      </c>
      <c r="T334" s="8">
        <v>0</v>
      </c>
      <c r="U334" s="8">
        <v>0</v>
      </c>
      <c r="V334" s="8">
        <v>0</v>
      </c>
      <c r="W334" s="6">
        <v>1</v>
      </c>
      <c r="X334" s="6">
        <v>1</v>
      </c>
      <c r="Y334" s="6">
        <v>0</v>
      </c>
      <c r="Z334" s="6">
        <v>3</v>
      </c>
      <c r="AB334" s="1">
        <v>310</v>
      </c>
      <c r="AC334" s="1">
        <v>123</v>
      </c>
      <c r="AD334" s="1">
        <v>0</v>
      </c>
      <c r="AE334" s="1">
        <v>3</v>
      </c>
      <c r="AF334" s="1">
        <v>11</v>
      </c>
      <c r="AG334" s="1">
        <v>36</v>
      </c>
      <c r="AH334" s="1">
        <v>2752</v>
      </c>
      <c r="AI334" s="11">
        <f t="shared" si="10"/>
        <v>7.5397260273972604</v>
      </c>
      <c r="AJ334" s="1">
        <v>0</v>
      </c>
      <c r="AK334" s="1">
        <v>0</v>
      </c>
      <c r="AL334" s="1">
        <v>0</v>
      </c>
      <c r="AM334" s="1">
        <v>1</v>
      </c>
      <c r="AN334" s="1">
        <v>0</v>
      </c>
      <c r="AO334" s="1">
        <v>0</v>
      </c>
      <c r="AP334" s="1">
        <v>0</v>
      </c>
      <c r="AQ334" s="1">
        <v>1</v>
      </c>
      <c r="AR334" s="1">
        <v>0</v>
      </c>
      <c r="AS334" s="1">
        <v>0</v>
      </c>
      <c r="AT334" s="1">
        <v>4</v>
      </c>
      <c r="AU334" s="1">
        <v>24</v>
      </c>
      <c r="AV334" s="1">
        <v>64950</v>
      </c>
    </row>
    <row r="335" spans="1:48" s="1" customFormat="1" x14ac:dyDescent="0.25">
      <c r="A335" s="1" t="str" cm="1">
        <f t="array" ref="A335">_xlfn.IFS(AG335&gt;=70,"70 and Older",AND(AG335&gt;=60,AG335&lt;70),"60-69",AND(AG335&gt;=50,AG335&lt;60),"50-59",AND(AG335&gt;=40,AG335&lt;50),"40-49",AND(AG335&gt;=30,AG335&lt;40),"30-39",AND(AG335&gt;=20,AG335&lt;30),"20-29")</f>
        <v>60-69</v>
      </c>
      <c r="B335" s="1" t="str" cm="1">
        <f t="array" ref="B335">_xlfn.IFS(AO335=1,$AO$1,AP335=1,$AP$1,AQ335=1,$AQ$1,AR335=1,$AR$1,AS335=1,$AS$1)</f>
        <v>Graduation</v>
      </c>
      <c r="C335" s="1" t="str" cm="1">
        <f t="array" ref="C335">_xlfn.IFS(AJ335=1,$AJ$1,AK335=1,$AK$1,AL335=1,$AL$1,AM335=1,$AM$1,AN335=1,$AN$1)</f>
        <v>Single</v>
      </c>
      <c r="D335" s="1">
        <v>1</v>
      </c>
      <c r="E335" s="1">
        <v>1</v>
      </c>
      <c r="F335" s="1" t="str" cm="1">
        <f t="array" ref="F335">_xlfn.IFS(AV335&lt;43783,"1.Low Income",AND(AV335&gt;=43783,AV335&lt;=64856),"2.Mid Income",AV335&gt;64856,"3.High Income")</f>
        <v>2.Mid Income</v>
      </c>
      <c r="G335" s="1" t="str" cm="1">
        <f t="array" ref="G335">_xlfn.IFS(AU335&lt;=30,"&lt;1 month",AND(AU335&gt;30,AU335&lt;=60),"1-2months",AU335&gt;60,"2months +")</f>
        <v>1-2months</v>
      </c>
      <c r="H335" s="1" t="str" cm="1">
        <f t="array" ref="H335">_xlfn.IFS(AT335&lt;5,"&lt;5times",AND(AT335&gt;=5,AT335&lt;=10),"05-10times",AND(AT335&gt;=11,AT335&lt;=15),"11-15times",AT335&gt;=16,"16times or more")</f>
        <v>05-10times</v>
      </c>
      <c r="I335" s="1" t="s">
        <v>99</v>
      </c>
      <c r="J335" s="1" t="str">
        <f t="shared" si="11"/>
        <v>7-8 years</v>
      </c>
      <c r="K335" s="2">
        <v>1099</v>
      </c>
      <c r="L335" s="2">
        <v>0</v>
      </c>
      <c r="M335" s="2">
        <v>45</v>
      </c>
      <c r="N335" s="2">
        <v>0</v>
      </c>
      <c r="O335" s="2">
        <v>0</v>
      </c>
      <c r="P335" s="2">
        <v>34</v>
      </c>
      <c r="Q335" s="8">
        <v>0</v>
      </c>
      <c r="R335" s="8">
        <v>0</v>
      </c>
      <c r="S335" s="8">
        <v>0</v>
      </c>
      <c r="T335" s="8">
        <v>1</v>
      </c>
      <c r="U335" s="8">
        <v>0</v>
      </c>
      <c r="V335" s="8">
        <v>0</v>
      </c>
      <c r="W335" s="6">
        <v>11</v>
      </c>
      <c r="X335" s="6">
        <v>3</v>
      </c>
      <c r="Y335" s="6">
        <v>4</v>
      </c>
      <c r="Z335" s="6">
        <v>10</v>
      </c>
      <c r="AB335" s="1">
        <v>1228</v>
      </c>
      <c r="AC335" s="1">
        <v>1120</v>
      </c>
      <c r="AD335" s="1">
        <v>0</v>
      </c>
      <c r="AE335" s="1">
        <v>3</v>
      </c>
      <c r="AF335" s="1">
        <v>11</v>
      </c>
      <c r="AG335" s="1">
        <v>63</v>
      </c>
      <c r="AH335" s="1">
        <v>2752</v>
      </c>
      <c r="AI335" s="11">
        <f t="shared" si="10"/>
        <v>7.5397260273972604</v>
      </c>
      <c r="AJ335" s="1">
        <v>0</v>
      </c>
      <c r="AK335" s="1">
        <v>0</v>
      </c>
      <c r="AL335" s="1">
        <v>1</v>
      </c>
      <c r="AM335" s="1">
        <v>0</v>
      </c>
      <c r="AN335" s="1">
        <v>0</v>
      </c>
      <c r="AO335" s="1">
        <v>0</v>
      </c>
      <c r="AP335" s="1">
        <v>0</v>
      </c>
      <c r="AQ335" s="1">
        <v>1</v>
      </c>
      <c r="AR335" s="1">
        <v>0</v>
      </c>
      <c r="AS335" s="1">
        <v>0</v>
      </c>
      <c r="AT335" s="1">
        <v>5</v>
      </c>
      <c r="AU335" s="1">
        <v>56</v>
      </c>
      <c r="AV335" s="1">
        <v>63246</v>
      </c>
    </row>
    <row r="336" spans="1:48" s="1" customFormat="1" x14ac:dyDescent="0.25">
      <c r="A336" s="1" t="str" cm="1">
        <f t="array" ref="A336">_xlfn.IFS(AG336&gt;=70,"70 and Older",AND(AG336&gt;=60,AG336&lt;70),"60-69",AND(AG336&gt;=50,AG336&lt;60),"50-59",AND(AG336&gt;=40,AG336&lt;50),"40-49",AND(AG336&gt;=30,AG336&lt;40),"30-39",AND(AG336&gt;=20,AG336&lt;30),"20-29")</f>
        <v>40-49</v>
      </c>
      <c r="B336" s="1" t="str" cm="1">
        <f t="array" ref="B336">_xlfn.IFS(AO336=1,$AO$1,AP336=1,$AP$1,AQ336=1,$AQ$1,AR336=1,$AR$1,AS336=1,$AS$1)</f>
        <v>Graduation</v>
      </c>
      <c r="C336" s="1" t="str" cm="1">
        <f t="array" ref="C336">_xlfn.IFS(AJ336=1,$AJ$1,AK336=1,$AK$1,AL336=1,$AL$1,AM336=1,$AM$1,AN336=1,$AN$1)</f>
        <v>Together</v>
      </c>
      <c r="D336" s="1">
        <v>0</v>
      </c>
      <c r="E336" s="1">
        <v>0</v>
      </c>
      <c r="F336" s="1" t="str" cm="1">
        <f t="array" ref="F336">_xlfn.IFS(AV336&lt;43783,"1.Low Income",AND(AV336&gt;=43783,AV336&lt;=64856),"2.Mid Income",AV336&gt;64856,"3.High Income")</f>
        <v>3.High Income</v>
      </c>
      <c r="G336" s="1" t="str" cm="1">
        <f t="array" ref="G336">_xlfn.IFS(AU336&lt;=30,"&lt;1 month",AND(AU336&gt;30,AU336&lt;=60),"1-2months",AU336&gt;60,"2months +")</f>
        <v>2months +</v>
      </c>
      <c r="H336" s="1" t="str" cm="1">
        <f t="array" ref="H336">_xlfn.IFS(AT336&lt;5,"&lt;5times",AND(AT336&gt;=5,AT336&lt;=10),"05-10times",AND(AT336&gt;=11,AT336&lt;=15),"11-15times",AT336&gt;=16,"16times or more")</f>
        <v>&lt;5times</v>
      </c>
      <c r="I336" s="1" t="s">
        <v>99</v>
      </c>
      <c r="J336" s="1" t="str">
        <f t="shared" si="11"/>
        <v>7-8 years</v>
      </c>
      <c r="K336" s="2">
        <v>431</v>
      </c>
      <c r="L336" s="2">
        <v>82</v>
      </c>
      <c r="M336" s="2">
        <v>441</v>
      </c>
      <c r="N336" s="2">
        <v>80</v>
      </c>
      <c r="O336" s="2">
        <v>20</v>
      </c>
      <c r="P336" s="2">
        <v>102</v>
      </c>
      <c r="Q336" s="8">
        <v>0</v>
      </c>
      <c r="R336" s="8">
        <v>0</v>
      </c>
      <c r="S336" s="8">
        <v>0</v>
      </c>
      <c r="T336" s="8">
        <v>0</v>
      </c>
      <c r="U336" s="8">
        <v>0</v>
      </c>
      <c r="V336" s="8">
        <v>1</v>
      </c>
      <c r="W336" s="6">
        <v>1</v>
      </c>
      <c r="X336" s="6">
        <v>3</v>
      </c>
      <c r="Y336" s="6">
        <v>6</v>
      </c>
      <c r="Z336" s="6">
        <v>6</v>
      </c>
      <c r="AB336" s="1">
        <v>1092</v>
      </c>
      <c r="AC336" s="1">
        <v>1049</v>
      </c>
      <c r="AD336" s="1">
        <v>0</v>
      </c>
      <c r="AE336" s="1">
        <v>3</v>
      </c>
      <c r="AF336" s="1">
        <v>11</v>
      </c>
      <c r="AG336" s="1">
        <v>40</v>
      </c>
      <c r="AH336" s="1">
        <v>2751</v>
      </c>
      <c r="AI336" s="11">
        <f t="shared" si="10"/>
        <v>7.536986301369863</v>
      </c>
      <c r="AJ336" s="1">
        <v>0</v>
      </c>
      <c r="AK336" s="1">
        <v>0</v>
      </c>
      <c r="AL336" s="1">
        <v>0</v>
      </c>
      <c r="AM336" s="1">
        <v>1</v>
      </c>
      <c r="AN336" s="1">
        <v>0</v>
      </c>
      <c r="AO336" s="1">
        <v>0</v>
      </c>
      <c r="AP336" s="1">
        <v>0</v>
      </c>
      <c r="AQ336" s="1">
        <v>1</v>
      </c>
      <c r="AR336" s="1">
        <v>0</v>
      </c>
      <c r="AS336" s="1">
        <v>0</v>
      </c>
      <c r="AT336" s="1">
        <v>1</v>
      </c>
      <c r="AU336" s="1">
        <v>87</v>
      </c>
      <c r="AV336" s="1">
        <v>88097</v>
      </c>
    </row>
    <row r="337" spans="1:48" s="1" customFormat="1" x14ac:dyDescent="0.25">
      <c r="A337" s="1" t="str" cm="1">
        <f t="array" ref="A337">_xlfn.IFS(AG337&gt;=70,"70 and Older",AND(AG337&gt;=60,AG337&lt;70),"60-69",AND(AG337&gt;=50,AG337&lt;60),"50-59",AND(AG337&gt;=40,AG337&lt;50),"40-49",AND(AG337&gt;=30,AG337&lt;40),"30-39",AND(AG337&gt;=20,AG337&lt;30),"20-29")</f>
        <v>60-69</v>
      </c>
      <c r="B337" s="1" t="str" cm="1">
        <f t="array" ref="B337">_xlfn.IFS(AO337=1,$AO$1,AP337=1,$AP$1,AQ337=1,$AQ$1,AR337=1,$AR$1,AS337=1,$AS$1)</f>
        <v>Graduation</v>
      </c>
      <c r="C337" s="1" t="str" cm="1">
        <f t="array" ref="C337">_xlfn.IFS(AJ337=1,$AJ$1,AK337=1,$AK$1,AL337=1,$AL$1,AM337=1,$AM$1,AN337=1,$AN$1)</f>
        <v>Married</v>
      </c>
      <c r="D337" s="1">
        <v>0</v>
      </c>
      <c r="E337" s="1">
        <v>0</v>
      </c>
      <c r="F337" s="1" t="str" cm="1">
        <f t="array" ref="F337">_xlfn.IFS(AV337&lt;43783,"1.Low Income",AND(AV337&gt;=43783,AV337&lt;=64856),"2.Mid Income",AV337&gt;64856,"3.High Income")</f>
        <v>3.High Income</v>
      </c>
      <c r="G337" s="1" t="str" cm="1">
        <f t="array" ref="G337">_xlfn.IFS(AU337&lt;=30,"&lt;1 month",AND(AU337&gt;30,AU337&lt;=60),"1-2months",AU337&gt;60,"2months +")</f>
        <v>1-2months</v>
      </c>
      <c r="H337" s="1" t="str" cm="1">
        <f t="array" ref="H337">_xlfn.IFS(AT337&lt;5,"&lt;5times",AND(AT337&gt;=5,AT337&lt;=10),"05-10times",AND(AT337&gt;=11,AT337&lt;=15),"11-15times",AT337&gt;=16,"16times or more")</f>
        <v>&lt;5times</v>
      </c>
      <c r="I337" s="1" t="s">
        <v>99</v>
      </c>
      <c r="J337" s="1" t="str">
        <f t="shared" si="11"/>
        <v>7-8 years</v>
      </c>
      <c r="K337" s="2">
        <v>965</v>
      </c>
      <c r="L337" s="2">
        <v>34</v>
      </c>
      <c r="M337" s="2">
        <v>586</v>
      </c>
      <c r="N337" s="2">
        <v>89</v>
      </c>
      <c r="O337" s="2">
        <v>86</v>
      </c>
      <c r="P337" s="2">
        <v>37</v>
      </c>
      <c r="Q337" s="8">
        <v>0</v>
      </c>
      <c r="R337" s="8">
        <v>0</v>
      </c>
      <c r="S337" s="8">
        <v>1</v>
      </c>
      <c r="T337" s="8">
        <v>0</v>
      </c>
      <c r="U337" s="8">
        <v>0</v>
      </c>
      <c r="V337" s="8">
        <v>0</v>
      </c>
      <c r="W337" s="6">
        <v>1</v>
      </c>
      <c r="X337" s="6">
        <v>3</v>
      </c>
      <c r="Y337" s="6">
        <v>5</v>
      </c>
      <c r="Z337" s="6">
        <v>8</v>
      </c>
      <c r="AB337" s="1">
        <v>962</v>
      </c>
      <c r="AC337" s="1">
        <v>809</v>
      </c>
      <c r="AD337" s="1">
        <v>0</v>
      </c>
      <c r="AE337" s="1">
        <v>3</v>
      </c>
      <c r="AF337" s="1">
        <v>11</v>
      </c>
      <c r="AG337" s="1">
        <v>62</v>
      </c>
      <c r="AH337" s="1">
        <v>2749</v>
      </c>
      <c r="AI337" s="11">
        <f t="shared" si="10"/>
        <v>7.5315068493150683</v>
      </c>
      <c r="AJ337" s="1">
        <v>0</v>
      </c>
      <c r="AK337" s="1">
        <v>1</v>
      </c>
      <c r="AL337" s="1">
        <v>0</v>
      </c>
      <c r="AM337" s="1">
        <v>0</v>
      </c>
      <c r="AN337" s="1">
        <v>0</v>
      </c>
      <c r="AO337" s="1">
        <v>0</v>
      </c>
      <c r="AP337" s="1">
        <v>0</v>
      </c>
      <c r="AQ337" s="1">
        <v>1</v>
      </c>
      <c r="AR337" s="1">
        <v>0</v>
      </c>
      <c r="AS337" s="1">
        <v>0</v>
      </c>
      <c r="AT337" s="1">
        <v>2</v>
      </c>
      <c r="AU337" s="1">
        <v>43</v>
      </c>
      <c r="AV337" s="1">
        <v>80589</v>
      </c>
    </row>
    <row r="338" spans="1:48" s="1" customFormat="1" x14ac:dyDescent="0.25">
      <c r="A338" s="1" t="str" cm="1">
        <f t="array" ref="A338">_xlfn.IFS(AG338&gt;=70,"70 and Older",AND(AG338&gt;=60,AG338&lt;70),"60-69",AND(AG338&gt;=50,AG338&lt;60),"50-59",AND(AG338&gt;=40,AG338&lt;50),"40-49",AND(AG338&gt;=30,AG338&lt;40),"30-39",AND(AG338&gt;=20,AG338&lt;30),"20-29")</f>
        <v>50-59</v>
      </c>
      <c r="B338" s="1" t="str" cm="1">
        <f t="array" ref="B338">_xlfn.IFS(AO338=1,$AO$1,AP338=1,$AP$1,AQ338=1,$AQ$1,AR338=1,$AR$1,AS338=1,$AS$1)</f>
        <v>PhD</v>
      </c>
      <c r="C338" s="1" t="str" cm="1">
        <f t="array" ref="C338">_xlfn.IFS(AJ338=1,$AJ$1,AK338=1,$AK$1,AL338=1,$AL$1,AM338=1,$AM$1,AN338=1,$AN$1)</f>
        <v>Single</v>
      </c>
      <c r="D338" s="1">
        <v>1</v>
      </c>
      <c r="E338" s="1">
        <v>1</v>
      </c>
      <c r="F338" s="1" t="str" cm="1">
        <f t="array" ref="F338">_xlfn.IFS(AV338&lt;43783,"1.Low Income",AND(AV338&gt;=43783,AV338&lt;=64856),"2.Mid Income",AV338&gt;64856,"3.High Income")</f>
        <v>3.High Income</v>
      </c>
      <c r="G338" s="1" t="str" cm="1">
        <f t="array" ref="G338">_xlfn.IFS(AU338&lt;=30,"&lt;1 month",AND(AU338&gt;30,AU338&lt;=60),"1-2months",AU338&gt;60,"2months +")</f>
        <v>2months +</v>
      </c>
      <c r="H338" s="1" t="str" cm="1">
        <f t="array" ref="H338">_xlfn.IFS(AT338&lt;5,"&lt;5times",AND(AT338&gt;=5,AT338&lt;=10),"05-10times",AND(AT338&gt;=11,AT338&lt;=15),"11-15times",AT338&gt;=16,"16times or more")</f>
        <v>&lt;5times</v>
      </c>
      <c r="I338" s="1" t="s">
        <v>99</v>
      </c>
      <c r="J338" s="1" t="str">
        <f t="shared" si="11"/>
        <v>7-8 years</v>
      </c>
      <c r="K338" s="2">
        <v>57</v>
      </c>
      <c r="L338" s="2">
        <v>2</v>
      </c>
      <c r="M338" s="2">
        <v>51</v>
      </c>
      <c r="N338" s="2">
        <v>4</v>
      </c>
      <c r="O338" s="2">
        <v>2</v>
      </c>
      <c r="P338" s="2">
        <v>23</v>
      </c>
      <c r="Q338" s="8">
        <v>0</v>
      </c>
      <c r="R338" s="8">
        <v>0</v>
      </c>
      <c r="S338" s="8">
        <v>0</v>
      </c>
      <c r="T338" s="8">
        <v>0</v>
      </c>
      <c r="U338" s="8">
        <v>0</v>
      </c>
      <c r="V338" s="8">
        <v>0</v>
      </c>
      <c r="W338" s="6">
        <v>3</v>
      </c>
      <c r="X338" s="6">
        <v>2</v>
      </c>
      <c r="Y338" s="6">
        <v>1</v>
      </c>
      <c r="Z338" s="6">
        <v>4</v>
      </c>
      <c r="AB338" s="1">
        <v>1021</v>
      </c>
      <c r="AC338" s="1">
        <v>899</v>
      </c>
      <c r="AD338" s="1">
        <v>0</v>
      </c>
      <c r="AE338" s="1">
        <v>3</v>
      </c>
      <c r="AF338" s="1">
        <v>11</v>
      </c>
      <c r="AG338" s="1">
        <v>57</v>
      </c>
      <c r="AH338" s="1">
        <v>2749</v>
      </c>
      <c r="AI338" s="11">
        <f t="shared" si="10"/>
        <v>7.5315068493150683</v>
      </c>
      <c r="AJ338" s="1">
        <v>0</v>
      </c>
      <c r="AK338" s="1">
        <v>0</v>
      </c>
      <c r="AL338" s="1">
        <v>1</v>
      </c>
      <c r="AM338" s="1">
        <v>0</v>
      </c>
      <c r="AN338" s="1">
        <v>0</v>
      </c>
      <c r="AO338" s="1">
        <v>0</v>
      </c>
      <c r="AP338" s="1">
        <v>0</v>
      </c>
      <c r="AQ338" s="1">
        <v>0</v>
      </c>
      <c r="AR338" s="1">
        <v>0</v>
      </c>
      <c r="AS338" s="1">
        <v>1</v>
      </c>
      <c r="AT338" s="1">
        <v>3</v>
      </c>
      <c r="AU338" s="1">
        <v>87</v>
      </c>
      <c r="AV338" s="1">
        <v>70091</v>
      </c>
    </row>
    <row r="339" spans="1:48" s="1" customFormat="1" x14ac:dyDescent="0.25">
      <c r="A339" s="1" t="str" cm="1">
        <f t="array" ref="A339">_xlfn.IFS(AG339&gt;=70,"70 and Older",AND(AG339&gt;=60,AG339&lt;70),"60-69",AND(AG339&gt;=50,AG339&lt;60),"50-59",AND(AG339&gt;=40,AG339&lt;50),"40-49",AND(AG339&gt;=30,AG339&lt;40),"30-39",AND(AG339&gt;=20,AG339&lt;30),"20-29")</f>
        <v>50-59</v>
      </c>
      <c r="B339" s="1" t="str" cm="1">
        <f t="array" ref="B339">_xlfn.IFS(AO339=1,$AO$1,AP339=1,$AP$1,AQ339=1,$AQ$1,AR339=1,$AR$1,AS339=1,$AS$1)</f>
        <v>Graduation</v>
      </c>
      <c r="C339" s="1" t="str" cm="1">
        <f t="array" ref="C339">_xlfn.IFS(AJ339=1,$AJ$1,AK339=1,$AK$1,AL339=1,$AL$1,AM339=1,$AM$1,AN339=1,$AN$1)</f>
        <v>Together</v>
      </c>
      <c r="D339" s="1">
        <v>0</v>
      </c>
      <c r="E339" s="1">
        <v>0</v>
      </c>
      <c r="F339" s="1" t="str" cm="1">
        <f t="array" ref="F339">_xlfn.IFS(AV339&lt;43783,"1.Low Income",AND(AV339&gt;=43783,AV339&lt;=64856),"2.Mid Income",AV339&gt;64856,"3.High Income")</f>
        <v>3.High Income</v>
      </c>
      <c r="G339" s="1" t="str" cm="1">
        <f t="array" ref="G339">_xlfn.IFS(AU339&lt;=30,"&lt;1 month",AND(AU339&gt;30,AU339&lt;=60),"1-2months",AU339&gt;60,"2months +")</f>
        <v>&lt;1 month</v>
      </c>
      <c r="H339" s="1" t="str" cm="1">
        <f t="array" ref="H339">_xlfn.IFS(AT339&lt;5,"&lt;5times",AND(AT339&gt;=5,AT339&lt;=10),"05-10times",AND(AT339&gt;=11,AT339&lt;=15),"11-15times",AT339&gt;=16,"16times or more")</f>
        <v>&lt;5times</v>
      </c>
      <c r="I339" s="1" t="s">
        <v>99</v>
      </c>
      <c r="J339" s="1" t="str">
        <f t="shared" si="11"/>
        <v>7-8 years</v>
      </c>
      <c r="K339" s="2">
        <v>239</v>
      </c>
      <c r="L339" s="2">
        <v>10</v>
      </c>
      <c r="M339" s="2">
        <v>554</v>
      </c>
      <c r="N339" s="2">
        <v>254</v>
      </c>
      <c r="O339" s="2">
        <v>87</v>
      </c>
      <c r="P339" s="2">
        <v>54</v>
      </c>
      <c r="Q339" s="8">
        <v>0</v>
      </c>
      <c r="R339" s="8">
        <v>0</v>
      </c>
      <c r="S339" s="8">
        <v>0</v>
      </c>
      <c r="T339" s="8">
        <v>0</v>
      </c>
      <c r="U339" s="8">
        <v>0</v>
      </c>
      <c r="V339" s="8">
        <v>0</v>
      </c>
      <c r="W339" s="6">
        <v>1</v>
      </c>
      <c r="X339" s="6">
        <v>3</v>
      </c>
      <c r="Y339" s="6">
        <v>4</v>
      </c>
      <c r="Z339" s="6">
        <v>9</v>
      </c>
      <c r="AB339" s="1">
        <v>1699</v>
      </c>
      <c r="AC339" s="1">
        <v>1466</v>
      </c>
      <c r="AD339" s="1">
        <v>0</v>
      </c>
      <c r="AE339" s="1">
        <v>3</v>
      </c>
      <c r="AF339" s="1">
        <v>11</v>
      </c>
      <c r="AG339" s="1">
        <v>58</v>
      </c>
      <c r="AH339" s="1">
        <v>2748</v>
      </c>
      <c r="AI339" s="11">
        <f t="shared" si="10"/>
        <v>7.5287671232876709</v>
      </c>
      <c r="AJ339" s="1">
        <v>0</v>
      </c>
      <c r="AK339" s="1">
        <v>0</v>
      </c>
      <c r="AL339" s="1">
        <v>0</v>
      </c>
      <c r="AM339" s="1">
        <v>1</v>
      </c>
      <c r="AN339" s="1">
        <v>0</v>
      </c>
      <c r="AO339" s="1">
        <v>0</v>
      </c>
      <c r="AP339" s="1">
        <v>0</v>
      </c>
      <c r="AQ339" s="1">
        <v>1</v>
      </c>
      <c r="AR339" s="1">
        <v>0</v>
      </c>
      <c r="AS339" s="1">
        <v>0</v>
      </c>
      <c r="AT339" s="1">
        <v>1</v>
      </c>
      <c r="AU339" s="1">
        <v>4</v>
      </c>
      <c r="AV339" s="1">
        <v>89058</v>
      </c>
    </row>
    <row r="340" spans="1:48" s="1" customFormat="1" x14ac:dyDescent="0.25">
      <c r="A340" s="1" t="str" cm="1">
        <f t="array" ref="A340">_xlfn.IFS(AG340&gt;=70,"70 and Older",AND(AG340&gt;=60,AG340&lt;70),"60-69",AND(AG340&gt;=50,AG340&lt;60),"50-59",AND(AG340&gt;=40,AG340&lt;50),"40-49",AND(AG340&gt;=30,AG340&lt;40),"30-39",AND(AG340&gt;=20,AG340&lt;30),"20-29")</f>
        <v>50-59</v>
      </c>
      <c r="B340" s="1" t="str" cm="1">
        <f t="array" ref="B340">_xlfn.IFS(AO340=1,$AO$1,AP340=1,$AP$1,AQ340=1,$AQ$1,AR340=1,$AR$1,AS340=1,$AS$1)</f>
        <v>Master</v>
      </c>
      <c r="C340" s="1" t="str" cm="1">
        <f t="array" ref="C340">_xlfn.IFS(AJ340=1,$AJ$1,AK340=1,$AK$1,AL340=1,$AL$1,AM340=1,$AM$1,AN340=1,$AN$1)</f>
        <v>Widow</v>
      </c>
      <c r="D340" s="1">
        <v>0</v>
      </c>
      <c r="E340" s="1">
        <v>1</v>
      </c>
      <c r="F340" s="1" t="str" cm="1">
        <f t="array" ref="F340">_xlfn.IFS(AV340&lt;43783,"1.Low Income",AND(AV340&gt;=43783,AV340&lt;=64856),"2.Mid Income",AV340&gt;64856,"3.High Income")</f>
        <v>3.High Income</v>
      </c>
      <c r="G340" s="1" t="str" cm="1">
        <f t="array" ref="G340">_xlfn.IFS(AU340&lt;=30,"&lt;1 month",AND(AU340&gt;30,AU340&lt;=60),"1-2months",AU340&gt;60,"2months +")</f>
        <v>&lt;1 month</v>
      </c>
      <c r="H340" s="1" t="str" cm="1">
        <f t="array" ref="H340">_xlfn.IFS(AT340&lt;5,"&lt;5times",AND(AT340&gt;=5,AT340&lt;=10),"05-10times",AND(AT340&gt;=11,AT340&lt;=15),"11-15times",AT340&gt;=16,"16times or more")</f>
        <v>&lt;5times</v>
      </c>
      <c r="I340" s="1" t="s">
        <v>99</v>
      </c>
      <c r="J340" s="1" t="str">
        <f t="shared" si="11"/>
        <v>7-8 years</v>
      </c>
      <c r="K340" s="2">
        <v>204</v>
      </c>
      <c r="L340" s="2">
        <v>7</v>
      </c>
      <c r="M340" s="2">
        <v>149</v>
      </c>
      <c r="N340" s="2">
        <v>20</v>
      </c>
      <c r="O340" s="2">
        <v>15</v>
      </c>
      <c r="P340" s="2">
        <v>66</v>
      </c>
      <c r="Q340" s="8">
        <v>0</v>
      </c>
      <c r="R340" s="8">
        <v>0</v>
      </c>
      <c r="S340" s="8">
        <v>0</v>
      </c>
      <c r="T340" s="8">
        <v>0</v>
      </c>
      <c r="U340" s="8">
        <v>0</v>
      </c>
      <c r="V340" s="8">
        <v>0</v>
      </c>
      <c r="W340" s="6">
        <v>1</v>
      </c>
      <c r="X340" s="6">
        <v>5</v>
      </c>
      <c r="Y340" s="6">
        <v>1</v>
      </c>
      <c r="Z340" s="6">
        <v>8</v>
      </c>
      <c r="AB340" s="1">
        <v>1419</v>
      </c>
      <c r="AC340" s="1">
        <v>1377</v>
      </c>
      <c r="AD340" s="1">
        <v>2</v>
      </c>
      <c r="AE340" s="1">
        <v>3</v>
      </c>
      <c r="AF340" s="1">
        <v>11</v>
      </c>
      <c r="AG340" s="1">
        <v>51</v>
      </c>
      <c r="AH340" s="1">
        <v>2748</v>
      </c>
      <c r="AI340" s="11">
        <f t="shared" si="10"/>
        <v>7.5287671232876709</v>
      </c>
      <c r="AJ340" s="1">
        <v>0</v>
      </c>
      <c r="AK340" s="1">
        <v>0</v>
      </c>
      <c r="AL340" s="1">
        <v>0</v>
      </c>
      <c r="AM340" s="1">
        <v>0</v>
      </c>
      <c r="AN340" s="1">
        <v>1</v>
      </c>
      <c r="AO340" s="1">
        <v>0</v>
      </c>
      <c r="AP340" s="1">
        <v>0</v>
      </c>
      <c r="AQ340" s="1">
        <v>0</v>
      </c>
      <c r="AR340" s="1">
        <v>1</v>
      </c>
      <c r="AS340" s="1">
        <v>0</v>
      </c>
      <c r="AT340" s="1">
        <v>1</v>
      </c>
      <c r="AU340" s="1">
        <v>0</v>
      </c>
      <c r="AV340" s="1">
        <v>83151</v>
      </c>
    </row>
    <row r="341" spans="1:48" s="1" customFormat="1" x14ac:dyDescent="0.25">
      <c r="A341" s="1" t="str" cm="1">
        <f t="array" ref="A341">_xlfn.IFS(AG341&gt;=70,"70 and Older",AND(AG341&gt;=60,AG341&lt;70),"60-69",AND(AG341&gt;=50,AG341&lt;60),"50-59",AND(AG341&gt;=40,AG341&lt;50),"40-49",AND(AG341&gt;=30,AG341&lt;40),"30-39",AND(AG341&gt;=20,AG341&lt;30),"20-29")</f>
        <v>40-49</v>
      </c>
      <c r="B341" s="1" t="str" cm="1">
        <f t="array" ref="B341">_xlfn.IFS(AO341=1,$AO$1,AP341=1,$AP$1,AQ341=1,$AQ$1,AR341=1,$AR$1,AS341=1,$AS$1)</f>
        <v>Graduation</v>
      </c>
      <c r="C341" s="1" t="str" cm="1">
        <f t="array" ref="C341">_xlfn.IFS(AJ341=1,$AJ$1,AK341=1,$AK$1,AL341=1,$AL$1,AM341=1,$AM$1,AN341=1,$AN$1)</f>
        <v>Married</v>
      </c>
      <c r="D341" s="1">
        <v>1</v>
      </c>
      <c r="E341" s="1">
        <v>0</v>
      </c>
      <c r="F341" s="1" t="str" cm="1">
        <f t="array" ref="F341">_xlfn.IFS(AV341&lt;43783,"1.Low Income",AND(AV341&gt;=43783,AV341&lt;=64856),"2.Mid Income",AV341&gt;64856,"3.High Income")</f>
        <v>3.High Income</v>
      </c>
      <c r="G341" s="1" t="str" cm="1">
        <f t="array" ref="G341">_xlfn.IFS(AU341&lt;=30,"&lt;1 month",AND(AU341&gt;30,AU341&lt;=60),"1-2months",AU341&gt;60,"2months +")</f>
        <v>2months +</v>
      </c>
      <c r="H341" s="1" t="str" cm="1">
        <f t="array" ref="H341">_xlfn.IFS(AT341&lt;5,"&lt;5times",AND(AT341&gt;=5,AT341&lt;=10),"05-10times",AND(AT341&gt;=11,AT341&lt;=15),"11-15times",AT341&gt;=16,"16times or more")</f>
        <v>&lt;5times</v>
      </c>
      <c r="I341" s="1" t="s">
        <v>99</v>
      </c>
      <c r="J341" s="1" t="str">
        <f t="shared" si="11"/>
        <v>7-8 years</v>
      </c>
      <c r="K341" s="2">
        <v>13</v>
      </c>
      <c r="L341" s="2">
        <v>3</v>
      </c>
      <c r="M341" s="2">
        <v>17</v>
      </c>
      <c r="N341" s="2">
        <v>7</v>
      </c>
      <c r="O341" s="2">
        <v>3</v>
      </c>
      <c r="P341" s="2">
        <v>3</v>
      </c>
      <c r="Q341" s="8">
        <v>0</v>
      </c>
      <c r="R341" s="8">
        <v>0</v>
      </c>
      <c r="S341" s="8">
        <v>0</v>
      </c>
      <c r="T341" s="8">
        <v>0</v>
      </c>
      <c r="U341" s="8">
        <v>0</v>
      </c>
      <c r="V341" s="8">
        <v>0</v>
      </c>
      <c r="W341" s="6">
        <v>2</v>
      </c>
      <c r="X341" s="6">
        <v>2</v>
      </c>
      <c r="Y341" s="6">
        <v>0</v>
      </c>
      <c r="Z341" s="6">
        <v>4</v>
      </c>
      <c r="AB341" s="1">
        <v>341</v>
      </c>
      <c r="AC341" s="1">
        <v>325</v>
      </c>
      <c r="AD341" s="1">
        <v>0</v>
      </c>
      <c r="AE341" s="1">
        <v>3</v>
      </c>
      <c r="AF341" s="1">
        <v>11</v>
      </c>
      <c r="AG341" s="1">
        <v>49</v>
      </c>
      <c r="AH341" s="1">
        <v>2748</v>
      </c>
      <c r="AI341" s="11">
        <f t="shared" si="10"/>
        <v>7.5287671232876709</v>
      </c>
      <c r="AJ341" s="1">
        <v>0</v>
      </c>
      <c r="AK341" s="1">
        <v>1</v>
      </c>
      <c r="AL341" s="1">
        <v>0</v>
      </c>
      <c r="AM341" s="1">
        <v>0</v>
      </c>
      <c r="AN341" s="1">
        <v>0</v>
      </c>
      <c r="AO341" s="1">
        <v>0</v>
      </c>
      <c r="AP341" s="1">
        <v>0</v>
      </c>
      <c r="AQ341" s="1">
        <v>1</v>
      </c>
      <c r="AR341" s="1">
        <v>0</v>
      </c>
      <c r="AS341" s="1">
        <v>0</v>
      </c>
      <c r="AT341" s="1">
        <v>3</v>
      </c>
      <c r="AU341" s="1">
        <v>69</v>
      </c>
      <c r="AV341" s="1">
        <v>72550</v>
      </c>
    </row>
    <row r="342" spans="1:48" s="1" customFormat="1" x14ac:dyDescent="0.25">
      <c r="A342" s="1" t="str" cm="1">
        <f t="array" ref="A342">_xlfn.IFS(AG342&gt;=70,"70 and Older",AND(AG342&gt;=60,AG342&lt;70),"60-69",AND(AG342&gt;=50,AG342&lt;60),"50-59",AND(AG342&gt;=40,AG342&lt;50),"40-49",AND(AG342&gt;=30,AG342&lt;40),"30-39",AND(AG342&gt;=20,AG342&lt;30),"20-29")</f>
        <v>60-69</v>
      </c>
      <c r="B342" s="1" t="str" cm="1">
        <f t="array" ref="B342">_xlfn.IFS(AO342=1,$AO$1,AP342=1,$AP$1,AQ342=1,$AQ$1,AR342=1,$AR$1,AS342=1,$AS$1)</f>
        <v>Master</v>
      </c>
      <c r="C342" s="1" t="str" cm="1">
        <f t="array" ref="C342">_xlfn.IFS(AJ342=1,$AJ$1,AK342=1,$AK$1,AL342=1,$AL$1,AM342=1,$AM$1,AN342=1,$AN$1)</f>
        <v>Single</v>
      </c>
      <c r="D342" s="1">
        <v>0</v>
      </c>
      <c r="E342" s="1">
        <v>1</v>
      </c>
      <c r="F342" s="1" t="str" cm="1">
        <f t="array" ref="F342">_xlfn.IFS(AV342&lt;43783,"1.Low Income",AND(AV342&gt;=43783,AV342&lt;=64856),"2.Mid Income",AV342&gt;64856,"3.High Income")</f>
        <v>3.High Income</v>
      </c>
      <c r="G342" s="1" t="str" cm="1">
        <f t="array" ref="G342">_xlfn.IFS(AU342&lt;=30,"&lt;1 month",AND(AU342&gt;30,AU342&lt;=60),"1-2months",AU342&gt;60,"2months +")</f>
        <v>1-2months</v>
      </c>
      <c r="H342" s="1" t="str" cm="1">
        <f t="array" ref="H342">_xlfn.IFS(AT342&lt;5,"&lt;5times",AND(AT342&gt;=5,AT342&lt;=10),"05-10times",AND(AT342&gt;=11,AT342&lt;=15),"11-15times",AT342&gt;=16,"16times or more")</f>
        <v>&lt;5times</v>
      </c>
      <c r="I342" s="1" t="s">
        <v>99</v>
      </c>
      <c r="J342" s="1" t="str">
        <f t="shared" si="11"/>
        <v>7-8 years</v>
      </c>
      <c r="K342" s="2">
        <v>235</v>
      </c>
      <c r="L342" s="2">
        <v>65</v>
      </c>
      <c r="M342" s="2">
        <v>164</v>
      </c>
      <c r="N342" s="2">
        <v>50</v>
      </c>
      <c r="O342" s="2">
        <v>49</v>
      </c>
      <c r="P342" s="2">
        <v>27</v>
      </c>
      <c r="Q342" s="8">
        <v>0</v>
      </c>
      <c r="R342" s="8">
        <v>0</v>
      </c>
      <c r="S342" s="8">
        <v>0</v>
      </c>
      <c r="T342" s="8">
        <v>0</v>
      </c>
      <c r="U342" s="8">
        <v>0</v>
      </c>
      <c r="V342" s="8">
        <v>0</v>
      </c>
      <c r="W342" s="6">
        <v>4</v>
      </c>
      <c r="X342" s="6">
        <v>7</v>
      </c>
      <c r="Y342" s="6">
        <v>3</v>
      </c>
      <c r="Z342" s="6">
        <v>7</v>
      </c>
      <c r="AB342" s="1">
        <v>90</v>
      </c>
      <c r="AC342" s="1">
        <v>77</v>
      </c>
      <c r="AD342" s="1">
        <v>0</v>
      </c>
      <c r="AE342" s="1">
        <v>3</v>
      </c>
      <c r="AF342" s="1">
        <v>11</v>
      </c>
      <c r="AG342" s="1">
        <v>69</v>
      </c>
      <c r="AH342" s="1">
        <v>2748</v>
      </c>
      <c r="AI342" s="11">
        <f t="shared" si="10"/>
        <v>7.5287671232876709</v>
      </c>
      <c r="AJ342" s="1">
        <v>0</v>
      </c>
      <c r="AK342" s="1">
        <v>0</v>
      </c>
      <c r="AL342" s="1">
        <v>1</v>
      </c>
      <c r="AM342" s="1">
        <v>0</v>
      </c>
      <c r="AN342" s="1">
        <v>0</v>
      </c>
      <c r="AO342" s="1">
        <v>0</v>
      </c>
      <c r="AP342" s="1">
        <v>0</v>
      </c>
      <c r="AQ342" s="1">
        <v>0</v>
      </c>
      <c r="AR342" s="1">
        <v>1</v>
      </c>
      <c r="AS342" s="1">
        <v>0</v>
      </c>
      <c r="AT342" s="1">
        <v>3</v>
      </c>
      <c r="AU342" s="1">
        <v>56</v>
      </c>
      <c r="AV342" s="1">
        <v>70951</v>
      </c>
    </row>
    <row r="343" spans="1:48" s="1" customFormat="1" x14ac:dyDescent="0.25">
      <c r="A343" s="1" t="str" cm="1">
        <f t="array" ref="A343">_xlfn.IFS(AG343&gt;=70,"70 and Older",AND(AG343&gt;=60,AG343&lt;70),"60-69",AND(AG343&gt;=50,AG343&lt;60),"50-59",AND(AG343&gt;=40,AG343&lt;50),"40-49",AND(AG343&gt;=30,AG343&lt;40),"30-39",AND(AG343&gt;=20,AG343&lt;30),"20-29")</f>
        <v>30-39</v>
      </c>
      <c r="B343" s="1" t="str" cm="1">
        <f t="array" ref="B343">_xlfn.IFS(AO343=1,$AO$1,AP343=1,$AP$1,AQ343=1,$AQ$1,AR343=1,$AR$1,AS343=1,$AS$1)</f>
        <v>2nd Cycle</v>
      </c>
      <c r="C343" s="1" t="str" cm="1">
        <f t="array" ref="C343">_xlfn.IFS(AJ343=1,$AJ$1,AK343=1,$AK$1,AL343=1,$AL$1,AM343=1,$AM$1,AN343=1,$AN$1)</f>
        <v>Single</v>
      </c>
      <c r="D343" s="1">
        <v>1</v>
      </c>
      <c r="E343" s="1">
        <v>0</v>
      </c>
      <c r="F343" s="1" t="str" cm="1">
        <f t="array" ref="F343">_xlfn.IFS(AV343&lt;43783,"1.Low Income",AND(AV343&gt;=43783,AV343&lt;=64856),"2.Mid Income",AV343&gt;64856,"3.High Income")</f>
        <v>2.Mid Income</v>
      </c>
      <c r="G343" s="1" t="str" cm="1">
        <f t="array" ref="G343">_xlfn.IFS(AU343&lt;=30,"&lt;1 month",AND(AU343&gt;30,AU343&lt;=60),"1-2months",AU343&gt;60,"2months +")</f>
        <v>1-2months</v>
      </c>
      <c r="H343" s="1" t="str" cm="1">
        <f t="array" ref="H343">_xlfn.IFS(AT343&lt;5,"&lt;5times",AND(AT343&gt;=5,AT343&lt;=10),"05-10times",AND(AT343&gt;=11,AT343&lt;=15),"11-15times",AT343&gt;=16,"16times or more")</f>
        <v>05-10times</v>
      </c>
      <c r="I343" s="1" t="s">
        <v>99</v>
      </c>
      <c r="J343" s="1" t="str">
        <f t="shared" si="11"/>
        <v>7-8 years</v>
      </c>
      <c r="K343" s="2">
        <v>1</v>
      </c>
      <c r="L343" s="2">
        <v>45</v>
      </c>
      <c r="M343" s="2">
        <v>3</v>
      </c>
      <c r="N343" s="2">
        <v>4</v>
      </c>
      <c r="O343" s="2">
        <v>6</v>
      </c>
      <c r="P343" s="2">
        <v>42</v>
      </c>
      <c r="Q343" s="8">
        <v>0</v>
      </c>
      <c r="R343" s="8">
        <v>0</v>
      </c>
      <c r="S343" s="8">
        <v>0</v>
      </c>
      <c r="T343" s="8">
        <v>0</v>
      </c>
      <c r="U343" s="8">
        <v>0</v>
      </c>
      <c r="V343" s="8">
        <v>0</v>
      </c>
      <c r="W343" s="6">
        <v>3</v>
      </c>
      <c r="X343" s="6">
        <v>3</v>
      </c>
      <c r="Y343" s="6">
        <v>1</v>
      </c>
      <c r="Z343" s="6">
        <v>3</v>
      </c>
      <c r="AB343" s="1">
        <v>47</v>
      </c>
      <c r="AC343" s="1">
        <v>15</v>
      </c>
      <c r="AD343" s="1">
        <v>0</v>
      </c>
      <c r="AE343" s="1">
        <v>3</v>
      </c>
      <c r="AF343" s="1">
        <v>11</v>
      </c>
      <c r="AG343" s="1">
        <v>38</v>
      </c>
      <c r="AH343" s="1">
        <v>2748</v>
      </c>
      <c r="AI343" s="11">
        <f t="shared" si="10"/>
        <v>7.5287671232876709</v>
      </c>
      <c r="AJ343" s="1">
        <v>0</v>
      </c>
      <c r="AK343" s="1">
        <v>0</v>
      </c>
      <c r="AL343" s="1">
        <v>1</v>
      </c>
      <c r="AM343" s="1">
        <v>0</v>
      </c>
      <c r="AN343" s="1">
        <v>0</v>
      </c>
      <c r="AO343" s="1">
        <v>1</v>
      </c>
      <c r="AP343" s="1">
        <v>0</v>
      </c>
      <c r="AQ343" s="1">
        <v>0</v>
      </c>
      <c r="AR343" s="1">
        <v>0</v>
      </c>
      <c r="AS343" s="1">
        <v>0</v>
      </c>
      <c r="AT343" s="1">
        <v>5</v>
      </c>
      <c r="AU343" s="1">
        <v>54</v>
      </c>
      <c r="AV343" s="1">
        <v>59462</v>
      </c>
    </row>
    <row r="344" spans="1:48" s="1" customFormat="1" x14ac:dyDescent="0.25">
      <c r="A344" s="1" t="str" cm="1">
        <f t="array" ref="A344">_xlfn.IFS(AG344&gt;=70,"70 and Older",AND(AG344&gt;=60,AG344&lt;70),"60-69",AND(AG344&gt;=50,AG344&lt;60),"50-59",AND(AG344&gt;=40,AG344&lt;50),"40-49",AND(AG344&gt;=30,AG344&lt;40),"30-39",AND(AG344&gt;=20,AG344&lt;30),"20-29")</f>
        <v>60-69</v>
      </c>
      <c r="B344" s="1" t="str" cm="1">
        <f t="array" ref="B344">_xlfn.IFS(AO344=1,$AO$1,AP344=1,$AP$1,AQ344=1,$AQ$1,AR344=1,$AR$1,AS344=1,$AS$1)</f>
        <v>Graduation</v>
      </c>
      <c r="C344" s="1" t="str" cm="1">
        <f t="array" ref="C344">_xlfn.IFS(AJ344=1,$AJ$1,AK344=1,$AK$1,AL344=1,$AL$1,AM344=1,$AM$1,AN344=1,$AN$1)</f>
        <v>Married</v>
      </c>
      <c r="D344" s="1">
        <v>0</v>
      </c>
      <c r="E344" s="1">
        <v>1</v>
      </c>
      <c r="F344" s="1" t="str" cm="1">
        <f t="array" ref="F344">_xlfn.IFS(AV344&lt;43783,"1.Low Income",AND(AV344&gt;=43783,AV344&lt;=64856),"2.Mid Income",AV344&gt;64856,"3.High Income")</f>
        <v>3.High Income</v>
      </c>
      <c r="G344" s="1" t="str" cm="1">
        <f t="array" ref="G344">_xlfn.IFS(AU344&lt;=30,"&lt;1 month",AND(AU344&gt;30,AU344&lt;=60),"1-2months",AU344&gt;60,"2months +")</f>
        <v>1-2months</v>
      </c>
      <c r="H344" s="1" t="str" cm="1">
        <f t="array" ref="H344">_xlfn.IFS(AT344&lt;5,"&lt;5times",AND(AT344&gt;=5,AT344&lt;=10),"05-10times",AND(AT344&gt;=11,AT344&lt;=15),"11-15times",AT344&gt;=16,"16times or more")</f>
        <v>&lt;5times</v>
      </c>
      <c r="I344" s="1" t="s">
        <v>99</v>
      </c>
      <c r="J344" s="1" t="str">
        <f t="shared" si="11"/>
        <v>7-8 years</v>
      </c>
      <c r="K344" s="2">
        <v>63</v>
      </c>
      <c r="L344" s="2">
        <v>10</v>
      </c>
      <c r="M344" s="2">
        <v>83</v>
      </c>
      <c r="N344" s="2">
        <v>7</v>
      </c>
      <c r="O344" s="2">
        <v>19</v>
      </c>
      <c r="P344" s="2">
        <v>19</v>
      </c>
      <c r="Q344" s="8">
        <v>0</v>
      </c>
      <c r="R344" s="8">
        <v>0</v>
      </c>
      <c r="S344" s="8">
        <v>0</v>
      </c>
      <c r="T344" s="8">
        <v>0</v>
      </c>
      <c r="U344" s="8">
        <v>0</v>
      </c>
      <c r="V344" s="8">
        <v>0</v>
      </c>
      <c r="W344" s="6">
        <v>2</v>
      </c>
      <c r="X344" s="6">
        <v>4</v>
      </c>
      <c r="Y344" s="6">
        <v>1</v>
      </c>
      <c r="Z344" s="6">
        <v>4</v>
      </c>
      <c r="AB344" s="1">
        <v>301</v>
      </c>
      <c r="AC344" s="1">
        <v>272</v>
      </c>
      <c r="AD344" s="1">
        <v>0</v>
      </c>
      <c r="AE344" s="1">
        <v>3</v>
      </c>
      <c r="AF344" s="1">
        <v>11</v>
      </c>
      <c r="AG344" s="1">
        <v>66</v>
      </c>
      <c r="AH344" s="1">
        <v>2747</v>
      </c>
      <c r="AI344" s="11">
        <f t="shared" si="10"/>
        <v>7.5260273972602736</v>
      </c>
      <c r="AJ344" s="1">
        <v>0</v>
      </c>
      <c r="AK344" s="1">
        <v>1</v>
      </c>
      <c r="AL344" s="1">
        <v>0</v>
      </c>
      <c r="AM344" s="1">
        <v>0</v>
      </c>
      <c r="AN344" s="1">
        <v>0</v>
      </c>
      <c r="AO344" s="1">
        <v>0</v>
      </c>
      <c r="AP344" s="1">
        <v>0</v>
      </c>
      <c r="AQ344" s="1">
        <v>1</v>
      </c>
      <c r="AR344" s="1">
        <v>0</v>
      </c>
      <c r="AS344" s="1">
        <v>0</v>
      </c>
      <c r="AT344" s="1">
        <v>4</v>
      </c>
      <c r="AU344" s="1">
        <v>52</v>
      </c>
      <c r="AV344" s="1">
        <v>66000</v>
      </c>
    </row>
    <row r="345" spans="1:48" s="1" customFormat="1" x14ac:dyDescent="0.25">
      <c r="A345" s="1" t="str" cm="1">
        <f t="array" ref="A345">_xlfn.IFS(AG345&gt;=70,"70 and Older",AND(AG345&gt;=60,AG345&lt;70),"60-69",AND(AG345&gt;=50,AG345&lt;60),"50-59",AND(AG345&gt;=40,AG345&lt;50),"40-49",AND(AG345&gt;=30,AG345&lt;40),"30-39",AND(AG345&gt;=20,AG345&lt;30),"20-29")</f>
        <v>60-69</v>
      </c>
      <c r="B345" s="1" t="str" cm="1">
        <f t="array" ref="B345">_xlfn.IFS(AO345=1,$AO$1,AP345=1,$AP$1,AQ345=1,$AQ$1,AR345=1,$AR$1,AS345=1,$AS$1)</f>
        <v>Master</v>
      </c>
      <c r="C345" s="1" t="str" cm="1">
        <f t="array" ref="C345">_xlfn.IFS(AJ345=1,$AJ$1,AK345=1,$AK$1,AL345=1,$AL$1,AM345=1,$AM$1,AN345=1,$AN$1)</f>
        <v>Together</v>
      </c>
      <c r="D345" s="1">
        <v>0</v>
      </c>
      <c r="E345" s="1">
        <v>0</v>
      </c>
      <c r="F345" s="1" t="str" cm="1">
        <f t="array" ref="F345">_xlfn.IFS(AV345&lt;43783,"1.Low Income",AND(AV345&gt;=43783,AV345&lt;=64856),"2.Mid Income",AV345&gt;64856,"3.High Income")</f>
        <v>3.High Income</v>
      </c>
      <c r="G345" s="1" t="str" cm="1">
        <f t="array" ref="G345">_xlfn.IFS(AU345&lt;=30,"&lt;1 month",AND(AU345&gt;30,AU345&lt;=60),"1-2months",AU345&gt;60,"2months +")</f>
        <v>2months +</v>
      </c>
      <c r="H345" s="1" t="str" cm="1">
        <f t="array" ref="H345">_xlfn.IFS(AT345&lt;5,"&lt;5times",AND(AT345&gt;=5,AT345&lt;=10),"05-10times",AND(AT345&gt;=11,AT345&lt;=15),"11-15times",AT345&gt;=16,"16times or more")</f>
        <v>&lt;5times</v>
      </c>
      <c r="I345" s="1" t="s">
        <v>99</v>
      </c>
      <c r="J345" s="1" t="str">
        <f t="shared" si="11"/>
        <v>7-8 years</v>
      </c>
      <c r="K345" s="2">
        <v>980</v>
      </c>
      <c r="L345" s="2">
        <v>37</v>
      </c>
      <c r="M345" s="2">
        <v>265</v>
      </c>
      <c r="N345" s="2">
        <v>35</v>
      </c>
      <c r="O345" s="2">
        <v>163</v>
      </c>
      <c r="P345" s="2">
        <v>31</v>
      </c>
      <c r="Q345" s="8">
        <v>0</v>
      </c>
      <c r="R345" s="8">
        <v>0</v>
      </c>
      <c r="S345" s="8">
        <v>0</v>
      </c>
      <c r="T345" s="8">
        <v>0</v>
      </c>
      <c r="U345" s="8">
        <v>0</v>
      </c>
      <c r="V345" s="8">
        <v>1</v>
      </c>
      <c r="W345" s="6">
        <v>1</v>
      </c>
      <c r="X345" s="6">
        <v>3</v>
      </c>
      <c r="Y345" s="6">
        <v>6</v>
      </c>
      <c r="Z345" s="6">
        <v>12</v>
      </c>
      <c r="AB345" s="1">
        <v>1767</v>
      </c>
      <c r="AC345" s="1">
        <v>1577</v>
      </c>
      <c r="AD345" s="1">
        <v>1</v>
      </c>
      <c r="AE345" s="1">
        <v>3</v>
      </c>
      <c r="AF345" s="1">
        <v>11</v>
      </c>
      <c r="AG345" s="1">
        <v>65</v>
      </c>
      <c r="AH345" s="1">
        <v>2746</v>
      </c>
      <c r="AI345" s="11">
        <f t="shared" si="10"/>
        <v>7.5232876712328771</v>
      </c>
      <c r="AJ345" s="1">
        <v>0</v>
      </c>
      <c r="AK345" s="1">
        <v>0</v>
      </c>
      <c r="AL345" s="1">
        <v>0</v>
      </c>
      <c r="AM345" s="1">
        <v>1</v>
      </c>
      <c r="AN345" s="1">
        <v>0</v>
      </c>
      <c r="AO345" s="1">
        <v>0</v>
      </c>
      <c r="AP345" s="1">
        <v>0</v>
      </c>
      <c r="AQ345" s="1">
        <v>0</v>
      </c>
      <c r="AR345" s="1">
        <v>1</v>
      </c>
      <c r="AS345" s="1">
        <v>0</v>
      </c>
      <c r="AT345" s="1">
        <v>3</v>
      </c>
      <c r="AU345" s="1">
        <v>90</v>
      </c>
      <c r="AV345" s="1">
        <v>72071</v>
      </c>
    </row>
    <row r="346" spans="1:48" s="1" customFormat="1" x14ac:dyDescent="0.25">
      <c r="A346" s="1" t="str" cm="1">
        <f t="array" ref="A346">_xlfn.IFS(AG346&gt;=70,"70 and Older",AND(AG346&gt;=60,AG346&lt;70),"60-69",AND(AG346&gt;=50,AG346&lt;60),"50-59",AND(AG346&gt;=40,AG346&lt;50),"40-49",AND(AG346&gt;=30,AG346&lt;40),"30-39",AND(AG346&gt;=20,AG346&lt;30),"20-29")</f>
        <v>70 and Older</v>
      </c>
      <c r="B346" s="1" t="str" cm="1">
        <f t="array" ref="B346">_xlfn.IFS(AO346=1,$AO$1,AP346=1,$AP$1,AQ346=1,$AQ$1,AR346=1,$AR$1,AS346=1,$AS$1)</f>
        <v>PhD</v>
      </c>
      <c r="C346" s="1" t="str" cm="1">
        <f t="array" ref="C346">_xlfn.IFS(AJ346=1,$AJ$1,AK346=1,$AK$1,AL346=1,$AL$1,AM346=1,$AM$1,AN346=1,$AN$1)</f>
        <v>Widow</v>
      </c>
      <c r="D346" s="1">
        <v>1</v>
      </c>
      <c r="E346" s="1">
        <v>1</v>
      </c>
      <c r="F346" s="1" t="str" cm="1">
        <f t="array" ref="F346">_xlfn.IFS(AV346&lt;43783,"1.Low Income",AND(AV346&gt;=43783,AV346&lt;=64856),"2.Mid Income",AV346&gt;64856,"3.High Income")</f>
        <v>3.High Income</v>
      </c>
      <c r="G346" s="1" t="str" cm="1">
        <f t="array" ref="G346">_xlfn.IFS(AU346&lt;=30,"&lt;1 month",AND(AU346&gt;30,AU346&lt;=60),"1-2months",AU346&gt;60,"2months +")</f>
        <v>2months +</v>
      </c>
      <c r="H346" s="1" t="str" cm="1">
        <f t="array" ref="H346">_xlfn.IFS(AT346&lt;5,"&lt;5times",AND(AT346&gt;=5,AT346&lt;=10),"05-10times",AND(AT346&gt;=11,AT346&lt;=15),"11-15times",AT346&gt;=16,"16times or more")</f>
        <v>&lt;5times</v>
      </c>
      <c r="I346" s="1" t="s">
        <v>99</v>
      </c>
      <c r="J346" s="1" t="str">
        <f t="shared" si="11"/>
        <v>7-8 years</v>
      </c>
      <c r="K346" s="2">
        <v>247</v>
      </c>
      <c r="L346" s="2">
        <v>8</v>
      </c>
      <c r="M346" s="2">
        <v>160</v>
      </c>
      <c r="N346" s="2">
        <v>6</v>
      </c>
      <c r="O346" s="2">
        <v>8</v>
      </c>
      <c r="P346" s="2">
        <v>65</v>
      </c>
      <c r="Q346" s="8">
        <v>0</v>
      </c>
      <c r="R346" s="8">
        <v>0</v>
      </c>
      <c r="S346" s="8">
        <v>0</v>
      </c>
      <c r="T346" s="8">
        <v>0</v>
      </c>
      <c r="U346" s="8">
        <v>0</v>
      </c>
      <c r="V346" s="8">
        <v>0</v>
      </c>
      <c r="W346" s="6">
        <v>7</v>
      </c>
      <c r="X346" s="6">
        <v>6</v>
      </c>
      <c r="Y346" s="6">
        <v>3</v>
      </c>
      <c r="Z346" s="6">
        <v>6</v>
      </c>
      <c r="AB346" s="1">
        <v>775</v>
      </c>
      <c r="AC346" s="1">
        <v>775</v>
      </c>
      <c r="AD346" s="1">
        <v>0</v>
      </c>
      <c r="AE346" s="1">
        <v>3</v>
      </c>
      <c r="AF346" s="1">
        <v>11</v>
      </c>
      <c r="AG346" s="1">
        <v>71</v>
      </c>
      <c r="AH346" s="1">
        <v>2746</v>
      </c>
      <c r="AI346" s="11">
        <f t="shared" si="10"/>
        <v>7.5232876712328771</v>
      </c>
      <c r="AJ346" s="1">
        <v>0</v>
      </c>
      <c r="AK346" s="1">
        <v>0</v>
      </c>
      <c r="AL346" s="1">
        <v>0</v>
      </c>
      <c r="AM346" s="1">
        <v>0</v>
      </c>
      <c r="AN346" s="1">
        <v>1</v>
      </c>
      <c r="AO346" s="1">
        <v>0</v>
      </c>
      <c r="AP346" s="1">
        <v>0</v>
      </c>
      <c r="AQ346" s="1">
        <v>0</v>
      </c>
      <c r="AR346" s="1">
        <v>0</v>
      </c>
      <c r="AS346" s="1">
        <v>1</v>
      </c>
      <c r="AT346" s="1">
        <v>4</v>
      </c>
      <c r="AU346" s="1">
        <v>97</v>
      </c>
      <c r="AV346" s="1">
        <v>66973</v>
      </c>
    </row>
    <row r="347" spans="1:48" s="1" customFormat="1" x14ac:dyDescent="0.25">
      <c r="A347" s="1" t="str" cm="1">
        <f t="array" ref="A347">_xlfn.IFS(AG347&gt;=70,"70 and Older",AND(AG347&gt;=60,AG347&lt;70),"60-69",AND(AG347&gt;=50,AG347&lt;60),"50-59",AND(AG347&gt;=40,AG347&lt;50),"40-49",AND(AG347&gt;=30,AG347&lt;40),"30-39",AND(AG347&gt;=20,AG347&lt;30),"20-29")</f>
        <v>40-49</v>
      </c>
      <c r="B347" s="1" t="str" cm="1">
        <f t="array" ref="B347">_xlfn.IFS(AO347=1,$AO$1,AP347=1,$AP$1,AQ347=1,$AQ$1,AR347=1,$AR$1,AS347=1,$AS$1)</f>
        <v>Graduation</v>
      </c>
      <c r="C347" s="1" t="str" cm="1">
        <f t="array" ref="C347">_xlfn.IFS(AJ347=1,$AJ$1,AK347=1,$AK$1,AL347=1,$AL$1,AM347=1,$AM$1,AN347=1,$AN$1)</f>
        <v>Married</v>
      </c>
      <c r="D347" s="1">
        <v>0</v>
      </c>
      <c r="E347" s="1">
        <v>1</v>
      </c>
      <c r="F347" s="1" t="str" cm="1">
        <f t="array" ref="F347">_xlfn.IFS(AV347&lt;43783,"1.Low Income",AND(AV347&gt;=43783,AV347&lt;=64856),"2.Mid Income",AV347&gt;64856,"3.High Income")</f>
        <v>3.High Income</v>
      </c>
      <c r="G347" s="1" t="str" cm="1">
        <f t="array" ref="G347">_xlfn.IFS(AU347&lt;=30,"&lt;1 month",AND(AU347&gt;30,AU347&lt;=60),"1-2months",AU347&gt;60,"2months +")</f>
        <v>2months +</v>
      </c>
      <c r="H347" s="1" t="str" cm="1">
        <f t="array" ref="H347">_xlfn.IFS(AT347&lt;5,"&lt;5times",AND(AT347&gt;=5,AT347&lt;=10),"05-10times",AND(AT347&gt;=11,AT347&lt;=15),"11-15times",AT347&gt;=16,"16times or more")</f>
        <v>&lt;5times</v>
      </c>
      <c r="I347" s="1" t="s">
        <v>99</v>
      </c>
      <c r="J347" s="1" t="str">
        <f t="shared" si="11"/>
        <v>7-8 years</v>
      </c>
      <c r="K347" s="2">
        <v>77</v>
      </c>
      <c r="L347" s="2">
        <v>28</v>
      </c>
      <c r="M347" s="2">
        <v>31</v>
      </c>
      <c r="N347" s="2">
        <v>16</v>
      </c>
      <c r="O347" s="2">
        <v>0</v>
      </c>
      <c r="P347" s="2">
        <v>4</v>
      </c>
      <c r="Q347" s="8">
        <v>0</v>
      </c>
      <c r="R347" s="8">
        <v>0</v>
      </c>
      <c r="S347" s="8">
        <v>0</v>
      </c>
      <c r="T347" s="8">
        <v>0</v>
      </c>
      <c r="U347" s="8">
        <v>0</v>
      </c>
      <c r="V347" s="8">
        <v>0</v>
      </c>
      <c r="W347" s="6">
        <v>2</v>
      </c>
      <c r="X347" s="6">
        <v>2</v>
      </c>
      <c r="Y347" s="6">
        <v>1</v>
      </c>
      <c r="Z347" s="6">
        <v>5</v>
      </c>
      <c r="AB347" s="1">
        <v>712</v>
      </c>
      <c r="AC347" s="1">
        <v>691</v>
      </c>
      <c r="AD347" s="1">
        <v>0</v>
      </c>
      <c r="AE347" s="1">
        <v>3</v>
      </c>
      <c r="AF347" s="1">
        <v>11</v>
      </c>
      <c r="AG347" s="1">
        <v>44</v>
      </c>
      <c r="AH347" s="1">
        <v>2745</v>
      </c>
      <c r="AI347" s="11">
        <f t="shared" si="10"/>
        <v>7.5205479452054798</v>
      </c>
      <c r="AJ347" s="1">
        <v>0</v>
      </c>
      <c r="AK347" s="1">
        <v>1</v>
      </c>
      <c r="AL347" s="1">
        <v>0</v>
      </c>
      <c r="AM347" s="1">
        <v>0</v>
      </c>
      <c r="AN347" s="1">
        <v>0</v>
      </c>
      <c r="AO347" s="1">
        <v>0</v>
      </c>
      <c r="AP347" s="1">
        <v>0</v>
      </c>
      <c r="AQ347" s="1">
        <v>1</v>
      </c>
      <c r="AR347" s="1">
        <v>0</v>
      </c>
      <c r="AS347" s="1">
        <v>0</v>
      </c>
      <c r="AT347" s="1">
        <v>2</v>
      </c>
      <c r="AU347" s="1">
        <v>92</v>
      </c>
      <c r="AV347" s="1">
        <v>77622</v>
      </c>
    </row>
    <row r="348" spans="1:48" s="1" customFormat="1" x14ac:dyDescent="0.25">
      <c r="A348" s="1" t="str" cm="1">
        <f t="array" ref="A348">_xlfn.IFS(AG348&gt;=70,"70 and Older",AND(AG348&gt;=60,AG348&lt;70),"60-69",AND(AG348&gt;=50,AG348&lt;60),"50-59",AND(AG348&gt;=40,AG348&lt;50),"40-49",AND(AG348&gt;=30,AG348&lt;40),"30-39",AND(AG348&gt;=20,AG348&lt;30),"20-29")</f>
        <v>70 and Older</v>
      </c>
      <c r="B348" s="1" t="str" cm="1">
        <f t="array" ref="B348">_xlfn.IFS(AO348=1,$AO$1,AP348=1,$AP$1,AQ348=1,$AQ$1,AR348=1,$AR$1,AS348=1,$AS$1)</f>
        <v>Basic</v>
      </c>
      <c r="C348" s="1" t="str" cm="1">
        <f t="array" ref="C348">_xlfn.IFS(AJ348=1,$AJ$1,AK348=1,$AK$1,AL348=1,$AL$1,AM348=1,$AM$1,AN348=1,$AN$1)</f>
        <v>Together</v>
      </c>
      <c r="D348" s="1">
        <v>1</v>
      </c>
      <c r="E348" s="1">
        <v>0</v>
      </c>
      <c r="F348" s="1" t="str" cm="1">
        <f t="array" ref="F348">_xlfn.IFS(AV348&lt;43783,"1.Low Income",AND(AV348&gt;=43783,AV348&lt;=64856),"2.Mid Income",AV348&gt;64856,"3.High Income")</f>
        <v>2.Mid Income</v>
      </c>
      <c r="G348" s="1" t="str" cm="1">
        <f t="array" ref="G348">_xlfn.IFS(AU348&lt;=30,"&lt;1 month",AND(AU348&gt;30,AU348&lt;=60),"1-2months",AU348&gt;60,"2months +")</f>
        <v>1-2months</v>
      </c>
      <c r="H348" s="1" t="str" cm="1">
        <f t="array" ref="H348">_xlfn.IFS(AT348&lt;5,"&lt;5times",AND(AT348&gt;=5,AT348&lt;=10),"05-10times",AND(AT348&gt;=11,AT348&lt;=15),"11-15times",AT348&gt;=16,"16times or more")</f>
        <v>&lt;5times</v>
      </c>
      <c r="I348" s="1" t="s">
        <v>99</v>
      </c>
      <c r="J348" s="1" t="str">
        <f t="shared" si="11"/>
        <v>7-8 years</v>
      </c>
      <c r="K348" s="2">
        <v>7</v>
      </c>
      <c r="L348" s="2">
        <v>10</v>
      </c>
      <c r="M348" s="2">
        <v>13</v>
      </c>
      <c r="N348" s="2">
        <v>3</v>
      </c>
      <c r="O348" s="2">
        <v>11</v>
      </c>
      <c r="P348" s="2">
        <v>11</v>
      </c>
      <c r="Q348" s="8">
        <v>0</v>
      </c>
      <c r="R348" s="8">
        <v>0</v>
      </c>
      <c r="S348" s="8">
        <v>0</v>
      </c>
      <c r="T348" s="8">
        <v>0</v>
      </c>
      <c r="U348" s="8">
        <v>0</v>
      </c>
      <c r="V348" s="8">
        <v>0</v>
      </c>
      <c r="W348" s="6">
        <v>2</v>
      </c>
      <c r="X348" s="6">
        <v>2</v>
      </c>
      <c r="Y348" s="6">
        <v>0</v>
      </c>
      <c r="Z348" s="6">
        <v>3</v>
      </c>
      <c r="AB348" s="1">
        <v>20</v>
      </c>
      <c r="AC348" s="1">
        <v>12</v>
      </c>
      <c r="AD348" s="1">
        <v>0</v>
      </c>
      <c r="AE348" s="1">
        <v>3</v>
      </c>
      <c r="AF348" s="1">
        <v>11</v>
      </c>
      <c r="AG348" s="1">
        <v>73</v>
      </c>
      <c r="AH348" s="1">
        <v>2745</v>
      </c>
      <c r="AI348" s="11">
        <f t="shared" si="10"/>
        <v>7.5205479452054798</v>
      </c>
      <c r="AJ348" s="1">
        <v>0</v>
      </c>
      <c r="AK348" s="1">
        <v>0</v>
      </c>
      <c r="AL348" s="1">
        <v>0</v>
      </c>
      <c r="AM348" s="1">
        <v>1</v>
      </c>
      <c r="AN348" s="1">
        <v>0</v>
      </c>
      <c r="AO348" s="1">
        <v>0</v>
      </c>
      <c r="AP348" s="1">
        <v>1</v>
      </c>
      <c r="AQ348" s="1">
        <v>0</v>
      </c>
      <c r="AR348" s="1">
        <v>0</v>
      </c>
      <c r="AS348" s="1">
        <v>0</v>
      </c>
      <c r="AT348" s="1">
        <v>4</v>
      </c>
      <c r="AU348" s="1">
        <v>52</v>
      </c>
      <c r="AV348" s="1">
        <v>64014</v>
      </c>
    </row>
    <row r="349" spans="1:48" s="1" customFormat="1" x14ac:dyDescent="0.25">
      <c r="A349" s="1" t="str" cm="1">
        <f t="array" ref="A349">_xlfn.IFS(AG349&gt;=70,"70 and Older",AND(AG349&gt;=60,AG349&lt;70),"60-69",AND(AG349&gt;=50,AG349&lt;60),"50-59",AND(AG349&gt;=40,AG349&lt;50),"40-49",AND(AG349&gt;=30,AG349&lt;40),"30-39",AND(AG349&gt;=20,AG349&lt;30),"20-29")</f>
        <v>50-59</v>
      </c>
      <c r="B349" s="1" t="str" cm="1">
        <f t="array" ref="B349">_xlfn.IFS(AO349=1,$AO$1,AP349=1,$AP$1,AQ349=1,$AQ$1,AR349=1,$AR$1,AS349=1,$AS$1)</f>
        <v>Master</v>
      </c>
      <c r="C349" s="1" t="str" cm="1">
        <f t="array" ref="C349">_xlfn.IFS(AJ349=1,$AJ$1,AK349=1,$AK$1,AL349=1,$AL$1,AM349=1,$AM$1,AN349=1,$AN$1)</f>
        <v>Divorced</v>
      </c>
      <c r="D349" s="1">
        <v>1</v>
      </c>
      <c r="E349" s="1">
        <v>0</v>
      </c>
      <c r="F349" s="1" t="str" cm="1">
        <f t="array" ref="F349">_xlfn.IFS(AV349&lt;43783,"1.Low Income",AND(AV349&gt;=43783,AV349&lt;=64856),"2.Mid Income",AV349&gt;64856,"3.High Income")</f>
        <v>3.High Income</v>
      </c>
      <c r="G349" s="1" t="str" cm="1">
        <f t="array" ref="G349">_xlfn.IFS(AU349&lt;=30,"&lt;1 month",AND(AU349&gt;30,AU349&lt;=60),"1-2months",AU349&gt;60,"2months +")</f>
        <v>2months +</v>
      </c>
      <c r="H349" s="1" t="str" cm="1">
        <f t="array" ref="H349">_xlfn.IFS(AT349&lt;5,"&lt;5times",AND(AT349&gt;=5,AT349&lt;=10),"05-10times",AND(AT349&gt;=11,AT349&lt;=15),"11-15times",AT349&gt;=16,"16times or more")</f>
        <v>&lt;5times</v>
      </c>
      <c r="I349" s="1" t="s">
        <v>99</v>
      </c>
      <c r="J349" s="1" t="str">
        <f t="shared" si="11"/>
        <v>7-8 years</v>
      </c>
      <c r="K349" s="2">
        <v>2</v>
      </c>
      <c r="L349" s="2">
        <v>2</v>
      </c>
      <c r="M349" s="2">
        <v>11</v>
      </c>
      <c r="N349" s="2">
        <v>10</v>
      </c>
      <c r="O349" s="2">
        <v>6</v>
      </c>
      <c r="P349" s="2">
        <v>12</v>
      </c>
      <c r="Q349" s="8">
        <v>0</v>
      </c>
      <c r="R349" s="8">
        <v>0</v>
      </c>
      <c r="S349" s="8">
        <v>0</v>
      </c>
      <c r="T349" s="8">
        <v>0</v>
      </c>
      <c r="U349" s="8">
        <v>0</v>
      </c>
      <c r="V349" s="8">
        <v>0</v>
      </c>
      <c r="W349" s="6">
        <v>2</v>
      </c>
      <c r="X349" s="6">
        <v>1</v>
      </c>
      <c r="Y349" s="6">
        <v>0</v>
      </c>
      <c r="Z349" s="6">
        <v>4</v>
      </c>
      <c r="AB349" s="1">
        <v>68</v>
      </c>
      <c r="AC349" s="1">
        <v>60</v>
      </c>
      <c r="AD349" s="1">
        <v>0</v>
      </c>
      <c r="AE349" s="1">
        <v>3</v>
      </c>
      <c r="AF349" s="1">
        <v>11</v>
      </c>
      <c r="AG349" s="1">
        <v>52</v>
      </c>
      <c r="AH349" s="1">
        <v>2744</v>
      </c>
      <c r="AI349" s="11">
        <f t="shared" si="10"/>
        <v>7.5178082191780824</v>
      </c>
      <c r="AJ349" s="1">
        <v>1</v>
      </c>
      <c r="AK349" s="1">
        <v>0</v>
      </c>
      <c r="AL349" s="1">
        <v>0</v>
      </c>
      <c r="AM349" s="1">
        <v>0</v>
      </c>
      <c r="AN349" s="1">
        <v>0</v>
      </c>
      <c r="AO349" s="1">
        <v>0</v>
      </c>
      <c r="AP349" s="1">
        <v>0</v>
      </c>
      <c r="AQ349" s="1">
        <v>0</v>
      </c>
      <c r="AR349" s="1">
        <v>1</v>
      </c>
      <c r="AS349" s="1">
        <v>0</v>
      </c>
      <c r="AT349" s="1">
        <v>3</v>
      </c>
      <c r="AU349" s="1">
        <v>95</v>
      </c>
      <c r="AV349" s="1">
        <v>72190</v>
      </c>
    </row>
    <row r="350" spans="1:48" s="1" customFormat="1" x14ac:dyDescent="0.25">
      <c r="A350" s="1" t="str" cm="1">
        <f t="array" ref="A350">_xlfn.IFS(AG350&gt;=70,"70 and Older",AND(AG350&gt;=60,AG350&lt;70),"60-69",AND(AG350&gt;=50,AG350&lt;60),"50-59",AND(AG350&gt;=40,AG350&lt;50),"40-49",AND(AG350&gt;=30,AG350&lt;40),"30-39",AND(AG350&gt;=20,AG350&lt;30),"20-29")</f>
        <v>40-49</v>
      </c>
      <c r="B350" s="1" t="str" cm="1">
        <f t="array" ref="B350">_xlfn.IFS(AO350=1,$AO$1,AP350=1,$AP$1,AQ350=1,$AQ$1,AR350=1,$AR$1,AS350=1,$AS$1)</f>
        <v>Master</v>
      </c>
      <c r="C350" s="1" t="str" cm="1">
        <f t="array" ref="C350">_xlfn.IFS(AJ350=1,$AJ$1,AK350=1,$AK$1,AL350=1,$AL$1,AM350=1,$AM$1,AN350=1,$AN$1)</f>
        <v>Married</v>
      </c>
      <c r="D350" s="1">
        <v>0</v>
      </c>
      <c r="E350" s="1">
        <v>1</v>
      </c>
      <c r="F350" s="1" t="str" cm="1">
        <f t="array" ref="F350">_xlfn.IFS(AV350&lt;43783,"1.Low Income",AND(AV350&gt;=43783,AV350&lt;=64856),"2.Mid Income",AV350&gt;64856,"3.High Income")</f>
        <v>3.High Income</v>
      </c>
      <c r="G350" s="1" t="str" cm="1">
        <f t="array" ref="G350">_xlfn.IFS(AU350&lt;=30,"&lt;1 month",AND(AU350&gt;30,AU350&lt;=60),"1-2months",AU350&gt;60,"2months +")</f>
        <v>&lt;1 month</v>
      </c>
      <c r="H350" s="1" t="str" cm="1">
        <f t="array" ref="H350">_xlfn.IFS(AT350&lt;5,"&lt;5times",AND(AT350&gt;=5,AT350&lt;=10),"05-10times",AND(AT350&gt;=11,AT350&lt;=15),"11-15times",AT350&gt;=16,"16times or more")</f>
        <v>&lt;5times</v>
      </c>
      <c r="I350" s="1" t="s">
        <v>99</v>
      </c>
      <c r="J350" s="1" t="str">
        <f t="shared" si="11"/>
        <v>7-8 years</v>
      </c>
      <c r="K350" s="2">
        <v>13</v>
      </c>
      <c r="L350" s="2">
        <v>6</v>
      </c>
      <c r="M350" s="2">
        <v>7</v>
      </c>
      <c r="N350" s="2">
        <v>0</v>
      </c>
      <c r="O350" s="2">
        <v>3</v>
      </c>
      <c r="P350" s="2">
        <v>3</v>
      </c>
      <c r="Q350" s="8">
        <v>0</v>
      </c>
      <c r="R350" s="8">
        <v>0</v>
      </c>
      <c r="S350" s="8">
        <v>0</v>
      </c>
      <c r="T350" s="8">
        <v>0</v>
      </c>
      <c r="U350" s="8">
        <v>0</v>
      </c>
      <c r="V350" s="8">
        <v>0</v>
      </c>
      <c r="W350" s="6">
        <v>1</v>
      </c>
      <c r="X350" s="6">
        <v>1</v>
      </c>
      <c r="Y350" s="6">
        <v>0</v>
      </c>
      <c r="Z350" s="6">
        <v>3</v>
      </c>
      <c r="AB350" s="1">
        <v>339</v>
      </c>
      <c r="AC350" s="1">
        <v>237</v>
      </c>
      <c r="AD350" s="1">
        <v>0</v>
      </c>
      <c r="AE350" s="1">
        <v>3</v>
      </c>
      <c r="AF350" s="1">
        <v>11</v>
      </c>
      <c r="AG350" s="1">
        <v>43</v>
      </c>
      <c r="AH350" s="1">
        <v>2744</v>
      </c>
      <c r="AI350" s="11">
        <f t="shared" si="10"/>
        <v>7.5178082191780824</v>
      </c>
      <c r="AJ350" s="1">
        <v>0</v>
      </c>
      <c r="AK350" s="1">
        <v>1</v>
      </c>
      <c r="AL350" s="1">
        <v>0</v>
      </c>
      <c r="AM350" s="1">
        <v>0</v>
      </c>
      <c r="AN350" s="1">
        <v>0</v>
      </c>
      <c r="AO350" s="1">
        <v>0</v>
      </c>
      <c r="AP350" s="1">
        <v>0</v>
      </c>
      <c r="AQ350" s="1">
        <v>0</v>
      </c>
      <c r="AR350" s="1">
        <v>1</v>
      </c>
      <c r="AS350" s="1">
        <v>0</v>
      </c>
      <c r="AT350" s="1">
        <v>3</v>
      </c>
      <c r="AU350" s="1">
        <v>12</v>
      </c>
      <c r="AV350" s="1">
        <v>69867</v>
      </c>
    </row>
    <row r="351" spans="1:48" s="1" customFormat="1" x14ac:dyDescent="0.25">
      <c r="A351" s="1" t="str" cm="1">
        <f t="array" ref="A351">_xlfn.IFS(AG351&gt;=70,"70 and Older",AND(AG351&gt;=60,AG351&lt;70),"60-69",AND(AG351&gt;=50,AG351&lt;60),"50-59",AND(AG351&gt;=40,AG351&lt;50),"40-49",AND(AG351&gt;=30,AG351&lt;40),"30-39",AND(AG351&gt;=20,AG351&lt;30),"20-29")</f>
        <v>50-59</v>
      </c>
      <c r="B351" s="1" t="str" cm="1">
        <f t="array" ref="B351">_xlfn.IFS(AO351=1,$AO$1,AP351=1,$AP$1,AQ351=1,$AQ$1,AR351=1,$AR$1,AS351=1,$AS$1)</f>
        <v>Graduation</v>
      </c>
      <c r="C351" s="1" t="str" cm="1">
        <f t="array" ref="C351">_xlfn.IFS(AJ351=1,$AJ$1,AK351=1,$AK$1,AL351=1,$AL$1,AM351=1,$AM$1,AN351=1,$AN$1)</f>
        <v>Married</v>
      </c>
      <c r="D351" s="1">
        <v>0</v>
      </c>
      <c r="E351" s="1">
        <v>1</v>
      </c>
      <c r="F351" s="1" t="str" cm="1">
        <f t="array" ref="F351">_xlfn.IFS(AV351&lt;43783,"1.Low Income",AND(AV351&gt;=43783,AV351&lt;=64856),"2.Mid Income",AV351&gt;64856,"3.High Income")</f>
        <v>3.High Income</v>
      </c>
      <c r="G351" s="1" t="str" cm="1">
        <f t="array" ref="G351">_xlfn.IFS(AU351&lt;=30,"&lt;1 month",AND(AU351&gt;30,AU351&lt;=60),"1-2months",AU351&gt;60,"2months +")</f>
        <v>2months +</v>
      </c>
      <c r="H351" s="1" t="str" cm="1">
        <f t="array" ref="H351">_xlfn.IFS(AT351&lt;5,"&lt;5times",AND(AT351&gt;=5,AT351&lt;=10),"05-10times",AND(AT351&gt;=11,AT351&lt;=15),"11-15times",AT351&gt;=16,"16times or more")</f>
        <v>&lt;5times</v>
      </c>
      <c r="I351" s="1" t="s">
        <v>99</v>
      </c>
      <c r="J351" s="1" t="str">
        <f t="shared" si="11"/>
        <v>7-8 years</v>
      </c>
      <c r="K351" s="2">
        <v>315</v>
      </c>
      <c r="L351" s="2">
        <v>35</v>
      </c>
      <c r="M351" s="2">
        <v>322</v>
      </c>
      <c r="N351" s="2">
        <v>46</v>
      </c>
      <c r="O351" s="2">
        <v>7</v>
      </c>
      <c r="P351" s="2">
        <v>143</v>
      </c>
      <c r="Q351" s="8">
        <v>0</v>
      </c>
      <c r="R351" s="8">
        <v>0</v>
      </c>
      <c r="S351" s="8">
        <v>0</v>
      </c>
      <c r="T351" s="8">
        <v>0</v>
      </c>
      <c r="U351" s="8">
        <v>0</v>
      </c>
      <c r="V351" s="8">
        <v>0</v>
      </c>
      <c r="W351" s="6">
        <v>3</v>
      </c>
      <c r="X351" s="6">
        <v>7</v>
      </c>
      <c r="Y351" s="6">
        <v>2</v>
      </c>
      <c r="Z351" s="6">
        <v>11</v>
      </c>
      <c r="AB351" s="1">
        <v>1372</v>
      </c>
      <c r="AC351" s="1">
        <v>1211</v>
      </c>
      <c r="AD351" s="1">
        <v>0</v>
      </c>
      <c r="AE351" s="1">
        <v>3</v>
      </c>
      <c r="AF351" s="1">
        <v>11</v>
      </c>
      <c r="AG351" s="1">
        <v>50</v>
      </c>
      <c r="AH351" s="1">
        <v>2743</v>
      </c>
      <c r="AI351" s="11">
        <f t="shared" si="10"/>
        <v>7.515068493150685</v>
      </c>
      <c r="AJ351" s="1">
        <v>0</v>
      </c>
      <c r="AK351" s="1">
        <v>1</v>
      </c>
      <c r="AL351" s="1">
        <v>0</v>
      </c>
      <c r="AM351" s="1">
        <v>0</v>
      </c>
      <c r="AN351" s="1">
        <v>0</v>
      </c>
      <c r="AO351" s="1">
        <v>0</v>
      </c>
      <c r="AP351" s="1">
        <v>0</v>
      </c>
      <c r="AQ351" s="1">
        <v>1</v>
      </c>
      <c r="AR351" s="1">
        <v>0</v>
      </c>
      <c r="AS351" s="1">
        <v>0</v>
      </c>
      <c r="AT351" s="1">
        <v>3</v>
      </c>
      <c r="AU351" s="1">
        <v>94</v>
      </c>
      <c r="AV351" s="1">
        <v>75693</v>
      </c>
    </row>
    <row r="352" spans="1:48" s="1" customFormat="1" x14ac:dyDescent="0.25">
      <c r="A352" s="1" t="str" cm="1">
        <f t="array" ref="A352">_xlfn.IFS(AG352&gt;=70,"70 and Older",AND(AG352&gt;=60,AG352&lt;70),"60-69",AND(AG352&gt;=50,AG352&lt;60),"50-59",AND(AG352&gt;=40,AG352&lt;50),"40-49",AND(AG352&gt;=30,AG352&lt;40),"30-39",AND(AG352&gt;=20,AG352&lt;30),"20-29")</f>
        <v>40-49</v>
      </c>
      <c r="B352" s="1" t="str" cm="1">
        <f t="array" ref="B352">_xlfn.IFS(AO352=1,$AO$1,AP352=1,$AP$1,AQ352=1,$AQ$1,AR352=1,$AR$1,AS352=1,$AS$1)</f>
        <v>PhD</v>
      </c>
      <c r="C352" s="1" t="str" cm="1">
        <f t="array" ref="C352">_xlfn.IFS(AJ352=1,$AJ$1,AK352=1,$AK$1,AL352=1,$AL$1,AM352=1,$AM$1,AN352=1,$AN$1)</f>
        <v>Married</v>
      </c>
      <c r="D352" s="1">
        <v>1</v>
      </c>
      <c r="E352" s="1">
        <v>0</v>
      </c>
      <c r="F352" s="1" t="str" cm="1">
        <f t="array" ref="F352">_xlfn.IFS(AV352&lt;43783,"1.Low Income",AND(AV352&gt;=43783,AV352&lt;=64856),"2.Mid Income",AV352&gt;64856,"3.High Income")</f>
        <v>3.High Income</v>
      </c>
      <c r="G352" s="1" t="str" cm="1">
        <f t="array" ref="G352">_xlfn.IFS(AU352&lt;=30,"&lt;1 month",AND(AU352&gt;30,AU352&lt;=60),"1-2months",AU352&gt;60,"2months +")</f>
        <v>&lt;1 month</v>
      </c>
      <c r="H352" s="1" t="str" cm="1">
        <f t="array" ref="H352">_xlfn.IFS(AT352&lt;5,"&lt;5times",AND(AT352&gt;=5,AT352&lt;=10),"05-10times",AND(AT352&gt;=11,AT352&lt;=15),"11-15times",AT352&gt;=16,"16times or more")</f>
        <v>&lt;5times</v>
      </c>
      <c r="I352" s="1" t="s">
        <v>99</v>
      </c>
      <c r="J352" s="1" t="str">
        <f t="shared" si="11"/>
        <v>7-8 years</v>
      </c>
      <c r="K352" s="2">
        <v>4</v>
      </c>
      <c r="L352" s="2">
        <v>7</v>
      </c>
      <c r="M352" s="2">
        <v>15</v>
      </c>
      <c r="N352" s="2">
        <v>13</v>
      </c>
      <c r="O352" s="2">
        <v>9</v>
      </c>
      <c r="P352" s="2">
        <v>15</v>
      </c>
      <c r="Q352" s="8">
        <v>0</v>
      </c>
      <c r="R352" s="8">
        <v>0</v>
      </c>
      <c r="S352" s="8">
        <v>0</v>
      </c>
      <c r="T352" s="8">
        <v>0</v>
      </c>
      <c r="U352" s="8">
        <v>0</v>
      </c>
      <c r="V352" s="8">
        <v>0</v>
      </c>
      <c r="W352" s="6">
        <v>3</v>
      </c>
      <c r="X352" s="6">
        <v>2</v>
      </c>
      <c r="Y352" s="6">
        <v>1</v>
      </c>
      <c r="Z352" s="6">
        <v>3</v>
      </c>
      <c r="AB352" s="1">
        <v>119</v>
      </c>
      <c r="AC352" s="1">
        <v>113</v>
      </c>
      <c r="AD352" s="1">
        <v>0</v>
      </c>
      <c r="AE352" s="1">
        <v>3</v>
      </c>
      <c r="AF352" s="1">
        <v>11</v>
      </c>
      <c r="AG352" s="1">
        <v>41</v>
      </c>
      <c r="AH352" s="1">
        <v>2743</v>
      </c>
      <c r="AI352" s="11">
        <f t="shared" si="10"/>
        <v>7.515068493150685</v>
      </c>
      <c r="AJ352" s="1">
        <v>0</v>
      </c>
      <c r="AK352" s="1">
        <v>1</v>
      </c>
      <c r="AL352" s="1">
        <v>0</v>
      </c>
      <c r="AM352" s="1">
        <v>0</v>
      </c>
      <c r="AN352" s="1">
        <v>0</v>
      </c>
      <c r="AO352" s="1">
        <v>0</v>
      </c>
      <c r="AP352" s="1">
        <v>0</v>
      </c>
      <c r="AQ352" s="1">
        <v>0</v>
      </c>
      <c r="AR352" s="1">
        <v>0</v>
      </c>
      <c r="AS352" s="1">
        <v>1</v>
      </c>
      <c r="AT352" s="1">
        <v>4</v>
      </c>
      <c r="AU352" s="1">
        <v>19</v>
      </c>
      <c r="AV352" s="1">
        <v>69016</v>
      </c>
    </row>
    <row r="353" spans="1:51" s="1" customFormat="1" x14ac:dyDescent="0.25">
      <c r="A353" s="1" t="str" cm="1">
        <f t="array" ref="A353">_xlfn.IFS(AG353&gt;=70,"70 and Older",AND(AG353&gt;=60,AG353&lt;70),"60-69",AND(AG353&gt;=50,AG353&lt;60),"50-59",AND(AG353&gt;=40,AG353&lt;50),"40-49",AND(AG353&gt;=30,AG353&lt;40),"30-39",AND(AG353&gt;=20,AG353&lt;30),"20-29")</f>
        <v>60-69</v>
      </c>
      <c r="B353" s="1" t="str" cm="1">
        <f t="array" ref="B353">_xlfn.IFS(AO353=1,$AO$1,AP353=1,$AP$1,AQ353=1,$AQ$1,AR353=1,$AR$1,AS353=1,$AS$1)</f>
        <v>Graduation</v>
      </c>
      <c r="C353" s="1" t="str" cm="1">
        <f t="array" ref="C353">_xlfn.IFS(AJ353=1,$AJ$1,AK353=1,$AK$1,AL353=1,$AL$1,AM353=1,$AM$1,AN353=1,$AN$1)</f>
        <v>Widow</v>
      </c>
      <c r="D353" s="1">
        <v>0</v>
      </c>
      <c r="E353" s="1">
        <v>0</v>
      </c>
      <c r="F353" s="1" t="str" cm="1">
        <f t="array" ref="F353">_xlfn.IFS(AV353&lt;43783,"1.Low Income",AND(AV353&gt;=43783,AV353&lt;=64856),"2.Mid Income",AV353&gt;64856,"3.High Income")</f>
        <v>2.Mid Income</v>
      </c>
      <c r="G353" s="1" t="str" cm="1">
        <f t="array" ref="G353">_xlfn.IFS(AU353&lt;=30,"&lt;1 month",AND(AU353&gt;30,AU353&lt;=60),"1-2months",AU353&gt;60,"2months +")</f>
        <v>&lt;1 month</v>
      </c>
      <c r="H353" s="1" t="str" cm="1">
        <f t="array" ref="H353">_xlfn.IFS(AT353&lt;5,"&lt;5times",AND(AT353&gt;=5,AT353&lt;=10),"05-10times",AND(AT353&gt;=11,AT353&lt;=15),"11-15times",AT353&gt;=16,"16times or more")</f>
        <v>05-10times</v>
      </c>
      <c r="I353" s="1" t="s">
        <v>99</v>
      </c>
      <c r="J353" s="1" t="str">
        <f t="shared" si="11"/>
        <v>7-8 years</v>
      </c>
      <c r="K353" s="2">
        <v>853</v>
      </c>
      <c r="L353" s="2">
        <v>10</v>
      </c>
      <c r="M353" s="2">
        <v>143</v>
      </c>
      <c r="N353" s="2">
        <v>13</v>
      </c>
      <c r="O353" s="2">
        <v>10</v>
      </c>
      <c r="P353" s="2">
        <v>20</v>
      </c>
      <c r="Q353" s="8">
        <v>0</v>
      </c>
      <c r="R353" s="8">
        <v>0</v>
      </c>
      <c r="S353" s="8">
        <v>0</v>
      </c>
      <c r="T353" s="8">
        <v>0</v>
      </c>
      <c r="U353" s="8">
        <v>0</v>
      </c>
      <c r="V353" s="8">
        <v>0</v>
      </c>
      <c r="W353" s="6">
        <v>2</v>
      </c>
      <c r="X353" s="6">
        <v>9</v>
      </c>
      <c r="Y353" s="6">
        <v>4</v>
      </c>
      <c r="Z353" s="6">
        <v>12</v>
      </c>
      <c r="AB353" s="1">
        <v>531</v>
      </c>
      <c r="AC353" s="1">
        <v>456</v>
      </c>
      <c r="AD353" s="1">
        <v>1</v>
      </c>
      <c r="AE353" s="1">
        <v>3</v>
      </c>
      <c r="AF353" s="1">
        <v>11</v>
      </c>
      <c r="AG353" s="1">
        <v>60</v>
      </c>
      <c r="AH353" s="1">
        <v>2743</v>
      </c>
      <c r="AI353" s="11">
        <f t="shared" si="10"/>
        <v>7.515068493150685</v>
      </c>
      <c r="AJ353" s="1">
        <v>0</v>
      </c>
      <c r="AK353" s="1">
        <v>0</v>
      </c>
      <c r="AL353" s="1">
        <v>0</v>
      </c>
      <c r="AM353" s="1">
        <v>0</v>
      </c>
      <c r="AN353" s="1">
        <v>1</v>
      </c>
      <c r="AO353" s="1">
        <v>0</v>
      </c>
      <c r="AP353" s="1">
        <v>0</v>
      </c>
      <c r="AQ353" s="1">
        <v>1</v>
      </c>
      <c r="AR353" s="1">
        <v>0</v>
      </c>
      <c r="AS353" s="1">
        <v>0</v>
      </c>
      <c r="AT353" s="1">
        <v>5</v>
      </c>
      <c r="AU353" s="1">
        <v>29</v>
      </c>
      <c r="AV353" s="1">
        <v>62499</v>
      </c>
    </row>
    <row r="354" spans="1:51" s="1" customFormat="1" x14ac:dyDescent="0.25">
      <c r="A354" s="1" t="str" cm="1">
        <f t="array" ref="A354">_xlfn.IFS(AG354&gt;=70,"70 and Older",AND(AG354&gt;=60,AG354&lt;70),"60-69",AND(AG354&gt;=50,AG354&lt;60),"50-59",AND(AG354&gt;=40,AG354&lt;50),"40-49",AND(AG354&gt;=30,AG354&lt;40),"30-39",AND(AG354&gt;=20,AG354&lt;30),"20-29")</f>
        <v>60-69</v>
      </c>
      <c r="B354" s="1" t="str" cm="1">
        <f t="array" ref="B354">_xlfn.IFS(AO354=1,$AO$1,AP354=1,$AP$1,AQ354=1,$AQ$1,AR354=1,$AR$1,AS354=1,$AS$1)</f>
        <v>Master</v>
      </c>
      <c r="C354" s="1" t="str" cm="1">
        <f t="array" ref="C354">_xlfn.IFS(AJ354=1,$AJ$1,AK354=1,$AK$1,AL354=1,$AL$1,AM354=1,$AM$1,AN354=1,$AN$1)</f>
        <v>Single</v>
      </c>
      <c r="D354" s="1">
        <v>0</v>
      </c>
      <c r="E354" s="1">
        <v>0</v>
      </c>
      <c r="F354" s="1" t="str" cm="1">
        <f t="array" ref="F354">_xlfn.IFS(AV354&lt;43783,"1.Low Income",AND(AV354&gt;=43783,AV354&lt;=64856),"2.Mid Income",AV354&gt;64856,"3.High Income")</f>
        <v>3.High Income</v>
      </c>
      <c r="G354" s="1" t="str" cm="1">
        <f t="array" ref="G354">_xlfn.IFS(AU354&lt;=30,"&lt;1 month",AND(AU354&gt;30,AU354&lt;=60),"1-2months",AU354&gt;60,"2months +")</f>
        <v>2months +</v>
      </c>
      <c r="H354" s="1" t="str" cm="1">
        <f t="array" ref="H354">_xlfn.IFS(AT354&lt;5,"&lt;5times",AND(AT354&gt;=5,AT354&lt;=10),"05-10times",AND(AT354&gt;=11,AT354&lt;=15),"11-15times",AT354&gt;=16,"16times or more")</f>
        <v>&lt;5times</v>
      </c>
      <c r="I354" s="1" t="s">
        <v>99</v>
      </c>
      <c r="J354" s="1" t="str">
        <f t="shared" si="11"/>
        <v>7-8 years</v>
      </c>
      <c r="K354" s="2">
        <v>521</v>
      </c>
      <c r="L354" s="2">
        <v>168</v>
      </c>
      <c r="M354" s="2">
        <v>706</v>
      </c>
      <c r="N354" s="2">
        <v>80</v>
      </c>
      <c r="O354" s="2">
        <v>76</v>
      </c>
      <c r="P354" s="2">
        <v>61</v>
      </c>
      <c r="Q354" s="8">
        <v>0</v>
      </c>
      <c r="R354" s="8">
        <v>0</v>
      </c>
      <c r="S354" s="8">
        <v>0</v>
      </c>
      <c r="T354" s="8">
        <v>0</v>
      </c>
      <c r="U354" s="8">
        <v>0</v>
      </c>
      <c r="V354" s="8">
        <v>0</v>
      </c>
      <c r="W354" s="6">
        <v>1</v>
      </c>
      <c r="X354" s="6">
        <v>3</v>
      </c>
      <c r="Y354" s="6">
        <v>6</v>
      </c>
      <c r="Z354" s="6">
        <v>4</v>
      </c>
      <c r="AB354" s="1">
        <v>1497</v>
      </c>
      <c r="AC354" s="1">
        <v>1454</v>
      </c>
      <c r="AD354" s="1">
        <v>0</v>
      </c>
      <c r="AE354" s="1">
        <v>3</v>
      </c>
      <c r="AF354" s="1">
        <v>11</v>
      </c>
      <c r="AG354" s="1">
        <v>64</v>
      </c>
      <c r="AH354" s="1">
        <v>2742</v>
      </c>
      <c r="AI354" s="11">
        <f t="shared" si="10"/>
        <v>7.5123287671232877</v>
      </c>
      <c r="AJ354" s="1">
        <v>0</v>
      </c>
      <c r="AK354" s="1">
        <v>0</v>
      </c>
      <c r="AL354" s="1">
        <v>1</v>
      </c>
      <c r="AM354" s="1">
        <v>0</v>
      </c>
      <c r="AN354" s="1">
        <v>0</v>
      </c>
      <c r="AO354" s="1">
        <v>0</v>
      </c>
      <c r="AP354" s="1">
        <v>0</v>
      </c>
      <c r="AQ354" s="1">
        <v>0</v>
      </c>
      <c r="AR354" s="1">
        <v>1</v>
      </c>
      <c r="AS354" s="1">
        <v>0</v>
      </c>
      <c r="AT354" s="1">
        <v>1</v>
      </c>
      <c r="AU354" s="1">
        <v>83</v>
      </c>
      <c r="AV354" s="1">
        <v>82800</v>
      </c>
    </row>
    <row r="355" spans="1:51" s="1" customFormat="1" x14ac:dyDescent="0.25">
      <c r="A355" s="1" t="str" cm="1">
        <f t="array" ref="A355">_xlfn.IFS(AG355&gt;=70,"70 and Older",AND(AG355&gt;=60,AG355&lt;70),"60-69",AND(AG355&gt;=50,AG355&lt;60),"50-59",AND(AG355&gt;=40,AG355&lt;50),"40-49",AND(AG355&gt;=30,AG355&lt;40),"30-39",AND(AG355&gt;=20,AG355&lt;30),"20-29")</f>
        <v>50-59</v>
      </c>
      <c r="B355" s="1" t="str" cm="1">
        <f t="array" ref="B355">_xlfn.IFS(AO355=1,$AO$1,AP355=1,$AP$1,AQ355=1,$AQ$1,AR355=1,$AR$1,AS355=1,$AS$1)</f>
        <v>Graduation</v>
      </c>
      <c r="C355" s="1" t="str" cm="1">
        <f t="array" ref="C355">_xlfn.IFS(AJ355=1,$AJ$1,AK355=1,$AK$1,AL355=1,$AL$1,AM355=1,$AM$1,AN355=1,$AN$1)</f>
        <v>Single</v>
      </c>
      <c r="D355" s="1">
        <v>0</v>
      </c>
      <c r="E355" s="1">
        <v>1</v>
      </c>
      <c r="F355" s="1" t="str" cm="1">
        <f t="array" ref="F355">_xlfn.IFS(AV355&lt;43783,"1.Low Income",AND(AV355&gt;=43783,AV355&lt;=64856),"2.Mid Income",AV355&gt;64856,"3.High Income")</f>
        <v>3.High Income</v>
      </c>
      <c r="G355" s="1" t="str" cm="1">
        <f t="array" ref="G355">_xlfn.IFS(AU355&lt;=30,"&lt;1 month",AND(AU355&gt;30,AU355&lt;=60),"1-2months",AU355&gt;60,"2months +")</f>
        <v>&lt;1 month</v>
      </c>
      <c r="H355" s="1" t="str" cm="1">
        <f t="array" ref="H355">_xlfn.IFS(AT355&lt;5,"&lt;5times",AND(AT355&gt;=5,AT355&lt;=10),"05-10times",AND(AT355&gt;=11,AT355&lt;=15),"11-15times",AT355&gt;=16,"16times or more")</f>
        <v>&lt;5times</v>
      </c>
      <c r="I355" s="1" t="s">
        <v>99</v>
      </c>
      <c r="J355" s="1" t="str">
        <f t="shared" si="11"/>
        <v>7-8 years</v>
      </c>
      <c r="K355" s="2">
        <v>97</v>
      </c>
      <c r="L355" s="2">
        <v>1</v>
      </c>
      <c r="M355" s="2">
        <v>19</v>
      </c>
      <c r="N355" s="2">
        <v>2</v>
      </c>
      <c r="O355" s="2">
        <v>0</v>
      </c>
      <c r="P355" s="2">
        <v>11</v>
      </c>
      <c r="Q355" s="8">
        <v>0</v>
      </c>
      <c r="R355" s="8">
        <v>0</v>
      </c>
      <c r="S355" s="8">
        <v>0</v>
      </c>
      <c r="T355" s="8">
        <v>0</v>
      </c>
      <c r="U355" s="8">
        <v>0</v>
      </c>
      <c r="V355" s="8">
        <v>0</v>
      </c>
      <c r="W355" s="6">
        <v>1</v>
      </c>
      <c r="X355" s="6">
        <v>2</v>
      </c>
      <c r="Y355" s="6">
        <v>1</v>
      </c>
      <c r="Z355" s="6">
        <v>4</v>
      </c>
      <c r="AB355" s="1">
        <v>660</v>
      </c>
      <c r="AC355" s="1">
        <v>616</v>
      </c>
      <c r="AD355" s="1">
        <v>0</v>
      </c>
      <c r="AE355" s="1">
        <v>3</v>
      </c>
      <c r="AF355" s="1">
        <v>11</v>
      </c>
      <c r="AG355" s="1">
        <v>51</v>
      </c>
      <c r="AH355" s="1">
        <v>2742</v>
      </c>
      <c r="AI355" s="11">
        <f t="shared" si="10"/>
        <v>7.5123287671232877</v>
      </c>
      <c r="AJ355" s="1">
        <v>0</v>
      </c>
      <c r="AK355" s="1">
        <v>0</v>
      </c>
      <c r="AL355" s="1">
        <v>1</v>
      </c>
      <c r="AM355" s="1">
        <v>0</v>
      </c>
      <c r="AN355" s="1">
        <v>0</v>
      </c>
      <c r="AO355" s="1">
        <v>0</v>
      </c>
      <c r="AP355" s="1">
        <v>0</v>
      </c>
      <c r="AQ355" s="1">
        <v>1</v>
      </c>
      <c r="AR355" s="1">
        <v>0</v>
      </c>
      <c r="AS355" s="1">
        <v>0</v>
      </c>
      <c r="AT355" s="1">
        <v>2</v>
      </c>
      <c r="AU355" s="1">
        <v>6</v>
      </c>
      <c r="AV355" s="1">
        <v>80134</v>
      </c>
    </row>
    <row r="356" spans="1:51" s="1" customFormat="1" x14ac:dyDescent="0.25">
      <c r="A356" s="1" t="str" cm="1">
        <f t="array" ref="A356">_xlfn.IFS(AG356&gt;=70,"70 and Older",AND(AG356&gt;=60,AG356&lt;70),"60-69",AND(AG356&gt;=50,AG356&lt;60),"50-59",AND(AG356&gt;=40,AG356&lt;50),"40-49",AND(AG356&gt;=30,AG356&lt;40),"30-39",AND(AG356&gt;=20,AG356&lt;30),"20-29")</f>
        <v>60-69</v>
      </c>
      <c r="B356" s="1" t="str" cm="1">
        <f t="array" ref="B356">_xlfn.IFS(AO356=1,$AO$1,AP356=1,$AP$1,AQ356=1,$AQ$1,AR356=1,$AR$1,AS356=1,$AS$1)</f>
        <v>Master</v>
      </c>
      <c r="C356" s="1" t="str" cm="1">
        <f t="array" ref="C356">_xlfn.IFS(AJ356=1,$AJ$1,AK356=1,$AK$1,AL356=1,$AL$1,AM356=1,$AM$1,AN356=1,$AN$1)</f>
        <v>Single</v>
      </c>
      <c r="D356" s="1">
        <v>0</v>
      </c>
      <c r="E356" s="1">
        <v>1</v>
      </c>
      <c r="F356" s="1" t="str" cm="1">
        <f t="array" ref="F356">_xlfn.IFS(AV356&lt;43783,"1.Low Income",AND(AV356&gt;=43783,AV356&lt;=64856),"2.Mid Income",AV356&gt;64856,"3.High Income")</f>
        <v>3.High Income</v>
      </c>
      <c r="G356" s="1" t="str" cm="1">
        <f t="array" ref="G356">_xlfn.IFS(AU356&lt;=30,"&lt;1 month",AND(AU356&gt;30,AU356&lt;=60),"1-2months",AU356&gt;60,"2months +")</f>
        <v>1-2months</v>
      </c>
      <c r="H356" s="1" t="str" cm="1">
        <f t="array" ref="H356">_xlfn.IFS(AT356&lt;5,"&lt;5times",AND(AT356&gt;=5,AT356&lt;=10),"05-10times",AND(AT356&gt;=11,AT356&lt;=15),"11-15times",AT356&gt;=16,"16times or more")</f>
        <v>&lt;5times</v>
      </c>
      <c r="I356" s="1" t="s">
        <v>99</v>
      </c>
      <c r="J356" s="1" t="str">
        <f t="shared" si="11"/>
        <v>7-8 years</v>
      </c>
      <c r="K356" s="2">
        <v>1063</v>
      </c>
      <c r="L356" s="2">
        <v>89</v>
      </c>
      <c r="M356" s="2">
        <v>102</v>
      </c>
      <c r="N356" s="2">
        <v>16</v>
      </c>
      <c r="O356" s="2">
        <v>12</v>
      </c>
      <c r="P356" s="2">
        <v>25</v>
      </c>
      <c r="Q356" s="8">
        <v>0</v>
      </c>
      <c r="R356" s="8">
        <v>0</v>
      </c>
      <c r="S356" s="8">
        <v>0</v>
      </c>
      <c r="T356" s="8">
        <v>0</v>
      </c>
      <c r="U356" s="8">
        <v>0</v>
      </c>
      <c r="V356" s="8">
        <v>0</v>
      </c>
      <c r="W356" s="6">
        <v>4</v>
      </c>
      <c r="X356" s="6">
        <v>9</v>
      </c>
      <c r="Y356" s="6">
        <v>4</v>
      </c>
      <c r="Z356" s="6">
        <v>6</v>
      </c>
      <c r="AB356" s="1">
        <v>1497</v>
      </c>
      <c r="AC356" s="1">
        <v>1454</v>
      </c>
      <c r="AD356" s="1">
        <v>0</v>
      </c>
      <c r="AE356" s="1">
        <v>3</v>
      </c>
      <c r="AF356" s="1">
        <v>11</v>
      </c>
      <c r="AG356" s="1">
        <v>64</v>
      </c>
      <c r="AH356" s="1">
        <v>2742</v>
      </c>
      <c r="AI356" s="11">
        <f t="shared" si="10"/>
        <v>7.5123287671232877</v>
      </c>
      <c r="AJ356" s="1">
        <v>0</v>
      </c>
      <c r="AK356" s="1">
        <v>0</v>
      </c>
      <c r="AL356" s="1">
        <v>1</v>
      </c>
      <c r="AM356" s="1">
        <v>0</v>
      </c>
      <c r="AN356" s="1">
        <v>0</v>
      </c>
      <c r="AO356" s="1">
        <v>0</v>
      </c>
      <c r="AP356" s="1">
        <v>0</v>
      </c>
      <c r="AQ356" s="1">
        <v>0</v>
      </c>
      <c r="AR356" s="1">
        <v>1</v>
      </c>
      <c r="AS356" s="1">
        <v>0</v>
      </c>
      <c r="AT356" s="1">
        <v>3</v>
      </c>
      <c r="AU356" s="1">
        <v>57</v>
      </c>
      <c r="AV356" s="1">
        <v>71626</v>
      </c>
    </row>
    <row r="357" spans="1:51" s="1" customFormat="1" x14ac:dyDescent="0.25">
      <c r="A357" s="1" t="str" cm="1">
        <f t="array" ref="A357">_xlfn.IFS(AG357&gt;=70,"70 and Older",AND(AG357&gt;=60,AG357&lt;70),"60-69",AND(AG357&gt;=50,AG357&lt;60),"50-59",AND(AG357&gt;=40,AG357&lt;50),"40-49",AND(AG357&gt;=30,AG357&lt;40),"30-39",AND(AG357&gt;=20,AG357&lt;30),"20-29")</f>
        <v>50-59</v>
      </c>
      <c r="B357" s="1" t="str" cm="1">
        <f t="array" ref="B357">_xlfn.IFS(AO357=1,$AO$1,AP357=1,$AP$1,AQ357=1,$AQ$1,AR357=1,$AR$1,AS357=1,$AS$1)</f>
        <v>PhD</v>
      </c>
      <c r="C357" s="1" t="str" cm="1">
        <f t="array" ref="C357">_xlfn.IFS(AJ357=1,$AJ$1,AK357=1,$AK$1,AL357=1,$AL$1,AM357=1,$AM$1,AN357=1,$AN$1)</f>
        <v>Married</v>
      </c>
      <c r="D357" s="1">
        <v>0</v>
      </c>
      <c r="E357" s="1">
        <v>2</v>
      </c>
      <c r="F357" s="1" t="str" cm="1">
        <f t="array" ref="F357">_xlfn.IFS(AV357&lt;43783,"1.Low Income",AND(AV357&gt;=43783,AV357&lt;=64856),"2.Mid Income",AV357&gt;64856,"3.High Income")</f>
        <v>3.High Income</v>
      </c>
      <c r="G357" s="1" t="str" cm="1">
        <f t="array" ref="G357">_xlfn.IFS(AU357&lt;=30,"&lt;1 month",AND(AU357&gt;30,AU357&lt;=60),"1-2months",AU357&gt;60,"2months +")</f>
        <v>2months +</v>
      </c>
      <c r="H357" s="1" t="str" cm="1">
        <f t="array" ref="H357">_xlfn.IFS(AT357&lt;5,"&lt;5times",AND(AT357&gt;=5,AT357&lt;=10),"05-10times",AND(AT357&gt;=11,AT357&lt;=15),"11-15times",AT357&gt;=16,"16times or more")</f>
        <v>&lt;5times</v>
      </c>
      <c r="I357" s="1" t="s">
        <v>99</v>
      </c>
      <c r="J357" s="1" t="str">
        <f t="shared" si="11"/>
        <v>7-8 years</v>
      </c>
      <c r="K357" s="2">
        <v>295</v>
      </c>
      <c r="L357" s="2">
        <v>106</v>
      </c>
      <c r="M357" s="2">
        <v>271</v>
      </c>
      <c r="N357" s="2">
        <v>75</v>
      </c>
      <c r="O357" s="2">
        <v>98</v>
      </c>
      <c r="P357" s="2">
        <v>65</v>
      </c>
      <c r="Q357" s="8">
        <v>0</v>
      </c>
      <c r="R357" s="8">
        <v>0</v>
      </c>
      <c r="S357" s="8">
        <v>0</v>
      </c>
      <c r="T357" s="8">
        <v>0</v>
      </c>
      <c r="U357" s="8">
        <v>0</v>
      </c>
      <c r="V357" s="8">
        <v>0</v>
      </c>
      <c r="W357" s="6">
        <v>4</v>
      </c>
      <c r="X357" s="6">
        <v>6</v>
      </c>
      <c r="Y357" s="6">
        <v>4</v>
      </c>
      <c r="Z357" s="6">
        <v>12</v>
      </c>
      <c r="AB357" s="1">
        <v>1148</v>
      </c>
      <c r="AC357" s="1">
        <v>1114</v>
      </c>
      <c r="AD357" s="1">
        <v>2</v>
      </c>
      <c r="AE357" s="1">
        <v>3</v>
      </c>
      <c r="AF357" s="1">
        <v>11</v>
      </c>
      <c r="AG357" s="1">
        <v>51</v>
      </c>
      <c r="AH357" s="1">
        <v>2742</v>
      </c>
      <c r="AI357" s="11">
        <f t="shared" si="10"/>
        <v>7.5123287671232877</v>
      </c>
      <c r="AJ357" s="1">
        <v>0</v>
      </c>
      <c r="AK357" s="1">
        <v>1</v>
      </c>
      <c r="AL357" s="1">
        <v>0</v>
      </c>
      <c r="AM357" s="1">
        <v>0</v>
      </c>
      <c r="AN357" s="1">
        <v>0</v>
      </c>
      <c r="AO357" s="1">
        <v>0</v>
      </c>
      <c r="AP357" s="1">
        <v>0</v>
      </c>
      <c r="AQ357" s="1">
        <v>0</v>
      </c>
      <c r="AR357" s="1">
        <v>0</v>
      </c>
      <c r="AS357" s="1">
        <v>1</v>
      </c>
      <c r="AT357" s="1">
        <v>3</v>
      </c>
      <c r="AU357" s="1">
        <v>91</v>
      </c>
      <c r="AV357" s="1">
        <v>70844</v>
      </c>
    </row>
    <row r="358" spans="1:51" s="1" customFormat="1" x14ac:dyDescent="0.25">
      <c r="A358" s="1" t="str" cm="1">
        <f t="array" ref="A358">_xlfn.IFS(AG358&gt;=70,"70 and Older",AND(AG358&gt;=60,AG358&lt;70),"60-69",AND(AG358&gt;=50,AG358&lt;60),"50-59",AND(AG358&gt;=40,AG358&lt;50),"40-49",AND(AG358&gt;=30,AG358&lt;40),"30-39",AND(AG358&gt;=20,AG358&lt;30),"20-29")</f>
        <v>40-49</v>
      </c>
      <c r="B358" s="1" t="str" cm="1">
        <f t="array" ref="B358">_xlfn.IFS(AO358=1,$AO$1,AP358=1,$AP$1,AQ358=1,$AQ$1,AR358=1,$AR$1,AS358=1,$AS$1)</f>
        <v>PhD</v>
      </c>
      <c r="C358" s="1" t="str" cm="1">
        <f t="array" ref="C358">_xlfn.IFS(AJ358=1,$AJ$1,AK358=1,$AK$1,AL358=1,$AL$1,AM358=1,$AM$1,AN358=1,$AN$1)</f>
        <v>Married</v>
      </c>
      <c r="D358" s="1">
        <v>1</v>
      </c>
      <c r="E358" s="1">
        <v>1</v>
      </c>
      <c r="F358" s="1" t="str" cm="1">
        <f t="array" ref="F358">_xlfn.IFS(AV358&lt;43783,"1.Low Income",AND(AV358&gt;=43783,AV358&lt;=64856),"2.Mid Income",AV358&gt;64856,"3.High Income")</f>
        <v>3.High Income</v>
      </c>
      <c r="G358" s="1" t="str" cm="1">
        <f t="array" ref="G358">_xlfn.IFS(AU358&lt;=30,"&lt;1 month",AND(AU358&gt;30,AU358&lt;=60),"1-2months",AU358&gt;60,"2months +")</f>
        <v>2months +</v>
      </c>
      <c r="H358" s="1" t="str" cm="1">
        <f t="array" ref="H358">_xlfn.IFS(AT358&lt;5,"&lt;5times",AND(AT358&gt;=5,AT358&lt;=10),"05-10times",AND(AT358&gt;=11,AT358&lt;=15),"11-15times",AT358&gt;=16,"16times or more")</f>
        <v>&lt;5times</v>
      </c>
      <c r="I358" s="1" t="s">
        <v>99</v>
      </c>
      <c r="J358" s="1" t="str">
        <f t="shared" si="11"/>
        <v>7-8 years</v>
      </c>
      <c r="K358" s="2">
        <v>135</v>
      </c>
      <c r="L358" s="2">
        <v>1</v>
      </c>
      <c r="M358" s="2">
        <v>41</v>
      </c>
      <c r="N358" s="2">
        <v>10</v>
      </c>
      <c r="O358" s="2">
        <v>1</v>
      </c>
      <c r="P358" s="2">
        <v>67</v>
      </c>
      <c r="Q358" s="8">
        <v>0</v>
      </c>
      <c r="R358" s="8">
        <v>0</v>
      </c>
      <c r="S358" s="8">
        <v>1</v>
      </c>
      <c r="T358" s="8">
        <v>0</v>
      </c>
      <c r="U358" s="8">
        <v>0</v>
      </c>
      <c r="V358" s="8">
        <v>0</v>
      </c>
      <c r="W358" s="6">
        <v>5</v>
      </c>
      <c r="X358" s="6">
        <v>3</v>
      </c>
      <c r="Y358" s="6">
        <v>3</v>
      </c>
      <c r="Z358" s="6">
        <v>3</v>
      </c>
      <c r="AB358" s="1">
        <v>20</v>
      </c>
      <c r="AC358" s="1">
        <v>15</v>
      </c>
      <c r="AD358" s="1">
        <v>0</v>
      </c>
      <c r="AE358" s="1">
        <v>3</v>
      </c>
      <c r="AF358" s="1">
        <v>11</v>
      </c>
      <c r="AG358" s="1">
        <v>42</v>
      </c>
      <c r="AH358" s="1">
        <v>2742</v>
      </c>
      <c r="AI358" s="11">
        <f t="shared" si="10"/>
        <v>7.5123287671232877</v>
      </c>
      <c r="AJ358" s="1">
        <v>0</v>
      </c>
      <c r="AK358" s="1">
        <v>1</v>
      </c>
      <c r="AL358" s="1">
        <v>0</v>
      </c>
      <c r="AM358" s="1">
        <v>0</v>
      </c>
      <c r="AN358" s="1">
        <v>0</v>
      </c>
      <c r="AO358" s="1">
        <v>0</v>
      </c>
      <c r="AP358" s="1">
        <v>0</v>
      </c>
      <c r="AQ358" s="1">
        <v>0</v>
      </c>
      <c r="AR358" s="1">
        <v>0</v>
      </c>
      <c r="AS358" s="1">
        <v>1</v>
      </c>
      <c r="AT358" s="1">
        <v>4</v>
      </c>
      <c r="AU358" s="1">
        <v>73</v>
      </c>
      <c r="AV358" s="1">
        <v>69245</v>
      </c>
    </row>
    <row r="359" spans="1:51" s="1" customFormat="1" x14ac:dyDescent="0.25">
      <c r="A359" s="1" t="str" cm="1">
        <f t="array" ref="A359">_xlfn.IFS(AG359&gt;=70,"70 and Older",AND(AG359&gt;=60,AG359&lt;70),"60-69",AND(AG359&gt;=50,AG359&lt;60),"50-59",AND(AG359&gt;=40,AG359&lt;50),"40-49",AND(AG359&gt;=30,AG359&lt;40),"30-39",AND(AG359&gt;=20,AG359&lt;30),"20-29")</f>
        <v>50-59</v>
      </c>
      <c r="B359" s="1" t="str" cm="1">
        <f t="array" ref="B359">_xlfn.IFS(AO359=1,$AO$1,AP359=1,$AP$1,AQ359=1,$AQ$1,AR359=1,$AR$1,AS359=1,$AS$1)</f>
        <v>PhD</v>
      </c>
      <c r="C359" s="1" t="str" cm="1">
        <f t="array" ref="C359">_xlfn.IFS(AJ359=1,$AJ$1,AK359=1,$AK$1,AL359=1,$AL$1,AM359=1,$AM$1,AN359=1,$AN$1)</f>
        <v>Married</v>
      </c>
      <c r="D359" s="1">
        <v>0</v>
      </c>
      <c r="E359" s="1">
        <v>0</v>
      </c>
      <c r="F359" s="1" t="str" cm="1">
        <f t="array" ref="F359">_xlfn.IFS(AV359&lt;43783,"1.Low Income",AND(AV359&gt;=43783,AV359&lt;=64856),"2.Mid Income",AV359&gt;64856,"3.High Income")</f>
        <v>3.High Income</v>
      </c>
      <c r="G359" s="1" t="str" cm="1">
        <f t="array" ref="G359">_xlfn.IFS(AU359&lt;=30,"&lt;1 month",AND(AU359&gt;30,AU359&lt;=60),"1-2months",AU359&gt;60,"2months +")</f>
        <v>2months +</v>
      </c>
      <c r="H359" s="1" t="str" cm="1">
        <f t="array" ref="H359">_xlfn.IFS(AT359&lt;5,"&lt;5times",AND(AT359&gt;=5,AT359&lt;=10),"05-10times",AND(AT359&gt;=11,AT359&lt;=15),"11-15times",AT359&gt;=16,"16times or more")</f>
        <v>&lt;5times</v>
      </c>
      <c r="I359" s="1" t="s">
        <v>99</v>
      </c>
      <c r="J359" s="1" t="str">
        <f t="shared" si="11"/>
        <v>7-8 years</v>
      </c>
      <c r="K359" s="2">
        <v>367</v>
      </c>
      <c r="L359" s="2">
        <v>17</v>
      </c>
      <c r="M359" s="2">
        <v>241</v>
      </c>
      <c r="N359" s="2">
        <v>104</v>
      </c>
      <c r="O359" s="2">
        <v>188</v>
      </c>
      <c r="P359" s="2">
        <v>232</v>
      </c>
      <c r="Q359" s="8">
        <v>0</v>
      </c>
      <c r="R359" s="8">
        <v>0</v>
      </c>
      <c r="S359" s="8">
        <v>0</v>
      </c>
      <c r="T359" s="8">
        <v>0</v>
      </c>
      <c r="U359" s="8">
        <v>0</v>
      </c>
      <c r="V359" s="8">
        <v>0</v>
      </c>
      <c r="W359" s="6">
        <v>2</v>
      </c>
      <c r="X359" s="6">
        <v>9</v>
      </c>
      <c r="Y359" s="6">
        <v>5</v>
      </c>
      <c r="Z359" s="6">
        <v>9</v>
      </c>
      <c r="AB359" s="1">
        <v>1148</v>
      </c>
      <c r="AC359" s="1">
        <v>1114</v>
      </c>
      <c r="AD359" s="1">
        <v>2</v>
      </c>
      <c r="AE359" s="1">
        <v>3</v>
      </c>
      <c r="AF359" s="1">
        <v>11</v>
      </c>
      <c r="AG359" s="1">
        <v>51</v>
      </c>
      <c r="AH359" s="1">
        <v>2742</v>
      </c>
      <c r="AI359" s="11">
        <f t="shared" si="10"/>
        <v>7.5123287671232877</v>
      </c>
      <c r="AJ359" s="1">
        <v>0</v>
      </c>
      <c r="AK359" s="1">
        <v>1</v>
      </c>
      <c r="AL359" s="1">
        <v>0</v>
      </c>
      <c r="AM359" s="1">
        <v>0</v>
      </c>
      <c r="AN359" s="1">
        <v>0</v>
      </c>
      <c r="AO359" s="1">
        <v>0</v>
      </c>
      <c r="AP359" s="1">
        <v>0</v>
      </c>
      <c r="AQ359" s="1">
        <v>0</v>
      </c>
      <c r="AR359" s="1">
        <v>0</v>
      </c>
      <c r="AS359" s="1">
        <v>1</v>
      </c>
      <c r="AT359" s="1">
        <v>4</v>
      </c>
      <c r="AU359" s="1">
        <v>70</v>
      </c>
      <c r="AV359" s="1">
        <v>67087</v>
      </c>
    </row>
    <row r="360" spans="1:51" s="1" customFormat="1" x14ac:dyDescent="0.25">
      <c r="A360" s="1" t="str" cm="1">
        <f t="array" ref="A360">_xlfn.IFS(AG360&gt;=70,"70 and Older",AND(AG360&gt;=60,AG360&lt;70),"60-69",AND(AG360&gt;=50,AG360&lt;60),"50-59",AND(AG360&gt;=40,AG360&lt;50),"40-49",AND(AG360&gt;=30,AG360&lt;40),"30-39",AND(AG360&gt;=20,AG360&lt;30),"20-29")</f>
        <v>40-49</v>
      </c>
      <c r="B360" s="1" t="str" cm="1">
        <f t="array" ref="B360">_xlfn.IFS(AO360=1,$AO$1,AP360=1,$AP$1,AQ360=1,$AQ$1,AR360=1,$AR$1,AS360=1,$AS$1)</f>
        <v>PhD</v>
      </c>
      <c r="C360" s="1" t="str" cm="1">
        <f t="array" ref="C360">_xlfn.IFS(AJ360=1,$AJ$1,AK360=1,$AK$1,AL360=1,$AL$1,AM360=1,$AM$1,AN360=1,$AN$1)</f>
        <v>Married</v>
      </c>
      <c r="D360" s="1">
        <v>1</v>
      </c>
      <c r="E360" s="1">
        <v>1</v>
      </c>
      <c r="F360" s="1" t="str" cm="1">
        <f t="array" ref="F360">_xlfn.IFS(AV360&lt;43783,"1.Low Income",AND(AV360&gt;=43783,AV360&lt;=64856),"2.Mid Income",AV360&gt;64856,"3.High Income")</f>
        <v>2.Mid Income</v>
      </c>
      <c r="G360" s="1" t="str" cm="1">
        <f t="array" ref="G360">_xlfn.IFS(AU360&lt;=30,"&lt;1 month",AND(AU360&gt;30,AU360&lt;=60),"1-2months",AU360&gt;60,"2months +")</f>
        <v>2months +</v>
      </c>
      <c r="H360" s="1" t="str" cm="1">
        <f t="array" ref="H360">_xlfn.IFS(AT360&lt;5,"&lt;5times",AND(AT360&gt;=5,AT360&lt;=10),"05-10times",AND(AT360&gt;=11,AT360&lt;=15),"11-15times",AT360&gt;=16,"16times or more")</f>
        <v>05-10times</v>
      </c>
      <c r="I360" s="1" t="s">
        <v>99</v>
      </c>
      <c r="J360" s="1" t="str">
        <f t="shared" si="11"/>
        <v>7-8 years</v>
      </c>
      <c r="K360" s="2">
        <v>454</v>
      </c>
      <c r="L360" s="2">
        <v>0</v>
      </c>
      <c r="M360" s="2">
        <v>171</v>
      </c>
      <c r="N360" s="2">
        <v>8</v>
      </c>
      <c r="O360" s="2">
        <v>19</v>
      </c>
      <c r="P360" s="2">
        <v>32</v>
      </c>
      <c r="Q360" s="8">
        <v>0</v>
      </c>
      <c r="R360" s="8">
        <v>0</v>
      </c>
      <c r="S360" s="8">
        <v>0</v>
      </c>
      <c r="T360" s="8">
        <v>0</v>
      </c>
      <c r="U360" s="8">
        <v>0</v>
      </c>
      <c r="V360" s="8">
        <v>0</v>
      </c>
      <c r="W360" s="6">
        <v>12</v>
      </c>
      <c r="X360" s="6">
        <v>9</v>
      </c>
      <c r="Y360" s="6">
        <v>2</v>
      </c>
      <c r="Z360" s="6">
        <v>8</v>
      </c>
      <c r="AB360" s="1">
        <v>492</v>
      </c>
      <c r="AC360" s="1">
        <v>488</v>
      </c>
      <c r="AD360" s="1">
        <v>1</v>
      </c>
      <c r="AE360" s="1">
        <v>3</v>
      </c>
      <c r="AF360" s="1">
        <v>11</v>
      </c>
      <c r="AG360" s="1">
        <v>48</v>
      </c>
      <c r="AH360" s="1">
        <v>2742</v>
      </c>
      <c r="AI360" s="11">
        <f t="shared" si="10"/>
        <v>7.5123287671232877</v>
      </c>
      <c r="AJ360" s="1">
        <v>0</v>
      </c>
      <c r="AK360" s="1">
        <v>1</v>
      </c>
      <c r="AL360" s="1">
        <v>0</v>
      </c>
      <c r="AM360" s="1">
        <v>0</v>
      </c>
      <c r="AN360" s="1">
        <v>0</v>
      </c>
      <c r="AO360" s="1">
        <v>0</v>
      </c>
      <c r="AP360" s="1">
        <v>0</v>
      </c>
      <c r="AQ360" s="1">
        <v>0</v>
      </c>
      <c r="AR360" s="1">
        <v>0</v>
      </c>
      <c r="AS360" s="1">
        <v>1</v>
      </c>
      <c r="AT360" s="1">
        <v>5</v>
      </c>
      <c r="AU360" s="1">
        <v>90</v>
      </c>
      <c r="AV360" s="1">
        <v>62972</v>
      </c>
    </row>
    <row r="361" spans="1:51" s="1" customFormat="1" x14ac:dyDescent="0.25">
      <c r="A361" s="1" t="str" cm="1">
        <f t="array" ref="A361">_xlfn.IFS(AG361&gt;=70,"70 and Older",AND(AG361&gt;=60,AG361&lt;70),"60-69",AND(AG361&gt;=50,AG361&lt;60),"50-59",AND(AG361&gt;=40,AG361&lt;50),"40-49",AND(AG361&gt;=30,AG361&lt;40),"30-39",AND(AG361&gt;=20,AG361&lt;30),"20-29")</f>
        <v>40-49</v>
      </c>
      <c r="B361" s="1" t="str" cm="1">
        <f t="array" ref="B361">_xlfn.IFS(AO361=1,$AO$1,AP361=1,$AP$1,AQ361=1,$AQ$1,AR361=1,$AR$1,AS361=1,$AS$1)</f>
        <v>PhD</v>
      </c>
      <c r="C361" s="1" t="str" cm="1">
        <f t="array" ref="C361">_xlfn.IFS(AJ361=1,$AJ$1,AK361=1,$AK$1,AL361=1,$AL$1,AM361=1,$AM$1,AN361=1,$AN$1)</f>
        <v>Married</v>
      </c>
      <c r="D361" s="1">
        <v>0</v>
      </c>
      <c r="E361" s="1">
        <v>1</v>
      </c>
      <c r="F361" s="1" t="str" cm="1">
        <f t="array" ref="F361">_xlfn.IFS(AV361&lt;43783,"1.Low Income",AND(AV361&gt;=43783,AV361&lt;=64856),"2.Mid Income",AV361&gt;64856,"3.High Income")</f>
        <v>2.Mid Income</v>
      </c>
      <c r="G361" s="1" t="str" cm="1">
        <f t="array" ref="G361">_xlfn.IFS(AU361&lt;=30,"&lt;1 month",AND(AU361&gt;30,AU361&lt;=60),"1-2months",AU361&gt;60,"2months +")</f>
        <v>1-2months</v>
      </c>
      <c r="H361" s="1" t="str" cm="1">
        <f t="array" ref="H361">_xlfn.IFS(AT361&lt;5,"&lt;5times",AND(AT361&gt;=5,AT361&lt;=10),"05-10times",AND(AT361&gt;=11,AT361&lt;=15),"11-15times",AT361&gt;=16,"16times or more")</f>
        <v>05-10times</v>
      </c>
      <c r="I361" s="1" t="s">
        <v>99</v>
      </c>
      <c r="J361" s="1" t="str">
        <f t="shared" si="11"/>
        <v>7-8 years</v>
      </c>
      <c r="K361" s="2">
        <v>63</v>
      </c>
      <c r="L361" s="2">
        <v>0</v>
      </c>
      <c r="M361" s="2">
        <v>21</v>
      </c>
      <c r="N361" s="2">
        <v>7</v>
      </c>
      <c r="O361" s="2">
        <v>0</v>
      </c>
      <c r="P361" s="2">
        <v>12</v>
      </c>
      <c r="Q361" s="8">
        <v>0</v>
      </c>
      <c r="R361" s="8">
        <v>0</v>
      </c>
      <c r="S361" s="8">
        <v>0</v>
      </c>
      <c r="T361" s="8">
        <v>0</v>
      </c>
      <c r="U361" s="8">
        <v>0</v>
      </c>
      <c r="V361" s="8">
        <v>0</v>
      </c>
      <c r="W361" s="6">
        <v>1</v>
      </c>
      <c r="X361" s="6">
        <v>3</v>
      </c>
      <c r="Y361" s="6">
        <v>0</v>
      </c>
      <c r="Z361" s="6">
        <v>3</v>
      </c>
      <c r="AB361" s="1">
        <v>20</v>
      </c>
      <c r="AC361" s="1">
        <v>15</v>
      </c>
      <c r="AD361" s="1">
        <v>0</v>
      </c>
      <c r="AE361" s="1">
        <v>3</v>
      </c>
      <c r="AF361" s="1">
        <v>11</v>
      </c>
      <c r="AG361" s="1">
        <v>42</v>
      </c>
      <c r="AH361" s="1">
        <v>2742</v>
      </c>
      <c r="AI361" s="11">
        <f t="shared" si="10"/>
        <v>7.5123287671232877</v>
      </c>
      <c r="AJ361" s="1">
        <v>0</v>
      </c>
      <c r="AK361" s="1">
        <v>1</v>
      </c>
      <c r="AL361" s="1">
        <v>0</v>
      </c>
      <c r="AM361" s="1">
        <v>0</v>
      </c>
      <c r="AN361" s="1">
        <v>0</v>
      </c>
      <c r="AO361" s="1">
        <v>0</v>
      </c>
      <c r="AP361" s="1">
        <v>0</v>
      </c>
      <c r="AQ361" s="1">
        <v>0</v>
      </c>
      <c r="AR361" s="1">
        <v>0</v>
      </c>
      <c r="AS361" s="1">
        <v>1</v>
      </c>
      <c r="AT361" s="1">
        <v>5</v>
      </c>
      <c r="AU361" s="1">
        <v>49</v>
      </c>
      <c r="AV361" s="1">
        <v>61346</v>
      </c>
    </row>
    <row r="362" spans="1:51" s="1" customFormat="1" x14ac:dyDescent="0.25">
      <c r="A362" s="1" t="str" cm="1">
        <f t="array" ref="A362">_xlfn.IFS(AG362&gt;=70,"70 and Older",AND(AG362&gt;=60,AG362&lt;70),"60-69",AND(AG362&gt;=50,AG362&lt;60),"50-59",AND(AG362&gt;=40,AG362&lt;50),"40-49",AND(AG362&gt;=30,AG362&lt;40),"30-39",AND(AG362&gt;=20,AG362&lt;30),"20-29")</f>
        <v>70 and Older</v>
      </c>
      <c r="B362" s="1" t="str" cm="1">
        <f t="array" ref="B362">_xlfn.IFS(AO362=1,$AO$1,AP362=1,$AP$1,AQ362=1,$AQ$1,AR362=1,$AR$1,AS362=1,$AS$1)</f>
        <v>PhD</v>
      </c>
      <c r="C362" s="1" t="str" cm="1">
        <f t="array" ref="C362">_xlfn.IFS(AJ362=1,$AJ$1,AK362=1,$AK$1,AL362=1,$AL$1,AM362=1,$AM$1,AN362=1,$AN$1)</f>
        <v>Single</v>
      </c>
      <c r="D362" s="1">
        <v>0</v>
      </c>
      <c r="E362" s="1">
        <v>0</v>
      </c>
      <c r="F362" s="1" t="str" cm="1">
        <f t="array" ref="F362">_xlfn.IFS(AV362&lt;43783,"1.Low Income",AND(AV362&gt;=43783,AV362&lt;=64856),"2.Mid Income",AV362&gt;64856,"3.High Income")</f>
        <v>3.High Income</v>
      </c>
      <c r="G362" s="1" t="str" cm="1">
        <f t="array" ref="G362">_xlfn.IFS(AU362&lt;=30,"&lt;1 month",AND(AU362&gt;30,AU362&lt;=60),"1-2months",AU362&gt;60,"2months +")</f>
        <v>2months +</v>
      </c>
      <c r="H362" s="1" t="str" cm="1">
        <f t="array" ref="H362">_xlfn.IFS(AT362&lt;5,"&lt;5times",AND(AT362&gt;=5,AT362&lt;=10),"05-10times",AND(AT362&gt;=11,AT362&lt;=15),"11-15times",AT362&gt;=16,"16times or more")</f>
        <v>&lt;5times</v>
      </c>
      <c r="I362" s="1" t="s">
        <v>99</v>
      </c>
      <c r="J362" s="1" t="str">
        <f t="shared" si="11"/>
        <v>7-8 years</v>
      </c>
      <c r="K362" s="2">
        <v>482</v>
      </c>
      <c r="L362" s="2">
        <v>147</v>
      </c>
      <c r="M362" s="2">
        <v>509</v>
      </c>
      <c r="N362" s="2">
        <v>104</v>
      </c>
      <c r="O362" s="2">
        <v>107</v>
      </c>
      <c r="P362" s="2">
        <v>107</v>
      </c>
      <c r="Q362" s="8">
        <v>0</v>
      </c>
      <c r="R362" s="8">
        <v>0</v>
      </c>
      <c r="S362" s="8">
        <v>0</v>
      </c>
      <c r="T362" s="8">
        <v>0</v>
      </c>
      <c r="U362" s="8">
        <v>1</v>
      </c>
      <c r="V362" s="8">
        <v>0</v>
      </c>
      <c r="W362" s="6">
        <v>1</v>
      </c>
      <c r="X362" s="6">
        <v>3</v>
      </c>
      <c r="Y362" s="6">
        <v>5</v>
      </c>
      <c r="Z362" s="6">
        <v>12</v>
      </c>
      <c r="AB362" s="1">
        <v>1270</v>
      </c>
      <c r="AC362" s="1">
        <v>1225</v>
      </c>
      <c r="AD362" s="1">
        <v>2</v>
      </c>
      <c r="AE362" s="1">
        <v>3</v>
      </c>
      <c r="AF362" s="1">
        <v>11</v>
      </c>
      <c r="AG362" s="1">
        <v>74</v>
      </c>
      <c r="AH362" s="1">
        <v>2741</v>
      </c>
      <c r="AI362" s="11">
        <f t="shared" si="10"/>
        <v>7.5095890410958903</v>
      </c>
      <c r="AJ362" s="1">
        <v>0</v>
      </c>
      <c r="AK362" s="1">
        <v>0</v>
      </c>
      <c r="AL362" s="1">
        <v>1</v>
      </c>
      <c r="AM362" s="1">
        <v>0</v>
      </c>
      <c r="AN362" s="1">
        <v>0</v>
      </c>
      <c r="AO362" s="1">
        <v>0</v>
      </c>
      <c r="AP362" s="1">
        <v>0</v>
      </c>
      <c r="AQ362" s="1">
        <v>0</v>
      </c>
      <c r="AR362" s="1">
        <v>0</v>
      </c>
      <c r="AS362" s="1">
        <v>1</v>
      </c>
      <c r="AT362" s="1">
        <v>1</v>
      </c>
      <c r="AU362" s="1">
        <v>78</v>
      </c>
      <c r="AV362" s="1">
        <v>92859</v>
      </c>
      <c r="AW362"/>
      <c r="AX362"/>
      <c r="AY362"/>
    </row>
    <row r="363" spans="1:51" s="1" customFormat="1" x14ac:dyDescent="0.25">
      <c r="A363" s="1" t="str" cm="1">
        <f t="array" ref="A363">_xlfn.IFS(AG363&gt;=70,"70 and Older",AND(AG363&gt;=60,AG363&lt;70),"60-69",AND(AG363&gt;=50,AG363&lt;60),"50-59",AND(AG363&gt;=40,AG363&lt;50),"40-49",AND(AG363&gt;=30,AG363&lt;40),"30-39",AND(AG363&gt;=20,AG363&lt;30),"20-29")</f>
        <v>70 and Older</v>
      </c>
      <c r="B363" s="1" t="str" cm="1">
        <f t="array" ref="B363">_xlfn.IFS(AO363=1,$AO$1,AP363=1,$AP$1,AQ363=1,$AQ$1,AR363=1,$AR$1,AS363=1,$AS$1)</f>
        <v>PhD</v>
      </c>
      <c r="C363" s="1" t="str" cm="1">
        <f t="array" ref="C363">_xlfn.IFS(AJ363=1,$AJ$1,AK363=1,$AK$1,AL363=1,$AL$1,AM363=1,$AM$1,AN363=1,$AN$1)</f>
        <v>Single</v>
      </c>
      <c r="D363" s="1">
        <v>0</v>
      </c>
      <c r="E363" s="1">
        <v>0</v>
      </c>
      <c r="F363" s="1" t="str" cm="1">
        <f t="array" ref="F363">_xlfn.IFS(AV363&lt;43783,"1.Low Income",AND(AV363&gt;=43783,AV363&lt;=64856),"2.Mid Income",AV363&gt;64856,"3.High Income")</f>
        <v>3.High Income</v>
      </c>
      <c r="G363" s="1" t="str" cm="1">
        <f t="array" ref="G363">_xlfn.IFS(AU363&lt;=30,"&lt;1 month",AND(AU363&gt;30,AU363&lt;=60),"1-2months",AU363&gt;60,"2months +")</f>
        <v>2months +</v>
      </c>
      <c r="H363" s="1" t="str" cm="1">
        <f t="array" ref="H363">_xlfn.IFS(AT363&lt;5,"&lt;5times",AND(AT363&gt;=5,AT363&lt;=10),"05-10times",AND(AT363&gt;=11,AT363&lt;=15),"11-15times",AT363&gt;=16,"16times or more")</f>
        <v>&lt;5times</v>
      </c>
      <c r="I363" s="1" t="s">
        <v>99</v>
      </c>
      <c r="J363" s="1" t="str">
        <f t="shared" si="11"/>
        <v>7-8 years</v>
      </c>
      <c r="K363" s="2">
        <v>984</v>
      </c>
      <c r="L363" s="2">
        <v>51</v>
      </c>
      <c r="M363" s="2">
        <v>432</v>
      </c>
      <c r="N363" s="2">
        <v>180</v>
      </c>
      <c r="O363" s="2">
        <v>120</v>
      </c>
      <c r="P363" s="2">
        <v>190</v>
      </c>
      <c r="Q363" s="8">
        <v>0</v>
      </c>
      <c r="R363" s="8">
        <v>0</v>
      </c>
      <c r="S363" s="8">
        <v>0</v>
      </c>
      <c r="T363" s="8">
        <v>0</v>
      </c>
      <c r="U363" s="8">
        <v>1</v>
      </c>
      <c r="V363" s="8">
        <v>1</v>
      </c>
      <c r="W363" s="6">
        <v>1</v>
      </c>
      <c r="X363" s="6">
        <v>3</v>
      </c>
      <c r="Y363" s="6">
        <v>10</v>
      </c>
      <c r="Z363" s="6">
        <v>13</v>
      </c>
      <c r="AB363" s="1">
        <v>1270</v>
      </c>
      <c r="AC363" s="1">
        <v>1225</v>
      </c>
      <c r="AD363" s="1">
        <v>2</v>
      </c>
      <c r="AE363" s="1">
        <v>3</v>
      </c>
      <c r="AF363" s="1">
        <v>11</v>
      </c>
      <c r="AG363" s="1">
        <v>74</v>
      </c>
      <c r="AH363" s="1">
        <v>2741</v>
      </c>
      <c r="AI363" s="11">
        <f t="shared" si="10"/>
        <v>7.5095890410958903</v>
      </c>
      <c r="AJ363" s="1">
        <v>0</v>
      </c>
      <c r="AK363" s="1">
        <v>0</v>
      </c>
      <c r="AL363" s="1">
        <v>1</v>
      </c>
      <c r="AM363" s="1">
        <v>0</v>
      </c>
      <c r="AN363" s="1">
        <v>0</v>
      </c>
      <c r="AO363" s="1">
        <v>0</v>
      </c>
      <c r="AP363" s="1">
        <v>0</v>
      </c>
      <c r="AQ363" s="1">
        <v>0</v>
      </c>
      <c r="AR363" s="1">
        <v>0</v>
      </c>
      <c r="AS363" s="1">
        <v>1</v>
      </c>
      <c r="AT363" s="1">
        <v>1</v>
      </c>
      <c r="AU363" s="1">
        <v>87</v>
      </c>
      <c r="AV363" s="1">
        <v>92556</v>
      </c>
      <c r="AW363"/>
      <c r="AX363"/>
      <c r="AY363"/>
    </row>
    <row r="364" spans="1:51" s="1" customFormat="1" x14ac:dyDescent="0.25">
      <c r="A364" s="1" t="str" cm="1">
        <f t="array" ref="A364">_xlfn.IFS(AG364&gt;=70,"70 and Older",AND(AG364&gt;=60,AG364&lt;70),"60-69",AND(AG364&gt;=50,AG364&lt;60),"50-59",AND(AG364&gt;=40,AG364&lt;50),"40-49",AND(AG364&gt;=30,AG364&lt;40),"30-39",AND(AG364&gt;=20,AG364&lt;30),"20-29")</f>
        <v>50-59</v>
      </c>
      <c r="B364" s="1" t="str" cm="1">
        <f t="array" ref="B364">_xlfn.IFS(AO364=1,$AO$1,AP364=1,$AP$1,AQ364=1,$AQ$1,AR364=1,$AR$1,AS364=1,$AS$1)</f>
        <v>Graduation</v>
      </c>
      <c r="C364" s="1" t="str" cm="1">
        <f t="array" ref="C364">_xlfn.IFS(AJ364=1,$AJ$1,AK364=1,$AK$1,AL364=1,$AL$1,AM364=1,$AM$1,AN364=1,$AN$1)</f>
        <v>Married</v>
      </c>
      <c r="D364" s="1">
        <v>0</v>
      </c>
      <c r="E364" s="1">
        <v>0</v>
      </c>
      <c r="F364" s="1" t="str" cm="1">
        <f t="array" ref="F364">_xlfn.IFS(AV364&lt;43783,"1.Low Income",AND(AV364&gt;=43783,AV364&lt;=64856),"2.Mid Income",AV364&gt;64856,"3.High Income")</f>
        <v>3.High Income</v>
      </c>
      <c r="G364" s="1" t="str" cm="1">
        <f t="array" ref="G364">_xlfn.IFS(AU364&lt;=30,"&lt;1 month",AND(AU364&gt;30,AU364&lt;=60),"1-2months",AU364&gt;60,"2months +")</f>
        <v>&lt;1 month</v>
      </c>
      <c r="H364" s="1" t="str" cm="1">
        <f t="array" ref="H364">_xlfn.IFS(AT364&lt;5,"&lt;5times",AND(AT364&gt;=5,AT364&lt;=10),"05-10times",AND(AT364&gt;=11,AT364&lt;=15),"11-15times",AT364&gt;=16,"16times or more")</f>
        <v>&lt;5times</v>
      </c>
      <c r="I364" s="1" t="s">
        <v>99</v>
      </c>
      <c r="J364" s="1" t="str">
        <f t="shared" si="11"/>
        <v>7-8 years</v>
      </c>
      <c r="K364" s="2">
        <v>631</v>
      </c>
      <c r="L364" s="2">
        <v>28</v>
      </c>
      <c r="M364" s="2">
        <v>491</v>
      </c>
      <c r="N364" s="2">
        <v>30</v>
      </c>
      <c r="O364" s="2">
        <v>14</v>
      </c>
      <c r="P364" s="2">
        <v>56</v>
      </c>
      <c r="Q364" s="8">
        <v>0</v>
      </c>
      <c r="R364" s="8">
        <v>0</v>
      </c>
      <c r="S364" s="8">
        <v>0</v>
      </c>
      <c r="T364" s="8">
        <v>0</v>
      </c>
      <c r="U364" s="8">
        <v>0</v>
      </c>
      <c r="V364" s="8">
        <v>0</v>
      </c>
      <c r="W364" s="6">
        <v>1</v>
      </c>
      <c r="X364" s="6">
        <v>6</v>
      </c>
      <c r="Y364" s="6">
        <v>7</v>
      </c>
      <c r="Z364" s="6">
        <v>8</v>
      </c>
      <c r="AB364" s="1">
        <v>1551</v>
      </c>
      <c r="AC364" s="1">
        <v>1444</v>
      </c>
      <c r="AD364" s="1">
        <v>0</v>
      </c>
      <c r="AE364" s="1">
        <v>3</v>
      </c>
      <c r="AF364" s="1">
        <v>11</v>
      </c>
      <c r="AG364" s="1">
        <v>55</v>
      </c>
      <c r="AH364" s="1">
        <v>2740</v>
      </c>
      <c r="AI364" s="11">
        <f t="shared" si="10"/>
        <v>7.506849315068493</v>
      </c>
      <c r="AJ364" s="1">
        <v>0</v>
      </c>
      <c r="AK364" s="1">
        <v>1</v>
      </c>
      <c r="AL364" s="1">
        <v>0</v>
      </c>
      <c r="AM364" s="1">
        <v>0</v>
      </c>
      <c r="AN364" s="1">
        <v>0</v>
      </c>
      <c r="AO364" s="1">
        <v>0</v>
      </c>
      <c r="AP364" s="1">
        <v>0</v>
      </c>
      <c r="AQ364" s="1">
        <v>1</v>
      </c>
      <c r="AR364" s="1">
        <v>0</v>
      </c>
      <c r="AS364" s="1">
        <v>0</v>
      </c>
      <c r="AT364" s="1">
        <v>2</v>
      </c>
      <c r="AU364" s="1">
        <v>20</v>
      </c>
      <c r="AV364" s="1">
        <v>81657</v>
      </c>
    </row>
    <row r="365" spans="1:51" s="1" customFormat="1" x14ac:dyDescent="0.25">
      <c r="A365" s="1" t="str" cm="1">
        <f t="array" ref="A365">_xlfn.IFS(AG365&gt;=70,"70 and Older",AND(AG365&gt;=60,AG365&lt;70),"60-69",AND(AG365&gt;=50,AG365&lt;60),"50-59",AND(AG365&gt;=40,AG365&lt;50),"40-49",AND(AG365&gt;=30,AG365&lt;40),"30-39",AND(AG365&gt;=20,AG365&lt;30),"20-29")</f>
        <v>40-49</v>
      </c>
      <c r="B365" s="1" t="str" cm="1">
        <f t="array" ref="B365">_xlfn.IFS(AO365=1,$AO$1,AP365=1,$AP$1,AQ365=1,$AQ$1,AR365=1,$AR$1,AS365=1,$AS$1)</f>
        <v>PhD</v>
      </c>
      <c r="C365" s="1" t="str" cm="1">
        <f t="array" ref="C365">_xlfn.IFS(AJ365=1,$AJ$1,AK365=1,$AK$1,AL365=1,$AL$1,AM365=1,$AM$1,AN365=1,$AN$1)</f>
        <v>Married</v>
      </c>
      <c r="D365" s="1">
        <v>0</v>
      </c>
      <c r="E365" s="1">
        <v>1</v>
      </c>
      <c r="F365" s="1" t="str" cm="1">
        <f t="array" ref="F365">_xlfn.IFS(AV365&lt;43783,"1.Low Income",AND(AV365&gt;=43783,AV365&lt;=64856),"2.Mid Income",AV365&gt;64856,"3.High Income")</f>
        <v>2.Mid Income</v>
      </c>
      <c r="G365" s="1" t="str" cm="1">
        <f t="array" ref="G365">_xlfn.IFS(AU365&lt;=30,"&lt;1 month",AND(AU365&gt;30,AU365&lt;=60),"1-2months",AU365&gt;60,"2months +")</f>
        <v>2months +</v>
      </c>
      <c r="H365" s="1" t="str" cm="1">
        <f t="array" ref="H365">_xlfn.IFS(AT365&lt;5,"&lt;5times",AND(AT365&gt;=5,AT365&lt;=10),"05-10times",AND(AT365&gt;=11,AT365&lt;=15),"11-15times",AT365&gt;=16,"16times or more")</f>
        <v>05-10times</v>
      </c>
      <c r="I365" s="1" t="s">
        <v>99</v>
      </c>
      <c r="J365" s="1" t="str">
        <f t="shared" si="11"/>
        <v>7-8 years</v>
      </c>
      <c r="K365" s="2">
        <v>856</v>
      </c>
      <c r="L365" s="2">
        <v>0</v>
      </c>
      <c r="M365" s="2">
        <v>76</v>
      </c>
      <c r="N365" s="2">
        <v>12</v>
      </c>
      <c r="O365" s="2">
        <v>9</v>
      </c>
      <c r="P365" s="2">
        <v>199</v>
      </c>
      <c r="Q365" s="8">
        <v>0</v>
      </c>
      <c r="R365" s="8">
        <v>0</v>
      </c>
      <c r="S365" s="8">
        <v>0</v>
      </c>
      <c r="T365" s="8">
        <v>0</v>
      </c>
      <c r="U365" s="8">
        <v>0</v>
      </c>
      <c r="V365" s="8">
        <v>0</v>
      </c>
      <c r="W365" s="6">
        <v>7</v>
      </c>
      <c r="X365" s="6">
        <v>9</v>
      </c>
      <c r="Y365" s="6">
        <v>6</v>
      </c>
      <c r="Z365" s="6">
        <v>9</v>
      </c>
      <c r="AB365" s="1">
        <v>770</v>
      </c>
      <c r="AC365" s="1">
        <v>663</v>
      </c>
      <c r="AD365" s="1">
        <v>1</v>
      </c>
      <c r="AE365" s="1">
        <v>3</v>
      </c>
      <c r="AF365" s="1">
        <v>11</v>
      </c>
      <c r="AG365" s="1">
        <v>44</v>
      </c>
      <c r="AH365" s="1">
        <v>2740</v>
      </c>
      <c r="AI365" s="11">
        <f t="shared" si="10"/>
        <v>7.506849315068493</v>
      </c>
      <c r="AJ365" s="1">
        <v>0</v>
      </c>
      <c r="AK365" s="1">
        <v>1</v>
      </c>
      <c r="AL365" s="1">
        <v>0</v>
      </c>
      <c r="AM365" s="1">
        <v>0</v>
      </c>
      <c r="AN365" s="1">
        <v>0</v>
      </c>
      <c r="AO365" s="1">
        <v>0</v>
      </c>
      <c r="AP365" s="1">
        <v>0</v>
      </c>
      <c r="AQ365" s="1">
        <v>0</v>
      </c>
      <c r="AR365" s="1">
        <v>0</v>
      </c>
      <c r="AS365" s="1">
        <v>1</v>
      </c>
      <c r="AT365" s="1">
        <v>5</v>
      </c>
      <c r="AU365" s="1">
        <v>95</v>
      </c>
      <c r="AV365" s="1">
        <v>62859</v>
      </c>
    </row>
    <row r="366" spans="1:51" s="1" customFormat="1" x14ac:dyDescent="0.25">
      <c r="A366" s="1" t="str" cm="1">
        <f t="array" ref="A366">_xlfn.IFS(AG366&gt;=70,"70 and Older",AND(AG366&gt;=60,AG366&lt;70),"60-69",AND(AG366&gt;=50,AG366&lt;60),"50-59",AND(AG366&gt;=40,AG366&lt;50),"40-49",AND(AG366&gt;=30,AG366&lt;40),"30-39",AND(AG366&gt;=20,AG366&lt;30),"20-29")</f>
        <v>60-69</v>
      </c>
      <c r="B366" s="1" t="str" cm="1">
        <f t="array" ref="B366">_xlfn.IFS(AO366=1,$AO$1,AP366=1,$AP$1,AQ366=1,$AQ$1,AR366=1,$AR$1,AS366=1,$AS$1)</f>
        <v>PhD</v>
      </c>
      <c r="C366" s="1" t="str" cm="1">
        <f t="array" ref="C366">_xlfn.IFS(AJ366=1,$AJ$1,AK366=1,$AK$1,AL366=1,$AL$1,AM366=1,$AM$1,AN366=1,$AN$1)</f>
        <v>Single</v>
      </c>
      <c r="D366" s="1">
        <v>1</v>
      </c>
      <c r="E366" s="1">
        <v>1</v>
      </c>
      <c r="F366" s="1" t="str" cm="1">
        <f t="array" ref="F366">_xlfn.IFS(AV366&lt;43783,"1.Low Income",AND(AV366&gt;=43783,AV366&lt;=64856),"2.Mid Income",AV366&gt;64856,"3.High Income")</f>
        <v>3.High Income</v>
      </c>
      <c r="G366" s="1" t="str" cm="1">
        <f t="array" ref="G366">_xlfn.IFS(AU366&lt;=30,"&lt;1 month",AND(AU366&gt;30,AU366&lt;=60),"1-2months",AU366&gt;60,"2months +")</f>
        <v>1-2months</v>
      </c>
      <c r="H366" s="1" t="str" cm="1">
        <f t="array" ref="H366">_xlfn.IFS(AT366&lt;5,"&lt;5times",AND(AT366&gt;=5,AT366&lt;=10),"05-10times",AND(AT366&gt;=11,AT366&lt;=15),"11-15times",AT366&gt;=16,"16times or more")</f>
        <v>&lt;5times</v>
      </c>
      <c r="I366" s="1" t="s">
        <v>99</v>
      </c>
      <c r="J366" s="1" t="str">
        <f t="shared" si="11"/>
        <v>7-8 years</v>
      </c>
      <c r="K366" s="2">
        <v>4</v>
      </c>
      <c r="L366" s="2">
        <v>0</v>
      </c>
      <c r="M366" s="2">
        <v>5</v>
      </c>
      <c r="N366" s="2">
        <v>0</v>
      </c>
      <c r="O366" s="2">
        <v>1</v>
      </c>
      <c r="P366" s="2">
        <v>5</v>
      </c>
      <c r="Q366" s="8">
        <v>0</v>
      </c>
      <c r="R366" s="8">
        <v>0</v>
      </c>
      <c r="S366" s="8">
        <v>0</v>
      </c>
      <c r="T366" s="8">
        <v>0</v>
      </c>
      <c r="U366" s="8">
        <v>0</v>
      </c>
      <c r="V366" s="8">
        <v>0</v>
      </c>
      <c r="W366" s="6">
        <v>1</v>
      </c>
      <c r="X366" s="6">
        <v>1</v>
      </c>
      <c r="Y366" s="6">
        <v>0</v>
      </c>
      <c r="Z366" s="6">
        <v>2</v>
      </c>
      <c r="AB366" s="1">
        <v>251</v>
      </c>
      <c r="AC366" s="1">
        <v>239</v>
      </c>
      <c r="AD366" s="1">
        <v>0</v>
      </c>
      <c r="AE366" s="1">
        <v>3</v>
      </c>
      <c r="AF366" s="1">
        <v>11</v>
      </c>
      <c r="AG366" s="1">
        <v>67</v>
      </c>
      <c r="AH366" s="1">
        <v>2739</v>
      </c>
      <c r="AI366" s="11">
        <f t="shared" si="10"/>
        <v>7.5041095890410956</v>
      </c>
      <c r="AJ366" s="1">
        <v>0</v>
      </c>
      <c r="AK366" s="1">
        <v>0</v>
      </c>
      <c r="AL366" s="1">
        <v>1</v>
      </c>
      <c r="AM366" s="1">
        <v>0</v>
      </c>
      <c r="AN366" s="1">
        <v>0</v>
      </c>
      <c r="AO366" s="1">
        <v>0</v>
      </c>
      <c r="AP366" s="1">
        <v>0</v>
      </c>
      <c r="AQ366" s="1">
        <v>0</v>
      </c>
      <c r="AR366" s="1">
        <v>0</v>
      </c>
      <c r="AS366" s="1">
        <v>1</v>
      </c>
      <c r="AT366" s="1">
        <v>4</v>
      </c>
      <c r="AU366" s="1">
        <v>46</v>
      </c>
      <c r="AV366" s="1">
        <v>65991</v>
      </c>
    </row>
    <row r="367" spans="1:51" s="1" customFormat="1" x14ac:dyDescent="0.25">
      <c r="A367" s="1" t="str" cm="1">
        <f t="array" ref="A367">_xlfn.IFS(AG367&gt;=70,"70 and Older",AND(AG367&gt;=60,AG367&lt;70),"60-69",AND(AG367&gt;=50,AG367&lt;60),"50-59",AND(AG367&gt;=40,AG367&lt;50),"40-49",AND(AG367&gt;=30,AG367&lt;40),"30-39",AND(AG367&gt;=20,AG367&lt;30),"20-29")</f>
        <v>50-59</v>
      </c>
      <c r="B367" s="1" t="str" cm="1">
        <f t="array" ref="B367">_xlfn.IFS(AO367=1,$AO$1,AP367=1,$AP$1,AQ367=1,$AQ$1,AR367=1,$AR$1,AS367=1,$AS$1)</f>
        <v>Graduation</v>
      </c>
      <c r="C367" s="1" t="str" cm="1">
        <f t="array" ref="C367">_xlfn.IFS(AJ367=1,$AJ$1,AK367=1,$AK$1,AL367=1,$AL$1,AM367=1,$AM$1,AN367=1,$AN$1)</f>
        <v>Married</v>
      </c>
      <c r="D367" s="1">
        <v>0</v>
      </c>
      <c r="E367" s="1">
        <v>1</v>
      </c>
      <c r="F367" s="1" t="str" cm="1">
        <f t="array" ref="F367">_xlfn.IFS(AV367&lt;43783,"1.Low Income",AND(AV367&gt;=43783,AV367&lt;=64856),"2.Mid Income",AV367&gt;64856,"3.High Income")</f>
        <v>2.Mid Income</v>
      </c>
      <c r="G367" s="1" t="str" cm="1">
        <f t="array" ref="G367">_xlfn.IFS(AU367&lt;=30,"&lt;1 month",AND(AU367&gt;30,AU367&lt;=60),"1-2months",AU367&gt;60,"2months +")</f>
        <v>2months +</v>
      </c>
      <c r="H367" s="1" t="str" cm="1">
        <f t="array" ref="H367">_xlfn.IFS(AT367&lt;5,"&lt;5times",AND(AT367&gt;=5,AT367&lt;=10),"05-10times",AND(AT367&gt;=11,AT367&lt;=15),"11-15times",AT367&gt;=16,"16times or more")</f>
        <v>05-10times</v>
      </c>
      <c r="I367" s="1" t="s">
        <v>99</v>
      </c>
      <c r="J367" s="1" t="str">
        <f t="shared" si="11"/>
        <v>7-8 years</v>
      </c>
      <c r="K367" s="2">
        <v>641</v>
      </c>
      <c r="L367" s="2">
        <v>7</v>
      </c>
      <c r="M367" s="2">
        <v>56</v>
      </c>
      <c r="N367" s="2">
        <v>0</v>
      </c>
      <c r="O367" s="2">
        <v>0</v>
      </c>
      <c r="P367" s="2">
        <v>28</v>
      </c>
      <c r="Q367" s="8">
        <v>1</v>
      </c>
      <c r="R367" s="8">
        <v>0</v>
      </c>
      <c r="S367" s="8">
        <v>0</v>
      </c>
      <c r="T367" s="8">
        <v>1</v>
      </c>
      <c r="U367" s="8">
        <v>0</v>
      </c>
      <c r="V367" s="8">
        <v>0</v>
      </c>
      <c r="W367" s="6">
        <v>8</v>
      </c>
      <c r="X367" s="6">
        <v>10</v>
      </c>
      <c r="Y367" s="6">
        <v>4</v>
      </c>
      <c r="Z367" s="6">
        <v>6</v>
      </c>
      <c r="AB367" s="1">
        <v>1384</v>
      </c>
      <c r="AC367" s="1">
        <v>1304</v>
      </c>
      <c r="AD367" s="1">
        <v>0</v>
      </c>
      <c r="AE367" s="1">
        <v>3</v>
      </c>
      <c r="AF367" s="1">
        <v>11</v>
      </c>
      <c r="AG367" s="1">
        <v>50</v>
      </c>
      <c r="AH367" s="1">
        <v>2739</v>
      </c>
      <c r="AI367" s="11">
        <f t="shared" si="10"/>
        <v>7.5041095890410956</v>
      </c>
      <c r="AJ367" s="1">
        <v>0</v>
      </c>
      <c r="AK367" s="1">
        <v>1</v>
      </c>
      <c r="AL367" s="1">
        <v>0</v>
      </c>
      <c r="AM367" s="1">
        <v>0</v>
      </c>
      <c r="AN367" s="1">
        <v>0</v>
      </c>
      <c r="AO367" s="1">
        <v>0</v>
      </c>
      <c r="AP367" s="1">
        <v>0</v>
      </c>
      <c r="AQ367" s="1">
        <v>1</v>
      </c>
      <c r="AR367" s="1">
        <v>0</v>
      </c>
      <c r="AS367" s="1">
        <v>0</v>
      </c>
      <c r="AT367" s="1">
        <v>5</v>
      </c>
      <c r="AU367" s="1">
        <v>78</v>
      </c>
      <c r="AV367" s="1">
        <v>63207</v>
      </c>
    </row>
    <row r="368" spans="1:51" s="1" customFormat="1" x14ac:dyDescent="0.25">
      <c r="A368" s="1" t="str" cm="1">
        <f t="array" ref="A368">_xlfn.IFS(AG368&gt;=70,"70 and Older",AND(AG368&gt;=60,AG368&lt;70),"60-69",AND(AG368&gt;=50,AG368&lt;60),"50-59",AND(AG368&gt;=40,AG368&lt;50),"40-49",AND(AG368&gt;=30,AG368&lt;40),"30-39",AND(AG368&gt;=20,AG368&lt;30),"20-29")</f>
        <v>60-69</v>
      </c>
      <c r="B368" s="1" t="str" cm="1">
        <f t="array" ref="B368">_xlfn.IFS(AO368=1,$AO$1,AP368=1,$AP$1,AQ368=1,$AQ$1,AR368=1,$AR$1,AS368=1,$AS$1)</f>
        <v>Graduation</v>
      </c>
      <c r="C368" s="1" t="str" cm="1">
        <f t="array" ref="C368">_xlfn.IFS(AJ368=1,$AJ$1,AK368=1,$AK$1,AL368=1,$AL$1,AM368=1,$AM$1,AN368=1,$AN$1)</f>
        <v>Single</v>
      </c>
      <c r="D368" s="1">
        <v>0</v>
      </c>
      <c r="E368" s="1">
        <v>1</v>
      </c>
      <c r="F368" s="1" t="str" cm="1">
        <f t="array" ref="F368">_xlfn.IFS(AV368&lt;43783,"1.Low Income",AND(AV368&gt;=43783,AV368&lt;=64856),"2.Mid Income",AV368&gt;64856,"3.High Income")</f>
        <v>3.High Income</v>
      </c>
      <c r="G368" s="1" t="str" cm="1">
        <f t="array" ref="G368">_xlfn.IFS(AU368&lt;=30,"&lt;1 month",AND(AU368&gt;30,AU368&lt;=60),"1-2months",AU368&gt;60,"2months +")</f>
        <v>2months +</v>
      </c>
      <c r="H368" s="1" t="str" cm="1">
        <f t="array" ref="H368">_xlfn.IFS(AT368&lt;5,"&lt;5times",AND(AT368&gt;=5,AT368&lt;=10),"05-10times",AND(AT368&gt;=11,AT368&lt;=15),"11-15times",AT368&gt;=16,"16times or more")</f>
        <v>&lt;5times</v>
      </c>
      <c r="I368" s="1" t="s">
        <v>99</v>
      </c>
      <c r="J368" s="1" t="str">
        <f t="shared" si="11"/>
        <v>7-8 years</v>
      </c>
      <c r="K368" s="2">
        <v>336</v>
      </c>
      <c r="L368" s="2">
        <v>123</v>
      </c>
      <c r="M368" s="2">
        <v>274</v>
      </c>
      <c r="N368" s="2">
        <v>46</v>
      </c>
      <c r="O368" s="2">
        <v>123</v>
      </c>
      <c r="P368" s="2">
        <v>141</v>
      </c>
      <c r="Q368" s="8">
        <v>0</v>
      </c>
      <c r="R368" s="8">
        <v>0</v>
      </c>
      <c r="S368" s="8">
        <v>0</v>
      </c>
      <c r="T368" s="8">
        <v>0</v>
      </c>
      <c r="U368" s="8">
        <v>0</v>
      </c>
      <c r="V368" s="8">
        <v>0</v>
      </c>
      <c r="W368" s="6">
        <v>5</v>
      </c>
      <c r="X368" s="6">
        <v>6</v>
      </c>
      <c r="Y368" s="6">
        <v>5</v>
      </c>
      <c r="Z368" s="6">
        <v>12</v>
      </c>
      <c r="AB368" s="1">
        <v>1194</v>
      </c>
      <c r="AC368" s="1">
        <v>1138</v>
      </c>
      <c r="AD368" s="1">
        <v>0</v>
      </c>
      <c r="AE368" s="1">
        <v>3</v>
      </c>
      <c r="AF368" s="1">
        <v>11</v>
      </c>
      <c r="AG368" s="1">
        <v>68</v>
      </c>
      <c r="AH368" s="1">
        <v>2738</v>
      </c>
      <c r="AI368" s="11">
        <f t="shared" si="10"/>
        <v>7.5013698630136982</v>
      </c>
      <c r="AJ368" s="1">
        <v>0</v>
      </c>
      <c r="AK368" s="1">
        <v>0</v>
      </c>
      <c r="AL368" s="1">
        <v>1</v>
      </c>
      <c r="AM368" s="1">
        <v>0</v>
      </c>
      <c r="AN368" s="1">
        <v>0</v>
      </c>
      <c r="AO368" s="1">
        <v>0</v>
      </c>
      <c r="AP368" s="1">
        <v>0</v>
      </c>
      <c r="AQ368" s="1">
        <v>1</v>
      </c>
      <c r="AR368" s="1">
        <v>0</v>
      </c>
      <c r="AS368" s="1">
        <v>0</v>
      </c>
      <c r="AT368" s="1">
        <v>2</v>
      </c>
      <c r="AU368" s="1">
        <v>73</v>
      </c>
      <c r="AV368" s="1">
        <v>81361</v>
      </c>
    </row>
    <row r="369" spans="1:49" s="1" customFormat="1" x14ac:dyDescent="0.25">
      <c r="A369" s="1" t="str" cm="1">
        <f t="array" ref="A369">_xlfn.IFS(AG369&gt;=70,"70 and Older",AND(AG369&gt;=60,AG369&lt;70),"60-69",AND(AG369&gt;=50,AG369&lt;60),"50-59",AND(AG369&gt;=40,AG369&lt;50),"40-49",AND(AG369&gt;=30,AG369&lt;40),"30-39",AND(AG369&gt;=20,AG369&lt;30),"20-29")</f>
        <v>50-59</v>
      </c>
      <c r="B369" s="1" t="str" cm="1">
        <f t="array" ref="B369">_xlfn.IFS(AO369=1,$AO$1,AP369=1,$AP$1,AQ369=1,$AQ$1,AR369=1,$AR$1,AS369=1,$AS$1)</f>
        <v>Graduation</v>
      </c>
      <c r="C369" s="1" t="str" cm="1">
        <f t="array" ref="C369">_xlfn.IFS(AJ369=1,$AJ$1,AK369=1,$AK$1,AL369=1,$AL$1,AM369=1,$AM$1,AN369=1,$AN$1)</f>
        <v>Married</v>
      </c>
      <c r="D369" s="1">
        <v>0</v>
      </c>
      <c r="E369" s="1">
        <v>1</v>
      </c>
      <c r="F369" s="1" t="str" cm="1">
        <f t="array" ref="F369">_xlfn.IFS(AV369&lt;43783,"1.Low Income",AND(AV369&gt;=43783,AV369&lt;=64856),"2.Mid Income",AV369&gt;64856,"3.High Income")</f>
        <v>3.High Income</v>
      </c>
      <c r="G369" s="1" t="str" cm="1">
        <f t="array" ref="G369">_xlfn.IFS(AU369&lt;=30,"&lt;1 month",AND(AU369&gt;30,AU369&lt;=60),"1-2months",AU369&gt;60,"2months +")</f>
        <v>1-2months</v>
      </c>
      <c r="H369" s="1" t="str" cm="1">
        <f t="array" ref="H369">_xlfn.IFS(AT369&lt;5,"&lt;5times",AND(AT369&gt;=5,AT369&lt;=10),"05-10times",AND(AT369&gt;=11,AT369&lt;=15),"11-15times",AT369&gt;=16,"16times or more")</f>
        <v>&lt;5times</v>
      </c>
      <c r="I369" s="1" t="s">
        <v>99</v>
      </c>
      <c r="J369" s="1" t="str">
        <f t="shared" si="11"/>
        <v>7-8 years</v>
      </c>
      <c r="K369" s="2">
        <v>28</v>
      </c>
      <c r="L369" s="2">
        <v>0</v>
      </c>
      <c r="M369" s="2">
        <v>9</v>
      </c>
      <c r="N369" s="2">
        <v>3</v>
      </c>
      <c r="O369" s="2">
        <v>0</v>
      </c>
      <c r="P369" s="2">
        <v>0</v>
      </c>
      <c r="Q369" s="8">
        <v>0</v>
      </c>
      <c r="R369" s="8">
        <v>0</v>
      </c>
      <c r="S369" s="8">
        <v>0</v>
      </c>
      <c r="T369" s="8">
        <v>0</v>
      </c>
      <c r="U369" s="8">
        <v>0</v>
      </c>
      <c r="V369" s="8">
        <v>0</v>
      </c>
      <c r="W369" s="6">
        <v>1</v>
      </c>
      <c r="X369" s="6">
        <v>1</v>
      </c>
      <c r="Y369" s="6">
        <v>0</v>
      </c>
      <c r="Z369" s="6">
        <v>3</v>
      </c>
      <c r="AB369" s="1">
        <v>777</v>
      </c>
      <c r="AC369" s="1">
        <v>700</v>
      </c>
      <c r="AD369" s="1">
        <v>0</v>
      </c>
      <c r="AE369" s="1">
        <v>3</v>
      </c>
      <c r="AF369" s="1">
        <v>11</v>
      </c>
      <c r="AG369" s="1">
        <v>58</v>
      </c>
      <c r="AH369" s="1">
        <v>2737</v>
      </c>
      <c r="AI369" s="11">
        <f t="shared" si="10"/>
        <v>7.4986301369863018</v>
      </c>
      <c r="AJ369" s="1">
        <v>0</v>
      </c>
      <c r="AK369" s="1">
        <v>1</v>
      </c>
      <c r="AL369" s="1">
        <v>0</v>
      </c>
      <c r="AM369" s="1">
        <v>0</v>
      </c>
      <c r="AN369" s="1">
        <v>0</v>
      </c>
      <c r="AO369" s="1">
        <v>0</v>
      </c>
      <c r="AP369" s="1">
        <v>0</v>
      </c>
      <c r="AQ369" s="1">
        <v>1</v>
      </c>
      <c r="AR369" s="1">
        <v>0</v>
      </c>
      <c r="AS369" s="1">
        <v>0</v>
      </c>
      <c r="AT369" s="1">
        <v>2</v>
      </c>
      <c r="AU369" s="1">
        <v>48</v>
      </c>
      <c r="AV369" s="1">
        <v>77376</v>
      </c>
    </row>
    <row r="370" spans="1:49" s="1" customFormat="1" x14ac:dyDescent="0.25">
      <c r="A370" s="1" t="str" cm="1">
        <f t="array" ref="A370">_xlfn.IFS(AG370&gt;=70,"70 and Older",AND(AG370&gt;=60,AG370&lt;70),"60-69",AND(AG370&gt;=50,AG370&lt;60),"50-59",AND(AG370&gt;=40,AG370&lt;50),"40-49",AND(AG370&gt;=30,AG370&lt;40),"30-39",AND(AG370&gt;=20,AG370&lt;30),"20-29")</f>
        <v>30-39</v>
      </c>
      <c r="B370" s="1" t="str" cm="1">
        <f t="array" ref="B370">_xlfn.IFS(AO370=1,$AO$1,AP370=1,$AP$1,AQ370=1,$AQ$1,AR370=1,$AR$1,AS370=1,$AS$1)</f>
        <v>PhD</v>
      </c>
      <c r="C370" s="1" t="str" cm="1">
        <f t="array" ref="C370">_xlfn.IFS(AJ370=1,$AJ$1,AK370=1,$AK$1,AL370=1,$AL$1,AM370=1,$AM$1,AN370=1,$AN$1)</f>
        <v>Single</v>
      </c>
      <c r="D370" s="1">
        <v>1</v>
      </c>
      <c r="E370" s="1">
        <v>1</v>
      </c>
      <c r="F370" s="1" t="str" cm="1">
        <f t="array" ref="F370">_xlfn.IFS(AV370&lt;43783,"1.Low Income",AND(AV370&gt;=43783,AV370&lt;=64856),"2.Mid Income",AV370&gt;64856,"3.High Income")</f>
        <v>2.Mid Income</v>
      </c>
      <c r="G370" s="1" t="str" cm="1">
        <f t="array" ref="G370">_xlfn.IFS(AU370&lt;=30,"&lt;1 month",AND(AU370&gt;30,AU370&lt;=60),"1-2months",AU370&gt;60,"2months +")</f>
        <v>1-2months</v>
      </c>
      <c r="H370" s="1" t="str" cm="1">
        <f t="array" ref="H370">_xlfn.IFS(AT370&lt;5,"&lt;5times",AND(AT370&gt;=5,AT370&lt;=10),"05-10times",AND(AT370&gt;=11,AT370&lt;=15),"11-15times",AT370&gt;=16,"16times or more")</f>
        <v>05-10times</v>
      </c>
      <c r="I370" s="1" t="s">
        <v>99</v>
      </c>
      <c r="J370" s="1" t="str">
        <f t="shared" si="11"/>
        <v>7-8 years</v>
      </c>
      <c r="K370" s="2">
        <v>165</v>
      </c>
      <c r="L370" s="2">
        <v>3</v>
      </c>
      <c r="M370" s="2">
        <v>147</v>
      </c>
      <c r="N370" s="2">
        <v>4</v>
      </c>
      <c r="O370" s="2">
        <v>24</v>
      </c>
      <c r="P370" s="2">
        <v>41</v>
      </c>
      <c r="Q370" s="8">
        <v>0</v>
      </c>
      <c r="R370" s="8">
        <v>0</v>
      </c>
      <c r="S370" s="8">
        <v>0</v>
      </c>
      <c r="T370" s="8">
        <v>0</v>
      </c>
      <c r="U370" s="8">
        <v>0</v>
      </c>
      <c r="V370" s="8">
        <v>1</v>
      </c>
      <c r="W370" s="6">
        <v>7</v>
      </c>
      <c r="X370" s="6">
        <v>6</v>
      </c>
      <c r="Y370" s="6">
        <v>2</v>
      </c>
      <c r="Z370" s="6">
        <v>5</v>
      </c>
      <c r="AB370" s="1">
        <v>304</v>
      </c>
      <c r="AC370" s="1">
        <v>202</v>
      </c>
      <c r="AD370" s="1">
        <v>0</v>
      </c>
      <c r="AE370" s="1">
        <v>3</v>
      </c>
      <c r="AF370" s="1">
        <v>11</v>
      </c>
      <c r="AG370" s="1">
        <v>36</v>
      </c>
      <c r="AH370" s="1">
        <v>2737</v>
      </c>
      <c r="AI370" s="11">
        <f t="shared" si="10"/>
        <v>7.4986301369863018</v>
      </c>
      <c r="AJ370" s="1">
        <v>0</v>
      </c>
      <c r="AK370" s="1">
        <v>0</v>
      </c>
      <c r="AL370" s="1">
        <v>1</v>
      </c>
      <c r="AM370" s="1">
        <v>0</v>
      </c>
      <c r="AN370" s="1">
        <v>0</v>
      </c>
      <c r="AO370" s="1">
        <v>0</v>
      </c>
      <c r="AP370" s="1">
        <v>0</v>
      </c>
      <c r="AQ370" s="1">
        <v>0</v>
      </c>
      <c r="AR370" s="1">
        <v>0</v>
      </c>
      <c r="AS370" s="1">
        <v>1</v>
      </c>
      <c r="AT370" s="1">
        <v>5</v>
      </c>
      <c r="AU370" s="1">
        <v>59</v>
      </c>
      <c r="AV370" s="1">
        <v>62010</v>
      </c>
    </row>
    <row r="371" spans="1:49" s="1" customFormat="1" x14ac:dyDescent="0.25">
      <c r="A371" s="1" t="str" cm="1">
        <f t="array" ref="A371">_xlfn.IFS(AG371&gt;=70,"70 and Older",AND(AG371&gt;=60,AG371&lt;70),"60-69",AND(AG371&gt;=50,AG371&lt;60),"50-59",AND(AG371&gt;=40,AG371&lt;50),"40-49",AND(AG371&gt;=30,AG371&lt;40),"30-39",AND(AG371&gt;=20,AG371&lt;30),"20-29")</f>
        <v>40-49</v>
      </c>
      <c r="B371" s="1" t="str" cm="1">
        <f t="array" ref="B371">_xlfn.IFS(AO371=1,$AO$1,AP371=1,$AP$1,AQ371=1,$AQ$1,AR371=1,$AR$1,AS371=1,$AS$1)</f>
        <v>Graduation</v>
      </c>
      <c r="C371" s="1" t="str" cm="1">
        <f t="array" ref="C371">_xlfn.IFS(AJ371=1,$AJ$1,AK371=1,$AK$1,AL371=1,$AL$1,AM371=1,$AM$1,AN371=1,$AN$1)</f>
        <v>Married</v>
      </c>
      <c r="D371" s="1">
        <v>1</v>
      </c>
      <c r="E371" s="1">
        <v>0</v>
      </c>
      <c r="F371" s="1" t="str" cm="1">
        <f t="array" ref="F371">_xlfn.IFS(AV371&lt;43783,"1.Low Income",AND(AV371&gt;=43783,AV371&lt;=64856),"2.Mid Income",AV371&gt;64856,"3.High Income")</f>
        <v>3.High Income</v>
      </c>
      <c r="G371" s="1" t="str" cm="1">
        <f t="array" ref="G371">_xlfn.IFS(AU371&lt;=30,"&lt;1 month",AND(AU371&gt;30,AU371&lt;=60),"1-2months",AU371&gt;60,"2months +")</f>
        <v>2months +</v>
      </c>
      <c r="H371" s="1" t="str" cm="1">
        <f t="array" ref="H371">_xlfn.IFS(AT371&lt;5,"&lt;5times",AND(AT371&gt;=5,AT371&lt;=10),"05-10times",AND(AT371&gt;=11,AT371&lt;=15),"11-15times",AT371&gt;=16,"16times or more")</f>
        <v>&lt;5times</v>
      </c>
      <c r="I371" s="1" t="s">
        <v>99</v>
      </c>
      <c r="J371" s="1" t="str">
        <f t="shared" si="11"/>
        <v>7-8 years</v>
      </c>
      <c r="K371" s="2">
        <v>18</v>
      </c>
      <c r="L371" s="2">
        <v>0</v>
      </c>
      <c r="M371" s="2">
        <v>6</v>
      </c>
      <c r="N371" s="2">
        <v>3</v>
      </c>
      <c r="O371" s="2">
        <v>3</v>
      </c>
      <c r="P371" s="2">
        <v>5</v>
      </c>
      <c r="Q371" s="8">
        <v>0</v>
      </c>
      <c r="R371" s="8">
        <v>0</v>
      </c>
      <c r="S371" s="8">
        <v>0</v>
      </c>
      <c r="T371" s="8">
        <v>0</v>
      </c>
      <c r="U371" s="8">
        <v>0</v>
      </c>
      <c r="V371" s="8">
        <v>0</v>
      </c>
      <c r="W371" s="6">
        <v>1</v>
      </c>
      <c r="X371" s="6">
        <v>1</v>
      </c>
      <c r="Y371" s="6">
        <v>1</v>
      </c>
      <c r="Z371" s="6">
        <v>3</v>
      </c>
      <c r="AB371" s="1">
        <v>262</v>
      </c>
      <c r="AC371" s="1">
        <v>234</v>
      </c>
      <c r="AD371" s="1">
        <v>0</v>
      </c>
      <c r="AE371" s="1">
        <v>3</v>
      </c>
      <c r="AF371" s="1">
        <v>11</v>
      </c>
      <c r="AG371" s="1">
        <v>46</v>
      </c>
      <c r="AH371" s="1">
        <v>2736</v>
      </c>
      <c r="AI371" s="11">
        <f t="shared" si="10"/>
        <v>7.4958904109589044</v>
      </c>
      <c r="AJ371" s="1">
        <v>0</v>
      </c>
      <c r="AK371" s="1">
        <v>1</v>
      </c>
      <c r="AL371" s="1">
        <v>0</v>
      </c>
      <c r="AM371" s="1">
        <v>0</v>
      </c>
      <c r="AN371" s="1">
        <v>0</v>
      </c>
      <c r="AO371" s="1">
        <v>0</v>
      </c>
      <c r="AP371" s="1">
        <v>0</v>
      </c>
      <c r="AQ371" s="1">
        <v>1</v>
      </c>
      <c r="AR371" s="1">
        <v>0</v>
      </c>
      <c r="AS371" s="1">
        <v>0</v>
      </c>
      <c r="AT371" s="1">
        <v>1</v>
      </c>
      <c r="AU371" s="1">
        <v>68</v>
      </c>
      <c r="AV371" s="1">
        <v>82571</v>
      </c>
    </row>
    <row r="372" spans="1:49" s="1" customFormat="1" x14ac:dyDescent="0.25">
      <c r="A372" s="1" t="str" cm="1">
        <f t="array" ref="A372">_xlfn.IFS(AG372&gt;=70,"70 and Older",AND(AG372&gt;=60,AG372&lt;70),"60-69",AND(AG372&gt;=50,AG372&lt;60),"50-59",AND(AG372&gt;=40,AG372&lt;50),"40-49",AND(AG372&gt;=30,AG372&lt;40),"30-39",AND(AG372&gt;=20,AG372&lt;30),"20-29")</f>
        <v>40-49</v>
      </c>
      <c r="B372" s="1" t="str" cm="1">
        <f t="array" ref="B372">_xlfn.IFS(AO372=1,$AO$1,AP372=1,$AP$1,AQ372=1,$AQ$1,AR372=1,$AR$1,AS372=1,$AS$1)</f>
        <v>Graduation</v>
      </c>
      <c r="C372" s="1" t="str" cm="1">
        <f t="array" ref="C372">_xlfn.IFS(AJ372=1,$AJ$1,AK372=1,$AK$1,AL372=1,$AL$1,AM372=1,$AM$1,AN372=1,$AN$1)</f>
        <v>Married</v>
      </c>
      <c r="D372" s="1">
        <v>0</v>
      </c>
      <c r="E372" s="1">
        <v>0</v>
      </c>
      <c r="F372" s="1" t="str" cm="1">
        <f t="array" ref="F372">_xlfn.IFS(AV372&lt;43783,"1.Low Income",AND(AV372&gt;=43783,AV372&lt;=64856),"2.Mid Income",AV372&gt;64856,"3.High Income")</f>
        <v>3.High Income</v>
      </c>
      <c r="G372" s="1" t="str" cm="1">
        <f t="array" ref="G372">_xlfn.IFS(AU372&lt;=30,"&lt;1 month",AND(AU372&gt;30,AU372&lt;=60),"1-2months",AU372&gt;60,"2months +")</f>
        <v>2months +</v>
      </c>
      <c r="H372" s="1" t="str" cm="1">
        <f t="array" ref="H372">_xlfn.IFS(AT372&lt;5,"&lt;5times",AND(AT372&gt;=5,AT372&lt;=10),"05-10times",AND(AT372&gt;=11,AT372&lt;=15),"11-15times",AT372&gt;=16,"16times or more")</f>
        <v>&lt;5times</v>
      </c>
      <c r="I372" s="1" t="s">
        <v>99</v>
      </c>
      <c r="J372" s="1" t="str">
        <f t="shared" si="11"/>
        <v>7-8 years</v>
      </c>
      <c r="K372" s="2">
        <v>610</v>
      </c>
      <c r="L372" s="2">
        <v>105</v>
      </c>
      <c r="M372" s="2">
        <v>125</v>
      </c>
      <c r="N372" s="2">
        <v>137</v>
      </c>
      <c r="O372" s="2">
        <v>42</v>
      </c>
      <c r="P372" s="2">
        <v>21</v>
      </c>
      <c r="Q372" s="8">
        <v>0</v>
      </c>
      <c r="R372" s="8">
        <v>0</v>
      </c>
      <c r="S372" s="8">
        <v>0</v>
      </c>
      <c r="T372" s="8">
        <v>0</v>
      </c>
      <c r="U372" s="8">
        <v>0</v>
      </c>
      <c r="V372" s="8">
        <v>0</v>
      </c>
      <c r="W372" s="6">
        <v>1</v>
      </c>
      <c r="X372" s="6">
        <v>9</v>
      </c>
      <c r="Y372" s="6">
        <v>4</v>
      </c>
      <c r="Z372" s="6">
        <v>9</v>
      </c>
      <c r="AB372" s="1">
        <v>1300</v>
      </c>
      <c r="AC372" s="1">
        <v>1224</v>
      </c>
      <c r="AD372" s="1">
        <v>2</v>
      </c>
      <c r="AE372" s="1">
        <v>3</v>
      </c>
      <c r="AF372" s="1">
        <v>11</v>
      </c>
      <c r="AG372" s="1">
        <v>45</v>
      </c>
      <c r="AH372" s="1">
        <v>2736</v>
      </c>
      <c r="AI372" s="11">
        <f t="shared" si="10"/>
        <v>7.4958904109589044</v>
      </c>
      <c r="AJ372" s="1">
        <v>0</v>
      </c>
      <c r="AK372" s="1">
        <v>1</v>
      </c>
      <c r="AL372" s="1">
        <v>0</v>
      </c>
      <c r="AM372" s="1">
        <v>0</v>
      </c>
      <c r="AN372" s="1">
        <v>0</v>
      </c>
      <c r="AO372" s="1">
        <v>0</v>
      </c>
      <c r="AP372" s="1">
        <v>0</v>
      </c>
      <c r="AQ372" s="1">
        <v>1</v>
      </c>
      <c r="AR372" s="1">
        <v>0</v>
      </c>
      <c r="AS372" s="1">
        <v>0</v>
      </c>
      <c r="AT372" s="1">
        <v>2</v>
      </c>
      <c r="AU372" s="1">
        <v>96</v>
      </c>
      <c r="AV372" s="1">
        <v>75922</v>
      </c>
    </row>
    <row r="373" spans="1:49" s="1" customFormat="1" x14ac:dyDescent="0.25">
      <c r="A373" s="1" t="str" cm="1">
        <f t="array" ref="A373">_xlfn.IFS(AG373&gt;=70,"70 and Older",AND(AG373&gt;=60,AG373&lt;70),"60-69",AND(AG373&gt;=50,AG373&lt;60),"50-59",AND(AG373&gt;=40,AG373&lt;50),"40-49",AND(AG373&gt;=30,AG373&lt;40),"30-39",AND(AG373&gt;=20,AG373&lt;30),"20-29")</f>
        <v>40-49</v>
      </c>
      <c r="B373" s="1" t="str" cm="1">
        <f t="array" ref="B373">_xlfn.IFS(AO373=1,$AO$1,AP373=1,$AP$1,AQ373=1,$AQ$1,AR373=1,$AR$1,AS373=1,$AS$1)</f>
        <v>2nd Cycle</v>
      </c>
      <c r="C373" s="1" t="str" cm="1">
        <f t="array" ref="C373">_xlfn.IFS(AJ373=1,$AJ$1,AK373=1,$AK$1,AL373=1,$AL$1,AM373=1,$AM$1,AN373=1,$AN$1)</f>
        <v>Married</v>
      </c>
      <c r="D373" s="1">
        <v>0</v>
      </c>
      <c r="E373" s="1">
        <v>0</v>
      </c>
      <c r="F373" s="1" t="str" cm="1">
        <f t="array" ref="F373">_xlfn.IFS(AV373&lt;43783,"1.Low Income",AND(AV373&gt;=43783,AV373&lt;=64856),"2.Mid Income",AV373&gt;64856,"3.High Income")</f>
        <v>3.High Income</v>
      </c>
      <c r="G373" s="1" t="str" cm="1">
        <f t="array" ref="G373">_xlfn.IFS(AU373&lt;=30,"&lt;1 month",AND(AU373&gt;30,AU373&lt;=60),"1-2months",AU373&gt;60,"2months +")</f>
        <v>2months +</v>
      </c>
      <c r="H373" s="1" t="str" cm="1">
        <f t="array" ref="H373">_xlfn.IFS(AT373&lt;5,"&lt;5times",AND(AT373&gt;=5,AT373&lt;=10),"05-10times",AND(AT373&gt;=11,AT373&lt;=15),"11-15times",AT373&gt;=16,"16times or more")</f>
        <v>&lt;5times</v>
      </c>
      <c r="I373" s="1" t="s">
        <v>99</v>
      </c>
      <c r="J373" s="1" t="str">
        <f t="shared" si="11"/>
        <v>7-8 years</v>
      </c>
      <c r="K373" s="2">
        <v>7</v>
      </c>
      <c r="L373" s="2">
        <v>4</v>
      </c>
      <c r="M373" s="2">
        <v>13</v>
      </c>
      <c r="N373" s="2">
        <v>15</v>
      </c>
      <c r="O373" s="2">
        <v>8</v>
      </c>
      <c r="P373" s="2">
        <v>17</v>
      </c>
      <c r="Q373" s="8">
        <v>0</v>
      </c>
      <c r="R373" s="8">
        <v>0</v>
      </c>
      <c r="S373" s="8">
        <v>0</v>
      </c>
      <c r="T373" s="8">
        <v>0</v>
      </c>
      <c r="U373" s="8">
        <v>0</v>
      </c>
      <c r="V373" s="8">
        <v>0</v>
      </c>
      <c r="W373" s="6">
        <v>2</v>
      </c>
      <c r="X373" s="6">
        <v>2</v>
      </c>
      <c r="Y373" s="6">
        <v>0</v>
      </c>
      <c r="Z373" s="6">
        <v>4</v>
      </c>
      <c r="AB373" s="1">
        <v>16</v>
      </c>
      <c r="AC373" s="1">
        <v>13</v>
      </c>
      <c r="AD373" s="1">
        <v>0</v>
      </c>
      <c r="AE373" s="1">
        <v>3</v>
      </c>
      <c r="AF373" s="1">
        <v>11</v>
      </c>
      <c r="AG373" s="1">
        <v>48</v>
      </c>
      <c r="AH373" s="1">
        <v>2736</v>
      </c>
      <c r="AI373" s="11">
        <f t="shared" si="10"/>
        <v>7.4958904109589044</v>
      </c>
      <c r="AJ373" s="1">
        <v>0</v>
      </c>
      <c r="AK373" s="1">
        <v>1</v>
      </c>
      <c r="AL373" s="1">
        <v>0</v>
      </c>
      <c r="AM373" s="1">
        <v>0</v>
      </c>
      <c r="AN373" s="1">
        <v>0</v>
      </c>
      <c r="AO373" s="1">
        <v>1</v>
      </c>
      <c r="AP373" s="1">
        <v>0</v>
      </c>
      <c r="AQ373" s="1">
        <v>0</v>
      </c>
      <c r="AR373" s="1">
        <v>0</v>
      </c>
      <c r="AS373" s="1">
        <v>0</v>
      </c>
      <c r="AT373" s="1">
        <v>3</v>
      </c>
      <c r="AU373" s="1">
        <v>80</v>
      </c>
      <c r="AV373" s="1">
        <v>72258</v>
      </c>
    </row>
    <row r="374" spans="1:49" s="1" customFormat="1" x14ac:dyDescent="0.25">
      <c r="A374" s="1" t="str" cm="1">
        <f t="array" ref="A374">_xlfn.IFS(AG374&gt;=70,"70 and Older",AND(AG374&gt;=60,AG374&lt;70),"60-69",AND(AG374&gt;=50,AG374&lt;60),"50-59",AND(AG374&gt;=40,AG374&lt;50),"40-49",AND(AG374&gt;=30,AG374&lt;40),"30-39",AND(AG374&gt;=20,AG374&lt;30),"20-29")</f>
        <v>40-49</v>
      </c>
      <c r="B374" s="1" t="str" cm="1">
        <f t="array" ref="B374">_xlfn.IFS(AO374=1,$AO$1,AP374=1,$AP$1,AQ374=1,$AQ$1,AR374=1,$AR$1,AS374=1,$AS$1)</f>
        <v>Graduation</v>
      </c>
      <c r="C374" s="1" t="str" cm="1">
        <f t="array" ref="C374">_xlfn.IFS(AJ374=1,$AJ$1,AK374=1,$AK$1,AL374=1,$AL$1,AM374=1,$AM$1,AN374=1,$AN$1)</f>
        <v>Married</v>
      </c>
      <c r="D374" s="1">
        <v>0</v>
      </c>
      <c r="E374" s="1">
        <v>1</v>
      </c>
      <c r="F374" s="1" t="str" cm="1">
        <f t="array" ref="F374">_xlfn.IFS(AV374&lt;43783,"1.Low Income",AND(AV374&gt;=43783,AV374&lt;=64856),"2.Mid Income",AV374&gt;64856,"3.High Income")</f>
        <v>2.Mid Income</v>
      </c>
      <c r="G374" s="1" t="str" cm="1">
        <f t="array" ref="G374">_xlfn.IFS(AU374&lt;=30,"&lt;1 month",AND(AU374&gt;30,AU374&lt;=60),"1-2months",AU374&gt;60,"2months +")</f>
        <v>&lt;1 month</v>
      </c>
      <c r="H374" s="1" t="str" cm="1">
        <f t="array" ref="H374">_xlfn.IFS(AT374&lt;5,"&lt;5times",AND(AT374&gt;=5,AT374&lt;=10),"05-10times",AND(AT374&gt;=11,AT374&lt;=15),"11-15times",AT374&gt;=16,"16times or more")</f>
        <v>05-10times</v>
      </c>
      <c r="I374" s="1" t="s">
        <v>99</v>
      </c>
      <c r="J374" s="1" t="str">
        <f t="shared" si="11"/>
        <v>7-8 years</v>
      </c>
      <c r="K374" s="2">
        <v>1170</v>
      </c>
      <c r="L374" s="2">
        <v>48</v>
      </c>
      <c r="M374" s="2">
        <v>320</v>
      </c>
      <c r="N374" s="2">
        <v>42</v>
      </c>
      <c r="O374" s="2">
        <v>32</v>
      </c>
      <c r="P374" s="2">
        <v>192</v>
      </c>
      <c r="Q374" s="8">
        <v>0</v>
      </c>
      <c r="R374" s="8">
        <v>0</v>
      </c>
      <c r="S374" s="8">
        <v>1</v>
      </c>
      <c r="T374" s="8">
        <v>0</v>
      </c>
      <c r="U374" s="8">
        <v>0</v>
      </c>
      <c r="V374" s="8">
        <v>1</v>
      </c>
      <c r="W374" s="6">
        <v>5</v>
      </c>
      <c r="X374" s="6">
        <v>11</v>
      </c>
      <c r="Y374" s="6">
        <v>4</v>
      </c>
      <c r="Z374" s="6">
        <v>9</v>
      </c>
      <c r="AB374" s="1">
        <v>1320</v>
      </c>
      <c r="AC374" s="1">
        <v>1257</v>
      </c>
      <c r="AD374" s="1">
        <v>0</v>
      </c>
      <c r="AE374" s="1">
        <v>3</v>
      </c>
      <c r="AF374" s="1">
        <v>11</v>
      </c>
      <c r="AG374" s="1">
        <v>42</v>
      </c>
      <c r="AH374" s="1">
        <v>2736</v>
      </c>
      <c r="AI374" s="11">
        <f t="shared" si="10"/>
        <v>7.4958904109589044</v>
      </c>
      <c r="AJ374" s="1">
        <v>0</v>
      </c>
      <c r="AK374" s="1">
        <v>1</v>
      </c>
      <c r="AL374" s="1">
        <v>0</v>
      </c>
      <c r="AM374" s="1">
        <v>0</v>
      </c>
      <c r="AN374" s="1">
        <v>0</v>
      </c>
      <c r="AO374" s="1">
        <v>0</v>
      </c>
      <c r="AP374" s="1">
        <v>0</v>
      </c>
      <c r="AQ374" s="1">
        <v>1</v>
      </c>
      <c r="AR374" s="1">
        <v>0</v>
      </c>
      <c r="AS374" s="1">
        <v>0</v>
      </c>
      <c r="AT374" s="1">
        <v>5</v>
      </c>
      <c r="AU374" s="1">
        <v>17</v>
      </c>
      <c r="AV374" s="1">
        <v>63342</v>
      </c>
    </row>
    <row r="375" spans="1:49" s="1" customFormat="1" x14ac:dyDescent="0.25">
      <c r="A375" s="1" t="str" cm="1">
        <f t="array" ref="A375">_xlfn.IFS(AG375&gt;=70,"70 and Older",AND(AG375&gt;=60,AG375&lt;70),"60-69",AND(AG375&gt;=50,AG375&lt;60),"50-59",AND(AG375&gt;=40,AG375&lt;50),"40-49",AND(AG375&gt;=30,AG375&lt;40),"30-39",AND(AG375&gt;=20,AG375&lt;30),"20-29")</f>
        <v>60-69</v>
      </c>
      <c r="B375" s="1" t="str" cm="1">
        <f t="array" ref="B375">_xlfn.IFS(AO375=1,$AO$1,AP375=1,$AP$1,AQ375=1,$AQ$1,AR375=1,$AR$1,AS375=1,$AS$1)</f>
        <v>Graduation</v>
      </c>
      <c r="C375" s="1" t="str" cm="1">
        <f t="array" ref="C375">_xlfn.IFS(AJ375=1,$AJ$1,AK375=1,$AK$1,AL375=1,$AL$1,AM375=1,$AM$1,AN375=1,$AN$1)</f>
        <v>Together</v>
      </c>
      <c r="D375" s="1">
        <v>0</v>
      </c>
      <c r="E375" s="1">
        <v>1</v>
      </c>
      <c r="F375" s="1" t="str" cm="1">
        <f t="array" ref="F375">_xlfn.IFS(AV375&lt;43783,"1.Low Income",AND(AV375&gt;=43783,AV375&lt;=64856),"2.Mid Income",AV375&gt;64856,"3.High Income")</f>
        <v>3.High Income</v>
      </c>
      <c r="G375" s="1" t="str" cm="1">
        <f t="array" ref="G375">_xlfn.IFS(AU375&lt;=30,"&lt;1 month",AND(AU375&gt;30,AU375&lt;=60),"1-2months",AU375&gt;60,"2months +")</f>
        <v>2months +</v>
      </c>
      <c r="H375" s="1" t="str" cm="1">
        <f t="array" ref="H375">_xlfn.IFS(AT375&lt;5,"&lt;5times",AND(AT375&gt;=5,AT375&lt;=10),"05-10times",AND(AT375&gt;=11,AT375&lt;=15),"11-15times",AT375&gt;=16,"16times or more")</f>
        <v>&lt;5times</v>
      </c>
      <c r="I375" s="1" t="s">
        <v>99</v>
      </c>
      <c r="J375" s="1" t="str">
        <f t="shared" si="11"/>
        <v>7-8 years</v>
      </c>
      <c r="K375" s="2">
        <v>941</v>
      </c>
      <c r="L375" s="2">
        <v>14</v>
      </c>
      <c r="M375" s="2">
        <v>397</v>
      </c>
      <c r="N375" s="2">
        <v>76</v>
      </c>
      <c r="O375" s="2">
        <v>58</v>
      </c>
      <c r="P375" s="2">
        <v>176</v>
      </c>
      <c r="Q375" s="8">
        <v>0</v>
      </c>
      <c r="R375" s="8">
        <v>0</v>
      </c>
      <c r="S375" s="8">
        <v>0</v>
      </c>
      <c r="T375" s="8">
        <v>0</v>
      </c>
      <c r="U375" s="8">
        <v>0</v>
      </c>
      <c r="V375" s="8">
        <v>1</v>
      </c>
      <c r="W375" s="6">
        <v>11</v>
      </c>
      <c r="X375" s="6">
        <v>8</v>
      </c>
      <c r="Y375" s="6">
        <v>5</v>
      </c>
      <c r="Z375" s="6">
        <v>9</v>
      </c>
      <c r="AB375" s="1">
        <v>710</v>
      </c>
      <c r="AC375" s="1">
        <v>654</v>
      </c>
      <c r="AD375" s="1">
        <v>0</v>
      </c>
      <c r="AE375" s="1">
        <v>3</v>
      </c>
      <c r="AF375" s="1">
        <v>11</v>
      </c>
      <c r="AG375" s="1">
        <v>65</v>
      </c>
      <c r="AH375" s="1">
        <v>2735</v>
      </c>
      <c r="AI375" s="11">
        <f t="shared" si="10"/>
        <v>7.493150684931507</v>
      </c>
      <c r="AJ375" s="1">
        <v>0</v>
      </c>
      <c r="AK375" s="1">
        <v>0</v>
      </c>
      <c r="AL375" s="1">
        <v>0</v>
      </c>
      <c r="AM375" s="1">
        <v>1</v>
      </c>
      <c r="AN375" s="1">
        <v>0</v>
      </c>
      <c r="AO375" s="1">
        <v>0</v>
      </c>
      <c r="AP375" s="1">
        <v>0</v>
      </c>
      <c r="AQ375" s="1">
        <v>1</v>
      </c>
      <c r="AR375" s="1">
        <v>0</v>
      </c>
      <c r="AS375" s="1">
        <v>0</v>
      </c>
      <c r="AT375" s="1">
        <v>3</v>
      </c>
      <c r="AU375" s="1">
        <v>71</v>
      </c>
      <c r="AV375" s="1">
        <v>71107</v>
      </c>
    </row>
    <row r="376" spans="1:49" s="1" customFormat="1" x14ac:dyDescent="0.25">
      <c r="A376" s="1" t="str" cm="1">
        <f t="array" ref="A376">_xlfn.IFS(AG376&gt;=70,"70 and Older",AND(AG376&gt;=60,AG376&lt;70),"60-69",AND(AG376&gt;=50,AG376&lt;60),"50-59",AND(AG376&gt;=40,AG376&lt;50),"40-49",AND(AG376&gt;=30,AG376&lt;40),"30-39",AND(AG376&gt;=20,AG376&lt;30),"20-29")</f>
        <v>60-69</v>
      </c>
      <c r="B376" s="1" t="str" cm="1">
        <f t="array" ref="B376">_xlfn.IFS(AO376=1,$AO$1,AP376=1,$AP$1,AQ376=1,$AQ$1,AR376=1,$AR$1,AS376=1,$AS$1)</f>
        <v>Graduation</v>
      </c>
      <c r="C376" s="1" t="str" cm="1">
        <f t="array" ref="C376">_xlfn.IFS(AJ376=1,$AJ$1,AK376=1,$AK$1,AL376=1,$AL$1,AM376=1,$AM$1,AN376=1,$AN$1)</f>
        <v>Married</v>
      </c>
      <c r="D376" s="1">
        <v>1</v>
      </c>
      <c r="E376" s="1">
        <v>0</v>
      </c>
      <c r="F376" s="1" t="str" cm="1">
        <f t="array" ref="F376">_xlfn.IFS(AV376&lt;43783,"1.Low Income",AND(AV376&gt;=43783,AV376&lt;=64856),"2.Mid Income",AV376&gt;64856,"3.High Income")</f>
        <v>3.High Income</v>
      </c>
      <c r="G376" s="1" t="str" cm="1">
        <f t="array" ref="G376">_xlfn.IFS(AU376&lt;=30,"&lt;1 month",AND(AU376&gt;30,AU376&lt;=60),"1-2months",AU376&gt;60,"2months +")</f>
        <v>2months +</v>
      </c>
      <c r="H376" s="1" t="str" cm="1">
        <f t="array" ref="H376">_xlfn.IFS(AT376&lt;5,"&lt;5times",AND(AT376&gt;=5,AT376&lt;=10),"05-10times",AND(AT376&gt;=11,AT376&lt;=15),"11-15times",AT376&gt;=16,"16times or more")</f>
        <v>&lt;5times</v>
      </c>
      <c r="I376" s="1" t="s">
        <v>99</v>
      </c>
      <c r="J376" s="1" t="str">
        <f t="shared" si="11"/>
        <v>7-8 years</v>
      </c>
      <c r="K376" s="2">
        <v>123</v>
      </c>
      <c r="L376" s="2">
        <v>17</v>
      </c>
      <c r="M376" s="2">
        <v>171</v>
      </c>
      <c r="N376" s="2">
        <v>39</v>
      </c>
      <c r="O376" s="2">
        <v>0</v>
      </c>
      <c r="P376" s="2">
        <v>30</v>
      </c>
      <c r="Q376" s="8">
        <v>0</v>
      </c>
      <c r="R376" s="8">
        <v>0</v>
      </c>
      <c r="S376" s="8">
        <v>0</v>
      </c>
      <c r="T376" s="8">
        <v>0</v>
      </c>
      <c r="U376" s="8">
        <v>0</v>
      </c>
      <c r="V376" s="8">
        <v>0</v>
      </c>
      <c r="W376" s="6">
        <v>5</v>
      </c>
      <c r="X376" s="6">
        <v>6</v>
      </c>
      <c r="Y376" s="6">
        <v>2</v>
      </c>
      <c r="Z376" s="6">
        <v>5</v>
      </c>
      <c r="AB376" s="1">
        <v>832</v>
      </c>
      <c r="AC376" s="1">
        <v>785</v>
      </c>
      <c r="AD376" s="1">
        <v>1</v>
      </c>
      <c r="AE376" s="1">
        <v>3</v>
      </c>
      <c r="AF376" s="1">
        <v>11</v>
      </c>
      <c r="AG376" s="1">
        <v>63</v>
      </c>
      <c r="AH376" s="1">
        <v>2734</v>
      </c>
      <c r="AI376" s="11">
        <f t="shared" si="10"/>
        <v>7.4904109589041097</v>
      </c>
      <c r="AJ376" s="1">
        <v>0</v>
      </c>
      <c r="AK376" s="1">
        <v>1</v>
      </c>
      <c r="AL376" s="1">
        <v>0</v>
      </c>
      <c r="AM376" s="1">
        <v>0</v>
      </c>
      <c r="AN376" s="1">
        <v>0</v>
      </c>
      <c r="AO376" s="1">
        <v>0</v>
      </c>
      <c r="AP376" s="1">
        <v>0</v>
      </c>
      <c r="AQ376" s="1">
        <v>1</v>
      </c>
      <c r="AR376" s="1">
        <v>0</v>
      </c>
      <c r="AS376" s="1">
        <v>0</v>
      </c>
      <c r="AT376" s="1">
        <v>3</v>
      </c>
      <c r="AU376" s="1">
        <v>92</v>
      </c>
      <c r="AV376" s="1">
        <v>70596</v>
      </c>
    </row>
    <row r="377" spans="1:49" s="1" customFormat="1" x14ac:dyDescent="0.25">
      <c r="A377" s="1" t="str" cm="1">
        <f t="array" ref="A377">_xlfn.IFS(AG377&gt;=70,"70 and Older",AND(AG377&gt;=60,AG377&lt;70),"60-69",AND(AG377&gt;=50,AG377&lt;60),"50-59",AND(AG377&gt;=40,AG377&lt;50),"40-49",AND(AG377&gt;=30,AG377&lt;40),"30-39",AND(AG377&gt;=20,AG377&lt;30),"20-29")</f>
        <v>40-49</v>
      </c>
      <c r="B377" s="1" t="str" cm="1">
        <f t="array" ref="B377">_xlfn.IFS(AO377=1,$AO$1,AP377=1,$AP$1,AQ377=1,$AQ$1,AR377=1,$AR$1,AS377=1,$AS$1)</f>
        <v>PhD</v>
      </c>
      <c r="C377" s="1" t="str" cm="1">
        <f t="array" ref="C377">_xlfn.IFS(AJ377=1,$AJ$1,AK377=1,$AK$1,AL377=1,$AL$1,AM377=1,$AM$1,AN377=1,$AN$1)</f>
        <v>Single</v>
      </c>
      <c r="D377" s="1">
        <v>1</v>
      </c>
      <c r="E377" s="1">
        <v>0</v>
      </c>
      <c r="F377" s="1" t="str" cm="1">
        <f t="array" ref="F377">_xlfn.IFS(AV377&lt;43783,"1.Low Income",AND(AV377&gt;=43783,AV377&lt;=64856),"2.Mid Income",AV377&gt;64856,"3.High Income")</f>
        <v>3.High Income</v>
      </c>
      <c r="G377" s="1" t="str" cm="1">
        <f t="array" ref="G377">_xlfn.IFS(AU377&lt;=30,"&lt;1 month",AND(AU377&gt;30,AU377&lt;=60),"1-2months",AU377&gt;60,"2months +")</f>
        <v>2months +</v>
      </c>
      <c r="H377" s="1" t="str" cm="1">
        <f t="array" ref="H377">_xlfn.IFS(AT377&lt;5,"&lt;5times",AND(AT377&gt;=5,AT377&lt;=10),"05-10times",AND(AT377&gt;=11,AT377&lt;=15),"11-15times",AT377&gt;=16,"16times or more")</f>
        <v>&lt;5times</v>
      </c>
      <c r="I377" s="1" t="s">
        <v>99</v>
      </c>
      <c r="J377" s="1" t="str">
        <f t="shared" si="11"/>
        <v>7-8 years</v>
      </c>
      <c r="K377" s="2">
        <v>166</v>
      </c>
      <c r="L377" s="2">
        <v>5</v>
      </c>
      <c r="M377" s="2">
        <v>107</v>
      </c>
      <c r="N377" s="2">
        <v>11</v>
      </c>
      <c r="O377" s="2">
        <v>8</v>
      </c>
      <c r="P377" s="2">
        <v>29</v>
      </c>
      <c r="Q377" s="8">
        <v>0</v>
      </c>
      <c r="R377" s="8">
        <v>0</v>
      </c>
      <c r="S377" s="8">
        <v>0</v>
      </c>
      <c r="T377" s="8">
        <v>0</v>
      </c>
      <c r="U377" s="8">
        <v>0</v>
      </c>
      <c r="V377" s="8">
        <v>0</v>
      </c>
      <c r="W377" s="6">
        <v>2</v>
      </c>
      <c r="X377" s="6">
        <v>5</v>
      </c>
      <c r="Y377" s="6">
        <v>1</v>
      </c>
      <c r="Z377" s="6">
        <v>6</v>
      </c>
      <c r="AB377" s="1">
        <v>952</v>
      </c>
      <c r="AC377" s="1">
        <v>914</v>
      </c>
      <c r="AD377" s="1">
        <v>0</v>
      </c>
      <c r="AE377" s="1">
        <v>3</v>
      </c>
      <c r="AF377" s="1">
        <v>11</v>
      </c>
      <c r="AG377" s="1">
        <v>45</v>
      </c>
      <c r="AH377" s="1">
        <v>2734</v>
      </c>
      <c r="AI377" s="11">
        <f t="shared" si="10"/>
        <v>7.4904109589041097</v>
      </c>
      <c r="AJ377" s="1">
        <v>0</v>
      </c>
      <c r="AK377" s="1">
        <v>0</v>
      </c>
      <c r="AL377" s="1">
        <v>1</v>
      </c>
      <c r="AM377" s="1">
        <v>0</v>
      </c>
      <c r="AN377" s="1">
        <v>0</v>
      </c>
      <c r="AO377" s="1">
        <v>0</v>
      </c>
      <c r="AP377" s="1">
        <v>0</v>
      </c>
      <c r="AQ377" s="1">
        <v>0</v>
      </c>
      <c r="AR377" s="1">
        <v>0</v>
      </c>
      <c r="AS377" s="1">
        <v>1</v>
      </c>
      <c r="AT377" s="1">
        <v>3</v>
      </c>
      <c r="AU377" s="1">
        <v>79</v>
      </c>
      <c r="AV377" s="1">
        <v>70596</v>
      </c>
    </row>
    <row r="378" spans="1:49" s="1" customFormat="1" x14ac:dyDescent="0.25">
      <c r="A378" s="1" t="str" cm="1">
        <f t="array" ref="A378">_xlfn.IFS(AG378&gt;=70,"70 and Older",AND(AG378&gt;=60,AG378&lt;70),"60-69",AND(AG378&gt;=50,AG378&lt;60),"50-59",AND(AG378&gt;=40,AG378&lt;50),"40-49",AND(AG378&gt;=30,AG378&lt;40),"30-39",AND(AG378&gt;=20,AG378&lt;30),"20-29")</f>
        <v>40-49</v>
      </c>
      <c r="B378" s="1" t="str" cm="1">
        <f t="array" ref="B378">_xlfn.IFS(AO378=1,$AO$1,AP378=1,$AP$1,AQ378=1,$AQ$1,AR378=1,$AR$1,AS378=1,$AS$1)</f>
        <v>PhD</v>
      </c>
      <c r="C378" s="1" t="str" cm="1">
        <f t="array" ref="C378">_xlfn.IFS(AJ378=1,$AJ$1,AK378=1,$AK$1,AL378=1,$AL$1,AM378=1,$AM$1,AN378=1,$AN$1)</f>
        <v>Single</v>
      </c>
      <c r="D378" s="1">
        <v>0</v>
      </c>
      <c r="E378" s="1">
        <v>1</v>
      </c>
      <c r="F378" s="1" t="str" cm="1">
        <f t="array" ref="F378">_xlfn.IFS(AV378&lt;43783,"1.Low Income",AND(AV378&gt;=43783,AV378&lt;=64856),"2.Mid Income",AV378&gt;64856,"3.High Income")</f>
        <v>3.High Income</v>
      </c>
      <c r="G378" s="1" t="str" cm="1">
        <f t="array" ref="G378">_xlfn.IFS(AU378&lt;=30,"&lt;1 month",AND(AU378&gt;30,AU378&lt;=60),"1-2months",AU378&gt;60,"2months +")</f>
        <v>1-2months</v>
      </c>
      <c r="H378" s="1" t="str" cm="1">
        <f t="array" ref="H378">_xlfn.IFS(AT378&lt;5,"&lt;5times",AND(AT378&gt;=5,AT378&lt;=10),"05-10times",AND(AT378&gt;=11,AT378&lt;=15),"11-15times",AT378&gt;=16,"16times or more")</f>
        <v>&lt;5times</v>
      </c>
      <c r="I378" s="1" t="s">
        <v>99</v>
      </c>
      <c r="J378" s="1" t="str">
        <f t="shared" si="11"/>
        <v>7-8 years</v>
      </c>
      <c r="K378" s="2">
        <v>229</v>
      </c>
      <c r="L378" s="2">
        <v>5</v>
      </c>
      <c r="M378" s="2">
        <v>56</v>
      </c>
      <c r="N378" s="2">
        <v>3</v>
      </c>
      <c r="O378" s="2">
        <v>2</v>
      </c>
      <c r="P378" s="2">
        <v>20</v>
      </c>
      <c r="Q378" s="8">
        <v>0</v>
      </c>
      <c r="R378" s="8">
        <v>0</v>
      </c>
      <c r="S378" s="8">
        <v>0</v>
      </c>
      <c r="T378" s="8">
        <v>0</v>
      </c>
      <c r="U378" s="8">
        <v>0</v>
      </c>
      <c r="V378" s="8">
        <v>0</v>
      </c>
      <c r="W378" s="6">
        <v>2</v>
      </c>
      <c r="X378" s="6">
        <v>6</v>
      </c>
      <c r="Y378" s="6">
        <v>2</v>
      </c>
      <c r="Z378" s="6">
        <v>4</v>
      </c>
      <c r="AB378" s="1">
        <v>952</v>
      </c>
      <c r="AC378" s="1">
        <v>914</v>
      </c>
      <c r="AD378" s="1">
        <v>0</v>
      </c>
      <c r="AE378" s="1">
        <v>3</v>
      </c>
      <c r="AF378" s="1">
        <v>11</v>
      </c>
      <c r="AG378" s="1">
        <v>45</v>
      </c>
      <c r="AH378" s="1">
        <v>2734</v>
      </c>
      <c r="AI378" s="11">
        <f t="shared" si="10"/>
        <v>7.4904109589041097</v>
      </c>
      <c r="AJ378" s="1">
        <v>0</v>
      </c>
      <c r="AK378" s="1">
        <v>0</v>
      </c>
      <c r="AL378" s="1">
        <v>1</v>
      </c>
      <c r="AM378" s="1">
        <v>0</v>
      </c>
      <c r="AN378" s="1">
        <v>0</v>
      </c>
      <c r="AO378" s="1">
        <v>0</v>
      </c>
      <c r="AP378" s="1">
        <v>0</v>
      </c>
      <c r="AQ378" s="1">
        <v>0</v>
      </c>
      <c r="AR378" s="1">
        <v>0</v>
      </c>
      <c r="AS378" s="1">
        <v>1</v>
      </c>
      <c r="AT378" s="1">
        <v>4</v>
      </c>
      <c r="AU378" s="1">
        <v>38</v>
      </c>
      <c r="AV378" s="1">
        <v>66664</v>
      </c>
    </row>
    <row r="379" spans="1:49" s="1" customFormat="1" x14ac:dyDescent="0.25">
      <c r="A379" s="1" t="str" cm="1">
        <f t="array" ref="A379">_xlfn.IFS(AG379&gt;=70,"70 and Older",AND(AG379&gt;=60,AG379&lt;70),"60-69",AND(AG379&gt;=50,AG379&lt;60),"50-59",AND(AG379&gt;=40,AG379&lt;50),"40-49",AND(AG379&gt;=30,AG379&lt;40),"30-39",AND(AG379&gt;=20,AG379&lt;30),"20-29")</f>
        <v>50-59</v>
      </c>
      <c r="B379" s="1" t="str" cm="1">
        <f t="array" ref="B379">_xlfn.IFS(AO379=1,$AO$1,AP379=1,$AP$1,AQ379=1,$AQ$1,AR379=1,$AR$1,AS379=1,$AS$1)</f>
        <v>Graduation</v>
      </c>
      <c r="C379" s="1" t="str" cm="1">
        <f t="array" ref="C379">_xlfn.IFS(AJ379=1,$AJ$1,AK379=1,$AK$1,AL379=1,$AL$1,AM379=1,$AM$1,AN379=1,$AN$1)</f>
        <v>Married</v>
      </c>
      <c r="D379" s="1">
        <v>1</v>
      </c>
      <c r="E379" s="1">
        <v>1</v>
      </c>
      <c r="F379" s="1" t="str" cm="1">
        <f t="array" ref="F379">_xlfn.IFS(AV379&lt;43783,"1.Low Income",AND(AV379&gt;=43783,AV379&lt;=64856),"2.Mid Income",AV379&gt;64856,"3.High Income")</f>
        <v>2.Mid Income</v>
      </c>
      <c r="G379" s="1" t="str" cm="1">
        <f t="array" ref="G379">_xlfn.IFS(AU379&lt;=30,"&lt;1 month",AND(AU379&gt;30,AU379&lt;=60),"1-2months",AU379&gt;60,"2months +")</f>
        <v>&lt;1 month</v>
      </c>
      <c r="H379" s="1" t="str" cm="1">
        <f t="array" ref="H379">_xlfn.IFS(AT379&lt;5,"&lt;5times",AND(AT379&gt;=5,AT379&lt;=10),"05-10times",AND(AT379&gt;=11,AT379&lt;=15),"11-15times",AT379&gt;=16,"16times or more")</f>
        <v>05-10times</v>
      </c>
      <c r="I379" s="1" t="s">
        <v>99</v>
      </c>
      <c r="J379" s="1" t="str">
        <f t="shared" si="11"/>
        <v>7-8 years</v>
      </c>
      <c r="K379" s="2">
        <v>464</v>
      </c>
      <c r="L379" s="2">
        <v>5</v>
      </c>
      <c r="M379" s="2">
        <v>64</v>
      </c>
      <c r="N379" s="2">
        <v>7</v>
      </c>
      <c r="O379" s="2">
        <v>0</v>
      </c>
      <c r="P379" s="2">
        <v>70</v>
      </c>
      <c r="Q379" s="8">
        <v>0</v>
      </c>
      <c r="R379" s="8">
        <v>0</v>
      </c>
      <c r="S379" s="8">
        <v>0</v>
      </c>
      <c r="T379" s="8">
        <v>0</v>
      </c>
      <c r="U379" s="8">
        <v>0</v>
      </c>
      <c r="V379" s="8">
        <v>0</v>
      </c>
      <c r="W379" s="6">
        <v>8</v>
      </c>
      <c r="X379" s="6">
        <v>9</v>
      </c>
      <c r="Y379" s="6">
        <v>1</v>
      </c>
      <c r="Z379" s="6">
        <v>7</v>
      </c>
      <c r="AB379" s="1">
        <v>336</v>
      </c>
      <c r="AC379" s="1">
        <v>197</v>
      </c>
      <c r="AD379" s="1">
        <v>0</v>
      </c>
      <c r="AE379" s="1">
        <v>3</v>
      </c>
      <c r="AF379" s="1">
        <v>11</v>
      </c>
      <c r="AG379" s="1">
        <v>55</v>
      </c>
      <c r="AH379" s="1">
        <v>2734</v>
      </c>
      <c r="AI379" s="11">
        <f t="shared" si="10"/>
        <v>7.4904109589041097</v>
      </c>
      <c r="AJ379" s="1">
        <v>0</v>
      </c>
      <c r="AK379" s="1">
        <v>1</v>
      </c>
      <c r="AL379" s="1">
        <v>0</v>
      </c>
      <c r="AM379" s="1">
        <v>0</v>
      </c>
      <c r="AN379" s="1">
        <v>0</v>
      </c>
      <c r="AO379" s="1">
        <v>0</v>
      </c>
      <c r="AP379" s="1">
        <v>0</v>
      </c>
      <c r="AQ379" s="1">
        <v>1</v>
      </c>
      <c r="AR379" s="1">
        <v>0</v>
      </c>
      <c r="AS379" s="1">
        <v>0</v>
      </c>
      <c r="AT379" s="1">
        <v>5</v>
      </c>
      <c r="AU379" s="1">
        <v>2</v>
      </c>
      <c r="AV379" s="1">
        <v>62998</v>
      </c>
    </row>
    <row r="380" spans="1:49" s="1" customFormat="1" x14ac:dyDescent="0.25">
      <c r="A380" s="1" t="str" cm="1">
        <f t="array" ref="A380">_xlfn.IFS(AG380&gt;=70,"70 and Older",AND(AG380&gt;=60,AG380&lt;70),"60-69",AND(AG380&gt;=50,AG380&lt;60),"50-59",AND(AG380&gt;=40,AG380&lt;50),"40-49",AND(AG380&gt;=30,AG380&lt;40),"30-39",AND(AG380&gt;=20,AG380&lt;30),"20-29")</f>
        <v>50-59</v>
      </c>
      <c r="B380" s="1" t="str" cm="1">
        <f t="array" ref="B380">_xlfn.IFS(AO380=1,$AO$1,AP380=1,$AP$1,AQ380=1,$AQ$1,AR380=1,$AR$1,AS380=1,$AS$1)</f>
        <v>Master</v>
      </c>
      <c r="C380" s="1" t="str" cm="1">
        <f t="array" ref="C380">_xlfn.IFS(AJ380=1,$AJ$1,AK380=1,$AK$1,AL380=1,$AL$1,AM380=1,$AM$1,AN380=1,$AN$1)</f>
        <v>Single</v>
      </c>
      <c r="D380" s="1">
        <v>0</v>
      </c>
      <c r="E380" s="1">
        <v>1</v>
      </c>
      <c r="F380" s="1" t="str" cm="1">
        <f t="array" ref="F380">_xlfn.IFS(AV380&lt;43783,"1.Low Income",AND(AV380&gt;=43783,AV380&lt;=64856),"2.Mid Income",AV380&gt;64856,"3.High Income")</f>
        <v>3.High Income</v>
      </c>
      <c r="G380" s="1" t="str" cm="1">
        <f t="array" ref="G380">_xlfn.IFS(AU380&lt;=30,"&lt;1 month",AND(AU380&gt;30,AU380&lt;=60),"1-2months",AU380&gt;60,"2months +")</f>
        <v>&lt;1 month</v>
      </c>
      <c r="H380" s="1" t="str" cm="1">
        <f t="array" ref="H380">_xlfn.IFS(AT380&lt;5,"&lt;5times",AND(AT380&gt;=5,AT380&lt;=10),"05-10times",AND(AT380&gt;=11,AT380&lt;=15),"11-15times",AT380&gt;=16,"16times or more")</f>
        <v>&lt;5times</v>
      </c>
      <c r="I380" s="1" t="s">
        <v>99</v>
      </c>
      <c r="J380" s="1" t="str">
        <f t="shared" si="11"/>
        <v>7-8 years</v>
      </c>
      <c r="K380" s="2">
        <v>301</v>
      </c>
      <c r="L380" s="2">
        <v>7</v>
      </c>
      <c r="M380" s="2">
        <v>74</v>
      </c>
      <c r="N380" s="2">
        <v>10</v>
      </c>
      <c r="O380" s="2">
        <v>0</v>
      </c>
      <c r="P380" s="2">
        <v>58</v>
      </c>
      <c r="Q380" s="8">
        <v>0</v>
      </c>
      <c r="R380" s="8">
        <v>0</v>
      </c>
      <c r="S380" s="8">
        <v>0</v>
      </c>
      <c r="T380" s="8">
        <v>0</v>
      </c>
      <c r="U380" s="8">
        <v>0</v>
      </c>
      <c r="V380" s="8">
        <v>0</v>
      </c>
      <c r="W380" s="6">
        <v>4</v>
      </c>
      <c r="X380" s="6">
        <v>6</v>
      </c>
      <c r="Y380" s="6">
        <v>1</v>
      </c>
      <c r="Z380" s="6">
        <v>7</v>
      </c>
      <c r="AB380" s="1">
        <v>1257</v>
      </c>
      <c r="AC380" s="1">
        <v>1245</v>
      </c>
      <c r="AD380" s="1">
        <v>1</v>
      </c>
      <c r="AE380" s="1">
        <v>3</v>
      </c>
      <c r="AF380" s="1">
        <v>11</v>
      </c>
      <c r="AG380" s="1">
        <v>56</v>
      </c>
      <c r="AH380" s="1">
        <v>2733</v>
      </c>
      <c r="AI380" s="11">
        <f t="shared" si="10"/>
        <v>7.4876712328767123</v>
      </c>
      <c r="AJ380" s="1">
        <v>0</v>
      </c>
      <c r="AK380" s="1">
        <v>0</v>
      </c>
      <c r="AL380" s="1">
        <v>1</v>
      </c>
      <c r="AM380" s="1">
        <v>0</v>
      </c>
      <c r="AN380" s="1">
        <v>0</v>
      </c>
      <c r="AO380" s="1">
        <v>0</v>
      </c>
      <c r="AP380" s="1">
        <v>0</v>
      </c>
      <c r="AQ380" s="1">
        <v>0</v>
      </c>
      <c r="AR380" s="1">
        <v>1</v>
      </c>
      <c r="AS380" s="1">
        <v>0</v>
      </c>
      <c r="AT380" s="1">
        <v>3</v>
      </c>
      <c r="AU380" s="1">
        <v>13</v>
      </c>
      <c r="AV380" s="1">
        <v>71604</v>
      </c>
    </row>
    <row r="381" spans="1:49" s="1" customFormat="1" x14ac:dyDescent="0.25">
      <c r="A381" s="1" t="str" cm="1">
        <f t="array" ref="A381">_xlfn.IFS(AG381&gt;=70,"70 and Older",AND(AG381&gt;=60,AG381&lt;70),"60-69",AND(AG381&gt;=50,AG381&lt;60),"50-59",AND(AG381&gt;=40,AG381&lt;50),"40-49",AND(AG381&gt;=30,AG381&lt;40),"30-39",AND(AG381&gt;=20,AG381&lt;30),"20-29")</f>
        <v>60-69</v>
      </c>
      <c r="B381" s="1" t="str" cm="1">
        <f t="array" ref="B381">_xlfn.IFS(AO381=1,$AO$1,AP381=1,$AP$1,AQ381=1,$AQ$1,AR381=1,$AR$1,AS381=1,$AS$1)</f>
        <v>Graduation</v>
      </c>
      <c r="C381" s="1" t="str" cm="1">
        <f t="array" ref="C381">_xlfn.IFS(AJ381=1,$AJ$1,AK381=1,$AK$1,AL381=1,$AL$1,AM381=1,$AM$1,AN381=1,$AN$1)</f>
        <v>Single</v>
      </c>
      <c r="D381" s="1">
        <v>0</v>
      </c>
      <c r="E381" s="1">
        <v>1</v>
      </c>
      <c r="F381" s="1" t="str" cm="1">
        <f t="array" ref="F381">_xlfn.IFS(AV381&lt;43783,"1.Low Income",AND(AV381&gt;=43783,AV381&lt;=64856),"2.Mid Income",AV381&gt;64856,"3.High Income")</f>
        <v>3.High Income</v>
      </c>
      <c r="G381" s="1" t="str" cm="1">
        <f t="array" ref="G381">_xlfn.IFS(AU381&lt;=30,"&lt;1 month",AND(AU381&gt;30,AU381&lt;=60),"1-2months",AU381&gt;60,"2months +")</f>
        <v>2months +</v>
      </c>
      <c r="H381" s="1" t="str" cm="1">
        <f t="array" ref="H381">_xlfn.IFS(AT381&lt;5,"&lt;5times",AND(AT381&gt;=5,AT381&lt;=10),"05-10times",AND(AT381&gt;=11,AT381&lt;=15),"11-15times",AT381&gt;=16,"16times or more")</f>
        <v>&lt;5times</v>
      </c>
      <c r="I381" s="1" t="s">
        <v>99</v>
      </c>
      <c r="J381" s="1" t="str">
        <f t="shared" si="11"/>
        <v>7-8 years</v>
      </c>
      <c r="K381" s="2">
        <v>31</v>
      </c>
      <c r="L381" s="2">
        <v>0</v>
      </c>
      <c r="M381" s="2">
        <v>6</v>
      </c>
      <c r="N381" s="2">
        <v>0</v>
      </c>
      <c r="O381" s="2">
        <v>1</v>
      </c>
      <c r="P381" s="2">
        <v>8</v>
      </c>
      <c r="Q381" s="8">
        <v>0</v>
      </c>
      <c r="R381" s="8">
        <v>0</v>
      </c>
      <c r="S381" s="8">
        <v>0</v>
      </c>
      <c r="T381" s="8">
        <v>0</v>
      </c>
      <c r="U381" s="8">
        <v>0</v>
      </c>
      <c r="V381" s="8">
        <v>0</v>
      </c>
      <c r="W381" s="6">
        <v>1</v>
      </c>
      <c r="X381" s="6">
        <v>1</v>
      </c>
      <c r="Y381" s="6">
        <v>0</v>
      </c>
      <c r="Z381" s="6">
        <v>3</v>
      </c>
      <c r="AB381" s="1">
        <v>344</v>
      </c>
      <c r="AC381" s="1">
        <v>317</v>
      </c>
      <c r="AD381" s="1">
        <v>0</v>
      </c>
      <c r="AE381" s="1">
        <v>3</v>
      </c>
      <c r="AF381" s="1">
        <v>11</v>
      </c>
      <c r="AG381" s="1">
        <v>60</v>
      </c>
      <c r="AH381" s="1">
        <v>2733</v>
      </c>
      <c r="AI381" s="11">
        <f t="shared" si="10"/>
        <v>7.4876712328767123</v>
      </c>
      <c r="AJ381" s="1">
        <v>0</v>
      </c>
      <c r="AK381" s="1">
        <v>0</v>
      </c>
      <c r="AL381" s="1">
        <v>1</v>
      </c>
      <c r="AM381" s="1">
        <v>0</v>
      </c>
      <c r="AN381" s="1">
        <v>0</v>
      </c>
      <c r="AO381" s="1">
        <v>0</v>
      </c>
      <c r="AP381" s="1">
        <v>0</v>
      </c>
      <c r="AQ381" s="1">
        <v>1</v>
      </c>
      <c r="AR381" s="1">
        <v>0</v>
      </c>
      <c r="AS381" s="1">
        <v>0</v>
      </c>
      <c r="AT381" s="1">
        <v>3</v>
      </c>
      <c r="AU381" s="1">
        <v>93</v>
      </c>
      <c r="AV381" s="1">
        <v>70321</v>
      </c>
    </row>
    <row r="382" spans="1:49" s="1" customFormat="1" x14ac:dyDescent="0.25">
      <c r="A382" s="1" t="str" cm="1">
        <f t="array" ref="A382">_xlfn.IFS(AG382&gt;=70,"70 and Older",AND(AG382&gt;=60,AG382&lt;70),"60-69",AND(AG382&gt;=50,AG382&lt;60),"50-59",AND(AG382&gt;=40,AG382&lt;50),"40-49",AND(AG382&gt;=30,AG382&lt;40),"30-39",AND(AG382&gt;=20,AG382&lt;30),"20-29")</f>
        <v>20-29</v>
      </c>
      <c r="B382" s="1" t="str" cm="1">
        <f t="array" ref="B382">_xlfn.IFS(AO382=1,$AO$1,AP382=1,$AP$1,AQ382=1,$AQ$1,AR382=1,$AR$1,AS382=1,$AS$1)</f>
        <v>Graduation</v>
      </c>
      <c r="C382" s="1" t="str" cm="1">
        <f t="array" ref="C382">_xlfn.IFS(AJ382=1,$AJ$1,AK382=1,$AK$1,AL382=1,$AL$1,AM382=1,$AM$1,AN382=1,$AN$1)</f>
        <v>Single</v>
      </c>
      <c r="D382" s="1">
        <v>0</v>
      </c>
      <c r="E382" s="1">
        <v>0</v>
      </c>
      <c r="F382" s="1" t="str" cm="1">
        <f t="array" ref="F382">_xlfn.IFS(AV382&lt;43783,"1.Low Income",AND(AV382&gt;=43783,AV382&lt;=64856),"2.Mid Income",AV382&gt;64856,"3.High Income")</f>
        <v>3.High Income</v>
      </c>
      <c r="G382" s="1" t="str" cm="1">
        <f t="array" ref="G382">_xlfn.IFS(AU382&lt;=30,"&lt;1 month",AND(AU382&gt;30,AU382&lt;=60),"1-2months",AU382&gt;60,"2months +")</f>
        <v>1-2months</v>
      </c>
      <c r="H382" s="1" t="str" cm="1">
        <f t="array" ref="H382">_xlfn.IFS(AT382&lt;5,"&lt;5times",AND(AT382&gt;=5,AT382&lt;=10),"05-10times",AND(AT382&gt;=11,AT382&lt;=15),"11-15times",AT382&gt;=16,"16times or more")</f>
        <v>&lt;5times</v>
      </c>
      <c r="I382" s="1" t="s">
        <v>99</v>
      </c>
      <c r="J382" s="1" t="str">
        <f t="shared" si="11"/>
        <v>7-8 years</v>
      </c>
      <c r="K382" s="2">
        <v>1285</v>
      </c>
      <c r="L382" s="2">
        <v>21</v>
      </c>
      <c r="M382" s="2">
        <v>449</v>
      </c>
      <c r="N382" s="2">
        <v>106</v>
      </c>
      <c r="O382" s="2">
        <v>20</v>
      </c>
      <c r="P382" s="2">
        <v>20</v>
      </c>
      <c r="Q382" s="8">
        <v>1</v>
      </c>
      <c r="R382" s="8">
        <v>0</v>
      </c>
      <c r="S382" s="8">
        <v>0</v>
      </c>
      <c r="T382" s="8">
        <v>0</v>
      </c>
      <c r="U382" s="8">
        <v>1</v>
      </c>
      <c r="V382" s="8">
        <v>1</v>
      </c>
      <c r="W382" s="6">
        <v>1</v>
      </c>
      <c r="X382" s="6">
        <v>4</v>
      </c>
      <c r="Y382" s="6">
        <v>3</v>
      </c>
      <c r="Z382" s="6">
        <v>4</v>
      </c>
      <c r="AB382" s="1">
        <v>1966</v>
      </c>
      <c r="AC382" s="1">
        <v>1942</v>
      </c>
      <c r="AD382" s="1">
        <v>1</v>
      </c>
      <c r="AE382" s="1">
        <v>3</v>
      </c>
      <c r="AF382" s="1">
        <v>11</v>
      </c>
      <c r="AG382" s="1">
        <v>26</v>
      </c>
      <c r="AH382" s="1">
        <v>2732</v>
      </c>
      <c r="AI382" s="11">
        <f t="shared" si="10"/>
        <v>7.484931506849315</v>
      </c>
      <c r="AJ382" s="1">
        <v>0</v>
      </c>
      <c r="AK382" s="1">
        <v>0</v>
      </c>
      <c r="AL382" s="1">
        <v>1</v>
      </c>
      <c r="AM382" s="1">
        <v>0</v>
      </c>
      <c r="AN382" s="1">
        <v>0</v>
      </c>
      <c r="AO382" s="1">
        <v>0</v>
      </c>
      <c r="AP382" s="1">
        <v>0</v>
      </c>
      <c r="AQ382" s="1">
        <v>1</v>
      </c>
      <c r="AR382" s="1">
        <v>0</v>
      </c>
      <c r="AS382" s="1">
        <v>0</v>
      </c>
      <c r="AT382" s="1">
        <v>0</v>
      </c>
      <c r="AU382" s="1">
        <v>54</v>
      </c>
      <c r="AV382" s="1">
        <v>105471</v>
      </c>
      <c r="AW382" s="20"/>
    </row>
    <row r="383" spans="1:49" s="1" customFormat="1" x14ac:dyDescent="0.25">
      <c r="A383" s="1" t="str" cm="1">
        <f t="array" ref="A383">_xlfn.IFS(AG383&gt;=70,"70 and Older",AND(AG383&gt;=60,AG383&lt;70),"60-69",AND(AG383&gt;=50,AG383&lt;60),"50-59",AND(AG383&gt;=40,AG383&lt;50),"40-49",AND(AG383&gt;=30,AG383&lt;40),"30-39",AND(AG383&gt;=20,AG383&lt;30),"20-29")</f>
        <v>50-59</v>
      </c>
      <c r="B383" s="1" t="str" cm="1">
        <f t="array" ref="B383">_xlfn.IFS(AO383=1,$AO$1,AP383=1,$AP$1,AQ383=1,$AQ$1,AR383=1,$AR$1,AS383=1,$AS$1)</f>
        <v>Graduation</v>
      </c>
      <c r="C383" s="1" t="str" cm="1">
        <f t="array" ref="C383">_xlfn.IFS(AJ383=1,$AJ$1,AK383=1,$AK$1,AL383=1,$AL$1,AM383=1,$AM$1,AN383=1,$AN$1)</f>
        <v>Together</v>
      </c>
      <c r="D383" s="1">
        <v>0</v>
      </c>
      <c r="E383" s="1">
        <v>1</v>
      </c>
      <c r="F383" s="1" t="str" cm="1">
        <f t="array" ref="F383">_xlfn.IFS(AV383&lt;43783,"1.Low Income",AND(AV383&gt;=43783,AV383&lt;=64856),"2.Mid Income",AV383&gt;64856,"3.High Income")</f>
        <v>3.High Income</v>
      </c>
      <c r="G383" s="1" t="str" cm="1">
        <f t="array" ref="G383">_xlfn.IFS(AU383&lt;=30,"&lt;1 month",AND(AU383&gt;30,AU383&lt;=60),"1-2months",AU383&gt;60,"2months +")</f>
        <v>&lt;1 month</v>
      </c>
      <c r="H383" s="1" t="str" cm="1">
        <f t="array" ref="H383">_xlfn.IFS(AT383&lt;5,"&lt;5times",AND(AT383&gt;=5,AT383&lt;=10),"05-10times",AND(AT383&gt;=11,AT383&lt;=15),"11-15times",AT383&gt;=16,"16times or more")</f>
        <v>&lt;5times</v>
      </c>
      <c r="I383" s="1" t="s">
        <v>99</v>
      </c>
      <c r="J383" s="1" t="str">
        <f t="shared" si="11"/>
        <v>7-8 years</v>
      </c>
      <c r="K383" s="2">
        <v>664</v>
      </c>
      <c r="L383" s="2">
        <v>9</v>
      </c>
      <c r="M383" s="2">
        <v>240</v>
      </c>
      <c r="N383" s="2">
        <v>50</v>
      </c>
      <c r="O383" s="2">
        <v>19</v>
      </c>
      <c r="P383" s="2">
        <v>57</v>
      </c>
      <c r="Q383" s="8">
        <v>0</v>
      </c>
      <c r="R383" s="8">
        <v>0</v>
      </c>
      <c r="S383" s="8">
        <v>0</v>
      </c>
      <c r="T383" s="8">
        <v>0</v>
      </c>
      <c r="U383" s="8">
        <v>0</v>
      </c>
      <c r="V383" s="8">
        <v>0</v>
      </c>
      <c r="W383" s="6">
        <v>2</v>
      </c>
      <c r="X383" s="6">
        <v>7</v>
      </c>
      <c r="Y383" s="6">
        <v>7</v>
      </c>
      <c r="Z383" s="6">
        <v>10</v>
      </c>
      <c r="AB383" s="1">
        <v>1287</v>
      </c>
      <c r="AC383" s="1">
        <v>1097</v>
      </c>
      <c r="AD383" s="1">
        <v>0</v>
      </c>
      <c r="AE383" s="1">
        <v>3</v>
      </c>
      <c r="AF383" s="1">
        <v>11</v>
      </c>
      <c r="AG383" s="1">
        <v>54</v>
      </c>
      <c r="AH383" s="1">
        <v>2732</v>
      </c>
      <c r="AI383" s="11">
        <f t="shared" si="10"/>
        <v>7.484931506849315</v>
      </c>
      <c r="AJ383" s="1">
        <v>0</v>
      </c>
      <c r="AK383" s="1">
        <v>0</v>
      </c>
      <c r="AL383" s="1">
        <v>0</v>
      </c>
      <c r="AM383" s="1">
        <v>1</v>
      </c>
      <c r="AN383" s="1">
        <v>0</v>
      </c>
      <c r="AO383" s="1">
        <v>0</v>
      </c>
      <c r="AP383" s="1">
        <v>0</v>
      </c>
      <c r="AQ383" s="1">
        <v>1</v>
      </c>
      <c r="AR383" s="1">
        <v>0</v>
      </c>
      <c r="AS383" s="1">
        <v>0</v>
      </c>
      <c r="AT383" s="1">
        <v>2</v>
      </c>
      <c r="AU383" s="1">
        <v>8</v>
      </c>
      <c r="AV383" s="1">
        <v>78825</v>
      </c>
    </row>
    <row r="384" spans="1:49" s="1" customFormat="1" x14ac:dyDescent="0.25">
      <c r="A384" s="1" t="str" cm="1">
        <f t="array" ref="A384">_xlfn.IFS(AG384&gt;=70,"70 and Older",AND(AG384&gt;=60,AG384&lt;70),"60-69",AND(AG384&gt;=50,AG384&lt;60),"50-59",AND(AG384&gt;=40,AG384&lt;50),"40-49",AND(AG384&gt;=30,AG384&lt;40),"30-39",AND(AG384&gt;=20,AG384&lt;30),"20-29")</f>
        <v>40-49</v>
      </c>
      <c r="B384" s="1" t="str" cm="1">
        <f t="array" ref="B384">_xlfn.IFS(AO384=1,$AO$1,AP384=1,$AP$1,AQ384=1,$AQ$1,AR384=1,$AR$1,AS384=1,$AS$1)</f>
        <v>Graduation</v>
      </c>
      <c r="C384" s="1" t="str" cm="1">
        <f t="array" ref="C384">_xlfn.IFS(AJ384=1,$AJ$1,AK384=1,$AK$1,AL384=1,$AL$1,AM384=1,$AM$1,AN384=1,$AN$1)</f>
        <v>Divorced</v>
      </c>
      <c r="D384" s="1">
        <v>0</v>
      </c>
      <c r="E384" s="1">
        <v>1</v>
      </c>
      <c r="F384" s="1" t="str" cm="1">
        <f t="array" ref="F384">_xlfn.IFS(AV384&lt;43783,"1.Low Income",AND(AV384&gt;=43783,AV384&lt;=64856),"2.Mid Income",AV384&gt;64856,"3.High Income")</f>
        <v>3.High Income</v>
      </c>
      <c r="G384" s="1" t="str" cm="1">
        <f t="array" ref="G384">_xlfn.IFS(AU384&lt;=30,"&lt;1 month",AND(AU384&gt;30,AU384&lt;=60),"1-2months",AU384&gt;60,"2months +")</f>
        <v>1-2months</v>
      </c>
      <c r="H384" s="1" t="str" cm="1">
        <f t="array" ref="H384">_xlfn.IFS(AT384&lt;5,"&lt;5times",AND(AT384&gt;=5,AT384&lt;=10),"05-10times",AND(AT384&gt;=11,AT384&lt;=15),"11-15times",AT384&gt;=16,"16times or more")</f>
        <v>&lt;5times</v>
      </c>
      <c r="I384" s="1" t="s">
        <v>99</v>
      </c>
      <c r="J384" s="1" t="str">
        <f t="shared" si="11"/>
        <v>7-8 years</v>
      </c>
      <c r="K384" s="2">
        <v>35</v>
      </c>
      <c r="L384" s="2">
        <v>4</v>
      </c>
      <c r="M384" s="2">
        <v>17</v>
      </c>
      <c r="N384" s="2">
        <v>7</v>
      </c>
      <c r="O384" s="2">
        <v>6</v>
      </c>
      <c r="P384" s="2">
        <v>64</v>
      </c>
      <c r="Q384" s="8">
        <v>0</v>
      </c>
      <c r="R384" s="8">
        <v>0</v>
      </c>
      <c r="S384" s="8">
        <v>0</v>
      </c>
      <c r="T384" s="8">
        <v>0</v>
      </c>
      <c r="U384" s="8">
        <v>0</v>
      </c>
      <c r="V384" s="8">
        <v>0</v>
      </c>
      <c r="W384" s="6">
        <v>1</v>
      </c>
      <c r="X384" s="6">
        <v>2</v>
      </c>
      <c r="Y384" s="6">
        <v>2</v>
      </c>
      <c r="Z384" s="6">
        <v>2</v>
      </c>
      <c r="AB384" s="1">
        <v>295</v>
      </c>
      <c r="AC384" s="1">
        <v>281</v>
      </c>
      <c r="AD384" s="1">
        <v>0</v>
      </c>
      <c r="AE384" s="1">
        <v>3</v>
      </c>
      <c r="AF384" s="1">
        <v>11</v>
      </c>
      <c r="AG384" s="1">
        <v>44</v>
      </c>
      <c r="AH384" s="1">
        <v>2732</v>
      </c>
      <c r="AI384" s="11">
        <f t="shared" si="10"/>
        <v>7.484931506849315</v>
      </c>
      <c r="AJ384" s="1">
        <v>1</v>
      </c>
      <c r="AK384" s="1">
        <v>0</v>
      </c>
      <c r="AL384" s="1">
        <v>0</v>
      </c>
      <c r="AM384" s="1">
        <v>0</v>
      </c>
      <c r="AN384" s="1">
        <v>0</v>
      </c>
      <c r="AO384" s="1">
        <v>0</v>
      </c>
      <c r="AP384" s="1">
        <v>0</v>
      </c>
      <c r="AQ384" s="1">
        <v>1</v>
      </c>
      <c r="AR384" s="1">
        <v>0</v>
      </c>
      <c r="AS384" s="1">
        <v>0</v>
      </c>
      <c r="AT384" s="1">
        <v>3</v>
      </c>
      <c r="AU384" s="1">
        <v>54</v>
      </c>
      <c r="AV384" s="1">
        <v>73448</v>
      </c>
    </row>
    <row r="385" spans="1:51" s="1" customFormat="1" x14ac:dyDescent="0.25">
      <c r="A385" s="1" t="str" cm="1">
        <f t="array" ref="A385">_xlfn.IFS(AG385&gt;=70,"70 and Older",AND(AG385&gt;=60,AG385&lt;70),"60-69",AND(AG385&gt;=50,AG385&lt;60),"50-59",AND(AG385&gt;=40,AG385&lt;50),"40-49",AND(AG385&gt;=30,AG385&lt;40),"30-39",AND(AG385&gt;=20,AG385&lt;30),"20-29")</f>
        <v>30-39</v>
      </c>
      <c r="B385" s="1" t="str" cm="1">
        <f t="array" ref="B385">_xlfn.IFS(AO385=1,$AO$1,AP385=1,$AP$1,AQ385=1,$AQ$1,AR385=1,$AR$1,AS385=1,$AS$1)</f>
        <v>Graduation</v>
      </c>
      <c r="C385" s="1" t="str" cm="1">
        <f t="array" ref="C385">_xlfn.IFS(AJ385=1,$AJ$1,AK385=1,$AK$1,AL385=1,$AL$1,AM385=1,$AM$1,AN385=1,$AN$1)</f>
        <v>Married</v>
      </c>
      <c r="D385" s="1">
        <v>1</v>
      </c>
      <c r="E385" s="1">
        <v>1</v>
      </c>
      <c r="F385" s="1" t="str" cm="1">
        <f t="array" ref="F385">_xlfn.IFS(AV385&lt;43783,"1.Low Income",AND(AV385&gt;=43783,AV385&lt;=64856),"2.Mid Income",AV385&gt;64856,"3.High Income")</f>
        <v>2.Mid Income</v>
      </c>
      <c r="G385" s="1" t="str" cm="1">
        <f t="array" ref="G385">_xlfn.IFS(AU385&lt;=30,"&lt;1 month",AND(AU385&gt;30,AU385&lt;=60),"1-2months",AU385&gt;60,"2months +")</f>
        <v>1-2months</v>
      </c>
      <c r="H385" s="1" t="str" cm="1">
        <f t="array" ref="H385">_xlfn.IFS(AT385&lt;5,"&lt;5times",AND(AT385&gt;=5,AT385&lt;=10),"05-10times",AND(AT385&gt;=11,AT385&lt;=15),"11-15times",AT385&gt;=16,"16times or more")</f>
        <v>05-10times</v>
      </c>
      <c r="I385" s="1" t="s">
        <v>99</v>
      </c>
      <c r="J385" s="1" t="str">
        <f t="shared" si="11"/>
        <v>7-8 years</v>
      </c>
      <c r="K385" s="2">
        <v>37</v>
      </c>
      <c r="L385" s="2">
        <v>0</v>
      </c>
      <c r="M385" s="2">
        <v>17</v>
      </c>
      <c r="N385" s="2">
        <v>0</v>
      </c>
      <c r="O385" s="2">
        <v>0</v>
      </c>
      <c r="P385" s="2">
        <v>3</v>
      </c>
      <c r="Q385" s="8">
        <v>0</v>
      </c>
      <c r="R385" s="8">
        <v>0</v>
      </c>
      <c r="S385" s="8">
        <v>0</v>
      </c>
      <c r="T385" s="8">
        <v>0</v>
      </c>
      <c r="U385" s="8">
        <v>0</v>
      </c>
      <c r="V385" s="8">
        <v>0</v>
      </c>
      <c r="W385" s="6">
        <v>3</v>
      </c>
      <c r="X385" s="6">
        <v>3</v>
      </c>
      <c r="Y385" s="6">
        <v>0</v>
      </c>
      <c r="Z385" s="6">
        <v>3</v>
      </c>
      <c r="AB385" s="1">
        <v>40</v>
      </c>
      <c r="AC385" s="1">
        <v>38</v>
      </c>
      <c r="AD385" s="1">
        <v>0</v>
      </c>
      <c r="AE385" s="1">
        <v>3</v>
      </c>
      <c r="AF385" s="1">
        <v>11</v>
      </c>
      <c r="AG385" s="1">
        <v>34</v>
      </c>
      <c r="AH385" s="1">
        <v>2731</v>
      </c>
      <c r="AI385" s="11">
        <f t="shared" si="10"/>
        <v>7.4821917808219176</v>
      </c>
      <c r="AJ385" s="1">
        <v>0</v>
      </c>
      <c r="AK385" s="1">
        <v>1</v>
      </c>
      <c r="AL385" s="1">
        <v>0</v>
      </c>
      <c r="AM385" s="1">
        <v>0</v>
      </c>
      <c r="AN385" s="1">
        <v>0</v>
      </c>
      <c r="AO385" s="1">
        <v>0</v>
      </c>
      <c r="AP385" s="1">
        <v>0</v>
      </c>
      <c r="AQ385" s="1">
        <v>1</v>
      </c>
      <c r="AR385" s="1">
        <v>0</v>
      </c>
      <c r="AS385" s="1">
        <v>0</v>
      </c>
      <c r="AT385" s="1">
        <v>5</v>
      </c>
      <c r="AU385" s="1">
        <v>52</v>
      </c>
      <c r="AV385" s="1">
        <v>58646</v>
      </c>
    </row>
    <row r="386" spans="1:51" s="1" customFormat="1" x14ac:dyDescent="0.25">
      <c r="A386" s="1" t="str" cm="1">
        <f t="array" ref="A386">_xlfn.IFS(AG386&gt;=70,"70 and Older",AND(AG386&gt;=60,AG386&lt;70),"60-69",AND(AG386&gt;=50,AG386&lt;60),"50-59",AND(AG386&gt;=40,AG386&lt;50),"40-49",AND(AG386&gt;=30,AG386&lt;40),"30-39",AND(AG386&gt;=20,AG386&lt;30),"20-29")</f>
        <v>40-49</v>
      </c>
      <c r="B386" s="1" t="str" cm="1">
        <f t="array" ref="B386">_xlfn.IFS(AO386=1,$AO$1,AP386=1,$AP$1,AQ386=1,$AQ$1,AR386=1,$AR$1,AS386=1,$AS$1)</f>
        <v>Graduation</v>
      </c>
      <c r="C386" s="1" t="str" cm="1">
        <f t="array" ref="C386">_xlfn.IFS(AJ386=1,$AJ$1,AK386=1,$AK$1,AL386=1,$AL$1,AM386=1,$AM$1,AN386=1,$AN$1)</f>
        <v>Together</v>
      </c>
      <c r="D386" s="1">
        <v>0</v>
      </c>
      <c r="E386" s="1">
        <v>1</v>
      </c>
      <c r="F386" s="1" t="str" cm="1">
        <f t="array" ref="F386">_xlfn.IFS(AV386&lt;43783,"1.Low Income",AND(AV386&gt;=43783,AV386&lt;=64856),"2.Mid Income",AV386&gt;64856,"3.High Income")</f>
        <v>3.High Income</v>
      </c>
      <c r="G386" s="1" t="str" cm="1">
        <f t="array" ref="G386">_xlfn.IFS(AU386&lt;=30,"&lt;1 month",AND(AU386&gt;30,AU386&lt;=60),"1-2months",AU386&gt;60,"2months +")</f>
        <v>1-2months</v>
      </c>
      <c r="H386" s="1" t="str" cm="1">
        <f t="array" ref="H386">_xlfn.IFS(AT386&lt;5,"&lt;5times",AND(AT386&gt;=5,AT386&lt;=10),"05-10times",AND(AT386&gt;=11,AT386&lt;=15),"11-15times",AT386&gt;=16,"16times or more")</f>
        <v>&lt;5times</v>
      </c>
      <c r="I386" s="1" t="s">
        <v>99</v>
      </c>
      <c r="J386" s="1" t="str">
        <f t="shared" si="11"/>
        <v>7-8 years</v>
      </c>
      <c r="K386" s="2">
        <v>135</v>
      </c>
      <c r="L386" s="2">
        <v>9</v>
      </c>
      <c r="M386" s="2">
        <v>39</v>
      </c>
      <c r="N386" s="2">
        <v>4</v>
      </c>
      <c r="O386" s="2">
        <v>0</v>
      </c>
      <c r="P386" s="2">
        <v>7</v>
      </c>
      <c r="Q386" s="8">
        <v>0</v>
      </c>
      <c r="R386" s="8">
        <v>0</v>
      </c>
      <c r="S386" s="8">
        <v>0</v>
      </c>
      <c r="T386" s="8">
        <v>0</v>
      </c>
      <c r="U386" s="8">
        <v>0</v>
      </c>
      <c r="V386" s="8">
        <v>0</v>
      </c>
      <c r="W386" s="6">
        <v>1</v>
      </c>
      <c r="X386" s="6">
        <v>2</v>
      </c>
      <c r="Y386" s="6">
        <v>2</v>
      </c>
      <c r="Z386" s="6">
        <v>5</v>
      </c>
      <c r="AB386" s="1">
        <v>1011</v>
      </c>
      <c r="AC386" s="1">
        <v>1002</v>
      </c>
      <c r="AD386" s="1">
        <v>0</v>
      </c>
      <c r="AE386" s="1">
        <v>3</v>
      </c>
      <c r="AF386" s="1">
        <v>11</v>
      </c>
      <c r="AG386" s="1">
        <v>46</v>
      </c>
      <c r="AH386" s="1">
        <v>2730</v>
      </c>
      <c r="AI386" s="11">
        <f t="shared" ref="AI386:AI449" si="12">AH386/365</f>
        <v>7.4794520547945202</v>
      </c>
      <c r="AJ386" s="1">
        <v>0</v>
      </c>
      <c r="AK386" s="1">
        <v>0</v>
      </c>
      <c r="AL386" s="1">
        <v>0</v>
      </c>
      <c r="AM386" s="1">
        <v>1</v>
      </c>
      <c r="AN386" s="1">
        <v>0</v>
      </c>
      <c r="AO386" s="1">
        <v>0</v>
      </c>
      <c r="AP386" s="1">
        <v>0</v>
      </c>
      <c r="AQ386" s="1">
        <v>1</v>
      </c>
      <c r="AR386" s="1">
        <v>0</v>
      </c>
      <c r="AS386" s="1">
        <v>0</v>
      </c>
      <c r="AT386" s="1">
        <v>1</v>
      </c>
      <c r="AU386" s="1">
        <v>51</v>
      </c>
      <c r="AV386" s="1">
        <v>82582</v>
      </c>
    </row>
    <row r="387" spans="1:51" s="1" customFormat="1" x14ac:dyDescent="0.25">
      <c r="A387" s="1" t="str" cm="1">
        <f t="array" ref="A387">_xlfn.IFS(AG387&gt;=70,"70 and Older",AND(AG387&gt;=60,AG387&lt;70),"60-69",AND(AG387&gt;=50,AG387&lt;60),"50-59",AND(AG387&gt;=40,AG387&lt;50),"40-49",AND(AG387&gt;=30,AG387&lt;40),"30-39",AND(AG387&gt;=20,AG387&lt;30),"20-29")</f>
        <v>30-39</v>
      </c>
      <c r="B387" s="1" t="str" cm="1">
        <f t="array" ref="B387">_xlfn.IFS(AO387=1,$AO$1,AP387=1,$AP$1,AQ387=1,$AQ$1,AR387=1,$AR$1,AS387=1,$AS$1)</f>
        <v>Graduation</v>
      </c>
      <c r="C387" s="1" t="str" cm="1">
        <f t="array" ref="C387">_xlfn.IFS(AJ387=1,$AJ$1,AK387=1,$AK$1,AL387=1,$AL$1,AM387=1,$AM$1,AN387=1,$AN$1)</f>
        <v>Married</v>
      </c>
      <c r="D387" s="1">
        <v>1</v>
      </c>
      <c r="E387" s="1">
        <v>1</v>
      </c>
      <c r="F387" s="1" t="str" cm="1">
        <f t="array" ref="F387">_xlfn.IFS(AV387&lt;43783,"1.Low Income",AND(AV387&gt;=43783,AV387&lt;=64856),"2.Mid Income",AV387&gt;64856,"3.High Income")</f>
        <v>3.High Income</v>
      </c>
      <c r="G387" s="1" t="str" cm="1">
        <f t="array" ref="G387">_xlfn.IFS(AU387&lt;=30,"&lt;1 month",AND(AU387&gt;30,AU387&lt;=60),"1-2months",AU387&gt;60,"2months +")</f>
        <v>2months +</v>
      </c>
      <c r="H387" s="1" t="str" cm="1">
        <f t="array" ref="H387">_xlfn.IFS(AT387&lt;5,"&lt;5times",AND(AT387&gt;=5,AT387&lt;=10),"05-10times",AND(AT387&gt;=11,AT387&lt;=15),"11-15times",AT387&gt;=16,"16times or more")</f>
        <v>&lt;5times</v>
      </c>
      <c r="I387" s="1" t="s">
        <v>99</v>
      </c>
      <c r="J387" s="1" t="str">
        <f t="shared" ref="J387:J450" si="13">IF(AI387&gt;7,"7-8 years",IF(AND(AI387&gt;6,AI387&lt;=7),"6-7 years",IF(AI387&lt;=6,"4-6 years","invalid")))</f>
        <v>7-8 years</v>
      </c>
      <c r="K387" s="2">
        <v>3</v>
      </c>
      <c r="L387" s="2">
        <v>9</v>
      </c>
      <c r="M387" s="2">
        <v>4</v>
      </c>
      <c r="N387" s="2">
        <v>7</v>
      </c>
      <c r="O387" s="2">
        <v>8</v>
      </c>
      <c r="P387" s="2">
        <v>7</v>
      </c>
      <c r="Q387" s="8">
        <v>0</v>
      </c>
      <c r="R387" s="8">
        <v>0</v>
      </c>
      <c r="S387" s="8">
        <v>0</v>
      </c>
      <c r="T387" s="8">
        <v>0</v>
      </c>
      <c r="U387" s="8">
        <v>0</v>
      </c>
      <c r="V387" s="8">
        <v>0</v>
      </c>
      <c r="W387" s="6">
        <v>4</v>
      </c>
      <c r="X387" s="6">
        <v>1</v>
      </c>
      <c r="Y387" s="6">
        <v>1</v>
      </c>
      <c r="Z387" s="6">
        <v>4</v>
      </c>
      <c r="AB387" s="1">
        <v>43</v>
      </c>
      <c r="AC387" s="1">
        <v>36</v>
      </c>
      <c r="AD387" s="1">
        <v>0</v>
      </c>
      <c r="AE387" s="1">
        <v>3</v>
      </c>
      <c r="AF387" s="1">
        <v>11</v>
      </c>
      <c r="AG387" s="1">
        <v>37</v>
      </c>
      <c r="AH387" s="1">
        <v>2730</v>
      </c>
      <c r="AI387" s="11">
        <f t="shared" si="12"/>
        <v>7.4794520547945202</v>
      </c>
      <c r="AJ387" s="1">
        <v>0</v>
      </c>
      <c r="AK387" s="1">
        <v>1</v>
      </c>
      <c r="AL387" s="1">
        <v>0</v>
      </c>
      <c r="AM387" s="1">
        <v>0</v>
      </c>
      <c r="AN387" s="1">
        <v>0</v>
      </c>
      <c r="AO387" s="1">
        <v>0</v>
      </c>
      <c r="AP387" s="1">
        <v>0</v>
      </c>
      <c r="AQ387" s="1">
        <v>1</v>
      </c>
      <c r="AR387" s="1">
        <v>0</v>
      </c>
      <c r="AS387" s="1">
        <v>0</v>
      </c>
      <c r="AT387" s="1">
        <v>2</v>
      </c>
      <c r="AU387" s="1">
        <v>93</v>
      </c>
      <c r="AV387" s="1">
        <v>79803</v>
      </c>
    </row>
    <row r="388" spans="1:51" s="1" customFormat="1" x14ac:dyDescent="0.25">
      <c r="A388" s="1" t="str" cm="1">
        <f t="array" ref="A388">_xlfn.IFS(AG388&gt;=70,"70 and Older",AND(AG388&gt;=60,AG388&lt;70),"60-69",AND(AG388&gt;=50,AG388&lt;60),"50-59",AND(AG388&gt;=40,AG388&lt;50),"40-49",AND(AG388&gt;=30,AG388&lt;40),"30-39",AND(AG388&gt;=20,AG388&lt;30),"20-29")</f>
        <v>50-59</v>
      </c>
      <c r="B388" s="1" t="str" cm="1">
        <f t="array" ref="B388">_xlfn.IFS(AO388=1,$AO$1,AP388=1,$AP$1,AQ388=1,$AQ$1,AR388=1,$AR$1,AS388=1,$AS$1)</f>
        <v>Graduation</v>
      </c>
      <c r="C388" s="1" t="str" cm="1">
        <f t="array" ref="C388">_xlfn.IFS(AJ388=1,$AJ$1,AK388=1,$AK$1,AL388=1,$AL$1,AM388=1,$AM$1,AN388=1,$AN$1)</f>
        <v>Single</v>
      </c>
      <c r="D388" s="1">
        <v>0</v>
      </c>
      <c r="E388" s="1">
        <v>1</v>
      </c>
      <c r="F388" s="1" t="str" cm="1">
        <f t="array" ref="F388">_xlfn.IFS(AV388&lt;43783,"1.Low Income",AND(AV388&gt;=43783,AV388&lt;=64856),"2.Mid Income",AV388&gt;64856,"3.High Income")</f>
        <v>3.High Income</v>
      </c>
      <c r="G388" s="1" t="str" cm="1">
        <f t="array" ref="G388">_xlfn.IFS(AU388&lt;=30,"&lt;1 month",AND(AU388&gt;30,AU388&lt;=60),"1-2months",AU388&gt;60,"2months +")</f>
        <v>&lt;1 month</v>
      </c>
      <c r="H388" s="1" t="str" cm="1">
        <f t="array" ref="H388">_xlfn.IFS(AT388&lt;5,"&lt;5times",AND(AT388&gt;=5,AT388&lt;=10),"05-10times",AND(AT388&gt;=11,AT388&lt;=15),"11-15times",AT388&gt;=16,"16times or more")</f>
        <v>&lt;5times</v>
      </c>
      <c r="I388" s="1" t="s">
        <v>99</v>
      </c>
      <c r="J388" s="1" t="str">
        <f t="shared" si="13"/>
        <v>7-8 years</v>
      </c>
      <c r="K388" s="2">
        <v>738</v>
      </c>
      <c r="L388" s="2">
        <v>0</v>
      </c>
      <c r="M388" s="2">
        <v>232</v>
      </c>
      <c r="N388" s="2">
        <v>13</v>
      </c>
      <c r="O388" s="2">
        <v>20</v>
      </c>
      <c r="P388" s="2">
        <v>50</v>
      </c>
      <c r="Q388" s="8">
        <v>0</v>
      </c>
      <c r="R388" s="8">
        <v>0</v>
      </c>
      <c r="S388" s="8">
        <v>0</v>
      </c>
      <c r="T388" s="8">
        <v>0</v>
      </c>
      <c r="U388" s="8">
        <v>0</v>
      </c>
      <c r="V388" s="8">
        <v>1</v>
      </c>
      <c r="W388" s="6">
        <v>2</v>
      </c>
      <c r="X388" s="6">
        <v>3</v>
      </c>
      <c r="Y388" s="6">
        <v>5</v>
      </c>
      <c r="Z388" s="6">
        <v>7</v>
      </c>
      <c r="AB388" s="1">
        <v>1023</v>
      </c>
      <c r="AC388" s="1">
        <v>981</v>
      </c>
      <c r="AD388" s="1">
        <v>0</v>
      </c>
      <c r="AE388" s="1">
        <v>3</v>
      </c>
      <c r="AF388" s="1">
        <v>11</v>
      </c>
      <c r="AG388" s="1">
        <v>58</v>
      </c>
      <c r="AH388" s="1">
        <v>2730</v>
      </c>
      <c r="AI388" s="11">
        <f t="shared" si="12"/>
        <v>7.4794520547945202</v>
      </c>
      <c r="AJ388" s="1">
        <v>0</v>
      </c>
      <c r="AK388" s="1">
        <v>0</v>
      </c>
      <c r="AL388" s="1">
        <v>1</v>
      </c>
      <c r="AM388" s="1">
        <v>0</v>
      </c>
      <c r="AN388" s="1">
        <v>0</v>
      </c>
      <c r="AO388" s="1">
        <v>0</v>
      </c>
      <c r="AP388" s="1">
        <v>0</v>
      </c>
      <c r="AQ388" s="1">
        <v>1</v>
      </c>
      <c r="AR388" s="1">
        <v>0</v>
      </c>
      <c r="AS388" s="1">
        <v>0</v>
      </c>
      <c r="AT388" s="1">
        <v>4</v>
      </c>
      <c r="AU388" s="1">
        <v>10</v>
      </c>
      <c r="AV388" s="1">
        <v>67786</v>
      </c>
    </row>
    <row r="389" spans="1:51" s="1" customFormat="1" x14ac:dyDescent="0.25">
      <c r="A389" s="1" t="str" cm="1">
        <f t="array" ref="A389">_xlfn.IFS(AG389&gt;=70,"70 and Older",AND(AG389&gt;=60,AG389&lt;70),"60-69",AND(AG389&gt;=50,AG389&lt;60),"50-59",AND(AG389&gt;=40,AG389&lt;50),"40-49",AND(AG389&gt;=30,AG389&lt;40),"30-39",AND(AG389&gt;=20,AG389&lt;30),"20-29")</f>
        <v>30-39</v>
      </c>
      <c r="B389" s="1" t="str" cm="1">
        <f t="array" ref="B389">_xlfn.IFS(AO389=1,$AO$1,AP389=1,$AP$1,AQ389=1,$AQ$1,AR389=1,$AR$1,AS389=1,$AS$1)</f>
        <v>Master</v>
      </c>
      <c r="C389" s="1" t="str" cm="1">
        <f t="array" ref="C389">_xlfn.IFS(AJ389=1,$AJ$1,AK389=1,$AK$1,AL389=1,$AL$1,AM389=1,$AM$1,AN389=1,$AN$1)</f>
        <v>Single</v>
      </c>
      <c r="D389" s="1">
        <v>1</v>
      </c>
      <c r="E389" s="1">
        <v>0</v>
      </c>
      <c r="F389" s="1" t="str" cm="1">
        <f t="array" ref="F389">_xlfn.IFS(AV389&lt;43783,"1.Low Income",AND(AV389&gt;=43783,AV389&lt;=64856),"2.Mid Income",AV389&gt;64856,"3.High Income")</f>
        <v>2.Mid Income</v>
      </c>
      <c r="G389" s="1" t="str" cm="1">
        <f t="array" ref="G389">_xlfn.IFS(AU389&lt;=30,"&lt;1 month",AND(AU389&gt;30,AU389&lt;=60),"1-2months",AU389&gt;60,"2months +")</f>
        <v>1-2months</v>
      </c>
      <c r="H389" s="1" t="str" cm="1">
        <f t="array" ref="H389">_xlfn.IFS(AT389&lt;5,"&lt;5times",AND(AT389&gt;=5,AT389&lt;=10),"05-10times",AND(AT389&gt;=11,AT389&lt;=15),"11-15times",AT389&gt;=16,"16times or more")</f>
        <v>&lt;5times</v>
      </c>
      <c r="I389" s="1" t="s">
        <v>99</v>
      </c>
      <c r="J389" s="1" t="str">
        <f t="shared" si="13"/>
        <v>7-8 years</v>
      </c>
      <c r="K389" s="2">
        <v>9</v>
      </c>
      <c r="L389" s="2">
        <v>4</v>
      </c>
      <c r="M389" s="2">
        <v>18</v>
      </c>
      <c r="N389" s="2">
        <v>7</v>
      </c>
      <c r="O389" s="2">
        <v>5</v>
      </c>
      <c r="P389" s="2">
        <v>5</v>
      </c>
      <c r="Q389" s="8">
        <v>0</v>
      </c>
      <c r="R389" s="8">
        <v>0</v>
      </c>
      <c r="S389" s="8">
        <v>0</v>
      </c>
      <c r="T389" s="8">
        <v>0</v>
      </c>
      <c r="U389" s="8">
        <v>0</v>
      </c>
      <c r="V389" s="8">
        <v>0</v>
      </c>
      <c r="W389" s="6">
        <v>2</v>
      </c>
      <c r="X389" s="6">
        <v>2</v>
      </c>
      <c r="Y389" s="6">
        <v>0</v>
      </c>
      <c r="Z389" s="6">
        <v>3</v>
      </c>
      <c r="AB389" s="1">
        <v>18</v>
      </c>
      <c r="AC389" s="1">
        <v>9</v>
      </c>
      <c r="AD389" s="1">
        <v>1</v>
      </c>
      <c r="AE389" s="1">
        <v>3</v>
      </c>
      <c r="AF389" s="1">
        <v>11</v>
      </c>
      <c r="AG389" s="1">
        <v>36</v>
      </c>
      <c r="AH389" s="1">
        <v>2730</v>
      </c>
      <c r="AI389" s="11">
        <f t="shared" si="12"/>
        <v>7.4794520547945202</v>
      </c>
      <c r="AJ389" s="1">
        <v>0</v>
      </c>
      <c r="AK389" s="1">
        <v>0</v>
      </c>
      <c r="AL389" s="1">
        <v>1</v>
      </c>
      <c r="AM389" s="1">
        <v>0</v>
      </c>
      <c r="AN389" s="1">
        <v>0</v>
      </c>
      <c r="AO389" s="1">
        <v>0</v>
      </c>
      <c r="AP389" s="1">
        <v>0</v>
      </c>
      <c r="AQ389" s="1">
        <v>0</v>
      </c>
      <c r="AR389" s="1">
        <v>1</v>
      </c>
      <c r="AS389" s="1">
        <v>0</v>
      </c>
      <c r="AT389" s="1">
        <v>4</v>
      </c>
      <c r="AU389" s="1">
        <v>46</v>
      </c>
      <c r="AV389" s="1">
        <v>64449</v>
      </c>
    </row>
    <row r="390" spans="1:51" s="1" customFormat="1" x14ac:dyDescent="0.25">
      <c r="A390" s="1" t="str" cm="1">
        <f t="array" ref="A390">_xlfn.IFS(AG390&gt;=70,"70 and Older",AND(AG390&gt;=60,AG390&lt;70),"60-69",AND(AG390&gt;=50,AG390&lt;60),"50-59",AND(AG390&gt;=40,AG390&lt;50),"40-49",AND(AG390&gt;=30,AG390&lt;40),"30-39",AND(AG390&gt;=20,AG390&lt;30),"20-29")</f>
        <v>50-59</v>
      </c>
      <c r="B390" s="1" t="str" cm="1">
        <f t="array" ref="B390">_xlfn.IFS(AO390=1,$AO$1,AP390=1,$AP$1,AQ390=1,$AQ$1,AR390=1,$AR$1,AS390=1,$AS$1)</f>
        <v>Graduation</v>
      </c>
      <c r="C390" s="1" t="str" cm="1">
        <f t="array" ref="C390">_xlfn.IFS(AJ390=1,$AJ$1,AK390=1,$AK$1,AL390=1,$AL$1,AM390=1,$AM$1,AN390=1,$AN$1)</f>
        <v>Divorced</v>
      </c>
      <c r="D390" s="1">
        <v>1</v>
      </c>
      <c r="E390" s="1">
        <v>2</v>
      </c>
      <c r="F390" s="1" t="str" cm="1">
        <f t="array" ref="F390">_xlfn.IFS(AV390&lt;43783,"1.Low Income",AND(AV390&gt;=43783,AV390&lt;=64856),"2.Mid Income",AV390&gt;64856,"3.High Income")</f>
        <v>3.High Income</v>
      </c>
      <c r="G390" s="1" t="str" cm="1">
        <f t="array" ref="G390">_xlfn.IFS(AU390&lt;=30,"&lt;1 month",AND(AU390&gt;30,AU390&lt;=60),"1-2months",AU390&gt;60,"2months +")</f>
        <v>1-2months</v>
      </c>
      <c r="H390" s="1" t="str" cm="1">
        <f t="array" ref="H390">_xlfn.IFS(AT390&lt;5,"&lt;5times",AND(AT390&gt;=5,AT390&lt;=10),"05-10times",AND(AT390&gt;=11,AT390&lt;=15),"11-15times",AT390&gt;=16,"16times or more")</f>
        <v>&lt;5times</v>
      </c>
      <c r="I390" s="1" t="s">
        <v>99</v>
      </c>
      <c r="J390" s="1" t="str">
        <f t="shared" si="13"/>
        <v>7-8 years</v>
      </c>
      <c r="K390" s="2">
        <v>856</v>
      </c>
      <c r="L390" s="2">
        <v>59</v>
      </c>
      <c r="M390" s="2">
        <v>487</v>
      </c>
      <c r="N390" s="2">
        <v>58</v>
      </c>
      <c r="O390" s="2">
        <v>29</v>
      </c>
      <c r="P390" s="2">
        <v>73</v>
      </c>
      <c r="Q390" s="8">
        <v>0</v>
      </c>
      <c r="R390" s="8">
        <v>0</v>
      </c>
      <c r="S390" s="8">
        <v>0</v>
      </c>
      <c r="T390" s="8">
        <v>0</v>
      </c>
      <c r="U390" s="8">
        <v>0</v>
      </c>
      <c r="V390" s="8">
        <v>0</v>
      </c>
      <c r="W390" s="6">
        <v>7</v>
      </c>
      <c r="X390" s="6">
        <v>2</v>
      </c>
      <c r="Y390" s="6">
        <v>5</v>
      </c>
      <c r="Z390" s="6">
        <v>5</v>
      </c>
      <c r="AB390" s="1">
        <v>1412</v>
      </c>
      <c r="AC390" s="1">
        <v>1382</v>
      </c>
      <c r="AD390" s="1">
        <v>3</v>
      </c>
      <c r="AE390" s="1">
        <v>3</v>
      </c>
      <c r="AF390" s="1">
        <v>11</v>
      </c>
      <c r="AG390" s="1">
        <v>52</v>
      </c>
      <c r="AH390" s="1">
        <v>2729</v>
      </c>
      <c r="AI390" s="11">
        <f t="shared" si="12"/>
        <v>7.4767123287671229</v>
      </c>
      <c r="AJ390" s="1">
        <v>1</v>
      </c>
      <c r="AK390" s="1">
        <v>0</v>
      </c>
      <c r="AL390" s="1">
        <v>0</v>
      </c>
      <c r="AM390" s="1">
        <v>0</v>
      </c>
      <c r="AN390" s="1">
        <v>0</v>
      </c>
      <c r="AO390" s="1">
        <v>0</v>
      </c>
      <c r="AP390" s="1">
        <v>0</v>
      </c>
      <c r="AQ390" s="1">
        <v>1</v>
      </c>
      <c r="AR390" s="1">
        <v>0</v>
      </c>
      <c r="AS390" s="1">
        <v>0</v>
      </c>
      <c r="AT390" s="1">
        <v>2</v>
      </c>
      <c r="AU390" s="1">
        <v>40</v>
      </c>
      <c r="AV390" s="1">
        <v>75825</v>
      </c>
    </row>
    <row r="391" spans="1:51" s="1" customFormat="1" x14ac:dyDescent="0.25">
      <c r="A391" s="1" t="str" cm="1">
        <f t="array" ref="A391">_xlfn.IFS(AG391&gt;=70,"70 and Older",AND(AG391&gt;=60,AG391&lt;70),"60-69",AND(AG391&gt;=50,AG391&lt;60),"50-59",AND(AG391&gt;=40,AG391&lt;50),"40-49",AND(AG391&gt;=30,AG391&lt;40),"30-39",AND(AG391&gt;=20,AG391&lt;30),"20-29")</f>
        <v>50-59</v>
      </c>
      <c r="B391" s="1" t="str" cm="1">
        <f t="array" ref="B391">_xlfn.IFS(AO391=1,$AO$1,AP391=1,$AP$1,AQ391=1,$AQ$1,AR391=1,$AR$1,AS391=1,$AS$1)</f>
        <v>PhD</v>
      </c>
      <c r="C391" s="1" t="str" cm="1">
        <f t="array" ref="C391">_xlfn.IFS(AJ391=1,$AJ$1,AK391=1,$AK$1,AL391=1,$AL$1,AM391=1,$AM$1,AN391=1,$AN$1)</f>
        <v>Together</v>
      </c>
      <c r="D391" s="1">
        <v>1</v>
      </c>
      <c r="E391" s="1">
        <v>0</v>
      </c>
      <c r="F391" s="1" t="str" cm="1">
        <f t="array" ref="F391">_xlfn.IFS(AV391&lt;43783,"1.Low Income",AND(AV391&gt;=43783,AV391&lt;=64856),"2.Mid Income",AV391&gt;64856,"3.High Income")</f>
        <v>2.Mid Income</v>
      </c>
      <c r="G391" s="1" t="str" cm="1">
        <f t="array" ref="G391">_xlfn.IFS(AU391&lt;=30,"&lt;1 month",AND(AU391&gt;30,AU391&lt;=60),"1-2months",AU391&gt;60,"2months +")</f>
        <v>&lt;1 month</v>
      </c>
      <c r="H391" s="1" t="str" cm="1">
        <f t="array" ref="H391">_xlfn.IFS(AT391&lt;5,"&lt;5times",AND(AT391&gt;=5,AT391&lt;=10),"05-10times",AND(AT391&gt;=11,AT391&lt;=15),"11-15times",AT391&gt;=16,"16times or more")</f>
        <v>05-10times</v>
      </c>
      <c r="I391" s="1" t="s">
        <v>99</v>
      </c>
      <c r="J391" s="1" t="str">
        <f t="shared" si="13"/>
        <v>7-8 years</v>
      </c>
      <c r="K391" s="2">
        <v>22</v>
      </c>
      <c r="L391" s="2">
        <v>2</v>
      </c>
      <c r="M391" s="2">
        <v>18</v>
      </c>
      <c r="N391" s="2">
        <v>0</v>
      </c>
      <c r="O391" s="2">
        <v>2</v>
      </c>
      <c r="P391" s="2">
        <v>12</v>
      </c>
      <c r="Q391" s="8">
        <v>0</v>
      </c>
      <c r="R391" s="8">
        <v>0</v>
      </c>
      <c r="S391" s="8">
        <v>0</v>
      </c>
      <c r="T391" s="8">
        <v>0</v>
      </c>
      <c r="U391" s="8">
        <v>0</v>
      </c>
      <c r="V391" s="8">
        <v>0</v>
      </c>
      <c r="W391" s="6">
        <v>3</v>
      </c>
      <c r="X391" s="6">
        <v>3</v>
      </c>
      <c r="Y391" s="6">
        <v>0</v>
      </c>
      <c r="Z391" s="6">
        <v>3</v>
      </c>
      <c r="AB391" s="1">
        <v>151</v>
      </c>
      <c r="AC391" s="1">
        <v>147</v>
      </c>
      <c r="AD391" s="1">
        <v>0</v>
      </c>
      <c r="AE391" s="1">
        <v>3</v>
      </c>
      <c r="AF391" s="1">
        <v>11</v>
      </c>
      <c r="AG391" s="1">
        <v>58</v>
      </c>
      <c r="AH391" s="1">
        <v>2729</v>
      </c>
      <c r="AI391" s="11">
        <f t="shared" si="12"/>
        <v>7.4767123287671229</v>
      </c>
      <c r="AJ391" s="1">
        <v>0</v>
      </c>
      <c r="AK391" s="1">
        <v>0</v>
      </c>
      <c r="AL391" s="1">
        <v>0</v>
      </c>
      <c r="AM391" s="1">
        <v>1</v>
      </c>
      <c r="AN391" s="1">
        <v>0</v>
      </c>
      <c r="AO391" s="1">
        <v>0</v>
      </c>
      <c r="AP391" s="1">
        <v>0</v>
      </c>
      <c r="AQ391" s="1">
        <v>0</v>
      </c>
      <c r="AR391" s="1">
        <v>0</v>
      </c>
      <c r="AS391" s="1">
        <v>1</v>
      </c>
      <c r="AT391" s="1">
        <v>5</v>
      </c>
      <c r="AU391" s="1">
        <v>26</v>
      </c>
      <c r="AV391" s="1">
        <v>60544</v>
      </c>
    </row>
    <row r="392" spans="1:51" s="1" customFormat="1" x14ac:dyDescent="0.25">
      <c r="A392" s="1" t="str" cm="1">
        <f t="array" ref="A392">_xlfn.IFS(AG392&gt;=70,"70 and Older",AND(AG392&gt;=60,AG392&lt;70),"60-69",AND(AG392&gt;=50,AG392&lt;60),"50-59",AND(AG392&gt;=40,AG392&lt;50),"40-49",AND(AG392&gt;=30,AG392&lt;40),"30-39",AND(AG392&gt;=20,AG392&lt;30),"20-29")</f>
        <v>50-59</v>
      </c>
      <c r="B392" s="1" t="str" cm="1">
        <f t="array" ref="B392">_xlfn.IFS(AO392=1,$AO$1,AP392=1,$AP$1,AQ392=1,$AQ$1,AR392=1,$AR$1,AS392=1,$AS$1)</f>
        <v>PhD</v>
      </c>
      <c r="C392" s="1" t="str" cm="1">
        <f t="array" ref="C392">_xlfn.IFS(AJ392=1,$AJ$1,AK392=1,$AK$1,AL392=1,$AL$1,AM392=1,$AM$1,AN392=1,$AN$1)</f>
        <v>Together</v>
      </c>
      <c r="D392" s="1">
        <v>0</v>
      </c>
      <c r="E392" s="1">
        <v>0</v>
      </c>
      <c r="F392" s="1" t="str" cm="1">
        <f t="array" ref="F392">_xlfn.IFS(AV392&lt;43783,"1.Low Income",AND(AV392&gt;=43783,AV392&lt;=64856),"2.Mid Income",AV392&gt;64856,"3.High Income")</f>
        <v>2.Mid Income</v>
      </c>
      <c r="G392" s="1" t="str" cm="1">
        <f t="array" ref="G392">_xlfn.IFS(AU392&lt;=30,"&lt;1 month",AND(AU392&gt;30,AU392&lt;=60),"1-2months",AU392&gt;60,"2months +")</f>
        <v>1-2months</v>
      </c>
      <c r="H392" s="1" t="str" cm="1">
        <f t="array" ref="H392">_xlfn.IFS(AT392&lt;5,"&lt;5times",AND(AT392&gt;=5,AT392&lt;=10),"05-10times",AND(AT392&gt;=11,AT392&lt;=15),"11-15times",AT392&gt;=16,"16times or more")</f>
        <v>05-10times</v>
      </c>
      <c r="I392" s="1" t="s">
        <v>99</v>
      </c>
      <c r="J392" s="1" t="str">
        <f t="shared" si="13"/>
        <v>7-8 years</v>
      </c>
      <c r="K392" s="2">
        <v>2</v>
      </c>
      <c r="L392" s="2">
        <v>2</v>
      </c>
      <c r="M392" s="2">
        <v>11</v>
      </c>
      <c r="N392" s="2">
        <v>41</v>
      </c>
      <c r="O392" s="2">
        <v>7</v>
      </c>
      <c r="P392" s="2">
        <v>11</v>
      </c>
      <c r="Q392" s="8">
        <v>0</v>
      </c>
      <c r="R392" s="8">
        <v>0</v>
      </c>
      <c r="S392" s="8">
        <v>0</v>
      </c>
      <c r="T392" s="8">
        <v>0</v>
      </c>
      <c r="U392" s="8">
        <v>0</v>
      </c>
      <c r="V392" s="8">
        <v>0</v>
      </c>
      <c r="W392" s="6">
        <v>1</v>
      </c>
      <c r="X392" s="6">
        <v>2</v>
      </c>
      <c r="Y392" s="6">
        <v>0</v>
      </c>
      <c r="Z392" s="6">
        <v>3</v>
      </c>
      <c r="AB392" s="1">
        <v>151</v>
      </c>
      <c r="AC392" s="1">
        <v>147</v>
      </c>
      <c r="AD392" s="1">
        <v>0</v>
      </c>
      <c r="AE392" s="1">
        <v>3</v>
      </c>
      <c r="AF392" s="1">
        <v>11</v>
      </c>
      <c r="AG392" s="1">
        <v>58</v>
      </c>
      <c r="AH392" s="1">
        <v>2729</v>
      </c>
      <c r="AI392" s="11">
        <f t="shared" si="12"/>
        <v>7.4767123287671229</v>
      </c>
      <c r="AJ392" s="1">
        <v>0</v>
      </c>
      <c r="AK392" s="1">
        <v>0</v>
      </c>
      <c r="AL392" s="1">
        <v>0</v>
      </c>
      <c r="AM392" s="1">
        <v>1</v>
      </c>
      <c r="AN392" s="1">
        <v>0</v>
      </c>
      <c r="AO392" s="1">
        <v>0</v>
      </c>
      <c r="AP392" s="1">
        <v>0</v>
      </c>
      <c r="AQ392" s="1">
        <v>0</v>
      </c>
      <c r="AR392" s="1">
        <v>0</v>
      </c>
      <c r="AS392" s="1">
        <v>1</v>
      </c>
      <c r="AT392" s="1">
        <v>5</v>
      </c>
      <c r="AU392" s="1">
        <v>51</v>
      </c>
      <c r="AV392" s="1">
        <v>60504</v>
      </c>
    </row>
    <row r="393" spans="1:51" s="1" customFormat="1" x14ac:dyDescent="0.25">
      <c r="A393" s="1" t="str" cm="1">
        <f t="array" ref="A393">_xlfn.IFS(AG393&gt;=70,"70 and Older",AND(AG393&gt;=60,AG393&lt;70),"60-69",AND(AG393&gt;=50,AG393&lt;60),"50-59",AND(AG393&gt;=40,AG393&lt;50),"40-49",AND(AG393&gt;=30,AG393&lt;40),"30-39",AND(AG393&gt;=20,AG393&lt;30),"20-29")</f>
        <v>60-69</v>
      </c>
      <c r="B393" s="1" t="str" cm="1">
        <f t="array" ref="B393">_xlfn.IFS(AO393=1,$AO$1,AP393=1,$AP$1,AQ393=1,$AQ$1,AR393=1,$AR$1,AS393=1,$AS$1)</f>
        <v>Master</v>
      </c>
      <c r="C393" s="1" t="str" cm="1">
        <f t="array" ref="C393">_xlfn.IFS(AJ393=1,$AJ$1,AK393=1,$AK$1,AL393=1,$AL$1,AM393=1,$AM$1,AN393=1,$AN$1)</f>
        <v>Married</v>
      </c>
      <c r="D393" s="1">
        <v>0</v>
      </c>
      <c r="E393" s="1">
        <v>0</v>
      </c>
      <c r="F393" s="1" t="str" cm="1">
        <f t="array" ref="F393">_xlfn.IFS(AV393&lt;43783,"1.Low Income",AND(AV393&gt;=43783,AV393&lt;=64856),"2.Mid Income",AV393&gt;64856,"3.High Income")</f>
        <v>3.High Income</v>
      </c>
      <c r="G393" s="1" t="str" cm="1">
        <f t="array" ref="G393">_xlfn.IFS(AU393&lt;=30,"&lt;1 month",AND(AU393&gt;30,AU393&lt;=60),"1-2months",AU393&gt;60,"2months +")</f>
        <v>&lt;1 month</v>
      </c>
      <c r="H393" s="1" t="str" cm="1">
        <f t="array" ref="H393">_xlfn.IFS(AT393&lt;5,"&lt;5times",AND(AT393&gt;=5,AT393&lt;=10),"05-10times",AND(AT393&gt;=11,AT393&lt;=15),"11-15times",AT393&gt;=16,"16times or more")</f>
        <v>&lt;5times</v>
      </c>
      <c r="I393" s="1" t="s">
        <v>99</v>
      </c>
      <c r="J393" s="1" t="str">
        <f t="shared" si="13"/>
        <v>7-8 years</v>
      </c>
      <c r="K393" s="2">
        <v>1050</v>
      </c>
      <c r="L393" s="2">
        <v>178</v>
      </c>
      <c r="M393" s="2">
        <v>555</v>
      </c>
      <c r="N393" s="2">
        <v>77</v>
      </c>
      <c r="O393" s="2">
        <v>138</v>
      </c>
      <c r="P393" s="2">
        <v>118</v>
      </c>
      <c r="Q393" s="8">
        <v>1</v>
      </c>
      <c r="R393" s="8">
        <v>0</v>
      </c>
      <c r="S393" s="8">
        <v>0</v>
      </c>
      <c r="T393" s="8">
        <v>0</v>
      </c>
      <c r="U393" s="8">
        <v>0</v>
      </c>
      <c r="V393" s="8">
        <v>0</v>
      </c>
      <c r="W393" s="6">
        <v>1</v>
      </c>
      <c r="X393" s="6">
        <v>4</v>
      </c>
      <c r="Y393" s="6">
        <v>7</v>
      </c>
      <c r="Z393" s="6">
        <v>9</v>
      </c>
      <c r="AB393" s="1">
        <v>807</v>
      </c>
      <c r="AC393" s="1">
        <v>764</v>
      </c>
      <c r="AD393" s="1">
        <v>0</v>
      </c>
      <c r="AE393" s="1">
        <v>3</v>
      </c>
      <c r="AF393" s="1">
        <v>11</v>
      </c>
      <c r="AG393" s="1">
        <v>60</v>
      </c>
      <c r="AH393" s="1">
        <v>2728</v>
      </c>
      <c r="AI393" s="11">
        <f t="shared" si="12"/>
        <v>7.4739726027397264</v>
      </c>
      <c r="AJ393" s="1">
        <v>0</v>
      </c>
      <c r="AK393" s="1">
        <v>1</v>
      </c>
      <c r="AL393" s="1">
        <v>0</v>
      </c>
      <c r="AM393" s="1">
        <v>0</v>
      </c>
      <c r="AN393" s="1">
        <v>0</v>
      </c>
      <c r="AO393" s="1">
        <v>0</v>
      </c>
      <c r="AP393" s="1">
        <v>0</v>
      </c>
      <c r="AQ393" s="1">
        <v>0</v>
      </c>
      <c r="AR393" s="1">
        <v>1</v>
      </c>
      <c r="AS393" s="1">
        <v>0</v>
      </c>
      <c r="AT393" s="1">
        <v>1</v>
      </c>
      <c r="AU393" s="1">
        <v>1</v>
      </c>
      <c r="AV393" s="1">
        <v>96843</v>
      </c>
      <c r="AW393"/>
      <c r="AX393"/>
      <c r="AY393"/>
    </row>
    <row r="394" spans="1:51" s="1" customFormat="1" x14ac:dyDescent="0.25">
      <c r="A394" s="1" t="str" cm="1">
        <f t="array" ref="A394">_xlfn.IFS(AG394&gt;=70,"70 and Older",AND(AG394&gt;=60,AG394&lt;70),"60-69",AND(AG394&gt;=50,AG394&lt;60),"50-59",AND(AG394&gt;=40,AG394&lt;50),"40-49",AND(AG394&gt;=30,AG394&lt;40),"30-39",AND(AG394&gt;=20,AG394&lt;30),"20-29")</f>
        <v>40-49</v>
      </c>
      <c r="B394" s="1" t="str" cm="1">
        <f t="array" ref="B394">_xlfn.IFS(AO394=1,$AO$1,AP394=1,$AP$1,AQ394=1,$AQ$1,AR394=1,$AR$1,AS394=1,$AS$1)</f>
        <v>PhD</v>
      </c>
      <c r="C394" s="1" t="str" cm="1">
        <f t="array" ref="C394">_xlfn.IFS(AJ394=1,$AJ$1,AK394=1,$AK$1,AL394=1,$AL$1,AM394=1,$AM$1,AN394=1,$AN$1)</f>
        <v>Married</v>
      </c>
      <c r="D394" s="1">
        <v>0</v>
      </c>
      <c r="E394" s="1">
        <v>0</v>
      </c>
      <c r="F394" s="1" t="str" cm="1">
        <f t="array" ref="F394">_xlfn.IFS(AV394&lt;43783,"1.Low Income",AND(AV394&gt;=43783,AV394&lt;=64856),"2.Mid Income",AV394&gt;64856,"3.High Income")</f>
        <v>3.High Income</v>
      </c>
      <c r="G394" s="1" t="str" cm="1">
        <f t="array" ref="G394">_xlfn.IFS(AU394&lt;=30,"&lt;1 month",AND(AU394&gt;30,AU394&lt;=60),"1-2months",AU394&gt;60,"2months +")</f>
        <v>&lt;1 month</v>
      </c>
      <c r="H394" s="1" t="str" cm="1">
        <f t="array" ref="H394">_xlfn.IFS(AT394&lt;5,"&lt;5times",AND(AT394&gt;=5,AT394&lt;=10),"05-10times",AND(AT394&gt;=11,AT394&lt;=15),"11-15times",AT394&gt;=16,"16times or more")</f>
        <v>&lt;5times</v>
      </c>
      <c r="I394" s="1" t="s">
        <v>99</v>
      </c>
      <c r="J394" s="1" t="str">
        <f t="shared" si="13"/>
        <v>7-8 years</v>
      </c>
      <c r="K394" s="2">
        <v>797</v>
      </c>
      <c r="L394" s="2">
        <v>153</v>
      </c>
      <c r="M394" s="2">
        <v>293</v>
      </c>
      <c r="N394" s="2">
        <v>72</v>
      </c>
      <c r="O394" s="2">
        <v>97</v>
      </c>
      <c r="P394" s="2">
        <v>30</v>
      </c>
      <c r="Q394" s="8">
        <v>1</v>
      </c>
      <c r="R394" s="8">
        <v>0</v>
      </c>
      <c r="S394" s="8">
        <v>0</v>
      </c>
      <c r="T394" s="8">
        <v>1</v>
      </c>
      <c r="U394" s="8">
        <v>1</v>
      </c>
      <c r="V394" s="8">
        <v>1</v>
      </c>
      <c r="W394" s="6">
        <v>1</v>
      </c>
      <c r="X394" s="6">
        <v>11</v>
      </c>
      <c r="Y394" s="6">
        <v>4</v>
      </c>
      <c r="Z394" s="6">
        <v>6</v>
      </c>
      <c r="AB394" s="1">
        <v>1364</v>
      </c>
      <c r="AC394" s="1">
        <v>1217</v>
      </c>
      <c r="AD394" s="1">
        <v>0</v>
      </c>
      <c r="AE394" s="1">
        <v>3</v>
      </c>
      <c r="AF394" s="1">
        <v>11</v>
      </c>
      <c r="AG394" s="1">
        <v>45</v>
      </c>
      <c r="AH394" s="1">
        <v>2728</v>
      </c>
      <c r="AI394" s="11">
        <f t="shared" si="12"/>
        <v>7.4739726027397264</v>
      </c>
      <c r="AJ394" s="1">
        <v>0</v>
      </c>
      <c r="AK394" s="1">
        <v>1</v>
      </c>
      <c r="AL394" s="1">
        <v>0</v>
      </c>
      <c r="AM394" s="1">
        <v>0</v>
      </c>
      <c r="AN394" s="1">
        <v>0</v>
      </c>
      <c r="AO394" s="1">
        <v>0</v>
      </c>
      <c r="AP394" s="1">
        <v>0</v>
      </c>
      <c r="AQ394" s="1">
        <v>0</v>
      </c>
      <c r="AR394" s="1">
        <v>0</v>
      </c>
      <c r="AS394" s="1">
        <v>1</v>
      </c>
      <c r="AT394" s="1">
        <v>2</v>
      </c>
      <c r="AU394" s="1">
        <v>14</v>
      </c>
      <c r="AV394" s="1">
        <v>79205</v>
      </c>
    </row>
    <row r="395" spans="1:51" s="1" customFormat="1" x14ac:dyDescent="0.25">
      <c r="A395" s="1" t="str" cm="1">
        <f t="array" ref="A395">_xlfn.IFS(AG395&gt;=70,"70 and Older",AND(AG395&gt;=60,AG395&lt;70),"60-69",AND(AG395&gt;=50,AG395&lt;60),"50-59",AND(AG395&gt;=40,AG395&lt;50),"40-49",AND(AG395&gt;=30,AG395&lt;40),"30-39",AND(AG395&gt;=20,AG395&lt;30),"20-29")</f>
        <v>50-59</v>
      </c>
      <c r="B395" s="1" t="str" cm="1">
        <f t="array" ref="B395">_xlfn.IFS(AO395=1,$AO$1,AP395=1,$AP$1,AQ395=1,$AQ$1,AR395=1,$AR$1,AS395=1,$AS$1)</f>
        <v>Graduation</v>
      </c>
      <c r="C395" s="1" t="str" cm="1">
        <f t="array" ref="C395">_xlfn.IFS(AJ395=1,$AJ$1,AK395=1,$AK$1,AL395=1,$AL$1,AM395=1,$AM$1,AN395=1,$AN$1)</f>
        <v>Together</v>
      </c>
      <c r="D395" s="1">
        <v>0</v>
      </c>
      <c r="E395" s="1">
        <v>1</v>
      </c>
      <c r="F395" s="1" t="str" cm="1">
        <f t="array" ref="F395">_xlfn.IFS(AV395&lt;43783,"1.Low Income",AND(AV395&gt;=43783,AV395&lt;=64856),"2.Mid Income",AV395&gt;64856,"3.High Income")</f>
        <v>3.High Income</v>
      </c>
      <c r="G395" s="1" t="str" cm="1">
        <f t="array" ref="G395">_xlfn.IFS(AU395&lt;=30,"&lt;1 month",AND(AU395&gt;30,AU395&lt;=60),"1-2months",AU395&gt;60,"2months +")</f>
        <v>2months +</v>
      </c>
      <c r="H395" s="1" t="str" cm="1">
        <f t="array" ref="H395">_xlfn.IFS(AT395&lt;5,"&lt;5times",AND(AT395&gt;=5,AT395&lt;=10),"05-10times",AND(AT395&gt;=11,AT395&lt;=15),"11-15times",AT395&gt;=16,"16times or more")</f>
        <v>&lt;5times</v>
      </c>
      <c r="I395" s="1" t="s">
        <v>99</v>
      </c>
      <c r="J395" s="1" t="str">
        <f t="shared" si="13"/>
        <v>7-8 years</v>
      </c>
      <c r="K395" s="2">
        <v>620</v>
      </c>
      <c r="L395" s="2">
        <v>16</v>
      </c>
      <c r="M395" s="2">
        <v>165</v>
      </c>
      <c r="N395" s="2">
        <v>0</v>
      </c>
      <c r="O395" s="2">
        <v>24</v>
      </c>
      <c r="P395" s="2">
        <v>82</v>
      </c>
      <c r="Q395" s="8">
        <v>0</v>
      </c>
      <c r="R395" s="8">
        <v>0</v>
      </c>
      <c r="S395" s="8">
        <v>0</v>
      </c>
      <c r="T395" s="8">
        <v>0</v>
      </c>
      <c r="U395" s="8">
        <v>0</v>
      </c>
      <c r="V395" s="8">
        <v>0</v>
      </c>
      <c r="W395" s="6">
        <v>5</v>
      </c>
      <c r="X395" s="6">
        <v>5</v>
      </c>
      <c r="Y395" s="6">
        <v>5</v>
      </c>
      <c r="Z395" s="6">
        <v>12</v>
      </c>
      <c r="AB395" s="1">
        <v>592</v>
      </c>
      <c r="AC395" s="1">
        <v>587</v>
      </c>
      <c r="AD395" s="1">
        <v>0</v>
      </c>
      <c r="AE395" s="1">
        <v>3</v>
      </c>
      <c r="AF395" s="1">
        <v>11</v>
      </c>
      <c r="AG395" s="1">
        <v>57</v>
      </c>
      <c r="AH395" s="1">
        <v>2728</v>
      </c>
      <c r="AI395" s="11">
        <f t="shared" si="12"/>
        <v>7.4739726027397264</v>
      </c>
      <c r="AJ395" s="1">
        <v>0</v>
      </c>
      <c r="AK395" s="1">
        <v>0</v>
      </c>
      <c r="AL395" s="1">
        <v>0</v>
      </c>
      <c r="AM395" s="1">
        <v>1</v>
      </c>
      <c r="AN395" s="1">
        <v>0</v>
      </c>
      <c r="AO395" s="1">
        <v>0</v>
      </c>
      <c r="AP395" s="1">
        <v>0</v>
      </c>
      <c r="AQ395" s="1">
        <v>1</v>
      </c>
      <c r="AR395" s="1">
        <v>0</v>
      </c>
      <c r="AS395" s="1">
        <v>0</v>
      </c>
      <c r="AT395" s="1">
        <v>3</v>
      </c>
      <c r="AU395" s="1">
        <v>89</v>
      </c>
      <c r="AV395" s="1">
        <v>74716</v>
      </c>
    </row>
    <row r="396" spans="1:51" s="1" customFormat="1" x14ac:dyDescent="0.25">
      <c r="A396" s="1" t="str" cm="1">
        <f t="array" ref="A396">_xlfn.IFS(AG396&gt;=70,"70 and Older",AND(AG396&gt;=60,AG396&lt;70),"60-69",AND(AG396&gt;=50,AG396&lt;60),"50-59",AND(AG396&gt;=40,AG396&lt;50),"40-49",AND(AG396&gt;=30,AG396&lt;40),"30-39",AND(AG396&gt;=20,AG396&lt;30),"20-29")</f>
        <v>50-59</v>
      </c>
      <c r="B396" s="1" t="str" cm="1">
        <f t="array" ref="B396">_xlfn.IFS(AO396=1,$AO$1,AP396=1,$AP$1,AQ396=1,$AQ$1,AR396=1,$AR$1,AS396=1,$AS$1)</f>
        <v>Graduation</v>
      </c>
      <c r="C396" s="1" t="str" cm="1">
        <f t="array" ref="C396">_xlfn.IFS(AJ396=1,$AJ$1,AK396=1,$AK$1,AL396=1,$AL$1,AM396=1,$AM$1,AN396=1,$AN$1)</f>
        <v>Together</v>
      </c>
      <c r="D396" s="1">
        <v>2</v>
      </c>
      <c r="E396" s="1">
        <v>1</v>
      </c>
      <c r="F396" s="1" t="str" cm="1">
        <f t="array" ref="F396">_xlfn.IFS(AV396&lt;43783,"1.Low Income",AND(AV396&gt;=43783,AV396&lt;=64856),"2.Mid Income",AV396&gt;64856,"3.High Income")</f>
        <v>3.High Income</v>
      </c>
      <c r="G396" s="1" t="str" cm="1">
        <f t="array" ref="G396">_xlfn.IFS(AU396&lt;=30,"&lt;1 month",AND(AU396&gt;30,AU396&lt;=60),"1-2months",AU396&gt;60,"2months +")</f>
        <v>2months +</v>
      </c>
      <c r="H396" s="1" t="str" cm="1">
        <f t="array" ref="H396">_xlfn.IFS(AT396&lt;5,"&lt;5times",AND(AT396&gt;=5,AT396&lt;=10),"05-10times",AND(AT396&gt;=11,AT396&lt;=15),"11-15times",AT396&gt;=16,"16times or more")</f>
        <v>&lt;5times</v>
      </c>
      <c r="I396" s="1" t="s">
        <v>99</v>
      </c>
      <c r="J396" s="1" t="str">
        <f t="shared" si="13"/>
        <v>7-8 years</v>
      </c>
      <c r="K396" s="2">
        <v>7</v>
      </c>
      <c r="L396" s="2">
        <v>0</v>
      </c>
      <c r="M396" s="2">
        <v>1</v>
      </c>
      <c r="N396" s="2">
        <v>0</v>
      </c>
      <c r="O396" s="2">
        <v>0</v>
      </c>
      <c r="P396" s="2">
        <v>0</v>
      </c>
      <c r="Q396" s="8">
        <v>0</v>
      </c>
      <c r="R396" s="8">
        <v>0</v>
      </c>
      <c r="S396" s="8">
        <v>0</v>
      </c>
      <c r="T396" s="8">
        <v>0</v>
      </c>
      <c r="U396" s="8">
        <v>0</v>
      </c>
      <c r="V396" s="8">
        <v>0</v>
      </c>
      <c r="W396" s="6">
        <v>1</v>
      </c>
      <c r="X396" s="6">
        <v>1</v>
      </c>
      <c r="Y396" s="6">
        <v>0</v>
      </c>
      <c r="Z396" s="6">
        <v>2</v>
      </c>
      <c r="AB396" s="1">
        <v>16</v>
      </c>
      <c r="AC396" s="1">
        <v>15</v>
      </c>
      <c r="AD396" s="1">
        <v>0</v>
      </c>
      <c r="AE396" s="1">
        <v>3</v>
      </c>
      <c r="AF396" s="1">
        <v>11</v>
      </c>
      <c r="AG396" s="1">
        <v>50</v>
      </c>
      <c r="AH396" s="1">
        <v>2728</v>
      </c>
      <c r="AI396" s="11">
        <f t="shared" si="12"/>
        <v>7.4739726027397264</v>
      </c>
      <c r="AJ396" s="1">
        <v>0</v>
      </c>
      <c r="AK396" s="1">
        <v>0</v>
      </c>
      <c r="AL396" s="1">
        <v>0</v>
      </c>
      <c r="AM396" s="1">
        <v>1</v>
      </c>
      <c r="AN396" s="1">
        <v>0</v>
      </c>
      <c r="AO396" s="1">
        <v>0</v>
      </c>
      <c r="AP396" s="1">
        <v>0</v>
      </c>
      <c r="AQ396" s="1">
        <v>1</v>
      </c>
      <c r="AR396" s="1">
        <v>0</v>
      </c>
      <c r="AS396" s="1">
        <v>0</v>
      </c>
      <c r="AT396" s="1">
        <v>4</v>
      </c>
      <c r="AU396" s="1">
        <v>83</v>
      </c>
      <c r="AV396" s="1">
        <v>69267</v>
      </c>
    </row>
    <row r="397" spans="1:51" s="1" customFormat="1" x14ac:dyDescent="0.25">
      <c r="A397" s="1" t="str" cm="1">
        <f t="array" ref="A397">_xlfn.IFS(AG397&gt;=70,"70 and Older",AND(AG397&gt;=60,AG397&lt;70),"60-69",AND(AG397&gt;=50,AG397&lt;60),"50-59",AND(AG397&gt;=40,AG397&lt;50),"40-49",AND(AG397&gt;=30,AG397&lt;40),"30-39",AND(AG397&gt;=20,AG397&lt;30),"20-29")</f>
        <v>70 and Older</v>
      </c>
      <c r="B397" s="1" t="str" cm="1">
        <f t="array" ref="B397">_xlfn.IFS(AO397=1,$AO$1,AP397=1,$AP$1,AQ397=1,$AQ$1,AR397=1,$AR$1,AS397=1,$AS$1)</f>
        <v>PhD</v>
      </c>
      <c r="C397" s="1" t="str" cm="1">
        <f t="array" ref="C397">_xlfn.IFS(AJ397=1,$AJ$1,AK397=1,$AK$1,AL397=1,$AL$1,AM397=1,$AM$1,AN397=1,$AN$1)</f>
        <v>Married</v>
      </c>
      <c r="D397" s="1">
        <v>0</v>
      </c>
      <c r="E397" s="1">
        <v>1</v>
      </c>
      <c r="F397" s="1" t="str" cm="1">
        <f t="array" ref="F397">_xlfn.IFS(AV397&lt;43783,"1.Low Income",AND(AV397&gt;=43783,AV397&lt;=64856),"2.Mid Income",AV397&gt;64856,"3.High Income")</f>
        <v>3.High Income</v>
      </c>
      <c r="G397" s="1" t="str" cm="1">
        <f t="array" ref="G397">_xlfn.IFS(AU397&lt;=30,"&lt;1 month",AND(AU397&gt;30,AU397&lt;=60),"1-2months",AU397&gt;60,"2months +")</f>
        <v>&lt;1 month</v>
      </c>
      <c r="H397" s="1" t="str" cm="1">
        <f t="array" ref="H397">_xlfn.IFS(AT397&lt;5,"&lt;5times",AND(AT397&gt;=5,AT397&lt;=10),"05-10times",AND(AT397&gt;=11,AT397&lt;=15),"11-15times",AT397&gt;=16,"16times or more")</f>
        <v>&lt;5times</v>
      </c>
      <c r="I397" s="1" t="s">
        <v>99</v>
      </c>
      <c r="J397" s="1" t="str">
        <f t="shared" si="13"/>
        <v>7-8 years</v>
      </c>
      <c r="K397" s="2">
        <v>230</v>
      </c>
      <c r="L397" s="2">
        <v>35</v>
      </c>
      <c r="M397" s="2">
        <v>75</v>
      </c>
      <c r="N397" s="2">
        <v>63</v>
      </c>
      <c r="O397" s="2">
        <v>57</v>
      </c>
      <c r="P397" s="2">
        <v>31</v>
      </c>
      <c r="Q397" s="8">
        <v>0</v>
      </c>
      <c r="R397" s="8">
        <v>0</v>
      </c>
      <c r="S397" s="8">
        <v>0</v>
      </c>
      <c r="T397" s="8">
        <v>0</v>
      </c>
      <c r="U397" s="8">
        <v>0</v>
      </c>
      <c r="V397" s="8">
        <v>0</v>
      </c>
      <c r="W397" s="6">
        <v>3</v>
      </c>
      <c r="X397" s="6">
        <v>7</v>
      </c>
      <c r="Y397" s="6">
        <v>1</v>
      </c>
      <c r="Z397" s="6">
        <v>7</v>
      </c>
      <c r="AB397" s="1">
        <v>545</v>
      </c>
      <c r="AC397" s="1">
        <v>496</v>
      </c>
      <c r="AD397" s="1">
        <v>0</v>
      </c>
      <c r="AE397" s="1">
        <v>3</v>
      </c>
      <c r="AF397" s="1">
        <v>11</v>
      </c>
      <c r="AG397" s="1">
        <v>72</v>
      </c>
      <c r="AH397" s="1">
        <v>2726</v>
      </c>
      <c r="AI397" s="11">
        <f t="shared" si="12"/>
        <v>7.4684931506849317</v>
      </c>
      <c r="AJ397" s="1">
        <v>0</v>
      </c>
      <c r="AK397" s="1">
        <v>1</v>
      </c>
      <c r="AL397" s="1">
        <v>0</v>
      </c>
      <c r="AM397" s="1">
        <v>0</v>
      </c>
      <c r="AN397" s="1">
        <v>0</v>
      </c>
      <c r="AO397" s="1">
        <v>0</v>
      </c>
      <c r="AP397" s="1">
        <v>0</v>
      </c>
      <c r="AQ397" s="1">
        <v>0</v>
      </c>
      <c r="AR397" s="1">
        <v>0</v>
      </c>
      <c r="AS397" s="1">
        <v>1</v>
      </c>
      <c r="AT397" s="1">
        <v>3</v>
      </c>
      <c r="AU397" s="1">
        <v>17</v>
      </c>
      <c r="AV397" s="1">
        <v>75127</v>
      </c>
    </row>
    <row r="398" spans="1:51" s="1" customFormat="1" x14ac:dyDescent="0.25">
      <c r="A398" s="1" t="str" cm="1">
        <f t="array" ref="A398">_xlfn.IFS(AG398&gt;=70,"70 and Older",AND(AG398&gt;=60,AG398&lt;70),"60-69",AND(AG398&gt;=50,AG398&lt;60),"50-59",AND(AG398&gt;=40,AG398&lt;50),"40-49",AND(AG398&gt;=30,AG398&lt;40),"30-39",AND(AG398&gt;=20,AG398&lt;30),"20-29")</f>
        <v>60-69</v>
      </c>
      <c r="B398" s="1" t="str" cm="1">
        <f t="array" ref="B398">_xlfn.IFS(AO398=1,$AO$1,AP398=1,$AP$1,AQ398=1,$AQ$1,AR398=1,$AR$1,AS398=1,$AS$1)</f>
        <v>Graduation</v>
      </c>
      <c r="C398" s="1" t="str" cm="1">
        <f t="array" ref="C398">_xlfn.IFS(AJ398=1,$AJ$1,AK398=1,$AK$1,AL398=1,$AL$1,AM398=1,$AM$1,AN398=1,$AN$1)</f>
        <v>Divorced</v>
      </c>
      <c r="D398" s="1">
        <v>0</v>
      </c>
      <c r="E398" s="1">
        <v>1</v>
      </c>
      <c r="F398" s="1" t="str" cm="1">
        <f t="array" ref="F398">_xlfn.IFS(AV398&lt;43783,"1.Low Income",AND(AV398&gt;=43783,AV398&lt;=64856),"2.Mid Income",AV398&gt;64856,"3.High Income")</f>
        <v>2.Mid Income</v>
      </c>
      <c r="G398" s="1" t="str" cm="1">
        <f t="array" ref="G398">_xlfn.IFS(AU398&lt;=30,"&lt;1 month",AND(AU398&gt;30,AU398&lt;=60),"1-2months",AU398&gt;60,"2months +")</f>
        <v>1-2months</v>
      </c>
      <c r="H398" s="1" t="str" cm="1">
        <f t="array" ref="H398">_xlfn.IFS(AT398&lt;5,"&lt;5times",AND(AT398&gt;=5,AT398&lt;=10),"05-10times",AND(AT398&gt;=11,AT398&lt;=15),"11-15times",AT398&gt;=16,"16times or more")</f>
        <v>05-10times</v>
      </c>
      <c r="I398" s="1" t="s">
        <v>99</v>
      </c>
      <c r="J398" s="1" t="str">
        <f t="shared" si="13"/>
        <v>7-8 years</v>
      </c>
      <c r="K398" s="2">
        <v>283</v>
      </c>
      <c r="L398" s="2">
        <v>10</v>
      </c>
      <c r="M398" s="2">
        <v>38</v>
      </c>
      <c r="N398" s="2">
        <v>0</v>
      </c>
      <c r="O398" s="2">
        <v>13</v>
      </c>
      <c r="P398" s="2">
        <v>27</v>
      </c>
      <c r="Q398" s="8">
        <v>0</v>
      </c>
      <c r="R398" s="8">
        <v>0</v>
      </c>
      <c r="S398" s="8">
        <v>0</v>
      </c>
      <c r="T398" s="8">
        <v>0</v>
      </c>
      <c r="U398" s="8">
        <v>0</v>
      </c>
      <c r="V398" s="8">
        <v>0</v>
      </c>
      <c r="W398" s="6">
        <v>4</v>
      </c>
      <c r="X398" s="6">
        <v>7</v>
      </c>
      <c r="Y398" s="6">
        <v>2</v>
      </c>
      <c r="Z398" s="6">
        <v>4</v>
      </c>
      <c r="AB398" s="1">
        <v>1011</v>
      </c>
      <c r="AC398" s="1">
        <v>919</v>
      </c>
      <c r="AD398" s="1">
        <v>0</v>
      </c>
      <c r="AE398" s="1">
        <v>3</v>
      </c>
      <c r="AF398" s="1">
        <v>11</v>
      </c>
      <c r="AG398" s="1">
        <v>68</v>
      </c>
      <c r="AH398" s="1">
        <v>2726</v>
      </c>
      <c r="AI398" s="11">
        <f t="shared" si="12"/>
        <v>7.4684931506849317</v>
      </c>
      <c r="AJ398" s="1">
        <v>1</v>
      </c>
      <c r="AK398" s="1">
        <v>0</v>
      </c>
      <c r="AL398" s="1">
        <v>0</v>
      </c>
      <c r="AM398" s="1">
        <v>0</v>
      </c>
      <c r="AN398" s="1">
        <v>0</v>
      </c>
      <c r="AO398" s="1">
        <v>0</v>
      </c>
      <c r="AP398" s="1">
        <v>0</v>
      </c>
      <c r="AQ398" s="1">
        <v>1</v>
      </c>
      <c r="AR398" s="1">
        <v>0</v>
      </c>
      <c r="AS398" s="1">
        <v>0</v>
      </c>
      <c r="AT398" s="1">
        <v>5</v>
      </c>
      <c r="AU398" s="1">
        <v>41</v>
      </c>
      <c r="AV398" s="1">
        <v>62694</v>
      </c>
    </row>
    <row r="399" spans="1:51" s="1" customFormat="1" x14ac:dyDescent="0.25">
      <c r="A399" s="1" t="str" cm="1">
        <f t="array" ref="A399">_xlfn.IFS(AG399&gt;=70,"70 and Older",AND(AG399&gt;=60,AG399&lt;70),"60-69",AND(AG399&gt;=50,AG399&lt;60),"50-59",AND(AG399&gt;=40,AG399&lt;50),"40-49",AND(AG399&gt;=30,AG399&lt;40),"30-39",AND(AG399&gt;=20,AG399&lt;30),"20-29")</f>
        <v>40-49</v>
      </c>
      <c r="B399" s="1" t="str" cm="1">
        <f t="array" ref="B399">_xlfn.IFS(AO399=1,$AO$1,AP399=1,$AP$1,AQ399=1,$AQ$1,AR399=1,$AR$1,AS399=1,$AS$1)</f>
        <v>Graduation</v>
      </c>
      <c r="C399" s="1" t="str" cm="1">
        <f t="array" ref="C399">_xlfn.IFS(AJ399=1,$AJ$1,AK399=1,$AK$1,AL399=1,$AL$1,AM399=1,$AM$1,AN399=1,$AN$1)</f>
        <v>Together</v>
      </c>
      <c r="D399" s="1">
        <v>1</v>
      </c>
      <c r="E399" s="1">
        <v>1</v>
      </c>
      <c r="F399" s="1" t="str" cm="1">
        <f t="array" ref="F399">_xlfn.IFS(AV399&lt;43783,"1.Low Income",AND(AV399&gt;=43783,AV399&lt;=64856),"2.Mid Income",AV399&gt;64856,"3.High Income")</f>
        <v>3.High Income</v>
      </c>
      <c r="G399" s="1" t="str" cm="1">
        <f t="array" ref="G399">_xlfn.IFS(AU399&lt;=30,"&lt;1 month",AND(AU399&gt;30,AU399&lt;=60),"1-2months",AU399&gt;60,"2months +")</f>
        <v>1-2months</v>
      </c>
      <c r="H399" s="1" t="str" cm="1">
        <f t="array" ref="H399">_xlfn.IFS(AT399&lt;5,"&lt;5times",AND(AT399&gt;=5,AT399&lt;=10),"05-10times",AND(AT399&gt;=11,AT399&lt;=15),"11-15times",AT399&gt;=16,"16times or more")</f>
        <v>&lt;5times</v>
      </c>
      <c r="I399" s="1" t="s">
        <v>99</v>
      </c>
      <c r="J399" s="1" t="str">
        <f t="shared" si="13"/>
        <v>7-8 years</v>
      </c>
      <c r="K399" s="2">
        <v>77</v>
      </c>
      <c r="L399" s="2">
        <v>2</v>
      </c>
      <c r="M399" s="2">
        <v>35</v>
      </c>
      <c r="N399" s="2">
        <v>0</v>
      </c>
      <c r="O399" s="2">
        <v>1</v>
      </c>
      <c r="P399" s="2">
        <v>69</v>
      </c>
      <c r="Q399" s="8">
        <v>0</v>
      </c>
      <c r="R399" s="8">
        <v>0</v>
      </c>
      <c r="S399" s="8">
        <v>1</v>
      </c>
      <c r="T399" s="8">
        <v>0</v>
      </c>
      <c r="U399" s="8">
        <v>0</v>
      </c>
      <c r="V399" s="8">
        <v>1</v>
      </c>
      <c r="W399" s="6">
        <v>4</v>
      </c>
      <c r="X399" s="6">
        <v>3</v>
      </c>
      <c r="Y399" s="6">
        <v>2</v>
      </c>
      <c r="Z399" s="6">
        <v>2</v>
      </c>
      <c r="AB399" s="1">
        <v>89</v>
      </c>
      <c r="AC399" s="1">
        <v>86</v>
      </c>
      <c r="AD399" s="1">
        <v>0</v>
      </c>
      <c r="AE399" s="1">
        <v>3</v>
      </c>
      <c r="AF399" s="1">
        <v>11</v>
      </c>
      <c r="AG399" s="1">
        <v>42</v>
      </c>
      <c r="AH399" s="1">
        <v>2725</v>
      </c>
      <c r="AI399" s="11">
        <f t="shared" si="12"/>
        <v>7.4657534246575343</v>
      </c>
      <c r="AJ399" s="1">
        <v>0</v>
      </c>
      <c r="AK399" s="1">
        <v>0</v>
      </c>
      <c r="AL399" s="1">
        <v>0</v>
      </c>
      <c r="AM399" s="1">
        <v>1</v>
      </c>
      <c r="AN399" s="1">
        <v>0</v>
      </c>
      <c r="AO399" s="1">
        <v>0</v>
      </c>
      <c r="AP399" s="1">
        <v>0</v>
      </c>
      <c r="AQ399" s="1">
        <v>1</v>
      </c>
      <c r="AR399" s="1">
        <v>0</v>
      </c>
      <c r="AS399" s="1">
        <v>0</v>
      </c>
      <c r="AT399" s="1">
        <v>4</v>
      </c>
      <c r="AU399" s="1">
        <v>50</v>
      </c>
      <c r="AV399" s="1">
        <v>65492</v>
      </c>
    </row>
    <row r="400" spans="1:51" s="1" customFormat="1" x14ac:dyDescent="0.25">
      <c r="A400" s="1" t="str" cm="1">
        <f t="array" ref="A400">_xlfn.IFS(AG400&gt;=70,"70 and Older",AND(AG400&gt;=60,AG400&lt;70),"60-69",AND(AG400&gt;=50,AG400&lt;60),"50-59",AND(AG400&gt;=40,AG400&lt;50),"40-49",AND(AG400&gt;=30,AG400&lt;40),"30-39",AND(AG400&gt;=20,AG400&lt;30),"20-29")</f>
        <v>50-59</v>
      </c>
      <c r="B400" s="1" t="str" cm="1">
        <f t="array" ref="B400">_xlfn.IFS(AO400=1,$AO$1,AP400=1,$AP$1,AQ400=1,$AQ$1,AR400=1,$AR$1,AS400=1,$AS$1)</f>
        <v>PhD</v>
      </c>
      <c r="C400" s="1" t="str" cm="1">
        <f t="array" ref="C400">_xlfn.IFS(AJ400=1,$AJ$1,AK400=1,$AK$1,AL400=1,$AL$1,AM400=1,$AM$1,AN400=1,$AN$1)</f>
        <v>Married</v>
      </c>
      <c r="D400" s="1">
        <v>1</v>
      </c>
      <c r="E400" s="1">
        <v>1</v>
      </c>
      <c r="F400" s="1" t="str" cm="1">
        <f t="array" ref="F400">_xlfn.IFS(AV400&lt;43783,"1.Low Income",AND(AV400&gt;=43783,AV400&lt;=64856),"2.Mid Income",AV400&gt;64856,"3.High Income")</f>
        <v>2.Mid Income</v>
      </c>
      <c r="G400" s="1" t="str" cm="1">
        <f t="array" ref="G400">_xlfn.IFS(AU400&lt;=30,"&lt;1 month",AND(AU400&gt;30,AU400&lt;=60),"1-2months",AU400&gt;60,"2months +")</f>
        <v>2months +</v>
      </c>
      <c r="H400" s="1" t="str" cm="1">
        <f t="array" ref="H400">_xlfn.IFS(AT400&lt;5,"&lt;5times",AND(AT400&gt;=5,AT400&lt;=10),"05-10times",AND(AT400&gt;=11,AT400&lt;=15),"11-15times",AT400&gt;=16,"16times or more")</f>
        <v>05-10times</v>
      </c>
      <c r="I400" s="1" t="s">
        <v>99</v>
      </c>
      <c r="J400" s="1" t="str">
        <f t="shared" si="13"/>
        <v>7-8 years</v>
      </c>
      <c r="K400" s="2">
        <v>159</v>
      </c>
      <c r="L400" s="2">
        <v>4</v>
      </c>
      <c r="M400" s="2">
        <v>45</v>
      </c>
      <c r="N400" s="2">
        <v>6</v>
      </c>
      <c r="O400" s="2">
        <v>2</v>
      </c>
      <c r="P400" s="2">
        <v>38</v>
      </c>
      <c r="Q400" s="8">
        <v>0</v>
      </c>
      <c r="R400" s="8">
        <v>0</v>
      </c>
      <c r="S400" s="8">
        <v>0</v>
      </c>
      <c r="T400" s="8">
        <v>0</v>
      </c>
      <c r="U400" s="8">
        <v>0</v>
      </c>
      <c r="V400" s="8">
        <v>0</v>
      </c>
      <c r="W400" s="6">
        <v>6</v>
      </c>
      <c r="X400" s="6">
        <v>5</v>
      </c>
      <c r="Y400" s="6">
        <v>1</v>
      </c>
      <c r="Z400" s="6">
        <v>4</v>
      </c>
      <c r="AB400" s="1">
        <v>308</v>
      </c>
      <c r="AC400" s="1">
        <v>199</v>
      </c>
      <c r="AD400" s="1">
        <v>0</v>
      </c>
      <c r="AE400" s="1">
        <v>3</v>
      </c>
      <c r="AF400" s="1">
        <v>11</v>
      </c>
      <c r="AG400" s="1">
        <v>51</v>
      </c>
      <c r="AH400" s="1">
        <v>2725</v>
      </c>
      <c r="AI400" s="11">
        <f t="shared" si="12"/>
        <v>7.4657534246575343</v>
      </c>
      <c r="AJ400" s="1">
        <v>0</v>
      </c>
      <c r="AK400" s="1">
        <v>1</v>
      </c>
      <c r="AL400" s="1">
        <v>0</v>
      </c>
      <c r="AM400" s="1">
        <v>0</v>
      </c>
      <c r="AN400" s="1">
        <v>0</v>
      </c>
      <c r="AO400" s="1">
        <v>0</v>
      </c>
      <c r="AP400" s="1">
        <v>0</v>
      </c>
      <c r="AQ400" s="1">
        <v>0</v>
      </c>
      <c r="AR400" s="1">
        <v>0</v>
      </c>
      <c r="AS400" s="1">
        <v>1</v>
      </c>
      <c r="AT400" s="1">
        <v>5</v>
      </c>
      <c r="AU400" s="1">
        <v>82</v>
      </c>
      <c r="AV400" s="1">
        <v>62637</v>
      </c>
    </row>
    <row r="401" spans="1:48" s="1" customFormat="1" x14ac:dyDescent="0.25">
      <c r="A401" s="1" t="str" cm="1">
        <f t="array" ref="A401">_xlfn.IFS(AG401&gt;=70,"70 and Older",AND(AG401&gt;=60,AG401&lt;70),"60-69",AND(AG401&gt;=50,AG401&lt;60),"50-59",AND(AG401&gt;=40,AG401&lt;50),"40-49",AND(AG401&gt;=30,AG401&lt;40),"30-39",AND(AG401&gt;=20,AG401&lt;30),"20-29")</f>
        <v>40-49</v>
      </c>
      <c r="B401" s="1" t="str" cm="1">
        <f t="array" ref="B401">_xlfn.IFS(AO401=1,$AO$1,AP401=1,$AP$1,AQ401=1,$AQ$1,AR401=1,$AR$1,AS401=1,$AS$1)</f>
        <v>2nd Cycle</v>
      </c>
      <c r="C401" s="1" t="str" cm="1">
        <f t="array" ref="C401">_xlfn.IFS(AJ401=1,$AJ$1,AK401=1,$AK$1,AL401=1,$AL$1,AM401=1,$AM$1,AN401=1,$AN$1)</f>
        <v>Married</v>
      </c>
      <c r="D401" s="1">
        <v>0</v>
      </c>
      <c r="E401" s="1">
        <v>1</v>
      </c>
      <c r="F401" s="1" t="str" cm="1">
        <f t="array" ref="F401">_xlfn.IFS(AV401&lt;43783,"1.Low Income",AND(AV401&gt;=43783,AV401&lt;=64856),"2.Mid Income",AV401&gt;64856,"3.High Income")</f>
        <v>3.High Income</v>
      </c>
      <c r="G401" s="1" t="str" cm="1">
        <f t="array" ref="G401">_xlfn.IFS(AU401&lt;=30,"&lt;1 month",AND(AU401&gt;30,AU401&lt;=60),"1-2months",AU401&gt;60,"2months +")</f>
        <v>2months +</v>
      </c>
      <c r="H401" s="1" t="str" cm="1">
        <f t="array" ref="H401">_xlfn.IFS(AT401&lt;5,"&lt;5times",AND(AT401&gt;=5,AT401&lt;=10),"05-10times",AND(AT401&gt;=11,AT401&lt;=15),"11-15times",AT401&gt;=16,"16times or more")</f>
        <v>&lt;5times</v>
      </c>
      <c r="I401" s="1" t="s">
        <v>99</v>
      </c>
      <c r="J401" s="1" t="str">
        <f t="shared" si="13"/>
        <v>7-8 years</v>
      </c>
      <c r="K401" s="2">
        <v>277</v>
      </c>
      <c r="L401" s="2">
        <v>21</v>
      </c>
      <c r="M401" s="2">
        <v>64</v>
      </c>
      <c r="N401" s="2">
        <v>62</v>
      </c>
      <c r="O401" s="2">
        <v>21</v>
      </c>
      <c r="P401" s="2">
        <v>25</v>
      </c>
      <c r="Q401" s="8">
        <v>0</v>
      </c>
      <c r="R401" s="8">
        <v>0</v>
      </c>
      <c r="S401" s="8">
        <v>0</v>
      </c>
      <c r="T401" s="8">
        <v>0</v>
      </c>
      <c r="U401" s="8">
        <v>0</v>
      </c>
      <c r="V401" s="8">
        <v>0</v>
      </c>
      <c r="W401" s="6">
        <v>2</v>
      </c>
      <c r="X401" s="6">
        <v>3</v>
      </c>
      <c r="Y401" s="6">
        <v>2</v>
      </c>
      <c r="Z401" s="6">
        <v>10</v>
      </c>
      <c r="AB401" s="1">
        <v>1466</v>
      </c>
      <c r="AC401" s="1">
        <v>1419</v>
      </c>
      <c r="AD401" s="1">
        <v>1</v>
      </c>
      <c r="AE401" s="1">
        <v>3</v>
      </c>
      <c r="AF401" s="1">
        <v>11</v>
      </c>
      <c r="AG401" s="1">
        <v>45</v>
      </c>
      <c r="AH401" s="1">
        <v>2724</v>
      </c>
      <c r="AI401" s="11">
        <f t="shared" si="12"/>
        <v>7.463013698630137</v>
      </c>
      <c r="AJ401" s="1">
        <v>0</v>
      </c>
      <c r="AK401" s="1">
        <v>1</v>
      </c>
      <c r="AL401" s="1">
        <v>0</v>
      </c>
      <c r="AM401" s="1">
        <v>0</v>
      </c>
      <c r="AN401" s="1">
        <v>0</v>
      </c>
      <c r="AO401" s="1">
        <v>1</v>
      </c>
      <c r="AP401" s="1">
        <v>0</v>
      </c>
      <c r="AQ401" s="1">
        <v>0</v>
      </c>
      <c r="AR401" s="1">
        <v>0</v>
      </c>
      <c r="AS401" s="1">
        <v>0</v>
      </c>
      <c r="AT401" s="1">
        <v>2</v>
      </c>
      <c r="AU401" s="1">
        <v>65</v>
      </c>
      <c r="AV401" s="1">
        <v>80134</v>
      </c>
    </row>
    <row r="402" spans="1:48" s="1" customFormat="1" x14ac:dyDescent="0.25">
      <c r="A402" s="1" t="str" cm="1">
        <f t="array" ref="A402">_xlfn.IFS(AG402&gt;=70,"70 and Older",AND(AG402&gt;=60,AG402&lt;70),"60-69",AND(AG402&gt;=50,AG402&lt;60),"50-59",AND(AG402&gt;=40,AG402&lt;50),"40-49",AND(AG402&gt;=30,AG402&lt;40),"30-39",AND(AG402&gt;=20,AG402&lt;30),"20-29")</f>
        <v>60-69</v>
      </c>
      <c r="B402" s="1" t="str" cm="1">
        <f t="array" ref="B402">_xlfn.IFS(AO402=1,$AO$1,AP402=1,$AP$1,AQ402=1,$AQ$1,AR402=1,$AR$1,AS402=1,$AS$1)</f>
        <v>Graduation</v>
      </c>
      <c r="C402" s="1" t="str" cm="1">
        <f t="array" ref="C402">_xlfn.IFS(AJ402=1,$AJ$1,AK402=1,$AK$1,AL402=1,$AL$1,AM402=1,$AM$1,AN402=1,$AN$1)</f>
        <v>Together</v>
      </c>
      <c r="D402" s="1">
        <v>1</v>
      </c>
      <c r="E402" s="1">
        <v>0</v>
      </c>
      <c r="F402" s="1" t="str" cm="1">
        <f t="array" ref="F402">_xlfn.IFS(AV402&lt;43783,"1.Low Income",AND(AV402&gt;=43783,AV402&lt;=64856),"2.Mid Income",AV402&gt;64856,"3.High Income")</f>
        <v>2.Mid Income</v>
      </c>
      <c r="G402" s="1" t="str" cm="1">
        <f t="array" ref="G402">_xlfn.IFS(AU402&lt;=30,"&lt;1 month",AND(AU402&gt;30,AU402&lt;=60),"1-2months",AU402&gt;60,"2months +")</f>
        <v>&lt;1 month</v>
      </c>
      <c r="H402" s="1" t="str" cm="1">
        <f t="array" ref="H402">_xlfn.IFS(AT402&lt;5,"&lt;5times",AND(AT402&gt;=5,AT402&lt;=10),"05-10times",AND(AT402&gt;=11,AT402&lt;=15),"11-15times",AT402&gt;=16,"16times or more")</f>
        <v>05-10times</v>
      </c>
      <c r="I402" s="1" t="s">
        <v>99</v>
      </c>
      <c r="J402" s="1" t="str">
        <f t="shared" si="13"/>
        <v>7-8 years</v>
      </c>
      <c r="K402" s="2">
        <v>17</v>
      </c>
      <c r="L402" s="2">
        <v>0</v>
      </c>
      <c r="M402" s="2">
        <v>9</v>
      </c>
      <c r="N402" s="2">
        <v>0</v>
      </c>
      <c r="O402" s="2">
        <v>0</v>
      </c>
      <c r="P402" s="2">
        <v>1</v>
      </c>
      <c r="Q402" s="8">
        <v>0</v>
      </c>
      <c r="R402" s="8">
        <v>0</v>
      </c>
      <c r="S402" s="8">
        <v>0</v>
      </c>
      <c r="T402" s="8">
        <v>0</v>
      </c>
      <c r="U402" s="8">
        <v>0</v>
      </c>
      <c r="V402" s="8">
        <v>0</v>
      </c>
      <c r="W402" s="6">
        <v>1</v>
      </c>
      <c r="X402" s="6">
        <v>1</v>
      </c>
      <c r="Y402" s="6">
        <v>0</v>
      </c>
      <c r="Z402" s="6">
        <v>3</v>
      </c>
      <c r="AB402" s="1">
        <v>91</v>
      </c>
      <c r="AC402" s="1">
        <v>70</v>
      </c>
      <c r="AD402" s="1">
        <v>0</v>
      </c>
      <c r="AE402" s="1">
        <v>3</v>
      </c>
      <c r="AF402" s="1">
        <v>11</v>
      </c>
      <c r="AG402" s="1">
        <v>62</v>
      </c>
      <c r="AH402" s="1">
        <v>2724</v>
      </c>
      <c r="AI402" s="11">
        <f t="shared" si="12"/>
        <v>7.463013698630137</v>
      </c>
      <c r="AJ402" s="1">
        <v>0</v>
      </c>
      <c r="AK402" s="1">
        <v>0</v>
      </c>
      <c r="AL402" s="1">
        <v>0</v>
      </c>
      <c r="AM402" s="1">
        <v>1</v>
      </c>
      <c r="AN402" s="1">
        <v>0</v>
      </c>
      <c r="AO402" s="1">
        <v>0</v>
      </c>
      <c r="AP402" s="1">
        <v>0</v>
      </c>
      <c r="AQ402" s="1">
        <v>1</v>
      </c>
      <c r="AR402" s="1">
        <v>0</v>
      </c>
      <c r="AS402" s="1">
        <v>0</v>
      </c>
      <c r="AT402" s="1">
        <v>5</v>
      </c>
      <c r="AU402" s="1">
        <v>0</v>
      </c>
      <c r="AV402" s="1">
        <v>58494</v>
      </c>
    </row>
    <row r="403" spans="1:48" s="1" customFormat="1" x14ac:dyDescent="0.25">
      <c r="A403" s="1" t="str" cm="1">
        <f t="array" ref="A403">_xlfn.IFS(AG403&gt;=70,"70 and Older",AND(AG403&gt;=60,AG403&lt;70),"60-69",AND(AG403&gt;=50,AG403&lt;60),"50-59",AND(AG403&gt;=40,AG403&lt;50),"40-49",AND(AG403&gt;=30,AG403&lt;40),"30-39",AND(AG403&gt;=20,AG403&lt;30),"20-29")</f>
        <v>40-49</v>
      </c>
      <c r="B403" s="1" t="str" cm="1">
        <f t="array" ref="B403">_xlfn.IFS(AO403=1,$AO$1,AP403=1,$AP$1,AQ403=1,$AQ$1,AR403=1,$AR$1,AS403=1,$AS$1)</f>
        <v>Master</v>
      </c>
      <c r="C403" s="1" t="str" cm="1">
        <f t="array" ref="C403">_xlfn.IFS(AJ403=1,$AJ$1,AK403=1,$AK$1,AL403=1,$AL$1,AM403=1,$AM$1,AN403=1,$AN$1)</f>
        <v>Married</v>
      </c>
      <c r="D403" s="1">
        <v>0</v>
      </c>
      <c r="E403" s="1">
        <v>0</v>
      </c>
      <c r="F403" s="1" t="str" cm="1">
        <f t="array" ref="F403">_xlfn.IFS(AV403&lt;43783,"1.Low Income",AND(AV403&gt;=43783,AV403&lt;=64856),"2.Mid Income",AV403&gt;64856,"3.High Income")</f>
        <v>3.High Income</v>
      </c>
      <c r="G403" s="1" t="str" cm="1">
        <f t="array" ref="G403">_xlfn.IFS(AU403&lt;=30,"&lt;1 month",AND(AU403&gt;30,AU403&lt;=60),"1-2months",AU403&gt;60,"2months +")</f>
        <v>&lt;1 month</v>
      </c>
      <c r="H403" s="1" t="str" cm="1">
        <f t="array" ref="H403">_xlfn.IFS(AT403&lt;5,"&lt;5times",AND(AT403&gt;=5,AT403&lt;=10),"05-10times",AND(AT403&gt;=11,AT403&lt;=15),"11-15times",AT403&gt;=16,"16times or more")</f>
        <v>&lt;5times</v>
      </c>
      <c r="I403" s="1" t="s">
        <v>99</v>
      </c>
      <c r="J403" s="1" t="str">
        <f t="shared" si="13"/>
        <v>7-8 years</v>
      </c>
      <c r="K403" s="2">
        <v>1276</v>
      </c>
      <c r="L403" s="2">
        <v>24</v>
      </c>
      <c r="M403" s="2">
        <v>746</v>
      </c>
      <c r="N403" s="2">
        <v>94</v>
      </c>
      <c r="O403" s="2">
        <v>29</v>
      </c>
      <c r="P403" s="2">
        <v>48</v>
      </c>
      <c r="Q403" s="8">
        <v>0</v>
      </c>
      <c r="R403" s="8">
        <v>0</v>
      </c>
      <c r="S403" s="8">
        <v>0</v>
      </c>
      <c r="T403" s="8">
        <v>0</v>
      </c>
      <c r="U403" s="8">
        <v>1</v>
      </c>
      <c r="V403" s="8">
        <v>1</v>
      </c>
      <c r="W403" s="6">
        <v>0</v>
      </c>
      <c r="X403" s="6">
        <v>9</v>
      </c>
      <c r="Y403" s="6">
        <v>7</v>
      </c>
      <c r="Z403" s="6">
        <v>11</v>
      </c>
      <c r="AB403" s="1">
        <v>2066</v>
      </c>
      <c r="AC403" s="1">
        <v>2046</v>
      </c>
      <c r="AD403" s="1">
        <v>2</v>
      </c>
      <c r="AE403" s="1">
        <v>3</v>
      </c>
      <c r="AF403" s="1">
        <v>11</v>
      </c>
      <c r="AG403" s="1">
        <v>45</v>
      </c>
      <c r="AH403" s="1">
        <v>2723</v>
      </c>
      <c r="AI403" s="11">
        <f t="shared" si="12"/>
        <v>7.4602739726027396</v>
      </c>
      <c r="AJ403" s="1">
        <v>0</v>
      </c>
      <c r="AK403" s="1">
        <v>1</v>
      </c>
      <c r="AL403" s="1">
        <v>0</v>
      </c>
      <c r="AM403" s="1">
        <v>0</v>
      </c>
      <c r="AN403" s="1">
        <v>0</v>
      </c>
      <c r="AO403" s="1">
        <v>0</v>
      </c>
      <c r="AP403" s="1">
        <v>0</v>
      </c>
      <c r="AQ403" s="1">
        <v>0</v>
      </c>
      <c r="AR403" s="1">
        <v>1</v>
      </c>
      <c r="AS403" s="1">
        <v>0</v>
      </c>
      <c r="AT403" s="1">
        <v>1</v>
      </c>
      <c r="AU403" s="1">
        <v>0</v>
      </c>
      <c r="AV403" s="1">
        <v>82460</v>
      </c>
    </row>
    <row r="404" spans="1:48" s="1" customFormat="1" x14ac:dyDescent="0.25">
      <c r="A404" s="1" t="str" cm="1">
        <f t="array" ref="A404">_xlfn.IFS(AG404&gt;=70,"70 and Older",AND(AG404&gt;=60,AG404&lt;70),"60-69",AND(AG404&gt;=50,AG404&lt;60),"50-59",AND(AG404&gt;=40,AG404&lt;50),"40-49",AND(AG404&gt;=30,AG404&lt;40),"30-39",AND(AG404&gt;=20,AG404&lt;30),"20-29")</f>
        <v>50-59</v>
      </c>
      <c r="B404" s="1" t="str" cm="1">
        <f t="array" ref="B404">_xlfn.IFS(AO404=1,$AO$1,AP404=1,$AP$1,AQ404=1,$AQ$1,AR404=1,$AR$1,AS404=1,$AS$1)</f>
        <v>PhD</v>
      </c>
      <c r="C404" s="1" t="str" cm="1">
        <f t="array" ref="C404">_xlfn.IFS(AJ404=1,$AJ$1,AK404=1,$AK$1,AL404=1,$AL$1,AM404=1,$AM$1,AN404=1,$AN$1)</f>
        <v>Married</v>
      </c>
      <c r="D404" s="1">
        <v>0</v>
      </c>
      <c r="E404" s="1">
        <v>0</v>
      </c>
      <c r="F404" s="1" t="str" cm="1">
        <f t="array" ref="F404">_xlfn.IFS(AV404&lt;43783,"1.Low Income",AND(AV404&gt;=43783,AV404&lt;=64856),"2.Mid Income",AV404&gt;64856,"3.High Income")</f>
        <v>3.High Income</v>
      </c>
      <c r="G404" s="1" t="str" cm="1">
        <f t="array" ref="G404">_xlfn.IFS(AU404&lt;=30,"&lt;1 month",AND(AU404&gt;30,AU404&lt;=60),"1-2months",AU404&gt;60,"2months +")</f>
        <v>1-2months</v>
      </c>
      <c r="H404" s="1" t="str" cm="1">
        <f t="array" ref="H404">_xlfn.IFS(AT404&lt;5,"&lt;5times",AND(AT404&gt;=5,AT404&lt;=10),"05-10times",AND(AT404&gt;=11,AT404&lt;=15),"11-15times",AT404&gt;=16,"16times or more")</f>
        <v>&lt;5times</v>
      </c>
      <c r="I404" s="1" t="s">
        <v>99</v>
      </c>
      <c r="J404" s="1" t="str">
        <f t="shared" si="13"/>
        <v>7-8 years</v>
      </c>
      <c r="K404" s="2">
        <v>398</v>
      </c>
      <c r="L404" s="2">
        <v>96</v>
      </c>
      <c r="M404" s="2">
        <v>447</v>
      </c>
      <c r="N404" s="2">
        <v>220</v>
      </c>
      <c r="O404" s="2">
        <v>96</v>
      </c>
      <c r="P404" s="2">
        <v>32</v>
      </c>
      <c r="Q404" s="8">
        <v>0</v>
      </c>
      <c r="R404" s="8">
        <v>0</v>
      </c>
      <c r="S404" s="8">
        <v>0</v>
      </c>
      <c r="T404" s="8">
        <v>0</v>
      </c>
      <c r="U404" s="8">
        <v>0</v>
      </c>
      <c r="V404" s="8">
        <v>0</v>
      </c>
      <c r="W404" s="6">
        <v>1</v>
      </c>
      <c r="X404" s="6">
        <v>5</v>
      </c>
      <c r="Y404" s="6">
        <v>7</v>
      </c>
      <c r="Z404" s="6">
        <v>6</v>
      </c>
      <c r="AB404" s="1">
        <v>1622</v>
      </c>
      <c r="AC404" s="1">
        <v>1574</v>
      </c>
      <c r="AD404" s="1">
        <v>0</v>
      </c>
      <c r="AE404" s="1">
        <v>3</v>
      </c>
      <c r="AF404" s="1">
        <v>11</v>
      </c>
      <c r="AG404" s="1">
        <v>51</v>
      </c>
      <c r="AH404" s="1">
        <v>2723</v>
      </c>
      <c r="AI404" s="11">
        <f t="shared" si="12"/>
        <v>7.4602739726027396</v>
      </c>
      <c r="AJ404" s="1">
        <v>0</v>
      </c>
      <c r="AK404" s="1">
        <v>1</v>
      </c>
      <c r="AL404" s="1">
        <v>0</v>
      </c>
      <c r="AM404" s="1">
        <v>0</v>
      </c>
      <c r="AN404" s="1">
        <v>0</v>
      </c>
      <c r="AO404" s="1">
        <v>0</v>
      </c>
      <c r="AP404" s="1">
        <v>0</v>
      </c>
      <c r="AQ404" s="1">
        <v>0</v>
      </c>
      <c r="AR404" s="1">
        <v>0</v>
      </c>
      <c r="AS404" s="1">
        <v>1</v>
      </c>
      <c r="AT404" s="1">
        <v>2</v>
      </c>
      <c r="AU404" s="1">
        <v>58</v>
      </c>
      <c r="AV404" s="1">
        <v>80872</v>
      </c>
    </row>
    <row r="405" spans="1:48" s="1" customFormat="1" x14ac:dyDescent="0.25">
      <c r="A405" s="1" t="str" cm="1">
        <f t="array" ref="A405">_xlfn.IFS(AG405&gt;=70,"70 and Older",AND(AG405&gt;=60,AG405&lt;70),"60-69",AND(AG405&gt;=50,AG405&lt;60),"50-59",AND(AG405&gt;=40,AG405&lt;50),"40-49",AND(AG405&gt;=30,AG405&lt;40),"30-39",AND(AG405&gt;=20,AG405&lt;30),"20-29")</f>
        <v>40-49</v>
      </c>
      <c r="B405" s="1" t="str" cm="1">
        <f t="array" ref="B405">_xlfn.IFS(AO405=1,$AO$1,AP405=1,$AP$1,AQ405=1,$AQ$1,AR405=1,$AR$1,AS405=1,$AS$1)</f>
        <v>PhD</v>
      </c>
      <c r="C405" s="1" t="str" cm="1">
        <f t="array" ref="C405">_xlfn.IFS(AJ405=1,$AJ$1,AK405=1,$AK$1,AL405=1,$AL$1,AM405=1,$AM$1,AN405=1,$AN$1)</f>
        <v>Married</v>
      </c>
      <c r="D405" s="1">
        <v>1</v>
      </c>
      <c r="E405" s="1">
        <v>0</v>
      </c>
      <c r="F405" s="1" t="str" cm="1">
        <f t="array" ref="F405">_xlfn.IFS(AV405&lt;43783,"1.Low Income",AND(AV405&gt;=43783,AV405&lt;=64856),"2.Mid Income",AV405&gt;64856,"3.High Income")</f>
        <v>3.High Income</v>
      </c>
      <c r="G405" s="1" t="str" cm="1">
        <f t="array" ref="G405">_xlfn.IFS(AU405&lt;=30,"&lt;1 month",AND(AU405&gt;30,AU405&lt;=60),"1-2months",AU405&gt;60,"2months +")</f>
        <v>1-2months</v>
      </c>
      <c r="H405" s="1" t="str" cm="1">
        <f t="array" ref="H405">_xlfn.IFS(AT405&lt;5,"&lt;5times",AND(AT405&gt;=5,AT405&lt;=10),"05-10times",AND(AT405&gt;=11,AT405&lt;=15),"11-15times",AT405&gt;=16,"16times or more")</f>
        <v>&lt;5times</v>
      </c>
      <c r="I405" s="1" t="s">
        <v>99</v>
      </c>
      <c r="J405" s="1" t="str">
        <f t="shared" si="13"/>
        <v>7-8 years</v>
      </c>
      <c r="K405" s="2">
        <v>40</v>
      </c>
      <c r="L405" s="2">
        <v>2</v>
      </c>
      <c r="M405" s="2">
        <v>23</v>
      </c>
      <c r="N405" s="2">
        <v>0</v>
      </c>
      <c r="O405" s="2">
        <v>4</v>
      </c>
      <c r="P405" s="2">
        <v>23</v>
      </c>
      <c r="Q405" s="8">
        <v>0</v>
      </c>
      <c r="R405" s="8">
        <v>0</v>
      </c>
      <c r="S405" s="8">
        <v>0</v>
      </c>
      <c r="T405" s="8">
        <v>0</v>
      </c>
      <c r="U405" s="8">
        <v>0</v>
      </c>
      <c r="V405" s="8">
        <v>0</v>
      </c>
      <c r="W405" s="6">
        <v>2</v>
      </c>
      <c r="X405" s="6">
        <v>2</v>
      </c>
      <c r="Y405" s="6">
        <v>1</v>
      </c>
      <c r="Z405" s="6">
        <v>3</v>
      </c>
      <c r="AB405" s="1">
        <v>479</v>
      </c>
      <c r="AC405" s="1">
        <v>407</v>
      </c>
      <c r="AD405" s="1">
        <v>0</v>
      </c>
      <c r="AE405" s="1">
        <v>3</v>
      </c>
      <c r="AF405" s="1">
        <v>11</v>
      </c>
      <c r="AG405" s="1">
        <v>40</v>
      </c>
      <c r="AH405" s="1">
        <v>2723</v>
      </c>
      <c r="AI405" s="11">
        <f t="shared" si="12"/>
        <v>7.4602739726027396</v>
      </c>
      <c r="AJ405" s="1">
        <v>0</v>
      </c>
      <c r="AK405" s="1">
        <v>1</v>
      </c>
      <c r="AL405" s="1">
        <v>0</v>
      </c>
      <c r="AM405" s="1">
        <v>0</v>
      </c>
      <c r="AN405" s="1">
        <v>0</v>
      </c>
      <c r="AO405" s="1">
        <v>0</v>
      </c>
      <c r="AP405" s="1">
        <v>0</v>
      </c>
      <c r="AQ405" s="1">
        <v>0</v>
      </c>
      <c r="AR405" s="1">
        <v>0</v>
      </c>
      <c r="AS405" s="1">
        <v>1</v>
      </c>
      <c r="AT405" s="1">
        <v>2</v>
      </c>
      <c r="AU405" s="1">
        <v>45</v>
      </c>
      <c r="AV405" s="1">
        <v>76998</v>
      </c>
    </row>
    <row r="406" spans="1:48" s="1" customFormat="1" x14ac:dyDescent="0.25">
      <c r="A406" s="1" t="str" cm="1">
        <f t="array" ref="A406">_xlfn.IFS(AG406&gt;=70,"70 and Older",AND(AG406&gt;=60,AG406&lt;70),"60-69",AND(AG406&gt;=50,AG406&lt;60),"50-59",AND(AG406&gt;=40,AG406&lt;50),"40-49",AND(AG406&gt;=30,AG406&lt;40),"30-39",AND(AG406&gt;=20,AG406&lt;30),"20-29")</f>
        <v>50-59</v>
      </c>
      <c r="B406" s="1" t="str" cm="1">
        <f t="array" ref="B406">_xlfn.IFS(AO406=1,$AO$1,AP406=1,$AP$1,AQ406=1,$AQ$1,AR406=1,$AR$1,AS406=1,$AS$1)</f>
        <v>Graduation</v>
      </c>
      <c r="C406" s="1" t="str" cm="1">
        <f t="array" ref="C406">_xlfn.IFS(AJ406=1,$AJ$1,AK406=1,$AK$1,AL406=1,$AL$1,AM406=1,$AM$1,AN406=1,$AN$1)</f>
        <v>Married</v>
      </c>
      <c r="D406" s="1">
        <v>0</v>
      </c>
      <c r="E406" s="1">
        <v>1</v>
      </c>
      <c r="F406" s="1" t="str" cm="1">
        <f t="array" ref="F406">_xlfn.IFS(AV406&lt;43783,"1.Low Income",AND(AV406&gt;=43783,AV406&lt;=64856),"2.Mid Income",AV406&gt;64856,"3.High Income")</f>
        <v>3.High Income</v>
      </c>
      <c r="G406" s="1" t="str" cm="1">
        <f t="array" ref="G406">_xlfn.IFS(AU406&lt;=30,"&lt;1 month",AND(AU406&gt;30,AU406&lt;=60),"1-2months",AU406&gt;60,"2months +")</f>
        <v>2months +</v>
      </c>
      <c r="H406" s="1" t="str" cm="1">
        <f t="array" ref="H406">_xlfn.IFS(AT406&lt;5,"&lt;5times",AND(AT406&gt;=5,AT406&lt;=10),"05-10times",AND(AT406&gt;=11,AT406&lt;=15),"11-15times",AT406&gt;=16,"16times or more")</f>
        <v>&lt;5times</v>
      </c>
      <c r="I406" s="1" t="s">
        <v>99</v>
      </c>
      <c r="J406" s="1" t="str">
        <f t="shared" si="13"/>
        <v>7-8 years</v>
      </c>
      <c r="K406" s="2">
        <v>145</v>
      </c>
      <c r="L406" s="2">
        <v>1</v>
      </c>
      <c r="M406" s="2">
        <v>33</v>
      </c>
      <c r="N406" s="2">
        <v>2</v>
      </c>
      <c r="O406" s="2">
        <v>1</v>
      </c>
      <c r="P406" s="2">
        <v>1</v>
      </c>
      <c r="Q406" s="8">
        <v>0</v>
      </c>
      <c r="R406" s="8">
        <v>0</v>
      </c>
      <c r="S406" s="8">
        <v>0</v>
      </c>
      <c r="T406" s="8">
        <v>0</v>
      </c>
      <c r="U406" s="8">
        <v>0</v>
      </c>
      <c r="V406" s="8">
        <v>0</v>
      </c>
      <c r="W406" s="6">
        <v>1</v>
      </c>
      <c r="X406" s="6">
        <v>4</v>
      </c>
      <c r="Y406" s="6">
        <v>1</v>
      </c>
      <c r="Z406" s="6">
        <v>4</v>
      </c>
      <c r="AB406" s="1">
        <v>316</v>
      </c>
      <c r="AC406" s="1">
        <v>316</v>
      </c>
      <c r="AD406" s="1">
        <v>0</v>
      </c>
      <c r="AE406" s="1">
        <v>3</v>
      </c>
      <c r="AF406" s="1">
        <v>11</v>
      </c>
      <c r="AG406" s="1">
        <v>51</v>
      </c>
      <c r="AH406" s="1">
        <v>2723</v>
      </c>
      <c r="AI406" s="11">
        <f t="shared" si="12"/>
        <v>7.4602739726027396</v>
      </c>
      <c r="AJ406" s="1">
        <v>0</v>
      </c>
      <c r="AK406" s="1">
        <v>1</v>
      </c>
      <c r="AL406" s="1">
        <v>0</v>
      </c>
      <c r="AM406" s="1">
        <v>0</v>
      </c>
      <c r="AN406" s="1">
        <v>0</v>
      </c>
      <c r="AO406" s="1">
        <v>0</v>
      </c>
      <c r="AP406" s="1">
        <v>0</v>
      </c>
      <c r="AQ406" s="1">
        <v>1</v>
      </c>
      <c r="AR406" s="1">
        <v>0</v>
      </c>
      <c r="AS406" s="1">
        <v>0</v>
      </c>
      <c r="AT406" s="1">
        <v>3</v>
      </c>
      <c r="AU406" s="1">
        <v>90</v>
      </c>
      <c r="AV406" s="1">
        <v>70300</v>
      </c>
    </row>
    <row r="407" spans="1:48" s="1" customFormat="1" x14ac:dyDescent="0.25">
      <c r="A407" s="1" t="str" cm="1">
        <f t="array" ref="A407">_xlfn.IFS(AG407&gt;=70,"70 and Older",AND(AG407&gt;=60,AG407&lt;70),"60-69",AND(AG407&gt;=50,AG407&lt;60),"50-59",AND(AG407&gt;=40,AG407&lt;50),"40-49",AND(AG407&gt;=30,AG407&lt;40),"30-39",AND(AG407&gt;=20,AG407&lt;30),"20-29")</f>
        <v>40-49</v>
      </c>
      <c r="B407" s="1" t="str" cm="1">
        <f t="array" ref="B407">_xlfn.IFS(AO407=1,$AO$1,AP407=1,$AP$1,AQ407=1,$AQ$1,AR407=1,$AR$1,AS407=1,$AS$1)</f>
        <v>PhD</v>
      </c>
      <c r="C407" s="1" t="str" cm="1">
        <f t="array" ref="C407">_xlfn.IFS(AJ407=1,$AJ$1,AK407=1,$AK$1,AL407=1,$AL$1,AM407=1,$AM$1,AN407=1,$AN$1)</f>
        <v>Single</v>
      </c>
      <c r="D407" s="1">
        <v>0</v>
      </c>
      <c r="E407" s="1">
        <v>1</v>
      </c>
      <c r="F407" s="1" t="str" cm="1">
        <f t="array" ref="F407">_xlfn.IFS(AV407&lt;43783,"1.Low Income",AND(AV407&gt;=43783,AV407&lt;=64856),"2.Mid Income",AV407&gt;64856,"3.High Income")</f>
        <v>2.Mid Income</v>
      </c>
      <c r="G407" s="1" t="str" cm="1">
        <f t="array" ref="G407">_xlfn.IFS(AU407&lt;=30,"&lt;1 month",AND(AU407&gt;30,AU407&lt;=60),"1-2months",AU407&gt;60,"2months +")</f>
        <v>1-2months</v>
      </c>
      <c r="H407" s="1" t="str" cm="1">
        <f t="array" ref="H407">_xlfn.IFS(AT407&lt;5,"&lt;5times",AND(AT407&gt;=5,AT407&lt;=10),"05-10times",AND(AT407&gt;=11,AT407&lt;=15),"11-15times",AT407&gt;=16,"16times or more")</f>
        <v>05-10times</v>
      </c>
      <c r="I407" s="1" t="s">
        <v>99</v>
      </c>
      <c r="J407" s="1" t="str">
        <f t="shared" si="13"/>
        <v>7-8 years</v>
      </c>
      <c r="K407" s="2">
        <v>789</v>
      </c>
      <c r="L407" s="2">
        <v>0</v>
      </c>
      <c r="M407" s="2">
        <v>142</v>
      </c>
      <c r="N407" s="2">
        <v>12</v>
      </c>
      <c r="O407" s="2">
        <v>9</v>
      </c>
      <c r="P407" s="2">
        <v>38</v>
      </c>
      <c r="Q407" s="8">
        <v>0</v>
      </c>
      <c r="R407" s="8">
        <v>0</v>
      </c>
      <c r="S407" s="8">
        <v>0</v>
      </c>
      <c r="T407" s="8">
        <v>0</v>
      </c>
      <c r="U407" s="8">
        <v>0</v>
      </c>
      <c r="V407" s="8">
        <v>0</v>
      </c>
      <c r="W407" s="6">
        <v>2</v>
      </c>
      <c r="X407" s="6">
        <v>2</v>
      </c>
      <c r="Y407" s="6">
        <v>4</v>
      </c>
      <c r="Z407" s="6">
        <v>8</v>
      </c>
      <c r="AB407" s="1">
        <v>897</v>
      </c>
      <c r="AC407" s="1">
        <v>655</v>
      </c>
      <c r="AD407" s="1">
        <v>0</v>
      </c>
      <c r="AE407" s="1">
        <v>3</v>
      </c>
      <c r="AF407" s="1">
        <v>11</v>
      </c>
      <c r="AG407" s="1">
        <v>48</v>
      </c>
      <c r="AH407" s="1">
        <v>2723</v>
      </c>
      <c r="AI407" s="11">
        <f t="shared" si="12"/>
        <v>7.4602739726027396</v>
      </c>
      <c r="AJ407" s="1">
        <v>0</v>
      </c>
      <c r="AK407" s="1">
        <v>0</v>
      </c>
      <c r="AL407" s="1">
        <v>1</v>
      </c>
      <c r="AM407" s="1">
        <v>0</v>
      </c>
      <c r="AN407" s="1">
        <v>0</v>
      </c>
      <c r="AO407" s="1">
        <v>0</v>
      </c>
      <c r="AP407" s="1">
        <v>0</v>
      </c>
      <c r="AQ407" s="1">
        <v>0</v>
      </c>
      <c r="AR407" s="1">
        <v>0</v>
      </c>
      <c r="AS407" s="1">
        <v>1</v>
      </c>
      <c r="AT407" s="1">
        <v>5</v>
      </c>
      <c r="AU407" s="1">
        <v>34</v>
      </c>
      <c r="AV407" s="1">
        <v>62845</v>
      </c>
    </row>
    <row r="408" spans="1:48" s="1" customFormat="1" x14ac:dyDescent="0.25">
      <c r="A408" s="1" t="str" cm="1">
        <f t="array" ref="A408">_xlfn.IFS(AG408&gt;=70,"70 and Older",AND(AG408&gt;=60,AG408&lt;70),"60-69",AND(AG408&gt;=50,AG408&lt;60),"50-59",AND(AG408&gt;=40,AG408&lt;50),"40-49",AND(AG408&gt;=30,AG408&lt;40),"30-39",AND(AG408&gt;=20,AG408&lt;30),"20-29")</f>
        <v>60-69</v>
      </c>
      <c r="B408" s="1" t="str" cm="1">
        <f t="array" ref="B408">_xlfn.IFS(AO408=1,$AO$1,AP408=1,$AP$1,AQ408=1,$AQ$1,AR408=1,$AR$1,AS408=1,$AS$1)</f>
        <v>Graduation</v>
      </c>
      <c r="C408" s="1" t="str" cm="1">
        <f t="array" ref="C408">_xlfn.IFS(AJ408=1,$AJ$1,AK408=1,$AK$1,AL408=1,$AL$1,AM408=1,$AM$1,AN408=1,$AN$1)</f>
        <v>Widow</v>
      </c>
      <c r="D408" s="1">
        <v>1</v>
      </c>
      <c r="E408" s="1">
        <v>0</v>
      </c>
      <c r="F408" s="1" t="str" cm="1">
        <f t="array" ref="F408">_xlfn.IFS(AV408&lt;43783,"1.Low Income",AND(AV408&gt;=43783,AV408&lt;=64856),"2.Mid Income",AV408&gt;64856,"3.High Income")</f>
        <v>2.Mid Income</v>
      </c>
      <c r="G408" s="1" t="str" cm="1">
        <f t="array" ref="G408">_xlfn.IFS(AU408&lt;=30,"&lt;1 month",AND(AU408&gt;30,AU408&lt;=60),"1-2months",AU408&gt;60,"2months +")</f>
        <v>&lt;1 month</v>
      </c>
      <c r="H408" s="1" t="str" cm="1">
        <f t="array" ref="H408">_xlfn.IFS(AT408&lt;5,"&lt;5times",AND(AT408&gt;=5,AT408&lt;=10),"05-10times",AND(AT408&gt;=11,AT408&lt;=15),"11-15times",AT408&gt;=16,"16times or more")</f>
        <v>05-10times</v>
      </c>
      <c r="I408" s="1" t="s">
        <v>99</v>
      </c>
      <c r="J408" s="1" t="str">
        <f t="shared" si="13"/>
        <v>7-8 years</v>
      </c>
      <c r="K408" s="2">
        <v>13</v>
      </c>
      <c r="L408" s="2">
        <v>1</v>
      </c>
      <c r="M408" s="2">
        <v>29</v>
      </c>
      <c r="N408" s="2">
        <v>3</v>
      </c>
      <c r="O408" s="2">
        <v>0</v>
      </c>
      <c r="P408" s="2">
        <v>7</v>
      </c>
      <c r="Q408" s="8">
        <v>0</v>
      </c>
      <c r="R408" s="8">
        <v>0</v>
      </c>
      <c r="S408" s="8">
        <v>0</v>
      </c>
      <c r="T408" s="8">
        <v>0</v>
      </c>
      <c r="U408" s="8">
        <v>0</v>
      </c>
      <c r="V408" s="8">
        <v>0</v>
      </c>
      <c r="W408" s="6">
        <v>2</v>
      </c>
      <c r="X408" s="6">
        <v>2</v>
      </c>
      <c r="Y408" s="6">
        <v>0</v>
      </c>
      <c r="Z408" s="6">
        <v>3</v>
      </c>
      <c r="AB408" s="1">
        <v>269</v>
      </c>
      <c r="AC408" s="1">
        <v>214</v>
      </c>
      <c r="AD408" s="1">
        <v>0</v>
      </c>
      <c r="AE408" s="1">
        <v>3</v>
      </c>
      <c r="AF408" s="1">
        <v>11</v>
      </c>
      <c r="AG408" s="1">
        <v>66</v>
      </c>
      <c r="AH408" s="1">
        <v>2723</v>
      </c>
      <c r="AI408" s="11">
        <f t="shared" si="12"/>
        <v>7.4602739726027396</v>
      </c>
      <c r="AJ408" s="1">
        <v>0</v>
      </c>
      <c r="AK408" s="1">
        <v>0</v>
      </c>
      <c r="AL408" s="1">
        <v>0</v>
      </c>
      <c r="AM408" s="1">
        <v>0</v>
      </c>
      <c r="AN408" s="1">
        <v>1</v>
      </c>
      <c r="AO408" s="1">
        <v>0</v>
      </c>
      <c r="AP408" s="1">
        <v>0</v>
      </c>
      <c r="AQ408" s="1">
        <v>1</v>
      </c>
      <c r="AR408" s="1">
        <v>0</v>
      </c>
      <c r="AS408" s="1">
        <v>0</v>
      </c>
      <c r="AT408" s="1">
        <v>5</v>
      </c>
      <c r="AU408" s="1">
        <v>7</v>
      </c>
      <c r="AV408" s="1">
        <v>60000</v>
      </c>
    </row>
    <row r="409" spans="1:48" s="1" customFormat="1" x14ac:dyDescent="0.25">
      <c r="A409" s="1" t="str" cm="1">
        <f t="array" ref="A409">_xlfn.IFS(AG409&gt;=70,"70 and Older",AND(AG409&gt;=60,AG409&lt;70),"60-69",AND(AG409&gt;=50,AG409&lt;60),"50-59",AND(AG409&gt;=40,AG409&lt;50),"40-49",AND(AG409&gt;=30,AG409&lt;40),"30-39",AND(AG409&gt;=20,AG409&lt;30),"20-29")</f>
        <v>40-49</v>
      </c>
      <c r="B409" s="1" t="str" cm="1">
        <f t="array" ref="B409">_xlfn.IFS(AO409=1,$AO$1,AP409=1,$AP$1,AQ409=1,$AQ$1,AR409=1,$AR$1,AS409=1,$AS$1)</f>
        <v>2nd Cycle</v>
      </c>
      <c r="C409" s="1" t="str" cm="1">
        <f t="array" ref="C409">_xlfn.IFS(AJ409=1,$AJ$1,AK409=1,$AK$1,AL409=1,$AL$1,AM409=1,$AM$1,AN409=1,$AN$1)</f>
        <v>Together</v>
      </c>
      <c r="D409" s="1">
        <v>1</v>
      </c>
      <c r="E409" s="1">
        <v>0</v>
      </c>
      <c r="F409" s="1" t="str" cm="1">
        <f t="array" ref="F409">_xlfn.IFS(AV409&lt;43783,"1.Low Income",AND(AV409&gt;=43783,AV409&lt;=64856),"2.Mid Income",AV409&gt;64856,"3.High Income")</f>
        <v>3.High Income</v>
      </c>
      <c r="G409" s="1" t="str" cm="1">
        <f t="array" ref="G409">_xlfn.IFS(AU409&lt;=30,"&lt;1 month",AND(AU409&gt;30,AU409&lt;=60),"1-2months",AU409&gt;60,"2months +")</f>
        <v>1-2months</v>
      </c>
      <c r="H409" s="1" t="str" cm="1">
        <f t="array" ref="H409">_xlfn.IFS(AT409&lt;5,"&lt;5times",AND(AT409&gt;=5,AT409&lt;=10),"05-10times",AND(AT409&gt;=11,AT409&lt;=15),"11-15times",AT409&gt;=16,"16times or more")</f>
        <v>&lt;5times</v>
      </c>
      <c r="I409" s="1" t="s">
        <v>99</v>
      </c>
      <c r="J409" s="1" t="str">
        <f t="shared" si="13"/>
        <v>7-8 years</v>
      </c>
      <c r="K409" s="2">
        <v>45</v>
      </c>
      <c r="L409" s="2">
        <v>7</v>
      </c>
      <c r="M409" s="2">
        <v>99</v>
      </c>
      <c r="N409" s="2">
        <v>4</v>
      </c>
      <c r="O409" s="2">
        <v>25</v>
      </c>
      <c r="P409" s="2">
        <v>43</v>
      </c>
      <c r="Q409" s="8">
        <v>0</v>
      </c>
      <c r="R409" s="8">
        <v>0</v>
      </c>
      <c r="S409" s="8">
        <v>0</v>
      </c>
      <c r="T409" s="8">
        <v>0</v>
      </c>
      <c r="U409" s="8">
        <v>0</v>
      </c>
      <c r="V409" s="8">
        <v>0</v>
      </c>
      <c r="W409" s="6">
        <v>3</v>
      </c>
      <c r="X409" s="6">
        <v>4</v>
      </c>
      <c r="Y409" s="6">
        <v>1</v>
      </c>
      <c r="Z409" s="6">
        <v>4</v>
      </c>
      <c r="AB409" s="1">
        <v>338</v>
      </c>
      <c r="AC409" s="1">
        <v>247</v>
      </c>
      <c r="AD409" s="1">
        <v>0</v>
      </c>
      <c r="AE409" s="1">
        <v>3</v>
      </c>
      <c r="AF409" s="1">
        <v>11</v>
      </c>
      <c r="AG409" s="1">
        <v>48</v>
      </c>
      <c r="AH409" s="1">
        <v>2721</v>
      </c>
      <c r="AI409" s="11">
        <f t="shared" si="12"/>
        <v>7.4547945205479449</v>
      </c>
      <c r="AJ409" s="1">
        <v>0</v>
      </c>
      <c r="AK409" s="1">
        <v>0</v>
      </c>
      <c r="AL409" s="1">
        <v>0</v>
      </c>
      <c r="AM409" s="1">
        <v>1</v>
      </c>
      <c r="AN409" s="1">
        <v>0</v>
      </c>
      <c r="AO409" s="1">
        <v>1</v>
      </c>
      <c r="AP409" s="1">
        <v>0</v>
      </c>
      <c r="AQ409" s="1">
        <v>0</v>
      </c>
      <c r="AR409" s="1">
        <v>0</v>
      </c>
      <c r="AS409" s="1">
        <v>0</v>
      </c>
      <c r="AT409" s="1">
        <v>3</v>
      </c>
      <c r="AU409" s="1">
        <v>56</v>
      </c>
      <c r="AV409" s="1">
        <v>70053</v>
      </c>
    </row>
    <row r="410" spans="1:48" s="1" customFormat="1" x14ac:dyDescent="0.25">
      <c r="A410" s="1" t="str" cm="1">
        <f t="array" ref="A410">_xlfn.IFS(AG410&gt;=70,"70 and Older",AND(AG410&gt;=60,AG410&lt;70),"60-69",AND(AG410&gt;=50,AG410&lt;60),"50-59",AND(AG410&gt;=40,AG410&lt;50),"40-49",AND(AG410&gt;=30,AG410&lt;40),"30-39",AND(AG410&gt;=20,AG410&lt;30),"20-29")</f>
        <v>50-59</v>
      </c>
      <c r="B410" s="1" t="str" cm="1">
        <f t="array" ref="B410">_xlfn.IFS(AO410=1,$AO$1,AP410=1,$AP$1,AQ410=1,$AQ$1,AR410=1,$AR$1,AS410=1,$AS$1)</f>
        <v>Graduation</v>
      </c>
      <c r="C410" s="1" t="str" cm="1">
        <f t="array" ref="C410">_xlfn.IFS(AJ410=1,$AJ$1,AK410=1,$AK$1,AL410=1,$AL$1,AM410=1,$AM$1,AN410=1,$AN$1)</f>
        <v>Divorced</v>
      </c>
      <c r="D410" s="1">
        <v>0</v>
      </c>
      <c r="E410" s="1">
        <v>1</v>
      </c>
      <c r="F410" s="1" t="str" cm="1">
        <f t="array" ref="F410">_xlfn.IFS(AV410&lt;43783,"1.Low Income",AND(AV410&gt;=43783,AV410&lt;=64856),"2.Mid Income",AV410&gt;64856,"3.High Income")</f>
        <v>3.High Income</v>
      </c>
      <c r="G410" s="1" t="str" cm="1">
        <f t="array" ref="G410">_xlfn.IFS(AU410&lt;=30,"&lt;1 month",AND(AU410&gt;30,AU410&lt;=60),"1-2months",AU410&gt;60,"2months +")</f>
        <v>2months +</v>
      </c>
      <c r="H410" s="1" t="str" cm="1">
        <f t="array" ref="H410">_xlfn.IFS(AT410&lt;5,"&lt;5times",AND(AT410&gt;=5,AT410&lt;=10),"05-10times",AND(AT410&gt;=11,AT410&lt;=15),"11-15times",AT410&gt;=16,"16times or more")</f>
        <v>&lt;5times</v>
      </c>
      <c r="I410" s="1" t="s">
        <v>99</v>
      </c>
      <c r="J410" s="1" t="str">
        <f t="shared" si="13"/>
        <v>7-8 years</v>
      </c>
      <c r="K410" s="2">
        <v>572</v>
      </c>
      <c r="L410" s="2">
        <v>19</v>
      </c>
      <c r="M410" s="2">
        <v>286</v>
      </c>
      <c r="N410" s="2">
        <v>50</v>
      </c>
      <c r="O410" s="2">
        <v>38</v>
      </c>
      <c r="P410" s="2">
        <v>248</v>
      </c>
      <c r="Q410" s="8">
        <v>0</v>
      </c>
      <c r="R410" s="8">
        <v>0</v>
      </c>
      <c r="S410" s="8">
        <v>0</v>
      </c>
      <c r="T410" s="8">
        <v>0</v>
      </c>
      <c r="U410" s="8">
        <v>0</v>
      </c>
      <c r="V410" s="8">
        <v>0</v>
      </c>
      <c r="W410" s="6">
        <v>3</v>
      </c>
      <c r="X410" s="6">
        <v>6</v>
      </c>
      <c r="Y410" s="6">
        <v>3</v>
      </c>
      <c r="Z410" s="6">
        <v>5</v>
      </c>
      <c r="AB410" s="1">
        <v>372</v>
      </c>
      <c r="AC410" s="1">
        <v>247</v>
      </c>
      <c r="AD410" s="1">
        <v>1</v>
      </c>
      <c r="AE410" s="1">
        <v>3</v>
      </c>
      <c r="AF410" s="1">
        <v>11</v>
      </c>
      <c r="AG410" s="1">
        <v>50</v>
      </c>
      <c r="AH410" s="1">
        <v>2720</v>
      </c>
      <c r="AI410" s="11">
        <f t="shared" si="12"/>
        <v>7.4520547945205475</v>
      </c>
      <c r="AJ410" s="1">
        <v>1</v>
      </c>
      <c r="AK410" s="1">
        <v>0</v>
      </c>
      <c r="AL410" s="1">
        <v>0</v>
      </c>
      <c r="AM410" s="1">
        <v>0</v>
      </c>
      <c r="AN410" s="1">
        <v>0</v>
      </c>
      <c r="AO410" s="1">
        <v>0</v>
      </c>
      <c r="AP410" s="1">
        <v>0</v>
      </c>
      <c r="AQ410" s="1">
        <v>1</v>
      </c>
      <c r="AR410" s="1">
        <v>0</v>
      </c>
      <c r="AS410" s="1">
        <v>0</v>
      </c>
      <c r="AT410" s="1">
        <v>2</v>
      </c>
      <c r="AU410" s="1">
        <v>66</v>
      </c>
      <c r="AV410" s="1">
        <v>81574</v>
      </c>
    </row>
    <row r="411" spans="1:48" s="1" customFormat="1" x14ac:dyDescent="0.25">
      <c r="A411" s="1" t="str" cm="1">
        <f t="array" ref="A411">_xlfn.IFS(AG411&gt;=70,"70 and Older",AND(AG411&gt;=60,AG411&lt;70),"60-69",AND(AG411&gt;=50,AG411&lt;60),"50-59",AND(AG411&gt;=40,AG411&lt;50),"40-49",AND(AG411&gt;=30,AG411&lt;40),"30-39",AND(AG411&gt;=20,AG411&lt;30),"20-29")</f>
        <v>20-29</v>
      </c>
      <c r="B411" s="1" t="str" cm="1">
        <f t="array" ref="B411">_xlfn.IFS(AO411=1,$AO$1,AP411=1,$AP$1,AQ411=1,$AQ$1,AR411=1,$AR$1,AS411=1,$AS$1)</f>
        <v>2nd Cycle</v>
      </c>
      <c r="C411" s="1" t="str" cm="1">
        <f t="array" ref="C411">_xlfn.IFS(AJ411=1,$AJ$1,AK411=1,$AK$1,AL411=1,$AL$1,AM411=1,$AM$1,AN411=1,$AN$1)</f>
        <v>Married</v>
      </c>
      <c r="D411" s="1">
        <v>0</v>
      </c>
      <c r="E411" s="1">
        <v>0</v>
      </c>
      <c r="F411" s="1" t="str" cm="1">
        <f t="array" ref="F411">_xlfn.IFS(AV411&lt;43783,"1.Low Income",AND(AV411&gt;=43783,AV411&lt;=64856),"2.Mid Income",AV411&gt;64856,"3.High Income")</f>
        <v>3.High Income</v>
      </c>
      <c r="G411" s="1" t="str" cm="1">
        <f t="array" ref="G411">_xlfn.IFS(AU411&lt;=30,"&lt;1 month",AND(AU411&gt;30,AU411&lt;=60),"1-2months",AU411&gt;60,"2months +")</f>
        <v>2months +</v>
      </c>
      <c r="H411" s="1" t="str" cm="1">
        <f t="array" ref="H411">_xlfn.IFS(AT411&lt;5,"&lt;5times",AND(AT411&gt;=5,AT411&lt;=10),"05-10times",AND(AT411&gt;=11,AT411&lt;=15),"11-15times",AT411&gt;=16,"16times or more")</f>
        <v>&lt;5times</v>
      </c>
      <c r="I411" s="1" t="s">
        <v>99</v>
      </c>
      <c r="J411" s="1" t="str">
        <f t="shared" si="13"/>
        <v>7-8 years</v>
      </c>
      <c r="K411" s="2">
        <v>179</v>
      </c>
      <c r="L411" s="2">
        <v>21</v>
      </c>
      <c r="M411" s="2">
        <v>273</v>
      </c>
      <c r="N411" s="2">
        <v>0</v>
      </c>
      <c r="O411" s="2">
        <v>21</v>
      </c>
      <c r="P411" s="2">
        <v>63</v>
      </c>
      <c r="Q411" s="8">
        <v>1</v>
      </c>
      <c r="R411" s="8">
        <v>0</v>
      </c>
      <c r="S411" s="8">
        <v>1</v>
      </c>
      <c r="T411" s="8">
        <v>0</v>
      </c>
      <c r="U411" s="8">
        <v>1</v>
      </c>
      <c r="V411" s="8">
        <v>1</v>
      </c>
      <c r="W411" s="6">
        <v>1</v>
      </c>
      <c r="X411" s="6">
        <v>6</v>
      </c>
      <c r="Y411" s="6">
        <v>10</v>
      </c>
      <c r="Z411" s="6">
        <v>6</v>
      </c>
      <c r="AB411" s="1">
        <v>912</v>
      </c>
      <c r="AC411" s="1">
        <v>863</v>
      </c>
      <c r="AD411" s="1">
        <v>0</v>
      </c>
      <c r="AE411" s="1">
        <v>3</v>
      </c>
      <c r="AF411" s="1">
        <v>11</v>
      </c>
      <c r="AG411" s="1">
        <v>28</v>
      </c>
      <c r="AH411" s="1">
        <v>2720</v>
      </c>
      <c r="AI411" s="11">
        <f t="shared" si="12"/>
        <v>7.4520547945205475</v>
      </c>
      <c r="AJ411" s="1">
        <v>0</v>
      </c>
      <c r="AK411" s="1">
        <v>1</v>
      </c>
      <c r="AL411" s="1">
        <v>0</v>
      </c>
      <c r="AM411" s="1">
        <v>0</v>
      </c>
      <c r="AN411" s="1">
        <v>0</v>
      </c>
      <c r="AO411" s="1">
        <v>1</v>
      </c>
      <c r="AP411" s="1">
        <v>0</v>
      </c>
      <c r="AQ411" s="1">
        <v>0</v>
      </c>
      <c r="AR411" s="1">
        <v>0</v>
      </c>
      <c r="AS411" s="1">
        <v>0</v>
      </c>
      <c r="AT411" s="1">
        <v>2</v>
      </c>
      <c r="AU411" s="1">
        <v>71</v>
      </c>
      <c r="AV411" s="1">
        <v>76081</v>
      </c>
    </row>
    <row r="412" spans="1:48" s="1" customFormat="1" x14ac:dyDescent="0.25">
      <c r="A412" s="1" t="str" cm="1">
        <f t="array" ref="A412">_xlfn.IFS(AG412&gt;=70,"70 and Older",AND(AG412&gt;=60,AG412&lt;70),"60-69",AND(AG412&gt;=50,AG412&lt;60),"50-59",AND(AG412&gt;=40,AG412&lt;50),"40-49",AND(AG412&gt;=30,AG412&lt;40),"30-39",AND(AG412&gt;=20,AG412&lt;30),"20-29")</f>
        <v>40-49</v>
      </c>
      <c r="B412" s="1" t="str" cm="1">
        <f t="array" ref="B412">_xlfn.IFS(AO412=1,$AO$1,AP412=1,$AP$1,AQ412=1,$AQ$1,AR412=1,$AR$1,AS412=1,$AS$1)</f>
        <v>2nd Cycle</v>
      </c>
      <c r="C412" s="1" t="str" cm="1">
        <f t="array" ref="C412">_xlfn.IFS(AJ412=1,$AJ$1,AK412=1,$AK$1,AL412=1,$AL$1,AM412=1,$AM$1,AN412=1,$AN$1)</f>
        <v>Married</v>
      </c>
      <c r="D412" s="1">
        <v>0</v>
      </c>
      <c r="E412" s="1">
        <v>0</v>
      </c>
      <c r="F412" s="1" t="str" cm="1">
        <f t="array" ref="F412">_xlfn.IFS(AV412&lt;43783,"1.Low Income",AND(AV412&gt;=43783,AV412&lt;=64856),"2.Mid Income",AV412&gt;64856,"3.High Income")</f>
        <v>3.High Income</v>
      </c>
      <c r="G412" s="1" t="str" cm="1">
        <f t="array" ref="G412">_xlfn.IFS(AU412&lt;=30,"&lt;1 month",AND(AU412&gt;30,AU412&lt;=60),"1-2months",AU412&gt;60,"2months +")</f>
        <v>1-2months</v>
      </c>
      <c r="H412" s="1" t="str" cm="1">
        <f t="array" ref="H412">_xlfn.IFS(AT412&lt;5,"&lt;5times",AND(AT412&gt;=5,AT412&lt;=10),"05-10times",AND(AT412&gt;=11,AT412&lt;=15),"11-15times",AT412&gt;=16,"16times or more")</f>
        <v>&lt;5times</v>
      </c>
      <c r="I412" s="1" t="s">
        <v>99</v>
      </c>
      <c r="J412" s="1" t="str">
        <f t="shared" si="13"/>
        <v>7-8 years</v>
      </c>
      <c r="K412" s="2">
        <v>227</v>
      </c>
      <c r="L412" s="2">
        <v>151</v>
      </c>
      <c r="M412" s="2">
        <v>573</v>
      </c>
      <c r="N412" s="2">
        <v>98</v>
      </c>
      <c r="O412" s="2">
        <v>54</v>
      </c>
      <c r="P412" s="2">
        <v>31</v>
      </c>
      <c r="Q412" s="8">
        <v>0</v>
      </c>
      <c r="R412" s="8">
        <v>0</v>
      </c>
      <c r="S412" s="8">
        <v>0</v>
      </c>
      <c r="T412" s="8">
        <v>0</v>
      </c>
      <c r="U412" s="8">
        <v>0</v>
      </c>
      <c r="V412" s="8">
        <v>0</v>
      </c>
      <c r="W412" s="6">
        <v>1</v>
      </c>
      <c r="X412" s="6">
        <v>3</v>
      </c>
      <c r="Y412" s="6">
        <v>4</v>
      </c>
      <c r="Z412" s="6">
        <v>9</v>
      </c>
      <c r="AB412" s="1">
        <v>1302</v>
      </c>
      <c r="AC412" s="1">
        <v>1285</v>
      </c>
      <c r="AD412" s="1">
        <v>0</v>
      </c>
      <c r="AE412" s="1">
        <v>3</v>
      </c>
      <c r="AF412" s="1">
        <v>11</v>
      </c>
      <c r="AG412" s="1">
        <v>49</v>
      </c>
      <c r="AH412" s="1">
        <v>2719</v>
      </c>
      <c r="AI412" s="11">
        <f t="shared" si="12"/>
        <v>7.4493150684931511</v>
      </c>
      <c r="AJ412" s="1">
        <v>0</v>
      </c>
      <c r="AK412" s="1">
        <v>1</v>
      </c>
      <c r="AL412" s="1">
        <v>0</v>
      </c>
      <c r="AM412" s="1">
        <v>0</v>
      </c>
      <c r="AN412" s="1">
        <v>0</v>
      </c>
      <c r="AO412" s="1">
        <v>1</v>
      </c>
      <c r="AP412" s="1">
        <v>0</v>
      </c>
      <c r="AQ412" s="1">
        <v>0</v>
      </c>
      <c r="AR412" s="1">
        <v>0</v>
      </c>
      <c r="AS412" s="1">
        <v>0</v>
      </c>
      <c r="AT412" s="1">
        <v>1</v>
      </c>
      <c r="AU412" s="1">
        <v>54</v>
      </c>
      <c r="AV412" s="1">
        <v>90300</v>
      </c>
    </row>
    <row r="413" spans="1:48" s="1" customFormat="1" x14ac:dyDescent="0.25">
      <c r="A413" s="1" t="str" cm="1">
        <f t="array" ref="A413">_xlfn.IFS(AG413&gt;=70,"70 and Older",AND(AG413&gt;=60,AG413&lt;70),"60-69",AND(AG413&gt;=50,AG413&lt;60),"50-59",AND(AG413&gt;=40,AG413&lt;50),"40-49",AND(AG413&gt;=30,AG413&lt;40),"30-39",AND(AG413&gt;=20,AG413&lt;30),"20-29")</f>
        <v>70 and Older</v>
      </c>
      <c r="B413" s="1" t="str" cm="1">
        <f t="array" ref="B413">_xlfn.IFS(AO413=1,$AO$1,AP413=1,$AP$1,AQ413=1,$AQ$1,AR413=1,$AR$1,AS413=1,$AS$1)</f>
        <v>PhD</v>
      </c>
      <c r="C413" s="1" t="str" cm="1">
        <f t="array" ref="C413">_xlfn.IFS(AJ413=1,$AJ$1,AK413=1,$AK$1,AL413=1,$AL$1,AM413=1,$AM$1,AN413=1,$AN$1)</f>
        <v>Married</v>
      </c>
      <c r="D413" s="1">
        <v>0</v>
      </c>
      <c r="E413" s="1">
        <v>0</v>
      </c>
      <c r="F413" s="1" t="str" cm="1">
        <f t="array" ref="F413">_xlfn.IFS(AV413&lt;43783,"1.Low Income",AND(AV413&gt;=43783,AV413&lt;=64856),"2.Mid Income",AV413&gt;64856,"3.High Income")</f>
        <v>3.High Income</v>
      </c>
      <c r="G413" s="1" t="str" cm="1">
        <f t="array" ref="G413">_xlfn.IFS(AU413&lt;=30,"&lt;1 month",AND(AU413&gt;30,AU413&lt;=60),"1-2months",AU413&gt;60,"2months +")</f>
        <v>2months +</v>
      </c>
      <c r="H413" s="1" t="str" cm="1">
        <f t="array" ref="H413">_xlfn.IFS(AT413&lt;5,"&lt;5times",AND(AT413&gt;=5,AT413&lt;=10),"05-10times",AND(AT413&gt;=11,AT413&lt;=15),"11-15times",AT413&gt;=16,"16times or more")</f>
        <v>&lt;5times</v>
      </c>
      <c r="I413" s="1" t="s">
        <v>99</v>
      </c>
      <c r="J413" s="1" t="str">
        <f t="shared" si="13"/>
        <v>7-8 years</v>
      </c>
      <c r="K413" s="2">
        <v>968</v>
      </c>
      <c r="L413" s="2">
        <v>147</v>
      </c>
      <c r="M413" s="2">
        <v>842</v>
      </c>
      <c r="N413" s="2">
        <v>137</v>
      </c>
      <c r="O413" s="2">
        <v>42</v>
      </c>
      <c r="P413" s="2">
        <v>210</v>
      </c>
      <c r="Q413" s="8">
        <v>1</v>
      </c>
      <c r="R413" s="8">
        <v>0</v>
      </c>
      <c r="S413" s="8">
        <v>1</v>
      </c>
      <c r="T413" s="8">
        <v>0</v>
      </c>
      <c r="U413" s="8">
        <v>1</v>
      </c>
      <c r="V413" s="8">
        <v>1</v>
      </c>
      <c r="W413" s="6">
        <v>1</v>
      </c>
      <c r="X413" s="6">
        <v>5</v>
      </c>
      <c r="Y413" s="6">
        <v>7</v>
      </c>
      <c r="Z413" s="6">
        <v>10</v>
      </c>
      <c r="AB413" s="1">
        <v>1207</v>
      </c>
      <c r="AC413" s="1">
        <v>1096</v>
      </c>
      <c r="AD413" s="1">
        <v>2</v>
      </c>
      <c r="AE413" s="1">
        <v>3</v>
      </c>
      <c r="AF413" s="1">
        <v>11</v>
      </c>
      <c r="AG413" s="1">
        <v>72</v>
      </c>
      <c r="AH413" s="1">
        <v>2719</v>
      </c>
      <c r="AI413" s="11">
        <f t="shared" si="12"/>
        <v>7.4493150684931511</v>
      </c>
      <c r="AJ413" s="1">
        <v>0</v>
      </c>
      <c r="AK413" s="1">
        <v>1</v>
      </c>
      <c r="AL413" s="1">
        <v>0</v>
      </c>
      <c r="AM413" s="1">
        <v>0</v>
      </c>
      <c r="AN413" s="1">
        <v>0</v>
      </c>
      <c r="AO413" s="1">
        <v>0</v>
      </c>
      <c r="AP413" s="1">
        <v>0</v>
      </c>
      <c r="AQ413" s="1">
        <v>0</v>
      </c>
      <c r="AR413" s="1">
        <v>0</v>
      </c>
      <c r="AS413" s="1">
        <v>1</v>
      </c>
      <c r="AT413" s="1">
        <v>1</v>
      </c>
      <c r="AU413" s="1">
        <v>85</v>
      </c>
      <c r="AV413" s="1">
        <v>85693</v>
      </c>
    </row>
    <row r="414" spans="1:48" s="1" customFormat="1" x14ac:dyDescent="0.25">
      <c r="A414" s="1" t="str" cm="1">
        <f t="array" ref="A414">_xlfn.IFS(AG414&gt;=70,"70 and Older",AND(AG414&gt;=60,AG414&lt;70),"60-69",AND(AG414&gt;=50,AG414&lt;60),"50-59",AND(AG414&gt;=40,AG414&lt;50),"40-49",AND(AG414&gt;=30,AG414&lt;40),"30-39",AND(AG414&gt;=20,AG414&lt;30),"20-29")</f>
        <v>60-69</v>
      </c>
      <c r="B414" s="1" t="str" cm="1">
        <f t="array" ref="B414">_xlfn.IFS(AO414=1,$AO$1,AP414=1,$AP$1,AQ414=1,$AQ$1,AR414=1,$AR$1,AS414=1,$AS$1)</f>
        <v>Graduation</v>
      </c>
      <c r="C414" s="1" t="str" cm="1">
        <f t="array" ref="C414">_xlfn.IFS(AJ414=1,$AJ$1,AK414=1,$AK$1,AL414=1,$AL$1,AM414=1,$AM$1,AN414=1,$AN$1)</f>
        <v>Divorced</v>
      </c>
      <c r="D414" s="1">
        <v>1</v>
      </c>
      <c r="E414" s="1">
        <v>1</v>
      </c>
      <c r="F414" s="1" t="str" cm="1">
        <f t="array" ref="F414">_xlfn.IFS(AV414&lt;43783,"1.Low Income",AND(AV414&gt;=43783,AV414&lt;=64856),"2.Mid Income",AV414&gt;64856,"3.High Income")</f>
        <v>3.High Income</v>
      </c>
      <c r="G414" s="1" t="str" cm="1">
        <f t="array" ref="G414">_xlfn.IFS(AU414&lt;=30,"&lt;1 month",AND(AU414&gt;30,AU414&lt;=60),"1-2months",AU414&gt;60,"2months +")</f>
        <v>2months +</v>
      </c>
      <c r="H414" s="1" t="str" cm="1">
        <f t="array" ref="H414">_xlfn.IFS(AT414&lt;5,"&lt;5times",AND(AT414&gt;=5,AT414&lt;=10),"05-10times",AND(AT414&gt;=11,AT414&lt;=15),"11-15times",AT414&gt;=16,"16times or more")</f>
        <v>&lt;5times</v>
      </c>
      <c r="I414" s="1" t="s">
        <v>99</v>
      </c>
      <c r="J414" s="1" t="str">
        <f t="shared" si="13"/>
        <v>7-8 years</v>
      </c>
      <c r="K414" s="2">
        <v>490</v>
      </c>
      <c r="L414" s="2">
        <v>0</v>
      </c>
      <c r="M414" s="2">
        <v>184</v>
      </c>
      <c r="N414" s="2">
        <v>10</v>
      </c>
      <c r="O414" s="2">
        <v>28</v>
      </c>
      <c r="P414" s="2">
        <v>21</v>
      </c>
      <c r="Q414" s="8">
        <v>0</v>
      </c>
      <c r="R414" s="8">
        <v>0</v>
      </c>
      <c r="S414" s="8">
        <v>0</v>
      </c>
      <c r="T414" s="8">
        <v>0</v>
      </c>
      <c r="U414" s="8">
        <v>0</v>
      </c>
      <c r="V414" s="8">
        <v>0</v>
      </c>
      <c r="W414" s="6">
        <v>12</v>
      </c>
      <c r="X414" s="6">
        <v>7</v>
      </c>
      <c r="Y414" s="6">
        <v>4</v>
      </c>
      <c r="Z414" s="6">
        <v>9</v>
      </c>
      <c r="AB414" s="1">
        <v>671</v>
      </c>
      <c r="AC414" s="1">
        <v>612</v>
      </c>
      <c r="AD414" s="1">
        <v>0</v>
      </c>
      <c r="AE414" s="1">
        <v>3</v>
      </c>
      <c r="AF414" s="1">
        <v>11</v>
      </c>
      <c r="AG414" s="1">
        <v>61</v>
      </c>
      <c r="AH414" s="1">
        <v>2719</v>
      </c>
      <c r="AI414" s="11">
        <f t="shared" si="12"/>
        <v>7.4493150684931511</v>
      </c>
      <c r="AJ414" s="1">
        <v>1</v>
      </c>
      <c r="AK414" s="1">
        <v>0</v>
      </c>
      <c r="AL414" s="1">
        <v>0</v>
      </c>
      <c r="AM414" s="1">
        <v>0</v>
      </c>
      <c r="AN414" s="1">
        <v>0</v>
      </c>
      <c r="AO414" s="1">
        <v>0</v>
      </c>
      <c r="AP414" s="1">
        <v>0</v>
      </c>
      <c r="AQ414" s="1">
        <v>1</v>
      </c>
      <c r="AR414" s="1">
        <v>0</v>
      </c>
      <c r="AS414" s="1">
        <v>0</v>
      </c>
      <c r="AT414" s="1">
        <v>4</v>
      </c>
      <c r="AU414" s="1">
        <v>86</v>
      </c>
      <c r="AV414" s="1">
        <v>67432</v>
      </c>
    </row>
    <row r="415" spans="1:48" s="1" customFormat="1" x14ac:dyDescent="0.25">
      <c r="A415" s="1" t="str" cm="1">
        <f t="array" ref="A415">_xlfn.IFS(AG415&gt;=70,"70 and Older",AND(AG415&gt;=60,AG415&lt;70),"60-69",AND(AG415&gt;=50,AG415&lt;60),"50-59",AND(AG415&gt;=40,AG415&lt;50),"40-49",AND(AG415&gt;=30,AG415&lt;40),"30-39",AND(AG415&gt;=20,AG415&lt;30),"20-29")</f>
        <v>40-49</v>
      </c>
      <c r="B415" s="1" t="str" cm="1">
        <f t="array" ref="B415">_xlfn.IFS(AO415=1,$AO$1,AP415=1,$AP$1,AQ415=1,$AQ$1,AR415=1,$AR$1,AS415=1,$AS$1)</f>
        <v>Graduation</v>
      </c>
      <c r="C415" s="1" t="str" cm="1">
        <f t="array" ref="C415">_xlfn.IFS(AJ415=1,$AJ$1,AK415=1,$AK$1,AL415=1,$AL$1,AM415=1,$AM$1,AN415=1,$AN$1)</f>
        <v>Together</v>
      </c>
      <c r="D415" s="1">
        <v>0</v>
      </c>
      <c r="E415" s="1">
        <v>1</v>
      </c>
      <c r="F415" s="1" t="str" cm="1">
        <f t="array" ref="F415">_xlfn.IFS(AV415&lt;43783,"1.Low Income",AND(AV415&gt;=43783,AV415&lt;=64856),"2.Mid Income",AV415&gt;64856,"3.High Income")</f>
        <v>2.Mid Income</v>
      </c>
      <c r="G415" s="1" t="str" cm="1">
        <f t="array" ref="G415">_xlfn.IFS(AU415&lt;=30,"&lt;1 month",AND(AU415&gt;30,AU415&lt;=60),"1-2months",AU415&gt;60,"2months +")</f>
        <v>&lt;1 month</v>
      </c>
      <c r="H415" s="1" t="str" cm="1">
        <f t="array" ref="H415">_xlfn.IFS(AT415&lt;5,"&lt;5times",AND(AT415&gt;=5,AT415&lt;=10),"05-10times",AND(AT415&gt;=11,AT415&lt;=15),"11-15times",AT415&gt;=16,"16times or more")</f>
        <v>05-10times</v>
      </c>
      <c r="I415" s="1" t="s">
        <v>99</v>
      </c>
      <c r="J415" s="1" t="str">
        <f t="shared" si="13"/>
        <v>7-8 years</v>
      </c>
      <c r="K415" s="2">
        <v>302</v>
      </c>
      <c r="L415" s="2">
        <v>29</v>
      </c>
      <c r="M415" s="2">
        <v>131</v>
      </c>
      <c r="N415" s="2">
        <v>32</v>
      </c>
      <c r="O415" s="2">
        <v>0</v>
      </c>
      <c r="P415" s="2">
        <v>27</v>
      </c>
      <c r="Q415" s="8">
        <v>0</v>
      </c>
      <c r="R415" s="8">
        <v>0</v>
      </c>
      <c r="S415" s="8">
        <v>0</v>
      </c>
      <c r="T415" s="8">
        <v>0</v>
      </c>
      <c r="U415" s="8">
        <v>0</v>
      </c>
      <c r="V415" s="8">
        <v>0</v>
      </c>
      <c r="W415" s="6">
        <v>6</v>
      </c>
      <c r="X415" s="6">
        <v>8</v>
      </c>
      <c r="Y415" s="6">
        <v>1</v>
      </c>
      <c r="Z415" s="6">
        <v>7</v>
      </c>
      <c r="AB415" s="1">
        <v>39</v>
      </c>
      <c r="AC415" s="1">
        <v>37</v>
      </c>
      <c r="AD415" s="1">
        <v>0</v>
      </c>
      <c r="AE415" s="1">
        <v>3</v>
      </c>
      <c r="AF415" s="1">
        <v>11</v>
      </c>
      <c r="AG415" s="1">
        <v>40</v>
      </c>
      <c r="AH415" s="1">
        <v>2719</v>
      </c>
      <c r="AI415" s="11">
        <f t="shared" si="12"/>
        <v>7.4493150684931511</v>
      </c>
      <c r="AJ415" s="1">
        <v>0</v>
      </c>
      <c r="AK415" s="1">
        <v>0</v>
      </c>
      <c r="AL415" s="1">
        <v>0</v>
      </c>
      <c r="AM415" s="1">
        <v>1</v>
      </c>
      <c r="AN415" s="1">
        <v>0</v>
      </c>
      <c r="AO415" s="1">
        <v>0</v>
      </c>
      <c r="AP415" s="1">
        <v>0</v>
      </c>
      <c r="AQ415" s="1">
        <v>1</v>
      </c>
      <c r="AR415" s="1">
        <v>0</v>
      </c>
      <c r="AS415" s="1">
        <v>0</v>
      </c>
      <c r="AT415" s="1">
        <v>5</v>
      </c>
      <c r="AU415" s="1">
        <v>9</v>
      </c>
      <c r="AV415" s="1">
        <v>62159</v>
      </c>
    </row>
    <row r="416" spans="1:48" s="1" customFormat="1" x14ac:dyDescent="0.25">
      <c r="A416" s="1" t="str" cm="1">
        <f t="array" ref="A416">_xlfn.IFS(AG416&gt;=70,"70 and Older",AND(AG416&gt;=60,AG416&lt;70),"60-69",AND(AG416&gt;=50,AG416&lt;60),"50-59",AND(AG416&gt;=40,AG416&lt;50),"40-49",AND(AG416&gt;=30,AG416&lt;40),"30-39",AND(AG416&gt;=20,AG416&lt;30),"20-29")</f>
        <v>40-49</v>
      </c>
      <c r="B416" s="1" t="str" cm="1">
        <f t="array" ref="B416">_xlfn.IFS(AO416=1,$AO$1,AP416=1,$AP$1,AQ416=1,$AQ$1,AR416=1,$AR$1,AS416=1,$AS$1)</f>
        <v>Graduation</v>
      </c>
      <c r="C416" s="1" t="str" cm="1">
        <f t="array" ref="C416">_xlfn.IFS(AJ416=1,$AJ$1,AK416=1,$AK$1,AL416=1,$AL$1,AM416=1,$AM$1,AN416=1,$AN$1)</f>
        <v>Single</v>
      </c>
      <c r="D416" s="1">
        <v>1</v>
      </c>
      <c r="E416" s="1">
        <v>1</v>
      </c>
      <c r="F416" s="1" t="str" cm="1">
        <f t="array" ref="F416">_xlfn.IFS(AV416&lt;43783,"1.Low Income",AND(AV416&gt;=43783,AV416&lt;=64856),"2.Mid Income",AV416&gt;64856,"3.High Income")</f>
        <v>3.High Income</v>
      </c>
      <c r="G416" s="1" t="str" cm="1">
        <f t="array" ref="G416">_xlfn.IFS(AU416&lt;=30,"&lt;1 month",AND(AU416&gt;30,AU416&lt;=60),"1-2months",AU416&gt;60,"2months +")</f>
        <v>&lt;1 month</v>
      </c>
      <c r="H416" s="1" t="str" cm="1">
        <f t="array" ref="H416">_xlfn.IFS(AT416&lt;5,"&lt;5times",AND(AT416&gt;=5,AT416&lt;=10),"05-10times",AND(AT416&gt;=11,AT416&lt;=15),"11-15times",AT416&gt;=16,"16times or more")</f>
        <v>&lt;5times</v>
      </c>
      <c r="I416" s="1" t="s">
        <v>99</v>
      </c>
      <c r="J416" s="1" t="str">
        <f t="shared" si="13"/>
        <v>7-8 years</v>
      </c>
      <c r="K416" s="2">
        <v>27</v>
      </c>
      <c r="L416" s="2">
        <v>0</v>
      </c>
      <c r="M416" s="2">
        <v>10</v>
      </c>
      <c r="N416" s="2">
        <v>0</v>
      </c>
      <c r="O416" s="2">
        <v>0</v>
      </c>
      <c r="P416" s="2">
        <v>4</v>
      </c>
      <c r="Q416" s="8">
        <v>0</v>
      </c>
      <c r="R416" s="8">
        <v>0</v>
      </c>
      <c r="S416" s="8">
        <v>0</v>
      </c>
      <c r="T416" s="8">
        <v>0</v>
      </c>
      <c r="U416" s="8">
        <v>0</v>
      </c>
      <c r="V416" s="8">
        <v>0</v>
      </c>
      <c r="W416" s="6">
        <v>4</v>
      </c>
      <c r="X416" s="6">
        <v>2</v>
      </c>
      <c r="Y416" s="6">
        <v>0</v>
      </c>
      <c r="Z416" s="6">
        <v>4</v>
      </c>
      <c r="AB416" s="1">
        <v>188</v>
      </c>
      <c r="AC416" s="1">
        <v>185</v>
      </c>
      <c r="AD416" s="1">
        <v>0</v>
      </c>
      <c r="AE416" s="1">
        <v>3</v>
      </c>
      <c r="AF416" s="1">
        <v>11</v>
      </c>
      <c r="AG416" s="1">
        <v>43</v>
      </c>
      <c r="AH416" s="1">
        <v>2717</v>
      </c>
      <c r="AI416" s="11">
        <f t="shared" si="12"/>
        <v>7.4438356164383563</v>
      </c>
      <c r="AJ416" s="1">
        <v>0</v>
      </c>
      <c r="AK416" s="1">
        <v>0</v>
      </c>
      <c r="AL416" s="1">
        <v>1</v>
      </c>
      <c r="AM416" s="1">
        <v>0</v>
      </c>
      <c r="AN416" s="1">
        <v>0</v>
      </c>
      <c r="AO416" s="1">
        <v>0</v>
      </c>
      <c r="AP416" s="1">
        <v>0</v>
      </c>
      <c r="AQ416" s="1">
        <v>1</v>
      </c>
      <c r="AR416" s="1">
        <v>0</v>
      </c>
      <c r="AS416" s="1">
        <v>0</v>
      </c>
      <c r="AT416" s="1">
        <v>3</v>
      </c>
      <c r="AU416" s="1">
        <v>21</v>
      </c>
      <c r="AV416" s="1">
        <v>72298</v>
      </c>
    </row>
    <row r="417" spans="1:48" s="1" customFormat="1" x14ac:dyDescent="0.25">
      <c r="A417" s="1" t="str" cm="1">
        <f t="array" ref="A417">_xlfn.IFS(AG417&gt;=70,"70 and Older",AND(AG417&gt;=60,AG417&lt;70),"60-69",AND(AG417&gt;=50,AG417&lt;60),"50-59",AND(AG417&gt;=40,AG417&lt;50),"40-49",AND(AG417&gt;=30,AG417&lt;40),"30-39",AND(AG417&gt;=20,AG417&lt;30),"20-29")</f>
        <v>50-59</v>
      </c>
      <c r="B417" s="1" t="str" cm="1">
        <f t="array" ref="B417">_xlfn.IFS(AO417=1,$AO$1,AP417=1,$AP$1,AQ417=1,$AQ$1,AR417=1,$AR$1,AS417=1,$AS$1)</f>
        <v>Graduation</v>
      </c>
      <c r="C417" s="1" t="str" cm="1">
        <f t="array" ref="C417">_xlfn.IFS(AJ417=1,$AJ$1,AK417=1,$AK$1,AL417=1,$AL$1,AM417=1,$AM$1,AN417=1,$AN$1)</f>
        <v>Divorced</v>
      </c>
      <c r="D417" s="1">
        <v>1</v>
      </c>
      <c r="E417" s="1">
        <v>0</v>
      </c>
      <c r="F417" s="1" t="str" cm="1">
        <f t="array" ref="F417">_xlfn.IFS(AV417&lt;43783,"1.Low Income",AND(AV417&gt;=43783,AV417&lt;=64856),"2.Mid Income",AV417&gt;64856,"3.High Income")</f>
        <v>3.High Income</v>
      </c>
      <c r="G417" s="1" t="str" cm="1">
        <f t="array" ref="G417">_xlfn.IFS(AU417&lt;=30,"&lt;1 month",AND(AU417&gt;30,AU417&lt;=60),"1-2months",AU417&gt;60,"2months +")</f>
        <v>&lt;1 month</v>
      </c>
      <c r="H417" s="1" t="str" cm="1">
        <f t="array" ref="H417">_xlfn.IFS(AT417&lt;5,"&lt;5times",AND(AT417&gt;=5,AT417&lt;=10),"05-10times",AND(AT417&gt;=11,AT417&lt;=15),"11-15times",AT417&gt;=16,"16times or more")</f>
        <v>&lt;5times</v>
      </c>
      <c r="I417" s="1" t="s">
        <v>99</v>
      </c>
      <c r="J417" s="1" t="str">
        <f t="shared" si="13"/>
        <v>7-8 years</v>
      </c>
      <c r="K417" s="2">
        <v>46</v>
      </c>
      <c r="L417" s="2">
        <v>0</v>
      </c>
      <c r="M417" s="2">
        <v>30</v>
      </c>
      <c r="N417" s="2">
        <v>12</v>
      </c>
      <c r="O417" s="2">
        <v>1</v>
      </c>
      <c r="P417" s="2">
        <v>30</v>
      </c>
      <c r="Q417" s="8">
        <v>0</v>
      </c>
      <c r="R417" s="8">
        <v>0</v>
      </c>
      <c r="S417" s="8">
        <v>0</v>
      </c>
      <c r="T417" s="8">
        <v>0</v>
      </c>
      <c r="U417" s="8">
        <v>0</v>
      </c>
      <c r="V417" s="8">
        <v>0</v>
      </c>
      <c r="W417" s="6">
        <v>1</v>
      </c>
      <c r="X417" s="6">
        <v>2</v>
      </c>
      <c r="Y417" s="6">
        <v>0</v>
      </c>
      <c r="Z417" s="6">
        <v>4</v>
      </c>
      <c r="AB417" s="1">
        <v>343</v>
      </c>
      <c r="AC417" s="1">
        <v>302</v>
      </c>
      <c r="AD417" s="1">
        <v>0</v>
      </c>
      <c r="AE417" s="1">
        <v>3</v>
      </c>
      <c r="AF417" s="1">
        <v>11</v>
      </c>
      <c r="AG417" s="1">
        <v>58</v>
      </c>
      <c r="AH417" s="1">
        <v>2717</v>
      </c>
      <c r="AI417" s="11">
        <f t="shared" si="12"/>
        <v>7.4438356164383563</v>
      </c>
      <c r="AJ417" s="1">
        <v>1</v>
      </c>
      <c r="AK417" s="1">
        <v>0</v>
      </c>
      <c r="AL417" s="1">
        <v>0</v>
      </c>
      <c r="AM417" s="1">
        <v>0</v>
      </c>
      <c r="AN417" s="1">
        <v>0</v>
      </c>
      <c r="AO417" s="1">
        <v>0</v>
      </c>
      <c r="AP417" s="1">
        <v>0</v>
      </c>
      <c r="AQ417" s="1">
        <v>1</v>
      </c>
      <c r="AR417" s="1">
        <v>0</v>
      </c>
      <c r="AS417" s="1">
        <v>0</v>
      </c>
      <c r="AT417" s="1">
        <v>4</v>
      </c>
      <c r="AU417" s="1">
        <v>1</v>
      </c>
      <c r="AV417" s="1">
        <v>69476</v>
      </c>
    </row>
    <row r="418" spans="1:48" s="1" customFormat="1" x14ac:dyDescent="0.25">
      <c r="A418" s="1" t="str" cm="1">
        <f t="array" ref="A418">_xlfn.IFS(AG418&gt;=70,"70 and Older",AND(AG418&gt;=60,AG418&lt;70),"60-69",AND(AG418&gt;=50,AG418&lt;60),"50-59",AND(AG418&gt;=40,AG418&lt;50),"40-49",AND(AG418&gt;=30,AG418&lt;40),"30-39",AND(AG418&gt;=20,AG418&lt;30),"20-29")</f>
        <v>50-59</v>
      </c>
      <c r="B418" s="1" t="str" cm="1">
        <f t="array" ref="B418">_xlfn.IFS(AO418=1,$AO$1,AP418=1,$AP$1,AQ418=1,$AQ$1,AR418=1,$AR$1,AS418=1,$AS$1)</f>
        <v>Master</v>
      </c>
      <c r="C418" s="1" t="str" cm="1">
        <f t="array" ref="C418">_xlfn.IFS(AJ418=1,$AJ$1,AK418=1,$AK$1,AL418=1,$AL$1,AM418=1,$AM$1,AN418=1,$AN$1)</f>
        <v>Married</v>
      </c>
      <c r="D418" s="1">
        <v>0</v>
      </c>
      <c r="E418" s="1">
        <v>0</v>
      </c>
      <c r="F418" s="1" t="str" cm="1">
        <f t="array" ref="F418">_xlfn.IFS(AV418&lt;43783,"1.Low Income",AND(AV418&gt;=43783,AV418&lt;=64856),"2.Mid Income",AV418&gt;64856,"3.High Income")</f>
        <v>3.High Income</v>
      </c>
      <c r="G418" s="1" t="str" cm="1">
        <f t="array" ref="G418">_xlfn.IFS(AU418&lt;=30,"&lt;1 month",AND(AU418&gt;30,AU418&lt;=60),"1-2months",AU418&gt;60,"2months +")</f>
        <v>&lt;1 month</v>
      </c>
      <c r="H418" s="1" t="str" cm="1">
        <f t="array" ref="H418">_xlfn.IFS(AT418&lt;5,"&lt;5times",AND(AT418&gt;=5,AT418&lt;=10),"05-10times",AND(AT418&gt;=11,AT418&lt;=15),"11-15times",AT418&gt;=16,"16times or more")</f>
        <v>&lt;5times</v>
      </c>
      <c r="I418" s="1" t="s">
        <v>99</v>
      </c>
      <c r="J418" s="1" t="str">
        <f t="shared" si="13"/>
        <v>7-8 years</v>
      </c>
      <c r="K418" s="2">
        <v>1050</v>
      </c>
      <c r="L418" s="2">
        <v>14</v>
      </c>
      <c r="M418" s="2">
        <v>322</v>
      </c>
      <c r="N418" s="2">
        <v>0</v>
      </c>
      <c r="O418" s="2">
        <v>14</v>
      </c>
      <c r="P418" s="2">
        <v>112</v>
      </c>
      <c r="Q418" s="8">
        <v>1</v>
      </c>
      <c r="R418" s="8">
        <v>0</v>
      </c>
      <c r="S418" s="8">
        <v>1</v>
      </c>
      <c r="T418" s="8">
        <v>0</v>
      </c>
      <c r="U418" s="8">
        <v>1</v>
      </c>
      <c r="V418" s="8">
        <v>1</v>
      </c>
      <c r="W418" s="6">
        <v>1</v>
      </c>
      <c r="X418" s="6">
        <v>5</v>
      </c>
      <c r="Y418" s="6">
        <v>11</v>
      </c>
      <c r="Z418" s="6">
        <v>5</v>
      </c>
      <c r="AB418" s="1">
        <v>956</v>
      </c>
      <c r="AC418" s="1">
        <v>947</v>
      </c>
      <c r="AD418" s="1">
        <v>0</v>
      </c>
      <c r="AE418" s="1">
        <v>3</v>
      </c>
      <c r="AF418" s="1">
        <v>11</v>
      </c>
      <c r="AG418" s="1">
        <v>55</v>
      </c>
      <c r="AH418" s="1">
        <v>2716</v>
      </c>
      <c r="AI418" s="11">
        <f t="shared" si="12"/>
        <v>7.441095890410959</v>
      </c>
      <c r="AJ418" s="1">
        <v>0</v>
      </c>
      <c r="AK418" s="1">
        <v>1</v>
      </c>
      <c r="AL418" s="1">
        <v>0</v>
      </c>
      <c r="AM418" s="1">
        <v>0</v>
      </c>
      <c r="AN418" s="1">
        <v>0</v>
      </c>
      <c r="AO418" s="1">
        <v>0</v>
      </c>
      <c r="AP418" s="1">
        <v>0</v>
      </c>
      <c r="AQ418" s="1">
        <v>0</v>
      </c>
      <c r="AR418" s="1">
        <v>1</v>
      </c>
      <c r="AS418" s="1">
        <v>0</v>
      </c>
      <c r="AT418" s="1">
        <v>1</v>
      </c>
      <c r="AU418" s="1">
        <v>30</v>
      </c>
      <c r="AV418" s="1">
        <v>83829</v>
      </c>
    </row>
    <row r="419" spans="1:48" s="1" customFormat="1" x14ac:dyDescent="0.25">
      <c r="A419" s="1" t="str" cm="1">
        <f t="array" ref="A419">_xlfn.IFS(AG419&gt;=70,"70 and Older",AND(AG419&gt;=60,AG419&lt;70),"60-69",AND(AG419&gt;=50,AG419&lt;60),"50-59",AND(AG419&gt;=40,AG419&lt;50),"40-49",AND(AG419&gt;=30,AG419&lt;40),"30-39",AND(AG419&gt;=20,AG419&lt;30),"20-29")</f>
        <v>20-29</v>
      </c>
      <c r="B419" s="1" t="str" cm="1">
        <f t="array" ref="B419">_xlfn.IFS(AO419=1,$AO$1,AP419=1,$AP$1,AQ419=1,$AQ$1,AR419=1,$AR$1,AS419=1,$AS$1)</f>
        <v>Graduation</v>
      </c>
      <c r="C419" s="1" t="str" cm="1">
        <f t="array" ref="C419">_xlfn.IFS(AJ419=1,$AJ$1,AK419=1,$AK$1,AL419=1,$AL$1,AM419=1,$AM$1,AN419=1,$AN$1)</f>
        <v>Single</v>
      </c>
      <c r="D419" s="1">
        <v>0</v>
      </c>
      <c r="E419" s="1">
        <v>0</v>
      </c>
      <c r="F419" s="1" t="str" cm="1">
        <f t="array" ref="F419">_xlfn.IFS(AV419&lt;43783,"1.Low Income",AND(AV419&gt;=43783,AV419&lt;=64856),"2.Mid Income",AV419&gt;64856,"3.High Income")</f>
        <v>3.High Income</v>
      </c>
      <c r="G419" s="1" t="str" cm="1">
        <f t="array" ref="G419">_xlfn.IFS(AU419&lt;=30,"&lt;1 month",AND(AU419&gt;30,AU419&lt;=60),"1-2months",AU419&gt;60,"2months +")</f>
        <v>1-2months</v>
      </c>
      <c r="H419" s="1" t="str" cm="1">
        <f t="array" ref="H419">_xlfn.IFS(AT419&lt;5,"&lt;5times",AND(AT419&gt;=5,AT419&lt;=10),"05-10times",AND(AT419&gt;=11,AT419&lt;=15),"11-15times",AT419&gt;=16,"16times or more")</f>
        <v>&lt;5times</v>
      </c>
      <c r="I419" s="1" t="s">
        <v>99</v>
      </c>
      <c r="J419" s="1" t="str">
        <f t="shared" si="13"/>
        <v>7-8 years</v>
      </c>
      <c r="K419" s="2">
        <v>434</v>
      </c>
      <c r="L419" s="2">
        <v>22</v>
      </c>
      <c r="M419" s="2">
        <v>388</v>
      </c>
      <c r="N419" s="2">
        <v>104</v>
      </c>
      <c r="O419" s="2">
        <v>22</v>
      </c>
      <c r="P419" s="2">
        <v>34</v>
      </c>
      <c r="Q419" s="8">
        <v>1</v>
      </c>
      <c r="R419" s="8">
        <v>0</v>
      </c>
      <c r="S419" s="8">
        <v>0</v>
      </c>
      <c r="T419" s="8">
        <v>0</v>
      </c>
      <c r="U419" s="8">
        <v>0</v>
      </c>
      <c r="V419" s="8">
        <v>0</v>
      </c>
      <c r="W419" s="6">
        <v>1</v>
      </c>
      <c r="X419" s="6">
        <v>10</v>
      </c>
      <c r="Y419" s="6">
        <v>7</v>
      </c>
      <c r="Z419" s="6">
        <v>10</v>
      </c>
      <c r="AB419" s="1">
        <v>971</v>
      </c>
      <c r="AC419" s="1">
        <v>726</v>
      </c>
      <c r="AD419" s="1">
        <v>2</v>
      </c>
      <c r="AE419" s="1">
        <v>3</v>
      </c>
      <c r="AF419" s="1">
        <v>11</v>
      </c>
      <c r="AG419" s="1">
        <v>27</v>
      </c>
      <c r="AH419" s="1">
        <v>2716</v>
      </c>
      <c r="AI419" s="11">
        <f t="shared" si="12"/>
        <v>7.441095890410959</v>
      </c>
      <c r="AJ419" s="1">
        <v>0</v>
      </c>
      <c r="AK419" s="1">
        <v>0</v>
      </c>
      <c r="AL419" s="1">
        <v>1</v>
      </c>
      <c r="AM419" s="1">
        <v>0</v>
      </c>
      <c r="AN419" s="1">
        <v>0</v>
      </c>
      <c r="AO419" s="1">
        <v>0</v>
      </c>
      <c r="AP419" s="1">
        <v>0</v>
      </c>
      <c r="AQ419" s="1">
        <v>1</v>
      </c>
      <c r="AR419" s="1">
        <v>0</v>
      </c>
      <c r="AS419" s="1">
        <v>0</v>
      </c>
      <c r="AT419" s="1">
        <v>2</v>
      </c>
      <c r="AU419" s="1">
        <v>57</v>
      </c>
      <c r="AV419" s="1">
        <v>79593</v>
      </c>
    </row>
    <row r="420" spans="1:48" s="1" customFormat="1" x14ac:dyDescent="0.25">
      <c r="A420" s="1" t="str" cm="1">
        <f t="array" ref="A420">_xlfn.IFS(AG420&gt;=70,"70 and Older",AND(AG420&gt;=60,AG420&lt;70),"60-69",AND(AG420&gt;=50,AG420&lt;60),"50-59",AND(AG420&gt;=40,AG420&lt;50),"40-49",AND(AG420&gt;=30,AG420&lt;40),"30-39",AND(AG420&gt;=20,AG420&lt;30),"20-29")</f>
        <v>40-49</v>
      </c>
      <c r="B420" s="1" t="str" cm="1">
        <f t="array" ref="B420">_xlfn.IFS(AO420=1,$AO$1,AP420=1,$AP$1,AQ420=1,$AQ$1,AR420=1,$AR$1,AS420=1,$AS$1)</f>
        <v>Graduation</v>
      </c>
      <c r="C420" s="1" t="str" cm="1">
        <f t="array" ref="C420">_xlfn.IFS(AJ420=1,$AJ$1,AK420=1,$AK$1,AL420=1,$AL$1,AM420=1,$AM$1,AN420=1,$AN$1)</f>
        <v>Single</v>
      </c>
      <c r="D420" s="1">
        <v>1</v>
      </c>
      <c r="E420" s="1">
        <v>0</v>
      </c>
      <c r="F420" s="1" t="str" cm="1">
        <f t="array" ref="F420">_xlfn.IFS(AV420&lt;43783,"1.Low Income",AND(AV420&gt;=43783,AV420&lt;=64856),"2.Mid Income",AV420&gt;64856,"3.High Income")</f>
        <v>3.High Income</v>
      </c>
      <c r="G420" s="1" t="str" cm="1">
        <f t="array" ref="G420">_xlfn.IFS(AU420&lt;=30,"&lt;1 month",AND(AU420&gt;30,AU420&lt;=60),"1-2months",AU420&gt;60,"2months +")</f>
        <v>1-2months</v>
      </c>
      <c r="H420" s="1" t="str" cm="1">
        <f t="array" ref="H420">_xlfn.IFS(AT420&lt;5,"&lt;5times",AND(AT420&gt;=5,AT420&lt;=10),"05-10times",AND(AT420&gt;=11,AT420&lt;=15),"11-15times",AT420&gt;=16,"16times or more")</f>
        <v>&lt;5times</v>
      </c>
      <c r="I420" s="1" t="s">
        <v>99</v>
      </c>
      <c r="J420" s="1" t="str">
        <f t="shared" si="13"/>
        <v>7-8 years</v>
      </c>
      <c r="K420" s="2">
        <v>158</v>
      </c>
      <c r="L420" s="2">
        <v>6</v>
      </c>
      <c r="M420" s="2">
        <v>45</v>
      </c>
      <c r="N420" s="2">
        <v>8</v>
      </c>
      <c r="O420" s="2">
        <v>2</v>
      </c>
      <c r="P420" s="2">
        <v>2</v>
      </c>
      <c r="Q420" s="8">
        <v>0</v>
      </c>
      <c r="R420" s="8">
        <v>0</v>
      </c>
      <c r="S420" s="8">
        <v>0</v>
      </c>
      <c r="T420" s="8">
        <v>0</v>
      </c>
      <c r="U420" s="8">
        <v>0</v>
      </c>
      <c r="V420" s="8">
        <v>0</v>
      </c>
      <c r="W420" s="6">
        <v>7</v>
      </c>
      <c r="X420" s="6">
        <v>3</v>
      </c>
      <c r="Y420" s="6">
        <v>2</v>
      </c>
      <c r="Z420" s="6">
        <v>5</v>
      </c>
      <c r="AB420" s="1">
        <v>118</v>
      </c>
      <c r="AC420" s="1">
        <v>91</v>
      </c>
      <c r="AD420" s="1">
        <v>0</v>
      </c>
      <c r="AE420" s="1">
        <v>3</v>
      </c>
      <c r="AF420" s="1">
        <v>11</v>
      </c>
      <c r="AG420" s="1">
        <v>42</v>
      </c>
      <c r="AH420" s="1">
        <v>2716</v>
      </c>
      <c r="AI420" s="11">
        <f t="shared" si="12"/>
        <v>7.441095890410959</v>
      </c>
      <c r="AJ420" s="1">
        <v>0</v>
      </c>
      <c r="AK420" s="1">
        <v>0</v>
      </c>
      <c r="AL420" s="1">
        <v>1</v>
      </c>
      <c r="AM420" s="1">
        <v>0</v>
      </c>
      <c r="AN420" s="1">
        <v>0</v>
      </c>
      <c r="AO420" s="1">
        <v>0</v>
      </c>
      <c r="AP420" s="1">
        <v>0</v>
      </c>
      <c r="AQ420" s="1">
        <v>1</v>
      </c>
      <c r="AR420" s="1">
        <v>0</v>
      </c>
      <c r="AS420" s="1">
        <v>0</v>
      </c>
      <c r="AT420" s="1">
        <v>4</v>
      </c>
      <c r="AU420" s="1">
        <v>42</v>
      </c>
      <c r="AV420" s="1">
        <v>65333</v>
      </c>
    </row>
    <row r="421" spans="1:48" s="1" customFormat="1" x14ac:dyDescent="0.25">
      <c r="A421" s="1" t="str" cm="1">
        <f t="array" ref="A421">_xlfn.IFS(AG421&gt;=70,"70 and Older",AND(AG421&gt;=60,AG421&lt;70),"60-69",AND(AG421&gt;=50,AG421&lt;60),"50-59",AND(AG421&gt;=40,AG421&lt;50),"40-49",AND(AG421&gt;=30,AG421&lt;40),"30-39",AND(AG421&gt;=20,AG421&lt;30),"20-29")</f>
        <v>40-49</v>
      </c>
      <c r="B421" s="1" t="str" cm="1">
        <f t="array" ref="B421">_xlfn.IFS(AO421=1,$AO$1,AP421=1,$AP$1,AQ421=1,$AQ$1,AR421=1,$AR$1,AS421=1,$AS$1)</f>
        <v>Graduation</v>
      </c>
      <c r="C421" s="1" t="str" cm="1">
        <f t="array" ref="C421">_xlfn.IFS(AJ421=1,$AJ$1,AK421=1,$AK$1,AL421=1,$AL$1,AM421=1,$AM$1,AN421=1,$AN$1)</f>
        <v>Divorced</v>
      </c>
      <c r="D421" s="1">
        <v>0</v>
      </c>
      <c r="E421" s="1">
        <v>0</v>
      </c>
      <c r="F421" s="1" t="str" cm="1">
        <f t="array" ref="F421">_xlfn.IFS(AV421&lt;43783,"1.Low Income",AND(AV421&gt;=43783,AV421&lt;=64856),"2.Mid Income",AV421&gt;64856,"3.High Income")</f>
        <v>2.Mid Income</v>
      </c>
      <c r="G421" s="1" t="str" cm="1">
        <f t="array" ref="G421">_xlfn.IFS(AU421&lt;=30,"&lt;1 month",AND(AU421&gt;30,AU421&lt;=60),"1-2months",AU421&gt;60,"2months +")</f>
        <v>2months +</v>
      </c>
      <c r="H421" s="1" t="str" cm="1">
        <f t="array" ref="H421">_xlfn.IFS(AT421&lt;5,"&lt;5times",AND(AT421&gt;=5,AT421&lt;=10),"05-10times",AND(AT421&gt;=11,AT421&lt;=15),"11-15times",AT421&gt;=16,"16times or more")</f>
        <v>05-10times</v>
      </c>
      <c r="I421" s="1" t="s">
        <v>99</v>
      </c>
      <c r="J421" s="1" t="str">
        <f t="shared" si="13"/>
        <v>7-8 years</v>
      </c>
      <c r="K421" s="2">
        <v>3</v>
      </c>
      <c r="L421" s="2">
        <v>3</v>
      </c>
      <c r="M421" s="2">
        <v>14</v>
      </c>
      <c r="N421" s="2">
        <v>15</v>
      </c>
      <c r="O421" s="2">
        <v>21</v>
      </c>
      <c r="P421" s="2">
        <v>10</v>
      </c>
      <c r="Q421" s="8">
        <v>0</v>
      </c>
      <c r="R421" s="8">
        <v>0</v>
      </c>
      <c r="S421" s="8">
        <v>0</v>
      </c>
      <c r="T421" s="8">
        <v>0</v>
      </c>
      <c r="U421" s="8">
        <v>0</v>
      </c>
      <c r="V421" s="8">
        <v>1</v>
      </c>
      <c r="W421" s="6">
        <v>1</v>
      </c>
      <c r="X421" s="6">
        <v>2</v>
      </c>
      <c r="Y421" s="6">
        <v>1</v>
      </c>
      <c r="Z421" s="6">
        <v>2</v>
      </c>
      <c r="AB421" s="1">
        <v>12</v>
      </c>
      <c r="AC421" s="1">
        <v>11</v>
      </c>
      <c r="AD421" s="1">
        <v>0</v>
      </c>
      <c r="AE421" s="1">
        <v>3</v>
      </c>
      <c r="AF421" s="1">
        <v>11</v>
      </c>
      <c r="AG421" s="1">
        <v>43</v>
      </c>
      <c r="AH421" s="1">
        <v>2716</v>
      </c>
      <c r="AI421" s="11">
        <f t="shared" si="12"/>
        <v>7.441095890410959</v>
      </c>
      <c r="AJ421" s="1">
        <v>1</v>
      </c>
      <c r="AK421" s="1">
        <v>0</v>
      </c>
      <c r="AL421" s="1">
        <v>0</v>
      </c>
      <c r="AM421" s="1">
        <v>0</v>
      </c>
      <c r="AN421" s="1">
        <v>0</v>
      </c>
      <c r="AO421" s="1">
        <v>0</v>
      </c>
      <c r="AP421" s="1">
        <v>0</v>
      </c>
      <c r="AQ421" s="1">
        <v>1</v>
      </c>
      <c r="AR421" s="1">
        <v>0</v>
      </c>
      <c r="AS421" s="1">
        <v>0</v>
      </c>
      <c r="AT421" s="1">
        <v>5</v>
      </c>
      <c r="AU421" s="1">
        <v>88</v>
      </c>
      <c r="AV421" s="1">
        <v>59184</v>
      </c>
    </row>
    <row r="422" spans="1:48" s="1" customFormat="1" x14ac:dyDescent="0.25">
      <c r="A422" s="1" t="str" cm="1">
        <f t="array" ref="A422">_xlfn.IFS(AG422&gt;=70,"70 and Older",AND(AG422&gt;=60,AG422&lt;70),"60-69",AND(AG422&gt;=50,AG422&lt;60),"50-59",AND(AG422&gt;=40,AG422&lt;50),"40-49",AND(AG422&gt;=30,AG422&lt;40),"30-39",AND(AG422&gt;=20,AG422&lt;30),"20-29")</f>
        <v>60-69</v>
      </c>
      <c r="B422" s="1" t="str" cm="1">
        <f t="array" ref="B422">_xlfn.IFS(AO422=1,$AO$1,AP422=1,$AP$1,AQ422=1,$AQ$1,AR422=1,$AR$1,AS422=1,$AS$1)</f>
        <v>Graduation</v>
      </c>
      <c r="C422" s="1" t="str" cm="1">
        <f t="array" ref="C422">_xlfn.IFS(AJ422=1,$AJ$1,AK422=1,$AK$1,AL422=1,$AL$1,AM422=1,$AM$1,AN422=1,$AN$1)</f>
        <v>Together</v>
      </c>
      <c r="D422" s="1">
        <v>0</v>
      </c>
      <c r="E422" s="1">
        <v>0</v>
      </c>
      <c r="F422" s="1" t="str" cm="1">
        <f t="array" ref="F422">_xlfn.IFS(AV422&lt;43783,"1.Low Income",AND(AV422&gt;=43783,AV422&lt;=64856),"2.Mid Income",AV422&gt;64856,"3.High Income")</f>
        <v>2.Mid Income</v>
      </c>
      <c r="G422" s="1" t="str" cm="1">
        <f t="array" ref="G422">_xlfn.IFS(AU422&lt;=30,"&lt;1 month",AND(AU422&gt;30,AU422&lt;=60),"1-2months",AU422&gt;60,"2months +")</f>
        <v>2months +</v>
      </c>
      <c r="H422" s="1" t="str" cm="1">
        <f t="array" ref="H422">_xlfn.IFS(AT422&lt;5,"&lt;5times",AND(AT422&gt;=5,AT422&lt;=10),"05-10times",AND(AT422&gt;=11,AT422&lt;=15),"11-15times",AT422&gt;=16,"16times or more")</f>
        <v>05-10times</v>
      </c>
      <c r="I422" s="1" t="s">
        <v>99</v>
      </c>
      <c r="J422" s="1" t="str">
        <f t="shared" si="13"/>
        <v>7-8 years</v>
      </c>
      <c r="K422" s="2">
        <v>100</v>
      </c>
      <c r="L422" s="2">
        <v>71</v>
      </c>
      <c r="M422" s="2">
        <v>243</v>
      </c>
      <c r="N422" s="2">
        <v>108</v>
      </c>
      <c r="O422" s="2">
        <v>94</v>
      </c>
      <c r="P422" s="2">
        <v>219</v>
      </c>
      <c r="Q422" s="8">
        <v>0</v>
      </c>
      <c r="R422" s="8">
        <v>0</v>
      </c>
      <c r="S422" s="8">
        <v>0</v>
      </c>
      <c r="T422" s="8">
        <v>0</v>
      </c>
      <c r="U422" s="8">
        <v>0</v>
      </c>
      <c r="V422" s="8">
        <v>1</v>
      </c>
      <c r="W422" s="6">
        <v>3</v>
      </c>
      <c r="X422" s="6">
        <v>9</v>
      </c>
      <c r="Y422" s="6">
        <v>1</v>
      </c>
      <c r="Z422" s="6">
        <v>8</v>
      </c>
      <c r="AB422" s="1">
        <v>11</v>
      </c>
      <c r="AC422" s="1">
        <v>6</v>
      </c>
      <c r="AD422" s="1">
        <v>0</v>
      </c>
      <c r="AE422" s="1">
        <v>3</v>
      </c>
      <c r="AF422" s="1">
        <v>11</v>
      </c>
      <c r="AG422" s="1">
        <v>66</v>
      </c>
      <c r="AH422" s="1">
        <v>2715</v>
      </c>
      <c r="AI422" s="11">
        <f t="shared" si="12"/>
        <v>7.4383561643835616</v>
      </c>
      <c r="AJ422" s="1">
        <v>0</v>
      </c>
      <c r="AK422" s="1">
        <v>0</v>
      </c>
      <c r="AL422" s="1">
        <v>0</v>
      </c>
      <c r="AM422" s="1">
        <v>1</v>
      </c>
      <c r="AN422" s="1">
        <v>0</v>
      </c>
      <c r="AO422" s="1">
        <v>0</v>
      </c>
      <c r="AP422" s="1">
        <v>0</v>
      </c>
      <c r="AQ422" s="1">
        <v>1</v>
      </c>
      <c r="AR422" s="1">
        <v>0</v>
      </c>
      <c r="AS422" s="1">
        <v>0</v>
      </c>
      <c r="AT422" s="1">
        <v>5</v>
      </c>
      <c r="AU422" s="1">
        <v>94</v>
      </c>
      <c r="AV422" s="1">
        <v>58917</v>
      </c>
    </row>
    <row r="423" spans="1:48" s="1" customFormat="1" x14ac:dyDescent="0.25">
      <c r="A423" s="1" t="str" cm="1">
        <f t="array" ref="A423">_xlfn.IFS(AG423&gt;=70,"70 and Older",AND(AG423&gt;=60,AG423&lt;70),"60-69",AND(AG423&gt;=50,AG423&lt;60),"50-59",AND(AG423&gt;=40,AG423&lt;50),"40-49",AND(AG423&gt;=30,AG423&lt;40),"30-39",AND(AG423&gt;=20,AG423&lt;30),"20-29")</f>
        <v>30-39</v>
      </c>
      <c r="B423" s="1" t="str" cm="1">
        <f t="array" ref="B423">_xlfn.IFS(AO423=1,$AO$1,AP423=1,$AP$1,AQ423=1,$AQ$1,AR423=1,$AR$1,AS423=1,$AS$1)</f>
        <v>PhD</v>
      </c>
      <c r="C423" s="1" t="str" cm="1">
        <f t="array" ref="C423">_xlfn.IFS(AJ423=1,$AJ$1,AK423=1,$AK$1,AL423=1,$AL$1,AM423=1,$AM$1,AN423=1,$AN$1)</f>
        <v>Together</v>
      </c>
      <c r="D423" s="1">
        <v>1</v>
      </c>
      <c r="E423" s="1">
        <v>0</v>
      </c>
      <c r="F423" s="1" t="str" cm="1">
        <f t="array" ref="F423">_xlfn.IFS(AV423&lt;43783,"1.Low Income",AND(AV423&gt;=43783,AV423&lt;=64856),"2.Mid Income",AV423&gt;64856,"3.High Income")</f>
        <v>2.Mid Income</v>
      </c>
      <c r="G423" s="1" t="str" cm="1">
        <f t="array" ref="G423">_xlfn.IFS(AU423&lt;=30,"&lt;1 month",AND(AU423&gt;30,AU423&lt;=60),"1-2months",AU423&gt;60,"2months +")</f>
        <v>&lt;1 month</v>
      </c>
      <c r="H423" s="1" t="str" cm="1">
        <f t="array" ref="H423">_xlfn.IFS(AT423&lt;5,"&lt;5times",AND(AT423&gt;=5,AT423&lt;=10),"05-10times",AND(AT423&gt;=11,AT423&lt;=15),"11-15times",AT423&gt;=16,"16times or more")</f>
        <v>05-10times</v>
      </c>
      <c r="I423" s="1" t="s">
        <v>99</v>
      </c>
      <c r="J423" s="1" t="str">
        <f t="shared" si="13"/>
        <v>7-8 years</v>
      </c>
      <c r="K423" s="2">
        <v>13</v>
      </c>
      <c r="L423" s="2">
        <v>6</v>
      </c>
      <c r="M423" s="2">
        <v>15</v>
      </c>
      <c r="N423" s="2">
        <v>3</v>
      </c>
      <c r="O423" s="2">
        <v>5</v>
      </c>
      <c r="P423" s="2">
        <v>13</v>
      </c>
      <c r="Q423" s="8">
        <v>0</v>
      </c>
      <c r="R423" s="8">
        <v>0</v>
      </c>
      <c r="S423" s="8">
        <v>0</v>
      </c>
      <c r="T423" s="8">
        <v>0</v>
      </c>
      <c r="U423" s="8">
        <v>0</v>
      </c>
      <c r="V423" s="8">
        <v>0</v>
      </c>
      <c r="W423" s="6">
        <v>1</v>
      </c>
      <c r="X423" s="6">
        <v>2</v>
      </c>
      <c r="Y423" s="6">
        <v>0</v>
      </c>
      <c r="Z423" s="6">
        <v>2</v>
      </c>
      <c r="AB423" s="1">
        <v>897</v>
      </c>
      <c r="AC423" s="1">
        <v>773</v>
      </c>
      <c r="AD423" s="1">
        <v>1</v>
      </c>
      <c r="AE423" s="1">
        <v>3</v>
      </c>
      <c r="AF423" s="1">
        <v>11</v>
      </c>
      <c r="AG423" s="1">
        <v>39</v>
      </c>
      <c r="AH423" s="1">
        <v>2714</v>
      </c>
      <c r="AI423" s="11">
        <f t="shared" si="12"/>
        <v>7.4356164383561643</v>
      </c>
      <c r="AJ423" s="1">
        <v>0</v>
      </c>
      <c r="AK423" s="1">
        <v>0</v>
      </c>
      <c r="AL423" s="1">
        <v>0</v>
      </c>
      <c r="AM423" s="1">
        <v>1</v>
      </c>
      <c r="AN423" s="1">
        <v>0</v>
      </c>
      <c r="AO423" s="1">
        <v>0</v>
      </c>
      <c r="AP423" s="1">
        <v>0</v>
      </c>
      <c r="AQ423" s="1">
        <v>0</v>
      </c>
      <c r="AR423" s="1">
        <v>0</v>
      </c>
      <c r="AS423" s="1">
        <v>1</v>
      </c>
      <c r="AT423" s="1">
        <v>5</v>
      </c>
      <c r="AU423" s="1">
        <v>30</v>
      </c>
      <c r="AV423" s="1">
        <v>58293</v>
      </c>
    </row>
    <row r="424" spans="1:48" s="1" customFormat="1" x14ac:dyDescent="0.25">
      <c r="A424" s="1" t="str" cm="1">
        <f t="array" ref="A424">_xlfn.IFS(AG424&gt;=70,"70 and Older",AND(AG424&gt;=60,AG424&lt;70),"60-69",AND(AG424&gt;=50,AG424&lt;60),"50-59",AND(AG424&gt;=40,AG424&lt;50),"40-49",AND(AG424&gt;=30,AG424&lt;40),"30-39",AND(AG424&gt;=20,AG424&lt;30),"20-29")</f>
        <v>30-39</v>
      </c>
      <c r="B424" s="1" t="str" cm="1">
        <f t="array" ref="B424">_xlfn.IFS(AO424=1,$AO$1,AP424=1,$AP$1,AQ424=1,$AQ$1,AR424=1,$AR$1,AS424=1,$AS$1)</f>
        <v>Basic</v>
      </c>
      <c r="C424" s="1" t="str" cm="1">
        <f t="array" ref="C424">_xlfn.IFS(AJ424=1,$AJ$1,AK424=1,$AK$1,AL424=1,$AL$1,AM424=1,$AM$1,AN424=1,$AN$1)</f>
        <v>Married</v>
      </c>
      <c r="D424" s="1">
        <v>0</v>
      </c>
      <c r="E424" s="1">
        <v>0</v>
      </c>
      <c r="F424" s="1" t="str" cm="1">
        <f t="array" ref="F424">_xlfn.IFS(AV424&lt;43783,"1.Low Income",AND(AV424&gt;=43783,AV424&lt;=64856),"2.Mid Income",AV424&gt;64856,"3.High Income")</f>
        <v>3.High Income</v>
      </c>
      <c r="G424" s="1" t="str" cm="1">
        <f t="array" ref="G424">_xlfn.IFS(AU424&lt;=30,"&lt;1 month",AND(AU424&gt;30,AU424&lt;=60),"1-2months",AU424&gt;60,"2months +")</f>
        <v>2months +</v>
      </c>
      <c r="H424" s="1" t="str" cm="1">
        <f t="array" ref="H424">_xlfn.IFS(AT424&lt;5,"&lt;5times",AND(AT424&gt;=5,AT424&lt;=10),"05-10times",AND(AT424&gt;=11,AT424&lt;=15),"11-15times",AT424&gt;=16,"16times or more")</f>
        <v>&lt;5times</v>
      </c>
      <c r="I424" s="1" t="s">
        <v>99</v>
      </c>
      <c r="J424" s="1" t="str">
        <f t="shared" si="13"/>
        <v>7-8 years</v>
      </c>
      <c r="K424" s="2">
        <v>1</v>
      </c>
      <c r="L424" s="2">
        <v>3</v>
      </c>
      <c r="M424" s="2">
        <v>4</v>
      </c>
      <c r="N424" s="2">
        <v>2</v>
      </c>
      <c r="O424" s="2">
        <v>3</v>
      </c>
      <c r="P424" s="2">
        <v>11</v>
      </c>
      <c r="Q424" s="8">
        <v>0</v>
      </c>
      <c r="R424" s="8">
        <v>0</v>
      </c>
      <c r="S424" s="8">
        <v>0</v>
      </c>
      <c r="T424" s="8">
        <v>0</v>
      </c>
      <c r="U424" s="8">
        <v>0</v>
      </c>
      <c r="V424" s="8">
        <v>0</v>
      </c>
      <c r="W424" s="6">
        <v>1</v>
      </c>
      <c r="X424" s="6">
        <v>0</v>
      </c>
      <c r="Y424" s="6">
        <v>0</v>
      </c>
      <c r="Z424" s="6">
        <v>3</v>
      </c>
      <c r="AB424" s="1">
        <v>25</v>
      </c>
      <c r="AC424" s="1">
        <v>18</v>
      </c>
      <c r="AD424" s="1">
        <v>0</v>
      </c>
      <c r="AE424" s="1">
        <v>3</v>
      </c>
      <c r="AF424" s="1">
        <v>11</v>
      </c>
      <c r="AG424" s="1">
        <v>31</v>
      </c>
      <c r="AH424" s="1">
        <v>2713</v>
      </c>
      <c r="AI424" s="11">
        <f t="shared" si="12"/>
        <v>7.4328767123287669</v>
      </c>
      <c r="AJ424" s="1">
        <v>0</v>
      </c>
      <c r="AK424" s="1">
        <v>1</v>
      </c>
      <c r="AL424" s="1">
        <v>0</v>
      </c>
      <c r="AM424" s="1">
        <v>0</v>
      </c>
      <c r="AN424" s="1">
        <v>0</v>
      </c>
      <c r="AO424" s="1">
        <v>0</v>
      </c>
      <c r="AP424" s="1">
        <v>1</v>
      </c>
      <c r="AQ424" s="1">
        <v>0</v>
      </c>
      <c r="AR424" s="1">
        <v>0</v>
      </c>
      <c r="AS424" s="1">
        <v>0</v>
      </c>
      <c r="AT424" s="1">
        <v>2</v>
      </c>
      <c r="AU424" s="1">
        <v>72</v>
      </c>
      <c r="AV424" s="1">
        <v>76234</v>
      </c>
    </row>
    <row r="425" spans="1:48" s="1" customFormat="1" x14ac:dyDescent="0.25">
      <c r="A425" s="1" t="str" cm="1">
        <f t="array" ref="A425">_xlfn.IFS(AG425&gt;=70,"70 and Older",AND(AG425&gt;=60,AG425&lt;70),"60-69",AND(AG425&gt;=50,AG425&lt;60),"50-59",AND(AG425&gt;=40,AG425&lt;50),"40-49",AND(AG425&gt;=30,AG425&lt;40),"30-39",AND(AG425&gt;=20,AG425&lt;30),"20-29")</f>
        <v>40-49</v>
      </c>
      <c r="B425" s="1" t="str" cm="1">
        <f t="array" ref="B425">_xlfn.IFS(AO425=1,$AO$1,AP425=1,$AP$1,AQ425=1,$AQ$1,AR425=1,$AR$1,AS425=1,$AS$1)</f>
        <v>PhD</v>
      </c>
      <c r="C425" s="1" t="str" cm="1">
        <f t="array" ref="C425">_xlfn.IFS(AJ425=1,$AJ$1,AK425=1,$AK$1,AL425=1,$AL$1,AM425=1,$AM$1,AN425=1,$AN$1)</f>
        <v>Single</v>
      </c>
      <c r="D425" s="1">
        <v>0</v>
      </c>
      <c r="E425" s="1">
        <v>1</v>
      </c>
      <c r="F425" s="1" t="str" cm="1">
        <f t="array" ref="F425">_xlfn.IFS(AV425&lt;43783,"1.Low Income",AND(AV425&gt;=43783,AV425&lt;=64856),"2.Mid Income",AV425&gt;64856,"3.High Income")</f>
        <v>3.High Income</v>
      </c>
      <c r="G425" s="1" t="str" cm="1">
        <f t="array" ref="G425">_xlfn.IFS(AU425&lt;=30,"&lt;1 month",AND(AU425&gt;30,AU425&lt;=60),"1-2months",AU425&gt;60,"2months +")</f>
        <v>1-2months</v>
      </c>
      <c r="H425" s="1" t="str" cm="1">
        <f t="array" ref="H425">_xlfn.IFS(AT425&lt;5,"&lt;5times",AND(AT425&gt;=5,AT425&lt;=10),"05-10times",AND(AT425&gt;=11,AT425&lt;=15),"11-15times",AT425&gt;=16,"16times or more")</f>
        <v>&lt;5times</v>
      </c>
      <c r="I425" s="1" t="s">
        <v>99</v>
      </c>
      <c r="J425" s="1" t="str">
        <f t="shared" si="13"/>
        <v>7-8 years</v>
      </c>
      <c r="K425" s="2">
        <v>280</v>
      </c>
      <c r="L425" s="2">
        <v>0</v>
      </c>
      <c r="M425" s="2">
        <v>18</v>
      </c>
      <c r="N425" s="2">
        <v>0</v>
      </c>
      <c r="O425" s="2">
        <v>0</v>
      </c>
      <c r="P425" s="2">
        <v>24</v>
      </c>
      <c r="Q425" s="8">
        <v>0</v>
      </c>
      <c r="R425" s="8">
        <v>0</v>
      </c>
      <c r="S425" s="8">
        <v>0</v>
      </c>
      <c r="T425" s="8">
        <v>1</v>
      </c>
      <c r="U425" s="8">
        <v>0</v>
      </c>
      <c r="V425" s="8">
        <v>0</v>
      </c>
      <c r="W425" s="6">
        <v>3</v>
      </c>
      <c r="X425" s="6">
        <v>5</v>
      </c>
      <c r="Y425" s="6">
        <v>1</v>
      </c>
      <c r="Z425" s="6">
        <v>6</v>
      </c>
      <c r="AB425" s="1">
        <v>1265</v>
      </c>
      <c r="AC425" s="1">
        <v>1253</v>
      </c>
      <c r="AD425" s="1">
        <v>0</v>
      </c>
      <c r="AE425" s="1">
        <v>3</v>
      </c>
      <c r="AF425" s="1">
        <v>11</v>
      </c>
      <c r="AG425" s="1">
        <v>44</v>
      </c>
      <c r="AH425" s="1">
        <v>2713</v>
      </c>
      <c r="AI425" s="11">
        <f t="shared" si="12"/>
        <v>7.4328767123287669</v>
      </c>
      <c r="AJ425" s="1">
        <v>0</v>
      </c>
      <c r="AK425" s="1">
        <v>0</v>
      </c>
      <c r="AL425" s="1">
        <v>1</v>
      </c>
      <c r="AM425" s="1">
        <v>0</v>
      </c>
      <c r="AN425" s="1">
        <v>0</v>
      </c>
      <c r="AO425" s="1">
        <v>0</v>
      </c>
      <c r="AP425" s="1">
        <v>0</v>
      </c>
      <c r="AQ425" s="1">
        <v>0</v>
      </c>
      <c r="AR425" s="1">
        <v>0</v>
      </c>
      <c r="AS425" s="1">
        <v>1</v>
      </c>
      <c r="AT425" s="1">
        <v>4</v>
      </c>
      <c r="AU425" s="1">
        <v>50</v>
      </c>
      <c r="AV425" s="1">
        <v>67419</v>
      </c>
    </row>
    <row r="426" spans="1:48" s="1" customFormat="1" x14ac:dyDescent="0.25">
      <c r="A426" s="1" t="str" cm="1">
        <f t="array" ref="A426">_xlfn.IFS(AG426&gt;=70,"70 and Older",AND(AG426&gt;=60,AG426&lt;70),"60-69",AND(AG426&gt;=50,AG426&lt;60),"50-59",AND(AG426&gt;=40,AG426&lt;50),"40-49",AND(AG426&gt;=30,AG426&lt;40),"30-39",AND(AG426&gt;=20,AG426&lt;30),"20-29")</f>
        <v>50-59</v>
      </c>
      <c r="B426" s="1" t="str" cm="1">
        <f t="array" ref="B426">_xlfn.IFS(AO426=1,$AO$1,AP426=1,$AP$1,AQ426=1,$AQ$1,AR426=1,$AR$1,AS426=1,$AS$1)</f>
        <v>Master</v>
      </c>
      <c r="C426" s="1" t="str" cm="1">
        <f t="array" ref="C426">_xlfn.IFS(AJ426=1,$AJ$1,AK426=1,$AK$1,AL426=1,$AL$1,AM426=1,$AM$1,AN426=1,$AN$1)</f>
        <v>Divorced</v>
      </c>
      <c r="D426" s="1">
        <v>0</v>
      </c>
      <c r="E426" s="1">
        <v>0</v>
      </c>
      <c r="F426" s="1" t="str" cm="1">
        <f t="array" ref="F426">_xlfn.IFS(AV426&lt;43783,"1.Low Income",AND(AV426&gt;=43783,AV426&lt;=64856),"2.Mid Income",AV426&gt;64856,"3.High Income")</f>
        <v>2.Mid Income</v>
      </c>
      <c r="G426" s="1" t="str" cm="1">
        <f t="array" ref="G426">_xlfn.IFS(AU426&lt;=30,"&lt;1 month",AND(AU426&gt;30,AU426&lt;=60),"1-2months",AU426&gt;60,"2months +")</f>
        <v>&lt;1 month</v>
      </c>
      <c r="H426" s="1" t="str" cm="1">
        <f t="array" ref="H426">_xlfn.IFS(AT426&lt;5,"&lt;5times",AND(AT426&gt;=5,AT426&lt;=10),"05-10times",AND(AT426&gt;=11,AT426&lt;=15),"11-15times",AT426&gt;=16,"16times or more")</f>
        <v>05-10times</v>
      </c>
      <c r="I426" s="1" t="s">
        <v>99</v>
      </c>
      <c r="J426" s="1" t="str">
        <f t="shared" si="13"/>
        <v>7-8 years</v>
      </c>
      <c r="K426" s="2">
        <v>778</v>
      </c>
      <c r="L426" s="2">
        <v>178</v>
      </c>
      <c r="M426" s="2">
        <v>689</v>
      </c>
      <c r="N426" s="2">
        <v>41</v>
      </c>
      <c r="O426" s="2">
        <v>27</v>
      </c>
      <c r="P426" s="2">
        <v>44</v>
      </c>
      <c r="Q426" s="8">
        <v>1</v>
      </c>
      <c r="R426" s="8">
        <v>0</v>
      </c>
      <c r="S426" s="8">
        <v>0</v>
      </c>
      <c r="T426" s="8">
        <v>1</v>
      </c>
      <c r="U426" s="8">
        <v>1</v>
      </c>
      <c r="V426" s="8">
        <v>1</v>
      </c>
      <c r="W426" s="6">
        <v>1</v>
      </c>
      <c r="X426" s="6">
        <v>8</v>
      </c>
      <c r="Y426" s="6">
        <v>5</v>
      </c>
      <c r="Z426" s="6">
        <v>11</v>
      </c>
      <c r="AB426" s="1">
        <v>1790</v>
      </c>
      <c r="AC426" s="1">
        <v>1687</v>
      </c>
      <c r="AD426" s="1">
        <v>0</v>
      </c>
      <c r="AE426" s="1">
        <v>3</v>
      </c>
      <c r="AF426" s="1">
        <v>11</v>
      </c>
      <c r="AG426" s="1">
        <v>53</v>
      </c>
      <c r="AH426" s="1">
        <v>2713</v>
      </c>
      <c r="AI426" s="11">
        <f t="shared" si="12"/>
        <v>7.4328767123287669</v>
      </c>
      <c r="AJ426" s="1">
        <v>1</v>
      </c>
      <c r="AK426" s="1">
        <v>0</v>
      </c>
      <c r="AL426" s="1">
        <v>0</v>
      </c>
      <c r="AM426" s="1">
        <v>0</v>
      </c>
      <c r="AN426" s="1">
        <v>0</v>
      </c>
      <c r="AO426" s="1">
        <v>0</v>
      </c>
      <c r="AP426" s="1">
        <v>0</v>
      </c>
      <c r="AQ426" s="1">
        <v>0</v>
      </c>
      <c r="AR426" s="1">
        <v>1</v>
      </c>
      <c r="AS426" s="1">
        <v>0</v>
      </c>
      <c r="AT426" s="1">
        <v>5</v>
      </c>
      <c r="AU426" s="1">
        <v>7</v>
      </c>
      <c r="AV426" s="1">
        <v>63684</v>
      </c>
    </row>
    <row r="427" spans="1:48" s="1" customFormat="1" x14ac:dyDescent="0.25">
      <c r="A427" s="1" t="str" cm="1">
        <f t="array" ref="A427">_xlfn.IFS(AG427&gt;=70,"70 and Older",AND(AG427&gt;=60,AG427&lt;70),"60-69",AND(AG427&gt;=50,AG427&lt;60),"50-59",AND(AG427&gt;=40,AG427&lt;50),"40-49",AND(AG427&gt;=30,AG427&lt;40),"30-39",AND(AG427&gt;=20,AG427&lt;30),"20-29")</f>
        <v>50-59</v>
      </c>
      <c r="B427" s="1" t="str" cm="1">
        <f t="array" ref="B427">_xlfn.IFS(AO427=1,$AO$1,AP427=1,$AP$1,AQ427=1,$AQ$1,AR427=1,$AR$1,AS427=1,$AS$1)</f>
        <v>Master</v>
      </c>
      <c r="C427" s="1" t="str" cm="1">
        <f t="array" ref="C427">_xlfn.IFS(AJ427=1,$AJ$1,AK427=1,$AK$1,AL427=1,$AL$1,AM427=1,$AM$1,AN427=1,$AN$1)</f>
        <v>Divorced</v>
      </c>
      <c r="D427" s="1">
        <v>0</v>
      </c>
      <c r="E427" s="1">
        <v>1</v>
      </c>
      <c r="F427" s="1" t="str" cm="1">
        <f t="array" ref="F427">_xlfn.IFS(AV427&lt;43783,"1.Low Income",AND(AV427&gt;=43783,AV427&lt;=64856),"2.Mid Income",AV427&gt;64856,"3.High Income")</f>
        <v>2.Mid Income</v>
      </c>
      <c r="G427" s="1" t="str" cm="1">
        <f t="array" ref="G427">_xlfn.IFS(AU427&lt;=30,"&lt;1 month",AND(AU427&gt;30,AU427&lt;=60),"1-2months",AU427&gt;60,"2months +")</f>
        <v>2months +</v>
      </c>
      <c r="H427" s="1" t="str" cm="1">
        <f t="array" ref="H427">_xlfn.IFS(AT427&lt;5,"&lt;5times",AND(AT427&gt;=5,AT427&lt;=10),"05-10times",AND(AT427&gt;=11,AT427&lt;=15),"11-15times",AT427&gt;=16,"16times or more")</f>
        <v>05-10times</v>
      </c>
      <c r="I427" s="1" t="s">
        <v>99</v>
      </c>
      <c r="J427" s="1" t="str">
        <f t="shared" si="13"/>
        <v>7-8 years</v>
      </c>
      <c r="K427" s="2">
        <v>1017</v>
      </c>
      <c r="L427" s="2">
        <v>50</v>
      </c>
      <c r="M427" s="2">
        <v>500</v>
      </c>
      <c r="N427" s="2">
        <v>65</v>
      </c>
      <c r="O427" s="2">
        <v>50</v>
      </c>
      <c r="P427" s="2">
        <v>133</v>
      </c>
      <c r="Q427" s="8">
        <v>1</v>
      </c>
      <c r="R427" s="8">
        <v>0</v>
      </c>
      <c r="S427" s="8">
        <v>0</v>
      </c>
      <c r="T427" s="8">
        <v>1</v>
      </c>
      <c r="U427" s="8">
        <v>0</v>
      </c>
      <c r="V427" s="8">
        <v>1</v>
      </c>
      <c r="W427" s="6">
        <v>3</v>
      </c>
      <c r="X427" s="6">
        <v>5</v>
      </c>
      <c r="Y427" s="6">
        <v>5</v>
      </c>
      <c r="Z427" s="6">
        <v>5</v>
      </c>
      <c r="AB427" s="1">
        <v>1713</v>
      </c>
      <c r="AC427" s="1">
        <v>1614</v>
      </c>
      <c r="AD427" s="1">
        <v>0</v>
      </c>
      <c r="AE427" s="1">
        <v>3</v>
      </c>
      <c r="AF427" s="1">
        <v>11</v>
      </c>
      <c r="AG427" s="1">
        <v>50</v>
      </c>
      <c r="AH427" s="1">
        <v>2713</v>
      </c>
      <c r="AI427" s="11">
        <f t="shared" si="12"/>
        <v>7.4328767123287669</v>
      </c>
      <c r="AJ427" s="1">
        <v>1</v>
      </c>
      <c r="AK427" s="1">
        <v>0</v>
      </c>
      <c r="AL427" s="1">
        <v>0</v>
      </c>
      <c r="AM427" s="1">
        <v>0</v>
      </c>
      <c r="AN427" s="1">
        <v>0</v>
      </c>
      <c r="AO427" s="1">
        <v>0</v>
      </c>
      <c r="AP427" s="1">
        <v>0</v>
      </c>
      <c r="AQ427" s="1">
        <v>0</v>
      </c>
      <c r="AR427" s="1">
        <v>1</v>
      </c>
      <c r="AS427" s="1">
        <v>0</v>
      </c>
      <c r="AT427" s="1">
        <v>5</v>
      </c>
      <c r="AU427" s="1">
        <v>72</v>
      </c>
      <c r="AV427" s="1">
        <v>63516</v>
      </c>
    </row>
    <row r="428" spans="1:48" s="1" customFormat="1" x14ac:dyDescent="0.25">
      <c r="A428" s="1" t="str" cm="1">
        <f t="array" ref="A428">_xlfn.IFS(AG428&gt;=70,"70 and Older",AND(AG428&gt;=60,AG428&lt;70),"60-69",AND(AG428&gt;=50,AG428&lt;60),"50-59",AND(AG428&gt;=40,AG428&lt;50),"40-49",AND(AG428&gt;=30,AG428&lt;40),"30-39",AND(AG428&gt;=20,AG428&lt;30),"20-29")</f>
        <v>60-69</v>
      </c>
      <c r="B428" s="1" t="str" cm="1">
        <f t="array" ref="B428">_xlfn.IFS(AO428=1,$AO$1,AP428=1,$AP$1,AQ428=1,$AQ$1,AR428=1,$AR$1,AS428=1,$AS$1)</f>
        <v>Graduation</v>
      </c>
      <c r="C428" s="1" t="str" cm="1">
        <f t="array" ref="C428">_xlfn.IFS(AJ428=1,$AJ$1,AK428=1,$AK$1,AL428=1,$AL$1,AM428=1,$AM$1,AN428=1,$AN$1)</f>
        <v>Together</v>
      </c>
      <c r="D428" s="1">
        <v>0</v>
      </c>
      <c r="E428" s="1">
        <v>1</v>
      </c>
      <c r="F428" s="1" t="str" cm="1">
        <f t="array" ref="F428">_xlfn.IFS(AV428&lt;43783,"1.Low Income",AND(AV428&gt;=43783,AV428&lt;=64856),"2.Mid Income",AV428&gt;64856,"3.High Income")</f>
        <v>3.High Income</v>
      </c>
      <c r="G428" s="1" t="str" cm="1">
        <f t="array" ref="G428">_xlfn.IFS(AU428&lt;=30,"&lt;1 month",AND(AU428&gt;30,AU428&lt;=60),"1-2months",AU428&gt;60,"2months +")</f>
        <v>2months +</v>
      </c>
      <c r="H428" s="1" t="str" cm="1">
        <f t="array" ref="H428">_xlfn.IFS(AT428&lt;5,"&lt;5times",AND(AT428&gt;=5,AT428&lt;=10),"05-10times",AND(AT428&gt;=11,AT428&lt;=15),"11-15times",AT428&gt;=16,"16times or more")</f>
        <v>&lt;5times</v>
      </c>
      <c r="I428" s="1" t="s">
        <v>99</v>
      </c>
      <c r="J428" s="1" t="str">
        <f t="shared" si="13"/>
        <v>7-8 years</v>
      </c>
      <c r="K428" s="2">
        <v>313</v>
      </c>
      <c r="L428" s="2">
        <v>15</v>
      </c>
      <c r="M428" s="2">
        <v>47</v>
      </c>
      <c r="N428" s="2">
        <v>20</v>
      </c>
      <c r="O428" s="2">
        <v>0</v>
      </c>
      <c r="P428" s="2">
        <v>192</v>
      </c>
      <c r="Q428" s="8">
        <v>0</v>
      </c>
      <c r="R428" s="8">
        <v>0</v>
      </c>
      <c r="S428" s="8">
        <v>0</v>
      </c>
      <c r="T428" s="8">
        <v>0</v>
      </c>
      <c r="U428" s="8">
        <v>0</v>
      </c>
      <c r="V428" s="8">
        <v>1</v>
      </c>
      <c r="W428" s="6">
        <v>2</v>
      </c>
      <c r="X428" s="6">
        <v>7</v>
      </c>
      <c r="Y428" s="6">
        <v>4</v>
      </c>
      <c r="Z428" s="6">
        <v>3</v>
      </c>
      <c r="AB428" s="1">
        <v>971</v>
      </c>
      <c r="AC428" s="1">
        <v>933</v>
      </c>
      <c r="AD428" s="1">
        <v>0</v>
      </c>
      <c r="AE428" s="1">
        <v>3</v>
      </c>
      <c r="AF428" s="1">
        <v>11</v>
      </c>
      <c r="AG428" s="1">
        <v>62</v>
      </c>
      <c r="AH428" s="1">
        <v>2712</v>
      </c>
      <c r="AI428" s="11">
        <f t="shared" si="12"/>
        <v>7.4301369863013695</v>
      </c>
      <c r="AJ428" s="1">
        <v>0</v>
      </c>
      <c r="AK428" s="1">
        <v>0</v>
      </c>
      <c r="AL428" s="1">
        <v>0</v>
      </c>
      <c r="AM428" s="1">
        <v>1</v>
      </c>
      <c r="AN428" s="1">
        <v>0</v>
      </c>
      <c r="AO428" s="1">
        <v>0</v>
      </c>
      <c r="AP428" s="1">
        <v>0</v>
      </c>
      <c r="AQ428" s="1">
        <v>1</v>
      </c>
      <c r="AR428" s="1">
        <v>0</v>
      </c>
      <c r="AS428" s="1">
        <v>0</v>
      </c>
      <c r="AT428" s="1">
        <v>3</v>
      </c>
      <c r="AU428" s="1">
        <v>74</v>
      </c>
      <c r="AV428" s="1">
        <v>71691</v>
      </c>
    </row>
    <row r="429" spans="1:48" s="1" customFormat="1" x14ac:dyDescent="0.25">
      <c r="A429" s="1" t="str" cm="1">
        <f t="array" ref="A429">_xlfn.IFS(AG429&gt;=70,"70 and Older",AND(AG429&gt;=60,AG429&lt;70),"60-69",AND(AG429&gt;=50,AG429&lt;60),"50-59",AND(AG429&gt;=40,AG429&lt;50),"40-49",AND(AG429&gt;=30,AG429&lt;40),"30-39",AND(AG429&gt;=20,AG429&lt;30),"20-29")</f>
        <v>70 and Older</v>
      </c>
      <c r="B429" s="1" t="str" cm="1">
        <f t="array" ref="B429">_xlfn.IFS(AO429=1,$AO$1,AP429=1,$AP$1,AQ429=1,$AQ$1,AR429=1,$AR$1,AS429=1,$AS$1)</f>
        <v>PhD</v>
      </c>
      <c r="C429" s="1" t="str" cm="1">
        <f t="array" ref="C429">_xlfn.IFS(AJ429=1,$AJ$1,AK429=1,$AK$1,AL429=1,$AL$1,AM429=1,$AM$1,AN429=1,$AN$1)</f>
        <v>Married</v>
      </c>
      <c r="D429" s="1">
        <v>0</v>
      </c>
      <c r="E429" s="1">
        <v>1</v>
      </c>
      <c r="F429" s="1" t="str" cm="1">
        <f t="array" ref="F429">_xlfn.IFS(AV429&lt;43783,"1.Low Income",AND(AV429&gt;=43783,AV429&lt;=64856),"2.Mid Income",AV429&gt;64856,"3.High Income")</f>
        <v>3.High Income</v>
      </c>
      <c r="G429" s="1" t="str" cm="1">
        <f t="array" ref="G429">_xlfn.IFS(AU429&lt;=30,"&lt;1 month",AND(AU429&gt;30,AU429&lt;=60),"1-2months",AU429&gt;60,"2months +")</f>
        <v>&lt;1 month</v>
      </c>
      <c r="H429" s="1" t="str" cm="1">
        <f t="array" ref="H429">_xlfn.IFS(AT429&lt;5,"&lt;5times",AND(AT429&gt;=5,AT429&lt;=10),"05-10times",AND(AT429&gt;=11,AT429&lt;=15),"11-15times",AT429&gt;=16,"16times or more")</f>
        <v>&lt;5times</v>
      </c>
      <c r="I429" s="1" t="s">
        <v>99</v>
      </c>
      <c r="J429" s="1" t="str">
        <f t="shared" si="13"/>
        <v>7-8 years</v>
      </c>
      <c r="K429" s="2">
        <v>689</v>
      </c>
      <c r="L429" s="2">
        <v>8</v>
      </c>
      <c r="M429" s="2">
        <v>167</v>
      </c>
      <c r="N429" s="2">
        <v>11</v>
      </c>
      <c r="O429" s="2">
        <v>8</v>
      </c>
      <c r="P429" s="2">
        <v>88</v>
      </c>
      <c r="Q429" s="8">
        <v>0</v>
      </c>
      <c r="R429" s="8">
        <v>0</v>
      </c>
      <c r="S429" s="8">
        <v>0</v>
      </c>
      <c r="T429" s="8">
        <v>0</v>
      </c>
      <c r="U429" s="8">
        <v>0</v>
      </c>
      <c r="V429" s="8">
        <v>0</v>
      </c>
      <c r="W429" s="6">
        <v>5</v>
      </c>
      <c r="X429" s="6">
        <v>8</v>
      </c>
      <c r="Y429" s="6">
        <v>4</v>
      </c>
      <c r="Z429" s="6">
        <v>11</v>
      </c>
      <c r="AB429" s="1">
        <v>953</v>
      </c>
      <c r="AC429" s="1">
        <v>934</v>
      </c>
      <c r="AD429" s="1">
        <v>1</v>
      </c>
      <c r="AE429" s="1">
        <v>3</v>
      </c>
      <c r="AF429" s="1">
        <v>11</v>
      </c>
      <c r="AG429" s="1">
        <v>71</v>
      </c>
      <c r="AH429" s="1">
        <v>2712</v>
      </c>
      <c r="AI429" s="11">
        <f t="shared" si="12"/>
        <v>7.4301369863013695</v>
      </c>
      <c r="AJ429" s="1">
        <v>0</v>
      </c>
      <c r="AK429" s="1">
        <v>1</v>
      </c>
      <c r="AL429" s="1">
        <v>0</v>
      </c>
      <c r="AM429" s="1">
        <v>0</v>
      </c>
      <c r="AN429" s="1">
        <v>0</v>
      </c>
      <c r="AO429" s="1">
        <v>0</v>
      </c>
      <c r="AP429" s="1">
        <v>0</v>
      </c>
      <c r="AQ429" s="1">
        <v>0</v>
      </c>
      <c r="AR429" s="1">
        <v>0</v>
      </c>
      <c r="AS429" s="1">
        <v>1</v>
      </c>
      <c r="AT429" s="1">
        <v>3</v>
      </c>
      <c r="AU429" s="1">
        <v>24</v>
      </c>
      <c r="AV429" s="1">
        <v>70971</v>
      </c>
    </row>
    <row r="430" spans="1:48" s="1" customFormat="1" x14ac:dyDescent="0.25">
      <c r="A430" s="1" t="str" cm="1">
        <f t="array" ref="A430">_xlfn.IFS(AG430&gt;=70,"70 and Older",AND(AG430&gt;=60,AG430&lt;70),"60-69",AND(AG430&gt;=50,AG430&lt;60),"50-59",AND(AG430&gt;=40,AG430&lt;50),"40-49",AND(AG430&gt;=30,AG430&lt;40),"30-39",AND(AG430&gt;=20,AG430&lt;30),"20-29")</f>
        <v>30-39</v>
      </c>
      <c r="B430" s="1" t="str" cm="1">
        <f t="array" ref="B430">_xlfn.IFS(AO430=1,$AO$1,AP430=1,$AP$1,AQ430=1,$AQ$1,AR430=1,$AR$1,AS430=1,$AS$1)</f>
        <v>Graduation</v>
      </c>
      <c r="C430" s="1" t="str" cm="1">
        <f t="array" ref="C430">_xlfn.IFS(AJ430=1,$AJ$1,AK430=1,$AK$1,AL430=1,$AL$1,AM430=1,$AM$1,AN430=1,$AN$1)</f>
        <v>Single</v>
      </c>
      <c r="D430" s="1">
        <v>1</v>
      </c>
      <c r="E430" s="1">
        <v>1</v>
      </c>
      <c r="F430" s="1" t="str" cm="1">
        <f t="array" ref="F430">_xlfn.IFS(AV430&lt;43783,"1.Low Income",AND(AV430&gt;=43783,AV430&lt;=64856),"2.Mid Income",AV430&gt;64856,"3.High Income")</f>
        <v>3.High Income</v>
      </c>
      <c r="G430" s="1" t="str" cm="1">
        <f t="array" ref="G430">_xlfn.IFS(AU430&lt;=30,"&lt;1 month",AND(AU430&gt;30,AU430&lt;=60),"1-2months",AU430&gt;60,"2months +")</f>
        <v>2months +</v>
      </c>
      <c r="H430" s="1" t="str" cm="1">
        <f t="array" ref="H430">_xlfn.IFS(AT430&lt;5,"&lt;5times",AND(AT430&gt;=5,AT430&lt;=10),"05-10times",AND(AT430&gt;=11,AT430&lt;=15),"11-15times",AT430&gt;=16,"16times or more")</f>
        <v>&lt;5times</v>
      </c>
      <c r="I430" s="1" t="s">
        <v>99</v>
      </c>
      <c r="J430" s="1" t="str">
        <f t="shared" si="13"/>
        <v>7-8 years</v>
      </c>
      <c r="K430" s="2">
        <v>6</v>
      </c>
      <c r="L430" s="2">
        <v>5</v>
      </c>
      <c r="M430" s="2">
        <v>4</v>
      </c>
      <c r="N430" s="2">
        <v>13</v>
      </c>
      <c r="O430" s="2">
        <v>4</v>
      </c>
      <c r="P430" s="2">
        <v>25</v>
      </c>
      <c r="Q430" s="8">
        <v>0</v>
      </c>
      <c r="R430" s="8">
        <v>0</v>
      </c>
      <c r="S430" s="8">
        <v>0</v>
      </c>
      <c r="T430" s="8">
        <v>0</v>
      </c>
      <c r="U430" s="8">
        <v>0</v>
      </c>
      <c r="V430" s="8">
        <v>0</v>
      </c>
      <c r="W430" s="6">
        <v>4</v>
      </c>
      <c r="X430" s="6">
        <v>2</v>
      </c>
      <c r="Y430" s="6">
        <v>1</v>
      </c>
      <c r="Z430" s="6">
        <v>3</v>
      </c>
      <c r="AB430" s="1">
        <v>22</v>
      </c>
      <c r="AC430" s="1">
        <v>17</v>
      </c>
      <c r="AD430" s="1">
        <v>0</v>
      </c>
      <c r="AE430" s="1">
        <v>3</v>
      </c>
      <c r="AF430" s="1">
        <v>11</v>
      </c>
      <c r="AG430" s="1">
        <v>33</v>
      </c>
      <c r="AH430" s="1">
        <v>2711</v>
      </c>
      <c r="AI430" s="11">
        <f t="shared" si="12"/>
        <v>7.4273972602739722</v>
      </c>
      <c r="AJ430" s="1">
        <v>0</v>
      </c>
      <c r="AK430" s="1">
        <v>0</v>
      </c>
      <c r="AL430" s="1">
        <v>1</v>
      </c>
      <c r="AM430" s="1">
        <v>0</v>
      </c>
      <c r="AN430" s="1">
        <v>0</v>
      </c>
      <c r="AO430" s="1">
        <v>0</v>
      </c>
      <c r="AP430" s="1">
        <v>0</v>
      </c>
      <c r="AQ430" s="1">
        <v>1</v>
      </c>
      <c r="AR430" s="1">
        <v>0</v>
      </c>
      <c r="AS430" s="1">
        <v>0</v>
      </c>
      <c r="AT430" s="1">
        <v>4</v>
      </c>
      <c r="AU430" s="1">
        <v>93</v>
      </c>
      <c r="AV430" s="1">
        <v>68462</v>
      </c>
    </row>
    <row r="431" spans="1:48" s="1" customFormat="1" x14ac:dyDescent="0.25">
      <c r="A431" s="1" t="str" cm="1">
        <f t="array" ref="A431">_xlfn.IFS(AG431&gt;=70,"70 and Older",AND(AG431&gt;=60,AG431&lt;70),"60-69",AND(AG431&gt;=50,AG431&lt;60),"50-59",AND(AG431&gt;=40,AG431&lt;50),"40-49",AND(AG431&gt;=30,AG431&lt;40),"30-39",AND(AG431&gt;=20,AG431&lt;30),"20-29")</f>
        <v>60-69</v>
      </c>
      <c r="B431" s="1" t="str" cm="1">
        <f t="array" ref="B431">_xlfn.IFS(AO431=1,$AO$1,AP431=1,$AP$1,AQ431=1,$AQ$1,AR431=1,$AR$1,AS431=1,$AS$1)</f>
        <v>Master</v>
      </c>
      <c r="C431" s="1" t="str" cm="1">
        <f t="array" ref="C431">_xlfn.IFS(AJ431=1,$AJ$1,AK431=1,$AK$1,AL431=1,$AL$1,AM431=1,$AM$1,AN431=1,$AN$1)</f>
        <v>Single</v>
      </c>
      <c r="D431" s="1">
        <v>0</v>
      </c>
      <c r="E431" s="1">
        <v>1</v>
      </c>
      <c r="F431" s="1" t="str" cm="1">
        <f t="array" ref="F431">_xlfn.IFS(AV431&lt;43783,"1.Low Income",AND(AV431&gt;=43783,AV431&lt;=64856),"2.Mid Income",AV431&gt;64856,"3.High Income")</f>
        <v>2.Mid Income</v>
      </c>
      <c r="G431" s="1" t="str" cm="1">
        <f t="array" ref="G431">_xlfn.IFS(AU431&lt;=30,"&lt;1 month",AND(AU431&gt;30,AU431&lt;=60),"1-2months",AU431&gt;60,"2months +")</f>
        <v>&lt;1 month</v>
      </c>
      <c r="H431" s="1" t="str" cm="1">
        <f t="array" ref="H431">_xlfn.IFS(AT431&lt;5,"&lt;5times",AND(AT431&gt;=5,AT431&lt;=10),"05-10times",AND(AT431&gt;=11,AT431&lt;=15),"11-15times",AT431&gt;=16,"16times or more")</f>
        <v>05-10times</v>
      </c>
      <c r="I431" s="1" t="s">
        <v>99</v>
      </c>
      <c r="J431" s="1" t="str">
        <f t="shared" si="13"/>
        <v>7-8 years</v>
      </c>
      <c r="K431" s="2">
        <v>714</v>
      </c>
      <c r="L431" s="2">
        <v>8</v>
      </c>
      <c r="M431" s="2">
        <v>99</v>
      </c>
      <c r="N431" s="2">
        <v>11</v>
      </c>
      <c r="O431" s="2">
        <v>0</v>
      </c>
      <c r="P431" s="2">
        <v>47</v>
      </c>
      <c r="Q431" s="8">
        <v>0</v>
      </c>
      <c r="R431" s="8">
        <v>0</v>
      </c>
      <c r="S431" s="8">
        <v>1</v>
      </c>
      <c r="T431" s="8">
        <v>0</v>
      </c>
      <c r="U431" s="8">
        <v>0</v>
      </c>
      <c r="V431" s="8">
        <v>0</v>
      </c>
      <c r="W431" s="6">
        <v>4</v>
      </c>
      <c r="X431" s="6">
        <v>10</v>
      </c>
      <c r="Y431" s="6">
        <v>7</v>
      </c>
      <c r="Z431" s="6">
        <v>5</v>
      </c>
      <c r="AB431" s="1">
        <v>701</v>
      </c>
      <c r="AC431" s="1">
        <v>638</v>
      </c>
      <c r="AD431" s="1">
        <v>0</v>
      </c>
      <c r="AE431" s="1">
        <v>3</v>
      </c>
      <c r="AF431" s="1">
        <v>11</v>
      </c>
      <c r="AG431" s="1">
        <v>64</v>
      </c>
      <c r="AH431" s="1">
        <v>2711</v>
      </c>
      <c r="AI431" s="11">
        <f t="shared" si="12"/>
        <v>7.4273972602739722</v>
      </c>
      <c r="AJ431" s="1">
        <v>0</v>
      </c>
      <c r="AK431" s="1">
        <v>0</v>
      </c>
      <c r="AL431" s="1">
        <v>1</v>
      </c>
      <c r="AM431" s="1">
        <v>0</v>
      </c>
      <c r="AN431" s="1">
        <v>0</v>
      </c>
      <c r="AO431" s="1">
        <v>0</v>
      </c>
      <c r="AP431" s="1">
        <v>0</v>
      </c>
      <c r="AQ431" s="1">
        <v>0</v>
      </c>
      <c r="AR431" s="1">
        <v>1</v>
      </c>
      <c r="AS431" s="1">
        <v>0</v>
      </c>
      <c r="AT431" s="1">
        <v>5</v>
      </c>
      <c r="AU431" s="1">
        <v>1</v>
      </c>
      <c r="AV431" s="1">
        <v>62847</v>
      </c>
    </row>
    <row r="432" spans="1:48" s="1" customFormat="1" x14ac:dyDescent="0.25">
      <c r="A432" s="1" t="str" cm="1">
        <f t="array" ref="A432">_xlfn.IFS(AG432&gt;=70,"70 and Older",AND(AG432&gt;=60,AG432&lt;70),"60-69",AND(AG432&gt;=50,AG432&lt;60),"50-59",AND(AG432&gt;=40,AG432&lt;50),"40-49",AND(AG432&gt;=30,AG432&lt;40),"30-39",AND(AG432&gt;=20,AG432&lt;30),"20-29")</f>
        <v>40-49</v>
      </c>
      <c r="B432" s="1" t="str" cm="1">
        <f t="array" ref="B432">_xlfn.IFS(AO432=1,$AO$1,AP432=1,$AP$1,AQ432=1,$AQ$1,AR432=1,$AR$1,AS432=1,$AS$1)</f>
        <v>Graduation</v>
      </c>
      <c r="C432" s="1" t="str" cm="1">
        <f t="array" ref="C432">_xlfn.IFS(AJ432=1,$AJ$1,AK432=1,$AK$1,AL432=1,$AL$1,AM432=1,$AM$1,AN432=1,$AN$1)</f>
        <v>Married</v>
      </c>
      <c r="D432" s="1">
        <v>0</v>
      </c>
      <c r="E432" s="1">
        <v>1</v>
      </c>
      <c r="F432" s="1" t="str" cm="1">
        <f t="array" ref="F432">_xlfn.IFS(AV432&lt;43783,"1.Low Income",AND(AV432&gt;=43783,AV432&lt;=64856),"2.Mid Income",AV432&gt;64856,"3.High Income")</f>
        <v>2.Mid Income</v>
      </c>
      <c r="G432" s="1" t="str" cm="1">
        <f t="array" ref="G432">_xlfn.IFS(AU432&lt;=30,"&lt;1 month",AND(AU432&gt;30,AU432&lt;=60),"1-2months",AU432&gt;60,"2months +")</f>
        <v>2months +</v>
      </c>
      <c r="H432" s="1" t="str" cm="1">
        <f t="array" ref="H432">_xlfn.IFS(AT432&lt;5,"&lt;5times",AND(AT432&gt;=5,AT432&lt;=10),"05-10times",AND(AT432&gt;=11,AT432&lt;=15),"11-15times",AT432&gt;=16,"16times or more")</f>
        <v>05-10times</v>
      </c>
      <c r="I432" s="1" t="s">
        <v>99</v>
      </c>
      <c r="J432" s="1" t="str">
        <f t="shared" si="13"/>
        <v>7-8 years</v>
      </c>
      <c r="K432" s="2">
        <v>233</v>
      </c>
      <c r="L432" s="2">
        <v>0</v>
      </c>
      <c r="M432" s="2">
        <v>23</v>
      </c>
      <c r="N432" s="2">
        <v>0</v>
      </c>
      <c r="O432" s="2">
        <v>0</v>
      </c>
      <c r="P432" s="2">
        <v>12</v>
      </c>
      <c r="Q432" s="8">
        <v>0</v>
      </c>
      <c r="R432" s="8">
        <v>0</v>
      </c>
      <c r="S432" s="8">
        <v>0</v>
      </c>
      <c r="T432" s="8">
        <v>0</v>
      </c>
      <c r="U432" s="8">
        <v>0</v>
      </c>
      <c r="V432" s="8">
        <v>0</v>
      </c>
      <c r="W432" s="6">
        <v>4</v>
      </c>
      <c r="X432" s="6">
        <v>5</v>
      </c>
      <c r="Y432" s="6">
        <v>1</v>
      </c>
      <c r="Z432" s="6">
        <v>5</v>
      </c>
      <c r="AB432" s="1">
        <v>92</v>
      </c>
      <c r="AC432" s="1">
        <v>88</v>
      </c>
      <c r="AD432" s="1">
        <v>0</v>
      </c>
      <c r="AE432" s="1">
        <v>3</v>
      </c>
      <c r="AF432" s="1">
        <v>11</v>
      </c>
      <c r="AG432" s="1">
        <v>40</v>
      </c>
      <c r="AH432" s="1">
        <v>2711</v>
      </c>
      <c r="AI432" s="11">
        <f t="shared" si="12"/>
        <v>7.4273972602739722</v>
      </c>
      <c r="AJ432" s="1">
        <v>0</v>
      </c>
      <c r="AK432" s="1">
        <v>1</v>
      </c>
      <c r="AL432" s="1">
        <v>0</v>
      </c>
      <c r="AM432" s="1">
        <v>0</v>
      </c>
      <c r="AN432" s="1">
        <v>0</v>
      </c>
      <c r="AO432" s="1">
        <v>0</v>
      </c>
      <c r="AP432" s="1">
        <v>0</v>
      </c>
      <c r="AQ432" s="1">
        <v>1</v>
      </c>
      <c r="AR432" s="1">
        <v>0</v>
      </c>
      <c r="AS432" s="1">
        <v>0</v>
      </c>
      <c r="AT432" s="1">
        <v>5</v>
      </c>
      <c r="AU432" s="1">
        <v>61</v>
      </c>
      <c r="AV432" s="1">
        <v>61839</v>
      </c>
    </row>
    <row r="433" spans="1:51" s="1" customFormat="1" x14ac:dyDescent="0.25">
      <c r="A433" s="1" t="str" cm="1">
        <f t="array" ref="A433">_xlfn.IFS(AG433&gt;=70,"70 and Older",AND(AG433&gt;=60,AG433&lt;70),"60-69",AND(AG433&gt;=50,AG433&lt;60),"50-59",AND(AG433&gt;=40,AG433&lt;50),"40-49",AND(AG433&gt;=30,AG433&lt;40),"30-39",AND(AG433&gt;=20,AG433&lt;30),"20-29")</f>
        <v>40-49</v>
      </c>
      <c r="B433" s="1" t="str" cm="1">
        <f t="array" ref="B433">_xlfn.IFS(AO433=1,$AO$1,AP433=1,$AP$1,AQ433=1,$AQ$1,AR433=1,$AR$1,AS433=1,$AS$1)</f>
        <v>PhD</v>
      </c>
      <c r="C433" s="1" t="str" cm="1">
        <f t="array" ref="C433">_xlfn.IFS(AJ433=1,$AJ$1,AK433=1,$AK$1,AL433=1,$AL$1,AM433=1,$AM$1,AN433=1,$AN$1)</f>
        <v>Together</v>
      </c>
      <c r="D433" s="1">
        <v>0</v>
      </c>
      <c r="E433" s="1">
        <v>1</v>
      </c>
      <c r="F433" s="1" t="str" cm="1">
        <f t="array" ref="F433">_xlfn.IFS(AV433&lt;43783,"1.Low Income",AND(AV433&gt;=43783,AV433&lt;=64856),"2.Mid Income",AV433&gt;64856,"3.High Income")</f>
        <v>3.High Income</v>
      </c>
      <c r="G433" s="1" t="str" cm="1">
        <f t="array" ref="G433">_xlfn.IFS(AU433&lt;=30,"&lt;1 month",AND(AU433&gt;30,AU433&lt;=60),"1-2months",AU433&gt;60,"2months +")</f>
        <v>1-2months</v>
      </c>
      <c r="H433" s="1" t="str" cm="1">
        <f t="array" ref="H433">_xlfn.IFS(AT433&lt;5,"&lt;5times",AND(AT433&gt;=5,AT433&lt;=10),"05-10times",AND(AT433&gt;=11,AT433&lt;=15),"11-15times",AT433&gt;=16,"16times or more")</f>
        <v>&lt;5times</v>
      </c>
      <c r="I433" s="1" t="s">
        <v>99</v>
      </c>
      <c r="J433" s="1" t="str">
        <f t="shared" si="13"/>
        <v>7-8 years</v>
      </c>
      <c r="K433" s="2">
        <v>171</v>
      </c>
      <c r="L433" s="2">
        <v>0</v>
      </c>
      <c r="M433" s="2">
        <v>11</v>
      </c>
      <c r="N433" s="2">
        <v>0</v>
      </c>
      <c r="O433" s="2">
        <v>1</v>
      </c>
      <c r="P433" s="2">
        <v>20</v>
      </c>
      <c r="Q433" s="8">
        <v>0</v>
      </c>
      <c r="R433" s="8">
        <v>0</v>
      </c>
      <c r="S433" s="8">
        <v>0</v>
      </c>
      <c r="T433" s="8">
        <v>0</v>
      </c>
      <c r="U433" s="8">
        <v>0</v>
      </c>
      <c r="V433" s="8">
        <v>0</v>
      </c>
      <c r="W433" s="6">
        <v>2</v>
      </c>
      <c r="X433" s="6">
        <v>4</v>
      </c>
      <c r="Y433" s="6">
        <v>1</v>
      </c>
      <c r="Z433" s="6">
        <v>4</v>
      </c>
      <c r="AB433" s="1">
        <v>453</v>
      </c>
      <c r="AC433" s="1">
        <v>422</v>
      </c>
      <c r="AD433" s="1">
        <v>0</v>
      </c>
      <c r="AE433" s="1">
        <v>3</v>
      </c>
      <c r="AF433" s="1">
        <v>11</v>
      </c>
      <c r="AG433" s="1">
        <v>45</v>
      </c>
      <c r="AH433" s="1">
        <v>2710</v>
      </c>
      <c r="AI433" s="11">
        <f t="shared" si="12"/>
        <v>7.4246575342465757</v>
      </c>
      <c r="AJ433" s="1">
        <v>0</v>
      </c>
      <c r="AK433" s="1">
        <v>0</v>
      </c>
      <c r="AL433" s="1">
        <v>0</v>
      </c>
      <c r="AM433" s="1">
        <v>1</v>
      </c>
      <c r="AN433" s="1">
        <v>0</v>
      </c>
      <c r="AO433" s="1">
        <v>0</v>
      </c>
      <c r="AP433" s="1">
        <v>0</v>
      </c>
      <c r="AQ433" s="1">
        <v>0</v>
      </c>
      <c r="AR433" s="1">
        <v>0</v>
      </c>
      <c r="AS433" s="1">
        <v>1</v>
      </c>
      <c r="AT433" s="1">
        <v>3</v>
      </c>
      <c r="AU433" s="1">
        <v>40</v>
      </c>
      <c r="AV433" s="1">
        <v>70893</v>
      </c>
    </row>
    <row r="434" spans="1:51" s="1" customFormat="1" x14ac:dyDescent="0.25">
      <c r="A434" s="1" t="str" cm="1">
        <f t="array" ref="A434">_xlfn.IFS(AG434&gt;=70,"70 and Older",AND(AG434&gt;=60,AG434&lt;70),"60-69",AND(AG434&gt;=50,AG434&lt;60),"50-59",AND(AG434&gt;=40,AG434&lt;50),"40-49",AND(AG434&gt;=30,AG434&lt;40),"30-39",AND(AG434&gt;=20,AG434&lt;30),"20-29")</f>
        <v>40-49</v>
      </c>
      <c r="B434" s="1" t="str" cm="1">
        <f t="array" ref="B434">_xlfn.IFS(AO434=1,$AO$1,AP434=1,$AP$1,AQ434=1,$AQ$1,AR434=1,$AR$1,AS434=1,$AS$1)</f>
        <v>Graduation</v>
      </c>
      <c r="C434" s="1" t="str" cm="1">
        <f t="array" ref="C434">_xlfn.IFS(AJ434=1,$AJ$1,AK434=1,$AK$1,AL434=1,$AL$1,AM434=1,$AM$1,AN434=1,$AN$1)</f>
        <v>Widow</v>
      </c>
      <c r="D434" s="1">
        <v>1</v>
      </c>
      <c r="E434" s="1">
        <v>0</v>
      </c>
      <c r="F434" s="1" t="str" cm="1">
        <f t="array" ref="F434">_xlfn.IFS(AV434&lt;43783,"1.Low Income",AND(AV434&gt;=43783,AV434&lt;=64856),"2.Mid Income",AV434&gt;64856,"3.High Income")</f>
        <v>2.Mid Income</v>
      </c>
      <c r="G434" s="1" t="str" cm="1">
        <f t="array" ref="G434">_xlfn.IFS(AU434&lt;=30,"&lt;1 month",AND(AU434&gt;30,AU434&lt;=60),"1-2months",AU434&gt;60,"2months +")</f>
        <v>1-2months</v>
      </c>
      <c r="H434" s="1" t="str" cm="1">
        <f t="array" ref="H434">_xlfn.IFS(AT434&lt;5,"&lt;5times",AND(AT434&gt;=5,AT434&lt;=10),"05-10times",AND(AT434&gt;=11,AT434&lt;=15),"11-15times",AT434&gt;=16,"16times or more")</f>
        <v>05-10times</v>
      </c>
      <c r="I434" s="1" t="s">
        <v>99</v>
      </c>
      <c r="J434" s="1" t="str">
        <f t="shared" si="13"/>
        <v>7-8 years</v>
      </c>
      <c r="K434" s="2">
        <v>9</v>
      </c>
      <c r="L434" s="2">
        <v>1</v>
      </c>
      <c r="M434" s="2">
        <v>6</v>
      </c>
      <c r="N434" s="2">
        <v>3</v>
      </c>
      <c r="O434" s="2">
        <v>0</v>
      </c>
      <c r="P434" s="2">
        <v>4</v>
      </c>
      <c r="Q434" s="8">
        <v>0</v>
      </c>
      <c r="R434" s="8">
        <v>0</v>
      </c>
      <c r="S434" s="8">
        <v>0</v>
      </c>
      <c r="T434" s="8">
        <v>0</v>
      </c>
      <c r="U434" s="8">
        <v>0</v>
      </c>
      <c r="V434" s="8">
        <v>0</v>
      </c>
      <c r="W434" s="6">
        <v>1</v>
      </c>
      <c r="X434" s="6">
        <v>1</v>
      </c>
      <c r="Y434" s="6">
        <v>0</v>
      </c>
      <c r="Z434" s="6">
        <v>2</v>
      </c>
      <c r="AB434" s="1">
        <v>37</v>
      </c>
      <c r="AC434" s="1">
        <v>30</v>
      </c>
      <c r="AD434" s="1">
        <v>0</v>
      </c>
      <c r="AE434" s="1">
        <v>3</v>
      </c>
      <c r="AF434" s="1">
        <v>11</v>
      </c>
      <c r="AG434" s="1">
        <v>49</v>
      </c>
      <c r="AH434" s="1">
        <v>2710</v>
      </c>
      <c r="AI434" s="11">
        <f t="shared" si="12"/>
        <v>7.4246575342465757</v>
      </c>
      <c r="AJ434" s="1">
        <v>0</v>
      </c>
      <c r="AK434" s="1">
        <v>0</v>
      </c>
      <c r="AL434" s="1">
        <v>0</v>
      </c>
      <c r="AM434" s="1">
        <v>0</v>
      </c>
      <c r="AN434" s="1">
        <v>1</v>
      </c>
      <c r="AO434" s="1">
        <v>0</v>
      </c>
      <c r="AP434" s="1">
        <v>0</v>
      </c>
      <c r="AQ434" s="1">
        <v>1</v>
      </c>
      <c r="AR434" s="1">
        <v>0</v>
      </c>
      <c r="AS434" s="1">
        <v>0</v>
      </c>
      <c r="AT434" s="1">
        <v>5</v>
      </c>
      <c r="AU434" s="1">
        <v>49</v>
      </c>
      <c r="AV434" s="1">
        <v>60432</v>
      </c>
    </row>
    <row r="435" spans="1:51" s="1" customFormat="1" x14ac:dyDescent="0.25">
      <c r="A435" s="1" t="str" cm="1">
        <f t="array" ref="A435">_xlfn.IFS(AG435&gt;=70,"70 and Older",AND(AG435&gt;=60,AG435&lt;70),"60-69",AND(AG435&gt;=50,AG435&lt;60),"50-59",AND(AG435&gt;=40,AG435&lt;50),"40-49",AND(AG435&gt;=30,AG435&lt;40),"30-39",AND(AG435&gt;=20,AG435&lt;30),"20-29")</f>
        <v>40-49</v>
      </c>
      <c r="B435" s="1" t="str" cm="1">
        <f t="array" ref="B435">_xlfn.IFS(AO435=1,$AO$1,AP435=1,$AP$1,AQ435=1,$AQ$1,AR435=1,$AR$1,AS435=1,$AS$1)</f>
        <v>Graduation</v>
      </c>
      <c r="C435" s="1" t="str" cm="1">
        <f t="array" ref="C435">_xlfn.IFS(AJ435=1,$AJ$1,AK435=1,$AK$1,AL435=1,$AL$1,AM435=1,$AM$1,AN435=1,$AN$1)</f>
        <v>Widow</v>
      </c>
      <c r="D435" s="1">
        <v>1</v>
      </c>
      <c r="E435" s="1">
        <v>0</v>
      </c>
      <c r="F435" s="1" t="str" cm="1">
        <f t="array" ref="F435">_xlfn.IFS(AV435&lt;43783,"1.Low Income",AND(AV435&gt;=43783,AV435&lt;=64856),"2.Mid Income",AV435&gt;64856,"3.High Income")</f>
        <v>2.Mid Income</v>
      </c>
      <c r="G435" s="1" t="str" cm="1">
        <f t="array" ref="G435">_xlfn.IFS(AU435&lt;=30,"&lt;1 month",AND(AU435&gt;30,AU435&lt;=60),"1-2months",AU435&gt;60,"2months +")</f>
        <v>1-2months</v>
      </c>
      <c r="H435" s="1" t="str" cm="1">
        <f t="array" ref="H435">_xlfn.IFS(AT435&lt;5,"&lt;5times",AND(AT435&gt;=5,AT435&lt;=10),"05-10times",AND(AT435&gt;=11,AT435&lt;=15),"11-15times",AT435&gt;=16,"16times or more")</f>
        <v>05-10times</v>
      </c>
      <c r="I435" s="1" t="s">
        <v>99</v>
      </c>
      <c r="J435" s="1" t="str">
        <f t="shared" si="13"/>
        <v>7-8 years</v>
      </c>
      <c r="K435" s="2">
        <v>14</v>
      </c>
      <c r="L435" s="2">
        <v>7</v>
      </c>
      <c r="M435" s="2">
        <v>11</v>
      </c>
      <c r="N435" s="2">
        <v>11</v>
      </c>
      <c r="O435" s="2">
        <v>0</v>
      </c>
      <c r="P435" s="2">
        <v>5</v>
      </c>
      <c r="Q435" s="8">
        <v>0</v>
      </c>
      <c r="R435" s="8">
        <v>0</v>
      </c>
      <c r="S435" s="8">
        <v>0</v>
      </c>
      <c r="T435" s="8">
        <v>0</v>
      </c>
      <c r="U435" s="8">
        <v>0</v>
      </c>
      <c r="V435" s="8">
        <v>0</v>
      </c>
      <c r="W435" s="6">
        <v>2</v>
      </c>
      <c r="X435" s="6">
        <v>2</v>
      </c>
      <c r="Y435" s="6">
        <v>0</v>
      </c>
      <c r="Z435" s="6">
        <v>3</v>
      </c>
      <c r="AB435" s="1">
        <v>37</v>
      </c>
      <c r="AC435" s="1">
        <v>30</v>
      </c>
      <c r="AD435" s="1">
        <v>0</v>
      </c>
      <c r="AE435" s="1">
        <v>3</v>
      </c>
      <c r="AF435" s="1">
        <v>11</v>
      </c>
      <c r="AG435" s="1">
        <v>49</v>
      </c>
      <c r="AH435" s="1">
        <v>2710</v>
      </c>
      <c r="AI435" s="11">
        <f t="shared" si="12"/>
        <v>7.4246575342465757</v>
      </c>
      <c r="AJ435" s="1">
        <v>0</v>
      </c>
      <c r="AK435" s="1">
        <v>0</v>
      </c>
      <c r="AL435" s="1">
        <v>0</v>
      </c>
      <c r="AM435" s="1">
        <v>0</v>
      </c>
      <c r="AN435" s="1">
        <v>1</v>
      </c>
      <c r="AO435" s="1">
        <v>0</v>
      </c>
      <c r="AP435" s="1">
        <v>0</v>
      </c>
      <c r="AQ435" s="1">
        <v>1</v>
      </c>
      <c r="AR435" s="1">
        <v>0</v>
      </c>
      <c r="AS435" s="1">
        <v>0</v>
      </c>
      <c r="AT435" s="1">
        <v>5</v>
      </c>
      <c r="AU435" s="1">
        <v>59</v>
      </c>
      <c r="AV435" s="1">
        <v>60230</v>
      </c>
    </row>
    <row r="436" spans="1:51" s="1" customFormat="1" x14ac:dyDescent="0.25">
      <c r="A436" s="1" t="str" cm="1">
        <f t="array" ref="A436">_xlfn.IFS(AG436&gt;=70,"70 and Older",AND(AG436&gt;=60,AG436&lt;70),"60-69",AND(AG436&gt;=50,AG436&lt;60),"50-59",AND(AG436&gt;=40,AG436&lt;50),"40-49",AND(AG436&gt;=30,AG436&lt;40),"30-39",AND(AG436&gt;=20,AG436&lt;30),"20-29")</f>
        <v>50-59</v>
      </c>
      <c r="B436" s="1" t="str" cm="1">
        <f t="array" ref="B436">_xlfn.IFS(AO436=1,$AO$1,AP436=1,$AP$1,AQ436=1,$AQ$1,AR436=1,$AR$1,AS436=1,$AS$1)</f>
        <v>PhD</v>
      </c>
      <c r="C436" s="1" t="str" cm="1">
        <f t="array" ref="C436">_xlfn.IFS(AJ436=1,$AJ$1,AK436=1,$AK$1,AL436=1,$AL$1,AM436=1,$AM$1,AN436=1,$AN$1)</f>
        <v>Together</v>
      </c>
      <c r="D436" s="1">
        <v>1</v>
      </c>
      <c r="E436" s="1">
        <v>1</v>
      </c>
      <c r="F436" s="1" t="str" cm="1">
        <f t="array" ref="F436">_xlfn.IFS(AV436&lt;43783,"1.Low Income",AND(AV436&gt;=43783,AV436&lt;=64856),"2.Mid Income",AV436&gt;64856,"3.High Income")</f>
        <v>3.High Income</v>
      </c>
      <c r="G436" s="1" t="str" cm="1">
        <f t="array" ref="G436">_xlfn.IFS(AU436&lt;=30,"&lt;1 month",AND(AU436&gt;30,AU436&lt;=60),"1-2months",AU436&gt;60,"2months +")</f>
        <v>&lt;1 month</v>
      </c>
      <c r="H436" s="1" t="str" cm="1">
        <f t="array" ref="H436">_xlfn.IFS(AT436&lt;5,"&lt;5times",AND(AT436&gt;=5,AT436&lt;=10),"05-10times",AND(AT436&gt;=11,AT436&lt;=15),"11-15times",AT436&gt;=16,"16times or more")</f>
        <v>&lt;5times</v>
      </c>
      <c r="I436" s="1" t="s">
        <v>99</v>
      </c>
      <c r="J436" s="1" t="str">
        <f t="shared" si="13"/>
        <v>7-8 years</v>
      </c>
      <c r="K436" s="2">
        <v>9</v>
      </c>
      <c r="L436" s="2">
        <v>1</v>
      </c>
      <c r="M436" s="2">
        <v>3</v>
      </c>
      <c r="N436" s="2">
        <v>0</v>
      </c>
      <c r="O436" s="2">
        <v>4</v>
      </c>
      <c r="P436" s="2">
        <v>8</v>
      </c>
      <c r="Q436" s="8">
        <v>0</v>
      </c>
      <c r="R436" s="8">
        <v>0</v>
      </c>
      <c r="S436" s="8">
        <v>0</v>
      </c>
      <c r="T436" s="8">
        <v>0</v>
      </c>
      <c r="U436" s="8">
        <v>0</v>
      </c>
      <c r="V436" s="8">
        <v>0</v>
      </c>
      <c r="W436" s="6">
        <v>1</v>
      </c>
      <c r="X436" s="6">
        <v>0</v>
      </c>
      <c r="Y436" s="6">
        <v>0</v>
      </c>
      <c r="Z436" s="6">
        <v>3</v>
      </c>
      <c r="AB436" s="1">
        <v>19</v>
      </c>
      <c r="AC436" s="1">
        <v>17</v>
      </c>
      <c r="AD436" s="1">
        <v>0</v>
      </c>
      <c r="AE436" s="1">
        <v>3</v>
      </c>
      <c r="AF436" s="1">
        <v>11</v>
      </c>
      <c r="AG436" s="1">
        <v>55</v>
      </c>
      <c r="AH436" s="1">
        <v>2709</v>
      </c>
      <c r="AI436" s="11">
        <f t="shared" si="12"/>
        <v>7.4219178082191783</v>
      </c>
      <c r="AJ436" s="1">
        <v>0</v>
      </c>
      <c r="AK436" s="1">
        <v>0</v>
      </c>
      <c r="AL436" s="1">
        <v>0</v>
      </c>
      <c r="AM436" s="1">
        <v>1</v>
      </c>
      <c r="AN436" s="1">
        <v>0</v>
      </c>
      <c r="AO436" s="1">
        <v>0</v>
      </c>
      <c r="AP436" s="1">
        <v>0</v>
      </c>
      <c r="AQ436" s="1">
        <v>0</v>
      </c>
      <c r="AR436" s="1">
        <v>0</v>
      </c>
      <c r="AS436" s="1">
        <v>1</v>
      </c>
      <c r="AT436" s="1">
        <v>4</v>
      </c>
      <c r="AU436" s="1">
        <v>30</v>
      </c>
      <c r="AV436" s="1">
        <v>69109</v>
      </c>
    </row>
    <row r="437" spans="1:51" s="1" customFormat="1" x14ac:dyDescent="0.25">
      <c r="A437" s="1" t="str" cm="1">
        <f t="array" ref="A437">_xlfn.IFS(AG437&gt;=70,"70 and Older",AND(AG437&gt;=60,AG437&lt;70),"60-69",AND(AG437&gt;=50,AG437&lt;60),"50-59",AND(AG437&gt;=40,AG437&lt;50),"40-49",AND(AG437&gt;=30,AG437&lt;40),"30-39",AND(AG437&gt;=20,AG437&lt;30),"20-29")</f>
        <v>50-59</v>
      </c>
      <c r="B437" s="1" t="str" cm="1">
        <f t="array" ref="B437">_xlfn.IFS(AO437=1,$AO$1,AP437=1,$AP$1,AQ437=1,$AQ$1,AR437=1,$AR$1,AS437=1,$AS$1)</f>
        <v>Graduation</v>
      </c>
      <c r="C437" s="1" t="str" cm="1">
        <f t="array" ref="C437">_xlfn.IFS(AJ437=1,$AJ$1,AK437=1,$AK$1,AL437=1,$AL$1,AM437=1,$AM$1,AN437=1,$AN$1)</f>
        <v>Married</v>
      </c>
      <c r="D437" s="1">
        <v>1</v>
      </c>
      <c r="E437" s="1">
        <v>1</v>
      </c>
      <c r="F437" s="1" t="str" cm="1">
        <f t="array" ref="F437">_xlfn.IFS(AV437&lt;43783,"1.Low Income",AND(AV437&gt;=43783,AV437&lt;=64856),"2.Mid Income",AV437&gt;64856,"3.High Income")</f>
        <v>3.High Income</v>
      </c>
      <c r="G437" s="1" t="str" cm="1">
        <f t="array" ref="G437">_xlfn.IFS(AU437&lt;=30,"&lt;1 month",AND(AU437&gt;30,AU437&lt;=60),"1-2months",AU437&gt;60,"2months +")</f>
        <v>2months +</v>
      </c>
      <c r="H437" s="1" t="str" cm="1">
        <f t="array" ref="H437">_xlfn.IFS(AT437&lt;5,"&lt;5times",AND(AT437&gt;=5,AT437&lt;=10),"05-10times",AND(AT437&gt;=11,AT437&lt;=15),"11-15times",AT437&gt;=16,"16times or more")</f>
        <v>&lt;5times</v>
      </c>
      <c r="I437" s="1" t="s">
        <v>99</v>
      </c>
      <c r="J437" s="1" t="str">
        <f t="shared" si="13"/>
        <v>7-8 years</v>
      </c>
      <c r="K437" s="2">
        <v>25</v>
      </c>
      <c r="L437" s="2">
        <v>0</v>
      </c>
      <c r="M437" s="2">
        <v>11</v>
      </c>
      <c r="N437" s="2">
        <v>3</v>
      </c>
      <c r="O437" s="2">
        <v>0</v>
      </c>
      <c r="P437" s="2">
        <v>15</v>
      </c>
      <c r="Q437" s="8">
        <v>0</v>
      </c>
      <c r="R437" s="8">
        <v>0</v>
      </c>
      <c r="S437" s="8">
        <v>0</v>
      </c>
      <c r="T437" s="8">
        <v>0</v>
      </c>
      <c r="U437" s="8">
        <v>0</v>
      </c>
      <c r="V437" s="8">
        <v>0</v>
      </c>
      <c r="W437" s="6">
        <v>1</v>
      </c>
      <c r="X437" s="6">
        <v>1</v>
      </c>
      <c r="Y437" s="6">
        <v>0</v>
      </c>
      <c r="Z437" s="6">
        <v>3</v>
      </c>
      <c r="AB437" s="1">
        <v>429</v>
      </c>
      <c r="AC437" s="1">
        <v>364</v>
      </c>
      <c r="AD437" s="1">
        <v>0</v>
      </c>
      <c r="AE437" s="1">
        <v>3</v>
      </c>
      <c r="AF437" s="1">
        <v>11</v>
      </c>
      <c r="AG437" s="1">
        <v>53</v>
      </c>
      <c r="AH437" s="1">
        <v>2707</v>
      </c>
      <c r="AI437" s="11">
        <f t="shared" si="12"/>
        <v>7.4164383561643836</v>
      </c>
      <c r="AJ437" s="1">
        <v>0</v>
      </c>
      <c r="AK437" s="1">
        <v>1</v>
      </c>
      <c r="AL437" s="1">
        <v>0</v>
      </c>
      <c r="AM437" s="1">
        <v>0</v>
      </c>
      <c r="AN437" s="1">
        <v>0</v>
      </c>
      <c r="AO437" s="1">
        <v>0</v>
      </c>
      <c r="AP437" s="1">
        <v>0</v>
      </c>
      <c r="AQ437" s="1">
        <v>1</v>
      </c>
      <c r="AR437" s="1">
        <v>0</v>
      </c>
      <c r="AS437" s="1">
        <v>0</v>
      </c>
      <c r="AT437" s="1">
        <v>2</v>
      </c>
      <c r="AU437" s="1">
        <v>65</v>
      </c>
      <c r="AV437" s="1">
        <v>77298</v>
      </c>
    </row>
    <row r="438" spans="1:51" s="1" customFormat="1" x14ac:dyDescent="0.25">
      <c r="A438" s="1" t="str" cm="1">
        <f t="array" ref="A438">_xlfn.IFS(AG438&gt;=70,"70 and Older",AND(AG438&gt;=60,AG438&lt;70),"60-69",AND(AG438&gt;=50,AG438&lt;60),"50-59",AND(AG438&gt;=40,AG438&lt;50),"40-49",AND(AG438&gt;=30,AG438&lt;40),"30-39",AND(AG438&gt;=20,AG438&lt;30),"20-29")</f>
        <v>30-39</v>
      </c>
      <c r="B438" s="1" t="str" cm="1">
        <f t="array" ref="B438">_xlfn.IFS(AO438=1,$AO$1,AP438=1,$AP$1,AQ438=1,$AQ$1,AR438=1,$AR$1,AS438=1,$AS$1)</f>
        <v>Basic</v>
      </c>
      <c r="C438" s="1" t="str" cm="1">
        <f t="array" ref="C438">_xlfn.IFS(AJ438=1,$AJ$1,AK438=1,$AK$1,AL438=1,$AL$1,AM438=1,$AM$1,AN438=1,$AN$1)</f>
        <v>Married</v>
      </c>
      <c r="D438" s="1">
        <v>1</v>
      </c>
      <c r="E438" s="1">
        <v>0</v>
      </c>
      <c r="F438" s="1" t="str" cm="1">
        <f t="array" ref="F438">_xlfn.IFS(AV438&lt;43783,"1.Low Income",AND(AV438&gt;=43783,AV438&lt;=64856),"2.Mid Income",AV438&gt;64856,"3.High Income")</f>
        <v>2.Mid Income</v>
      </c>
      <c r="G438" s="1" t="str" cm="1">
        <f t="array" ref="G438">_xlfn.IFS(AU438&lt;=30,"&lt;1 month",AND(AU438&gt;30,AU438&lt;=60),"1-2months",AU438&gt;60,"2months +")</f>
        <v>&lt;1 month</v>
      </c>
      <c r="H438" s="1" t="str" cm="1">
        <f t="array" ref="H438">_xlfn.IFS(AT438&lt;5,"&lt;5times",AND(AT438&gt;=5,AT438&lt;=10),"05-10times",AND(AT438&gt;=11,AT438&lt;=15),"11-15times",AT438&gt;=16,"16times or more")</f>
        <v>05-10times</v>
      </c>
      <c r="I438" s="1" t="s">
        <v>99</v>
      </c>
      <c r="J438" s="1" t="str">
        <f t="shared" si="13"/>
        <v>7-8 years</v>
      </c>
      <c r="K438" s="2">
        <v>2</v>
      </c>
      <c r="L438" s="2">
        <v>7</v>
      </c>
      <c r="M438" s="2">
        <v>5</v>
      </c>
      <c r="N438" s="2">
        <v>2</v>
      </c>
      <c r="O438" s="2">
        <v>15</v>
      </c>
      <c r="P438" s="2">
        <v>27</v>
      </c>
      <c r="Q438" s="8">
        <v>0</v>
      </c>
      <c r="R438" s="8">
        <v>0</v>
      </c>
      <c r="S438" s="8">
        <v>1</v>
      </c>
      <c r="T438" s="8">
        <v>0</v>
      </c>
      <c r="U438" s="8">
        <v>0</v>
      </c>
      <c r="V438" s="8">
        <v>0</v>
      </c>
      <c r="W438" s="6">
        <v>1</v>
      </c>
      <c r="X438" s="6">
        <v>2</v>
      </c>
      <c r="Y438" s="6">
        <v>0</v>
      </c>
      <c r="Z438" s="6">
        <v>2</v>
      </c>
      <c r="AB438" s="1">
        <v>155</v>
      </c>
      <c r="AC438" s="1">
        <v>47</v>
      </c>
      <c r="AD438" s="1">
        <v>0</v>
      </c>
      <c r="AE438" s="1">
        <v>3</v>
      </c>
      <c r="AF438" s="1">
        <v>11</v>
      </c>
      <c r="AG438" s="1">
        <v>30</v>
      </c>
      <c r="AH438" s="1">
        <v>2706</v>
      </c>
      <c r="AI438" s="11">
        <f t="shared" si="12"/>
        <v>7.4136986301369863</v>
      </c>
      <c r="AJ438" s="1">
        <v>0</v>
      </c>
      <c r="AK438" s="1">
        <v>1</v>
      </c>
      <c r="AL438" s="1">
        <v>0</v>
      </c>
      <c r="AM438" s="1">
        <v>0</v>
      </c>
      <c r="AN438" s="1">
        <v>0</v>
      </c>
      <c r="AO438" s="1">
        <v>0</v>
      </c>
      <c r="AP438" s="1">
        <v>1</v>
      </c>
      <c r="AQ438" s="1">
        <v>0</v>
      </c>
      <c r="AR438" s="1">
        <v>0</v>
      </c>
      <c r="AS438" s="1">
        <v>0</v>
      </c>
      <c r="AT438" s="1">
        <v>5</v>
      </c>
      <c r="AU438" s="1">
        <v>0</v>
      </c>
      <c r="AV438" s="1">
        <v>58330</v>
      </c>
    </row>
    <row r="439" spans="1:51" s="1" customFormat="1" x14ac:dyDescent="0.25">
      <c r="A439" s="1" t="str" cm="1">
        <f t="array" ref="A439">_xlfn.IFS(AG439&gt;=70,"70 and Older",AND(AG439&gt;=60,AG439&lt;70),"60-69",AND(AG439&gt;=50,AG439&lt;60),"50-59",AND(AG439&gt;=40,AG439&lt;50),"40-49",AND(AG439&gt;=30,AG439&lt;40),"30-39",AND(AG439&gt;=20,AG439&lt;30),"20-29")</f>
        <v>60-69</v>
      </c>
      <c r="B439" s="1" t="str" cm="1">
        <f t="array" ref="B439">_xlfn.IFS(AO439=1,$AO$1,AP439=1,$AP$1,AQ439=1,$AQ$1,AR439=1,$AR$1,AS439=1,$AS$1)</f>
        <v>PhD</v>
      </c>
      <c r="C439" s="1" t="str" cm="1">
        <f t="array" ref="C439">_xlfn.IFS(AJ439=1,$AJ$1,AK439=1,$AK$1,AL439=1,$AL$1,AM439=1,$AM$1,AN439=1,$AN$1)</f>
        <v>Divorced</v>
      </c>
      <c r="D439" s="1">
        <v>0</v>
      </c>
      <c r="E439" s="1">
        <v>1</v>
      </c>
      <c r="F439" s="1" t="str" cm="1">
        <f t="array" ref="F439">_xlfn.IFS(AV439&lt;43783,"1.Low Income",AND(AV439&gt;=43783,AV439&lt;=64856),"2.Mid Income",AV439&gt;64856,"3.High Income")</f>
        <v>3.High Income</v>
      </c>
      <c r="G439" s="1" t="str" cm="1">
        <f t="array" ref="G439">_xlfn.IFS(AU439&lt;=30,"&lt;1 month",AND(AU439&gt;30,AU439&lt;=60),"1-2months",AU439&gt;60,"2months +")</f>
        <v>2months +</v>
      </c>
      <c r="H439" s="1" t="str" cm="1">
        <f t="array" ref="H439">_xlfn.IFS(AT439&lt;5,"&lt;5times",AND(AT439&gt;=5,AT439&lt;=10),"05-10times",AND(AT439&gt;=11,AT439&lt;=15),"11-15times",AT439&gt;=16,"16times or more")</f>
        <v>&lt;5times</v>
      </c>
      <c r="I439" s="1" t="s">
        <v>99</v>
      </c>
      <c r="J439" s="1" t="str">
        <f t="shared" si="13"/>
        <v>7-8 years</v>
      </c>
      <c r="K439" s="2">
        <v>1013</v>
      </c>
      <c r="L439" s="2">
        <v>30</v>
      </c>
      <c r="M439" s="2">
        <v>399</v>
      </c>
      <c r="N439" s="2">
        <v>60</v>
      </c>
      <c r="O439" s="2">
        <v>46</v>
      </c>
      <c r="P439" s="2">
        <v>153</v>
      </c>
      <c r="Q439" s="8">
        <v>0</v>
      </c>
      <c r="R439" s="8">
        <v>0</v>
      </c>
      <c r="S439" s="8">
        <v>0</v>
      </c>
      <c r="T439" s="8">
        <v>0</v>
      </c>
      <c r="U439" s="8">
        <v>0</v>
      </c>
      <c r="V439" s="8">
        <v>1</v>
      </c>
      <c r="W439" s="6">
        <v>3</v>
      </c>
      <c r="X439" s="6">
        <v>9</v>
      </c>
      <c r="Y439" s="6">
        <v>10</v>
      </c>
      <c r="Z439" s="6">
        <v>4</v>
      </c>
      <c r="AB439" s="1">
        <v>1282</v>
      </c>
      <c r="AC439" s="1">
        <v>1257</v>
      </c>
      <c r="AD439" s="1">
        <v>0</v>
      </c>
      <c r="AE439" s="1">
        <v>3</v>
      </c>
      <c r="AF439" s="1">
        <v>11</v>
      </c>
      <c r="AG439" s="1">
        <v>61</v>
      </c>
      <c r="AH439" s="1">
        <v>2705</v>
      </c>
      <c r="AI439" s="11">
        <f t="shared" si="12"/>
        <v>7.4109589041095889</v>
      </c>
      <c r="AJ439" s="1">
        <v>1</v>
      </c>
      <c r="AK439" s="1">
        <v>0</v>
      </c>
      <c r="AL439" s="1">
        <v>0</v>
      </c>
      <c r="AM439" s="1">
        <v>0</v>
      </c>
      <c r="AN439" s="1">
        <v>0</v>
      </c>
      <c r="AO439" s="1">
        <v>0</v>
      </c>
      <c r="AP439" s="1">
        <v>0</v>
      </c>
      <c r="AQ439" s="1">
        <v>0</v>
      </c>
      <c r="AR439" s="1">
        <v>0</v>
      </c>
      <c r="AS439" s="1">
        <v>1</v>
      </c>
      <c r="AT439" s="1">
        <v>3</v>
      </c>
      <c r="AU439" s="1">
        <v>94</v>
      </c>
      <c r="AV439" s="1">
        <v>71434</v>
      </c>
    </row>
    <row r="440" spans="1:51" s="1" customFormat="1" x14ac:dyDescent="0.25">
      <c r="A440" s="1" t="str" cm="1">
        <f t="array" ref="A440">_xlfn.IFS(AG440&gt;=70,"70 and Older",AND(AG440&gt;=60,AG440&lt;70),"60-69",AND(AG440&gt;=50,AG440&lt;60),"50-59",AND(AG440&gt;=40,AG440&lt;50),"40-49",AND(AG440&gt;=30,AG440&lt;40),"30-39",AND(AG440&gt;=20,AG440&lt;30),"20-29")</f>
        <v>40-49</v>
      </c>
      <c r="B440" s="1" t="str" cm="1">
        <f t="array" ref="B440">_xlfn.IFS(AO440=1,$AO$1,AP440=1,$AP$1,AQ440=1,$AQ$1,AR440=1,$AR$1,AS440=1,$AS$1)</f>
        <v>Graduation</v>
      </c>
      <c r="C440" s="1" t="str" cm="1">
        <f t="array" ref="C440">_xlfn.IFS(AJ440=1,$AJ$1,AK440=1,$AK$1,AL440=1,$AL$1,AM440=1,$AM$1,AN440=1,$AN$1)</f>
        <v>Married</v>
      </c>
      <c r="D440" s="1">
        <v>1</v>
      </c>
      <c r="E440" s="1">
        <v>1</v>
      </c>
      <c r="F440" s="1" t="str" cm="1">
        <f t="array" ref="F440">_xlfn.IFS(AV440&lt;43783,"1.Low Income",AND(AV440&gt;=43783,AV440&lt;=64856),"2.Mid Income",AV440&gt;64856,"3.High Income")</f>
        <v>3.High Income</v>
      </c>
      <c r="G440" s="1" t="str" cm="1">
        <f t="array" ref="G440">_xlfn.IFS(AU440&lt;=30,"&lt;1 month",AND(AU440&gt;30,AU440&lt;=60),"1-2months",AU440&gt;60,"2months +")</f>
        <v>2months +</v>
      </c>
      <c r="H440" s="1" t="str" cm="1">
        <f t="array" ref="H440">_xlfn.IFS(AT440&lt;5,"&lt;5times",AND(AT440&gt;=5,AT440&lt;=10),"05-10times",AND(AT440&gt;=11,AT440&lt;=15),"11-15times",AT440&gt;=16,"16times or more")</f>
        <v>&lt;5times</v>
      </c>
      <c r="I440" s="1" t="s">
        <v>99</v>
      </c>
      <c r="J440" s="1" t="str">
        <f t="shared" si="13"/>
        <v>7-8 years</v>
      </c>
      <c r="K440" s="2">
        <v>80</v>
      </c>
      <c r="L440" s="2">
        <v>3</v>
      </c>
      <c r="M440" s="2">
        <v>26</v>
      </c>
      <c r="N440" s="2">
        <v>4</v>
      </c>
      <c r="O440" s="2">
        <v>2</v>
      </c>
      <c r="P440" s="2">
        <v>14</v>
      </c>
      <c r="Q440" s="8">
        <v>0</v>
      </c>
      <c r="R440" s="8">
        <v>0</v>
      </c>
      <c r="S440" s="8">
        <v>0</v>
      </c>
      <c r="T440" s="8">
        <v>0</v>
      </c>
      <c r="U440" s="8">
        <v>0</v>
      </c>
      <c r="V440" s="8">
        <v>0</v>
      </c>
      <c r="W440" s="6">
        <v>4</v>
      </c>
      <c r="X440" s="6">
        <v>3</v>
      </c>
      <c r="Y440" s="6">
        <v>1</v>
      </c>
      <c r="Z440" s="6">
        <v>3</v>
      </c>
      <c r="AB440" s="1">
        <v>669</v>
      </c>
      <c r="AC440" s="1">
        <v>544</v>
      </c>
      <c r="AD440" s="1">
        <v>0</v>
      </c>
      <c r="AE440" s="1">
        <v>3</v>
      </c>
      <c r="AF440" s="1">
        <v>11</v>
      </c>
      <c r="AG440" s="1">
        <v>49</v>
      </c>
      <c r="AH440" s="1">
        <v>2705</v>
      </c>
      <c r="AI440" s="11">
        <f t="shared" si="12"/>
        <v>7.4109589041095889</v>
      </c>
      <c r="AJ440" s="1">
        <v>0</v>
      </c>
      <c r="AK440" s="1">
        <v>1</v>
      </c>
      <c r="AL440" s="1">
        <v>0</v>
      </c>
      <c r="AM440" s="1">
        <v>0</v>
      </c>
      <c r="AN440" s="1">
        <v>0</v>
      </c>
      <c r="AO440" s="1">
        <v>0</v>
      </c>
      <c r="AP440" s="1">
        <v>0</v>
      </c>
      <c r="AQ440" s="1">
        <v>1</v>
      </c>
      <c r="AR440" s="1">
        <v>0</v>
      </c>
      <c r="AS440" s="1">
        <v>0</v>
      </c>
      <c r="AT440" s="1">
        <v>4</v>
      </c>
      <c r="AU440" s="1">
        <v>68</v>
      </c>
      <c r="AV440" s="1">
        <v>66664</v>
      </c>
    </row>
    <row r="441" spans="1:51" s="1" customFormat="1" x14ac:dyDescent="0.25">
      <c r="A441" s="1" t="str" cm="1">
        <f t="array" ref="A441">_xlfn.IFS(AG441&gt;=70,"70 and Older",AND(AG441&gt;=60,AG441&lt;70),"60-69",AND(AG441&gt;=50,AG441&lt;60),"50-59",AND(AG441&gt;=40,AG441&lt;50),"40-49",AND(AG441&gt;=30,AG441&lt;40),"30-39",AND(AG441&gt;=20,AG441&lt;30),"20-29")</f>
        <v>30-39</v>
      </c>
      <c r="B441" s="1" t="str" cm="1">
        <f t="array" ref="B441">_xlfn.IFS(AO441=1,$AO$1,AP441=1,$AP$1,AQ441=1,$AQ$1,AR441=1,$AR$1,AS441=1,$AS$1)</f>
        <v>Graduation</v>
      </c>
      <c r="C441" s="1" t="str" cm="1">
        <f t="array" ref="C441">_xlfn.IFS(AJ441=1,$AJ$1,AK441=1,$AK$1,AL441=1,$AL$1,AM441=1,$AM$1,AN441=1,$AN$1)</f>
        <v>Single</v>
      </c>
      <c r="D441" s="1">
        <v>1</v>
      </c>
      <c r="E441" s="1">
        <v>0</v>
      </c>
      <c r="F441" s="1" t="str" cm="1">
        <f t="array" ref="F441">_xlfn.IFS(AV441&lt;43783,"1.Low Income",AND(AV441&gt;=43783,AV441&lt;=64856),"2.Mid Income",AV441&gt;64856,"3.High Income")</f>
        <v>2.Mid Income</v>
      </c>
      <c r="G441" s="1" t="str" cm="1">
        <f t="array" ref="G441">_xlfn.IFS(AU441&lt;=30,"&lt;1 month",AND(AU441&gt;30,AU441&lt;=60),"1-2months",AU441&gt;60,"2months +")</f>
        <v>2months +</v>
      </c>
      <c r="H441" s="1" t="str" cm="1">
        <f t="array" ref="H441">_xlfn.IFS(AT441&lt;5,"&lt;5times",AND(AT441&gt;=5,AT441&lt;=10),"05-10times",AND(AT441&gt;=11,AT441&lt;=15),"11-15times",AT441&gt;=16,"16times or more")</f>
        <v>&lt;5times</v>
      </c>
      <c r="I441" s="1" t="s">
        <v>99</v>
      </c>
      <c r="J441" s="1" t="str">
        <f t="shared" si="13"/>
        <v>7-8 years</v>
      </c>
      <c r="K441" s="2">
        <v>22</v>
      </c>
      <c r="L441" s="2">
        <v>0</v>
      </c>
      <c r="M441" s="2">
        <v>6</v>
      </c>
      <c r="N441" s="2">
        <v>6</v>
      </c>
      <c r="O441" s="2">
        <v>2</v>
      </c>
      <c r="P441" s="2">
        <v>6</v>
      </c>
      <c r="Q441" s="8">
        <v>0</v>
      </c>
      <c r="R441" s="8">
        <v>0</v>
      </c>
      <c r="S441" s="8">
        <v>0</v>
      </c>
      <c r="T441" s="8">
        <v>0</v>
      </c>
      <c r="U441" s="8">
        <v>0</v>
      </c>
      <c r="V441" s="8">
        <v>0</v>
      </c>
      <c r="W441" s="6">
        <v>1</v>
      </c>
      <c r="X441" s="6">
        <v>1</v>
      </c>
      <c r="Y441" s="6">
        <v>0</v>
      </c>
      <c r="Z441" s="6">
        <v>3</v>
      </c>
      <c r="AB441" s="1">
        <v>36</v>
      </c>
      <c r="AC441" s="1">
        <v>35</v>
      </c>
      <c r="AD441" s="1">
        <v>0</v>
      </c>
      <c r="AE441" s="1">
        <v>3</v>
      </c>
      <c r="AF441" s="1">
        <v>11</v>
      </c>
      <c r="AG441" s="1">
        <v>31</v>
      </c>
      <c r="AH441" s="1">
        <v>2705</v>
      </c>
      <c r="AI441" s="11">
        <f t="shared" si="12"/>
        <v>7.4109589041095889</v>
      </c>
      <c r="AJ441" s="1">
        <v>0</v>
      </c>
      <c r="AK441" s="1">
        <v>0</v>
      </c>
      <c r="AL441" s="1">
        <v>1</v>
      </c>
      <c r="AM441" s="1">
        <v>0</v>
      </c>
      <c r="AN441" s="1">
        <v>0</v>
      </c>
      <c r="AO441" s="1">
        <v>0</v>
      </c>
      <c r="AP441" s="1">
        <v>0</v>
      </c>
      <c r="AQ441" s="1">
        <v>1</v>
      </c>
      <c r="AR441" s="1">
        <v>0</v>
      </c>
      <c r="AS441" s="1">
        <v>0</v>
      </c>
      <c r="AT441" s="1">
        <v>4</v>
      </c>
      <c r="AU441" s="1">
        <v>91</v>
      </c>
      <c r="AV441" s="1">
        <v>64176</v>
      </c>
    </row>
    <row r="442" spans="1:51" s="1" customFormat="1" x14ac:dyDescent="0.25">
      <c r="A442" s="1" t="str" cm="1">
        <f t="array" ref="A442">_xlfn.IFS(AG442&gt;=70,"70 and Older",AND(AG442&gt;=60,AG442&lt;70),"60-69",AND(AG442&gt;=50,AG442&lt;60),"50-59",AND(AG442&gt;=40,AG442&lt;50),"40-49",AND(AG442&gt;=30,AG442&lt;40),"30-39",AND(AG442&gt;=20,AG442&lt;30),"20-29")</f>
        <v>50-59</v>
      </c>
      <c r="B442" s="1" t="str" cm="1">
        <f t="array" ref="B442">_xlfn.IFS(AO442=1,$AO$1,AP442=1,$AP$1,AQ442=1,$AQ$1,AR442=1,$AR$1,AS442=1,$AS$1)</f>
        <v>Master</v>
      </c>
      <c r="C442" s="1" t="str" cm="1">
        <f t="array" ref="C442">_xlfn.IFS(AJ442=1,$AJ$1,AK442=1,$AK$1,AL442=1,$AL$1,AM442=1,$AM$1,AN442=1,$AN$1)</f>
        <v>Together</v>
      </c>
      <c r="D442" s="1">
        <v>1</v>
      </c>
      <c r="E442" s="1">
        <v>0</v>
      </c>
      <c r="F442" s="1" t="str" cm="1">
        <f t="array" ref="F442">_xlfn.IFS(AV442&lt;43783,"1.Low Income",AND(AV442&gt;=43783,AV442&lt;=64856),"2.Mid Income",AV442&gt;64856,"3.High Income")</f>
        <v>2.Mid Income</v>
      </c>
      <c r="G442" s="1" t="str" cm="1">
        <f t="array" ref="G442">_xlfn.IFS(AU442&lt;=30,"&lt;1 month",AND(AU442&gt;30,AU442&lt;=60),"1-2months",AU442&gt;60,"2months +")</f>
        <v>2months +</v>
      </c>
      <c r="H442" s="1" t="str" cm="1">
        <f t="array" ref="H442">_xlfn.IFS(AT442&lt;5,"&lt;5times",AND(AT442&gt;=5,AT442&lt;=10),"05-10times",AND(AT442&gt;=11,AT442&lt;=15),"11-15times",AT442&gt;=16,"16times or more")</f>
        <v>05-10times</v>
      </c>
      <c r="I442" s="1" t="s">
        <v>99</v>
      </c>
      <c r="J442" s="1" t="str">
        <f t="shared" si="13"/>
        <v>7-8 years</v>
      </c>
      <c r="K442" s="2">
        <v>2</v>
      </c>
      <c r="L442" s="2">
        <v>0</v>
      </c>
      <c r="M442" s="2">
        <v>8</v>
      </c>
      <c r="N442" s="2">
        <v>2</v>
      </c>
      <c r="O442" s="2">
        <v>2</v>
      </c>
      <c r="P442" s="2">
        <v>3</v>
      </c>
      <c r="Q442" s="8">
        <v>0</v>
      </c>
      <c r="R442" s="8">
        <v>0</v>
      </c>
      <c r="S442" s="8">
        <v>0</v>
      </c>
      <c r="T442" s="8">
        <v>0</v>
      </c>
      <c r="U442" s="8">
        <v>0</v>
      </c>
      <c r="V442" s="8">
        <v>1</v>
      </c>
      <c r="W442" s="6">
        <v>1</v>
      </c>
      <c r="X442" s="6">
        <v>1</v>
      </c>
      <c r="Y442" s="6">
        <v>0</v>
      </c>
      <c r="Z442" s="6">
        <v>2</v>
      </c>
      <c r="AB442" s="1">
        <v>52</v>
      </c>
      <c r="AC442" s="1">
        <v>40</v>
      </c>
      <c r="AD442" s="1">
        <v>0</v>
      </c>
      <c r="AE442" s="1">
        <v>3</v>
      </c>
      <c r="AF442" s="1">
        <v>11</v>
      </c>
      <c r="AG442" s="1">
        <v>51</v>
      </c>
      <c r="AH442" s="1">
        <v>2705</v>
      </c>
      <c r="AI442" s="11">
        <f t="shared" si="12"/>
        <v>7.4109589041095889</v>
      </c>
      <c r="AJ442" s="1">
        <v>0</v>
      </c>
      <c r="AK442" s="1">
        <v>0</v>
      </c>
      <c r="AL442" s="1">
        <v>0</v>
      </c>
      <c r="AM442" s="1">
        <v>1</v>
      </c>
      <c r="AN442" s="1">
        <v>0</v>
      </c>
      <c r="AO442" s="1">
        <v>0</v>
      </c>
      <c r="AP442" s="1">
        <v>0</v>
      </c>
      <c r="AQ442" s="1">
        <v>0</v>
      </c>
      <c r="AR442" s="1">
        <v>1</v>
      </c>
      <c r="AS442" s="1">
        <v>0</v>
      </c>
      <c r="AT442" s="1">
        <v>5</v>
      </c>
      <c r="AU442" s="1">
        <v>83</v>
      </c>
      <c r="AV442" s="1">
        <v>61823</v>
      </c>
    </row>
    <row r="443" spans="1:51" s="1" customFormat="1" x14ac:dyDescent="0.25">
      <c r="A443" s="1" t="str" cm="1">
        <f t="array" ref="A443">_xlfn.IFS(AG443&gt;=70,"70 and Older",AND(AG443&gt;=60,AG443&lt;70),"60-69",AND(AG443&gt;=50,AG443&lt;60),"50-59",AND(AG443&gt;=40,AG443&lt;50),"40-49",AND(AG443&gt;=30,AG443&lt;40),"30-39",AND(AG443&gt;=20,AG443&lt;30),"20-29")</f>
        <v>30-39</v>
      </c>
      <c r="B443" s="1" t="str" cm="1">
        <f t="array" ref="B443">_xlfn.IFS(AO443=1,$AO$1,AP443=1,$AP$1,AQ443=1,$AQ$1,AR443=1,$AR$1,AS443=1,$AS$1)</f>
        <v>Graduation</v>
      </c>
      <c r="C443" s="1" t="str" cm="1">
        <f t="array" ref="C443">_xlfn.IFS(AJ443=1,$AJ$1,AK443=1,$AK$1,AL443=1,$AL$1,AM443=1,$AM$1,AN443=1,$AN$1)</f>
        <v>Single</v>
      </c>
      <c r="D443" s="1">
        <v>1</v>
      </c>
      <c r="E443" s="1">
        <v>0</v>
      </c>
      <c r="F443" s="1" t="str" cm="1">
        <f t="array" ref="F443">_xlfn.IFS(AV443&lt;43783,"1.Low Income",AND(AV443&gt;=43783,AV443&lt;=64856),"2.Mid Income",AV443&gt;64856,"3.High Income")</f>
        <v>2.Mid Income</v>
      </c>
      <c r="G443" s="1" t="str" cm="1">
        <f t="array" ref="G443">_xlfn.IFS(AU443&lt;=30,"&lt;1 month",AND(AU443&gt;30,AU443&lt;=60),"1-2months",AU443&gt;60,"2months +")</f>
        <v>2months +</v>
      </c>
      <c r="H443" s="1" t="str" cm="1">
        <f t="array" ref="H443">_xlfn.IFS(AT443&lt;5,"&lt;5times",AND(AT443&gt;=5,AT443&lt;=10),"05-10times",AND(AT443&gt;=11,AT443&lt;=15),"11-15times",AT443&gt;=16,"16times or more")</f>
        <v>05-10times</v>
      </c>
      <c r="I443" s="1" t="s">
        <v>99</v>
      </c>
      <c r="J443" s="1" t="str">
        <f t="shared" si="13"/>
        <v>7-8 years</v>
      </c>
      <c r="K443" s="2">
        <v>6</v>
      </c>
      <c r="L443" s="2">
        <v>6</v>
      </c>
      <c r="M443" s="2">
        <v>29</v>
      </c>
      <c r="N443" s="2">
        <v>12</v>
      </c>
      <c r="O443" s="2">
        <v>15</v>
      </c>
      <c r="P443" s="2">
        <v>8</v>
      </c>
      <c r="Q443" s="8">
        <v>0</v>
      </c>
      <c r="R443" s="8">
        <v>0</v>
      </c>
      <c r="S443" s="8">
        <v>0</v>
      </c>
      <c r="T443" s="8">
        <v>0</v>
      </c>
      <c r="U443" s="8">
        <v>0</v>
      </c>
      <c r="V443" s="8">
        <v>0</v>
      </c>
      <c r="W443" s="6">
        <v>3</v>
      </c>
      <c r="X443" s="6">
        <v>2</v>
      </c>
      <c r="Y443" s="6">
        <v>1</v>
      </c>
      <c r="Z443" s="6">
        <v>3</v>
      </c>
      <c r="AB443" s="1">
        <v>36</v>
      </c>
      <c r="AC443" s="1">
        <v>35</v>
      </c>
      <c r="AD443" s="1">
        <v>0</v>
      </c>
      <c r="AE443" s="1">
        <v>3</v>
      </c>
      <c r="AF443" s="1">
        <v>11</v>
      </c>
      <c r="AG443" s="1">
        <v>31</v>
      </c>
      <c r="AH443" s="1">
        <v>2705</v>
      </c>
      <c r="AI443" s="11">
        <f t="shared" si="12"/>
        <v>7.4109589041095889</v>
      </c>
      <c r="AJ443" s="1">
        <v>0</v>
      </c>
      <c r="AK443" s="1">
        <v>0</v>
      </c>
      <c r="AL443" s="1">
        <v>1</v>
      </c>
      <c r="AM443" s="1">
        <v>0</v>
      </c>
      <c r="AN443" s="1">
        <v>0</v>
      </c>
      <c r="AO443" s="1">
        <v>0</v>
      </c>
      <c r="AP443" s="1">
        <v>0</v>
      </c>
      <c r="AQ443" s="1">
        <v>1</v>
      </c>
      <c r="AR443" s="1">
        <v>0</v>
      </c>
      <c r="AS443" s="1">
        <v>0</v>
      </c>
      <c r="AT443" s="1">
        <v>5</v>
      </c>
      <c r="AU443" s="1">
        <v>85</v>
      </c>
      <c r="AV443" s="1">
        <v>60208</v>
      </c>
    </row>
    <row r="444" spans="1:51" s="1" customFormat="1" x14ac:dyDescent="0.25">
      <c r="A444" s="1" t="str" cm="1">
        <f t="array" ref="A444">_xlfn.IFS(AG444&gt;=70,"70 and Older",AND(AG444&gt;=60,AG444&lt;70),"60-69",AND(AG444&gt;=50,AG444&lt;60),"50-59",AND(AG444&gt;=40,AG444&lt;50),"40-49",AND(AG444&gt;=30,AG444&lt;40),"30-39",AND(AG444&gt;=20,AG444&lt;30),"20-29")</f>
        <v>50-59</v>
      </c>
      <c r="B444" s="1" t="str" cm="1">
        <f t="array" ref="B444">_xlfn.IFS(AO444=1,$AO$1,AP444=1,$AP$1,AQ444=1,$AQ$1,AR444=1,$AR$1,AS444=1,$AS$1)</f>
        <v>Graduation</v>
      </c>
      <c r="C444" s="1" t="str" cm="1">
        <f t="array" ref="C444">_xlfn.IFS(AJ444=1,$AJ$1,AK444=1,$AK$1,AL444=1,$AL$1,AM444=1,$AM$1,AN444=1,$AN$1)</f>
        <v>Married</v>
      </c>
      <c r="D444" s="1">
        <v>1</v>
      </c>
      <c r="E444" s="1">
        <v>1</v>
      </c>
      <c r="F444" s="1" t="str" cm="1">
        <f t="array" ref="F444">_xlfn.IFS(AV444&lt;43783,"1.Low Income",AND(AV444&gt;=43783,AV444&lt;=64856),"2.Mid Income",AV444&gt;64856,"3.High Income")</f>
        <v>3.High Income</v>
      </c>
      <c r="G444" s="1" t="str" cm="1">
        <f t="array" ref="G444">_xlfn.IFS(AU444&lt;=30,"&lt;1 month",AND(AU444&gt;30,AU444&lt;=60),"1-2months",AU444&gt;60,"2months +")</f>
        <v>1-2months</v>
      </c>
      <c r="H444" s="1" t="str" cm="1">
        <f t="array" ref="H444">_xlfn.IFS(AT444&lt;5,"&lt;5times",AND(AT444&gt;=5,AT444&lt;=10),"05-10times",AND(AT444&gt;=11,AT444&lt;=15),"11-15times",AT444&gt;=16,"16times or more")</f>
        <v>&lt;5times</v>
      </c>
      <c r="I444" s="1" t="s">
        <v>99</v>
      </c>
      <c r="J444" s="1" t="str">
        <f t="shared" si="13"/>
        <v>7-8 years</v>
      </c>
      <c r="K444" s="2">
        <v>11</v>
      </c>
      <c r="L444" s="2">
        <v>1</v>
      </c>
      <c r="M444" s="2">
        <v>2</v>
      </c>
      <c r="N444" s="2">
        <v>2</v>
      </c>
      <c r="O444" s="2">
        <v>1</v>
      </c>
      <c r="P444" s="2">
        <v>6</v>
      </c>
      <c r="Q444" s="8">
        <v>0</v>
      </c>
      <c r="R444" s="8">
        <v>0</v>
      </c>
      <c r="S444" s="8">
        <v>0</v>
      </c>
      <c r="T444" s="8">
        <v>0</v>
      </c>
      <c r="U444" s="8">
        <v>0</v>
      </c>
      <c r="V444" s="8">
        <v>0</v>
      </c>
      <c r="W444" s="6">
        <v>1</v>
      </c>
      <c r="X444" s="6">
        <v>0</v>
      </c>
      <c r="Y444" s="6">
        <v>0</v>
      </c>
      <c r="Z444" s="6">
        <v>3</v>
      </c>
      <c r="AB444" s="1">
        <v>89</v>
      </c>
      <c r="AC444" s="1">
        <v>79</v>
      </c>
      <c r="AD444" s="1">
        <v>0</v>
      </c>
      <c r="AE444" s="1">
        <v>3</v>
      </c>
      <c r="AF444" s="1">
        <v>11</v>
      </c>
      <c r="AG444" s="1">
        <v>56</v>
      </c>
      <c r="AH444" s="1">
        <v>2703</v>
      </c>
      <c r="AI444" s="11">
        <f t="shared" si="12"/>
        <v>7.4054794520547942</v>
      </c>
      <c r="AJ444" s="1">
        <v>0</v>
      </c>
      <c r="AK444" s="1">
        <v>1</v>
      </c>
      <c r="AL444" s="1">
        <v>0</v>
      </c>
      <c r="AM444" s="1">
        <v>0</v>
      </c>
      <c r="AN444" s="1">
        <v>0</v>
      </c>
      <c r="AO444" s="1">
        <v>0</v>
      </c>
      <c r="AP444" s="1">
        <v>0</v>
      </c>
      <c r="AQ444" s="1">
        <v>1</v>
      </c>
      <c r="AR444" s="1">
        <v>0</v>
      </c>
      <c r="AS444" s="1">
        <v>0</v>
      </c>
      <c r="AT444" s="1">
        <v>4</v>
      </c>
      <c r="AU444" s="1">
        <v>54</v>
      </c>
      <c r="AV444" s="1">
        <v>69674</v>
      </c>
    </row>
    <row r="445" spans="1:51" s="1" customFormat="1" x14ac:dyDescent="0.25">
      <c r="A445" s="1" t="str" cm="1">
        <f t="array" ref="A445">_xlfn.IFS(AG445&gt;=70,"70 and Older",AND(AG445&gt;=60,AG445&lt;70),"60-69",AND(AG445&gt;=50,AG445&lt;60),"50-59",AND(AG445&gt;=40,AG445&lt;50),"40-49",AND(AG445&gt;=30,AG445&lt;40),"30-39",AND(AG445&gt;=20,AG445&lt;30),"20-29")</f>
        <v>40-49</v>
      </c>
      <c r="B445" s="1" t="str" cm="1">
        <f t="array" ref="B445">_xlfn.IFS(AO445=1,$AO$1,AP445=1,$AP$1,AQ445=1,$AQ$1,AR445=1,$AR$1,AS445=1,$AS$1)</f>
        <v>Graduation</v>
      </c>
      <c r="C445" s="1" t="str" cm="1">
        <f t="array" ref="C445">_xlfn.IFS(AJ445=1,$AJ$1,AK445=1,$AK$1,AL445=1,$AL$1,AM445=1,$AM$1,AN445=1,$AN$1)</f>
        <v>Together</v>
      </c>
      <c r="D445" s="1">
        <v>1</v>
      </c>
      <c r="E445" s="1">
        <v>1</v>
      </c>
      <c r="F445" s="1" t="str" cm="1">
        <f t="array" ref="F445">_xlfn.IFS(AV445&lt;43783,"1.Low Income",AND(AV445&gt;=43783,AV445&lt;=64856),"2.Mid Income",AV445&gt;64856,"3.High Income")</f>
        <v>2.Mid Income</v>
      </c>
      <c r="G445" s="1" t="str" cm="1">
        <f t="array" ref="G445">_xlfn.IFS(AU445&lt;=30,"&lt;1 month",AND(AU445&gt;30,AU445&lt;=60),"1-2months",AU445&gt;60,"2months +")</f>
        <v>2months +</v>
      </c>
      <c r="H445" s="1" t="str" cm="1">
        <f t="array" ref="H445">_xlfn.IFS(AT445&lt;5,"&lt;5times",AND(AT445&gt;=5,AT445&lt;=10),"05-10times",AND(AT445&gt;=11,AT445&lt;=15),"11-15times",AT445&gt;=16,"16times or more")</f>
        <v>&lt;5times</v>
      </c>
      <c r="I445" s="1" t="s">
        <v>99</v>
      </c>
      <c r="J445" s="1" t="str">
        <f t="shared" si="13"/>
        <v>7-8 years</v>
      </c>
      <c r="K445" s="2">
        <v>15</v>
      </c>
      <c r="L445" s="2">
        <v>0</v>
      </c>
      <c r="M445" s="2">
        <v>12</v>
      </c>
      <c r="N445" s="2">
        <v>7</v>
      </c>
      <c r="O445" s="2">
        <v>3</v>
      </c>
      <c r="P445" s="2">
        <v>7</v>
      </c>
      <c r="Q445" s="8">
        <v>0</v>
      </c>
      <c r="R445" s="8">
        <v>0</v>
      </c>
      <c r="S445" s="8">
        <v>0</v>
      </c>
      <c r="T445" s="8">
        <v>0</v>
      </c>
      <c r="U445" s="8">
        <v>0</v>
      </c>
      <c r="V445" s="8">
        <v>0</v>
      </c>
      <c r="W445" s="6">
        <v>3</v>
      </c>
      <c r="X445" s="6">
        <v>2</v>
      </c>
      <c r="Y445" s="6">
        <v>0</v>
      </c>
      <c r="Z445" s="6">
        <v>3</v>
      </c>
      <c r="AB445" s="1">
        <v>303</v>
      </c>
      <c r="AC445" s="1">
        <v>288</v>
      </c>
      <c r="AD445" s="1">
        <v>0</v>
      </c>
      <c r="AE445" s="1">
        <v>3</v>
      </c>
      <c r="AF445" s="1">
        <v>11</v>
      </c>
      <c r="AG445" s="1">
        <v>49</v>
      </c>
      <c r="AH445" s="1">
        <v>2703</v>
      </c>
      <c r="AI445" s="11">
        <f t="shared" si="12"/>
        <v>7.4054794520547942</v>
      </c>
      <c r="AJ445" s="1">
        <v>0</v>
      </c>
      <c r="AK445" s="1">
        <v>0</v>
      </c>
      <c r="AL445" s="1">
        <v>0</v>
      </c>
      <c r="AM445" s="1">
        <v>1</v>
      </c>
      <c r="AN445" s="1">
        <v>0</v>
      </c>
      <c r="AO445" s="1">
        <v>0</v>
      </c>
      <c r="AP445" s="1">
        <v>0</v>
      </c>
      <c r="AQ445" s="1">
        <v>1</v>
      </c>
      <c r="AR445" s="1">
        <v>0</v>
      </c>
      <c r="AS445" s="1">
        <v>0</v>
      </c>
      <c r="AT445" s="1">
        <v>4</v>
      </c>
      <c r="AU445" s="1">
        <v>66</v>
      </c>
      <c r="AV445" s="1">
        <v>64831</v>
      </c>
    </row>
    <row r="446" spans="1:51" s="1" customFormat="1" x14ac:dyDescent="0.25">
      <c r="A446" s="1" t="str" cm="1">
        <f t="array" ref="A446">_xlfn.IFS(AG446&gt;=70,"70 and Older",AND(AG446&gt;=60,AG446&lt;70),"60-69",AND(AG446&gt;=50,AG446&lt;60),"50-59",AND(AG446&gt;=40,AG446&lt;50),"40-49",AND(AG446&gt;=30,AG446&lt;40),"30-39",AND(AG446&gt;=20,AG446&lt;30),"20-29")</f>
        <v>40-49</v>
      </c>
      <c r="B446" s="1" t="str" cm="1">
        <f t="array" ref="B446">_xlfn.IFS(AO446=1,$AO$1,AP446=1,$AP$1,AQ446=1,$AQ$1,AR446=1,$AR$1,AS446=1,$AS$1)</f>
        <v>Graduation</v>
      </c>
      <c r="C446" s="1" t="str" cm="1">
        <f t="array" ref="C446">_xlfn.IFS(AJ446=1,$AJ$1,AK446=1,$AK$1,AL446=1,$AL$1,AM446=1,$AM$1,AN446=1,$AN$1)</f>
        <v>Together</v>
      </c>
      <c r="D446" s="1">
        <v>0</v>
      </c>
      <c r="E446" s="1">
        <v>1</v>
      </c>
      <c r="F446" s="1" t="str" cm="1">
        <f t="array" ref="F446">_xlfn.IFS(AV446&lt;43783,"1.Low Income",AND(AV446&gt;=43783,AV446&lt;=64856),"2.Mid Income",AV446&gt;64856,"3.High Income")</f>
        <v>2.Mid Income</v>
      </c>
      <c r="G446" s="1" t="str" cm="1">
        <f t="array" ref="G446">_xlfn.IFS(AU446&lt;=30,"&lt;1 month",AND(AU446&gt;30,AU446&lt;=60),"1-2months",AU446&gt;60,"2months +")</f>
        <v>&lt;1 month</v>
      </c>
      <c r="H446" s="1" t="str" cm="1">
        <f t="array" ref="H446">_xlfn.IFS(AT446&lt;5,"&lt;5times",AND(AT446&gt;=5,AT446&lt;=10),"05-10times",AND(AT446&gt;=11,AT446&lt;=15),"11-15times",AT446&gt;=16,"16times or more")</f>
        <v>05-10times</v>
      </c>
      <c r="I446" s="1" t="s">
        <v>99</v>
      </c>
      <c r="J446" s="1" t="str">
        <f t="shared" si="13"/>
        <v>7-8 years</v>
      </c>
      <c r="K446" s="2">
        <v>35</v>
      </c>
      <c r="L446" s="2">
        <v>0</v>
      </c>
      <c r="M446" s="2">
        <v>13</v>
      </c>
      <c r="N446" s="2">
        <v>2</v>
      </c>
      <c r="O446" s="2">
        <v>0</v>
      </c>
      <c r="P446" s="2">
        <v>2</v>
      </c>
      <c r="Q446" s="8">
        <v>0</v>
      </c>
      <c r="R446" s="8">
        <v>0</v>
      </c>
      <c r="S446" s="8">
        <v>0</v>
      </c>
      <c r="T446" s="8">
        <v>0</v>
      </c>
      <c r="U446" s="8">
        <v>0</v>
      </c>
      <c r="V446" s="8">
        <v>0</v>
      </c>
      <c r="W446" s="6">
        <v>2</v>
      </c>
      <c r="X446" s="6">
        <v>2</v>
      </c>
      <c r="Y446" s="6">
        <v>0</v>
      </c>
      <c r="Z446" s="6">
        <v>3</v>
      </c>
      <c r="AB446" s="1">
        <v>303</v>
      </c>
      <c r="AC446" s="1">
        <v>288</v>
      </c>
      <c r="AD446" s="1">
        <v>0</v>
      </c>
      <c r="AE446" s="1">
        <v>3</v>
      </c>
      <c r="AF446" s="1">
        <v>11</v>
      </c>
      <c r="AG446" s="1">
        <v>49</v>
      </c>
      <c r="AH446" s="1">
        <v>2703</v>
      </c>
      <c r="AI446" s="11">
        <f t="shared" si="12"/>
        <v>7.4054794520547942</v>
      </c>
      <c r="AJ446" s="1">
        <v>0</v>
      </c>
      <c r="AK446" s="1">
        <v>0</v>
      </c>
      <c r="AL446" s="1">
        <v>0</v>
      </c>
      <c r="AM446" s="1">
        <v>1</v>
      </c>
      <c r="AN446" s="1">
        <v>0</v>
      </c>
      <c r="AO446" s="1">
        <v>0</v>
      </c>
      <c r="AP446" s="1">
        <v>0</v>
      </c>
      <c r="AQ446" s="1">
        <v>1</v>
      </c>
      <c r="AR446" s="1">
        <v>0</v>
      </c>
      <c r="AS446" s="1">
        <v>0</v>
      </c>
      <c r="AT446" s="1">
        <v>5</v>
      </c>
      <c r="AU446" s="1">
        <v>15</v>
      </c>
      <c r="AV446" s="1">
        <v>60934</v>
      </c>
    </row>
    <row r="447" spans="1:51" s="1" customFormat="1" x14ac:dyDescent="0.25">
      <c r="A447" s="1" t="str" cm="1">
        <f t="array" ref="A447">_xlfn.IFS(AG447&gt;=70,"70 and Older",AND(AG447&gt;=60,AG447&lt;70),"60-69",AND(AG447&gt;=50,AG447&lt;60),"50-59",AND(AG447&gt;=40,AG447&lt;50),"40-49",AND(AG447&gt;=30,AG447&lt;40),"30-39",AND(AG447&gt;=20,AG447&lt;30),"20-29")</f>
        <v>20-29</v>
      </c>
      <c r="B447" s="1" t="str" cm="1">
        <f t="array" ref="B447">_xlfn.IFS(AO447=1,$AO$1,AP447=1,$AP$1,AQ447=1,$AQ$1,AR447=1,$AR$1,AS447=1,$AS$1)</f>
        <v>Graduation</v>
      </c>
      <c r="C447" s="1" t="str" cm="1">
        <f t="array" ref="C447">_xlfn.IFS(AJ447=1,$AJ$1,AK447=1,$AK$1,AL447=1,$AL$1,AM447=1,$AM$1,AN447=1,$AN$1)</f>
        <v>Single</v>
      </c>
      <c r="D447" s="1">
        <v>0</v>
      </c>
      <c r="E447" s="1">
        <v>0</v>
      </c>
      <c r="F447" s="1" t="str" cm="1">
        <f t="array" ref="F447">_xlfn.IFS(AV447&lt;43783,"1.Low Income",AND(AV447&gt;=43783,AV447&lt;=64856),"2.Mid Income",AV447&gt;64856,"3.High Income")</f>
        <v>3.High Income</v>
      </c>
      <c r="G447" s="1" t="str" cm="1">
        <f t="array" ref="G447">_xlfn.IFS(AU447&lt;=30,"&lt;1 month",AND(AU447&gt;30,AU447&lt;=60),"1-2months",AU447&gt;60,"2months +")</f>
        <v>2months +</v>
      </c>
      <c r="H447" s="1" t="str" cm="1">
        <f t="array" ref="H447">_xlfn.IFS(AT447&lt;5,"&lt;5times",AND(AT447&gt;=5,AT447&lt;=10),"05-10times",AND(AT447&gt;=11,AT447&lt;=15),"11-15times",AT447&gt;=16,"16times or more")</f>
        <v>&lt;5times</v>
      </c>
      <c r="I447" s="1" t="s">
        <v>99</v>
      </c>
      <c r="J447" s="1" t="str">
        <f t="shared" si="13"/>
        <v>7-8 years</v>
      </c>
      <c r="K447" s="2">
        <v>714</v>
      </c>
      <c r="L447" s="2">
        <v>76</v>
      </c>
      <c r="M447" s="2">
        <v>395</v>
      </c>
      <c r="N447" s="2">
        <v>116</v>
      </c>
      <c r="O447" s="2">
        <v>0</v>
      </c>
      <c r="P447" s="2">
        <v>12</v>
      </c>
      <c r="Q447" s="8">
        <v>0</v>
      </c>
      <c r="R447" s="8">
        <v>0</v>
      </c>
      <c r="S447" s="8">
        <v>0</v>
      </c>
      <c r="T447" s="8">
        <v>0</v>
      </c>
      <c r="U447" s="8">
        <v>0</v>
      </c>
      <c r="V447" s="8">
        <v>1</v>
      </c>
      <c r="W447" s="6">
        <v>1</v>
      </c>
      <c r="X447" s="6">
        <v>4</v>
      </c>
      <c r="Y447" s="6">
        <v>6</v>
      </c>
      <c r="Z447" s="6">
        <v>9</v>
      </c>
      <c r="AB447" s="1">
        <v>708</v>
      </c>
      <c r="AC447" s="1">
        <v>686</v>
      </c>
      <c r="AD447" s="1">
        <v>2</v>
      </c>
      <c r="AE447" s="1">
        <v>3</v>
      </c>
      <c r="AF447" s="1">
        <v>11</v>
      </c>
      <c r="AG447" s="1">
        <v>29</v>
      </c>
      <c r="AH447" s="1">
        <v>2702</v>
      </c>
      <c r="AI447" s="11">
        <f t="shared" si="12"/>
        <v>7.4027397260273968</v>
      </c>
      <c r="AJ447" s="1">
        <v>0</v>
      </c>
      <c r="AK447" s="1">
        <v>0</v>
      </c>
      <c r="AL447" s="1">
        <v>1</v>
      </c>
      <c r="AM447" s="1">
        <v>0</v>
      </c>
      <c r="AN447" s="1">
        <v>0</v>
      </c>
      <c r="AO447" s="1">
        <v>0</v>
      </c>
      <c r="AP447" s="1">
        <v>0</v>
      </c>
      <c r="AQ447" s="1">
        <v>1</v>
      </c>
      <c r="AR447" s="1">
        <v>0</v>
      </c>
      <c r="AS447" s="1">
        <v>0</v>
      </c>
      <c r="AT447" s="1">
        <v>1</v>
      </c>
      <c r="AU447" s="1">
        <v>90</v>
      </c>
      <c r="AV447" s="1">
        <v>94642</v>
      </c>
      <c r="AW447"/>
      <c r="AX447"/>
      <c r="AY447"/>
    </row>
    <row r="448" spans="1:51" s="1" customFormat="1" x14ac:dyDescent="0.25">
      <c r="A448" s="1" t="str" cm="1">
        <f t="array" ref="A448">_xlfn.IFS(AG448&gt;=70,"70 and Older",AND(AG448&gt;=60,AG448&lt;70),"60-69",AND(AG448&gt;=50,AG448&lt;60),"50-59",AND(AG448&gt;=40,AG448&lt;50),"40-49",AND(AG448&gt;=30,AG448&lt;40),"30-39",AND(AG448&gt;=20,AG448&lt;30),"20-29")</f>
        <v>40-49</v>
      </c>
      <c r="B448" s="1" t="str" cm="1">
        <f t="array" ref="B448">_xlfn.IFS(AO448=1,$AO$1,AP448=1,$AP$1,AQ448=1,$AQ$1,AR448=1,$AR$1,AS448=1,$AS$1)</f>
        <v>Graduation</v>
      </c>
      <c r="C448" s="1" t="str" cm="1">
        <f t="array" ref="C448">_xlfn.IFS(AJ448=1,$AJ$1,AK448=1,$AK$1,AL448=1,$AL$1,AM448=1,$AM$1,AN448=1,$AN$1)</f>
        <v>Married</v>
      </c>
      <c r="D448" s="1">
        <v>1</v>
      </c>
      <c r="E448" s="1">
        <v>1</v>
      </c>
      <c r="F448" s="1" t="str" cm="1">
        <f t="array" ref="F448">_xlfn.IFS(AV448&lt;43783,"1.Low Income",AND(AV448&gt;=43783,AV448&lt;=64856),"2.Mid Income",AV448&gt;64856,"3.High Income")</f>
        <v>3.High Income</v>
      </c>
      <c r="G448" s="1" t="str" cm="1">
        <f t="array" ref="G448">_xlfn.IFS(AU448&lt;=30,"&lt;1 month",AND(AU448&gt;30,AU448&lt;=60),"1-2months",AU448&gt;60,"2months +")</f>
        <v>&lt;1 month</v>
      </c>
      <c r="H448" s="1" t="str" cm="1">
        <f t="array" ref="H448">_xlfn.IFS(AT448&lt;5,"&lt;5times",AND(AT448&gt;=5,AT448&lt;=10),"05-10times",AND(AT448&gt;=11,AT448&lt;=15),"11-15times",AT448&gt;=16,"16times or more")</f>
        <v>&lt;5times</v>
      </c>
      <c r="I448" s="1" t="s">
        <v>99</v>
      </c>
      <c r="J448" s="1" t="str">
        <f t="shared" si="13"/>
        <v>7-8 years</v>
      </c>
      <c r="K448" s="2">
        <v>185</v>
      </c>
      <c r="L448" s="2">
        <v>0</v>
      </c>
      <c r="M448" s="2">
        <v>28</v>
      </c>
      <c r="N448" s="2">
        <v>3</v>
      </c>
      <c r="O448" s="2">
        <v>2</v>
      </c>
      <c r="P448" s="2">
        <v>17</v>
      </c>
      <c r="Q448" s="8">
        <v>0</v>
      </c>
      <c r="R448" s="8">
        <v>0</v>
      </c>
      <c r="S448" s="8">
        <v>0</v>
      </c>
      <c r="T448" s="8">
        <v>0</v>
      </c>
      <c r="U448" s="8">
        <v>0</v>
      </c>
      <c r="V448" s="8">
        <v>0</v>
      </c>
      <c r="W448" s="6">
        <v>6</v>
      </c>
      <c r="X448" s="6">
        <v>3</v>
      </c>
      <c r="Y448" s="6">
        <v>1</v>
      </c>
      <c r="Z448" s="6">
        <v>6</v>
      </c>
      <c r="AB448" s="1">
        <v>902</v>
      </c>
      <c r="AC448" s="1">
        <v>867</v>
      </c>
      <c r="AD448" s="1">
        <v>0</v>
      </c>
      <c r="AE448" s="1">
        <v>3</v>
      </c>
      <c r="AF448" s="1">
        <v>11</v>
      </c>
      <c r="AG448" s="1">
        <v>41</v>
      </c>
      <c r="AH448" s="1">
        <v>2702</v>
      </c>
      <c r="AI448" s="11">
        <f t="shared" si="12"/>
        <v>7.4027397260273968</v>
      </c>
      <c r="AJ448" s="1">
        <v>0</v>
      </c>
      <c r="AK448" s="1">
        <v>1</v>
      </c>
      <c r="AL448" s="1">
        <v>0</v>
      </c>
      <c r="AM448" s="1">
        <v>0</v>
      </c>
      <c r="AN448" s="1">
        <v>0</v>
      </c>
      <c r="AO448" s="1">
        <v>0</v>
      </c>
      <c r="AP448" s="1">
        <v>0</v>
      </c>
      <c r="AQ448" s="1">
        <v>1</v>
      </c>
      <c r="AR448" s="1">
        <v>0</v>
      </c>
      <c r="AS448" s="1">
        <v>0</v>
      </c>
      <c r="AT448" s="1">
        <v>2</v>
      </c>
      <c r="AU448" s="1">
        <v>22</v>
      </c>
      <c r="AV448" s="1">
        <v>77457</v>
      </c>
    </row>
    <row r="449" spans="1:51" s="1" customFormat="1" x14ac:dyDescent="0.25">
      <c r="A449" s="1" t="str" cm="1">
        <f t="array" ref="A449">_xlfn.IFS(AG449&gt;=70,"70 and Older",AND(AG449&gt;=60,AG449&lt;70),"60-69",AND(AG449&gt;=50,AG449&lt;60),"50-59",AND(AG449&gt;=40,AG449&lt;50),"40-49",AND(AG449&gt;=30,AG449&lt;40),"30-39",AND(AG449&gt;=20,AG449&lt;30),"20-29")</f>
        <v>70 and Older</v>
      </c>
      <c r="B449" s="1" t="str" cm="1">
        <f t="array" ref="B449">_xlfn.IFS(AO449=1,$AO$1,AP449=1,$AP$1,AQ449=1,$AQ$1,AR449=1,$AR$1,AS449=1,$AS$1)</f>
        <v>PhD</v>
      </c>
      <c r="C449" s="1" t="str" cm="1">
        <f t="array" ref="C449">_xlfn.IFS(AJ449=1,$AJ$1,AK449=1,$AK$1,AL449=1,$AL$1,AM449=1,$AM$1,AN449=1,$AN$1)</f>
        <v>Single</v>
      </c>
      <c r="D449" s="1">
        <v>0</v>
      </c>
      <c r="E449" s="1">
        <v>1</v>
      </c>
      <c r="F449" s="1" t="str" cm="1">
        <f t="array" ref="F449">_xlfn.IFS(AV449&lt;43783,"1.Low Income",AND(AV449&gt;=43783,AV449&lt;=64856),"2.Mid Income",AV449&gt;64856,"3.High Income")</f>
        <v>3.High Income</v>
      </c>
      <c r="G449" s="1" t="str" cm="1">
        <f t="array" ref="G449">_xlfn.IFS(AU449&lt;=30,"&lt;1 month",AND(AU449&gt;30,AU449&lt;=60),"1-2months",AU449&gt;60,"2months +")</f>
        <v>1-2months</v>
      </c>
      <c r="H449" s="1" t="str" cm="1">
        <f t="array" ref="H449">_xlfn.IFS(AT449&lt;5,"&lt;5times",AND(AT449&gt;=5,AT449&lt;=10),"05-10times",AND(AT449&gt;=11,AT449&lt;=15),"11-15times",AT449&gt;=16,"16times or more")</f>
        <v>&lt;5times</v>
      </c>
      <c r="I449" s="1" t="s">
        <v>99</v>
      </c>
      <c r="J449" s="1" t="str">
        <f t="shared" si="13"/>
        <v>7-8 years</v>
      </c>
      <c r="K449" s="2">
        <v>266</v>
      </c>
      <c r="L449" s="2">
        <v>21</v>
      </c>
      <c r="M449" s="2">
        <v>300</v>
      </c>
      <c r="N449" s="2">
        <v>65</v>
      </c>
      <c r="O449" s="2">
        <v>8</v>
      </c>
      <c r="P449" s="2">
        <v>44</v>
      </c>
      <c r="Q449" s="8">
        <v>0</v>
      </c>
      <c r="R449" s="8">
        <v>0</v>
      </c>
      <c r="S449" s="8">
        <v>0</v>
      </c>
      <c r="T449" s="8">
        <v>0</v>
      </c>
      <c r="U449" s="8">
        <v>0</v>
      </c>
      <c r="V449" s="8">
        <v>0</v>
      </c>
      <c r="W449" s="6">
        <v>4</v>
      </c>
      <c r="X449" s="6">
        <v>8</v>
      </c>
      <c r="Y449" s="6">
        <v>8</v>
      </c>
      <c r="Z449" s="6">
        <v>6</v>
      </c>
      <c r="AB449" s="1">
        <v>659</v>
      </c>
      <c r="AC449" s="1">
        <v>633</v>
      </c>
      <c r="AD449" s="1">
        <v>0</v>
      </c>
      <c r="AE449" s="1">
        <v>3</v>
      </c>
      <c r="AF449" s="1">
        <v>11</v>
      </c>
      <c r="AG449" s="1">
        <v>72</v>
      </c>
      <c r="AH449" s="1">
        <v>2702</v>
      </c>
      <c r="AI449" s="11">
        <f t="shared" si="12"/>
        <v>7.4027397260273968</v>
      </c>
      <c r="AJ449" s="1">
        <v>0</v>
      </c>
      <c r="AK449" s="1">
        <v>0</v>
      </c>
      <c r="AL449" s="1">
        <v>1</v>
      </c>
      <c r="AM449" s="1">
        <v>0</v>
      </c>
      <c r="AN449" s="1">
        <v>0</v>
      </c>
      <c r="AO449" s="1">
        <v>0</v>
      </c>
      <c r="AP449" s="1">
        <v>0</v>
      </c>
      <c r="AQ449" s="1">
        <v>0</v>
      </c>
      <c r="AR449" s="1">
        <v>0</v>
      </c>
      <c r="AS449" s="1">
        <v>1</v>
      </c>
      <c r="AT449" s="1">
        <v>3</v>
      </c>
      <c r="AU449" s="1">
        <v>59</v>
      </c>
      <c r="AV449" s="1">
        <v>71113</v>
      </c>
    </row>
    <row r="450" spans="1:51" s="1" customFormat="1" x14ac:dyDescent="0.25">
      <c r="A450" s="1" t="str" cm="1">
        <f t="array" ref="A450">_xlfn.IFS(AG450&gt;=70,"70 and Older",AND(AG450&gt;=60,AG450&lt;70),"60-69",AND(AG450&gt;=50,AG450&lt;60),"50-59",AND(AG450&gt;=40,AG450&lt;50),"40-49",AND(AG450&gt;=30,AG450&lt;40),"30-39",AND(AG450&gt;=20,AG450&lt;30),"20-29")</f>
        <v>40-49</v>
      </c>
      <c r="B450" s="1" t="str" cm="1">
        <f t="array" ref="B450">_xlfn.IFS(AO450=1,$AO$1,AP450=1,$AP$1,AQ450=1,$AQ$1,AR450=1,$AR$1,AS450=1,$AS$1)</f>
        <v>Graduation</v>
      </c>
      <c r="C450" s="1" t="str" cm="1">
        <f t="array" ref="C450">_xlfn.IFS(AJ450=1,$AJ$1,AK450=1,$AK$1,AL450=1,$AL$1,AM450=1,$AM$1,AN450=1,$AN$1)</f>
        <v>Married</v>
      </c>
      <c r="D450" s="1">
        <v>0</v>
      </c>
      <c r="E450" s="1">
        <v>0</v>
      </c>
      <c r="F450" s="1" t="str" cm="1">
        <f t="array" ref="F450">_xlfn.IFS(AV450&lt;43783,"1.Low Income",AND(AV450&gt;=43783,AV450&lt;=64856),"2.Mid Income",AV450&gt;64856,"3.High Income")</f>
        <v>3.High Income</v>
      </c>
      <c r="G450" s="1" t="str" cm="1">
        <f t="array" ref="G450">_xlfn.IFS(AU450&lt;=30,"&lt;1 month",AND(AU450&gt;30,AU450&lt;=60),"1-2months",AU450&gt;60,"2months +")</f>
        <v>2months +</v>
      </c>
      <c r="H450" s="1" t="str" cm="1">
        <f t="array" ref="H450">_xlfn.IFS(AT450&lt;5,"&lt;5times",AND(AT450&gt;=5,AT450&lt;=10),"05-10times",AND(AT450&gt;=11,AT450&lt;=15),"11-15times",AT450&gt;=16,"16times or more")</f>
        <v>&lt;5times</v>
      </c>
      <c r="I450" s="1" t="s">
        <v>99</v>
      </c>
      <c r="J450" s="1" t="str">
        <f t="shared" si="13"/>
        <v>7-8 years</v>
      </c>
      <c r="K450" s="2">
        <v>4</v>
      </c>
      <c r="L450" s="2">
        <v>2</v>
      </c>
      <c r="M450" s="2">
        <v>11</v>
      </c>
      <c r="N450" s="2">
        <v>2</v>
      </c>
      <c r="O450" s="2">
        <v>0</v>
      </c>
      <c r="P450" s="2">
        <v>4</v>
      </c>
      <c r="Q450" s="8">
        <v>0</v>
      </c>
      <c r="R450" s="8">
        <v>0</v>
      </c>
      <c r="S450" s="8">
        <v>0</v>
      </c>
      <c r="T450" s="8">
        <v>0</v>
      </c>
      <c r="U450" s="8">
        <v>0</v>
      </c>
      <c r="V450" s="8">
        <v>0</v>
      </c>
      <c r="W450" s="6">
        <v>1</v>
      </c>
      <c r="X450" s="6">
        <v>1</v>
      </c>
      <c r="Y450" s="6">
        <v>0</v>
      </c>
      <c r="Z450" s="6">
        <v>2</v>
      </c>
      <c r="AB450" s="1">
        <v>40</v>
      </c>
      <c r="AC450" s="1">
        <v>36</v>
      </c>
      <c r="AD450" s="1">
        <v>0</v>
      </c>
      <c r="AE450" s="1">
        <v>3</v>
      </c>
      <c r="AF450" s="1">
        <v>11</v>
      </c>
      <c r="AG450" s="1">
        <v>42</v>
      </c>
      <c r="AH450" s="1">
        <v>2702</v>
      </c>
      <c r="AI450" s="11">
        <f t="shared" ref="AI450:AI513" si="14">AH450/365</f>
        <v>7.4027397260273968</v>
      </c>
      <c r="AJ450" s="1">
        <v>0</v>
      </c>
      <c r="AK450" s="1">
        <v>1</v>
      </c>
      <c r="AL450" s="1">
        <v>0</v>
      </c>
      <c r="AM450" s="1">
        <v>0</v>
      </c>
      <c r="AN450" s="1">
        <v>0</v>
      </c>
      <c r="AO450" s="1">
        <v>0</v>
      </c>
      <c r="AP450" s="1">
        <v>0</v>
      </c>
      <c r="AQ450" s="1">
        <v>1</v>
      </c>
      <c r="AR450" s="1">
        <v>0</v>
      </c>
      <c r="AS450" s="1">
        <v>0</v>
      </c>
      <c r="AT450" s="1">
        <v>4</v>
      </c>
      <c r="AU450" s="1">
        <v>71</v>
      </c>
      <c r="AV450" s="1">
        <v>69372</v>
      </c>
    </row>
    <row r="451" spans="1:51" s="1" customFormat="1" x14ac:dyDescent="0.25">
      <c r="A451" s="1" t="str" cm="1">
        <f t="array" ref="A451">_xlfn.IFS(AG451&gt;=70,"70 and Older",AND(AG451&gt;=60,AG451&lt;70),"60-69",AND(AG451&gt;=50,AG451&lt;60),"50-59",AND(AG451&gt;=40,AG451&lt;50),"40-49",AND(AG451&gt;=30,AG451&lt;40),"30-39",AND(AG451&gt;=20,AG451&lt;30),"20-29")</f>
        <v>40-49</v>
      </c>
      <c r="B451" s="1" t="str" cm="1">
        <f t="array" ref="B451">_xlfn.IFS(AO451=1,$AO$1,AP451=1,$AP$1,AQ451=1,$AQ$1,AR451=1,$AR$1,AS451=1,$AS$1)</f>
        <v>Graduation</v>
      </c>
      <c r="C451" s="1" t="str" cm="1">
        <f t="array" ref="C451">_xlfn.IFS(AJ451=1,$AJ$1,AK451=1,$AK$1,AL451=1,$AL$1,AM451=1,$AM$1,AN451=1,$AN$1)</f>
        <v>Single</v>
      </c>
      <c r="D451" s="1">
        <v>1</v>
      </c>
      <c r="E451" s="1">
        <v>0</v>
      </c>
      <c r="F451" s="1" t="str" cm="1">
        <f t="array" ref="F451">_xlfn.IFS(AV451&lt;43783,"1.Low Income",AND(AV451&gt;=43783,AV451&lt;=64856),"2.Mid Income",AV451&gt;64856,"3.High Income")</f>
        <v>3.High Income</v>
      </c>
      <c r="G451" s="1" t="str" cm="1">
        <f t="array" ref="G451">_xlfn.IFS(AU451&lt;=30,"&lt;1 month",AND(AU451&gt;30,AU451&lt;=60),"1-2months",AU451&gt;60,"2months +")</f>
        <v>2months +</v>
      </c>
      <c r="H451" s="1" t="str" cm="1">
        <f t="array" ref="H451">_xlfn.IFS(AT451&lt;5,"&lt;5times",AND(AT451&gt;=5,AT451&lt;=10),"05-10times",AND(AT451&gt;=11,AT451&lt;=15),"11-15times",AT451&gt;=16,"16times or more")</f>
        <v>&lt;5times</v>
      </c>
      <c r="I451" s="1" t="s">
        <v>99</v>
      </c>
      <c r="J451" s="1" t="str">
        <f t="shared" ref="J451:J514" si="15">IF(AI451&gt;7,"7-8 years",IF(AND(AI451&gt;6,AI451&lt;=7),"6-7 years",IF(AI451&lt;=6,"4-6 years","invalid")))</f>
        <v>7-8 years</v>
      </c>
      <c r="K451" s="2">
        <v>15</v>
      </c>
      <c r="L451" s="2">
        <v>4</v>
      </c>
      <c r="M451" s="2">
        <v>13</v>
      </c>
      <c r="N451" s="2">
        <v>0</v>
      </c>
      <c r="O451" s="2">
        <v>0</v>
      </c>
      <c r="P451" s="2">
        <v>19</v>
      </c>
      <c r="Q451" s="8">
        <v>0</v>
      </c>
      <c r="R451" s="8">
        <v>0</v>
      </c>
      <c r="S451" s="8">
        <v>1</v>
      </c>
      <c r="T451" s="8">
        <v>0</v>
      </c>
      <c r="U451" s="8">
        <v>0</v>
      </c>
      <c r="V451" s="8">
        <v>0</v>
      </c>
      <c r="W451" s="6">
        <v>1</v>
      </c>
      <c r="X451" s="6">
        <v>1</v>
      </c>
      <c r="Y451" s="6">
        <v>1</v>
      </c>
      <c r="Z451" s="6">
        <v>2</v>
      </c>
      <c r="AB451" s="1">
        <v>69</v>
      </c>
      <c r="AC451" s="1">
        <v>66</v>
      </c>
      <c r="AD451" s="1">
        <v>0</v>
      </c>
      <c r="AE451" s="1">
        <v>3</v>
      </c>
      <c r="AF451" s="1">
        <v>11</v>
      </c>
      <c r="AG451" s="1">
        <v>43</v>
      </c>
      <c r="AH451" s="1">
        <v>2702</v>
      </c>
      <c r="AI451" s="11">
        <f t="shared" si="14"/>
        <v>7.4027397260273968</v>
      </c>
      <c r="AJ451" s="1">
        <v>0</v>
      </c>
      <c r="AK451" s="1">
        <v>0</v>
      </c>
      <c r="AL451" s="1">
        <v>1</v>
      </c>
      <c r="AM451" s="1">
        <v>0</v>
      </c>
      <c r="AN451" s="1">
        <v>0</v>
      </c>
      <c r="AO451" s="1">
        <v>0</v>
      </c>
      <c r="AP451" s="1">
        <v>0</v>
      </c>
      <c r="AQ451" s="1">
        <v>1</v>
      </c>
      <c r="AR451" s="1">
        <v>0</v>
      </c>
      <c r="AS451" s="1">
        <v>0</v>
      </c>
      <c r="AT451" s="1">
        <v>4</v>
      </c>
      <c r="AU451" s="1">
        <v>86</v>
      </c>
      <c r="AV451" s="1">
        <v>64961</v>
      </c>
    </row>
    <row r="452" spans="1:51" s="1" customFormat="1" x14ac:dyDescent="0.25">
      <c r="A452" s="1" t="str" cm="1">
        <f t="array" ref="A452">_xlfn.IFS(AG452&gt;=70,"70 and Older",AND(AG452&gt;=60,AG452&lt;70),"60-69",AND(AG452&gt;=50,AG452&lt;60),"50-59",AND(AG452&gt;=40,AG452&lt;50),"40-49",AND(AG452&gt;=30,AG452&lt;40),"30-39",AND(AG452&gt;=20,AG452&lt;30),"20-29")</f>
        <v>40-49</v>
      </c>
      <c r="B452" s="1" t="str" cm="1">
        <f t="array" ref="B452">_xlfn.IFS(AO452=1,$AO$1,AP452=1,$AP$1,AQ452=1,$AQ$1,AR452=1,$AR$1,AS452=1,$AS$1)</f>
        <v>Graduation</v>
      </c>
      <c r="C452" s="1" t="str" cm="1">
        <f t="array" ref="C452">_xlfn.IFS(AJ452=1,$AJ$1,AK452=1,$AK$1,AL452=1,$AL$1,AM452=1,$AM$1,AN452=1,$AN$1)</f>
        <v>Married</v>
      </c>
      <c r="D452" s="1">
        <v>0</v>
      </c>
      <c r="E452" s="1">
        <v>0</v>
      </c>
      <c r="F452" s="1" t="str" cm="1">
        <f t="array" ref="F452">_xlfn.IFS(AV452&lt;43783,"1.Low Income",AND(AV452&gt;=43783,AV452&lt;=64856),"2.Mid Income",AV452&gt;64856,"3.High Income")</f>
        <v>2.Mid Income</v>
      </c>
      <c r="G452" s="1" t="str" cm="1">
        <f t="array" ref="G452">_xlfn.IFS(AU452&lt;=30,"&lt;1 month",AND(AU452&gt;30,AU452&lt;=60),"1-2months",AU452&gt;60,"2months +")</f>
        <v>1-2months</v>
      </c>
      <c r="H452" s="1" t="str" cm="1">
        <f t="array" ref="H452">_xlfn.IFS(AT452&lt;5,"&lt;5times",AND(AT452&gt;=5,AT452&lt;=10),"05-10times",AND(AT452&gt;=11,AT452&lt;=15),"11-15times",AT452&gt;=16,"16times or more")</f>
        <v>05-10times</v>
      </c>
      <c r="I452" s="1" t="s">
        <v>99</v>
      </c>
      <c r="J452" s="1" t="str">
        <f t="shared" si="15"/>
        <v>7-8 years</v>
      </c>
      <c r="K452" s="2">
        <v>1285</v>
      </c>
      <c r="L452" s="2">
        <v>105</v>
      </c>
      <c r="M452" s="2">
        <v>653</v>
      </c>
      <c r="N452" s="2">
        <v>28</v>
      </c>
      <c r="O452" s="2">
        <v>21</v>
      </c>
      <c r="P452" s="2">
        <v>0</v>
      </c>
      <c r="Q452" s="8">
        <v>0</v>
      </c>
      <c r="R452" s="8">
        <v>0</v>
      </c>
      <c r="S452" s="8">
        <v>0</v>
      </c>
      <c r="T452" s="8">
        <v>0</v>
      </c>
      <c r="U452" s="8">
        <v>0</v>
      </c>
      <c r="V452" s="8">
        <v>1</v>
      </c>
      <c r="W452" s="6">
        <v>1</v>
      </c>
      <c r="X452" s="6">
        <v>10</v>
      </c>
      <c r="Y452" s="6">
        <v>4</v>
      </c>
      <c r="Z452" s="6">
        <v>8</v>
      </c>
      <c r="AB452" s="1">
        <v>795</v>
      </c>
      <c r="AC452" s="1">
        <v>741</v>
      </c>
      <c r="AD452" s="1">
        <v>0</v>
      </c>
      <c r="AE452" s="1">
        <v>3</v>
      </c>
      <c r="AF452" s="1">
        <v>11</v>
      </c>
      <c r="AG452" s="1">
        <v>42</v>
      </c>
      <c r="AH452" s="1">
        <v>2702</v>
      </c>
      <c r="AI452" s="11">
        <f t="shared" si="14"/>
        <v>7.4027397260273968</v>
      </c>
      <c r="AJ452" s="1">
        <v>0</v>
      </c>
      <c r="AK452" s="1">
        <v>1</v>
      </c>
      <c r="AL452" s="1">
        <v>0</v>
      </c>
      <c r="AM452" s="1">
        <v>0</v>
      </c>
      <c r="AN452" s="1">
        <v>0</v>
      </c>
      <c r="AO452" s="1">
        <v>0</v>
      </c>
      <c r="AP452" s="1">
        <v>0</v>
      </c>
      <c r="AQ452" s="1">
        <v>1</v>
      </c>
      <c r="AR452" s="1">
        <v>0</v>
      </c>
      <c r="AS452" s="1">
        <v>0</v>
      </c>
      <c r="AT452" s="1">
        <v>5</v>
      </c>
      <c r="AU452" s="1">
        <v>57</v>
      </c>
      <c r="AV452" s="1">
        <v>63381</v>
      </c>
    </row>
    <row r="453" spans="1:51" s="1" customFormat="1" x14ac:dyDescent="0.25">
      <c r="A453" s="1" t="str" cm="1">
        <f t="array" ref="A453">_xlfn.IFS(AG453&gt;=70,"70 and Older",AND(AG453&gt;=60,AG453&lt;70),"60-69",AND(AG453&gt;=50,AG453&lt;60),"50-59",AND(AG453&gt;=40,AG453&lt;50),"40-49",AND(AG453&gt;=30,AG453&lt;40),"30-39",AND(AG453&gt;=20,AG453&lt;30),"20-29")</f>
        <v>50-59</v>
      </c>
      <c r="B453" s="1" t="str" cm="1">
        <f t="array" ref="B453">_xlfn.IFS(AO453=1,$AO$1,AP453=1,$AP$1,AQ453=1,$AQ$1,AR453=1,$AR$1,AS453=1,$AS$1)</f>
        <v>Graduation</v>
      </c>
      <c r="C453" s="1" t="str" cm="1">
        <f t="array" ref="C453">_xlfn.IFS(AJ453=1,$AJ$1,AK453=1,$AK$1,AL453=1,$AL$1,AM453=1,$AM$1,AN453=1,$AN$1)</f>
        <v>Together</v>
      </c>
      <c r="D453" s="1">
        <v>1</v>
      </c>
      <c r="E453" s="1">
        <v>1</v>
      </c>
      <c r="F453" s="1" t="str" cm="1">
        <f t="array" ref="F453">_xlfn.IFS(AV453&lt;43783,"1.Low Income",AND(AV453&gt;=43783,AV453&lt;=64856),"2.Mid Income",AV453&gt;64856,"3.High Income")</f>
        <v>2.Mid Income</v>
      </c>
      <c r="G453" s="1" t="str" cm="1">
        <f t="array" ref="G453">_xlfn.IFS(AU453&lt;=30,"&lt;1 month",AND(AU453&gt;30,AU453&lt;=60),"1-2months",AU453&gt;60,"2months +")</f>
        <v>2months +</v>
      </c>
      <c r="H453" s="1" t="str" cm="1">
        <f t="array" ref="H453">_xlfn.IFS(AT453&lt;5,"&lt;5times",AND(AT453&gt;=5,AT453&lt;=10),"05-10times",AND(AT453&gt;=11,AT453&lt;=15),"11-15times",AT453&gt;=16,"16times or more")</f>
        <v>05-10times</v>
      </c>
      <c r="I453" s="1" t="s">
        <v>99</v>
      </c>
      <c r="J453" s="1" t="str">
        <f t="shared" si="15"/>
        <v>7-8 years</v>
      </c>
      <c r="K453" s="2">
        <v>349</v>
      </c>
      <c r="L453" s="2">
        <v>4</v>
      </c>
      <c r="M453" s="2">
        <v>78</v>
      </c>
      <c r="N453" s="2">
        <v>6</v>
      </c>
      <c r="O453" s="2">
        <v>0</v>
      </c>
      <c r="P453" s="2">
        <v>43</v>
      </c>
      <c r="Q453" s="8">
        <v>0</v>
      </c>
      <c r="R453" s="8">
        <v>0</v>
      </c>
      <c r="S453" s="8">
        <v>0</v>
      </c>
      <c r="T453" s="8">
        <v>0</v>
      </c>
      <c r="U453" s="8">
        <v>0</v>
      </c>
      <c r="V453" s="8">
        <v>0</v>
      </c>
      <c r="W453" s="6">
        <v>8</v>
      </c>
      <c r="X453" s="6">
        <v>7</v>
      </c>
      <c r="Y453" s="6">
        <v>2</v>
      </c>
      <c r="Z453" s="6">
        <v>6</v>
      </c>
      <c r="AB453" s="1">
        <v>641</v>
      </c>
      <c r="AC453" s="1">
        <v>590</v>
      </c>
      <c r="AD453" s="1">
        <v>1</v>
      </c>
      <c r="AE453" s="1">
        <v>3</v>
      </c>
      <c r="AF453" s="1">
        <v>11</v>
      </c>
      <c r="AG453" s="1">
        <v>55</v>
      </c>
      <c r="AH453" s="1">
        <v>2702</v>
      </c>
      <c r="AI453" s="11">
        <f t="shared" si="14"/>
        <v>7.4027397260273968</v>
      </c>
      <c r="AJ453" s="1">
        <v>0</v>
      </c>
      <c r="AK453" s="1">
        <v>0</v>
      </c>
      <c r="AL453" s="1">
        <v>0</v>
      </c>
      <c r="AM453" s="1">
        <v>1</v>
      </c>
      <c r="AN453" s="1">
        <v>0</v>
      </c>
      <c r="AO453" s="1">
        <v>0</v>
      </c>
      <c r="AP453" s="1">
        <v>0</v>
      </c>
      <c r="AQ453" s="1">
        <v>1</v>
      </c>
      <c r="AR453" s="1">
        <v>0</v>
      </c>
      <c r="AS453" s="1">
        <v>0</v>
      </c>
      <c r="AT453" s="1">
        <v>5</v>
      </c>
      <c r="AU453" s="1">
        <v>86</v>
      </c>
      <c r="AV453" s="1">
        <v>62882</v>
      </c>
    </row>
    <row r="454" spans="1:51" s="1" customFormat="1" x14ac:dyDescent="0.25">
      <c r="A454" s="1" t="str" cm="1">
        <f t="array" ref="A454">_xlfn.IFS(AG454&gt;=70,"70 and Older",AND(AG454&gt;=60,AG454&lt;70),"60-69",AND(AG454&gt;=50,AG454&lt;60),"50-59",AND(AG454&gt;=40,AG454&lt;50),"40-49",AND(AG454&gt;=30,AG454&lt;40),"30-39",AND(AG454&gt;=20,AG454&lt;30),"20-29")</f>
        <v>50-59</v>
      </c>
      <c r="B454" s="1" t="str" cm="1">
        <f t="array" ref="B454">_xlfn.IFS(AO454=1,$AO$1,AP454=1,$AP$1,AQ454=1,$AQ$1,AR454=1,$AR$1,AS454=1,$AS$1)</f>
        <v>PhD</v>
      </c>
      <c r="C454" s="1" t="str" cm="1">
        <f t="array" ref="C454">_xlfn.IFS(AJ454=1,$AJ$1,AK454=1,$AK$1,AL454=1,$AL$1,AM454=1,$AM$1,AN454=1,$AN$1)</f>
        <v>Divorced</v>
      </c>
      <c r="D454" s="1">
        <v>1</v>
      </c>
      <c r="E454" s="1">
        <v>1</v>
      </c>
      <c r="F454" s="1" t="str" cm="1">
        <f t="array" ref="F454">_xlfn.IFS(AV454&lt;43783,"1.Low Income",AND(AV454&gt;=43783,AV454&lt;=64856),"2.Mid Income",AV454&gt;64856,"3.High Income")</f>
        <v>2.Mid Income</v>
      </c>
      <c r="G454" s="1" t="str" cm="1">
        <f t="array" ref="G454">_xlfn.IFS(AU454&lt;=30,"&lt;1 month",AND(AU454&gt;30,AU454&lt;=60),"1-2months",AU454&gt;60,"2months +")</f>
        <v>2months +</v>
      </c>
      <c r="H454" s="1" t="str" cm="1">
        <f t="array" ref="H454">_xlfn.IFS(AT454&lt;5,"&lt;5times",AND(AT454&gt;=5,AT454&lt;=10),"05-10times",AND(AT454&gt;=11,AT454&lt;=15),"11-15times",AT454&gt;=16,"16times or more")</f>
        <v>05-10times</v>
      </c>
      <c r="I454" s="1" t="s">
        <v>100</v>
      </c>
      <c r="J454" s="1" t="str">
        <f t="shared" si="15"/>
        <v>7-8 years</v>
      </c>
      <c r="K454" s="2">
        <v>34</v>
      </c>
      <c r="L454" s="2">
        <v>1</v>
      </c>
      <c r="M454" s="2">
        <v>14</v>
      </c>
      <c r="N454" s="2">
        <v>0</v>
      </c>
      <c r="O454" s="2">
        <v>0</v>
      </c>
      <c r="P454" s="2">
        <v>5</v>
      </c>
      <c r="Q454" s="8">
        <v>0</v>
      </c>
      <c r="R454" s="8">
        <v>0</v>
      </c>
      <c r="S454" s="8">
        <v>0</v>
      </c>
      <c r="T454" s="8">
        <v>0</v>
      </c>
      <c r="U454" s="8">
        <v>0</v>
      </c>
      <c r="V454" s="8">
        <v>0</v>
      </c>
      <c r="W454" s="6">
        <v>3</v>
      </c>
      <c r="X454" s="6">
        <v>2</v>
      </c>
      <c r="Y454" s="6">
        <v>0</v>
      </c>
      <c r="Z454" s="6">
        <v>3</v>
      </c>
      <c r="AB454" s="1">
        <v>615</v>
      </c>
      <c r="AC454" s="1">
        <v>417</v>
      </c>
      <c r="AD454" s="1">
        <v>1</v>
      </c>
      <c r="AE454" s="1">
        <v>3</v>
      </c>
      <c r="AF454" s="1">
        <v>11</v>
      </c>
      <c r="AG454" s="1">
        <v>52</v>
      </c>
      <c r="AH454" s="1">
        <v>2702</v>
      </c>
      <c r="AI454" s="11">
        <f t="shared" si="14"/>
        <v>7.4027397260273968</v>
      </c>
      <c r="AJ454" s="1">
        <v>1</v>
      </c>
      <c r="AK454" s="1">
        <v>0</v>
      </c>
      <c r="AL454" s="1">
        <v>0</v>
      </c>
      <c r="AM454" s="1">
        <v>0</v>
      </c>
      <c r="AN454" s="1">
        <v>0</v>
      </c>
      <c r="AO454" s="1">
        <v>0</v>
      </c>
      <c r="AP454" s="1">
        <v>0</v>
      </c>
      <c r="AQ454" s="1">
        <v>0</v>
      </c>
      <c r="AR454" s="1">
        <v>0</v>
      </c>
      <c r="AS454" s="1">
        <v>1</v>
      </c>
      <c r="AT454" s="1">
        <v>5</v>
      </c>
      <c r="AU454" s="1">
        <v>71</v>
      </c>
      <c r="AV454" s="1">
        <v>61996</v>
      </c>
    </row>
    <row r="455" spans="1:51" s="1" customFormat="1" x14ac:dyDescent="0.25">
      <c r="A455" s="1" t="str" cm="1">
        <f t="array" ref="A455">_xlfn.IFS(AG455&gt;=70,"70 and Older",AND(AG455&gt;=60,AG455&lt;70),"60-69",AND(AG455&gt;=50,AG455&lt;60),"50-59",AND(AG455&gt;=40,AG455&lt;50),"40-49",AND(AG455&gt;=30,AG455&lt;40),"30-39",AND(AG455&gt;=20,AG455&lt;30),"20-29")</f>
        <v>40-49</v>
      </c>
      <c r="B455" s="1" t="str" cm="1">
        <f t="array" ref="B455">_xlfn.IFS(AO455=1,$AO$1,AP455=1,$AP$1,AQ455=1,$AQ$1,AR455=1,$AR$1,AS455=1,$AS$1)</f>
        <v>Graduation</v>
      </c>
      <c r="C455" s="1" t="str" cm="1">
        <f t="array" ref="C455">_xlfn.IFS(AJ455=1,$AJ$1,AK455=1,$AK$1,AL455=1,$AL$1,AM455=1,$AM$1,AN455=1,$AN$1)</f>
        <v>Married</v>
      </c>
      <c r="D455" s="1">
        <v>1</v>
      </c>
      <c r="E455" s="1">
        <v>0</v>
      </c>
      <c r="F455" s="1" t="str" cm="1">
        <f t="array" ref="F455">_xlfn.IFS(AV455&lt;43783,"1.Low Income",AND(AV455&gt;=43783,AV455&lt;=64856),"2.Mid Income",AV455&gt;64856,"3.High Income")</f>
        <v>2.Mid Income</v>
      </c>
      <c r="G455" s="1" t="str" cm="1">
        <f t="array" ref="G455">_xlfn.IFS(AU455&lt;=30,"&lt;1 month",AND(AU455&gt;30,AU455&lt;=60),"1-2months",AU455&gt;60,"2months +")</f>
        <v>1-2months</v>
      </c>
      <c r="H455" s="1" t="str" cm="1">
        <f t="array" ref="H455">_xlfn.IFS(AT455&lt;5,"&lt;5times",AND(AT455&gt;=5,AT455&lt;=10),"05-10times",AND(AT455&gt;=11,AT455&lt;=15),"11-15times",AT455&gt;=16,"16times or more")</f>
        <v>&lt;5times</v>
      </c>
      <c r="I455" s="1" t="s">
        <v>99</v>
      </c>
      <c r="J455" s="1" t="str">
        <f t="shared" si="15"/>
        <v>7-8 years</v>
      </c>
      <c r="K455" s="2">
        <v>4</v>
      </c>
      <c r="L455" s="2">
        <v>1</v>
      </c>
      <c r="M455" s="2">
        <v>11</v>
      </c>
      <c r="N455" s="2">
        <v>0</v>
      </c>
      <c r="O455" s="2">
        <v>0</v>
      </c>
      <c r="P455" s="2">
        <v>1</v>
      </c>
      <c r="Q455" s="8">
        <v>0</v>
      </c>
      <c r="R455" s="8">
        <v>0</v>
      </c>
      <c r="S455" s="8">
        <v>0</v>
      </c>
      <c r="T455" s="8">
        <v>0</v>
      </c>
      <c r="U455" s="8">
        <v>0</v>
      </c>
      <c r="V455" s="8">
        <v>0</v>
      </c>
      <c r="W455" s="6">
        <v>1</v>
      </c>
      <c r="X455" s="6">
        <v>1</v>
      </c>
      <c r="Y455" s="6">
        <v>0</v>
      </c>
      <c r="Z455" s="6">
        <v>2</v>
      </c>
      <c r="AB455" s="1">
        <v>33</v>
      </c>
      <c r="AC455" s="1">
        <v>27</v>
      </c>
      <c r="AD455" s="1">
        <v>0</v>
      </c>
      <c r="AE455" s="1">
        <v>3</v>
      </c>
      <c r="AF455" s="1">
        <v>11</v>
      </c>
      <c r="AG455" s="1">
        <v>47</v>
      </c>
      <c r="AH455" s="1">
        <v>2701</v>
      </c>
      <c r="AI455" s="11">
        <f t="shared" si="14"/>
        <v>7.4</v>
      </c>
      <c r="AJ455" s="1">
        <v>0</v>
      </c>
      <c r="AK455" s="1">
        <v>1</v>
      </c>
      <c r="AL455" s="1">
        <v>0</v>
      </c>
      <c r="AM455" s="1">
        <v>0</v>
      </c>
      <c r="AN455" s="1">
        <v>0</v>
      </c>
      <c r="AO455" s="1">
        <v>0</v>
      </c>
      <c r="AP455" s="1">
        <v>0</v>
      </c>
      <c r="AQ455" s="1">
        <v>1</v>
      </c>
      <c r="AR455" s="1">
        <v>0</v>
      </c>
      <c r="AS455" s="1">
        <v>0</v>
      </c>
      <c r="AT455" s="1">
        <v>4</v>
      </c>
      <c r="AU455" s="1">
        <v>44</v>
      </c>
      <c r="AV455" s="1">
        <v>64504</v>
      </c>
    </row>
    <row r="456" spans="1:51" s="1" customFormat="1" x14ac:dyDescent="0.25">
      <c r="A456" s="1" t="str" cm="1">
        <f t="array" ref="A456">_xlfn.IFS(AG456&gt;=70,"70 and Older",AND(AG456&gt;=60,AG456&lt;70),"60-69",AND(AG456&gt;=50,AG456&lt;60),"50-59",AND(AG456&gt;=40,AG456&lt;50),"40-49",AND(AG456&gt;=30,AG456&lt;40),"30-39",AND(AG456&gt;=20,AG456&lt;30),"20-29")</f>
        <v>60-69</v>
      </c>
      <c r="B456" s="1" t="str" cm="1">
        <f t="array" ref="B456">_xlfn.IFS(AO456=1,$AO$1,AP456=1,$AP$1,AQ456=1,$AQ$1,AR456=1,$AR$1,AS456=1,$AS$1)</f>
        <v>PhD</v>
      </c>
      <c r="C456" s="1" t="str" cm="1">
        <f t="array" ref="C456">_xlfn.IFS(AJ456=1,$AJ$1,AK456=1,$AK$1,AL456=1,$AL$1,AM456=1,$AM$1,AN456=1,$AN$1)</f>
        <v>Together</v>
      </c>
      <c r="D456" s="1">
        <v>0</v>
      </c>
      <c r="E456" s="1">
        <v>0</v>
      </c>
      <c r="F456" s="1" t="str" cm="1">
        <f t="array" ref="F456">_xlfn.IFS(AV456&lt;43783,"1.Low Income",AND(AV456&gt;=43783,AV456&lt;=64856),"2.Mid Income",AV456&gt;64856,"3.High Income")</f>
        <v>3.High Income</v>
      </c>
      <c r="G456" s="1" t="str" cm="1">
        <f t="array" ref="G456">_xlfn.IFS(AU456&lt;=30,"&lt;1 month",AND(AU456&gt;30,AU456&lt;=60),"1-2months",AU456&gt;60,"2months +")</f>
        <v>&lt;1 month</v>
      </c>
      <c r="H456" s="1" t="str" cm="1">
        <f t="array" ref="H456">_xlfn.IFS(AT456&lt;5,"&lt;5times",AND(AT456&gt;=5,AT456&lt;=10),"05-10times",AND(AT456&gt;=11,AT456&lt;=15),"11-15times",AT456&gt;=16,"16times or more")</f>
        <v>&lt;5times</v>
      </c>
      <c r="I456" s="1" t="s">
        <v>99</v>
      </c>
      <c r="J456" s="1" t="str">
        <f t="shared" si="15"/>
        <v>7-8 years</v>
      </c>
      <c r="K456" s="2">
        <v>901</v>
      </c>
      <c r="L456" s="2">
        <v>31</v>
      </c>
      <c r="M456" s="2">
        <v>345</v>
      </c>
      <c r="N456" s="2">
        <v>75</v>
      </c>
      <c r="O456" s="2">
        <v>31</v>
      </c>
      <c r="P456" s="2">
        <v>191</v>
      </c>
      <c r="Q456" s="8">
        <v>0</v>
      </c>
      <c r="R456" s="8">
        <v>0</v>
      </c>
      <c r="S456" s="8">
        <v>0</v>
      </c>
      <c r="T456" s="8">
        <v>0</v>
      </c>
      <c r="U456" s="8">
        <v>1</v>
      </c>
      <c r="V456" s="8">
        <v>0</v>
      </c>
      <c r="W456" s="6">
        <v>1</v>
      </c>
      <c r="X456" s="6">
        <v>4</v>
      </c>
      <c r="Y456" s="6">
        <v>4</v>
      </c>
      <c r="Z456" s="6">
        <v>11</v>
      </c>
      <c r="AB456" s="1">
        <v>442</v>
      </c>
      <c r="AC456" s="1">
        <v>361</v>
      </c>
      <c r="AD456" s="1">
        <v>4</v>
      </c>
      <c r="AE456" s="1">
        <v>3</v>
      </c>
      <c r="AF456" s="1">
        <v>11</v>
      </c>
      <c r="AG456" s="1">
        <v>62</v>
      </c>
      <c r="AH456" s="1">
        <v>2700</v>
      </c>
      <c r="AI456" s="11">
        <f t="shared" si="14"/>
        <v>7.397260273972603</v>
      </c>
      <c r="AJ456" s="1">
        <v>0</v>
      </c>
      <c r="AK456" s="1">
        <v>0</v>
      </c>
      <c r="AL456" s="1">
        <v>0</v>
      </c>
      <c r="AM456" s="1">
        <v>1</v>
      </c>
      <c r="AN456" s="1">
        <v>0</v>
      </c>
      <c r="AO456" s="1">
        <v>0</v>
      </c>
      <c r="AP456" s="1">
        <v>0</v>
      </c>
      <c r="AQ456" s="1">
        <v>0</v>
      </c>
      <c r="AR456" s="1">
        <v>0</v>
      </c>
      <c r="AS456" s="1">
        <v>1</v>
      </c>
      <c r="AT456" s="1">
        <v>1</v>
      </c>
      <c r="AU456" s="1">
        <v>25</v>
      </c>
      <c r="AV456" s="1">
        <v>94384</v>
      </c>
      <c r="AW456"/>
      <c r="AX456"/>
      <c r="AY456"/>
    </row>
    <row r="457" spans="1:51" s="1" customFormat="1" x14ac:dyDescent="0.25">
      <c r="A457" s="1" t="str" cm="1">
        <f t="array" ref="A457">_xlfn.IFS(AG457&gt;=70,"70 and Older",AND(AG457&gt;=60,AG457&lt;70),"60-69",AND(AG457&gt;=50,AG457&lt;60),"50-59",AND(AG457&gt;=40,AG457&lt;50),"40-49",AND(AG457&gt;=30,AG457&lt;40),"30-39",AND(AG457&gt;=20,AG457&lt;30),"20-29")</f>
        <v>40-49</v>
      </c>
      <c r="B457" s="1" t="str" cm="1">
        <f t="array" ref="B457">_xlfn.IFS(AO457=1,$AO$1,AP457=1,$AP$1,AQ457=1,$AQ$1,AR457=1,$AR$1,AS457=1,$AS$1)</f>
        <v>Graduation</v>
      </c>
      <c r="C457" s="1" t="str" cm="1">
        <f t="array" ref="C457">_xlfn.IFS(AJ457=1,$AJ$1,AK457=1,$AK$1,AL457=1,$AL$1,AM457=1,$AM$1,AN457=1,$AN$1)</f>
        <v>Single</v>
      </c>
      <c r="D457" s="1">
        <v>0</v>
      </c>
      <c r="E457" s="1">
        <v>1</v>
      </c>
      <c r="F457" s="1" t="str" cm="1">
        <f t="array" ref="F457">_xlfn.IFS(AV457&lt;43783,"1.Low Income",AND(AV457&gt;=43783,AV457&lt;=64856),"2.Mid Income",AV457&gt;64856,"3.High Income")</f>
        <v>3.High Income</v>
      </c>
      <c r="G457" s="1" t="str" cm="1">
        <f t="array" ref="G457">_xlfn.IFS(AU457&lt;=30,"&lt;1 month",AND(AU457&gt;30,AU457&lt;=60),"1-2months",AU457&gt;60,"2months +")</f>
        <v>1-2months</v>
      </c>
      <c r="H457" s="1" t="str" cm="1">
        <f t="array" ref="H457">_xlfn.IFS(AT457&lt;5,"&lt;5times",AND(AT457&gt;=5,AT457&lt;=10),"05-10times",AND(AT457&gt;=11,AT457&lt;=15),"11-15times",AT457&gt;=16,"16times or more")</f>
        <v>&lt;5times</v>
      </c>
      <c r="I457" s="1" t="s">
        <v>99</v>
      </c>
      <c r="J457" s="1" t="str">
        <f t="shared" si="15"/>
        <v>7-8 years</v>
      </c>
      <c r="K457" s="2">
        <v>451</v>
      </c>
      <c r="L457" s="2">
        <v>0</v>
      </c>
      <c r="M457" s="2">
        <v>39</v>
      </c>
      <c r="N457" s="2">
        <v>0</v>
      </c>
      <c r="O457" s="2">
        <v>4</v>
      </c>
      <c r="P457" s="2">
        <v>24</v>
      </c>
      <c r="Q457" s="8">
        <v>0</v>
      </c>
      <c r="R457" s="8">
        <v>0</v>
      </c>
      <c r="S457" s="8">
        <v>0</v>
      </c>
      <c r="T457" s="8">
        <v>0</v>
      </c>
      <c r="U457" s="8">
        <v>0</v>
      </c>
      <c r="V457" s="8">
        <v>0</v>
      </c>
      <c r="W457" s="6">
        <v>1</v>
      </c>
      <c r="X457" s="6">
        <v>7</v>
      </c>
      <c r="Y457" s="6">
        <v>1</v>
      </c>
      <c r="Z457" s="6">
        <v>8</v>
      </c>
      <c r="AB457" s="1">
        <v>921</v>
      </c>
      <c r="AC457" s="1">
        <v>841</v>
      </c>
      <c r="AD457" s="1">
        <v>0</v>
      </c>
      <c r="AE457" s="1">
        <v>3</v>
      </c>
      <c r="AF457" s="1">
        <v>11</v>
      </c>
      <c r="AG457" s="1">
        <v>49</v>
      </c>
      <c r="AH457" s="1">
        <v>2700</v>
      </c>
      <c r="AI457" s="11">
        <f t="shared" si="14"/>
        <v>7.397260273972603</v>
      </c>
      <c r="AJ457" s="1">
        <v>0</v>
      </c>
      <c r="AK457" s="1">
        <v>0</v>
      </c>
      <c r="AL457" s="1">
        <v>1</v>
      </c>
      <c r="AM457" s="1">
        <v>0</v>
      </c>
      <c r="AN457" s="1">
        <v>0</v>
      </c>
      <c r="AO457" s="1">
        <v>0</v>
      </c>
      <c r="AP457" s="1">
        <v>0</v>
      </c>
      <c r="AQ457" s="1">
        <v>1</v>
      </c>
      <c r="AR457" s="1">
        <v>0</v>
      </c>
      <c r="AS457" s="1">
        <v>0</v>
      </c>
      <c r="AT457" s="1">
        <v>3</v>
      </c>
      <c r="AU457" s="1">
        <v>35</v>
      </c>
      <c r="AV457" s="1">
        <v>74859</v>
      </c>
    </row>
    <row r="458" spans="1:51" s="1" customFormat="1" x14ac:dyDescent="0.25">
      <c r="A458" s="1" t="str" cm="1">
        <f t="array" ref="A458">_xlfn.IFS(AG458&gt;=70,"70 and Older",AND(AG458&gt;=60,AG458&lt;70),"60-69",AND(AG458&gt;=50,AG458&lt;60),"50-59",AND(AG458&gt;=40,AG458&lt;50),"40-49",AND(AG458&gt;=30,AG458&lt;40),"30-39",AND(AG458&gt;=20,AG458&lt;30),"20-29")</f>
        <v>70 and Older</v>
      </c>
      <c r="B458" s="1" t="str" cm="1">
        <f t="array" ref="B458">_xlfn.IFS(AO458=1,$AO$1,AP458=1,$AP$1,AQ458=1,$AQ$1,AR458=1,$AR$1,AS458=1,$AS$1)</f>
        <v>Graduation</v>
      </c>
      <c r="C458" s="1" t="str" cm="1">
        <f t="array" ref="C458">_xlfn.IFS(AJ458=1,$AJ$1,AK458=1,$AK$1,AL458=1,$AL$1,AM458=1,$AM$1,AN458=1,$AN$1)</f>
        <v>Married</v>
      </c>
      <c r="D458" s="1">
        <v>1</v>
      </c>
      <c r="E458" s="1">
        <v>0</v>
      </c>
      <c r="F458" s="1" t="str" cm="1">
        <f t="array" ref="F458">_xlfn.IFS(AV458&lt;43783,"1.Low Income",AND(AV458&gt;=43783,AV458&lt;=64856),"2.Mid Income",AV458&gt;64856,"3.High Income")</f>
        <v>3.High Income</v>
      </c>
      <c r="G458" s="1" t="str" cm="1">
        <f t="array" ref="G458">_xlfn.IFS(AU458&lt;=30,"&lt;1 month",AND(AU458&gt;30,AU458&lt;=60),"1-2months",AU458&gt;60,"2months +")</f>
        <v>2months +</v>
      </c>
      <c r="H458" s="1" t="str" cm="1">
        <f t="array" ref="H458">_xlfn.IFS(AT458&lt;5,"&lt;5times",AND(AT458&gt;=5,AT458&lt;=10),"05-10times",AND(AT458&gt;=11,AT458&lt;=15),"11-15times",AT458&gt;=16,"16times or more")</f>
        <v>&lt;5times</v>
      </c>
      <c r="I458" s="1" t="s">
        <v>99</v>
      </c>
      <c r="J458" s="1" t="str">
        <f t="shared" si="15"/>
        <v>7-8 years</v>
      </c>
      <c r="K458" s="2">
        <v>158</v>
      </c>
      <c r="L458" s="2">
        <v>11</v>
      </c>
      <c r="M458" s="2">
        <v>99</v>
      </c>
      <c r="N458" s="2">
        <v>15</v>
      </c>
      <c r="O458" s="2">
        <v>11</v>
      </c>
      <c r="P458" s="2">
        <v>17</v>
      </c>
      <c r="Q458" s="8">
        <v>0</v>
      </c>
      <c r="R458" s="8">
        <v>0</v>
      </c>
      <c r="S458" s="8">
        <v>0</v>
      </c>
      <c r="T458" s="8">
        <v>0</v>
      </c>
      <c r="U458" s="8">
        <v>0</v>
      </c>
      <c r="V458" s="8">
        <v>0</v>
      </c>
      <c r="W458" s="6">
        <v>2</v>
      </c>
      <c r="X458" s="6">
        <v>3</v>
      </c>
      <c r="Y458" s="6">
        <v>2</v>
      </c>
      <c r="Z458" s="6">
        <v>7</v>
      </c>
      <c r="AB458" s="1">
        <v>892</v>
      </c>
      <c r="AC458" s="1">
        <v>696</v>
      </c>
      <c r="AD458" s="1">
        <v>0</v>
      </c>
      <c r="AE458" s="1">
        <v>3</v>
      </c>
      <c r="AF458" s="1">
        <v>11</v>
      </c>
      <c r="AG458" s="1">
        <v>70</v>
      </c>
      <c r="AH458" s="1">
        <v>2699</v>
      </c>
      <c r="AI458" s="11">
        <f t="shared" si="14"/>
        <v>7.3945205479452056</v>
      </c>
      <c r="AJ458" s="1">
        <v>0</v>
      </c>
      <c r="AK458" s="1">
        <v>1</v>
      </c>
      <c r="AL458" s="1">
        <v>0</v>
      </c>
      <c r="AM458" s="1">
        <v>0</v>
      </c>
      <c r="AN458" s="1">
        <v>0</v>
      </c>
      <c r="AO458" s="1">
        <v>0</v>
      </c>
      <c r="AP458" s="1">
        <v>0</v>
      </c>
      <c r="AQ458" s="1">
        <v>1</v>
      </c>
      <c r="AR458" s="1">
        <v>0</v>
      </c>
      <c r="AS458" s="1">
        <v>0</v>
      </c>
      <c r="AT458" s="1">
        <v>2</v>
      </c>
      <c r="AU458" s="1">
        <v>72</v>
      </c>
      <c r="AV458" s="1">
        <v>80144</v>
      </c>
    </row>
    <row r="459" spans="1:51" s="1" customFormat="1" x14ac:dyDescent="0.25">
      <c r="A459" s="1" t="str" cm="1">
        <f t="array" ref="A459">_xlfn.IFS(AG459&gt;=70,"70 and Older",AND(AG459&gt;=60,AG459&lt;70),"60-69",AND(AG459&gt;=50,AG459&lt;60),"50-59",AND(AG459&gt;=40,AG459&lt;50),"40-49",AND(AG459&gt;=30,AG459&lt;40),"30-39",AND(AG459&gt;=20,AG459&lt;30),"20-29")</f>
        <v>50-59</v>
      </c>
      <c r="B459" s="1" t="str" cm="1">
        <f t="array" ref="B459">_xlfn.IFS(AO459=1,$AO$1,AP459=1,$AP$1,AQ459=1,$AQ$1,AR459=1,$AR$1,AS459=1,$AS$1)</f>
        <v>2nd Cycle</v>
      </c>
      <c r="C459" s="1" t="str" cm="1">
        <f t="array" ref="C459">_xlfn.IFS(AJ459=1,$AJ$1,AK459=1,$AK$1,AL459=1,$AL$1,AM459=1,$AM$1,AN459=1,$AN$1)</f>
        <v>Divorced</v>
      </c>
      <c r="D459" s="1">
        <v>0</v>
      </c>
      <c r="E459" s="1">
        <v>1</v>
      </c>
      <c r="F459" s="1" t="str" cm="1">
        <f t="array" ref="F459">_xlfn.IFS(AV459&lt;43783,"1.Low Income",AND(AV459&gt;=43783,AV459&lt;=64856),"2.Mid Income",AV459&gt;64856,"3.High Income")</f>
        <v>3.High Income</v>
      </c>
      <c r="G459" s="1" t="str" cm="1">
        <f t="array" ref="G459">_xlfn.IFS(AU459&lt;=30,"&lt;1 month",AND(AU459&gt;30,AU459&lt;=60),"1-2months",AU459&gt;60,"2months +")</f>
        <v>1-2months</v>
      </c>
      <c r="H459" s="1" t="str" cm="1">
        <f t="array" ref="H459">_xlfn.IFS(AT459&lt;5,"&lt;5times",AND(AT459&gt;=5,AT459&lt;=10),"05-10times",AND(AT459&gt;=11,AT459&lt;=15),"11-15times",AT459&gt;=16,"16times or more")</f>
        <v>&lt;5times</v>
      </c>
      <c r="I459" s="1" t="s">
        <v>99</v>
      </c>
      <c r="J459" s="1" t="str">
        <f t="shared" si="15"/>
        <v>7-8 years</v>
      </c>
      <c r="K459" s="2">
        <v>1004</v>
      </c>
      <c r="L459" s="2">
        <v>12</v>
      </c>
      <c r="M459" s="2">
        <v>145</v>
      </c>
      <c r="N459" s="2">
        <v>32</v>
      </c>
      <c r="O459" s="2">
        <v>12</v>
      </c>
      <c r="P459" s="2">
        <v>36</v>
      </c>
      <c r="Q459" s="8">
        <v>1</v>
      </c>
      <c r="R459" s="8">
        <v>0</v>
      </c>
      <c r="S459" s="8">
        <v>0</v>
      </c>
      <c r="T459" s="8">
        <v>0</v>
      </c>
      <c r="U459" s="8">
        <v>0</v>
      </c>
      <c r="V459" s="8">
        <v>1</v>
      </c>
      <c r="W459" s="6">
        <v>3</v>
      </c>
      <c r="X459" s="6">
        <v>10</v>
      </c>
      <c r="Y459" s="6">
        <v>3</v>
      </c>
      <c r="Z459" s="6">
        <v>5</v>
      </c>
      <c r="AB459" s="1">
        <v>1561</v>
      </c>
      <c r="AC459" s="1">
        <v>1534</v>
      </c>
      <c r="AD459" s="1">
        <v>1</v>
      </c>
      <c r="AE459" s="1">
        <v>3</v>
      </c>
      <c r="AF459" s="1">
        <v>11</v>
      </c>
      <c r="AG459" s="1">
        <v>58</v>
      </c>
      <c r="AH459" s="1">
        <v>2699</v>
      </c>
      <c r="AI459" s="11">
        <f t="shared" si="14"/>
        <v>7.3945205479452056</v>
      </c>
      <c r="AJ459" s="1">
        <v>1</v>
      </c>
      <c r="AK459" s="1">
        <v>0</v>
      </c>
      <c r="AL459" s="1">
        <v>0</v>
      </c>
      <c r="AM459" s="1">
        <v>0</v>
      </c>
      <c r="AN459" s="1">
        <v>0</v>
      </c>
      <c r="AO459" s="1">
        <v>1</v>
      </c>
      <c r="AP459" s="1">
        <v>0</v>
      </c>
      <c r="AQ459" s="1">
        <v>0</v>
      </c>
      <c r="AR459" s="1">
        <v>0</v>
      </c>
      <c r="AS459" s="1">
        <v>0</v>
      </c>
      <c r="AT459" s="1">
        <v>2</v>
      </c>
      <c r="AU459" s="1">
        <v>52</v>
      </c>
      <c r="AV459" s="1">
        <v>76081</v>
      </c>
    </row>
    <row r="460" spans="1:51" s="1" customFormat="1" x14ac:dyDescent="0.25">
      <c r="A460" s="1" t="str" cm="1">
        <f t="array" ref="A460">_xlfn.IFS(AG460&gt;=70,"70 and Older",AND(AG460&gt;=60,AG460&lt;70),"60-69",AND(AG460&gt;=50,AG460&lt;60),"50-59",AND(AG460&gt;=40,AG460&lt;50),"40-49",AND(AG460&gt;=30,AG460&lt;40),"30-39",AND(AG460&gt;=20,AG460&lt;30),"20-29")</f>
        <v>40-49</v>
      </c>
      <c r="B460" s="1" t="str" cm="1">
        <f t="array" ref="B460">_xlfn.IFS(AO460=1,$AO$1,AP460=1,$AP$1,AQ460=1,$AQ$1,AR460=1,$AR$1,AS460=1,$AS$1)</f>
        <v>PhD</v>
      </c>
      <c r="C460" s="1" t="str" cm="1">
        <f t="array" ref="C460">_xlfn.IFS(AJ460=1,$AJ$1,AK460=1,$AK$1,AL460=1,$AL$1,AM460=1,$AM$1,AN460=1,$AN$1)</f>
        <v>Married</v>
      </c>
      <c r="D460" s="1">
        <v>0</v>
      </c>
      <c r="E460" s="1">
        <v>0</v>
      </c>
      <c r="F460" s="1" t="str" cm="1">
        <f t="array" ref="F460">_xlfn.IFS(AV460&lt;43783,"1.Low Income",AND(AV460&gt;=43783,AV460&lt;=64856),"2.Mid Income",AV460&gt;64856,"3.High Income")</f>
        <v>2.Mid Income</v>
      </c>
      <c r="G460" s="1" t="str" cm="1">
        <f t="array" ref="G460">_xlfn.IFS(AU460&lt;=30,"&lt;1 month",AND(AU460&gt;30,AU460&lt;=60),"1-2months",AU460&gt;60,"2months +")</f>
        <v>2months +</v>
      </c>
      <c r="H460" s="1" t="str" cm="1">
        <f t="array" ref="H460">_xlfn.IFS(AT460&lt;5,"&lt;5times",AND(AT460&gt;=5,AT460&lt;=10),"05-10times",AND(AT460&gt;=11,AT460&lt;=15),"11-15times",AT460&gt;=16,"16times or more")</f>
        <v>&lt;5times</v>
      </c>
      <c r="I460" s="1" t="s">
        <v>99</v>
      </c>
      <c r="J460" s="1" t="str">
        <f t="shared" si="15"/>
        <v>7-8 years</v>
      </c>
      <c r="K460" s="2">
        <v>10</v>
      </c>
      <c r="L460" s="2">
        <v>7</v>
      </c>
      <c r="M460" s="2">
        <v>25</v>
      </c>
      <c r="N460" s="2">
        <v>6</v>
      </c>
      <c r="O460" s="2">
        <v>3</v>
      </c>
      <c r="P460" s="2">
        <v>7</v>
      </c>
      <c r="Q460" s="8">
        <v>0</v>
      </c>
      <c r="R460" s="8">
        <v>0</v>
      </c>
      <c r="S460" s="8">
        <v>0</v>
      </c>
      <c r="T460" s="8">
        <v>0</v>
      </c>
      <c r="U460" s="8">
        <v>0</v>
      </c>
      <c r="V460" s="8">
        <v>0</v>
      </c>
      <c r="W460" s="6">
        <v>1</v>
      </c>
      <c r="X460" s="6">
        <v>3</v>
      </c>
      <c r="Y460" s="6">
        <v>0</v>
      </c>
      <c r="Z460" s="6">
        <v>3</v>
      </c>
      <c r="AB460" s="1">
        <v>182</v>
      </c>
      <c r="AC460" s="1">
        <v>179</v>
      </c>
      <c r="AD460" s="1">
        <v>0</v>
      </c>
      <c r="AE460" s="1">
        <v>3</v>
      </c>
      <c r="AF460" s="1">
        <v>11</v>
      </c>
      <c r="AG460" s="1">
        <v>40</v>
      </c>
      <c r="AH460" s="1">
        <v>2699</v>
      </c>
      <c r="AI460" s="11">
        <f t="shared" si="14"/>
        <v>7.3945205479452056</v>
      </c>
      <c r="AJ460" s="1">
        <v>0</v>
      </c>
      <c r="AK460" s="1">
        <v>1</v>
      </c>
      <c r="AL460" s="1">
        <v>0</v>
      </c>
      <c r="AM460" s="1">
        <v>0</v>
      </c>
      <c r="AN460" s="1">
        <v>0</v>
      </c>
      <c r="AO460" s="1">
        <v>0</v>
      </c>
      <c r="AP460" s="1">
        <v>0</v>
      </c>
      <c r="AQ460" s="1">
        <v>0</v>
      </c>
      <c r="AR460" s="1">
        <v>0</v>
      </c>
      <c r="AS460" s="1">
        <v>1</v>
      </c>
      <c r="AT460" s="1">
        <v>4</v>
      </c>
      <c r="AU460" s="1">
        <v>68</v>
      </c>
      <c r="AV460" s="1">
        <v>64355</v>
      </c>
    </row>
    <row r="461" spans="1:51" s="1" customFormat="1" x14ac:dyDescent="0.25">
      <c r="A461" s="1" t="str" cm="1">
        <f t="array" ref="A461">_xlfn.IFS(AG461&gt;=70,"70 and Older",AND(AG461&gt;=60,AG461&lt;70),"60-69",AND(AG461&gt;=50,AG461&lt;60),"50-59",AND(AG461&gt;=40,AG461&lt;50),"40-49",AND(AG461&gt;=30,AG461&lt;40),"30-39",AND(AG461&gt;=20,AG461&lt;30),"20-29")</f>
        <v>60-69</v>
      </c>
      <c r="B461" s="1" t="str" cm="1">
        <f t="array" ref="B461">_xlfn.IFS(AO461=1,$AO$1,AP461=1,$AP$1,AQ461=1,$AQ$1,AR461=1,$AR$1,AS461=1,$AS$1)</f>
        <v>Graduation</v>
      </c>
      <c r="C461" s="1" t="str" cm="1">
        <f t="array" ref="C461">_xlfn.IFS(AJ461=1,$AJ$1,AK461=1,$AK$1,AL461=1,$AL$1,AM461=1,$AM$1,AN461=1,$AN$1)</f>
        <v>Married</v>
      </c>
      <c r="D461" s="1">
        <v>1</v>
      </c>
      <c r="E461" s="1">
        <v>0</v>
      </c>
      <c r="F461" s="1" t="str" cm="1">
        <f t="array" ref="F461">_xlfn.IFS(AV461&lt;43783,"1.Low Income",AND(AV461&gt;=43783,AV461&lt;=64856),"2.Mid Income",AV461&gt;64856,"3.High Income")</f>
        <v>2.Mid Income</v>
      </c>
      <c r="G461" s="1" t="str" cm="1">
        <f t="array" ref="G461">_xlfn.IFS(AU461&lt;=30,"&lt;1 month",AND(AU461&gt;30,AU461&lt;=60),"1-2months",AU461&gt;60,"2months +")</f>
        <v>2months +</v>
      </c>
      <c r="H461" s="1" t="str" cm="1">
        <f t="array" ref="H461">_xlfn.IFS(AT461&lt;5,"&lt;5times",AND(AT461&gt;=5,AT461&lt;=10),"05-10times",AND(AT461&gt;=11,AT461&lt;=15),"11-15times",AT461&gt;=16,"16times or more")</f>
        <v>05-10times</v>
      </c>
      <c r="I461" s="1" t="s">
        <v>99</v>
      </c>
      <c r="J461" s="1" t="str">
        <f t="shared" si="15"/>
        <v>7-8 years</v>
      </c>
      <c r="K461" s="2">
        <v>29</v>
      </c>
      <c r="L461" s="2">
        <v>12</v>
      </c>
      <c r="M461" s="2">
        <v>59</v>
      </c>
      <c r="N461" s="2">
        <v>19</v>
      </c>
      <c r="O461" s="2">
        <v>1</v>
      </c>
      <c r="P461" s="2">
        <v>36</v>
      </c>
      <c r="Q461" s="8">
        <v>0</v>
      </c>
      <c r="R461" s="8">
        <v>0</v>
      </c>
      <c r="S461" s="8">
        <v>0</v>
      </c>
      <c r="T461" s="8">
        <v>0</v>
      </c>
      <c r="U461" s="8">
        <v>0</v>
      </c>
      <c r="V461" s="8">
        <v>0</v>
      </c>
      <c r="W461" s="6">
        <v>2</v>
      </c>
      <c r="X461" s="6">
        <v>3</v>
      </c>
      <c r="Y461" s="6">
        <v>0</v>
      </c>
      <c r="Z461" s="6">
        <v>4</v>
      </c>
      <c r="AB461" s="1">
        <v>224</v>
      </c>
      <c r="AC461" s="1">
        <v>213</v>
      </c>
      <c r="AD461" s="1">
        <v>0</v>
      </c>
      <c r="AE461" s="1">
        <v>3</v>
      </c>
      <c r="AF461" s="1">
        <v>11</v>
      </c>
      <c r="AG461" s="1">
        <v>63</v>
      </c>
      <c r="AH461" s="1">
        <v>2699</v>
      </c>
      <c r="AI461" s="11">
        <f t="shared" si="14"/>
        <v>7.3945205479452056</v>
      </c>
      <c r="AJ461" s="1">
        <v>0</v>
      </c>
      <c r="AK461" s="1">
        <v>1</v>
      </c>
      <c r="AL461" s="1">
        <v>0</v>
      </c>
      <c r="AM461" s="1">
        <v>0</v>
      </c>
      <c r="AN461" s="1">
        <v>0</v>
      </c>
      <c r="AO461" s="1">
        <v>0</v>
      </c>
      <c r="AP461" s="1">
        <v>0</v>
      </c>
      <c r="AQ461" s="1">
        <v>1</v>
      </c>
      <c r="AR461" s="1">
        <v>0</v>
      </c>
      <c r="AS461" s="1">
        <v>0</v>
      </c>
      <c r="AT461" s="1">
        <v>5</v>
      </c>
      <c r="AU461" s="1">
        <v>81</v>
      </c>
      <c r="AV461" s="1">
        <v>62058</v>
      </c>
    </row>
    <row r="462" spans="1:51" s="1" customFormat="1" x14ac:dyDescent="0.25">
      <c r="A462" s="1" t="str" cm="1">
        <f t="array" ref="A462">_xlfn.IFS(AG462&gt;=70,"70 and Older",AND(AG462&gt;=60,AG462&lt;70),"60-69",AND(AG462&gt;=50,AG462&lt;60),"50-59",AND(AG462&gt;=40,AG462&lt;50),"40-49",AND(AG462&gt;=30,AG462&lt;40),"30-39",AND(AG462&gt;=20,AG462&lt;30),"20-29")</f>
        <v>60-69</v>
      </c>
      <c r="B462" s="1" t="str" cm="1">
        <f t="array" ref="B462">_xlfn.IFS(AO462=1,$AO$1,AP462=1,$AP$1,AQ462=1,$AQ$1,AR462=1,$AR$1,AS462=1,$AS$1)</f>
        <v>Graduation</v>
      </c>
      <c r="C462" s="1" t="str" cm="1">
        <f t="array" ref="C462">_xlfn.IFS(AJ462=1,$AJ$1,AK462=1,$AK$1,AL462=1,$AL$1,AM462=1,$AM$1,AN462=1,$AN$1)</f>
        <v>Widow</v>
      </c>
      <c r="D462" s="1">
        <v>1</v>
      </c>
      <c r="E462" s="1">
        <v>0</v>
      </c>
      <c r="F462" s="1" t="str" cm="1">
        <f t="array" ref="F462">_xlfn.IFS(AV462&lt;43783,"1.Low Income",AND(AV462&gt;=43783,AV462&lt;=64856),"2.Mid Income",AV462&gt;64856,"3.High Income")</f>
        <v>3.High Income</v>
      </c>
      <c r="G462" s="1" t="str" cm="1">
        <f t="array" ref="G462">_xlfn.IFS(AU462&lt;=30,"&lt;1 month",AND(AU462&gt;30,AU462&lt;=60),"1-2months",AU462&gt;60,"2months +")</f>
        <v>2months +</v>
      </c>
      <c r="H462" s="1" t="str" cm="1">
        <f t="array" ref="H462">_xlfn.IFS(AT462&lt;5,"&lt;5times",AND(AT462&gt;=5,AT462&lt;=10),"05-10times",AND(AT462&gt;=11,AT462&lt;=15),"11-15times",AT462&gt;=16,"16times or more")</f>
        <v>&lt;5times</v>
      </c>
      <c r="I462" s="1" t="s">
        <v>99</v>
      </c>
      <c r="J462" s="1" t="str">
        <f t="shared" si="15"/>
        <v>7-8 years</v>
      </c>
      <c r="K462" s="2">
        <v>391</v>
      </c>
      <c r="L462" s="2">
        <v>32</v>
      </c>
      <c r="M462" s="2">
        <v>70</v>
      </c>
      <c r="N462" s="2">
        <v>21</v>
      </c>
      <c r="O462" s="2">
        <v>32</v>
      </c>
      <c r="P462" s="2">
        <v>16</v>
      </c>
      <c r="Q462" s="8">
        <v>0</v>
      </c>
      <c r="R462" s="8">
        <v>0</v>
      </c>
      <c r="S462" s="8">
        <v>0</v>
      </c>
      <c r="T462" s="8">
        <v>1</v>
      </c>
      <c r="U462" s="8">
        <v>0</v>
      </c>
      <c r="V462" s="8">
        <v>0</v>
      </c>
      <c r="W462" s="6">
        <v>2</v>
      </c>
      <c r="X462" s="6">
        <v>6</v>
      </c>
      <c r="Y462" s="6">
        <v>2</v>
      </c>
      <c r="Z462" s="6">
        <v>9</v>
      </c>
      <c r="AB462" s="1">
        <v>886</v>
      </c>
      <c r="AC462" s="1">
        <v>779</v>
      </c>
      <c r="AD462" s="1">
        <v>0</v>
      </c>
      <c r="AE462" s="1">
        <v>3</v>
      </c>
      <c r="AF462" s="1">
        <v>11</v>
      </c>
      <c r="AG462" s="1">
        <v>69</v>
      </c>
      <c r="AH462" s="1">
        <v>2698</v>
      </c>
      <c r="AI462" s="11">
        <f t="shared" si="14"/>
        <v>7.3917808219178083</v>
      </c>
      <c r="AJ462" s="1">
        <v>0</v>
      </c>
      <c r="AK462" s="1">
        <v>0</v>
      </c>
      <c r="AL462" s="1">
        <v>0</v>
      </c>
      <c r="AM462" s="1">
        <v>0</v>
      </c>
      <c r="AN462" s="1">
        <v>1</v>
      </c>
      <c r="AO462" s="1">
        <v>0</v>
      </c>
      <c r="AP462" s="1">
        <v>0</v>
      </c>
      <c r="AQ462" s="1">
        <v>1</v>
      </c>
      <c r="AR462" s="1">
        <v>0</v>
      </c>
      <c r="AS462" s="1">
        <v>0</v>
      </c>
      <c r="AT462" s="1">
        <v>3</v>
      </c>
      <c r="AU462" s="1">
        <v>95</v>
      </c>
      <c r="AV462" s="1">
        <v>75484</v>
      </c>
    </row>
    <row r="463" spans="1:51" s="1" customFormat="1" x14ac:dyDescent="0.25">
      <c r="A463" s="1" t="str" cm="1">
        <f t="array" ref="A463">_xlfn.IFS(AG463&gt;=70,"70 and Older",AND(AG463&gt;=60,AG463&lt;70),"60-69",AND(AG463&gt;=50,AG463&lt;60),"50-59",AND(AG463&gt;=40,AG463&lt;50),"40-49",AND(AG463&gt;=30,AG463&lt;40),"30-39",AND(AG463&gt;=20,AG463&lt;30),"20-29")</f>
        <v>40-49</v>
      </c>
      <c r="B463" s="1" t="str" cm="1">
        <f t="array" ref="B463">_xlfn.IFS(AO463=1,$AO$1,AP463=1,$AP$1,AQ463=1,$AQ$1,AR463=1,$AR$1,AS463=1,$AS$1)</f>
        <v>Graduation</v>
      </c>
      <c r="C463" s="1" t="str" cm="1">
        <f t="array" ref="C463">_xlfn.IFS(AJ463=1,$AJ$1,AK463=1,$AK$1,AL463=1,$AL$1,AM463=1,$AM$1,AN463=1,$AN$1)</f>
        <v>Married</v>
      </c>
      <c r="D463" s="1">
        <v>0</v>
      </c>
      <c r="E463" s="1">
        <v>1</v>
      </c>
      <c r="F463" s="1" t="str" cm="1">
        <f t="array" ref="F463">_xlfn.IFS(AV463&lt;43783,"1.Low Income",AND(AV463&gt;=43783,AV463&lt;=64856),"2.Mid Income",AV463&gt;64856,"3.High Income")</f>
        <v>3.High Income</v>
      </c>
      <c r="G463" s="1" t="str" cm="1">
        <f t="array" ref="G463">_xlfn.IFS(AU463&lt;=30,"&lt;1 month",AND(AU463&gt;30,AU463&lt;=60),"1-2months",AU463&gt;60,"2months +")</f>
        <v>1-2months</v>
      </c>
      <c r="H463" s="1" t="str" cm="1">
        <f t="array" ref="H463">_xlfn.IFS(AT463&lt;5,"&lt;5times",AND(AT463&gt;=5,AT463&lt;=10),"05-10times",AND(AT463&gt;=11,AT463&lt;=15),"11-15times",AT463&gt;=16,"16times or more")</f>
        <v>&lt;5times</v>
      </c>
      <c r="I463" s="1" t="s">
        <v>99</v>
      </c>
      <c r="J463" s="1" t="str">
        <f t="shared" si="15"/>
        <v>7-8 years</v>
      </c>
      <c r="K463" s="2">
        <v>104</v>
      </c>
      <c r="L463" s="2">
        <v>1</v>
      </c>
      <c r="M463" s="2">
        <v>54</v>
      </c>
      <c r="N463" s="2">
        <v>13</v>
      </c>
      <c r="O463" s="2">
        <v>9</v>
      </c>
      <c r="P463" s="2">
        <v>14</v>
      </c>
      <c r="Q463" s="8">
        <v>0</v>
      </c>
      <c r="R463" s="8">
        <v>0</v>
      </c>
      <c r="S463" s="8">
        <v>0</v>
      </c>
      <c r="T463" s="8">
        <v>0</v>
      </c>
      <c r="U463" s="8">
        <v>0</v>
      </c>
      <c r="V463" s="8">
        <v>0</v>
      </c>
      <c r="W463" s="6">
        <v>2</v>
      </c>
      <c r="X463" s="6">
        <v>3</v>
      </c>
      <c r="Y463" s="6">
        <v>1</v>
      </c>
      <c r="Z463" s="6">
        <v>5</v>
      </c>
      <c r="AB463" s="1">
        <v>348</v>
      </c>
      <c r="AC463" s="1">
        <v>121</v>
      </c>
      <c r="AD463" s="1">
        <v>1</v>
      </c>
      <c r="AE463" s="1">
        <v>3</v>
      </c>
      <c r="AF463" s="1">
        <v>11</v>
      </c>
      <c r="AG463" s="1">
        <v>49</v>
      </c>
      <c r="AH463" s="1">
        <v>2697</v>
      </c>
      <c r="AI463" s="11">
        <f t="shared" si="14"/>
        <v>7.3890410958904109</v>
      </c>
      <c r="AJ463" s="1">
        <v>0</v>
      </c>
      <c r="AK463" s="1">
        <v>1</v>
      </c>
      <c r="AL463" s="1">
        <v>0</v>
      </c>
      <c r="AM463" s="1">
        <v>0</v>
      </c>
      <c r="AN463" s="1">
        <v>0</v>
      </c>
      <c r="AO463" s="1">
        <v>0</v>
      </c>
      <c r="AP463" s="1">
        <v>0</v>
      </c>
      <c r="AQ463" s="1">
        <v>1</v>
      </c>
      <c r="AR463" s="1">
        <v>0</v>
      </c>
      <c r="AS463" s="1">
        <v>0</v>
      </c>
      <c r="AT463" s="1">
        <v>3</v>
      </c>
      <c r="AU463" s="1">
        <v>33</v>
      </c>
      <c r="AV463" s="1">
        <v>74214</v>
      </c>
    </row>
    <row r="464" spans="1:51" s="1" customFormat="1" x14ac:dyDescent="0.25">
      <c r="A464" s="1" t="str" cm="1">
        <f t="array" ref="A464">_xlfn.IFS(AG464&gt;=70,"70 and Older",AND(AG464&gt;=60,AG464&lt;70),"60-69",AND(AG464&gt;=50,AG464&lt;60),"50-59",AND(AG464&gt;=40,AG464&lt;50),"40-49",AND(AG464&gt;=30,AG464&lt;40),"30-39",AND(AG464&gt;=20,AG464&lt;30),"20-29")</f>
        <v>50-59</v>
      </c>
      <c r="B464" s="1" t="str" cm="1">
        <f t="array" ref="B464">_xlfn.IFS(AO464=1,$AO$1,AP464=1,$AP$1,AQ464=1,$AQ$1,AR464=1,$AR$1,AS464=1,$AS$1)</f>
        <v>Basic</v>
      </c>
      <c r="C464" s="1" t="str" cm="1">
        <f t="array" ref="C464">_xlfn.IFS(AJ464=1,$AJ$1,AK464=1,$AK$1,AL464=1,$AL$1,AM464=1,$AM$1,AN464=1,$AN$1)</f>
        <v>Single</v>
      </c>
      <c r="D464" s="1">
        <v>1</v>
      </c>
      <c r="E464" s="1">
        <v>0</v>
      </c>
      <c r="F464" s="1" t="str" cm="1">
        <f t="array" ref="F464">_xlfn.IFS(AV464&lt;43783,"1.Low Income",AND(AV464&gt;=43783,AV464&lt;=64856),"2.Mid Income",AV464&gt;64856,"3.High Income")</f>
        <v>3.High Income</v>
      </c>
      <c r="G464" s="1" t="str" cm="1">
        <f t="array" ref="G464">_xlfn.IFS(AU464&lt;=30,"&lt;1 month",AND(AU464&gt;30,AU464&lt;=60),"1-2months",AU464&gt;60,"2months +")</f>
        <v>2months +</v>
      </c>
      <c r="H464" s="1" t="str" cm="1">
        <f t="array" ref="H464">_xlfn.IFS(AT464&lt;5,"&lt;5times",AND(AT464&gt;=5,AT464&lt;=10),"05-10times",AND(AT464&gt;=11,AT464&lt;=15),"11-15times",AT464&gt;=16,"16times or more")</f>
        <v>&lt;5times</v>
      </c>
      <c r="I464" s="1" t="s">
        <v>99</v>
      </c>
      <c r="J464" s="1" t="str">
        <f t="shared" si="15"/>
        <v>7-8 years</v>
      </c>
      <c r="K464" s="2">
        <v>3</v>
      </c>
      <c r="L464" s="2">
        <v>1</v>
      </c>
      <c r="M464" s="2">
        <v>10</v>
      </c>
      <c r="N464" s="2">
        <v>3</v>
      </c>
      <c r="O464" s="2">
        <v>2</v>
      </c>
      <c r="P464" s="2">
        <v>12</v>
      </c>
      <c r="Q464" s="8">
        <v>0</v>
      </c>
      <c r="R464" s="8">
        <v>0</v>
      </c>
      <c r="S464" s="8">
        <v>0</v>
      </c>
      <c r="T464" s="8">
        <v>0</v>
      </c>
      <c r="U464" s="8">
        <v>0</v>
      </c>
      <c r="V464" s="8">
        <v>0</v>
      </c>
      <c r="W464" s="6">
        <v>3</v>
      </c>
      <c r="X464" s="6">
        <v>2</v>
      </c>
      <c r="Y464" s="6">
        <v>0</v>
      </c>
      <c r="Z464" s="6">
        <v>3</v>
      </c>
      <c r="AB464" s="1">
        <v>34</v>
      </c>
      <c r="AC464" s="1">
        <v>14</v>
      </c>
      <c r="AD464" s="1">
        <v>0</v>
      </c>
      <c r="AE464" s="1">
        <v>3</v>
      </c>
      <c r="AF464" s="1">
        <v>11</v>
      </c>
      <c r="AG464" s="1">
        <v>55</v>
      </c>
      <c r="AH464" s="1">
        <v>2697</v>
      </c>
      <c r="AI464" s="11">
        <f t="shared" si="14"/>
        <v>7.3890410958904109</v>
      </c>
      <c r="AJ464" s="1">
        <v>0</v>
      </c>
      <c r="AK464" s="1">
        <v>0</v>
      </c>
      <c r="AL464" s="1">
        <v>1</v>
      </c>
      <c r="AM464" s="1">
        <v>0</v>
      </c>
      <c r="AN464" s="1">
        <v>0</v>
      </c>
      <c r="AO464" s="1">
        <v>0</v>
      </c>
      <c r="AP464" s="1">
        <v>1</v>
      </c>
      <c r="AQ464" s="1">
        <v>0</v>
      </c>
      <c r="AR464" s="1">
        <v>0</v>
      </c>
      <c r="AS464" s="1">
        <v>0</v>
      </c>
      <c r="AT464" s="1">
        <v>3</v>
      </c>
      <c r="AU464" s="1">
        <v>83</v>
      </c>
      <c r="AV464" s="1">
        <v>72117</v>
      </c>
    </row>
    <row r="465" spans="1:48" s="1" customFormat="1" x14ac:dyDescent="0.25">
      <c r="A465" s="1" t="str" cm="1">
        <f t="array" ref="A465">_xlfn.IFS(AG465&gt;=70,"70 and Older",AND(AG465&gt;=60,AG465&lt;70),"60-69",AND(AG465&gt;=50,AG465&lt;60),"50-59",AND(AG465&gt;=40,AG465&lt;50),"40-49",AND(AG465&gt;=30,AG465&lt;40),"30-39",AND(AG465&gt;=20,AG465&lt;30),"20-29")</f>
        <v>60-69</v>
      </c>
      <c r="B465" s="1" t="str" cm="1">
        <f t="array" ref="B465">_xlfn.IFS(AO465=1,$AO$1,AP465=1,$AP$1,AQ465=1,$AQ$1,AR465=1,$AR$1,AS465=1,$AS$1)</f>
        <v>Graduation</v>
      </c>
      <c r="C465" s="1" t="str" cm="1">
        <f t="array" ref="C465">_xlfn.IFS(AJ465=1,$AJ$1,AK465=1,$AK$1,AL465=1,$AL$1,AM465=1,$AM$1,AN465=1,$AN$1)</f>
        <v>Single</v>
      </c>
      <c r="D465" s="1">
        <v>0</v>
      </c>
      <c r="E465" s="1">
        <v>0</v>
      </c>
      <c r="F465" s="1" t="str" cm="1">
        <f t="array" ref="F465">_xlfn.IFS(AV465&lt;43783,"1.Low Income",AND(AV465&gt;=43783,AV465&lt;=64856),"2.Mid Income",AV465&gt;64856,"3.High Income")</f>
        <v>3.High Income</v>
      </c>
      <c r="G465" s="1" t="str" cm="1">
        <f t="array" ref="G465">_xlfn.IFS(AU465&lt;=30,"&lt;1 month",AND(AU465&gt;30,AU465&lt;=60),"1-2months",AU465&gt;60,"2months +")</f>
        <v>2months +</v>
      </c>
      <c r="H465" s="1" t="str" cm="1">
        <f t="array" ref="H465">_xlfn.IFS(AT465&lt;5,"&lt;5times",AND(AT465&gt;=5,AT465&lt;=10),"05-10times",AND(AT465&gt;=11,AT465&lt;=15),"11-15times",AT465&gt;=16,"16times or more")</f>
        <v>&lt;5times</v>
      </c>
      <c r="I465" s="1" t="s">
        <v>99</v>
      </c>
      <c r="J465" s="1" t="str">
        <f t="shared" si="15"/>
        <v>7-8 years</v>
      </c>
      <c r="K465" s="2">
        <v>445</v>
      </c>
      <c r="L465" s="2">
        <v>25</v>
      </c>
      <c r="M465" s="2">
        <v>706</v>
      </c>
      <c r="N465" s="2">
        <v>80</v>
      </c>
      <c r="O465" s="2">
        <v>76</v>
      </c>
      <c r="P465" s="2">
        <v>48</v>
      </c>
      <c r="Q465" s="8">
        <v>1</v>
      </c>
      <c r="R465" s="8">
        <v>0</v>
      </c>
      <c r="S465" s="8">
        <v>0</v>
      </c>
      <c r="T465" s="8">
        <v>0</v>
      </c>
      <c r="U465" s="8">
        <v>0</v>
      </c>
      <c r="V465" s="8">
        <v>0</v>
      </c>
      <c r="W465" s="6">
        <v>1</v>
      </c>
      <c r="X465" s="6">
        <v>6</v>
      </c>
      <c r="Y465" s="6">
        <v>5</v>
      </c>
      <c r="Z465" s="6">
        <v>12</v>
      </c>
      <c r="AB465" s="1">
        <v>1169</v>
      </c>
      <c r="AC465" s="1">
        <v>1147</v>
      </c>
      <c r="AD465" s="1">
        <v>0</v>
      </c>
      <c r="AE465" s="1">
        <v>3</v>
      </c>
      <c r="AF465" s="1">
        <v>11</v>
      </c>
      <c r="AG465" s="1">
        <v>61</v>
      </c>
      <c r="AH465" s="1">
        <v>2696</v>
      </c>
      <c r="AI465" s="11">
        <f t="shared" si="14"/>
        <v>7.3863013698630136</v>
      </c>
      <c r="AJ465" s="1">
        <v>0</v>
      </c>
      <c r="AK465" s="1">
        <v>0</v>
      </c>
      <c r="AL465" s="1">
        <v>1</v>
      </c>
      <c r="AM465" s="1">
        <v>0</v>
      </c>
      <c r="AN465" s="1">
        <v>0</v>
      </c>
      <c r="AO465" s="1">
        <v>0</v>
      </c>
      <c r="AP465" s="1">
        <v>0</v>
      </c>
      <c r="AQ465" s="1">
        <v>1</v>
      </c>
      <c r="AR465" s="1">
        <v>0</v>
      </c>
      <c r="AS465" s="1">
        <v>0</v>
      </c>
      <c r="AT465" s="1">
        <v>1</v>
      </c>
      <c r="AU465" s="1">
        <v>64</v>
      </c>
      <c r="AV465" s="1">
        <v>84906</v>
      </c>
    </row>
    <row r="466" spans="1:48" s="1" customFormat="1" x14ac:dyDescent="0.25">
      <c r="A466" s="1" t="str" cm="1">
        <f t="array" ref="A466">_xlfn.IFS(AG466&gt;=70,"70 and Older",AND(AG466&gt;=60,AG466&lt;70),"60-69",AND(AG466&gt;=50,AG466&lt;60),"50-59",AND(AG466&gt;=40,AG466&lt;50),"40-49",AND(AG466&gt;=30,AG466&lt;40),"30-39",AND(AG466&gt;=20,AG466&lt;30),"20-29")</f>
        <v>60-69</v>
      </c>
      <c r="B466" s="1" t="str" cm="1">
        <f t="array" ref="B466">_xlfn.IFS(AO466=1,$AO$1,AP466=1,$AP$1,AQ466=1,$AQ$1,AR466=1,$AR$1,AS466=1,$AS$1)</f>
        <v>Master</v>
      </c>
      <c r="C466" s="1" t="str" cm="1">
        <f t="array" ref="C466">_xlfn.IFS(AJ466=1,$AJ$1,AK466=1,$AK$1,AL466=1,$AL$1,AM466=1,$AM$1,AN466=1,$AN$1)</f>
        <v>Together</v>
      </c>
      <c r="D466" s="1">
        <v>1</v>
      </c>
      <c r="E466" s="1">
        <v>0</v>
      </c>
      <c r="F466" s="1" t="str" cm="1">
        <f t="array" ref="F466">_xlfn.IFS(AV466&lt;43783,"1.Low Income",AND(AV466&gt;=43783,AV466&lt;=64856),"2.Mid Income",AV466&gt;64856,"3.High Income")</f>
        <v>3.High Income</v>
      </c>
      <c r="G466" s="1" t="str" cm="1">
        <f t="array" ref="G466">_xlfn.IFS(AU466&lt;=30,"&lt;1 month",AND(AU466&gt;30,AU466&lt;=60),"1-2months",AU466&gt;60,"2months +")</f>
        <v>2months +</v>
      </c>
      <c r="H466" s="1" t="str" cm="1">
        <f t="array" ref="H466">_xlfn.IFS(AT466&lt;5,"&lt;5times",AND(AT466&gt;=5,AT466&lt;=10),"05-10times",AND(AT466&gt;=11,AT466&lt;=15),"11-15times",AT466&gt;=16,"16times or more")</f>
        <v>&lt;5times</v>
      </c>
      <c r="I466" s="1" t="s">
        <v>99</v>
      </c>
      <c r="J466" s="1" t="str">
        <f t="shared" si="15"/>
        <v>7-8 years</v>
      </c>
      <c r="K466" s="2">
        <v>29</v>
      </c>
      <c r="L466" s="2">
        <v>0</v>
      </c>
      <c r="M466" s="2">
        <v>29</v>
      </c>
      <c r="N466" s="2">
        <v>0</v>
      </c>
      <c r="O466" s="2">
        <v>5</v>
      </c>
      <c r="P466" s="2">
        <v>4</v>
      </c>
      <c r="Q466" s="8">
        <v>0</v>
      </c>
      <c r="R466" s="8">
        <v>0</v>
      </c>
      <c r="S466" s="8">
        <v>0</v>
      </c>
      <c r="T466" s="8">
        <v>0</v>
      </c>
      <c r="U466" s="8">
        <v>0</v>
      </c>
      <c r="V466" s="8">
        <v>0</v>
      </c>
      <c r="W466" s="6">
        <v>1</v>
      </c>
      <c r="X466" s="6">
        <v>2</v>
      </c>
      <c r="Y466" s="6">
        <v>0</v>
      </c>
      <c r="Z466" s="6">
        <v>3</v>
      </c>
      <c r="AB466" s="1">
        <v>724</v>
      </c>
      <c r="AC466" s="1">
        <v>589</v>
      </c>
      <c r="AD466" s="1">
        <v>0</v>
      </c>
      <c r="AE466" s="1">
        <v>3</v>
      </c>
      <c r="AF466" s="1">
        <v>11</v>
      </c>
      <c r="AG466" s="1">
        <v>64</v>
      </c>
      <c r="AH466" s="1">
        <v>2696</v>
      </c>
      <c r="AI466" s="11">
        <f t="shared" si="14"/>
        <v>7.3863013698630136</v>
      </c>
      <c r="AJ466" s="1">
        <v>0</v>
      </c>
      <c r="AK466" s="1">
        <v>0</v>
      </c>
      <c r="AL466" s="1">
        <v>0</v>
      </c>
      <c r="AM466" s="1">
        <v>1</v>
      </c>
      <c r="AN466" s="1">
        <v>0</v>
      </c>
      <c r="AO466" s="1">
        <v>0</v>
      </c>
      <c r="AP466" s="1">
        <v>0</v>
      </c>
      <c r="AQ466" s="1">
        <v>0</v>
      </c>
      <c r="AR466" s="1">
        <v>1</v>
      </c>
      <c r="AS466" s="1">
        <v>0</v>
      </c>
      <c r="AT466" s="1">
        <v>3</v>
      </c>
      <c r="AU466" s="1">
        <v>83</v>
      </c>
      <c r="AV466" s="1">
        <v>74004</v>
      </c>
    </row>
    <row r="467" spans="1:48" s="1" customFormat="1" x14ac:dyDescent="0.25">
      <c r="A467" s="1" t="str" cm="1">
        <f t="array" ref="A467">_xlfn.IFS(AG467&gt;=70,"70 and Older",AND(AG467&gt;=60,AG467&lt;70),"60-69",AND(AG467&gt;=50,AG467&lt;60),"50-59",AND(AG467&gt;=40,AG467&lt;50),"40-49",AND(AG467&gt;=30,AG467&lt;40),"30-39",AND(AG467&gt;=20,AG467&lt;30),"20-29")</f>
        <v>40-49</v>
      </c>
      <c r="B467" s="1" t="str" cm="1">
        <f t="array" ref="B467">_xlfn.IFS(AO467=1,$AO$1,AP467=1,$AP$1,AQ467=1,$AQ$1,AR467=1,$AR$1,AS467=1,$AS$1)</f>
        <v>Basic</v>
      </c>
      <c r="C467" s="1" t="str" cm="1">
        <f t="array" ref="C467">_xlfn.IFS(AJ467=1,$AJ$1,AK467=1,$AK$1,AL467=1,$AL$1,AM467=1,$AM$1,AN467=1,$AN$1)</f>
        <v>Together</v>
      </c>
      <c r="D467" s="1">
        <v>1</v>
      </c>
      <c r="E467" s="1">
        <v>0</v>
      </c>
      <c r="F467" s="1" t="str" cm="1">
        <f t="array" ref="F467">_xlfn.IFS(AV467&lt;43783,"1.Low Income",AND(AV467&gt;=43783,AV467&lt;=64856),"2.Mid Income",AV467&gt;64856,"3.High Income")</f>
        <v>3.High Income</v>
      </c>
      <c r="G467" s="1" t="str" cm="1">
        <f t="array" ref="G467">_xlfn.IFS(AU467&lt;=30,"&lt;1 month",AND(AU467&gt;30,AU467&lt;=60),"1-2months",AU467&gt;60,"2months +")</f>
        <v>&lt;1 month</v>
      </c>
      <c r="H467" s="1" t="str" cm="1">
        <f t="array" ref="H467">_xlfn.IFS(AT467&lt;5,"&lt;5times",AND(AT467&gt;=5,AT467&lt;=10),"05-10times",AND(AT467&gt;=11,AT467&lt;=15),"11-15times",AT467&gt;=16,"16times or more")</f>
        <v>&lt;5times</v>
      </c>
      <c r="I467" s="1" t="s">
        <v>99</v>
      </c>
      <c r="J467" s="1" t="str">
        <f t="shared" si="15"/>
        <v>7-8 years</v>
      </c>
      <c r="K467" s="2">
        <v>4</v>
      </c>
      <c r="L467" s="2">
        <v>7</v>
      </c>
      <c r="M467" s="2">
        <v>7</v>
      </c>
      <c r="N467" s="2">
        <v>6</v>
      </c>
      <c r="O467" s="2">
        <v>4</v>
      </c>
      <c r="P467" s="2">
        <v>13</v>
      </c>
      <c r="Q467" s="8">
        <v>0</v>
      </c>
      <c r="R467" s="8">
        <v>0</v>
      </c>
      <c r="S467" s="8">
        <v>0</v>
      </c>
      <c r="T467" s="8">
        <v>0</v>
      </c>
      <c r="U467" s="8">
        <v>0</v>
      </c>
      <c r="V467" s="8">
        <v>0</v>
      </c>
      <c r="W467" s="6">
        <v>3</v>
      </c>
      <c r="X467" s="6">
        <v>1</v>
      </c>
      <c r="Y467" s="6">
        <v>2</v>
      </c>
      <c r="Z467" s="6">
        <v>2</v>
      </c>
      <c r="AB467" s="1">
        <v>61</v>
      </c>
      <c r="AC467" s="1">
        <v>47</v>
      </c>
      <c r="AD467" s="1">
        <v>0</v>
      </c>
      <c r="AE467" s="1">
        <v>3</v>
      </c>
      <c r="AF467" s="1">
        <v>11</v>
      </c>
      <c r="AG467" s="1">
        <v>41</v>
      </c>
      <c r="AH467" s="1">
        <v>2696</v>
      </c>
      <c r="AI467" s="11">
        <f t="shared" si="14"/>
        <v>7.3863013698630136</v>
      </c>
      <c r="AJ467" s="1">
        <v>0</v>
      </c>
      <c r="AK467" s="1">
        <v>0</v>
      </c>
      <c r="AL467" s="1">
        <v>0</v>
      </c>
      <c r="AM467" s="1">
        <v>1</v>
      </c>
      <c r="AN467" s="1">
        <v>0</v>
      </c>
      <c r="AO467" s="1">
        <v>0</v>
      </c>
      <c r="AP467" s="1">
        <v>1</v>
      </c>
      <c r="AQ467" s="1">
        <v>0</v>
      </c>
      <c r="AR467" s="1">
        <v>0</v>
      </c>
      <c r="AS467" s="1">
        <v>0</v>
      </c>
      <c r="AT467" s="1">
        <v>3</v>
      </c>
      <c r="AU467" s="1">
        <v>6</v>
      </c>
      <c r="AV467" s="1">
        <v>72159</v>
      </c>
    </row>
    <row r="468" spans="1:48" s="1" customFormat="1" x14ac:dyDescent="0.25">
      <c r="A468" s="1" t="str" cm="1">
        <f t="array" ref="A468">_xlfn.IFS(AG468&gt;=70,"70 and Older",AND(AG468&gt;=60,AG468&lt;70),"60-69",AND(AG468&gt;=50,AG468&lt;60),"50-59",AND(AG468&gt;=40,AG468&lt;50),"40-49",AND(AG468&gt;=30,AG468&lt;40),"30-39",AND(AG468&gt;=20,AG468&lt;30),"20-29")</f>
        <v>50-59</v>
      </c>
      <c r="B468" s="1" t="str" cm="1">
        <f t="array" ref="B468">_xlfn.IFS(AO468=1,$AO$1,AP468=1,$AP$1,AQ468=1,$AQ$1,AR468=1,$AR$1,AS468=1,$AS$1)</f>
        <v>Graduation</v>
      </c>
      <c r="C468" s="1" t="str" cm="1">
        <f t="array" ref="C468">_xlfn.IFS(AJ468=1,$AJ$1,AK468=1,$AK$1,AL468=1,$AL$1,AM468=1,$AM$1,AN468=1,$AN$1)</f>
        <v>Married</v>
      </c>
      <c r="D468" s="1">
        <v>0</v>
      </c>
      <c r="E468" s="1">
        <v>2</v>
      </c>
      <c r="F468" s="1" t="str" cm="1">
        <f t="array" ref="F468">_xlfn.IFS(AV468&lt;43783,"1.Low Income",AND(AV468&gt;=43783,AV468&lt;=64856),"2.Mid Income",AV468&gt;64856,"3.High Income")</f>
        <v>3.High Income</v>
      </c>
      <c r="G468" s="1" t="str" cm="1">
        <f t="array" ref="G468">_xlfn.IFS(AU468&lt;=30,"&lt;1 month",AND(AU468&gt;30,AU468&lt;=60),"1-2months",AU468&gt;60,"2months +")</f>
        <v>&lt;1 month</v>
      </c>
      <c r="H468" s="1" t="str" cm="1">
        <f t="array" ref="H468">_xlfn.IFS(AT468&lt;5,"&lt;5times",AND(AT468&gt;=5,AT468&lt;=10),"05-10times",AND(AT468&gt;=11,AT468&lt;=15),"11-15times",AT468&gt;=16,"16times or more")</f>
        <v>&lt;5times</v>
      </c>
      <c r="I468" s="1" t="s">
        <v>99</v>
      </c>
      <c r="J468" s="1" t="str">
        <f t="shared" si="15"/>
        <v>7-8 years</v>
      </c>
      <c r="K468" s="2">
        <v>335</v>
      </c>
      <c r="L468" s="2">
        <v>42</v>
      </c>
      <c r="M468" s="2">
        <v>127</v>
      </c>
      <c r="N468" s="2">
        <v>28</v>
      </c>
      <c r="O468" s="2">
        <v>5</v>
      </c>
      <c r="P468" s="2">
        <v>5</v>
      </c>
      <c r="Q468" s="8">
        <v>0</v>
      </c>
      <c r="R468" s="8">
        <v>0</v>
      </c>
      <c r="S468" s="8">
        <v>0</v>
      </c>
      <c r="T468" s="8">
        <v>0</v>
      </c>
      <c r="U468" s="8">
        <v>0</v>
      </c>
      <c r="V468" s="8">
        <v>0</v>
      </c>
      <c r="W468" s="6">
        <v>3</v>
      </c>
      <c r="X468" s="6">
        <v>7</v>
      </c>
      <c r="Y468" s="6">
        <v>2</v>
      </c>
      <c r="Z468" s="6">
        <v>8</v>
      </c>
      <c r="AB468" s="1">
        <v>345</v>
      </c>
      <c r="AC468" s="1">
        <v>297</v>
      </c>
      <c r="AD468" s="1">
        <v>0</v>
      </c>
      <c r="AE468" s="1">
        <v>3</v>
      </c>
      <c r="AF468" s="1">
        <v>11</v>
      </c>
      <c r="AG468" s="1">
        <v>58</v>
      </c>
      <c r="AH468" s="1">
        <v>2696</v>
      </c>
      <c r="AI468" s="11">
        <f t="shared" si="14"/>
        <v>7.3863013698630136</v>
      </c>
      <c r="AJ468" s="1">
        <v>0</v>
      </c>
      <c r="AK468" s="1">
        <v>1</v>
      </c>
      <c r="AL468" s="1">
        <v>0</v>
      </c>
      <c r="AM468" s="1">
        <v>0</v>
      </c>
      <c r="AN468" s="1">
        <v>0</v>
      </c>
      <c r="AO468" s="1">
        <v>0</v>
      </c>
      <c r="AP468" s="1">
        <v>0</v>
      </c>
      <c r="AQ468" s="1">
        <v>1</v>
      </c>
      <c r="AR468" s="1">
        <v>0</v>
      </c>
      <c r="AS468" s="1">
        <v>0</v>
      </c>
      <c r="AT468" s="1">
        <v>3</v>
      </c>
      <c r="AU468" s="1">
        <v>19</v>
      </c>
      <c r="AV468" s="1">
        <v>70886</v>
      </c>
    </row>
    <row r="469" spans="1:48" s="1" customFormat="1" x14ac:dyDescent="0.25">
      <c r="A469" s="1" t="str" cm="1">
        <f t="array" ref="A469">_xlfn.IFS(AG469&gt;=70,"70 and Older",AND(AG469&gt;=60,AG469&lt;70),"60-69",AND(AG469&gt;=50,AG469&lt;60),"50-59",AND(AG469&gt;=40,AG469&lt;50),"40-49",AND(AG469&gt;=30,AG469&lt;40),"30-39",AND(AG469&gt;=20,AG469&lt;30),"20-29")</f>
        <v>50-59</v>
      </c>
      <c r="B469" s="1" t="str" cm="1">
        <f t="array" ref="B469">_xlfn.IFS(AO469=1,$AO$1,AP469=1,$AP$1,AQ469=1,$AQ$1,AR469=1,$AR$1,AS469=1,$AS$1)</f>
        <v>PhD</v>
      </c>
      <c r="C469" s="1" t="str" cm="1">
        <f t="array" ref="C469">_xlfn.IFS(AJ469=1,$AJ$1,AK469=1,$AK$1,AL469=1,$AL$1,AM469=1,$AM$1,AN469=1,$AN$1)</f>
        <v>Married</v>
      </c>
      <c r="D469" s="1">
        <v>1</v>
      </c>
      <c r="E469" s="1">
        <v>1</v>
      </c>
      <c r="F469" s="1" t="str" cm="1">
        <f t="array" ref="F469">_xlfn.IFS(AV469&lt;43783,"1.Low Income",AND(AV469&gt;=43783,AV469&lt;=64856),"2.Mid Income",AV469&gt;64856,"3.High Income")</f>
        <v>3.High Income</v>
      </c>
      <c r="G469" s="1" t="str" cm="1">
        <f t="array" ref="G469">_xlfn.IFS(AU469&lt;=30,"&lt;1 month",AND(AU469&gt;30,AU469&lt;=60),"1-2months",AU469&gt;60,"2months +")</f>
        <v>1-2months</v>
      </c>
      <c r="H469" s="1" t="str" cm="1">
        <f t="array" ref="H469">_xlfn.IFS(AT469&lt;5,"&lt;5times",AND(AT469&gt;=5,AT469&lt;=10),"05-10times",AND(AT469&gt;=11,AT469&lt;=15),"11-15times",AT469&gt;=16,"16times or more")</f>
        <v>&lt;5times</v>
      </c>
      <c r="I469" s="1" t="s">
        <v>99</v>
      </c>
      <c r="J469" s="1" t="str">
        <f t="shared" si="15"/>
        <v>7-8 years</v>
      </c>
      <c r="K469" s="2">
        <v>11</v>
      </c>
      <c r="L469" s="2">
        <v>0</v>
      </c>
      <c r="M469" s="2">
        <v>10</v>
      </c>
      <c r="N469" s="2">
        <v>0</v>
      </c>
      <c r="O469" s="2">
        <v>2</v>
      </c>
      <c r="P469" s="2">
        <v>20</v>
      </c>
      <c r="Q469" s="8">
        <v>0</v>
      </c>
      <c r="R469" s="8">
        <v>0</v>
      </c>
      <c r="S469" s="8">
        <v>0</v>
      </c>
      <c r="T469" s="8">
        <v>0</v>
      </c>
      <c r="U469" s="8">
        <v>0</v>
      </c>
      <c r="V469" s="8">
        <v>0</v>
      </c>
      <c r="W469" s="6">
        <v>1</v>
      </c>
      <c r="X469" s="6">
        <v>1</v>
      </c>
      <c r="Y469" s="6">
        <v>1</v>
      </c>
      <c r="Z469" s="6">
        <v>2</v>
      </c>
      <c r="AB469" s="1">
        <v>16</v>
      </c>
      <c r="AC469" s="1">
        <v>15</v>
      </c>
      <c r="AD469" s="1">
        <v>0</v>
      </c>
      <c r="AE469" s="1">
        <v>3</v>
      </c>
      <c r="AF469" s="1">
        <v>11</v>
      </c>
      <c r="AG469" s="1">
        <v>51</v>
      </c>
      <c r="AH469" s="1">
        <v>2696</v>
      </c>
      <c r="AI469" s="11">
        <f t="shared" si="14"/>
        <v>7.3863013698630136</v>
      </c>
      <c r="AJ469" s="1">
        <v>0</v>
      </c>
      <c r="AK469" s="1">
        <v>1</v>
      </c>
      <c r="AL469" s="1">
        <v>0</v>
      </c>
      <c r="AM469" s="1">
        <v>0</v>
      </c>
      <c r="AN469" s="1">
        <v>0</v>
      </c>
      <c r="AO469" s="1">
        <v>0</v>
      </c>
      <c r="AP469" s="1">
        <v>0</v>
      </c>
      <c r="AQ469" s="1">
        <v>0</v>
      </c>
      <c r="AR469" s="1">
        <v>0</v>
      </c>
      <c r="AS469" s="1">
        <v>1</v>
      </c>
      <c r="AT469" s="1">
        <v>4</v>
      </c>
      <c r="AU469" s="1">
        <v>38</v>
      </c>
      <c r="AV469" s="1">
        <v>69096</v>
      </c>
    </row>
    <row r="470" spans="1:48" s="1" customFormat="1" x14ac:dyDescent="0.25">
      <c r="A470" s="1" t="str" cm="1">
        <f t="array" ref="A470">_xlfn.IFS(AG470&gt;=70,"70 and Older",AND(AG470&gt;=60,AG470&lt;70),"60-69",AND(AG470&gt;=50,AG470&lt;60),"50-59",AND(AG470&gt;=40,AG470&lt;50),"40-49",AND(AG470&gt;=30,AG470&lt;40),"30-39",AND(AG470&gt;=20,AG470&lt;30),"20-29")</f>
        <v>60-69</v>
      </c>
      <c r="B470" s="1" t="str" cm="1">
        <f t="array" ref="B470">_xlfn.IFS(AO470=1,$AO$1,AP470=1,$AP$1,AQ470=1,$AQ$1,AR470=1,$AR$1,AS470=1,$AS$1)</f>
        <v>Graduation</v>
      </c>
      <c r="C470" s="1" t="str" cm="1">
        <f t="array" ref="C470">_xlfn.IFS(AJ470=1,$AJ$1,AK470=1,$AK$1,AL470=1,$AL$1,AM470=1,$AM$1,AN470=1,$AN$1)</f>
        <v>Married</v>
      </c>
      <c r="D470" s="1">
        <v>0</v>
      </c>
      <c r="E470" s="1">
        <v>1</v>
      </c>
      <c r="F470" s="1" t="str" cm="1">
        <f t="array" ref="F470">_xlfn.IFS(AV470&lt;43783,"1.Low Income",AND(AV470&gt;=43783,AV470&lt;=64856),"2.Mid Income",AV470&gt;64856,"3.High Income")</f>
        <v>3.High Income</v>
      </c>
      <c r="G470" s="1" t="str" cm="1">
        <f t="array" ref="G470">_xlfn.IFS(AU470&lt;=30,"&lt;1 month",AND(AU470&gt;30,AU470&lt;=60),"1-2months",AU470&gt;60,"2months +")</f>
        <v>2months +</v>
      </c>
      <c r="H470" s="1" t="str" cm="1">
        <f t="array" ref="H470">_xlfn.IFS(AT470&lt;5,"&lt;5times",AND(AT470&gt;=5,AT470&lt;=10),"05-10times",AND(AT470&gt;=11,AT470&lt;=15),"11-15times",AT470&gt;=16,"16times or more")</f>
        <v>&lt;5times</v>
      </c>
      <c r="I470" s="1" t="s">
        <v>99</v>
      </c>
      <c r="J470" s="1" t="str">
        <f t="shared" si="15"/>
        <v>7-8 years</v>
      </c>
      <c r="K470" s="2">
        <v>707</v>
      </c>
      <c r="L470" s="2">
        <v>21</v>
      </c>
      <c r="M470" s="2">
        <v>250</v>
      </c>
      <c r="N470" s="2">
        <v>85</v>
      </c>
      <c r="O470" s="2">
        <v>43</v>
      </c>
      <c r="P470" s="2">
        <v>73</v>
      </c>
      <c r="Q470" s="8">
        <v>0</v>
      </c>
      <c r="R470" s="8">
        <v>0</v>
      </c>
      <c r="S470" s="8">
        <v>1</v>
      </c>
      <c r="T470" s="8">
        <v>0</v>
      </c>
      <c r="U470" s="8">
        <v>0</v>
      </c>
      <c r="V470" s="8">
        <v>0</v>
      </c>
      <c r="W470" s="6">
        <v>2</v>
      </c>
      <c r="X470" s="6">
        <v>6</v>
      </c>
      <c r="Y470" s="6">
        <v>2</v>
      </c>
      <c r="Z470" s="6">
        <v>8</v>
      </c>
      <c r="AB470" s="1">
        <v>1313</v>
      </c>
      <c r="AC470" s="1">
        <v>1236</v>
      </c>
      <c r="AD470" s="1">
        <v>0</v>
      </c>
      <c r="AE470" s="1">
        <v>3</v>
      </c>
      <c r="AF470" s="1">
        <v>11</v>
      </c>
      <c r="AG470" s="1">
        <v>67</v>
      </c>
      <c r="AH470" s="1">
        <v>2695</v>
      </c>
      <c r="AI470" s="11">
        <f t="shared" si="14"/>
        <v>7.3835616438356162</v>
      </c>
      <c r="AJ470" s="1">
        <v>0</v>
      </c>
      <c r="AK470" s="1">
        <v>1</v>
      </c>
      <c r="AL470" s="1">
        <v>0</v>
      </c>
      <c r="AM470" s="1">
        <v>0</v>
      </c>
      <c r="AN470" s="1">
        <v>0</v>
      </c>
      <c r="AO470" s="1">
        <v>0</v>
      </c>
      <c r="AP470" s="1">
        <v>0</v>
      </c>
      <c r="AQ470" s="1">
        <v>1</v>
      </c>
      <c r="AR470" s="1">
        <v>0</v>
      </c>
      <c r="AS470" s="1">
        <v>0</v>
      </c>
      <c r="AT470" s="1">
        <v>1</v>
      </c>
      <c r="AU470" s="1">
        <v>87</v>
      </c>
      <c r="AV470" s="1">
        <v>83844</v>
      </c>
    </row>
    <row r="471" spans="1:48" s="1" customFormat="1" x14ac:dyDescent="0.25">
      <c r="A471" s="1" t="str" cm="1">
        <f t="array" ref="A471">_xlfn.IFS(AG471&gt;=70,"70 and Older",AND(AG471&gt;=60,AG471&lt;70),"60-69",AND(AG471&gt;=50,AG471&lt;60),"50-59",AND(AG471&gt;=40,AG471&lt;50),"40-49",AND(AG471&gt;=30,AG471&lt;40),"30-39",AND(AG471&gt;=20,AG471&lt;30),"20-29")</f>
        <v>30-39</v>
      </c>
      <c r="B471" s="1" t="str" cm="1">
        <f t="array" ref="B471">_xlfn.IFS(AO471=1,$AO$1,AP471=1,$AP$1,AQ471=1,$AQ$1,AR471=1,$AR$1,AS471=1,$AS$1)</f>
        <v>Graduation</v>
      </c>
      <c r="C471" s="1" t="str" cm="1">
        <f t="array" ref="C471">_xlfn.IFS(AJ471=1,$AJ$1,AK471=1,$AK$1,AL471=1,$AL$1,AM471=1,$AM$1,AN471=1,$AN$1)</f>
        <v>Married</v>
      </c>
      <c r="D471" s="1">
        <v>1</v>
      </c>
      <c r="E471" s="1">
        <v>0</v>
      </c>
      <c r="F471" s="1" t="str" cm="1">
        <f t="array" ref="F471">_xlfn.IFS(AV471&lt;43783,"1.Low Income",AND(AV471&gt;=43783,AV471&lt;=64856),"2.Mid Income",AV471&gt;64856,"3.High Income")</f>
        <v>3.High Income</v>
      </c>
      <c r="G471" s="1" t="str" cm="1">
        <f t="array" ref="G471">_xlfn.IFS(AU471&lt;=30,"&lt;1 month",AND(AU471&gt;30,AU471&lt;=60),"1-2months",AU471&gt;60,"2months +")</f>
        <v>1-2months</v>
      </c>
      <c r="H471" s="1" t="str" cm="1">
        <f t="array" ref="H471">_xlfn.IFS(AT471&lt;5,"&lt;5times",AND(AT471&gt;=5,AT471&lt;=10),"05-10times",AND(AT471&gt;=11,AT471&lt;=15),"11-15times",AT471&gt;=16,"16times or more")</f>
        <v>&lt;5times</v>
      </c>
      <c r="I471" s="1" t="s">
        <v>99</v>
      </c>
      <c r="J471" s="1" t="str">
        <f t="shared" si="15"/>
        <v>7-8 years</v>
      </c>
      <c r="K471" s="2">
        <v>407</v>
      </c>
      <c r="L471" s="2">
        <v>70</v>
      </c>
      <c r="M471" s="2">
        <v>239</v>
      </c>
      <c r="N471" s="2">
        <v>103</v>
      </c>
      <c r="O471" s="2">
        <v>88</v>
      </c>
      <c r="P471" s="2">
        <v>53</v>
      </c>
      <c r="Q471" s="8">
        <v>0</v>
      </c>
      <c r="R471" s="8">
        <v>0</v>
      </c>
      <c r="S471" s="8">
        <v>0</v>
      </c>
      <c r="T471" s="8">
        <v>0</v>
      </c>
      <c r="U471" s="8">
        <v>0</v>
      </c>
      <c r="V471" s="8">
        <v>0</v>
      </c>
      <c r="W471" s="6">
        <v>1</v>
      </c>
      <c r="X471" s="6">
        <v>5</v>
      </c>
      <c r="Y471" s="6">
        <v>4</v>
      </c>
      <c r="Z471" s="6">
        <v>4</v>
      </c>
      <c r="AB471" s="1">
        <v>1350</v>
      </c>
      <c r="AC471" s="1">
        <v>1257</v>
      </c>
      <c r="AD471" s="1">
        <v>2</v>
      </c>
      <c r="AE471" s="1">
        <v>3</v>
      </c>
      <c r="AF471" s="1">
        <v>11</v>
      </c>
      <c r="AG471" s="1">
        <v>34</v>
      </c>
      <c r="AH471" s="1">
        <v>2694</v>
      </c>
      <c r="AI471" s="11">
        <f t="shared" si="14"/>
        <v>7.3808219178082188</v>
      </c>
      <c r="AJ471" s="1">
        <v>0</v>
      </c>
      <c r="AK471" s="1">
        <v>1</v>
      </c>
      <c r="AL471" s="1">
        <v>0</v>
      </c>
      <c r="AM471" s="1">
        <v>0</v>
      </c>
      <c r="AN471" s="1">
        <v>0</v>
      </c>
      <c r="AO471" s="1">
        <v>0</v>
      </c>
      <c r="AP471" s="1">
        <v>0</v>
      </c>
      <c r="AQ471" s="1">
        <v>1</v>
      </c>
      <c r="AR471" s="1">
        <v>0</v>
      </c>
      <c r="AS471" s="1">
        <v>0</v>
      </c>
      <c r="AT471" s="1">
        <v>1</v>
      </c>
      <c r="AU471" s="1">
        <v>60</v>
      </c>
      <c r="AV471" s="1">
        <v>83715</v>
      </c>
    </row>
    <row r="472" spans="1:48" s="1" customFormat="1" x14ac:dyDescent="0.25">
      <c r="A472" s="1" t="str" cm="1">
        <f t="array" ref="A472">_xlfn.IFS(AG472&gt;=70,"70 and Older",AND(AG472&gt;=60,AG472&lt;70),"60-69",AND(AG472&gt;=50,AG472&lt;60),"50-59",AND(AG472&gt;=40,AG472&lt;50),"40-49",AND(AG472&gt;=30,AG472&lt;40),"30-39",AND(AG472&gt;=20,AG472&lt;30),"20-29")</f>
        <v>30-39</v>
      </c>
      <c r="B472" s="1" t="str" cm="1">
        <f t="array" ref="B472">_xlfn.IFS(AO472=1,$AO$1,AP472=1,$AP$1,AQ472=1,$AQ$1,AR472=1,$AR$1,AS472=1,$AS$1)</f>
        <v>PhD</v>
      </c>
      <c r="C472" s="1" t="str" cm="1">
        <f t="array" ref="C472">_xlfn.IFS(AJ472=1,$AJ$1,AK472=1,$AK$1,AL472=1,$AL$1,AM472=1,$AM$1,AN472=1,$AN$1)</f>
        <v>Single</v>
      </c>
      <c r="D472" s="1">
        <v>1</v>
      </c>
      <c r="E472" s="1">
        <v>0</v>
      </c>
      <c r="F472" s="1" t="str" cm="1">
        <f t="array" ref="F472">_xlfn.IFS(AV472&lt;43783,"1.Low Income",AND(AV472&gt;=43783,AV472&lt;=64856),"2.Mid Income",AV472&gt;64856,"3.High Income")</f>
        <v>3.High Income</v>
      </c>
      <c r="G472" s="1" t="str" cm="1">
        <f t="array" ref="G472">_xlfn.IFS(AU472&lt;=30,"&lt;1 month",AND(AU472&gt;30,AU472&lt;=60),"1-2months",AU472&gt;60,"2months +")</f>
        <v>2months +</v>
      </c>
      <c r="H472" s="1" t="str" cm="1">
        <f t="array" ref="H472">_xlfn.IFS(AT472&lt;5,"&lt;5times",AND(AT472&gt;=5,AT472&lt;=10),"05-10times",AND(AT472&gt;=11,AT472&lt;=15),"11-15times",AT472&gt;=16,"16times or more")</f>
        <v>&lt;5times</v>
      </c>
      <c r="I472" s="1" t="s">
        <v>99</v>
      </c>
      <c r="J472" s="1" t="str">
        <f t="shared" si="15"/>
        <v>7-8 years</v>
      </c>
      <c r="K472" s="2">
        <v>36</v>
      </c>
      <c r="L472" s="2">
        <v>2</v>
      </c>
      <c r="M472" s="2">
        <v>42</v>
      </c>
      <c r="N472" s="2">
        <v>20</v>
      </c>
      <c r="O472" s="2">
        <v>21</v>
      </c>
      <c r="P472" s="2">
        <v>10</v>
      </c>
      <c r="Q472" s="8">
        <v>0</v>
      </c>
      <c r="R472" s="8">
        <v>0</v>
      </c>
      <c r="S472" s="8">
        <v>0</v>
      </c>
      <c r="T472" s="8">
        <v>0</v>
      </c>
      <c r="U472" s="8">
        <v>0</v>
      </c>
      <c r="V472" s="8">
        <v>0</v>
      </c>
      <c r="W472" s="6">
        <v>2</v>
      </c>
      <c r="X472" s="6">
        <v>2</v>
      </c>
      <c r="Y472" s="6">
        <v>1</v>
      </c>
      <c r="Z472" s="6">
        <v>4</v>
      </c>
      <c r="AB472" s="1">
        <v>618</v>
      </c>
      <c r="AC472" s="1">
        <v>583</v>
      </c>
      <c r="AD472" s="1">
        <v>0</v>
      </c>
      <c r="AE472" s="1">
        <v>3</v>
      </c>
      <c r="AF472" s="1">
        <v>11</v>
      </c>
      <c r="AG472" s="1">
        <v>33</v>
      </c>
      <c r="AH472" s="1">
        <v>2694</v>
      </c>
      <c r="AI472" s="11">
        <f t="shared" si="14"/>
        <v>7.3808219178082188</v>
      </c>
      <c r="AJ472" s="1">
        <v>0</v>
      </c>
      <c r="AK472" s="1">
        <v>0</v>
      </c>
      <c r="AL472" s="1">
        <v>1</v>
      </c>
      <c r="AM472" s="1">
        <v>0</v>
      </c>
      <c r="AN472" s="1">
        <v>0</v>
      </c>
      <c r="AO472" s="1">
        <v>0</v>
      </c>
      <c r="AP472" s="1">
        <v>0</v>
      </c>
      <c r="AQ472" s="1">
        <v>0</v>
      </c>
      <c r="AR472" s="1">
        <v>0</v>
      </c>
      <c r="AS472" s="1">
        <v>1</v>
      </c>
      <c r="AT472" s="1">
        <v>2</v>
      </c>
      <c r="AU472" s="1">
        <v>87</v>
      </c>
      <c r="AV472" s="1">
        <v>79908</v>
      </c>
    </row>
    <row r="473" spans="1:48" s="1" customFormat="1" x14ac:dyDescent="0.25">
      <c r="A473" s="1" t="str" cm="1">
        <f t="array" ref="A473">_xlfn.IFS(AG473&gt;=70,"70 and Older",AND(AG473&gt;=60,AG473&lt;70),"60-69",AND(AG473&gt;=50,AG473&lt;60),"50-59",AND(AG473&gt;=40,AG473&lt;50),"40-49",AND(AG473&gt;=30,AG473&lt;40),"30-39",AND(AG473&gt;=20,AG473&lt;30),"20-29")</f>
        <v>40-49</v>
      </c>
      <c r="B473" s="1" t="str" cm="1">
        <f t="array" ref="B473">_xlfn.IFS(AO473=1,$AO$1,AP473=1,$AP$1,AQ473=1,$AQ$1,AR473=1,$AR$1,AS473=1,$AS$1)</f>
        <v>Master</v>
      </c>
      <c r="C473" s="1" t="str" cm="1">
        <f t="array" ref="C473">_xlfn.IFS(AJ473=1,$AJ$1,AK473=1,$AK$1,AL473=1,$AL$1,AM473=1,$AM$1,AN473=1,$AN$1)</f>
        <v>Married</v>
      </c>
      <c r="D473" s="1">
        <v>1</v>
      </c>
      <c r="E473" s="1">
        <v>1</v>
      </c>
      <c r="F473" s="1" t="str" cm="1">
        <f t="array" ref="F473">_xlfn.IFS(AV473&lt;43783,"1.Low Income",AND(AV473&gt;=43783,AV473&lt;=64856),"2.Mid Income",AV473&gt;64856,"3.High Income")</f>
        <v>3.High Income</v>
      </c>
      <c r="G473" s="1" t="str" cm="1">
        <f t="array" ref="G473">_xlfn.IFS(AU473&lt;=30,"&lt;1 month",AND(AU473&gt;30,AU473&lt;=60),"1-2months",AU473&gt;60,"2months +")</f>
        <v>1-2months</v>
      </c>
      <c r="H473" s="1" t="str" cm="1">
        <f t="array" ref="H473">_xlfn.IFS(AT473&lt;5,"&lt;5times",AND(AT473&gt;=5,AT473&lt;=10),"05-10times",AND(AT473&gt;=11,AT473&lt;=15),"11-15times",AT473&gt;=16,"16times or more")</f>
        <v>&lt;5times</v>
      </c>
      <c r="I473" s="1" t="s">
        <v>99</v>
      </c>
      <c r="J473" s="1" t="str">
        <f t="shared" si="15"/>
        <v>7-8 years</v>
      </c>
      <c r="K473" s="2">
        <v>7</v>
      </c>
      <c r="L473" s="2">
        <v>2</v>
      </c>
      <c r="M473" s="2">
        <v>4</v>
      </c>
      <c r="N473" s="2">
        <v>2</v>
      </c>
      <c r="O473" s="2">
        <v>1</v>
      </c>
      <c r="P473" s="2">
        <v>4</v>
      </c>
      <c r="Q473" s="8">
        <v>0</v>
      </c>
      <c r="R473" s="8">
        <v>0</v>
      </c>
      <c r="S473" s="8">
        <v>0</v>
      </c>
      <c r="T473" s="8">
        <v>0</v>
      </c>
      <c r="U473" s="8">
        <v>0</v>
      </c>
      <c r="V473" s="8">
        <v>0</v>
      </c>
      <c r="W473" s="6">
        <v>1</v>
      </c>
      <c r="X473" s="6">
        <v>1</v>
      </c>
      <c r="Y473" s="6">
        <v>0</v>
      </c>
      <c r="Z473" s="6">
        <v>2</v>
      </c>
      <c r="AB473" s="1">
        <v>41</v>
      </c>
      <c r="AC473" s="1">
        <v>23</v>
      </c>
      <c r="AD473" s="1">
        <v>1</v>
      </c>
      <c r="AE473" s="1">
        <v>3</v>
      </c>
      <c r="AF473" s="1">
        <v>11</v>
      </c>
      <c r="AG473" s="1">
        <v>49</v>
      </c>
      <c r="AH473" s="1">
        <v>2694</v>
      </c>
      <c r="AI473" s="11">
        <f t="shared" si="14"/>
        <v>7.3808219178082188</v>
      </c>
      <c r="AJ473" s="1">
        <v>0</v>
      </c>
      <c r="AK473" s="1">
        <v>1</v>
      </c>
      <c r="AL473" s="1">
        <v>0</v>
      </c>
      <c r="AM473" s="1">
        <v>0</v>
      </c>
      <c r="AN473" s="1">
        <v>0</v>
      </c>
      <c r="AO473" s="1">
        <v>0</v>
      </c>
      <c r="AP473" s="1">
        <v>0</v>
      </c>
      <c r="AQ473" s="1">
        <v>0</v>
      </c>
      <c r="AR473" s="1">
        <v>1</v>
      </c>
      <c r="AS473" s="1">
        <v>0</v>
      </c>
      <c r="AT473" s="1">
        <v>4</v>
      </c>
      <c r="AU473" s="1">
        <v>42</v>
      </c>
      <c r="AV473" s="1">
        <v>69142</v>
      </c>
    </row>
    <row r="474" spans="1:48" s="1" customFormat="1" x14ac:dyDescent="0.25">
      <c r="A474" s="1" t="str" cm="1">
        <f t="array" ref="A474">_xlfn.IFS(AG474&gt;=70,"70 and Older",AND(AG474&gt;=60,AG474&lt;70),"60-69",AND(AG474&gt;=50,AG474&lt;60),"50-59",AND(AG474&gt;=40,AG474&lt;50),"40-49",AND(AG474&gt;=30,AG474&lt;40),"30-39",AND(AG474&gt;=20,AG474&lt;30),"20-29")</f>
        <v>30-39</v>
      </c>
      <c r="B474" s="1" t="str" cm="1">
        <f t="array" ref="B474">_xlfn.IFS(AO474=1,$AO$1,AP474=1,$AP$1,AQ474=1,$AQ$1,AR474=1,$AR$1,AS474=1,$AS$1)</f>
        <v>Graduation</v>
      </c>
      <c r="C474" s="1" t="str" cm="1">
        <f t="array" ref="C474">_xlfn.IFS(AJ474=1,$AJ$1,AK474=1,$AK$1,AL474=1,$AL$1,AM474=1,$AM$1,AN474=1,$AN$1)</f>
        <v>Married</v>
      </c>
      <c r="D474" s="1">
        <v>1</v>
      </c>
      <c r="E474" s="1">
        <v>1</v>
      </c>
      <c r="F474" s="1" t="str" cm="1">
        <f t="array" ref="F474">_xlfn.IFS(AV474&lt;43783,"1.Low Income",AND(AV474&gt;=43783,AV474&lt;=64856),"2.Mid Income",AV474&gt;64856,"3.High Income")</f>
        <v>3.High Income</v>
      </c>
      <c r="G474" s="1" t="str" cm="1">
        <f t="array" ref="G474">_xlfn.IFS(AU474&lt;=30,"&lt;1 month",AND(AU474&gt;30,AU474&lt;=60),"1-2months",AU474&gt;60,"2months +")</f>
        <v>&lt;1 month</v>
      </c>
      <c r="H474" s="1" t="str" cm="1">
        <f t="array" ref="H474">_xlfn.IFS(AT474&lt;5,"&lt;5times",AND(AT474&gt;=5,AT474&lt;=10),"05-10times",AND(AT474&gt;=11,AT474&lt;=15),"11-15times",AT474&gt;=16,"16times or more")</f>
        <v>&lt;5times</v>
      </c>
      <c r="I474" s="1" t="s">
        <v>99</v>
      </c>
      <c r="J474" s="1" t="str">
        <f t="shared" si="15"/>
        <v>7-8 years</v>
      </c>
      <c r="K474" s="2">
        <v>129</v>
      </c>
      <c r="L474" s="2">
        <v>26</v>
      </c>
      <c r="M474" s="2">
        <v>67</v>
      </c>
      <c r="N474" s="2">
        <v>3</v>
      </c>
      <c r="O474" s="2">
        <v>67</v>
      </c>
      <c r="P474" s="2">
        <v>2</v>
      </c>
      <c r="Q474" s="8">
        <v>0</v>
      </c>
      <c r="R474" s="8">
        <v>0</v>
      </c>
      <c r="S474" s="8">
        <v>0</v>
      </c>
      <c r="T474" s="8">
        <v>0</v>
      </c>
      <c r="U474" s="8">
        <v>0</v>
      </c>
      <c r="V474" s="8">
        <v>0</v>
      </c>
      <c r="W474" s="6">
        <v>5</v>
      </c>
      <c r="X474" s="6">
        <v>6</v>
      </c>
      <c r="Y474" s="6">
        <v>1</v>
      </c>
      <c r="Z474" s="6">
        <v>5</v>
      </c>
      <c r="AB474" s="1">
        <v>1350</v>
      </c>
      <c r="AC474" s="1">
        <v>1257</v>
      </c>
      <c r="AD474" s="1">
        <v>2</v>
      </c>
      <c r="AE474" s="1">
        <v>3</v>
      </c>
      <c r="AF474" s="1">
        <v>11</v>
      </c>
      <c r="AG474" s="1">
        <v>34</v>
      </c>
      <c r="AH474" s="1">
        <v>2694</v>
      </c>
      <c r="AI474" s="11">
        <f t="shared" si="14"/>
        <v>7.3808219178082188</v>
      </c>
      <c r="AJ474" s="1">
        <v>0</v>
      </c>
      <c r="AK474" s="1">
        <v>1</v>
      </c>
      <c r="AL474" s="1">
        <v>0</v>
      </c>
      <c r="AM474" s="1">
        <v>0</v>
      </c>
      <c r="AN474" s="1">
        <v>0</v>
      </c>
      <c r="AO474" s="1">
        <v>0</v>
      </c>
      <c r="AP474" s="1">
        <v>0</v>
      </c>
      <c r="AQ474" s="1">
        <v>1</v>
      </c>
      <c r="AR474" s="1">
        <v>0</v>
      </c>
      <c r="AS474" s="1">
        <v>0</v>
      </c>
      <c r="AT474" s="1">
        <v>4</v>
      </c>
      <c r="AU474" s="1">
        <v>26</v>
      </c>
      <c r="AV474" s="1">
        <v>68148</v>
      </c>
    </row>
    <row r="475" spans="1:48" s="1" customFormat="1" x14ac:dyDescent="0.25">
      <c r="A475" s="1" t="str" cm="1">
        <f t="array" ref="A475">_xlfn.IFS(AG475&gt;=70,"70 and Older",AND(AG475&gt;=60,AG475&lt;70),"60-69",AND(AG475&gt;=50,AG475&lt;60),"50-59",AND(AG475&gt;=40,AG475&lt;50),"40-49",AND(AG475&gt;=30,AG475&lt;40),"30-39",AND(AG475&gt;=20,AG475&lt;30),"20-29")</f>
        <v>60-69</v>
      </c>
      <c r="B475" s="1" t="str" cm="1">
        <f t="array" ref="B475">_xlfn.IFS(AO475=1,$AO$1,AP475=1,$AP$1,AQ475=1,$AQ$1,AR475=1,$AR$1,AS475=1,$AS$1)</f>
        <v>Graduation</v>
      </c>
      <c r="C475" s="1" t="str" cm="1">
        <f t="array" ref="C475">_xlfn.IFS(AJ475=1,$AJ$1,AK475=1,$AK$1,AL475=1,$AL$1,AM475=1,$AM$1,AN475=1,$AN$1)</f>
        <v>Married</v>
      </c>
      <c r="D475" s="1">
        <v>0</v>
      </c>
      <c r="E475" s="1">
        <v>1</v>
      </c>
      <c r="F475" s="1" t="str" cm="1">
        <f t="array" ref="F475">_xlfn.IFS(AV475&lt;43783,"1.Low Income",AND(AV475&gt;=43783,AV475&lt;=64856),"2.Mid Income",AV475&gt;64856,"3.High Income")</f>
        <v>3.High Income</v>
      </c>
      <c r="G475" s="1" t="str" cm="1">
        <f t="array" ref="G475">_xlfn.IFS(AU475&lt;=30,"&lt;1 month",AND(AU475&gt;30,AU475&lt;=60),"1-2months",AU475&gt;60,"2months +")</f>
        <v>2months +</v>
      </c>
      <c r="H475" s="1" t="str" cm="1">
        <f t="array" ref="H475">_xlfn.IFS(AT475&lt;5,"&lt;5times",AND(AT475&gt;=5,AT475&lt;=10),"05-10times",AND(AT475&gt;=11,AT475&lt;=15),"11-15times",AT475&gt;=16,"16times or more")</f>
        <v>&lt;5times</v>
      </c>
      <c r="I475" s="1" t="s">
        <v>99</v>
      </c>
      <c r="J475" s="1" t="str">
        <f t="shared" si="15"/>
        <v>7-8 years</v>
      </c>
      <c r="K475" s="2">
        <v>293</v>
      </c>
      <c r="L475" s="2">
        <v>35</v>
      </c>
      <c r="M475" s="2">
        <v>179</v>
      </c>
      <c r="N475" s="2">
        <v>46</v>
      </c>
      <c r="O475" s="2">
        <v>59</v>
      </c>
      <c r="P475" s="2">
        <v>65</v>
      </c>
      <c r="Q475" s="8">
        <v>0</v>
      </c>
      <c r="R475" s="8">
        <v>0</v>
      </c>
      <c r="S475" s="8">
        <v>0</v>
      </c>
      <c r="T475" s="8">
        <v>0</v>
      </c>
      <c r="U475" s="8">
        <v>0</v>
      </c>
      <c r="V475" s="8">
        <v>0</v>
      </c>
      <c r="W475" s="6">
        <v>2</v>
      </c>
      <c r="X475" s="6">
        <v>8</v>
      </c>
      <c r="Y475" s="6">
        <v>3</v>
      </c>
      <c r="Z475" s="6">
        <v>7</v>
      </c>
      <c r="AB475" s="1">
        <v>960</v>
      </c>
      <c r="AC475" s="1">
        <v>904</v>
      </c>
      <c r="AD475" s="1">
        <v>1</v>
      </c>
      <c r="AE475" s="1">
        <v>3</v>
      </c>
      <c r="AF475" s="1">
        <v>11</v>
      </c>
      <c r="AG475" s="1">
        <v>60</v>
      </c>
      <c r="AH475" s="1">
        <v>2694</v>
      </c>
      <c r="AI475" s="11">
        <f t="shared" si="14"/>
        <v>7.3808219178082188</v>
      </c>
      <c r="AJ475" s="1">
        <v>0</v>
      </c>
      <c r="AK475" s="1">
        <v>1</v>
      </c>
      <c r="AL475" s="1">
        <v>0</v>
      </c>
      <c r="AM475" s="1">
        <v>0</v>
      </c>
      <c r="AN475" s="1">
        <v>0</v>
      </c>
      <c r="AO475" s="1">
        <v>0</v>
      </c>
      <c r="AP475" s="1">
        <v>0</v>
      </c>
      <c r="AQ475" s="1">
        <v>1</v>
      </c>
      <c r="AR475" s="1">
        <v>0</v>
      </c>
      <c r="AS475" s="1">
        <v>0</v>
      </c>
      <c r="AT475" s="1">
        <v>4</v>
      </c>
      <c r="AU475" s="1">
        <v>97</v>
      </c>
      <c r="AV475" s="1">
        <v>67911</v>
      </c>
    </row>
    <row r="476" spans="1:48" s="1" customFormat="1" x14ac:dyDescent="0.25">
      <c r="A476" s="1" t="str" cm="1">
        <f t="array" ref="A476">_xlfn.IFS(AG476&gt;=70,"70 and Older",AND(AG476&gt;=60,AG476&lt;70),"60-69",AND(AG476&gt;=50,AG476&lt;60),"50-59",AND(AG476&gt;=40,AG476&lt;50),"40-49",AND(AG476&gt;=30,AG476&lt;40),"30-39",AND(AG476&gt;=20,AG476&lt;30),"20-29")</f>
        <v>30-39</v>
      </c>
      <c r="B476" s="1" t="str" cm="1">
        <f t="array" ref="B476">_xlfn.IFS(AO476=1,$AO$1,AP476=1,$AP$1,AQ476=1,$AQ$1,AR476=1,$AR$1,AS476=1,$AS$1)</f>
        <v>PhD</v>
      </c>
      <c r="C476" s="1" t="str" cm="1">
        <f t="array" ref="C476">_xlfn.IFS(AJ476=1,$AJ$1,AK476=1,$AK$1,AL476=1,$AL$1,AM476=1,$AM$1,AN476=1,$AN$1)</f>
        <v>Single</v>
      </c>
      <c r="D476" s="1">
        <v>1</v>
      </c>
      <c r="E476" s="1">
        <v>0</v>
      </c>
      <c r="F476" s="1" t="str" cm="1">
        <f t="array" ref="F476">_xlfn.IFS(AV476&lt;43783,"1.Low Income",AND(AV476&gt;=43783,AV476&lt;=64856),"2.Mid Income",AV476&gt;64856,"3.High Income")</f>
        <v>3.High Income</v>
      </c>
      <c r="G476" s="1" t="str" cm="1">
        <f t="array" ref="G476">_xlfn.IFS(AU476&lt;=30,"&lt;1 month",AND(AU476&gt;30,AU476&lt;=60),"1-2months",AU476&gt;60,"2months +")</f>
        <v>1-2months</v>
      </c>
      <c r="H476" s="1" t="str" cm="1">
        <f t="array" ref="H476">_xlfn.IFS(AT476&lt;5,"&lt;5times",AND(AT476&gt;=5,AT476&lt;=10),"05-10times",AND(AT476&gt;=11,AT476&lt;=15),"11-15times",AT476&gt;=16,"16times or more")</f>
        <v>&lt;5times</v>
      </c>
      <c r="I476" s="1" t="s">
        <v>99</v>
      </c>
      <c r="J476" s="1" t="str">
        <f t="shared" si="15"/>
        <v>7-8 years</v>
      </c>
      <c r="K476" s="2">
        <v>39</v>
      </c>
      <c r="L476" s="2">
        <v>0</v>
      </c>
      <c r="M476" s="2">
        <v>56</v>
      </c>
      <c r="N476" s="2">
        <v>20</v>
      </c>
      <c r="O476" s="2">
        <v>8</v>
      </c>
      <c r="P476" s="2">
        <v>14</v>
      </c>
      <c r="Q476" s="8">
        <v>0</v>
      </c>
      <c r="R476" s="8">
        <v>0</v>
      </c>
      <c r="S476" s="8">
        <v>0</v>
      </c>
      <c r="T476" s="8">
        <v>0</v>
      </c>
      <c r="U476" s="8">
        <v>0</v>
      </c>
      <c r="V476" s="8">
        <v>0</v>
      </c>
      <c r="W476" s="6">
        <v>3</v>
      </c>
      <c r="X476" s="6">
        <v>3</v>
      </c>
      <c r="Y476" s="6">
        <v>1</v>
      </c>
      <c r="Z476" s="6">
        <v>3</v>
      </c>
      <c r="AB476" s="1">
        <v>618</v>
      </c>
      <c r="AC476" s="1">
        <v>583</v>
      </c>
      <c r="AD476" s="1">
        <v>0</v>
      </c>
      <c r="AE476" s="1">
        <v>3</v>
      </c>
      <c r="AF476" s="1">
        <v>11</v>
      </c>
      <c r="AG476" s="1">
        <v>33</v>
      </c>
      <c r="AH476" s="1">
        <v>2694</v>
      </c>
      <c r="AI476" s="11">
        <f t="shared" si="14"/>
        <v>7.3808219178082188</v>
      </c>
      <c r="AJ476" s="1">
        <v>0</v>
      </c>
      <c r="AK476" s="1">
        <v>0</v>
      </c>
      <c r="AL476" s="1">
        <v>1</v>
      </c>
      <c r="AM476" s="1">
        <v>0</v>
      </c>
      <c r="AN476" s="1">
        <v>0</v>
      </c>
      <c r="AO476" s="1">
        <v>0</v>
      </c>
      <c r="AP476" s="1">
        <v>0</v>
      </c>
      <c r="AQ476" s="1">
        <v>0</v>
      </c>
      <c r="AR476" s="1">
        <v>0</v>
      </c>
      <c r="AS476" s="1">
        <v>1</v>
      </c>
      <c r="AT476" s="1">
        <v>4</v>
      </c>
      <c r="AU476" s="1">
        <v>49</v>
      </c>
      <c r="AV476" s="1">
        <v>65569</v>
      </c>
    </row>
    <row r="477" spans="1:48" s="1" customFormat="1" x14ac:dyDescent="0.25">
      <c r="A477" s="1" t="str" cm="1">
        <f t="array" ref="A477">_xlfn.IFS(AG477&gt;=70,"70 and Older",AND(AG477&gt;=60,AG477&lt;70),"60-69",AND(AG477&gt;=50,AG477&lt;60),"50-59",AND(AG477&gt;=40,AG477&lt;50),"40-49",AND(AG477&gt;=30,AG477&lt;40),"30-39",AND(AG477&gt;=20,AG477&lt;30),"20-29")</f>
        <v>40-49</v>
      </c>
      <c r="B477" s="1" t="str" cm="1">
        <f t="array" ref="B477">_xlfn.IFS(AO477=1,$AO$1,AP477=1,$AP$1,AQ477=1,$AQ$1,AR477=1,$AR$1,AS477=1,$AS$1)</f>
        <v>Master</v>
      </c>
      <c r="C477" s="1" t="str" cm="1">
        <f t="array" ref="C477">_xlfn.IFS(AJ477=1,$AJ$1,AK477=1,$AK$1,AL477=1,$AL$1,AM477=1,$AM$1,AN477=1,$AN$1)</f>
        <v>Married</v>
      </c>
      <c r="D477" s="1">
        <v>0</v>
      </c>
      <c r="E477" s="1">
        <v>1</v>
      </c>
      <c r="F477" s="1" t="str" cm="1">
        <f t="array" ref="F477">_xlfn.IFS(AV477&lt;43783,"1.Low Income",AND(AV477&gt;=43783,AV477&lt;=64856),"2.Mid Income",AV477&gt;64856,"3.High Income")</f>
        <v>3.High Income</v>
      </c>
      <c r="G477" s="1" t="str" cm="1">
        <f t="array" ref="G477">_xlfn.IFS(AU477&lt;=30,"&lt;1 month",AND(AU477&gt;30,AU477&lt;=60),"1-2months",AU477&gt;60,"2months +")</f>
        <v>&lt;1 month</v>
      </c>
      <c r="H477" s="1" t="str" cm="1">
        <f t="array" ref="H477">_xlfn.IFS(AT477&lt;5,"&lt;5times",AND(AT477&gt;=5,AT477&lt;=10),"05-10times",AND(AT477&gt;=11,AT477&lt;=15),"11-15times",AT477&gt;=16,"16times or more")</f>
        <v>&lt;5times</v>
      </c>
      <c r="I477" s="1" t="s">
        <v>99</v>
      </c>
      <c r="J477" s="1" t="str">
        <f t="shared" si="15"/>
        <v>7-8 years</v>
      </c>
      <c r="K477" s="2">
        <v>8</v>
      </c>
      <c r="L477" s="2">
        <v>4</v>
      </c>
      <c r="M477" s="2">
        <v>5</v>
      </c>
      <c r="N477" s="2">
        <v>15</v>
      </c>
      <c r="O477" s="2">
        <v>2</v>
      </c>
      <c r="P477" s="2">
        <v>11</v>
      </c>
      <c r="Q477" s="8">
        <v>0</v>
      </c>
      <c r="R477" s="8">
        <v>0</v>
      </c>
      <c r="S477" s="8">
        <v>0</v>
      </c>
      <c r="T477" s="8">
        <v>0</v>
      </c>
      <c r="U477" s="8">
        <v>0</v>
      </c>
      <c r="V477" s="8">
        <v>0</v>
      </c>
      <c r="W477" s="6">
        <v>2</v>
      </c>
      <c r="X477" s="6">
        <v>1</v>
      </c>
      <c r="Y477" s="6">
        <v>0</v>
      </c>
      <c r="Z477" s="6">
        <v>3</v>
      </c>
      <c r="AB477" s="1">
        <v>41</v>
      </c>
      <c r="AC477" s="1">
        <v>23</v>
      </c>
      <c r="AD477" s="1">
        <v>1</v>
      </c>
      <c r="AE477" s="1">
        <v>3</v>
      </c>
      <c r="AF477" s="1">
        <v>11</v>
      </c>
      <c r="AG477" s="1">
        <v>49</v>
      </c>
      <c r="AH477" s="1">
        <v>2694</v>
      </c>
      <c r="AI477" s="11">
        <f t="shared" si="14"/>
        <v>7.3808219178082188</v>
      </c>
      <c r="AJ477" s="1">
        <v>0</v>
      </c>
      <c r="AK477" s="1">
        <v>1</v>
      </c>
      <c r="AL477" s="1">
        <v>0</v>
      </c>
      <c r="AM477" s="1">
        <v>0</v>
      </c>
      <c r="AN477" s="1">
        <v>0</v>
      </c>
      <c r="AO477" s="1">
        <v>0</v>
      </c>
      <c r="AP477" s="1">
        <v>0</v>
      </c>
      <c r="AQ477" s="1">
        <v>0</v>
      </c>
      <c r="AR477" s="1">
        <v>1</v>
      </c>
      <c r="AS477" s="1">
        <v>0</v>
      </c>
      <c r="AT477" s="1">
        <v>4</v>
      </c>
      <c r="AU477" s="1">
        <v>15</v>
      </c>
      <c r="AV477" s="1">
        <v>64892</v>
      </c>
    </row>
    <row r="478" spans="1:48" s="1" customFormat="1" x14ac:dyDescent="0.25">
      <c r="A478" s="1" t="str" cm="1">
        <f t="array" ref="A478">_xlfn.IFS(AG478&gt;=70,"70 and Older",AND(AG478&gt;=60,AG478&lt;70),"60-69",AND(AG478&gt;=50,AG478&lt;60),"50-59",AND(AG478&gt;=40,AG478&lt;50),"40-49",AND(AG478&gt;=30,AG478&lt;40),"30-39",AND(AG478&gt;=20,AG478&lt;30),"20-29")</f>
        <v>40-49</v>
      </c>
      <c r="B478" s="1" t="str" cm="1">
        <f t="array" ref="B478">_xlfn.IFS(AO478=1,$AO$1,AP478=1,$AP$1,AQ478=1,$AQ$1,AR478=1,$AR$1,AS478=1,$AS$1)</f>
        <v>PhD</v>
      </c>
      <c r="C478" s="1" t="str" cm="1">
        <f t="array" ref="C478">_xlfn.IFS(AJ478=1,$AJ$1,AK478=1,$AK$1,AL478=1,$AL$1,AM478=1,$AM$1,AN478=1,$AN$1)</f>
        <v>Married</v>
      </c>
      <c r="D478" s="1">
        <v>0</v>
      </c>
      <c r="E478" s="1">
        <v>0</v>
      </c>
      <c r="F478" s="1" t="str" cm="1">
        <f t="array" ref="F478">_xlfn.IFS(AV478&lt;43783,"1.Low Income",AND(AV478&gt;=43783,AV478&lt;=64856),"2.Mid Income",AV478&gt;64856,"3.High Income")</f>
        <v>3.High Income</v>
      </c>
      <c r="G478" s="1" t="str" cm="1">
        <f t="array" ref="G478">_xlfn.IFS(AU478&lt;=30,"&lt;1 month",AND(AU478&gt;30,AU478&lt;=60),"1-2months",AU478&gt;60,"2months +")</f>
        <v>&lt;1 month</v>
      </c>
      <c r="H478" s="1" t="str" cm="1">
        <f t="array" ref="H478">_xlfn.IFS(AT478&lt;5,"&lt;5times",AND(AT478&gt;=5,AT478&lt;=10),"05-10times",AND(AT478&gt;=11,AT478&lt;=15),"11-15times",AT478&gt;=16,"16times or more")</f>
        <v>&lt;5times</v>
      </c>
      <c r="I478" s="1" t="s">
        <v>99</v>
      </c>
      <c r="J478" s="1" t="str">
        <f t="shared" si="15"/>
        <v>7-8 years</v>
      </c>
      <c r="K478" s="2">
        <v>604</v>
      </c>
      <c r="L478" s="2">
        <v>28</v>
      </c>
      <c r="M478" s="2">
        <v>674</v>
      </c>
      <c r="N478" s="2">
        <v>91</v>
      </c>
      <c r="O478" s="2">
        <v>28</v>
      </c>
      <c r="P478" s="2">
        <v>28</v>
      </c>
      <c r="Q478" s="8">
        <v>0</v>
      </c>
      <c r="R478" s="8">
        <v>0</v>
      </c>
      <c r="S478" s="8">
        <v>0</v>
      </c>
      <c r="T478" s="8">
        <v>0</v>
      </c>
      <c r="U478" s="8">
        <v>0</v>
      </c>
      <c r="V478" s="8">
        <v>0</v>
      </c>
      <c r="W478" s="6">
        <v>1</v>
      </c>
      <c r="X478" s="6">
        <v>3</v>
      </c>
      <c r="Y478" s="6">
        <v>10</v>
      </c>
      <c r="Z478" s="6">
        <v>8</v>
      </c>
      <c r="AB478" s="1">
        <v>1914</v>
      </c>
      <c r="AC478" s="1">
        <v>1785</v>
      </c>
      <c r="AD478" s="1">
        <v>2</v>
      </c>
      <c r="AE478" s="1">
        <v>3</v>
      </c>
      <c r="AF478" s="1">
        <v>11</v>
      </c>
      <c r="AG478" s="1">
        <v>45</v>
      </c>
      <c r="AH478" s="1">
        <v>2693</v>
      </c>
      <c r="AI478" s="11">
        <f t="shared" si="14"/>
        <v>7.3780821917808215</v>
      </c>
      <c r="AJ478" s="1">
        <v>0</v>
      </c>
      <c r="AK478" s="1">
        <v>1</v>
      </c>
      <c r="AL478" s="1">
        <v>0</v>
      </c>
      <c r="AM478" s="1">
        <v>0</v>
      </c>
      <c r="AN478" s="1">
        <v>0</v>
      </c>
      <c r="AO478" s="1">
        <v>0</v>
      </c>
      <c r="AP478" s="1">
        <v>0</v>
      </c>
      <c r="AQ478" s="1">
        <v>0</v>
      </c>
      <c r="AR478" s="1">
        <v>0</v>
      </c>
      <c r="AS478" s="1">
        <v>1</v>
      </c>
      <c r="AT478" s="1">
        <v>1</v>
      </c>
      <c r="AU478" s="1">
        <v>7</v>
      </c>
      <c r="AV478" s="1">
        <v>90687</v>
      </c>
    </row>
    <row r="479" spans="1:48" s="1" customFormat="1" x14ac:dyDescent="0.25">
      <c r="A479" s="1" t="str" cm="1">
        <f t="array" ref="A479">_xlfn.IFS(AG479&gt;=70,"70 and Older",AND(AG479&gt;=60,AG479&lt;70),"60-69",AND(AG479&gt;=50,AG479&lt;60),"50-59",AND(AG479&gt;=40,AG479&lt;50),"40-49",AND(AG479&gt;=30,AG479&lt;40),"30-39",AND(AG479&gt;=20,AG479&lt;30),"20-29")</f>
        <v>30-39</v>
      </c>
      <c r="B479" s="1" t="str" cm="1">
        <f t="array" ref="B479">_xlfn.IFS(AO479=1,$AO$1,AP479=1,$AP$1,AQ479=1,$AQ$1,AR479=1,$AR$1,AS479=1,$AS$1)</f>
        <v>Master</v>
      </c>
      <c r="C479" s="1" t="str" cm="1">
        <f t="array" ref="C479">_xlfn.IFS(AJ479=1,$AJ$1,AK479=1,$AK$1,AL479=1,$AL$1,AM479=1,$AM$1,AN479=1,$AN$1)</f>
        <v>Married</v>
      </c>
      <c r="D479" s="1">
        <v>0</v>
      </c>
      <c r="E479" s="1">
        <v>0</v>
      </c>
      <c r="F479" s="1" t="str" cm="1">
        <f t="array" ref="F479">_xlfn.IFS(AV479&lt;43783,"1.Low Income",AND(AV479&gt;=43783,AV479&lt;=64856),"2.Mid Income",AV479&gt;64856,"3.High Income")</f>
        <v>3.High Income</v>
      </c>
      <c r="G479" s="1" t="str" cm="1">
        <f t="array" ref="G479">_xlfn.IFS(AU479&lt;=30,"&lt;1 month",AND(AU479&gt;30,AU479&lt;=60),"1-2months",AU479&gt;60,"2months +")</f>
        <v>2months +</v>
      </c>
      <c r="H479" s="1" t="str" cm="1">
        <f t="array" ref="H479">_xlfn.IFS(AT479&lt;5,"&lt;5times",AND(AT479&gt;=5,AT479&lt;=10),"05-10times",AND(AT479&gt;=11,AT479&lt;=15),"11-15times",AT479&gt;=16,"16times or more")</f>
        <v>&lt;5times</v>
      </c>
      <c r="I479" s="1" t="s">
        <v>99</v>
      </c>
      <c r="J479" s="1" t="str">
        <f t="shared" si="15"/>
        <v>7-8 years</v>
      </c>
      <c r="K479" s="2">
        <v>311</v>
      </c>
      <c r="L479" s="2">
        <v>26</v>
      </c>
      <c r="M479" s="2">
        <v>640</v>
      </c>
      <c r="N479" s="2">
        <v>180</v>
      </c>
      <c r="O479" s="2">
        <v>37</v>
      </c>
      <c r="P479" s="2">
        <v>121</v>
      </c>
      <c r="Q479" s="8">
        <v>0</v>
      </c>
      <c r="R479" s="8">
        <v>0</v>
      </c>
      <c r="S479" s="8">
        <v>0</v>
      </c>
      <c r="T479" s="8">
        <v>0</v>
      </c>
      <c r="U479" s="8">
        <v>0</v>
      </c>
      <c r="V479" s="8">
        <v>0</v>
      </c>
      <c r="W479" s="6">
        <v>1</v>
      </c>
      <c r="X479" s="6">
        <v>4</v>
      </c>
      <c r="Y479" s="6">
        <v>9</v>
      </c>
      <c r="Z479" s="6">
        <v>13</v>
      </c>
      <c r="AB479" s="1">
        <v>2051</v>
      </c>
      <c r="AC479" s="1">
        <v>2011</v>
      </c>
      <c r="AD479" s="1">
        <v>1</v>
      </c>
      <c r="AE479" s="1">
        <v>3</v>
      </c>
      <c r="AF479" s="1">
        <v>11</v>
      </c>
      <c r="AG479" s="1">
        <v>34</v>
      </c>
      <c r="AH479" s="1">
        <v>2693</v>
      </c>
      <c r="AI479" s="11">
        <f t="shared" si="14"/>
        <v>7.3780821917808215</v>
      </c>
      <c r="AJ479" s="1">
        <v>0</v>
      </c>
      <c r="AK479" s="1">
        <v>1</v>
      </c>
      <c r="AL479" s="1">
        <v>0</v>
      </c>
      <c r="AM479" s="1">
        <v>0</v>
      </c>
      <c r="AN479" s="1">
        <v>0</v>
      </c>
      <c r="AO479" s="1">
        <v>0</v>
      </c>
      <c r="AP479" s="1">
        <v>0</v>
      </c>
      <c r="AQ479" s="1">
        <v>0</v>
      </c>
      <c r="AR479" s="1">
        <v>1</v>
      </c>
      <c r="AS479" s="1">
        <v>0</v>
      </c>
      <c r="AT479" s="1">
        <v>1</v>
      </c>
      <c r="AU479" s="1">
        <v>90</v>
      </c>
      <c r="AV479" s="1">
        <v>84574</v>
      </c>
    </row>
    <row r="480" spans="1:48" s="1" customFormat="1" x14ac:dyDescent="0.25">
      <c r="A480" s="1" t="str" cm="1">
        <f t="array" ref="A480">_xlfn.IFS(AG480&gt;=70,"70 and Older",AND(AG480&gt;=60,AG480&lt;70),"60-69",AND(AG480&gt;=50,AG480&lt;60),"50-59",AND(AG480&gt;=40,AG480&lt;50),"40-49",AND(AG480&gt;=30,AG480&lt;40),"30-39",AND(AG480&gt;=20,AG480&lt;30),"20-29")</f>
        <v>60-69</v>
      </c>
      <c r="B480" s="1" t="str" cm="1">
        <f t="array" ref="B480">_xlfn.IFS(AO480=1,$AO$1,AP480=1,$AP$1,AQ480=1,$AQ$1,AR480=1,$AR$1,AS480=1,$AS$1)</f>
        <v>Graduation</v>
      </c>
      <c r="C480" s="1" t="str" cm="1">
        <f t="array" ref="C480">_xlfn.IFS(AJ480=1,$AJ$1,AK480=1,$AK$1,AL480=1,$AL$1,AM480=1,$AM$1,AN480=1,$AN$1)</f>
        <v>Married</v>
      </c>
      <c r="D480" s="1">
        <v>0</v>
      </c>
      <c r="E480" s="1">
        <v>1</v>
      </c>
      <c r="F480" s="1" t="str" cm="1">
        <f t="array" ref="F480">_xlfn.IFS(AV480&lt;43783,"1.Low Income",AND(AV480&gt;=43783,AV480&lt;=64856),"2.Mid Income",AV480&gt;64856,"3.High Income")</f>
        <v>3.High Income</v>
      </c>
      <c r="G480" s="1" t="str" cm="1">
        <f t="array" ref="G480">_xlfn.IFS(AU480&lt;=30,"&lt;1 month",AND(AU480&gt;30,AU480&lt;=60),"1-2months",AU480&gt;60,"2months +")</f>
        <v>2months +</v>
      </c>
      <c r="H480" s="1" t="str" cm="1">
        <f t="array" ref="H480">_xlfn.IFS(AT480&lt;5,"&lt;5times",AND(AT480&gt;=5,AT480&lt;=10),"05-10times",AND(AT480&gt;=11,AT480&lt;=15),"11-15times",AT480&gt;=16,"16times or more")</f>
        <v>&lt;5times</v>
      </c>
      <c r="I480" s="1" t="s">
        <v>99</v>
      </c>
      <c r="J480" s="1" t="str">
        <f t="shared" si="15"/>
        <v>7-8 years</v>
      </c>
      <c r="K480" s="2">
        <v>340</v>
      </c>
      <c r="L480" s="2">
        <v>108</v>
      </c>
      <c r="M480" s="2">
        <v>185</v>
      </c>
      <c r="N480" s="2">
        <v>130</v>
      </c>
      <c r="O480" s="2">
        <v>38</v>
      </c>
      <c r="P480" s="2">
        <v>100</v>
      </c>
      <c r="Q480" s="8">
        <v>0</v>
      </c>
      <c r="R480" s="8">
        <v>0</v>
      </c>
      <c r="S480" s="8">
        <v>0</v>
      </c>
      <c r="T480" s="8">
        <v>0</v>
      </c>
      <c r="U480" s="8">
        <v>0</v>
      </c>
      <c r="V480" s="8">
        <v>0</v>
      </c>
      <c r="W480" s="6">
        <v>2</v>
      </c>
      <c r="X480" s="6">
        <v>6</v>
      </c>
      <c r="Y480" s="6">
        <v>6</v>
      </c>
      <c r="Z480" s="6">
        <v>9</v>
      </c>
      <c r="AB480" s="1">
        <v>1803</v>
      </c>
      <c r="AC480" s="1">
        <v>1696</v>
      </c>
      <c r="AD480" s="1">
        <v>1</v>
      </c>
      <c r="AE480" s="1">
        <v>3</v>
      </c>
      <c r="AF480" s="1">
        <v>11</v>
      </c>
      <c r="AG480" s="1">
        <v>65</v>
      </c>
      <c r="AH480" s="1">
        <v>2693</v>
      </c>
      <c r="AI480" s="11">
        <f t="shared" si="14"/>
        <v>7.3780821917808215</v>
      </c>
      <c r="AJ480" s="1">
        <v>0</v>
      </c>
      <c r="AK480" s="1">
        <v>1</v>
      </c>
      <c r="AL480" s="1">
        <v>0</v>
      </c>
      <c r="AM480" s="1">
        <v>0</v>
      </c>
      <c r="AN480" s="1">
        <v>0</v>
      </c>
      <c r="AO480" s="1">
        <v>0</v>
      </c>
      <c r="AP480" s="1">
        <v>0</v>
      </c>
      <c r="AQ480" s="1">
        <v>1</v>
      </c>
      <c r="AR480" s="1">
        <v>0</v>
      </c>
      <c r="AS480" s="1">
        <v>0</v>
      </c>
      <c r="AT480" s="1">
        <v>2</v>
      </c>
      <c r="AU480" s="1">
        <v>98</v>
      </c>
      <c r="AV480" s="1">
        <v>82025</v>
      </c>
    </row>
    <row r="481" spans="1:48" s="1" customFormat="1" x14ac:dyDescent="0.25">
      <c r="A481" s="1" t="str" cm="1">
        <f t="array" ref="A481">_xlfn.IFS(AG481&gt;=70,"70 and Older",AND(AG481&gt;=60,AG481&lt;70),"60-69",AND(AG481&gt;=50,AG481&lt;60),"50-59",AND(AG481&gt;=40,AG481&lt;50),"40-49",AND(AG481&gt;=30,AG481&lt;40),"30-39",AND(AG481&gt;=20,AG481&lt;30),"20-29")</f>
        <v>50-59</v>
      </c>
      <c r="B481" s="1" t="str" cm="1">
        <f t="array" ref="B481">_xlfn.IFS(AO481=1,$AO$1,AP481=1,$AP$1,AQ481=1,$AQ$1,AR481=1,$AR$1,AS481=1,$AS$1)</f>
        <v>Graduation</v>
      </c>
      <c r="C481" s="1" t="str" cm="1">
        <f t="array" ref="C481">_xlfn.IFS(AJ481=1,$AJ$1,AK481=1,$AK$1,AL481=1,$AL$1,AM481=1,$AM$1,AN481=1,$AN$1)</f>
        <v>Together</v>
      </c>
      <c r="D481" s="1">
        <v>0</v>
      </c>
      <c r="E481" s="1">
        <v>1</v>
      </c>
      <c r="F481" s="1" t="str" cm="1">
        <f t="array" ref="F481">_xlfn.IFS(AV481&lt;43783,"1.Low Income",AND(AV481&gt;=43783,AV481&lt;=64856),"2.Mid Income",AV481&gt;64856,"3.High Income")</f>
        <v>3.High Income</v>
      </c>
      <c r="G481" s="1" t="str" cm="1">
        <f t="array" ref="G481">_xlfn.IFS(AU481&lt;=30,"&lt;1 month",AND(AU481&gt;30,AU481&lt;=60),"1-2months",AU481&gt;60,"2months +")</f>
        <v>2months +</v>
      </c>
      <c r="H481" s="1" t="str" cm="1">
        <f t="array" ref="H481">_xlfn.IFS(AT481&lt;5,"&lt;5times",AND(AT481&gt;=5,AT481&lt;=10),"05-10times",AND(AT481&gt;=11,AT481&lt;=15),"11-15times",AT481&gt;=16,"16times or more")</f>
        <v>&lt;5times</v>
      </c>
      <c r="I481" s="1" t="s">
        <v>99</v>
      </c>
      <c r="J481" s="1" t="str">
        <f t="shared" si="15"/>
        <v>7-8 years</v>
      </c>
      <c r="K481" s="2">
        <v>129</v>
      </c>
      <c r="L481" s="2">
        <v>129</v>
      </c>
      <c r="M481" s="2">
        <v>259</v>
      </c>
      <c r="N481" s="2">
        <v>168</v>
      </c>
      <c r="O481" s="2">
        <v>121</v>
      </c>
      <c r="P481" s="2">
        <v>83</v>
      </c>
      <c r="Q481" s="8">
        <v>0</v>
      </c>
      <c r="R481" s="8">
        <v>0</v>
      </c>
      <c r="S481" s="8">
        <v>0</v>
      </c>
      <c r="T481" s="8">
        <v>0</v>
      </c>
      <c r="U481" s="8">
        <v>0</v>
      </c>
      <c r="V481" s="8">
        <v>0</v>
      </c>
      <c r="W481" s="6">
        <v>5</v>
      </c>
      <c r="X481" s="6">
        <v>6</v>
      </c>
      <c r="Y481" s="6">
        <v>3</v>
      </c>
      <c r="Z481" s="6">
        <v>12</v>
      </c>
      <c r="AB481" s="1">
        <v>1544</v>
      </c>
      <c r="AC481" s="1">
        <v>1514</v>
      </c>
      <c r="AD481" s="1">
        <v>0</v>
      </c>
      <c r="AE481" s="1">
        <v>3</v>
      </c>
      <c r="AF481" s="1">
        <v>11</v>
      </c>
      <c r="AG481" s="1">
        <v>59</v>
      </c>
      <c r="AH481" s="1">
        <v>2693</v>
      </c>
      <c r="AI481" s="11">
        <f t="shared" si="14"/>
        <v>7.3780821917808215</v>
      </c>
      <c r="AJ481" s="1">
        <v>0</v>
      </c>
      <c r="AK481" s="1">
        <v>0</v>
      </c>
      <c r="AL481" s="1">
        <v>0</v>
      </c>
      <c r="AM481" s="1">
        <v>1</v>
      </c>
      <c r="AN481" s="1">
        <v>0</v>
      </c>
      <c r="AO481" s="1">
        <v>0</v>
      </c>
      <c r="AP481" s="1">
        <v>0</v>
      </c>
      <c r="AQ481" s="1">
        <v>1</v>
      </c>
      <c r="AR481" s="1">
        <v>0</v>
      </c>
      <c r="AS481" s="1">
        <v>0</v>
      </c>
      <c r="AT481" s="1">
        <v>2</v>
      </c>
      <c r="AU481" s="1">
        <v>65</v>
      </c>
      <c r="AV481" s="1">
        <v>78285</v>
      </c>
    </row>
    <row r="482" spans="1:48" s="1" customFormat="1" x14ac:dyDescent="0.25">
      <c r="A482" s="1" t="str" cm="1">
        <f t="array" ref="A482">_xlfn.IFS(AG482&gt;=70,"70 and Older",AND(AG482&gt;=60,AG482&lt;70),"60-69",AND(AG482&gt;=50,AG482&lt;60),"50-59",AND(AG482&gt;=40,AG482&lt;50),"40-49",AND(AG482&gt;=30,AG482&lt;40),"30-39",AND(AG482&gt;=20,AG482&lt;30),"20-29")</f>
        <v>60-69</v>
      </c>
      <c r="B482" s="1" t="str" cm="1">
        <f t="array" ref="B482">_xlfn.IFS(AO482=1,$AO$1,AP482=1,$AP$1,AQ482=1,$AQ$1,AR482=1,$AR$1,AS482=1,$AS$1)</f>
        <v>Graduation</v>
      </c>
      <c r="C482" s="1" t="str" cm="1">
        <f t="array" ref="C482">_xlfn.IFS(AJ482=1,$AJ$1,AK482=1,$AK$1,AL482=1,$AL$1,AM482=1,$AM$1,AN482=1,$AN$1)</f>
        <v>Single</v>
      </c>
      <c r="D482" s="1">
        <v>1</v>
      </c>
      <c r="E482" s="1">
        <v>1</v>
      </c>
      <c r="F482" s="1" t="str" cm="1">
        <f t="array" ref="F482">_xlfn.IFS(AV482&lt;43783,"1.Low Income",AND(AV482&gt;=43783,AV482&lt;=64856),"2.Mid Income",AV482&gt;64856,"3.High Income")</f>
        <v>2.Mid Income</v>
      </c>
      <c r="G482" s="1" t="str" cm="1">
        <f t="array" ref="G482">_xlfn.IFS(AU482&lt;=30,"&lt;1 month",AND(AU482&gt;30,AU482&lt;=60),"1-2months",AU482&gt;60,"2months +")</f>
        <v>2months +</v>
      </c>
      <c r="H482" s="1" t="str" cm="1">
        <f t="array" ref="H482">_xlfn.IFS(AT482&lt;5,"&lt;5times",AND(AT482&gt;=5,AT482&lt;=10),"05-10times",AND(AT482&gt;=11,AT482&lt;=15),"11-15times",AT482&gt;=16,"16times or more")</f>
        <v>05-10times</v>
      </c>
      <c r="I482" s="1" t="s">
        <v>99</v>
      </c>
      <c r="J482" s="1" t="str">
        <f t="shared" si="15"/>
        <v>7-8 years</v>
      </c>
      <c r="K482" s="2">
        <v>88</v>
      </c>
      <c r="L482" s="2">
        <v>3</v>
      </c>
      <c r="M482" s="2">
        <v>21</v>
      </c>
      <c r="N482" s="2">
        <v>4</v>
      </c>
      <c r="O482" s="2">
        <v>1</v>
      </c>
      <c r="P482" s="2">
        <v>29</v>
      </c>
      <c r="Q482" s="8">
        <v>0</v>
      </c>
      <c r="R482" s="8">
        <v>0</v>
      </c>
      <c r="S482" s="8">
        <v>0</v>
      </c>
      <c r="T482" s="8">
        <v>0</v>
      </c>
      <c r="U482" s="8">
        <v>0</v>
      </c>
      <c r="V482" s="8">
        <v>0</v>
      </c>
      <c r="W482" s="6">
        <v>4</v>
      </c>
      <c r="X482" s="6">
        <v>3</v>
      </c>
      <c r="Y482" s="6">
        <v>0</v>
      </c>
      <c r="Z482" s="6">
        <v>4</v>
      </c>
      <c r="AB482" s="1">
        <v>589</v>
      </c>
      <c r="AC482" s="1">
        <v>548</v>
      </c>
      <c r="AD482" s="1">
        <v>0</v>
      </c>
      <c r="AE482" s="1">
        <v>3</v>
      </c>
      <c r="AF482" s="1">
        <v>11</v>
      </c>
      <c r="AG482" s="1">
        <v>67</v>
      </c>
      <c r="AH482" s="1">
        <v>2693</v>
      </c>
      <c r="AI482" s="11">
        <f t="shared" si="14"/>
        <v>7.3780821917808215</v>
      </c>
      <c r="AJ482" s="1">
        <v>0</v>
      </c>
      <c r="AK482" s="1">
        <v>0</v>
      </c>
      <c r="AL482" s="1">
        <v>1</v>
      </c>
      <c r="AM482" s="1">
        <v>0</v>
      </c>
      <c r="AN482" s="1">
        <v>0</v>
      </c>
      <c r="AO482" s="1">
        <v>0</v>
      </c>
      <c r="AP482" s="1">
        <v>0</v>
      </c>
      <c r="AQ482" s="1">
        <v>1</v>
      </c>
      <c r="AR482" s="1">
        <v>0</v>
      </c>
      <c r="AS482" s="1">
        <v>0</v>
      </c>
      <c r="AT482" s="1">
        <v>5</v>
      </c>
      <c r="AU482" s="1">
        <v>79</v>
      </c>
      <c r="AV482" s="1">
        <v>59235</v>
      </c>
    </row>
    <row r="483" spans="1:48" s="1" customFormat="1" x14ac:dyDescent="0.25">
      <c r="A483" s="1" t="str" cm="1">
        <f t="array" ref="A483">_xlfn.IFS(AG483&gt;=70,"70 and Older",AND(AG483&gt;=60,AG483&lt;70),"60-69",AND(AG483&gt;=50,AG483&lt;60),"50-59",AND(AG483&gt;=40,AG483&lt;50),"40-49",AND(AG483&gt;=30,AG483&lt;40),"30-39",AND(AG483&gt;=20,AG483&lt;30),"20-29")</f>
        <v>30-39</v>
      </c>
      <c r="B483" s="1" t="str" cm="1">
        <f t="array" ref="B483">_xlfn.IFS(AO483=1,$AO$1,AP483=1,$AP$1,AQ483=1,$AQ$1,AR483=1,$AR$1,AS483=1,$AS$1)</f>
        <v>Graduation</v>
      </c>
      <c r="C483" s="1" t="str" cm="1">
        <f t="array" ref="C483">_xlfn.IFS(AJ483=1,$AJ$1,AK483=1,$AK$1,AL483=1,$AL$1,AM483=1,$AM$1,AN483=1,$AN$1)</f>
        <v>Single</v>
      </c>
      <c r="D483" s="1">
        <v>0</v>
      </c>
      <c r="E483" s="1">
        <v>0</v>
      </c>
      <c r="F483" s="1" t="str" cm="1">
        <f t="array" ref="F483">_xlfn.IFS(AV483&lt;43783,"1.Low Income",AND(AV483&gt;=43783,AV483&lt;=64856),"2.Mid Income",AV483&gt;64856,"3.High Income")</f>
        <v>3.High Income</v>
      </c>
      <c r="G483" s="1" t="str" cm="1">
        <f t="array" ref="G483">_xlfn.IFS(AU483&lt;=30,"&lt;1 month",AND(AU483&gt;30,AU483&lt;=60),"1-2months",AU483&gt;60,"2months +")</f>
        <v>&lt;1 month</v>
      </c>
      <c r="H483" s="1" t="str" cm="1">
        <f t="array" ref="H483">_xlfn.IFS(AT483&lt;5,"&lt;5times",AND(AT483&gt;=5,AT483&lt;=10),"05-10times",AND(AT483&gt;=11,AT483&lt;=15),"11-15times",AT483&gt;=16,"16times or more")</f>
        <v>&lt;5times</v>
      </c>
      <c r="I483" s="1" t="s">
        <v>99</v>
      </c>
      <c r="J483" s="1" t="str">
        <f t="shared" si="15"/>
        <v>7-8 years</v>
      </c>
      <c r="K483" s="2">
        <v>243</v>
      </c>
      <c r="L483" s="2">
        <v>101</v>
      </c>
      <c r="M483" s="2">
        <v>405</v>
      </c>
      <c r="N483" s="2">
        <v>29</v>
      </c>
      <c r="O483" s="2">
        <v>40</v>
      </c>
      <c r="P483" s="2">
        <v>40</v>
      </c>
      <c r="Q483" s="8">
        <v>0</v>
      </c>
      <c r="R483" s="8">
        <v>0</v>
      </c>
      <c r="S483" s="8">
        <v>0</v>
      </c>
      <c r="T483" s="8">
        <v>0</v>
      </c>
      <c r="U483" s="8">
        <v>0</v>
      </c>
      <c r="V483" s="8">
        <v>0</v>
      </c>
      <c r="W483" s="6">
        <v>1</v>
      </c>
      <c r="X483" s="6">
        <v>4</v>
      </c>
      <c r="Y483" s="6">
        <v>5</v>
      </c>
      <c r="Z483" s="6">
        <v>6</v>
      </c>
      <c r="AB483" s="1">
        <v>787</v>
      </c>
      <c r="AC483" s="1">
        <v>749</v>
      </c>
      <c r="AD483" s="1">
        <v>0</v>
      </c>
      <c r="AE483" s="1">
        <v>3</v>
      </c>
      <c r="AF483" s="1">
        <v>11</v>
      </c>
      <c r="AG483" s="1">
        <v>38</v>
      </c>
      <c r="AH483" s="1">
        <v>2692</v>
      </c>
      <c r="AI483" s="11">
        <f t="shared" si="14"/>
        <v>7.375342465753425</v>
      </c>
      <c r="AJ483" s="1">
        <v>0</v>
      </c>
      <c r="AK483" s="1">
        <v>0</v>
      </c>
      <c r="AL483" s="1">
        <v>1</v>
      </c>
      <c r="AM483" s="1">
        <v>0</v>
      </c>
      <c r="AN483" s="1">
        <v>0</v>
      </c>
      <c r="AO483" s="1">
        <v>0</v>
      </c>
      <c r="AP483" s="1">
        <v>0</v>
      </c>
      <c r="AQ483" s="1">
        <v>1</v>
      </c>
      <c r="AR483" s="1">
        <v>0</v>
      </c>
      <c r="AS483" s="1">
        <v>0</v>
      </c>
      <c r="AT483" s="1">
        <v>1</v>
      </c>
      <c r="AU483" s="1">
        <v>6</v>
      </c>
      <c r="AV483" s="1">
        <v>83151</v>
      </c>
    </row>
    <row r="484" spans="1:48" s="1" customFormat="1" x14ac:dyDescent="0.25">
      <c r="A484" s="1" t="str" cm="1">
        <f t="array" ref="A484">_xlfn.IFS(AG484&gt;=70,"70 and Older",AND(AG484&gt;=60,AG484&lt;70),"60-69",AND(AG484&gt;=50,AG484&lt;60),"50-59",AND(AG484&gt;=40,AG484&lt;50),"40-49",AND(AG484&gt;=30,AG484&lt;40),"30-39",AND(AG484&gt;=20,AG484&lt;30),"20-29")</f>
        <v>50-59</v>
      </c>
      <c r="B484" s="1" t="str" cm="1">
        <f t="array" ref="B484">_xlfn.IFS(AO484=1,$AO$1,AP484=1,$AP$1,AQ484=1,$AQ$1,AR484=1,$AR$1,AS484=1,$AS$1)</f>
        <v>Master</v>
      </c>
      <c r="C484" s="1" t="str" cm="1">
        <f t="array" ref="C484">_xlfn.IFS(AJ484=1,$AJ$1,AK484=1,$AK$1,AL484=1,$AL$1,AM484=1,$AM$1,AN484=1,$AN$1)</f>
        <v>Single</v>
      </c>
      <c r="D484" s="1">
        <v>0</v>
      </c>
      <c r="E484" s="1">
        <v>1</v>
      </c>
      <c r="F484" s="1" t="str" cm="1">
        <f t="array" ref="F484">_xlfn.IFS(AV484&lt;43783,"1.Low Income",AND(AV484&gt;=43783,AV484&lt;=64856),"2.Mid Income",AV484&gt;64856,"3.High Income")</f>
        <v>3.High Income</v>
      </c>
      <c r="G484" s="1" t="str" cm="1">
        <f t="array" ref="G484">_xlfn.IFS(AU484&lt;=30,"&lt;1 month",AND(AU484&gt;30,AU484&lt;=60),"1-2months",AU484&gt;60,"2months +")</f>
        <v>&lt;1 month</v>
      </c>
      <c r="H484" s="1" t="str" cm="1">
        <f t="array" ref="H484">_xlfn.IFS(AT484&lt;5,"&lt;5times",AND(AT484&gt;=5,AT484&lt;=10),"05-10times",AND(AT484&gt;=11,AT484&lt;=15),"11-15times",AT484&gt;=16,"16times or more")</f>
        <v>&lt;5times</v>
      </c>
      <c r="I484" s="1" t="s">
        <v>99</v>
      </c>
      <c r="J484" s="1" t="str">
        <f t="shared" si="15"/>
        <v>7-8 years</v>
      </c>
      <c r="K484" s="2">
        <v>34</v>
      </c>
      <c r="L484" s="2">
        <v>1</v>
      </c>
      <c r="M484" s="2">
        <v>19</v>
      </c>
      <c r="N484" s="2">
        <v>2</v>
      </c>
      <c r="O484" s="2">
        <v>7</v>
      </c>
      <c r="P484" s="2">
        <v>0</v>
      </c>
      <c r="Q484" s="8">
        <v>0</v>
      </c>
      <c r="R484" s="8">
        <v>0</v>
      </c>
      <c r="S484" s="8">
        <v>0</v>
      </c>
      <c r="T484" s="8">
        <v>0</v>
      </c>
      <c r="U484" s="8">
        <v>0</v>
      </c>
      <c r="V484" s="8">
        <v>0</v>
      </c>
      <c r="W484" s="6">
        <v>1</v>
      </c>
      <c r="X484" s="6">
        <v>1</v>
      </c>
      <c r="Y484" s="6">
        <v>1</v>
      </c>
      <c r="Z484" s="6">
        <v>3</v>
      </c>
      <c r="AB484" s="1">
        <v>1037</v>
      </c>
      <c r="AC484" s="1">
        <v>946</v>
      </c>
      <c r="AD484" s="1">
        <v>0</v>
      </c>
      <c r="AE484" s="1">
        <v>3</v>
      </c>
      <c r="AF484" s="1">
        <v>11</v>
      </c>
      <c r="AG484" s="1">
        <v>53</v>
      </c>
      <c r="AH484" s="1">
        <v>2692</v>
      </c>
      <c r="AI484" s="11">
        <f t="shared" si="14"/>
        <v>7.375342465753425</v>
      </c>
      <c r="AJ484" s="1">
        <v>0</v>
      </c>
      <c r="AK484" s="1">
        <v>0</v>
      </c>
      <c r="AL484" s="1">
        <v>1</v>
      </c>
      <c r="AM484" s="1">
        <v>0</v>
      </c>
      <c r="AN484" s="1">
        <v>0</v>
      </c>
      <c r="AO484" s="1">
        <v>0</v>
      </c>
      <c r="AP484" s="1">
        <v>0</v>
      </c>
      <c r="AQ484" s="1">
        <v>0</v>
      </c>
      <c r="AR484" s="1">
        <v>1</v>
      </c>
      <c r="AS484" s="1">
        <v>0</v>
      </c>
      <c r="AT484" s="1">
        <v>1</v>
      </c>
      <c r="AU484" s="1">
        <v>1</v>
      </c>
      <c r="AV484" s="1">
        <v>82584</v>
      </c>
    </row>
    <row r="485" spans="1:48" s="1" customFormat="1" x14ac:dyDescent="0.25">
      <c r="A485" s="1" t="str" cm="1">
        <f t="array" ref="A485">_xlfn.IFS(AG485&gt;=70,"70 and Older",AND(AG485&gt;=60,AG485&lt;70),"60-69",AND(AG485&gt;=50,AG485&lt;60),"50-59",AND(AG485&gt;=40,AG485&lt;50),"40-49",AND(AG485&gt;=30,AG485&lt;40),"30-39",AND(AG485&gt;=20,AG485&lt;30),"20-29")</f>
        <v>40-49</v>
      </c>
      <c r="B485" s="1" t="str" cm="1">
        <f t="array" ref="B485">_xlfn.IFS(AO485=1,$AO$1,AP485=1,$AP$1,AQ485=1,$AQ$1,AR485=1,$AR$1,AS485=1,$AS$1)</f>
        <v>Graduation</v>
      </c>
      <c r="C485" s="1" t="str" cm="1">
        <f t="array" ref="C485">_xlfn.IFS(AJ485=1,$AJ$1,AK485=1,$AK$1,AL485=1,$AL$1,AM485=1,$AM$1,AN485=1,$AN$1)</f>
        <v>Together</v>
      </c>
      <c r="D485" s="1">
        <v>1</v>
      </c>
      <c r="E485" s="1">
        <v>0</v>
      </c>
      <c r="F485" s="1" t="str" cm="1">
        <f t="array" ref="F485">_xlfn.IFS(AV485&lt;43783,"1.Low Income",AND(AV485&gt;=43783,AV485&lt;=64856),"2.Mid Income",AV485&gt;64856,"3.High Income")</f>
        <v>3.High Income</v>
      </c>
      <c r="G485" s="1" t="str" cm="1">
        <f t="array" ref="G485">_xlfn.IFS(AU485&lt;=30,"&lt;1 month",AND(AU485&gt;30,AU485&lt;=60),"1-2months",AU485&gt;60,"2months +")</f>
        <v>&lt;1 month</v>
      </c>
      <c r="H485" s="1" t="str" cm="1">
        <f t="array" ref="H485">_xlfn.IFS(AT485&lt;5,"&lt;5times",AND(AT485&gt;=5,AT485&lt;=10),"05-10times",AND(AT485&gt;=11,AT485&lt;=15),"11-15times",AT485&gt;=16,"16times or more")</f>
        <v>&lt;5times</v>
      </c>
      <c r="I485" s="1" t="s">
        <v>99</v>
      </c>
      <c r="J485" s="1" t="str">
        <f t="shared" si="15"/>
        <v>7-8 years</v>
      </c>
      <c r="K485" s="2">
        <v>19</v>
      </c>
      <c r="L485" s="2">
        <v>7</v>
      </c>
      <c r="M485" s="2">
        <v>19</v>
      </c>
      <c r="N485" s="2">
        <v>0</v>
      </c>
      <c r="O485" s="2">
        <v>1</v>
      </c>
      <c r="P485" s="2">
        <v>24</v>
      </c>
      <c r="Q485" s="8">
        <v>0</v>
      </c>
      <c r="R485" s="8">
        <v>0</v>
      </c>
      <c r="S485" s="8">
        <v>0</v>
      </c>
      <c r="T485" s="8">
        <v>0</v>
      </c>
      <c r="U485" s="8">
        <v>0</v>
      </c>
      <c r="V485" s="8">
        <v>0</v>
      </c>
      <c r="W485" s="6">
        <v>1</v>
      </c>
      <c r="X485" s="6">
        <v>2</v>
      </c>
      <c r="Y485" s="6">
        <v>1</v>
      </c>
      <c r="Z485" s="6">
        <v>2</v>
      </c>
      <c r="AB485" s="1">
        <v>41</v>
      </c>
      <c r="AC485" s="1">
        <v>41</v>
      </c>
      <c r="AD485" s="1">
        <v>0</v>
      </c>
      <c r="AE485" s="1">
        <v>3</v>
      </c>
      <c r="AF485" s="1">
        <v>11</v>
      </c>
      <c r="AG485" s="1">
        <v>42</v>
      </c>
      <c r="AH485" s="1">
        <v>2692</v>
      </c>
      <c r="AI485" s="11">
        <f t="shared" si="14"/>
        <v>7.375342465753425</v>
      </c>
      <c r="AJ485" s="1">
        <v>0</v>
      </c>
      <c r="AK485" s="1">
        <v>0</v>
      </c>
      <c r="AL485" s="1">
        <v>0</v>
      </c>
      <c r="AM485" s="1">
        <v>1</v>
      </c>
      <c r="AN485" s="1">
        <v>0</v>
      </c>
      <c r="AO485" s="1">
        <v>0</v>
      </c>
      <c r="AP485" s="1">
        <v>0</v>
      </c>
      <c r="AQ485" s="1">
        <v>1</v>
      </c>
      <c r="AR485" s="1">
        <v>0</v>
      </c>
      <c r="AS485" s="1">
        <v>0</v>
      </c>
      <c r="AT485" s="1">
        <v>4</v>
      </c>
      <c r="AU485" s="1">
        <v>0</v>
      </c>
      <c r="AV485" s="1">
        <v>65695</v>
      </c>
    </row>
    <row r="486" spans="1:48" s="1" customFormat="1" x14ac:dyDescent="0.25">
      <c r="A486" s="1" t="str" cm="1">
        <f t="array" ref="A486">_xlfn.IFS(AG486&gt;=70,"70 and Older",AND(AG486&gt;=60,AG486&lt;70),"60-69",AND(AG486&gt;=50,AG486&lt;60),"50-59",AND(AG486&gt;=40,AG486&lt;50),"40-49",AND(AG486&gt;=30,AG486&lt;40),"30-39",AND(AG486&gt;=20,AG486&lt;30),"20-29")</f>
        <v>50-59</v>
      </c>
      <c r="B486" s="1" t="str" cm="1">
        <f t="array" ref="B486">_xlfn.IFS(AO486=1,$AO$1,AP486=1,$AP$1,AQ486=1,$AQ$1,AR486=1,$AR$1,AS486=1,$AS$1)</f>
        <v>Graduation</v>
      </c>
      <c r="C486" s="1" t="str" cm="1">
        <f t="array" ref="C486">_xlfn.IFS(AJ486=1,$AJ$1,AK486=1,$AK$1,AL486=1,$AL$1,AM486=1,$AM$1,AN486=1,$AN$1)</f>
        <v>Divorced</v>
      </c>
      <c r="D486" s="1">
        <v>1</v>
      </c>
      <c r="E486" s="1">
        <v>0</v>
      </c>
      <c r="F486" s="1" t="str" cm="1">
        <f t="array" ref="F486">_xlfn.IFS(AV486&lt;43783,"1.Low Income",AND(AV486&gt;=43783,AV486&lt;=64856),"2.Mid Income",AV486&gt;64856,"3.High Income")</f>
        <v>3.High Income</v>
      </c>
      <c r="G486" s="1" t="str" cm="1">
        <f t="array" ref="G486">_xlfn.IFS(AU486&lt;=30,"&lt;1 month",AND(AU486&gt;30,AU486&lt;=60),"1-2months",AU486&gt;60,"2months +")</f>
        <v>1-2months</v>
      </c>
      <c r="H486" s="1" t="str" cm="1">
        <f t="array" ref="H486">_xlfn.IFS(AT486&lt;5,"&lt;5times",AND(AT486&gt;=5,AT486&lt;=10),"05-10times",AND(AT486&gt;=11,AT486&lt;=15),"11-15times",AT486&gt;=16,"16times or more")</f>
        <v>&lt;5times</v>
      </c>
      <c r="I486" s="1" t="s">
        <v>99</v>
      </c>
      <c r="J486" s="1" t="str">
        <f t="shared" si="15"/>
        <v>7-8 years</v>
      </c>
      <c r="K486" s="2">
        <v>16</v>
      </c>
      <c r="L486" s="2">
        <v>3</v>
      </c>
      <c r="M486" s="2">
        <v>15</v>
      </c>
      <c r="N486" s="2">
        <v>2</v>
      </c>
      <c r="O486" s="2">
        <v>1</v>
      </c>
      <c r="P486" s="2">
        <v>11</v>
      </c>
      <c r="Q486" s="8">
        <v>0</v>
      </c>
      <c r="R486" s="8">
        <v>0</v>
      </c>
      <c r="S486" s="8">
        <v>0</v>
      </c>
      <c r="T486" s="8">
        <v>0</v>
      </c>
      <c r="U486" s="8">
        <v>0</v>
      </c>
      <c r="V486" s="8">
        <v>0</v>
      </c>
      <c r="W486" s="6">
        <v>1</v>
      </c>
      <c r="X486" s="6">
        <v>1</v>
      </c>
      <c r="Y486" s="6">
        <v>0</v>
      </c>
      <c r="Z486" s="6">
        <v>3</v>
      </c>
      <c r="AB486" s="1">
        <v>34</v>
      </c>
      <c r="AC486" s="1">
        <v>32</v>
      </c>
      <c r="AD486" s="1">
        <v>0</v>
      </c>
      <c r="AE486" s="1">
        <v>3</v>
      </c>
      <c r="AF486" s="1">
        <v>11</v>
      </c>
      <c r="AG486" s="1">
        <v>58</v>
      </c>
      <c r="AH486" s="1">
        <v>2692</v>
      </c>
      <c r="AI486" s="11">
        <f t="shared" si="14"/>
        <v>7.375342465753425</v>
      </c>
      <c r="AJ486" s="1">
        <v>1</v>
      </c>
      <c r="AK486" s="1">
        <v>0</v>
      </c>
      <c r="AL486" s="1">
        <v>0</v>
      </c>
      <c r="AM486" s="1">
        <v>0</v>
      </c>
      <c r="AN486" s="1">
        <v>0</v>
      </c>
      <c r="AO486" s="1">
        <v>0</v>
      </c>
      <c r="AP486" s="1">
        <v>0</v>
      </c>
      <c r="AQ486" s="1">
        <v>1</v>
      </c>
      <c r="AR486" s="1">
        <v>0</v>
      </c>
      <c r="AS486" s="1">
        <v>0</v>
      </c>
      <c r="AT486" s="1">
        <v>4</v>
      </c>
      <c r="AU486" s="1">
        <v>37</v>
      </c>
      <c r="AV486" s="1">
        <v>65324</v>
      </c>
    </row>
    <row r="487" spans="1:48" s="1" customFormat="1" x14ac:dyDescent="0.25">
      <c r="A487" s="1" t="str" cm="1">
        <f t="array" ref="A487">_xlfn.IFS(AG487&gt;=70,"70 and Older",AND(AG487&gt;=60,AG487&lt;70),"60-69",AND(AG487&gt;=50,AG487&lt;60),"50-59",AND(AG487&gt;=40,AG487&lt;50),"40-49",AND(AG487&gt;=30,AG487&lt;40),"30-39",AND(AG487&gt;=20,AG487&lt;30),"20-29")</f>
        <v>50-59</v>
      </c>
      <c r="B487" s="1" t="str" cm="1">
        <f t="array" ref="B487">_xlfn.IFS(AO487=1,$AO$1,AP487=1,$AP$1,AQ487=1,$AQ$1,AR487=1,$AR$1,AS487=1,$AS$1)</f>
        <v>Master</v>
      </c>
      <c r="C487" s="1" t="str" cm="1">
        <f t="array" ref="C487">_xlfn.IFS(AJ487=1,$AJ$1,AK487=1,$AK$1,AL487=1,$AL$1,AM487=1,$AM$1,AN487=1,$AN$1)</f>
        <v>Single</v>
      </c>
      <c r="D487" s="1">
        <v>0</v>
      </c>
      <c r="E487" s="1">
        <v>1</v>
      </c>
      <c r="F487" s="1" t="str" cm="1">
        <f t="array" ref="F487">_xlfn.IFS(AV487&lt;43783,"1.Low Income",AND(AV487&gt;=43783,AV487&lt;=64856),"2.Mid Income",AV487&gt;64856,"3.High Income")</f>
        <v>2.Mid Income</v>
      </c>
      <c r="G487" s="1" t="str" cm="1">
        <f t="array" ref="G487">_xlfn.IFS(AU487&lt;=30,"&lt;1 month",AND(AU487&gt;30,AU487&lt;=60),"1-2months",AU487&gt;60,"2months +")</f>
        <v>1-2months</v>
      </c>
      <c r="H487" s="1" t="str" cm="1">
        <f t="array" ref="H487">_xlfn.IFS(AT487&lt;5,"&lt;5times",AND(AT487&gt;=5,AT487&lt;=10),"05-10times",AND(AT487&gt;=11,AT487&lt;=15),"11-15times",AT487&gt;=16,"16times or more")</f>
        <v>05-10times</v>
      </c>
      <c r="I487" s="1" t="s">
        <v>99</v>
      </c>
      <c r="J487" s="1" t="str">
        <f t="shared" si="15"/>
        <v>7-8 years</v>
      </c>
      <c r="K487" s="2">
        <v>675</v>
      </c>
      <c r="L487" s="2">
        <v>0</v>
      </c>
      <c r="M487" s="2">
        <v>85</v>
      </c>
      <c r="N487" s="2">
        <v>10</v>
      </c>
      <c r="O487" s="2">
        <v>7</v>
      </c>
      <c r="P487" s="2">
        <v>77</v>
      </c>
      <c r="Q487" s="8">
        <v>0</v>
      </c>
      <c r="R487" s="8">
        <v>0</v>
      </c>
      <c r="S487" s="8">
        <v>0</v>
      </c>
      <c r="T487" s="8">
        <v>0</v>
      </c>
      <c r="U487" s="8">
        <v>0</v>
      </c>
      <c r="V487" s="8">
        <v>0</v>
      </c>
      <c r="W487" s="6">
        <v>5</v>
      </c>
      <c r="X487" s="6">
        <v>10</v>
      </c>
      <c r="Y487" s="6">
        <v>3</v>
      </c>
      <c r="Z487" s="6">
        <v>8</v>
      </c>
      <c r="AB487" s="1">
        <v>770</v>
      </c>
      <c r="AC487" s="1">
        <v>640</v>
      </c>
      <c r="AD487" s="1">
        <v>0</v>
      </c>
      <c r="AE487" s="1">
        <v>3</v>
      </c>
      <c r="AF487" s="1">
        <v>11</v>
      </c>
      <c r="AG487" s="1">
        <v>56</v>
      </c>
      <c r="AH487" s="1">
        <v>2692</v>
      </c>
      <c r="AI487" s="11">
        <f t="shared" si="14"/>
        <v>7.375342465753425</v>
      </c>
      <c r="AJ487" s="1">
        <v>0</v>
      </c>
      <c r="AK487" s="1">
        <v>0</v>
      </c>
      <c r="AL487" s="1">
        <v>1</v>
      </c>
      <c r="AM487" s="1">
        <v>0</v>
      </c>
      <c r="AN487" s="1">
        <v>0</v>
      </c>
      <c r="AO487" s="1">
        <v>0</v>
      </c>
      <c r="AP487" s="1">
        <v>0</v>
      </c>
      <c r="AQ487" s="1">
        <v>0</v>
      </c>
      <c r="AR487" s="1">
        <v>1</v>
      </c>
      <c r="AS487" s="1">
        <v>0</v>
      </c>
      <c r="AT487" s="1">
        <v>5</v>
      </c>
      <c r="AU487" s="1">
        <v>48</v>
      </c>
      <c r="AV487" s="1">
        <v>62972</v>
      </c>
    </row>
    <row r="488" spans="1:48" s="1" customFormat="1" x14ac:dyDescent="0.25">
      <c r="A488" s="1" t="str" cm="1">
        <f t="array" ref="A488">_xlfn.IFS(AG488&gt;=70,"70 and Older",AND(AG488&gt;=60,AG488&lt;70),"60-69",AND(AG488&gt;=50,AG488&lt;60),"50-59",AND(AG488&gt;=40,AG488&lt;50),"40-49",AND(AG488&gt;=30,AG488&lt;40),"30-39",AND(AG488&gt;=20,AG488&lt;30),"20-29")</f>
        <v>40-49</v>
      </c>
      <c r="B488" s="1" t="str" cm="1">
        <f t="array" ref="B488">_xlfn.IFS(AO488=1,$AO$1,AP488=1,$AP$1,AQ488=1,$AQ$1,AR488=1,$AR$1,AS488=1,$AS$1)</f>
        <v>Graduation</v>
      </c>
      <c r="C488" s="1" t="str" cm="1">
        <f t="array" ref="C488">_xlfn.IFS(AJ488=1,$AJ$1,AK488=1,$AK$1,AL488=1,$AL$1,AM488=1,$AM$1,AN488=1,$AN$1)</f>
        <v>Together</v>
      </c>
      <c r="D488" s="1">
        <v>0</v>
      </c>
      <c r="E488" s="1">
        <v>0</v>
      </c>
      <c r="F488" s="1" t="str" cm="1">
        <f t="array" ref="F488">_xlfn.IFS(AV488&lt;43783,"1.Low Income",AND(AV488&gt;=43783,AV488&lt;=64856),"2.Mid Income",AV488&gt;64856,"3.High Income")</f>
        <v>2.Mid Income</v>
      </c>
      <c r="G488" s="1" t="str" cm="1">
        <f t="array" ref="G488">_xlfn.IFS(AU488&lt;=30,"&lt;1 month",AND(AU488&gt;30,AU488&lt;=60),"1-2months",AU488&gt;60,"2months +")</f>
        <v>2months +</v>
      </c>
      <c r="H488" s="1" t="str" cm="1">
        <f t="array" ref="H488">_xlfn.IFS(AT488&lt;5,"&lt;5times",AND(AT488&gt;=5,AT488&lt;=10),"05-10times",AND(AT488&gt;=11,AT488&lt;=15),"11-15times",AT488&gt;=16,"16times or more")</f>
        <v>05-10times</v>
      </c>
      <c r="I488" s="1" t="s">
        <v>99</v>
      </c>
      <c r="J488" s="1" t="str">
        <f t="shared" si="15"/>
        <v>7-8 years</v>
      </c>
      <c r="K488" s="2">
        <v>12</v>
      </c>
      <c r="L488" s="2">
        <v>4</v>
      </c>
      <c r="M488" s="2">
        <v>19</v>
      </c>
      <c r="N488" s="2">
        <v>12</v>
      </c>
      <c r="O488" s="2">
        <v>6</v>
      </c>
      <c r="P488" s="2">
        <v>14</v>
      </c>
      <c r="Q488" s="8">
        <v>0</v>
      </c>
      <c r="R488" s="8">
        <v>0</v>
      </c>
      <c r="S488" s="8">
        <v>0</v>
      </c>
      <c r="T488" s="8">
        <v>0</v>
      </c>
      <c r="U488" s="8">
        <v>0</v>
      </c>
      <c r="V488" s="8">
        <v>0</v>
      </c>
      <c r="W488" s="6">
        <v>1</v>
      </c>
      <c r="X488" s="6">
        <v>2</v>
      </c>
      <c r="Y488" s="6">
        <v>0</v>
      </c>
      <c r="Z488" s="6">
        <v>3</v>
      </c>
      <c r="AB488" s="1">
        <v>55</v>
      </c>
      <c r="AC488" s="1">
        <v>33</v>
      </c>
      <c r="AD488" s="1">
        <v>0</v>
      </c>
      <c r="AE488" s="1">
        <v>3</v>
      </c>
      <c r="AF488" s="1">
        <v>11</v>
      </c>
      <c r="AG488" s="1">
        <v>48</v>
      </c>
      <c r="AH488" s="1">
        <v>2692</v>
      </c>
      <c r="AI488" s="11">
        <f t="shared" si="14"/>
        <v>7.375342465753425</v>
      </c>
      <c r="AJ488" s="1">
        <v>0</v>
      </c>
      <c r="AK488" s="1">
        <v>0</v>
      </c>
      <c r="AL488" s="1">
        <v>0</v>
      </c>
      <c r="AM488" s="1">
        <v>1</v>
      </c>
      <c r="AN488" s="1">
        <v>0</v>
      </c>
      <c r="AO488" s="1">
        <v>0</v>
      </c>
      <c r="AP488" s="1">
        <v>0</v>
      </c>
      <c r="AQ488" s="1">
        <v>1</v>
      </c>
      <c r="AR488" s="1">
        <v>0</v>
      </c>
      <c r="AS488" s="1">
        <v>0</v>
      </c>
      <c r="AT488" s="1">
        <v>5</v>
      </c>
      <c r="AU488" s="1">
        <v>69</v>
      </c>
      <c r="AV488" s="1">
        <v>59754</v>
      </c>
    </row>
    <row r="489" spans="1:48" s="1" customFormat="1" x14ac:dyDescent="0.25">
      <c r="A489" s="1" t="str" cm="1">
        <f t="array" ref="A489">_xlfn.IFS(AG489&gt;=70,"70 and Older",AND(AG489&gt;=60,AG489&lt;70),"60-69",AND(AG489&gt;=50,AG489&lt;60),"50-59",AND(AG489&gt;=40,AG489&lt;50),"40-49",AND(AG489&gt;=30,AG489&lt;40),"30-39",AND(AG489&gt;=20,AG489&lt;30),"20-29")</f>
        <v>30-39</v>
      </c>
      <c r="B489" s="1" t="str" cm="1">
        <f t="array" ref="B489">_xlfn.IFS(AO489=1,$AO$1,AP489=1,$AP$1,AQ489=1,$AQ$1,AR489=1,$AR$1,AS489=1,$AS$1)</f>
        <v>Graduation</v>
      </c>
      <c r="C489" s="1" t="str" cm="1">
        <f t="array" ref="C489">_xlfn.IFS(AJ489=1,$AJ$1,AK489=1,$AK$1,AL489=1,$AL$1,AM489=1,$AM$1,AN489=1,$AN$1)</f>
        <v>Married</v>
      </c>
      <c r="D489" s="1">
        <v>0</v>
      </c>
      <c r="E489" s="1">
        <v>1</v>
      </c>
      <c r="F489" s="1" t="str" cm="1">
        <f t="array" ref="F489">_xlfn.IFS(AV489&lt;43783,"1.Low Income",AND(AV489&gt;=43783,AV489&lt;=64856),"2.Mid Income",AV489&gt;64856,"3.High Income")</f>
        <v>3.High Income</v>
      </c>
      <c r="G489" s="1" t="str" cm="1">
        <f t="array" ref="G489">_xlfn.IFS(AU489&lt;=30,"&lt;1 month",AND(AU489&gt;30,AU489&lt;=60),"1-2months",AU489&gt;60,"2months +")</f>
        <v>&lt;1 month</v>
      </c>
      <c r="H489" s="1" t="str" cm="1">
        <f t="array" ref="H489">_xlfn.IFS(AT489&lt;5,"&lt;5times",AND(AT489&gt;=5,AT489&lt;=10),"05-10times",AND(AT489&gt;=11,AT489&lt;=15),"11-15times",AT489&gt;=16,"16times or more")</f>
        <v>&lt;5times</v>
      </c>
      <c r="I489" s="1" t="s">
        <v>99</v>
      </c>
      <c r="J489" s="1" t="str">
        <f t="shared" si="15"/>
        <v>7-8 years</v>
      </c>
      <c r="K489" s="2">
        <v>371</v>
      </c>
      <c r="L489" s="2">
        <v>159</v>
      </c>
      <c r="M489" s="2">
        <v>194</v>
      </c>
      <c r="N489" s="2">
        <v>58</v>
      </c>
      <c r="O489" s="2">
        <v>106</v>
      </c>
      <c r="P489" s="2">
        <v>141</v>
      </c>
      <c r="Q489" s="8">
        <v>0</v>
      </c>
      <c r="R489" s="8">
        <v>0</v>
      </c>
      <c r="S489" s="8">
        <v>0</v>
      </c>
      <c r="T489" s="8">
        <v>0</v>
      </c>
      <c r="U489" s="8">
        <v>0</v>
      </c>
      <c r="V489" s="8">
        <v>0</v>
      </c>
      <c r="W489" s="6">
        <v>4</v>
      </c>
      <c r="X489" s="6">
        <v>4</v>
      </c>
      <c r="Y489" s="6">
        <v>3</v>
      </c>
      <c r="Z489" s="6">
        <v>6</v>
      </c>
      <c r="AB489" s="1">
        <v>1277</v>
      </c>
      <c r="AC489" s="1">
        <v>1188</v>
      </c>
      <c r="AD489" s="1">
        <v>0</v>
      </c>
      <c r="AE489" s="1">
        <v>3</v>
      </c>
      <c r="AF489" s="1">
        <v>11</v>
      </c>
      <c r="AG489" s="1">
        <v>32</v>
      </c>
      <c r="AH489" s="1">
        <v>2691</v>
      </c>
      <c r="AI489" s="11">
        <f t="shared" si="14"/>
        <v>7.3726027397260276</v>
      </c>
      <c r="AJ489" s="1">
        <v>0</v>
      </c>
      <c r="AK489" s="1">
        <v>1</v>
      </c>
      <c r="AL489" s="1">
        <v>0</v>
      </c>
      <c r="AM489" s="1">
        <v>0</v>
      </c>
      <c r="AN489" s="1">
        <v>0</v>
      </c>
      <c r="AO489" s="1">
        <v>0</v>
      </c>
      <c r="AP489" s="1">
        <v>0</v>
      </c>
      <c r="AQ489" s="1">
        <v>1</v>
      </c>
      <c r="AR489" s="1">
        <v>0</v>
      </c>
      <c r="AS489" s="1">
        <v>0</v>
      </c>
      <c r="AT489" s="1">
        <v>2</v>
      </c>
      <c r="AU489" s="1">
        <v>13</v>
      </c>
      <c r="AV489" s="1">
        <v>80910</v>
      </c>
    </row>
    <row r="490" spans="1:48" s="1" customFormat="1" x14ac:dyDescent="0.25">
      <c r="A490" s="1" t="str" cm="1">
        <f t="array" ref="A490">_xlfn.IFS(AG490&gt;=70,"70 and Older",AND(AG490&gt;=60,AG490&lt;70),"60-69",AND(AG490&gt;=50,AG490&lt;60),"50-59",AND(AG490&gt;=40,AG490&lt;50),"40-49",AND(AG490&gt;=30,AG490&lt;40),"30-39",AND(AG490&gt;=20,AG490&lt;30),"20-29")</f>
        <v>70 and Older</v>
      </c>
      <c r="B490" s="1" t="str" cm="1">
        <f t="array" ref="B490">_xlfn.IFS(AO490=1,$AO$1,AP490=1,$AP$1,AQ490=1,$AQ$1,AR490=1,$AR$1,AS490=1,$AS$1)</f>
        <v>Graduation</v>
      </c>
      <c r="C490" s="1" t="str" cm="1">
        <f t="array" ref="C490">_xlfn.IFS(AJ490=1,$AJ$1,AK490=1,$AK$1,AL490=1,$AL$1,AM490=1,$AM$1,AN490=1,$AN$1)</f>
        <v>Together</v>
      </c>
      <c r="D490" s="1">
        <v>0</v>
      </c>
      <c r="E490" s="1">
        <v>0</v>
      </c>
      <c r="F490" s="1" t="str" cm="1">
        <f t="array" ref="F490">_xlfn.IFS(AV490&lt;43783,"1.Low Income",AND(AV490&gt;=43783,AV490&lt;=64856),"2.Mid Income",AV490&gt;64856,"3.High Income")</f>
        <v>3.High Income</v>
      </c>
      <c r="G490" s="1" t="str" cm="1">
        <f t="array" ref="G490">_xlfn.IFS(AU490&lt;=30,"&lt;1 month",AND(AU490&gt;30,AU490&lt;=60),"1-2months",AU490&gt;60,"2months +")</f>
        <v>2months +</v>
      </c>
      <c r="H490" s="1" t="str" cm="1">
        <f t="array" ref="H490">_xlfn.IFS(AT490&lt;5,"&lt;5times",AND(AT490&gt;=5,AT490&lt;=10),"05-10times",AND(AT490&gt;=11,AT490&lt;=15),"11-15times",AT490&gt;=16,"16times or more")</f>
        <v>&lt;5times</v>
      </c>
      <c r="I490" s="1" t="s">
        <v>99</v>
      </c>
      <c r="J490" s="1" t="str">
        <f t="shared" si="15"/>
        <v>7-8 years</v>
      </c>
      <c r="K490" s="2">
        <v>728</v>
      </c>
      <c r="L490" s="2">
        <v>17</v>
      </c>
      <c r="M490" s="2">
        <v>133</v>
      </c>
      <c r="N490" s="2">
        <v>11</v>
      </c>
      <c r="O490" s="2">
        <v>8</v>
      </c>
      <c r="P490" s="2">
        <v>124</v>
      </c>
      <c r="Q490" s="8">
        <v>0</v>
      </c>
      <c r="R490" s="8">
        <v>0</v>
      </c>
      <c r="S490" s="8">
        <v>1</v>
      </c>
      <c r="T490" s="8">
        <v>0</v>
      </c>
      <c r="U490" s="8">
        <v>0</v>
      </c>
      <c r="V490" s="8">
        <v>0</v>
      </c>
      <c r="W490" s="6">
        <v>1</v>
      </c>
      <c r="X490" s="6">
        <v>7</v>
      </c>
      <c r="Y490" s="6">
        <v>3</v>
      </c>
      <c r="Z490" s="6">
        <v>13</v>
      </c>
      <c r="AB490" s="1">
        <v>485</v>
      </c>
      <c r="AC490" s="1">
        <v>466</v>
      </c>
      <c r="AD490" s="1">
        <v>0</v>
      </c>
      <c r="AE490" s="1">
        <v>3</v>
      </c>
      <c r="AF490" s="1">
        <v>11</v>
      </c>
      <c r="AG490" s="1">
        <v>70</v>
      </c>
      <c r="AH490" s="1">
        <v>2691</v>
      </c>
      <c r="AI490" s="11">
        <f t="shared" si="14"/>
        <v>7.3726027397260276</v>
      </c>
      <c r="AJ490" s="1">
        <v>0</v>
      </c>
      <c r="AK490" s="1">
        <v>0</v>
      </c>
      <c r="AL490" s="1">
        <v>0</v>
      </c>
      <c r="AM490" s="1">
        <v>1</v>
      </c>
      <c r="AN490" s="1">
        <v>0</v>
      </c>
      <c r="AO490" s="1">
        <v>0</v>
      </c>
      <c r="AP490" s="1">
        <v>0</v>
      </c>
      <c r="AQ490" s="1">
        <v>1</v>
      </c>
      <c r="AR490" s="1">
        <v>0</v>
      </c>
      <c r="AS490" s="1">
        <v>0</v>
      </c>
      <c r="AT490" s="1">
        <v>3</v>
      </c>
      <c r="AU490" s="1">
        <v>90</v>
      </c>
      <c r="AV490" s="1">
        <v>70179</v>
      </c>
    </row>
    <row r="491" spans="1:48" s="1" customFormat="1" x14ac:dyDescent="0.25">
      <c r="A491" s="1" t="str" cm="1">
        <f t="array" ref="A491">_xlfn.IFS(AG491&gt;=70,"70 and Older",AND(AG491&gt;=60,AG491&lt;70),"60-69",AND(AG491&gt;=50,AG491&lt;60),"50-59",AND(AG491&gt;=40,AG491&lt;50),"40-49",AND(AG491&gt;=30,AG491&lt;40),"30-39",AND(AG491&gt;=20,AG491&lt;30),"20-29")</f>
        <v>30-39</v>
      </c>
      <c r="B491" s="1" t="str" cm="1">
        <f t="array" ref="B491">_xlfn.IFS(AO491=1,$AO$1,AP491=1,$AP$1,AQ491=1,$AQ$1,AR491=1,$AR$1,AS491=1,$AS$1)</f>
        <v>Master</v>
      </c>
      <c r="C491" s="1" t="str" cm="1">
        <f t="array" ref="C491">_xlfn.IFS(AJ491=1,$AJ$1,AK491=1,$AK$1,AL491=1,$AL$1,AM491=1,$AM$1,AN491=1,$AN$1)</f>
        <v>Together</v>
      </c>
      <c r="D491" s="1">
        <v>1</v>
      </c>
      <c r="E491" s="1">
        <v>0</v>
      </c>
      <c r="F491" s="1" t="str" cm="1">
        <f t="array" ref="F491">_xlfn.IFS(AV491&lt;43783,"1.Low Income",AND(AV491&gt;=43783,AV491&lt;=64856),"2.Mid Income",AV491&gt;64856,"3.High Income")</f>
        <v>3.High Income</v>
      </c>
      <c r="G491" s="1" t="str" cm="1">
        <f t="array" ref="G491">_xlfn.IFS(AU491&lt;=30,"&lt;1 month",AND(AU491&gt;30,AU491&lt;=60),"1-2months",AU491&gt;60,"2months +")</f>
        <v>1-2months</v>
      </c>
      <c r="H491" s="1" t="str" cm="1">
        <f t="array" ref="H491">_xlfn.IFS(AT491&lt;5,"&lt;5times",AND(AT491&gt;=5,AT491&lt;=10),"05-10times",AND(AT491&gt;=11,AT491&lt;=15),"11-15times",AT491&gt;=16,"16times or more")</f>
        <v>&lt;5times</v>
      </c>
      <c r="I491" s="1" t="s">
        <v>99</v>
      </c>
      <c r="J491" s="1" t="str">
        <f t="shared" si="15"/>
        <v>7-8 years</v>
      </c>
      <c r="K491" s="2">
        <v>13</v>
      </c>
      <c r="L491" s="2">
        <v>11</v>
      </c>
      <c r="M491" s="2">
        <v>24</v>
      </c>
      <c r="N491" s="2">
        <v>13</v>
      </c>
      <c r="O491" s="2">
        <v>8</v>
      </c>
      <c r="P491" s="2">
        <v>40</v>
      </c>
      <c r="Q491" s="8">
        <v>0</v>
      </c>
      <c r="R491" s="8">
        <v>0</v>
      </c>
      <c r="S491" s="8">
        <v>0</v>
      </c>
      <c r="T491" s="8">
        <v>0</v>
      </c>
      <c r="U491" s="8">
        <v>0</v>
      </c>
      <c r="V491" s="8">
        <v>0</v>
      </c>
      <c r="W491" s="6">
        <v>2</v>
      </c>
      <c r="X491" s="6">
        <v>3</v>
      </c>
      <c r="Y491" s="6">
        <v>0</v>
      </c>
      <c r="Z491" s="6">
        <v>4</v>
      </c>
      <c r="AB491" s="1">
        <v>89</v>
      </c>
      <c r="AC491" s="1">
        <v>78</v>
      </c>
      <c r="AD491" s="1">
        <v>0</v>
      </c>
      <c r="AE491" s="1">
        <v>3</v>
      </c>
      <c r="AF491" s="1">
        <v>11</v>
      </c>
      <c r="AG491" s="1">
        <v>34</v>
      </c>
      <c r="AH491" s="1">
        <v>2691</v>
      </c>
      <c r="AI491" s="11">
        <f t="shared" si="14"/>
        <v>7.3726027397260276</v>
      </c>
      <c r="AJ491" s="1">
        <v>0</v>
      </c>
      <c r="AK491" s="1">
        <v>0</v>
      </c>
      <c r="AL491" s="1">
        <v>0</v>
      </c>
      <c r="AM491" s="1">
        <v>1</v>
      </c>
      <c r="AN491" s="1">
        <v>0</v>
      </c>
      <c r="AO491" s="1">
        <v>0</v>
      </c>
      <c r="AP491" s="1">
        <v>0</v>
      </c>
      <c r="AQ491" s="1">
        <v>0</v>
      </c>
      <c r="AR491" s="1">
        <v>1</v>
      </c>
      <c r="AS491" s="1">
        <v>0</v>
      </c>
      <c r="AT491" s="1">
        <v>3</v>
      </c>
      <c r="AU491" s="1">
        <v>36</v>
      </c>
      <c r="AV491" s="1">
        <v>69805</v>
      </c>
    </row>
    <row r="492" spans="1:48" s="1" customFormat="1" x14ac:dyDescent="0.25">
      <c r="A492" s="1" t="str" cm="1">
        <f t="array" ref="A492">_xlfn.IFS(AG492&gt;=70,"70 and Older",AND(AG492&gt;=60,AG492&lt;70),"60-69",AND(AG492&gt;=50,AG492&lt;60),"50-59",AND(AG492&gt;=40,AG492&lt;50),"40-49",AND(AG492&gt;=30,AG492&lt;40),"30-39",AND(AG492&gt;=20,AG492&lt;30),"20-29")</f>
        <v>30-39</v>
      </c>
      <c r="B492" s="1" t="str" cm="1">
        <f t="array" ref="B492">_xlfn.IFS(AO492=1,$AO$1,AP492=1,$AP$1,AQ492=1,$AQ$1,AR492=1,$AR$1,AS492=1,$AS$1)</f>
        <v>Graduation</v>
      </c>
      <c r="C492" s="1" t="str" cm="1">
        <f t="array" ref="C492">_xlfn.IFS(AJ492=1,$AJ$1,AK492=1,$AK$1,AL492=1,$AL$1,AM492=1,$AM$1,AN492=1,$AN$1)</f>
        <v>Married</v>
      </c>
      <c r="D492" s="1">
        <v>1</v>
      </c>
      <c r="E492" s="1">
        <v>1</v>
      </c>
      <c r="F492" s="1" t="str" cm="1">
        <f t="array" ref="F492">_xlfn.IFS(AV492&lt;43783,"1.Low Income",AND(AV492&gt;=43783,AV492&lt;=64856),"2.Mid Income",AV492&gt;64856,"3.High Income")</f>
        <v>3.High Income</v>
      </c>
      <c r="G492" s="1" t="str" cm="1">
        <f t="array" ref="G492">_xlfn.IFS(AU492&lt;=30,"&lt;1 month",AND(AU492&gt;30,AU492&lt;=60),"1-2months",AU492&gt;60,"2months +")</f>
        <v>2months +</v>
      </c>
      <c r="H492" s="1" t="str" cm="1">
        <f t="array" ref="H492">_xlfn.IFS(AT492&lt;5,"&lt;5times",AND(AT492&gt;=5,AT492&lt;=10),"05-10times",AND(AT492&gt;=11,AT492&lt;=15),"11-15times",AT492&gt;=16,"16times or more")</f>
        <v>&lt;5times</v>
      </c>
      <c r="I492" s="1" t="s">
        <v>99</v>
      </c>
      <c r="J492" s="1" t="str">
        <f t="shared" si="15"/>
        <v>7-8 years</v>
      </c>
      <c r="K492" s="2">
        <v>349</v>
      </c>
      <c r="L492" s="2">
        <v>7</v>
      </c>
      <c r="M492" s="2">
        <v>35</v>
      </c>
      <c r="N492" s="2">
        <v>0</v>
      </c>
      <c r="O492" s="2">
        <v>0</v>
      </c>
      <c r="P492" s="2">
        <v>47</v>
      </c>
      <c r="Q492" s="8">
        <v>0</v>
      </c>
      <c r="R492" s="8">
        <v>0</v>
      </c>
      <c r="S492" s="8">
        <v>0</v>
      </c>
      <c r="T492" s="8">
        <v>1</v>
      </c>
      <c r="U492" s="8">
        <v>0</v>
      </c>
      <c r="V492" s="8">
        <v>0</v>
      </c>
      <c r="W492" s="6">
        <v>3</v>
      </c>
      <c r="X492" s="6">
        <v>8</v>
      </c>
      <c r="Y492" s="6">
        <v>2</v>
      </c>
      <c r="Z492" s="6">
        <v>4</v>
      </c>
      <c r="AB492" s="1">
        <v>1277</v>
      </c>
      <c r="AC492" s="1">
        <v>1188</v>
      </c>
      <c r="AD492" s="1">
        <v>0</v>
      </c>
      <c r="AE492" s="1">
        <v>3</v>
      </c>
      <c r="AF492" s="1">
        <v>11</v>
      </c>
      <c r="AG492" s="1">
        <v>32</v>
      </c>
      <c r="AH492" s="1">
        <v>2691</v>
      </c>
      <c r="AI492" s="11">
        <f t="shared" si="14"/>
        <v>7.3726027397260276</v>
      </c>
      <c r="AJ492" s="1">
        <v>0</v>
      </c>
      <c r="AK492" s="1">
        <v>1</v>
      </c>
      <c r="AL492" s="1">
        <v>0</v>
      </c>
      <c r="AM492" s="1">
        <v>0</v>
      </c>
      <c r="AN492" s="1">
        <v>0</v>
      </c>
      <c r="AO492" s="1">
        <v>0</v>
      </c>
      <c r="AP492" s="1">
        <v>0</v>
      </c>
      <c r="AQ492" s="1">
        <v>1</v>
      </c>
      <c r="AR492" s="1">
        <v>0</v>
      </c>
      <c r="AS492" s="1">
        <v>0</v>
      </c>
      <c r="AT492" s="1">
        <v>4</v>
      </c>
      <c r="AU492" s="1">
        <v>84</v>
      </c>
      <c r="AV492" s="1">
        <v>68117</v>
      </c>
    </row>
    <row r="493" spans="1:48" s="1" customFormat="1" x14ac:dyDescent="0.25">
      <c r="A493" s="1" t="str" cm="1">
        <f t="array" ref="A493">_xlfn.IFS(AG493&gt;=70,"70 and Older",AND(AG493&gt;=60,AG493&lt;70),"60-69",AND(AG493&gt;=50,AG493&lt;60),"50-59",AND(AG493&gt;=40,AG493&lt;50),"40-49",AND(AG493&gt;=30,AG493&lt;40),"30-39",AND(AG493&gt;=20,AG493&lt;30),"20-29")</f>
        <v>30-39</v>
      </c>
      <c r="B493" s="1" t="str" cm="1">
        <f t="array" ref="B493">_xlfn.IFS(AO493=1,$AO$1,AP493=1,$AP$1,AQ493=1,$AQ$1,AR493=1,$AR$1,AS493=1,$AS$1)</f>
        <v>Master</v>
      </c>
      <c r="C493" s="1" t="str" cm="1">
        <f t="array" ref="C493">_xlfn.IFS(AJ493=1,$AJ$1,AK493=1,$AK$1,AL493=1,$AL$1,AM493=1,$AM$1,AN493=1,$AN$1)</f>
        <v>Together</v>
      </c>
      <c r="D493" s="1">
        <v>1</v>
      </c>
      <c r="E493" s="1">
        <v>0</v>
      </c>
      <c r="F493" s="1" t="str" cm="1">
        <f t="array" ref="F493">_xlfn.IFS(AV493&lt;43783,"1.Low Income",AND(AV493&gt;=43783,AV493&lt;=64856),"2.Mid Income",AV493&gt;64856,"3.High Income")</f>
        <v>3.High Income</v>
      </c>
      <c r="G493" s="1" t="str" cm="1">
        <f t="array" ref="G493">_xlfn.IFS(AU493&lt;=30,"&lt;1 month",AND(AU493&gt;30,AU493&lt;=60),"1-2months",AU493&gt;60,"2months +")</f>
        <v>2months +</v>
      </c>
      <c r="H493" s="1" t="str" cm="1">
        <f t="array" ref="H493">_xlfn.IFS(AT493&lt;5,"&lt;5times",AND(AT493&gt;=5,AT493&lt;=10),"05-10times",AND(AT493&gt;=11,AT493&lt;=15),"11-15times",AT493&gt;=16,"16times or more")</f>
        <v>&lt;5times</v>
      </c>
      <c r="I493" s="1" t="s">
        <v>99</v>
      </c>
      <c r="J493" s="1" t="str">
        <f t="shared" si="15"/>
        <v>7-8 years</v>
      </c>
      <c r="K493" s="2">
        <v>46</v>
      </c>
      <c r="L493" s="2">
        <v>35</v>
      </c>
      <c r="M493" s="2">
        <v>69</v>
      </c>
      <c r="N493" s="2">
        <v>84</v>
      </c>
      <c r="O493" s="2">
        <v>41</v>
      </c>
      <c r="P493" s="2">
        <v>66</v>
      </c>
      <c r="Q493" s="8">
        <v>0</v>
      </c>
      <c r="R493" s="8">
        <v>0</v>
      </c>
      <c r="S493" s="8">
        <v>0</v>
      </c>
      <c r="T493" s="8">
        <v>0</v>
      </c>
      <c r="U493" s="8">
        <v>0</v>
      </c>
      <c r="V493" s="8">
        <v>0</v>
      </c>
      <c r="W493" s="6">
        <v>6</v>
      </c>
      <c r="X493" s="6">
        <v>4</v>
      </c>
      <c r="Y493" s="6">
        <v>1</v>
      </c>
      <c r="Z493" s="6">
        <v>6</v>
      </c>
      <c r="AB493" s="1">
        <v>89</v>
      </c>
      <c r="AC493" s="1">
        <v>78</v>
      </c>
      <c r="AD493" s="1">
        <v>0</v>
      </c>
      <c r="AE493" s="1">
        <v>3</v>
      </c>
      <c r="AF493" s="1">
        <v>11</v>
      </c>
      <c r="AG493" s="1">
        <v>34</v>
      </c>
      <c r="AH493" s="1">
        <v>2691</v>
      </c>
      <c r="AI493" s="11">
        <f t="shared" si="14"/>
        <v>7.3726027397260276</v>
      </c>
      <c r="AJ493" s="1">
        <v>0</v>
      </c>
      <c r="AK493" s="1">
        <v>0</v>
      </c>
      <c r="AL493" s="1">
        <v>0</v>
      </c>
      <c r="AM493" s="1">
        <v>1</v>
      </c>
      <c r="AN493" s="1">
        <v>0</v>
      </c>
      <c r="AO493" s="1">
        <v>0</v>
      </c>
      <c r="AP493" s="1">
        <v>0</v>
      </c>
      <c r="AQ493" s="1">
        <v>0</v>
      </c>
      <c r="AR493" s="1">
        <v>1</v>
      </c>
      <c r="AS493" s="1">
        <v>0</v>
      </c>
      <c r="AT493" s="1">
        <v>4</v>
      </c>
      <c r="AU493" s="1">
        <v>65</v>
      </c>
      <c r="AV493" s="1">
        <v>65685</v>
      </c>
    </row>
    <row r="494" spans="1:48" s="1" customFormat="1" x14ac:dyDescent="0.25">
      <c r="A494" s="1" t="str" cm="1">
        <f t="array" ref="A494">_xlfn.IFS(AG494&gt;=70,"70 and Older",AND(AG494&gt;=60,AG494&lt;70),"60-69",AND(AG494&gt;=50,AG494&lt;60),"50-59",AND(AG494&gt;=40,AG494&lt;50),"40-49",AND(AG494&gt;=30,AG494&lt;40),"30-39",AND(AG494&gt;=20,AG494&lt;30),"20-29")</f>
        <v>70 and Older</v>
      </c>
      <c r="B494" s="1" t="str" cm="1">
        <f t="array" ref="B494">_xlfn.IFS(AO494=1,$AO$1,AP494=1,$AP$1,AQ494=1,$AQ$1,AR494=1,$AR$1,AS494=1,$AS$1)</f>
        <v>Graduation</v>
      </c>
      <c r="C494" s="1" t="str" cm="1">
        <f t="array" ref="C494">_xlfn.IFS(AJ494=1,$AJ$1,AK494=1,$AK$1,AL494=1,$AL$1,AM494=1,$AM$1,AN494=1,$AN$1)</f>
        <v>Together</v>
      </c>
      <c r="D494" s="1">
        <v>1</v>
      </c>
      <c r="E494" s="1">
        <v>0</v>
      </c>
      <c r="F494" s="1" t="str" cm="1">
        <f t="array" ref="F494">_xlfn.IFS(AV494&lt;43783,"1.Low Income",AND(AV494&gt;=43783,AV494&lt;=64856),"2.Mid Income",AV494&gt;64856,"3.High Income")</f>
        <v>3.High Income</v>
      </c>
      <c r="G494" s="1" t="str" cm="1">
        <f t="array" ref="G494">_xlfn.IFS(AU494&lt;=30,"&lt;1 month",AND(AU494&gt;30,AU494&lt;=60),"1-2months",AU494&gt;60,"2months +")</f>
        <v>1-2months</v>
      </c>
      <c r="H494" s="1" t="str" cm="1">
        <f t="array" ref="H494">_xlfn.IFS(AT494&lt;5,"&lt;5times",AND(AT494&gt;=5,AT494&lt;=10),"05-10times",AND(AT494&gt;=11,AT494&lt;=15),"11-15times",AT494&gt;=16,"16times or more")</f>
        <v>&lt;5times</v>
      </c>
      <c r="I494" s="1" t="s">
        <v>99</v>
      </c>
      <c r="J494" s="1" t="str">
        <f t="shared" si="15"/>
        <v>7-8 years</v>
      </c>
      <c r="K494" s="2">
        <v>5</v>
      </c>
      <c r="L494" s="2">
        <v>1</v>
      </c>
      <c r="M494" s="2">
        <v>7</v>
      </c>
      <c r="N494" s="2">
        <v>17</v>
      </c>
      <c r="O494" s="2">
        <v>14</v>
      </c>
      <c r="P494" s="2">
        <v>11</v>
      </c>
      <c r="Q494" s="8">
        <v>0</v>
      </c>
      <c r="R494" s="8">
        <v>0</v>
      </c>
      <c r="S494" s="8">
        <v>0</v>
      </c>
      <c r="T494" s="8">
        <v>0</v>
      </c>
      <c r="U494" s="8">
        <v>0</v>
      </c>
      <c r="V494" s="8">
        <v>0</v>
      </c>
      <c r="W494" s="6">
        <v>2</v>
      </c>
      <c r="X494" s="6">
        <v>2</v>
      </c>
      <c r="Y494" s="6">
        <v>1</v>
      </c>
      <c r="Z494" s="6">
        <v>3</v>
      </c>
      <c r="AB494" s="1">
        <v>39</v>
      </c>
      <c r="AC494" s="1">
        <v>35</v>
      </c>
      <c r="AD494" s="1">
        <v>0</v>
      </c>
      <c r="AE494" s="1">
        <v>3</v>
      </c>
      <c r="AF494" s="1">
        <v>11</v>
      </c>
      <c r="AG494" s="1">
        <v>70</v>
      </c>
      <c r="AH494" s="1">
        <v>2690</v>
      </c>
      <c r="AI494" s="11">
        <f t="shared" si="14"/>
        <v>7.3698630136986303</v>
      </c>
      <c r="AJ494" s="1">
        <v>0</v>
      </c>
      <c r="AK494" s="1">
        <v>0</v>
      </c>
      <c r="AL494" s="1">
        <v>0</v>
      </c>
      <c r="AM494" s="1">
        <v>1</v>
      </c>
      <c r="AN494" s="1">
        <v>0</v>
      </c>
      <c r="AO494" s="1">
        <v>0</v>
      </c>
      <c r="AP494" s="1">
        <v>0</v>
      </c>
      <c r="AQ494" s="1">
        <v>1</v>
      </c>
      <c r="AR494" s="1">
        <v>0</v>
      </c>
      <c r="AS494" s="1">
        <v>0</v>
      </c>
      <c r="AT494" s="1">
        <v>4</v>
      </c>
      <c r="AU494" s="1">
        <v>50</v>
      </c>
      <c r="AV494" s="1">
        <v>68695</v>
      </c>
    </row>
    <row r="495" spans="1:48" s="1" customFormat="1" x14ac:dyDescent="0.25">
      <c r="A495" s="1" t="str" cm="1">
        <f t="array" ref="A495">_xlfn.IFS(AG495&gt;=70,"70 and Older",AND(AG495&gt;=60,AG495&lt;70),"60-69",AND(AG495&gt;=50,AG495&lt;60),"50-59",AND(AG495&gt;=40,AG495&lt;50),"40-49",AND(AG495&gt;=30,AG495&lt;40),"30-39",AND(AG495&gt;=20,AG495&lt;30),"20-29")</f>
        <v>60-69</v>
      </c>
      <c r="B495" s="1" t="str" cm="1">
        <f t="array" ref="B495">_xlfn.IFS(AO495=1,$AO$1,AP495=1,$AP$1,AQ495=1,$AQ$1,AR495=1,$AR$1,AS495=1,$AS$1)</f>
        <v>Master</v>
      </c>
      <c r="C495" s="1" t="str" cm="1">
        <f t="array" ref="C495">_xlfn.IFS(AJ495=1,$AJ$1,AK495=1,$AK$1,AL495=1,$AL$1,AM495=1,$AM$1,AN495=1,$AN$1)</f>
        <v>Married</v>
      </c>
      <c r="D495" s="1">
        <v>0</v>
      </c>
      <c r="E495" s="1">
        <v>1</v>
      </c>
      <c r="F495" s="1" t="str" cm="1">
        <f t="array" ref="F495">_xlfn.IFS(AV495&lt;43783,"1.Low Income",AND(AV495&gt;=43783,AV495&lt;=64856),"2.Mid Income",AV495&gt;64856,"3.High Income")</f>
        <v>3.High Income</v>
      </c>
      <c r="G495" s="1" t="str" cm="1">
        <f t="array" ref="G495">_xlfn.IFS(AU495&lt;=30,"&lt;1 month",AND(AU495&gt;30,AU495&lt;=60),"1-2months",AU495&gt;60,"2months +")</f>
        <v>1-2months</v>
      </c>
      <c r="H495" s="1" t="str" cm="1">
        <f t="array" ref="H495">_xlfn.IFS(AT495&lt;5,"&lt;5times",AND(AT495&gt;=5,AT495&lt;=10),"05-10times",AND(AT495&gt;=11,AT495&lt;=15),"11-15times",AT495&gt;=16,"16times or more")</f>
        <v>&lt;5times</v>
      </c>
      <c r="I495" s="1" t="s">
        <v>99</v>
      </c>
      <c r="J495" s="1" t="str">
        <f t="shared" si="15"/>
        <v>7-8 years</v>
      </c>
      <c r="K495" s="2">
        <v>225</v>
      </c>
      <c r="L495" s="2">
        <v>162</v>
      </c>
      <c r="M495" s="2">
        <v>387</v>
      </c>
      <c r="N495" s="2">
        <v>106</v>
      </c>
      <c r="O495" s="2">
        <v>36</v>
      </c>
      <c r="P495" s="2">
        <v>29</v>
      </c>
      <c r="Q495" s="8">
        <v>0</v>
      </c>
      <c r="R495" s="8">
        <v>0</v>
      </c>
      <c r="S495" s="8">
        <v>0</v>
      </c>
      <c r="T495" s="8">
        <v>0</v>
      </c>
      <c r="U495" s="8">
        <v>0</v>
      </c>
      <c r="V495" s="8">
        <v>0</v>
      </c>
      <c r="W495" s="6">
        <v>1</v>
      </c>
      <c r="X495" s="6">
        <v>5</v>
      </c>
      <c r="Y495" s="6">
        <v>10</v>
      </c>
      <c r="Z495" s="6">
        <v>8</v>
      </c>
      <c r="AB495" s="1">
        <v>887</v>
      </c>
      <c r="AC495" s="1">
        <v>817</v>
      </c>
      <c r="AD495" s="1">
        <v>1</v>
      </c>
      <c r="AE495" s="1">
        <v>3</v>
      </c>
      <c r="AF495" s="1">
        <v>11</v>
      </c>
      <c r="AG495" s="1">
        <v>69</v>
      </c>
      <c r="AH495" s="1">
        <v>2689</v>
      </c>
      <c r="AI495" s="11">
        <f t="shared" si="14"/>
        <v>7.3671232876712329</v>
      </c>
      <c r="AJ495" s="1">
        <v>0</v>
      </c>
      <c r="AK495" s="1">
        <v>1</v>
      </c>
      <c r="AL495" s="1">
        <v>0</v>
      </c>
      <c r="AM495" s="1">
        <v>0</v>
      </c>
      <c r="AN495" s="1">
        <v>0</v>
      </c>
      <c r="AO495" s="1">
        <v>0</v>
      </c>
      <c r="AP495" s="1">
        <v>0</v>
      </c>
      <c r="AQ495" s="1">
        <v>0</v>
      </c>
      <c r="AR495" s="1">
        <v>1</v>
      </c>
      <c r="AS495" s="1">
        <v>0</v>
      </c>
      <c r="AT495" s="1">
        <v>2</v>
      </c>
      <c r="AU495" s="1">
        <v>51</v>
      </c>
      <c r="AV495" s="1">
        <v>80739</v>
      </c>
    </row>
    <row r="496" spans="1:48" s="1" customFormat="1" x14ac:dyDescent="0.25">
      <c r="A496" s="1" t="str" cm="1">
        <f t="array" ref="A496">_xlfn.IFS(AG496&gt;=70,"70 and Older",AND(AG496&gt;=60,AG496&lt;70),"60-69",AND(AG496&gt;=50,AG496&lt;60),"50-59",AND(AG496&gt;=40,AG496&lt;50),"40-49",AND(AG496&gt;=30,AG496&lt;40),"30-39",AND(AG496&gt;=20,AG496&lt;30),"20-29")</f>
        <v>70 and Older</v>
      </c>
      <c r="B496" s="1" t="str" cm="1">
        <f t="array" ref="B496">_xlfn.IFS(AO496=1,$AO$1,AP496=1,$AP$1,AQ496=1,$AQ$1,AR496=1,$AR$1,AS496=1,$AS$1)</f>
        <v>Master</v>
      </c>
      <c r="C496" s="1" t="str" cm="1">
        <f t="array" ref="C496">_xlfn.IFS(AJ496=1,$AJ$1,AK496=1,$AK$1,AL496=1,$AL$1,AM496=1,$AM$1,AN496=1,$AN$1)</f>
        <v>Together</v>
      </c>
      <c r="D496" s="1">
        <v>0</v>
      </c>
      <c r="E496" s="1">
        <v>1</v>
      </c>
      <c r="F496" s="1" t="str" cm="1">
        <f t="array" ref="F496">_xlfn.IFS(AV496&lt;43783,"1.Low Income",AND(AV496&gt;=43783,AV496&lt;=64856),"2.Mid Income",AV496&gt;64856,"3.High Income")</f>
        <v>3.High Income</v>
      </c>
      <c r="G496" s="1" t="str" cm="1">
        <f t="array" ref="G496">_xlfn.IFS(AU496&lt;=30,"&lt;1 month",AND(AU496&gt;30,AU496&lt;=60),"1-2months",AU496&gt;60,"2months +")</f>
        <v>2months +</v>
      </c>
      <c r="H496" s="1" t="str" cm="1">
        <f t="array" ref="H496">_xlfn.IFS(AT496&lt;5,"&lt;5times",AND(AT496&gt;=5,AT496&lt;=10),"05-10times",AND(AT496&gt;=11,AT496&lt;=15),"11-15times",AT496&gt;=16,"16times or more")</f>
        <v>&lt;5times</v>
      </c>
      <c r="I496" s="1" t="s">
        <v>99</v>
      </c>
      <c r="J496" s="1" t="str">
        <f t="shared" si="15"/>
        <v>7-8 years</v>
      </c>
      <c r="K496" s="2">
        <v>606</v>
      </c>
      <c r="L496" s="2">
        <v>7</v>
      </c>
      <c r="M496" s="2">
        <v>155</v>
      </c>
      <c r="N496" s="2">
        <v>10</v>
      </c>
      <c r="O496" s="2">
        <v>0</v>
      </c>
      <c r="P496" s="2">
        <v>54</v>
      </c>
      <c r="Q496" s="8">
        <v>0</v>
      </c>
      <c r="R496" s="8">
        <v>0</v>
      </c>
      <c r="S496" s="8">
        <v>0</v>
      </c>
      <c r="T496" s="8">
        <v>0</v>
      </c>
      <c r="U496" s="8">
        <v>0</v>
      </c>
      <c r="V496" s="8">
        <v>0</v>
      </c>
      <c r="W496" s="6">
        <v>5</v>
      </c>
      <c r="X496" s="6">
        <v>10</v>
      </c>
      <c r="Y496" s="6">
        <v>3</v>
      </c>
      <c r="Z496" s="6">
        <v>8</v>
      </c>
      <c r="AB496" s="1">
        <v>1551</v>
      </c>
      <c r="AC496" s="1">
        <v>1490</v>
      </c>
      <c r="AD496" s="1">
        <v>0</v>
      </c>
      <c r="AE496" s="1">
        <v>3</v>
      </c>
      <c r="AF496" s="1">
        <v>11</v>
      </c>
      <c r="AG496" s="1">
        <v>75</v>
      </c>
      <c r="AH496" s="1">
        <v>2689</v>
      </c>
      <c r="AI496" s="11">
        <f t="shared" si="14"/>
        <v>7.3671232876712329</v>
      </c>
      <c r="AJ496" s="1">
        <v>0</v>
      </c>
      <c r="AK496" s="1">
        <v>0</v>
      </c>
      <c r="AL496" s="1">
        <v>0</v>
      </c>
      <c r="AM496" s="1">
        <v>1</v>
      </c>
      <c r="AN496" s="1">
        <v>0</v>
      </c>
      <c r="AO496" s="1">
        <v>0</v>
      </c>
      <c r="AP496" s="1">
        <v>0</v>
      </c>
      <c r="AQ496" s="1">
        <v>0</v>
      </c>
      <c r="AR496" s="1">
        <v>1</v>
      </c>
      <c r="AS496" s="1">
        <v>0</v>
      </c>
      <c r="AT496" s="1">
        <v>4</v>
      </c>
      <c r="AU496" s="1">
        <v>69</v>
      </c>
      <c r="AV496" s="1">
        <v>67506</v>
      </c>
    </row>
    <row r="497" spans="1:51" s="1" customFormat="1" x14ac:dyDescent="0.25">
      <c r="A497" s="1" t="str" cm="1">
        <f t="array" ref="A497">_xlfn.IFS(AG497&gt;=70,"70 and Older",AND(AG497&gt;=60,AG497&lt;70),"60-69",AND(AG497&gt;=50,AG497&lt;60),"50-59",AND(AG497&gt;=40,AG497&lt;50),"40-49",AND(AG497&gt;=30,AG497&lt;40),"30-39",AND(AG497&gt;=20,AG497&lt;30),"20-29")</f>
        <v>40-49</v>
      </c>
      <c r="B497" s="1" t="str" cm="1">
        <f t="array" ref="B497">_xlfn.IFS(AO497=1,$AO$1,AP497=1,$AP$1,AQ497=1,$AQ$1,AR497=1,$AR$1,AS497=1,$AS$1)</f>
        <v>Graduation</v>
      </c>
      <c r="C497" s="1" t="str" cm="1">
        <f t="array" ref="C497">_xlfn.IFS(AJ497=1,$AJ$1,AK497=1,$AK$1,AL497=1,$AL$1,AM497=1,$AM$1,AN497=1,$AN$1)</f>
        <v>Married</v>
      </c>
      <c r="D497" s="1">
        <v>0</v>
      </c>
      <c r="E497" s="1">
        <v>0</v>
      </c>
      <c r="F497" s="1" t="str" cm="1">
        <f t="array" ref="F497">_xlfn.IFS(AV497&lt;43783,"1.Low Income",AND(AV497&gt;=43783,AV497&lt;=64856),"2.Mid Income",AV497&gt;64856,"3.High Income")</f>
        <v>3.High Income</v>
      </c>
      <c r="G497" s="1" t="str" cm="1">
        <f t="array" ref="G497">_xlfn.IFS(AU497&lt;=30,"&lt;1 month",AND(AU497&gt;30,AU497&lt;=60),"1-2months",AU497&gt;60,"2months +")</f>
        <v>2months +</v>
      </c>
      <c r="H497" s="1" t="str" cm="1">
        <f t="array" ref="H497">_xlfn.IFS(AT497&lt;5,"&lt;5times",AND(AT497&gt;=5,AT497&lt;=10),"05-10times",AND(AT497&gt;=11,AT497&lt;=15),"11-15times",AT497&gt;=16,"16times or more")</f>
        <v>&lt;5times</v>
      </c>
      <c r="I497" s="1" t="s">
        <v>99</v>
      </c>
      <c r="J497" s="1" t="str">
        <f t="shared" si="15"/>
        <v>7-8 years</v>
      </c>
      <c r="K497" s="2">
        <v>344</v>
      </c>
      <c r="L497" s="2">
        <v>45</v>
      </c>
      <c r="M497" s="2">
        <v>654</v>
      </c>
      <c r="N497" s="2">
        <v>104</v>
      </c>
      <c r="O497" s="2">
        <v>11</v>
      </c>
      <c r="P497" s="2">
        <v>114</v>
      </c>
      <c r="Q497" s="8">
        <v>0</v>
      </c>
      <c r="R497" s="8">
        <v>0</v>
      </c>
      <c r="S497" s="8">
        <v>0</v>
      </c>
      <c r="T497" s="8">
        <v>0</v>
      </c>
      <c r="U497" s="8">
        <v>0</v>
      </c>
      <c r="V497" s="8">
        <v>0</v>
      </c>
      <c r="W497" s="6">
        <v>2</v>
      </c>
      <c r="X497" s="6">
        <v>3</v>
      </c>
      <c r="Y497" s="6">
        <v>4</v>
      </c>
      <c r="Z497" s="6">
        <v>10</v>
      </c>
      <c r="AB497" s="1">
        <v>1113</v>
      </c>
      <c r="AC497" s="1">
        <v>1085</v>
      </c>
      <c r="AD497" s="1">
        <v>0</v>
      </c>
      <c r="AE497" s="1">
        <v>3</v>
      </c>
      <c r="AF497" s="1">
        <v>11</v>
      </c>
      <c r="AG497" s="1">
        <v>43</v>
      </c>
      <c r="AH497" s="1">
        <v>2688</v>
      </c>
      <c r="AI497" s="11">
        <f t="shared" si="14"/>
        <v>7.3643835616438356</v>
      </c>
      <c r="AJ497" s="1">
        <v>0</v>
      </c>
      <c r="AK497" s="1">
        <v>1</v>
      </c>
      <c r="AL497" s="1">
        <v>0</v>
      </c>
      <c r="AM497" s="1">
        <v>0</v>
      </c>
      <c r="AN497" s="1">
        <v>0</v>
      </c>
      <c r="AO497" s="1">
        <v>0</v>
      </c>
      <c r="AP497" s="1">
        <v>0</v>
      </c>
      <c r="AQ497" s="1">
        <v>1</v>
      </c>
      <c r="AR497" s="1">
        <v>0</v>
      </c>
      <c r="AS497" s="1">
        <v>0</v>
      </c>
      <c r="AT497" s="1">
        <v>2</v>
      </c>
      <c r="AU497" s="1">
        <v>73</v>
      </c>
      <c r="AV497" s="1">
        <v>81300</v>
      </c>
    </row>
    <row r="498" spans="1:51" s="1" customFormat="1" x14ac:dyDescent="0.25">
      <c r="A498" s="1" t="str" cm="1">
        <f t="array" ref="A498">_xlfn.IFS(AG498&gt;=70,"70 and Older",AND(AG498&gt;=60,AG498&lt;70),"60-69",AND(AG498&gt;=50,AG498&lt;60),"50-59",AND(AG498&gt;=40,AG498&lt;50),"40-49",AND(AG498&gt;=30,AG498&lt;40),"30-39",AND(AG498&gt;=20,AG498&lt;30),"20-29")</f>
        <v>70 and Older</v>
      </c>
      <c r="B498" s="1" t="str" cm="1">
        <f t="array" ref="B498">_xlfn.IFS(AO498=1,$AO$1,AP498=1,$AP$1,AQ498=1,$AQ$1,AR498=1,$AR$1,AS498=1,$AS$1)</f>
        <v>Graduation</v>
      </c>
      <c r="C498" s="1" t="str" cm="1">
        <f t="array" ref="C498">_xlfn.IFS(AJ498=1,$AJ$1,AK498=1,$AK$1,AL498=1,$AL$1,AM498=1,$AM$1,AN498=1,$AN$1)</f>
        <v>Together</v>
      </c>
      <c r="D498" s="1">
        <v>0</v>
      </c>
      <c r="E498" s="1">
        <v>0</v>
      </c>
      <c r="F498" s="1" t="str" cm="1">
        <f t="array" ref="F498">_xlfn.IFS(AV498&lt;43783,"1.Low Income",AND(AV498&gt;=43783,AV498&lt;=64856),"2.Mid Income",AV498&gt;64856,"3.High Income")</f>
        <v>3.High Income</v>
      </c>
      <c r="G498" s="1" t="str" cm="1">
        <f t="array" ref="G498">_xlfn.IFS(AU498&lt;=30,"&lt;1 month",AND(AU498&gt;30,AU498&lt;=60),"1-2months",AU498&gt;60,"2months +")</f>
        <v>1-2months</v>
      </c>
      <c r="H498" s="1" t="str" cm="1">
        <f t="array" ref="H498">_xlfn.IFS(AT498&lt;5,"&lt;5times",AND(AT498&gt;=5,AT498&lt;=10),"05-10times",AND(AT498&gt;=11,AT498&lt;=15),"11-15times",AT498&gt;=16,"16times or more")</f>
        <v>&lt;5times</v>
      </c>
      <c r="I498" s="1" t="s">
        <v>99</v>
      </c>
      <c r="J498" s="1" t="str">
        <f t="shared" si="15"/>
        <v>7-8 years</v>
      </c>
      <c r="K498" s="2">
        <v>823</v>
      </c>
      <c r="L498" s="2">
        <v>25</v>
      </c>
      <c r="M498" s="2">
        <v>459</v>
      </c>
      <c r="N498" s="2">
        <v>124</v>
      </c>
      <c r="O498" s="2">
        <v>29</v>
      </c>
      <c r="P498" s="2">
        <v>95</v>
      </c>
      <c r="Q498" s="8">
        <v>0</v>
      </c>
      <c r="R498" s="8">
        <v>0</v>
      </c>
      <c r="S498" s="8">
        <v>0</v>
      </c>
      <c r="T498" s="8">
        <v>0</v>
      </c>
      <c r="U498" s="8">
        <v>1</v>
      </c>
      <c r="V498" s="8">
        <v>1</v>
      </c>
      <c r="W498" s="6">
        <v>1</v>
      </c>
      <c r="X498" s="6">
        <v>6</v>
      </c>
      <c r="Y498" s="6">
        <v>6</v>
      </c>
      <c r="Z498" s="6">
        <v>7</v>
      </c>
      <c r="AB498" s="1">
        <v>1185</v>
      </c>
      <c r="AC498" s="1">
        <v>994</v>
      </c>
      <c r="AD498" s="1">
        <v>0</v>
      </c>
      <c r="AE498" s="1">
        <v>3</v>
      </c>
      <c r="AF498" s="1">
        <v>11</v>
      </c>
      <c r="AG498" s="1">
        <v>73</v>
      </c>
      <c r="AH498" s="1">
        <v>2688</v>
      </c>
      <c r="AI498" s="11">
        <f t="shared" si="14"/>
        <v>7.3643835616438356</v>
      </c>
      <c r="AJ498" s="1">
        <v>0</v>
      </c>
      <c r="AK498" s="1">
        <v>0</v>
      </c>
      <c r="AL498" s="1">
        <v>0</v>
      </c>
      <c r="AM498" s="1">
        <v>1</v>
      </c>
      <c r="AN498" s="1">
        <v>0</v>
      </c>
      <c r="AO498" s="1">
        <v>0</v>
      </c>
      <c r="AP498" s="1">
        <v>0</v>
      </c>
      <c r="AQ498" s="1">
        <v>1</v>
      </c>
      <c r="AR498" s="1">
        <v>0</v>
      </c>
      <c r="AS498" s="1">
        <v>0</v>
      </c>
      <c r="AT498" s="1">
        <v>2</v>
      </c>
      <c r="AU498" s="1">
        <v>56</v>
      </c>
      <c r="AV498" s="1">
        <v>78710</v>
      </c>
    </row>
    <row r="499" spans="1:51" s="1" customFormat="1" x14ac:dyDescent="0.25">
      <c r="A499" s="1" t="str" cm="1">
        <f t="array" ref="A499">_xlfn.IFS(AG499&gt;=70,"70 and Older",AND(AG499&gt;=60,AG499&lt;70),"60-69",AND(AG499&gt;=50,AG499&lt;60),"50-59",AND(AG499&gt;=40,AG499&lt;50),"40-49",AND(AG499&gt;=30,AG499&lt;40),"30-39",AND(AG499&gt;=20,AG499&lt;30),"20-29")</f>
        <v>50-59</v>
      </c>
      <c r="B499" s="1" t="str" cm="1">
        <f t="array" ref="B499">_xlfn.IFS(AO499=1,$AO$1,AP499=1,$AP$1,AQ499=1,$AQ$1,AR499=1,$AR$1,AS499=1,$AS$1)</f>
        <v>Graduation</v>
      </c>
      <c r="C499" s="1" t="str" cm="1">
        <f t="array" ref="C499">_xlfn.IFS(AJ499=1,$AJ$1,AK499=1,$AK$1,AL499=1,$AL$1,AM499=1,$AM$1,AN499=1,$AN$1)</f>
        <v>Together</v>
      </c>
      <c r="D499" s="1">
        <v>0</v>
      </c>
      <c r="E499" s="1">
        <v>1</v>
      </c>
      <c r="F499" s="1" t="str" cm="1">
        <f t="array" ref="F499">_xlfn.IFS(AV499&lt;43783,"1.Low Income",AND(AV499&gt;=43783,AV499&lt;=64856),"2.Mid Income",AV499&gt;64856,"3.High Income")</f>
        <v>3.High Income</v>
      </c>
      <c r="G499" s="1" t="str" cm="1">
        <f t="array" ref="G499">_xlfn.IFS(AU499&lt;=30,"&lt;1 month",AND(AU499&gt;30,AU499&lt;=60),"1-2months",AU499&gt;60,"2months +")</f>
        <v>&lt;1 month</v>
      </c>
      <c r="H499" s="1" t="str" cm="1">
        <f t="array" ref="H499">_xlfn.IFS(AT499&lt;5,"&lt;5times",AND(AT499&gt;=5,AT499&lt;=10),"05-10times",AND(AT499&gt;=11,AT499&lt;=15),"11-15times",AT499&gt;=16,"16times or more")</f>
        <v>&lt;5times</v>
      </c>
      <c r="I499" s="1" t="s">
        <v>99</v>
      </c>
      <c r="J499" s="1" t="str">
        <f t="shared" si="15"/>
        <v>7-8 years</v>
      </c>
      <c r="K499" s="2">
        <v>371</v>
      </c>
      <c r="L499" s="2">
        <v>32</v>
      </c>
      <c r="M499" s="2">
        <v>189</v>
      </c>
      <c r="N499" s="2">
        <v>0</v>
      </c>
      <c r="O499" s="2">
        <v>58</v>
      </c>
      <c r="P499" s="2">
        <v>6</v>
      </c>
      <c r="Q499" s="8">
        <v>0</v>
      </c>
      <c r="R499" s="8">
        <v>0</v>
      </c>
      <c r="S499" s="8">
        <v>0</v>
      </c>
      <c r="T499" s="8">
        <v>0</v>
      </c>
      <c r="U499" s="8">
        <v>0</v>
      </c>
      <c r="V499" s="8">
        <v>0</v>
      </c>
      <c r="W499" s="6">
        <v>2</v>
      </c>
      <c r="X499" s="6">
        <v>5</v>
      </c>
      <c r="Y499" s="6">
        <v>4</v>
      </c>
      <c r="Z499" s="6">
        <v>10</v>
      </c>
      <c r="AB499" s="1">
        <v>1429</v>
      </c>
      <c r="AC499" s="1">
        <v>1387</v>
      </c>
      <c r="AD499" s="1">
        <v>0</v>
      </c>
      <c r="AE499" s="1">
        <v>3</v>
      </c>
      <c r="AF499" s="1">
        <v>11</v>
      </c>
      <c r="AG499" s="1">
        <v>50</v>
      </c>
      <c r="AH499" s="1">
        <v>2688</v>
      </c>
      <c r="AI499" s="11">
        <f t="shared" si="14"/>
        <v>7.3643835616438356</v>
      </c>
      <c r="AJ499" s="1">
        <v>0</v>
      </c>
      <c r="AK499" s="1">
        <v>0</v>
      </c>
      <c r="AL499" s="1">
        <v>0</v>
      </c>
      <c r="AM499" s="1">
        <v>1</v>
      </c>
      <c r="AN499" s="1">
        <v>0</v>
      </c>
      <c r="AO499" s="1">
        <v>0</v>
      </c>
      <c r="AP499" s="1">
        <v>0</v>
      </c>
      <c r="AQ499" s="1">
        <v>1</v>
      </c>
      <c r="AR499" s="1">
        <v>0</v>
      </c>
      <c r="AS499" s="1">
        <v>0</v>
      </c>
      <c r="AT499" s="1">
        <v>2</v>
      </c>
      <c r="AU499" s="1">
        <v>4</v>
      </c>
      <c r="AV499" s="1">
        <v>78497</v>
      </c>
    </row>
    <row r="500" spans="1:51" s="1" customFormat="1" x14ac:dyDescent="0.25">
      <c r="A500" s="1" t="str" cm="1">
        <f t="array" ref="A500">_xlfn.IFS(AG500&gt;=70,"70 and Older",AND(AG500&gt;=60,AG500&lt;70),"60-69",AND(AG500&gt;=50,AG500&lt;60),"50-59",AND(AG500&gt;=40,AG500&lt;50),"40-49",AND(AG500&gt;=30,AG500&lt;40),"30-39",AND(AG500&gt;=20,AG500&lt;30),"20-29")</f>
        <v>60-69</v>
      </c>
      <c r="B500" s="1" t="str" cm="1">
        <f t="array" ref="B500">_xlfn.IFS(AO500=1,$AO$1,AP500=1,$AP$1,AQ500=1,$AQ$1,AR500=1,$AR$1,AS500=1,$AS$1)</f>
        <v>Graduation</v>
      </c>
      <c r="C500" s="1" t="str" cm="1">
        <f t="array" ref="C500">_xlfn.IFS(AJ500=1,$AJ$1,AK500=1,$AK$1,AL500=1,$AL$1,AM500=1,$AM$1,AN500=1,$AN$1)</f>
        <v>Single</v>
      </c>
      <c r="D500" s="1">
        <v>0</v>
      </c>
      <c r="E500" s="1">
        <v>1</v>
      </c>
      <c r="F500" s="1" t="str" cm="1">
        <f t="array" ref="F500">_xlfn.IFS(AV500&lt;43783,"1.Low Income",AND(AV500&gt;=43783,AV500&lt;=64856),"2.Mid Income",AV500&gt;64856,"3.High Income")</f>
        <v>3.High Income</v>
      </c>
      <c r="G500" s="1" t="str" cm="1">
        <f t="array" ref="G500">_xlfn.IFS(AU500&lt;=30,"&lt;1 month",AND(AU500&gt;30,AU500&lt;=60),"1-2months",AU500&gt;60,"2months +")</f>
        <v>2months +</v>
      </c>
      <c r="H500" s="1" t="str" cm="1">
        <f t="array" ref="H500">_xlfn.IFS(AT500&lt;5,"&lt;5times",AND(AT500&gt;=5,AT500&lt;=10),"05-10times",AND(AT500&gt;=11,AT500&lt;=15),"11-15times",AT500&gt;=16,"16times or more")</f>
        <v>&lt;5times</v>
      </c>
      <c r="I500" s="1" t="s">
        <v>99</v>
      </c>
      <c r="J500" s="1" t="str">
        <f t="shared" si="15"/>
        <v>7-8 years</v>
      </c>
      <c r="K500" s="2">
        <v>359</v>
      </c>
      <c r="L500" s="2">
        <v>0</v>
      </c>
      <c r="M500" s="2">
        <v>134</v>
      </c>
      <c r="N500" s="2">
        <v>13</v>
      </c>
      <c r="O500" s="2">
        <v>26</v>
      </c>
      <c r="P500" s="2">
        <v>123</v>
      </c>
      <c r="Q500" s="8">
        <v>0</v>
      </c>
      <c r="R500" s="8">
        <v>0</v>
      </c>
      <c r="S500" s="8">
        <v>0</v>
      </c>
      <c r="T500" s="8">
        <v>0</v>
      </c>
      <c r="U500" s="8">
        <v>0</v>
      </c>
      <c r="V500" s="8">
        <v>0</v>
      </c>
      <c r="W500" s="6">
        <v>4</v>
      </c>
      <c r="X500" s="6">
        <v>6</v>
      </c>
      <c r="Y500" s="6">
        <v>3</v>
      </c>
      <c r="Z500" s="6">
        <v>8</v>
      </c>
      <c r="AB500" s="1">
        <v>435</v>
      </c>
      <c r="AC500" s="1">
        <v>309</v>
      </c>
      <c r="AD500" s="1">
        <v>0</v>
      </c>
      <c r="AE500" s="1">
        <v>3</v>
      </c>
      <c r="AF500" s="1">
        <v>11</v>
      </c>
      <c r="AG500" s="1">
        <v>61</v>
      </c>
      <c r="AH500" s="1">
        <v>2688</v>
      </c>
      <c r="AI500" s="11">
        <f t="shared" si="14"/>
        <v>7.3643835616438356</v>
      </c>
      <c r="AJ500" s="1">
        <v>0</v>
      </c>
      <c r="AK500" s="1">
        <v>0</v>
      </c>
      <c r="AL500" s="1">
        <v>1</v>
      </c>
      <c r="AM500" s="1">
        <v>0</v>
      </c>
      <c r="AN500" s="1">
        <v>0</v>
      </c>
      <c r="AO500" s="1">
        <v>0</v>
      </c>
      <c r="AP500" s="1">
        <v>0</v>
      </c>
      <c r="AQ500" s="1">
        <v>1</v>
      </c>
      <c r="AR500" s="1">
        <v>0</v>
      </c>
      <c r="AS500" s="1">
        <v>0</v>
      </c>
      <c r="AT500" s="1">
        <v>3</v>
      </c>
      <c r="AU500" s="1">
        <v>74</v>
      </c>
      <c r="AV500" s="1">
        <v>73926</v>
      </c>
    </row>
    <row r="501" spans="1:51" s="1" customFormat="1" x14ac:dyDescent="0.25">
      <c r="A501" s="1" t="str" cm="1">
        <f t="array" ref="A501">_xlfn.IFS(AG501&gt;=70,"70 and Older",AND(AG501&gt;=60,AG501&lt;70),"60-69",AND(AG501&gt;=50,AG501&lt;60),"50-59",AND(AG501&gt;=40,AG501&lt;50),"40-49",AND(AG501&gt;=30,AG501&lt;40),"30-39",AND(AG501&gt;=20,AG501&lt;30),"20-29")</f>
        <v>40-49</v>
      </c>
      <c r="B501" s="1" t="str" cm="1">
        <f t="array" ref="B501">_xlfn.IFS(AO501=1,$AO$1,AP501=1,$AP$1,AQ501=1,$AQ$1,AR501=1,$AR$1,AS501=1,$AS$1)</f>
        <v>PhD</v>
      </c>
      <c r="C501" s="1" t="str" cm="1">
        <f t="array" ref="C501">_xlfn.IFS(AJ501=1,$AJ$1,AK501=1,$AK$1,AL501=1,$AL$1,AM501=1,$AM$1,AN501=1,$AN$1)</f>
        <v>Married</v>
      </c>
      <c r="D501" s="1">
        <v>1</v>
      </c>
      <c r="E501" s="1">
        <v>0</v>
      </c>
      <c r="F501" s="1" t="str" cm="1">
        <f t="array" ref="F501">_xlfn.IFS(AV501&lt;43783,"1.Low Income",AND(AV501&gt;=43783,AV501&lt;=64856),"2.Mid Income",AV501&gt;64856,"3.High Income")</f>
        <v>2.Mid Income</v>
      </c>
      <c r="G501" s="1" t="str" cm="1">
        <f t="array" ref="G501">_xlfn.IFS(AU501&lt;=30,"&lt;1 month",AND(AU501&gt;30,AU501&lt;=60),"1-2months",AU501&gt;60,"2months +")</f>
        <v>2months +</v>
      </c>
      <c r="H501" s="1" t="str" cm="1">
        <f t="array" ref="H501">_xlfn.IFS(AT501&lt;5,"&lt;5times",AND(AT501&gt;=5,AT501&lt;=10),"05-10times",AND(AT501&gt;=11,AT501&lt;=15),"11-15times",AT501&gt;=16,"16times or more")</f>
        <v>05-10times</v>
      </c>
      <c r="I501" s="1" t="s">
        <v>99</v>
      </c>
      <c r="J501" s="1" t="str">
        <f t="shared" si="15"/>
        <v>7-8 years</v>
      </c>
      <c r="K501" s="2">
        <v>1</v>
      </c>
      <c r="L501" s="2">
        <v>6</v>
      </c>
      <c r="M501" s="2">
        <v>7</v>
      </c>
      <c r="N501" s="2">
        <v>0</v>
      </c>
      <c r="O501" s="2">
        <v>1</v>
      </c>
      <c r="P501" s="2">
        <v>3</v>
      </c>
      <c r="Q501" s="8">
        <v>0</v>
      </c>
      <c r="R501" s="8">
        <v>0</v>
      </c>
      <c r="S501" s="8">
        <v>1</v>
      </c>
      <c r="T501" s="8">
        <v>0</v>
      </c>
      <c r="U501" s="8">
        <v>0</v>
      </c>
      <c r="V501" s="8">
        <v>1</v>
      </c>
      <c r="W501" s="6">
        <v>1</v>
      </c>
      <c r="X501" s="6">
        <v>1</v>
      </c>
      <c r="Y501" s="6">
        <v>0</v>
      </c>
      <c r="Z501" s="6">
        <v>2</v>
      </c>
      <c r="AB501" s="1">
        <v>390</v>
      </c>
      <c r="AC501" s="1">
        <v>367</v>
      </c>
      <c r="AD501" s="1">
        <v>1</v>
      </c>
      <c r="AE501" s="1">
        <v>3</v>
      </c>
      <c r="AF501" s="1">
        <v>11</v>
      </c>
      <c r="AG501" s="1">
        <v>47</v>
      </c>
      <c r="AH501" s="1">
        <v>2688</v>
      </c>
      <c r="AI501" s="11">
        <f t="shared" si="14"/>
        <v>7.3643835616438356</v>
      </c>
      <c r="AJ501" s="1">
        <v>0</v>
      </c>
      <c r="AK501" s="1">
        <v>1</v>
      </c>
      <c r="AL501" s="1">
        <v>0</v>
      </c>
      <c r="AM501" s="1">
        <v>0</v>
      </c>
      <c r="AN501" s="1">
        <v>0</v>
      </c>
      <c r="AO501" s="1">
        <v>0</v>
      </c>
      <c r="AP501" s="1">
        <v>0</v>
      </c>
      <c r="AQ501" s="1">
        <v>0</v>
      </c>
      <c r="AR501" s="1">
        <v>0</v>
      </c>
      <c r="AS501" s="1">
        <v>1</v>
      </c>
      <c r="AT501" s="1">
        <v>5</v>
      </c>
      <c r="AU501" s="1">
        <v>79</v>
      </c>
      <c r="AV501" s="1">
        <v>60597</v>
      </c>
    </row>
    <row r="502" spans="1:51" s="1" customFormat="1" x14ac:dyDescent="0.25">
      <c r="A502" s="1" t="str" cm="1">
        <f t="array" ref="A502">_xlfn.IFS(AG502&gt;=70,"70 and Older",AND(AG502&gt;=60,AG502&lt;70),"60-69",AND(AG502&gt;=50,AG502&lt;60),"50-59",AND(AG502&gt;=40,AG502&lt;50),"40-49",AND(AG502&gt;=30,AG502&lt;40),"30-39",AND(AG502&gt;=20,AG502&lt;30),"20-29")</f>
        <v>60-69</v>
      </c>
      <c r="B502" s="1" t="str" cm="1">
        <f t="array" ref="B502">_xlfn.IFS(AO502=1,$AO$1,AP502=1,$AP$1,AQ502=1,$AQ$1,AR502=1,$AR$1,AS502=1,$AS$1)</f>
        <v>Graduation</v>
      </c>
      <c r="C502" s="1" t="str" cm="1">
        <f t="array" ref="C502">_xlfn.IFS(AJ502=1,$AJ$1,AK502=1,$AK$1,AL502=1,$AL$1,AM502=1,$AM$1,AN502=1,$AN$1)</f>
        <v>Married</v>
      </c>
      <c r="D502" s="1">
        <v>0</v>
      </c>
      <c r="E502" s="1">
        <v>0</v>
      </c>
      <c r="F502" s="1" t="str" cm="1">
        <f t="array" ref="F502">_xlfn.IFS(AV502&lt;43783,"1.Low Income",AND(AV502&gt;=43783,AV502&lt;=64856),"2.Mid Income",AV502&gt;64856,"3.High Income")</f>
        <v>3.High Income</v>
      </c>
      <c r="G502" s="1" t="str" cm="1">
        <f t="array" ref="G502">_xlfn.IFS(AU502&lt;=30,"&lt;1 month",AND(AU502&gt;30,AU502&lt;=60),"1-2months",AU502&gt;60,"2months +")</f>
        <v>&lt;1 month</v>
      </c>
      <c r="H502" s="1" t="str" cm="1">
        <f t="array" ref="H502">_xlfn.IFS(AT502&lt;5,"&lt;5times",AND(AT502&gt;=5,AT502&lt;=10),"05-10times",AND(AT502&gt;=11,AT502&lt;=15),"11-15times",AT502&gt;=16,"16times or more")</f>
        <v>&lt;5times</v>
      </c>
      <c r="I502" s="1" t="s">
        <v>99</v>
      </c>
      <c r="J502" s="1" t="str">
        <f t="shared" si="15"/>
        <v>7-8 years</v>
      </c>
      <c r="K502" s="2">
        <v>387</v>
      </c>
      <c r="L502" s="2">
        <v>68</v>
      </c>
      <c r="M502" s="2">
        <v>569</v>
      </c>
      <c r="N502" s="2">
        <v>89</v>
      </c>
      <c r="O502" s="2">
        <v>45</v>
      </c>
      <c r="P502" s="2">
        <v>68</v>
      </c>
      <c r="Q502" s="8">
        <v>0</v>
      </c>
      <c r="R502" s="8">
        <v>0</v>
      </c>
      <c r="S502" s="8">
        <v>0</v>
      </c>
      <c r="T502" s="8">
        <v>0</v>
      </c>
      <c r="U502" s="8">
        <v>0</v>
      </c>
      <c r="V502" s="8">
        <v>0</v>
      </c>
      <c r="W502" s="6">
        <v>1</v>
      </c>
      <c r="X502" s="6">
        <v>6</v>
      </c>
      <c r="Y502" s="6">
        <v>9</v>
      </c>
      <c r="Z502" s="6">
        <v>12</v>
      </c>
      <c r="AB502" s="1">
        <v>1098</v>
      </c>
      <c r="AC502" s="1">
        <v>926</v>
      </c>
      <c r="AD502" s="1">
        <v>0</v>
      </c>
      <c r="AE502" s="1">
        <v>3</v>
      </c>
      <c r="AF502" s="1">
        <v>11</v>
      </c>
      <c r="AG502" s="1">
        <v>66</v>
      </c>
      <c r="AH502" s="1">
        <v>2687</v>
      </c>
      <c r="AI502" s="11">
        <f t="shared" si="14"/>
        <v>7.3616438356164382</v>
      </c>
      <c r="AJ502" s="1">
        <v>0</v>
      </c>
      <c r="AK502" s="1">
        <v>1</v>
      </c>
      <c r="AL502" s="1">
        <v>0</v>
      </c>
      <c r="AM502" s="1">
        <v>0</v>
      </c>
      <c r="AN502" s="1">
        <v>0</v>
      </c>
      <c r="AO502" s="1">
        <v>0</v>
      </c>
      <c r="AP502" s="1">
        <v>0</v>
      </c>
      <c r="AQ502" s="1">
        <v>1</v>
      </c>
      <c r="AR502" s="1">
        <v>0</v>
      </c>
      <c r="AS502" s="1">
        <v>0</v>
      </c>
      <c r="AT502" s="1">
        <v>1</v>
      </c>
      <c r="AU502" s="1">
        <v>9</v>
      </c>
      <c r="AV502" s="1">
        <v>95169</v>
      </c>
      <c r="AW502"/>
      <c r="AX502"/>
      <c r="AY502"/>
    </row>
    <row r="503" spans="1:51" s="1" customFormat="1" x14ac:dyDescent="0.25">
      <c r="A503" s="1" t="str" cm="1">
        <f t="array" ref="A503">_xlfn.IFS(AG503&gt;=70,"70 and Older",AND(AG503&gt;=60,AG503&lt;70),"60-69",AND(AG503&gt;=50,AG503&lt;60),"50-59",AND(AG503&gt;=40,AG503&lt;50),"40-49",AND(AG503&gt;=30,AG503&lt;40),"30-39",AND(AG503&gt;=20,AG503&lt;30),"20-29")</f>
        <v>40-49</v>
      </c>
      <c r="B503" s="1" t="str" cm="1">
        <f t="array" ref="B503">_xlfn.IFS(AO503=1,$AO$1,AP503=1,$AP$1,AQ503=1,$AQ$1,AR503=1,$AR$1,AS503=1,$AS$1)</f>
        <v>Graduation</v>
      </c>
      <c r="C503" s="1" t="str" cm="1">
        <f t="array" ref="C503">_xlfn.IFS(AJ503=1,$AJ$1,AK503=1,$AK$1,AL503=1,$AL$1,AM503=1,$AM$1,AN503=1,$AN$1)</f>
        <v>Single</v>
      </c>
      <c r="D503" s="1">
        <v>0</v>
      </c>
      <c r="E503" s="1">
        <v>0</v>
      </c>
      <c r="F503" s="1" t="str" cm="1">
        <f t="array" ref="F503">_xlfn.IFS(AV503&lt;43783,"1.Low Income",AND(AV503&gt;=43783,AV503&lt;=64856),"2.Mid Income",AV503&gt;64856,"3.High Income")</f>
        <v>3.High Income</v>
      </c>
      <c r="G503" s="1" t="str" cm="1">
        <f t="array" ref="G503">_xlfn.IFS(AU503&lt;=30,"&lt;1 month",AND(AU503&gt;30,AU503&lt;=60),"1-2months",AU503&gt;60,"2months +")</f>
        <v>1-2months</v>
      </c>
      <c r="H503" s="1" t="str" cm="1">
        <f t="array" ref="H503">_xlfn.IFS(AT503&lt;5,"&lt;5times",AND(AT503&gt;=5,AT503&lt;=10),"05-10times",AND(AT503&gt;=11,AT503&lt;=15),"11-15times",AT503&gt;=16,"16times or more")</f>
        <v>&lt;5times</v>
      </c>
      <c r="I503" s="1" t="s">
        <v>99</v>
      </c>
      <c r="J503" s="1" t="str">
        <f t="shared" si="15"/>
        <v>7-8 years</v>
      </c>
      <c r="K503" s="2">
        <v>162</v>
      </c>
      <c r="L503" s="2">
        <v>28</v>
      </c>
      <c r="M503" s="2">
        <v>818</v>
      </c>
      <c r="N503" s="2">
        <v>0</v>
      </c>
      <c r="O503" s="2">
        <v>28</v>
      </c>
      <c r="P503" s="2">
        <v>56</v>
      </c>
      <c r="Q503" s="8">
        <v>1</v>
      </c>
      <c r="R503" s="8">
        <v>1</v>
      </c>
      <c r="S503" s="8">
        <v>1</v>
      </c>
      <c r="T503" s="8">
        <v>0</v>
      </c>
      <c r="U503" s="8">
        <v>1</v>
      </c>
      <c r="V503" s="8">
        <v>1</v>
      </c>
      <c r="W503" s="6">
        <v>0</v>
      </c>
      <c r="X503" s="6">
        <v>4</v>
      </c>
      <c r="Y503" s="6">
        <v>3</v>
      </c>
      <c r="Z503" s="6">
        <v>7</v>
      </c>
      <c r="AB503" s="1">
        <v>1949</v>
      </c>
      <c r="AC503" s="1">
        <v>1930</v>
      </c>
      <c r="AD503" s="1">
        <v>0</v>
      </c>
      <c r="AE503" s="1">
        <v>3</v>
      </c>
      <c r="AF503" s="1">
        <v>11</v>
      </c>
      <c r="AG503" s="1">
        <v>49</v>
      </c>
      <c r="AH503" s="1">
        <v>2687</v>
      </c>
      <c r="AI503" s="11">
        <f t="shared" si="14"/>
        <v>7.3616438356164382</v>
      </c>
      <c r="AJ503" s="1">
        <v>0</v>
      </c>
      <c r="AK503" s="1">
        <v>0</v>
      </c>
      <c r="AL503" s="1">
        <v>1</v>
      </c>
      <c r="AM503" s="1">
        <v>0</v>
      </c>
      <c r="AN503" s="1">
        <v>0</v>
      </c>
      <c r="AO503" s="1">
        <v>0</v>
      </c>
      <c r="AP503" s="1">
        <v>0</v>
      </c>
      <c r="AQ503" s="1">
        <v>1</v>
      </c>
      <c r="AR503" s="1">
        <v>0</v>
      </c>
      <c r="AS503" s="1">
        <v>0</v>
      </c>
      <c r="AT503" s="1">
        <v>1</v>
      </c>
      <c r="AU503" s="1">
        <v>42</v>
      </c>
      <c r="AV503" s="1">
        <v>82427</v>
      </c>
    </row>
    <row r="504" spans="1:51" s="1" customFormat="1" x14ac:dyDescent="0.25">
      <c r="A504" s="1" t="str" cm="1">
        <f t="array" ref="A504">_xlfn.IFS(AG504&gt;=70,"70 and Older",AND(AG504&gt;=60,AG504&lt;70),"60-69",AND(AG504&gt;=50,AG504&lt;60),"50-59",AND(AG504&gt;=40,AG504&lt;50),"40-49",AND(AG504&gt;=30,AG504&lt;40),"30-39",AND(AG504&gt;=20,AG504&lt;30),"20-29")</f>
        <v>40-49</v>
      </c>
      <c r="B504" s="1" t="str" cm="1">
        <f t="array" ref="B504">_xlfn.IFS(AO504=1,$AO$1,AP504=1,$AP$1,AQ504=1,$AQ$1,AR504=1,$AR$1,AS504=1,$AS$1)</f>
        <v>Graduation</v>
      </c>
      <c r="C504" s="1" t="str" cm="1">
        <f t="array" ref="C504">_xlfn.IFS(AJ504=1,$AJ$1,AK504=1,$AK$1,AL504=1,$AL$1,AM504=1,$AM$1,AN504=1,$AN$1)</f>
        <v>Married</v>
      </c>
      <c r="D504" s="1">
        <v>0</v>
      </c>
      <c r="E504" s="1">
        <v>1</v>
      </c>
      <c r="F504" s="1" t="str" cm="1">
        <f t="array" ref="F504">_xlfn.IFS(AV504&lt;43783,"1.Low Income",AND(AV504&gt;=43783,AV504&lt;=64856),"2.Mid Income",AV504&gt;64856,"3.High Income")</f>
        <v>3.High Income</v>
      </c>
      <c r="G504" s="1" t="str" cm="1">
        <f t="array" ref="G504">_xlfn.IFS(AU504&lt;=30,"&lt;1 month",AND(AU504&gt;30,AU504&lt;=60),"1-2months",AU504&gt;60,"2months +")</f>
        <v>1-2months</v>
      </c>
      <c r="H504" s="1" t="str" cm="1">
        <f t="array" ref="H504">_xlfn.IFS(AT504&lt;5,"&lt;5times",AND(AT504&gt;=5,AT504&lt;=10),"05-10times",AND(AT504&gt;=11,AT504&lt;=15),"11-15times",AT504&gt;=16,"16times or more")</f>
        <v>&lt;5times</v>
      </c>
      <c r="I504" s="1" t="s">
        <v>99</v>
      </c>
      <c r="J504" s="1" t="str">
        <f t="shared" si="15"/>
        <v>7-8 years</v>
      </c>
      <c r="K504" s="2">
        <v>526</v>
      </c>
      <c r="L504" s="2">
        <v>28</v>
      </c>
      <c r="M504" s="2">
        <v>135</v>
      </c>
      <c r="N504" s="2">
        <v>10</v>
      </c>
      <c r="O504" s="2">
        <v>21</v>
      </c>
      <c r="P504" s="2">
        <v>99</v>
      </c>
      <c r="Q504" s="8">
        <v>0</v>
      </c>
      <c r="R504" s="8">
        <v>0</v>
      </c>
      <c r="S504" s="8">
        <v>0</v>
      </c>
      <c r="T504" s="8">
        <v>0</v>
      </c>
      <c r="U504" s="8">
        <v>0</v>
      </c>
      <c r="V504" s="8">
        <v>0</v>
      </c>
      <c r="W504" s="6">
        <v>3</v>
      </c>
      <c r="X504" s="6">
        <v>5</v>
      </c>
      <c r="Y504" s="6">
        <v>3</v>
      </c>
      <c r="Z504" s="6">
        <v>12</v>
      </c>
      <c r="AB504" s="1">
        <v>603</v>
      </c>
      <c r="AC504" s="1">
        <v>526</v>
      </c>
      <c r="AD504" s="1">
        <v>0</v>
      </c>
      <c r="AE504" s="1">
        <v>3</v>
      </c>
      <c r="AF504" s="1">
        <v>11</v>
      </c>
      <c r="AG504" s="1">
        <v>49</v>
      </c>
      <c r="AH504" s="1">
        <v>2687</v>
      </c>
      <c r="AI504" s="11">
        <f t="shared" si="14"/>
        <v>7.3616438356164382</v>
      </c>
      <c r="AJ504" s="1">
        <v>0</v>
      </c>
      <c r="AK504" s="1">
        <v>1</v>
      </c>
      <c r="AL504" s="1">
        <v>0</v>
      </c>
      <c r="AM504" s="1">
        <v>0</v>
      </c>
      <c r="AN504" s="1">
        <v>0</v>
      </c>
      <c r="AO504" s="1">
        <v>0</v>
      </c>
      <c r="AP504" s="1">
        <v>0</v>
      </c>
      <c r="AQ504" s="1">
        <v>1</v>
      </c>
      <c r="AR504" s="1">
        <v>0</v>
      </c>
      <c r="AS504" s="1">
        <v>0</v>
      </c>
      <c r="AT504" s="1">
        <v>3</v>
      </c>
      <c r="AU504" s="1">
        <v>56</v>
      </c>
      <c r="AV504" s="1">
        <v>75433</v>
      </c>
    </row>
    <row r="505" spans="1:51" s="1" customFormat="1" x14ac:dyDescent="0.25">
      <c r="A505" s="1" t="str" cm="1">
        <f t="array" ref="A505">_xlfn.IFS(AG505&gt;=70,"70 and Older",AND(AG505&gt;=60,AG505&lt;70),"60-69",AND(AG505&gt;=50,AG505&lt;60),"50-59",AND(AG505&gt;=40,AG505&lt;50),"40-49",AND(AG505&gt;=30,AG505&lt;40),"30-39",AND(AG505&gt;=20,AG505&lt;30),"20-29")</f>
        <v>60-69</v>
      </c>
      <c r="B505" s="1" t="str" cm="1">
        <f t="array" ref="B505">_xlfn.IFS(AO505=1,$AO$1,AP505=1,$AP$1,AQ505=1,$AQ$1,AR505=1,$AR$1,AS505=1,$AS$1)</f>
        <v>Graduation</v>
      </c>
      <c r="C505" s="1" t="str" cm="1">
        <f t="array" ref="C505">_xlfn.IFS(AJ505=1,$AJ$1,AK505=1,$AK$1,AL505=1,$AL$1,AM505=1,$AM$1,AN505=1,$AN$1)</f>
        <v>Single</v>
      </c>
      <c r="D505" s="1">
        <v>2</v>
      </c>
      <c r="E505" s="1">
        <v>1</v>
      </c>
      <c r="F505" s="1" t="str" cm="1">
        <f t="array" ref="F505">_xlfn.IFS(AV505&lt;43783,"1.Low Income",AND(AV505&gt;=43783,AV505&lt;=64856),"2.Mid Income",AV505&gt;64856,"3.High Income")</f>
        <v>3.High Income</v>
      </c>
      <c r="G505" s="1" t="str" cm="1">
        <f t="array" ref="G505">_xlfn.IFS(AU505&lt;=30,"&lt;1 month",AND(AU505&gt;30,AU505&lt;=60),"1-2months",AU505&gt;60,"2months +")</f>
        <v>1-2months</v>
      </c>
      <c r="H505" s="1" t="str" cm="1">
        <f t="array" ref="H505">_xlfn.IFS(AT505&lt;5,"&lt;5times",AND(AT505&gt;=5,AT505&lt;=10),"05-10times",AND(AT505&gt;=11,AT505&lt;=15),"11-15times",AT505&gt;=16,"16times or more")</f>
        <v>&lt;5times</v>
      </c>
      <c r="I505" s="1" t="s">
        <v>99</v>
      </c>
      <c r="J505" s="1" t="str">
        <f t="shared" si="15"/>
        <v>7-8 years</v>
      </c>
      <c r="K505" s="2">
        <v>68</v>
      </c>
      <c r="L505" s="2">
        <v>1</v>
      </c>
      <c r="M505" s="2">
        <v>13</v>
      </c>
      <c r="N505" s="2">
        <v>3</v>
      </c>
      <c r="O505" s="2">
        <v>5</v>
      </c>
      <c r="P505" s="2">
        <v>13</v>
      </c>
      <c r="Q505" s="8">
        <v>0</v>
      </c>
      <c r="R505" s="8">
        <v>0</v>
      </c>
      <c r="S505" s="8">
        <v>0</v>
      </c>
      <c r="T505" s="8">
        <v>0</v>
      </c>
      <c r="U505" s="8">
        <v>0</v>
      </c>
      <c r="V505" s="8">
        <v>0</v>
      </c>
      <c r="W505" s="6">
        <v>1</v>
      </c>
      <c r="X505" s="6">
        <v>2</v>
      </c>
      <c r="Y505" s="6">
        <v>0</v>
      </c>
      <c r="Z505" s="6">
        <v>4</v>
      </c>
      <c r="AB505" s="1">
        <v>795</v>
      </c>
      <c r="AC505" s="1">
        <v>633</v>
      </c>
      <c r="AD505" s="1">
        <v>0</v>
      </c>
      <c r="AE505" s="1">
        <v>3</v>
      </c>
      <c r="AF505" s="1">
        <v>11</v>
      </c>
      <c r="AG505" s="1">
        <v>64</v>
      </c>
      <c r="AH505" s="1">
        <v>2687</v>
      </c>
      <c r="AI505" s="11">
        <f t="shared" si="14"/>
        <v>7.3616438356164382</v>
      </c>
      <c r="AJ505" s="1">
        <v>0</v>
      </c>
      <c r="AK505" s="1">
        <v>0</v>
      </c>
      <c r="AL505" s="1">
        <v>1</v>
      </c>
      <c r="AM505" s="1">
        <v>0</v>
      </c>
      <c r="AN505" s="1">
        <v>0</v>
      </c>
      <c r="AO505" s="1">
        <v>0</v>
      </c>
      <c r="AP505" s="1">
        <v>0</v>
      </c>
      <c r="AQ505" s="1">
        <v>1</v>
      </c>
      <c r="AR505" s="1">
        <v>0</v>
      </c>
      <c r="AS505" s="1">
        <v>0</v>
      </c>
      <c r="AT505" s="1">
        <v>3</v>
      </c>
      <c r="AU505" s="1">
        <v>56</v>
      </c>
      <c r="AV505" s="1">
        <v>71128</v>
      </c>
    </row>
    <row r="506" spans="1:51" s="1" customFormat="1" x14ac:dyDescent="0.25">
      <c r="A506" s="1" t="str" cm="1">
        <f t="array" ref="A506">_xlfn.IFS(AG506&gt;=70,"70 and Older",AND(AG506&gt;=60,AG506&lt;70),"60-69",AND(AG506&gt;=50,AG506&lt;60),"50-59",AND(AG506&gt;=40,AG506&lt;50),"40-49",AND(AG506&gt;=30,AG506&lt;40),"30-39",AND(AG506&gt;=20,AG506&lt;30),"20-29")</f>
        <v>50-59</v>
      </c>
      <c r="B506" s="1" t="str" cm="1">
        <f t="array" ref="B506">_xlfn.IFS(AO506=1,$AO$1,AP506=1,$AP$1,AQ506=1,$AQ$1,AR506=1,$AR$1,AS506=1,$AS$1)</f>
        <v>PhD</v>
      </c>
      <c r="C506" s="1" t="str" cm="1">
        <f t="array" ref="C506">_xlfn.IFS(AJ506=1,$AJ$1,AK506=1,$AK$1,AL506=1,$AL$1,AM506=1,$AM$1,AN506=1,$AN$1)</f>
        <v>Together</v>
      </c>
      <c r="D506" s="1">
        <v>1</v>
      </c>
      <c r="E506" s="1">
        <v>0</v>
      </c>
      <c r="F506" s="1" t="str" cm="1">
        <f t="array" ref="F506">_xlfn.IFS(AV506&lt;43783,"1.Low Income",AND(AV506&gt;=43783,AV506&lt;=64856),"2.Mid Income",AV506&gt;64856,"3.High Income")</f>
        <v>3.High Income</v>
      </c>
      <c r="G506" s="1" t="str" cm="1">
        <f t="array" ref="G506">_xlfn.IFS(AU506&lt;=30,"&lt;1 month",AND(AU506&gt;30,AU506&lt;=60),"1-2months",AU506&gt;60,"2months +")</f>
        <v>2months +</v>
      </c>
      <c r="H506" s="1" t="str" cm="1">
        <f t="array" ref="H506">_xlfn.IFS(AT506&lt;5,"&lt;5times",AND(AT506&gt;=5,AT506&lt;=10),"05-10times",AND(AT506&gt;=11,AT506&lt;=15),"11-15times",AT506&gt;=16,"16times or more")</f>
        <v>&lt;5times</v>
      </c>
      <c r="I506" s="1" t="s">
        <v>99</v>
      </c>
      <c r="J506" s="1" t="str">
        <f t="shared" si="15"/>
        <v>7-8 years</v>
      </c>
      <c r="K506" s="2">
        <v>45</v>
      </c>
      <c r="L506" s="2">
        <v>3</v>
      </c>
      <c r="M506" s="2">
        <v>9</v>
      </c>
      <c r="N506" s="2">
        <v>4</v>
      </c>
      <c r="O506" s="2">
        <v>4</v>
      </c>
      <c r="P506" s="2">
        <v>7</v>
      </c>
      <c r="Q506" s="8">
        <v>0</v>
      </c>
      <c r="R506" s="8">
        <v>0</v>
      </c>
      <c r="S506" s="8">
        <v>1</v>
      </c>
      <c r="T506" s="8">
        <v>0</v>
      </c>
      <c r="U506" s="8">
        <v>0</v>
      </c>
      <c r="V506" s="8">
        <v>1</v>
      </c>
      <c r="W506" s="6">
        <v>1</v>
      </c>
      <c r="X506" s="6">
        <v>1</v>
      </c>
      <c r="Y506" s="6">
        <v>2</v>
      </c>
      <c r="Z506" s="6">
        <v>2</v>
      </c>
      <c r="AB506" s="1">
        <v>76</v>
      </c>
      <c r="AC506" s="1">
        <v>71</v>
      </c>
      <c r="AD506" s="1">
        <v>0</v>
      </c>
      <c r="AE506" s="1">
        <v>3</v>
      </c>
      <c r="AF506" s="1">
        <v>11</v>
      </c>
      <c r="AG506" s="1">
        <v>52</v>
      </c>
      <c r="AH506" s="1">
        <v>2687</v>
      </c>
      <c r="AI506" s="11">
        <f t="shared" si="14"/>
        <v>7.3616438356164382</v>
      </c>
      <c r="AJ506" s="1">
        <v>0</v>
      </c>
      <c r="AK506" s="1">
        <v>0</v>
      </c>
      <c r="AL506" s="1">
        <v>0</v>
      </c>
      <c r="AM506" s="1">
        <v>1</v>
      </c>
      <c r="AN506" s="1">
        <v>0</v>
      </c>
      <c r="AO506" s="1">
        <v>0</v>
      </c>
      <c r="AP506" s="1">
        <v>0</v>
      </c>
      <c r="AQ506" s="1">
        <v>0</v>
      </c>
      <c r="AR506" s="1">
        <v>0</v>
      </c>
      <c r="AS506" s="1">
        <v>1</v>
      </c>
      <c r="AT506" s="1">
        <v>4</v>
      </c>
      <c r="AU506" s="1">
        <v>84</v>
      </c>
      <c r="AV506" s="1">
        <v>69661</v>
      </c>
    </row>
    <row r="507" spans="1:51" s="1" customFormat="1" x14ac:dyDescent="0.25">
      <c r="A507" s="1" t="str" cm="1">
        <f t="array" ref="A507">_xlfn.IFS(AG507&gt;=70,"70 and Older",AND(AG507&gt;=60,AG507&lt;70),"60-69",AND(AG507&gt;=50,AG507&lt;60),"50-59",AND(AG507&gt;=40,AG507&lt;50),"40-49",AND(AG507&gt;=30,AG507&lt;40),"30-39",AND(AG507&gt;=20,AG507&lt;30),"20-29")</f>
        <v>50-59</v>
      </c>
      <c r="B507" s="1" t="str" cm="1">
        <f t="array" ref="B507">_xlfn.IFS(AO507=1,$AO$1,AP507=1,$AP$1,AQ507=1,$AQ$1,AR507=1,$AR$1,AS507=1,$AS$1)</f>
        <v>PhD</v>
      </c>
      <c r="C507" s="1" t="str" cm="1">
        <f t="array" ref="C507">_xlfn.IFS(AJ507=1,$AJ$1,AK507=1,$AK$1,AL507=1,$AL$1,AM507=1,$AM$1,AN507=1,$AN$1)</f>
        <v>Divorced</v>
      </c>
      <c r="D507" s="1">
        <v>0</v>
      </c>
      <c r="E507" s="1">
        <v>0</v>
      </c>
      <c r="F507" s="1" t="str" cm="1">
        <f t="array" ref="F507">_xlfn.IFS(AV507&lt;43783,"1.Low Income",AND(AV507&gt;=43783,AV507&lt;=64856),"2.Mid Income",AV507&gt;64856,"3.High Income")</f>
        <v>3.High Income</v>
      </c>
      <c r="G507" s="1" t="str" cm="1">
        <f t="array" ref="G507">_xlfn.IFS(AU507&lt;=30,"&lt;1 month",AND(AU507&gt;30,AU507&lt;=60),"1-2months",AU507&gt;60,"2months +")</f>
        <v>&lt;1 month</v>
      </c>
      <c r="H507" s="1" t="str" cm="1">
        <f t="array" ref="H507">_xlfn.IFS(AT507&lt;5,"&lt;5times",AND(AT507&gt;=5,AT507&lt;=10),"05-10times",AND(AT507&gt;=11,AT507&lt;=15),"11-15times",AT507&gt;=16,"16times or more")</f>
        <v>&lt;5times</v>
      </c>
      <c r="I507" s="1" t="s">
        <v>99</v>
      </c>
      <c r="J507" s="1" t="str">
        <f t="shared" si="15"/>
        <v>7-8 years</v>
      </c>
      <c r="K507" s="2">
        <v>488</v>
      </c>
      <c r="L507" s="2">
        <v>21</v>
      </c>
      <c r="M507" s="2">
        <v>238</v>
      </c>
      <c r="N507" s="2">
        <v>56</v>
      </c>
      <c r="O507" s="2">
        <v>108</v>
      </c>
      <c r="P507" s="2">
        <v>28</v>
      </c>
      <c r="Q507" s="8">
        <v>0</v>
      </c>
      <c r="R507" s="8">
        <v>0</v>
      </c>
      <c r="S507" s="8">
        <v>0</v>
      </c>
      <c r="T507" s="8">
        <v>0</v>
      </c>
      <c r="U507" s="8">
        <v>0</v>
      </c>
      <c r="V507" s="8">
        <v>0</v>
      </c>
      <c r="W507" s="6">
        <v>1</v>
      </c>
      <c r="X507" s="6">
        <v>8</v>
      </c>
      <c r="Y507" s="6">
        <v>7</v>
      </c>
      <c r="Z507" s="6">
        <v>11</v>
      </c>
      <c r="AB507" s="1">
        <v>1208</v>
      </c>
      <c r="AC507" s="1">
        <v>1184</v>
      </c>
      <c r="AD507" s="1">
        <v>1</v>
      </c>
      <c r="AE507" s="1">
        <v>3</v>
      </c>
      <c r="AF507" s="1">
        <v>11</v>
      </c>
      <c r="AG507" s="1">
        <v>59</v>
      </c>
      <c r="AH507" s="1">
        <v>2685</v>
      </c>
      <c r="AI507" s="11">
        <f t="shared" si="14"/>
        <v>7.3561643835616435</v>
      </c>
      <c r="AJ507" s="1">
        <v>1</v>
      </c>
      <c r="AK507" s="1">
        <v>0</v>
      </c>
      <c r="AL507" s="1">
        <v>0</v>
      </c>
      <c r="AM507" s="1">
        <v>0</v>
      </c>
      <c r="AN507" s="1">
        <v>0</v>
      </c>
      <c r="AO507" s="1">
        <v>0</v>
      </c>
      <c r="AP507" s="1">
        <v>0</v>
      </c>
      <c r="AQ507" s="1">
        <v>0</v>
      </c>
      <c r="AR507" s="1">
        <v>0</v>
      </c>
      <c r="AS507" s="1">
        <v>1</v>
      </c>
      <c r="AT507" s="1">
        <v>3</v>
      </c>
      <c r="AU507" s="1">
        <v>22</v>
      </c>
      <c r="AV507" s="1">
        <v>70829</v>
      </c>
    </row>
    <row r="508" spans="1:51" s="1" customFormat="1" x14ac:dyDescent="0.25">
      <c r="A508" s="1" t="str" cm="1">
        <f t="array" ref="A508">_xlfn.IFS(AG508&gt;=70,"70 and Older",AND(AG508&gt;=60,AG508&lt;70),"60-69",AND(AG508&gt;=50,AG508&lt;60),"50-59",AND(AG508&gt;=40,AG508&lt;50),"40-49",AND(AG508&gt;=30,AG508&lt;40),"30-39",AND(AG508&gt;=20,AG508&lt;30),"20-29")</f>
        <v>50-59</v>
      </c>
      <c r="B508" s="1" t="str" cm="1">
        <f t="array" ref="B508">_xlfn.IFS(AO508=1,$AO$1,AP508=1,$AP$1,AQ508=1,$AQ$1,AR508=1,$AR$1,AS508=1,$AS$1)</f>
        <v>Graduation</v>
      </c>
      <c r="C508" s="1" t="str" cm="1">
        <f t="array" ref="C508">_xlfn.IFS(AJ508=1,$AJ$1,AK508=1,$AK$1,AL508=1,$AL$1,AM508=1,$AM$1,AN508=1,$AN$1)</f>
        <v>Single</v>
      </c>
      <c r="D508" s="1">
        <v>1</v>
      </c>
      <c r="E508" s="1">
        <v>0</v>
      </c>
      <c r="F508" s="1" t="str" cm="1">
        <f t="array" ref="F508">_xlfn.IFS(AV508&lt;43783,"1.Low Income",AND(AV508&gt;=43783,AV508&lt;=64856),"2.Mid Income",AV508&gt;64856,"3.High Income")</f>
        <v>3.High Income</v>
      </c>
      <c r="G508" s="1" t="str" cm="1">
        <f t="array" ref="G508">_xlfn.IFS(AU508&lt;=30,"&lt;1 month",AND(AU508&gt;30,AU508&lt;=60),"1-2months",AU508&gt;60,"2months +")</f>
        <v>2months +</v>
      </c>
      <c r="H508" s="1" t="str" cm="1">
        <f t="array" ref="H508">_xlfn.IFS(AT508&lt;5,"&lt;5times",AND(AT508&gt;=5,AT508&lt;=10),"05-10times",AND(AT508&gt;=11,AT508&lt;=15),"11-15times",AT508&gt;=16,"16times or more")</f>
        <v>&lt;5times</v>
      </c>
      <c r="I508" s="1" t="s">
        <v>99</v>
      </c>
      <c r="J508" s="1" t="str">
        <f t="shared" si="15"/>
        <v>7-8 years</v>
      </c>
      <c r="K508" s="2">
        <v>9</v>
      </c>
      <c r="L508" s="2">
        <v>1</v>
      </c>
      <c r="M508" s="2">
        <v>24</v>
      </c>
      <c r="N508" s="2">
        <v>2</v>
      </c>
      <c r="O508" s="2">
        <v>1</v>
      </c>
      <c r="P508" s="2">
        <v>2</v>
      </c>
      <c r="Q508" s="8">
        <v>0</v>
      </c>
      <c r="R508" s="8">
        <v>0</v>
      </c>
      <c r="S508" s="8">
        <v>0</v>
      </c>
      <c r="T508" s="8">
        <v>0</v>
      </c>
      <c r="U508" s="8">
        <v>0</v>
      </c>
      <c r="V508" s="8">
        <v>0</v>
      </c>
      <c r="W508" s="6">
        <v>3</v>
      </c>
      <c r="X508" s="6">
        <v>3</v>
      </c>
      <c r="Y508" s="6">
        <v>0</v>
      </c>
      <c r="Z508" s="6">
        <v>3</v>
      </c>
      <c r="AB508" s="1">
        <v>88</v>
      </c>
      <c r="AC508" s="1">
        <v>62</v>
      </c>
      <c r="AD508" s="1">
        <v>0</v>
      </c>
      <c r="AE508" s="1">
        <v>3</v>
      </c>
      <c r="AF508" s="1">
        <v>11</v>
      </c>
      <c r="AG508" s="1">
        <v>57</v>
      </c>
      <c r="AH508" s="1">
        <v>2685</v>
      </c>
      <c r="AI508" s="11">
        <f t="shared" si="14"/>
        <v>7.3561643835616435</v>
      </c>
      <c r="AJ508" s="1">
        <v>0</v>
      </c>
      <c r="AK508" s="1">
        <v>0</v>
      </c>
      <c r="AL508" s="1">
        <v>1</v>
      </c>
      <c r="AM508" s="1">
        <v>0</v>
      </c>
      <c r="AN508" s="1">
        <v>0</v>
      </c>
      <c r="AO508" s="1">
        <v>0</v>
      </c>
      <c r="AP508" s="1">
        <v>0</v>
      </c>
      <c r="AQ508" s="1">
        <v>1</v>
      </c>
      <c r="AR508" s="1">
        <v>0</v>
      </c>
      <c r="AS508" s="1">
        <v>0</v>
      </c>
      <c r="AT508" s="1">
        <v>4</v>
      </c>
      <c r="AU508" s="1">
        <v>97</v>
      </c>
      <c r="AV508" s="1">
        <v>69109</v>
      </c>
    </row>
    <row r="509" spans="1:51" s="1" customFormat="1" x14ac:dyDescent="0.25">
      <c r="A509" s="1" t="str" cm="1">
        <f t="array" ref="A509">_xlfn.IFS(AG509&gt;=70,"70 and Older",AND(AG509&gt;=60,AG509&lt;70),"60-69",AND(AG509&gt;=50,AG509&lt;60),"50-59",AND(AG509&gt;=40,AG509&lt;50),"40-49",AND(AG509&gt;=30,AG509&lt;40),"30-39",AND(AG509&gt;=20,AG509&lt;30),"20-29")</f>
        <v>60-69</v>
      </c>
      <c r="B509" s="1" t="str" cm="1">
        <f t="array" ref="B509">_xlfn.IFS(AO509=1,$AO$1,AP509=1,$AP$1,AQ509=1,$AQ$1,AR509=1,$AR$1,AS509=1,$AS$1)</f>
        <v>Graduation</v>
      </c>
      <c r="C509" s="1" t="str" cm="1">
        <f t="array" ref="C509">_xlfn.IFS(AJ509=1,$AJ$1,AK509=1,$AK$1,AL509=1,$AL$1,AM509=1,$AM$1,AN509=1,$AN$1)</f>
        <v>Single</v>
      </c>
      <c r="D509" s="1">
        <v>0</v>
      </c>
      <c r="E509" s="1">
        <v>1</v>
      </c>
      <c r="F509" s="1" t="str" cm="1">
        <f t="array" ref="F509">_xlfn.IFS(AV509&lt;43783,"1.Low Income",AND(AV509&gt;=43783,AV509&lt;=64856),"2.Mid Income",AV509&gt;64856,"3.High Income")</f>
        <v>3.High Income</v>
      </c>
      <c r="G509" s="1" t="str" cm="1">
        <f t="array" ref="G509">_xlfn.IFS(AU509&lt;=30,"&lt;1 month",AND(AU509&gt;30,AU509&lt;=60),"1-2months",AU509&gt;60,"2months +")</f>
        <v>&lt;1 month</v>
      </c>
      <c r="H509" s="1" t="str" cm="1">
        <f t="array" ref="H509">_xlfn.IFS(AT509&lt;5,"&lt;5times",AND(AT509&gt;=5,AT509&lt;=10),"05-10times",AND(AT509&gt;=11,AT509&lt;=15),"11-15times",AT509&gt;=16,"16times or more")</f>
        <v>&lt;5times</v>
      </c>
      <c r="I509" s="1" t="s">
        <v>99</v>
      </c>
      <c r="J509" s="1" t="str">
        <f t="shared" si="15"/>
        <v>7-8 years</v>
      </c>
      <c r="K509" s="2">
        <v>159</v>
      </c>
      <c r="L509" s="2">
        <v>0</v>
      </c>
      <c r="M509" s="2">
        <v>22</v>
      </c>
      <c r="N509" s="2">
        <v>2</v>
      </c>
      <c r="O509" s="2">
        <v>1</v>
      </c>
      <c r="P509" s="2">
        <v>31</v>
      </c>
      <c r="Q509" s="8">
        <v>0</v>
      </c>
      <c r="R509" s="8">
        <v>0</v>
      </c>
      <c r="S509" s="8">
        <v>0</v>
      </c>
      <c r="T509" s="8">
        <v>0</v>
      </c>
      <c r="U509" s="8">
        <v>0</v>
      </c>
      <c r="V509" s="8">
        <v>0</v>
      </c>
      <c r="W509" s="6">
        <v>3</v>
      </c>
      <c r="X509" s="6">
        <v>4</v>
      </c>
      <c r="Y509" s="6">
        <v>1</v>
      </c>
      <c r="Z509" s="6">
        <v>4</v>
      </c>
      <c r="AB509" s="1">
        <v>385</v>
      </c>
      <c r="AC509" s="1">
        <v>363</v>
      </c>
      <c r="AD509" s="1">
        <v>0</v>
      </c>
      <c r="AE509" s="1">
        <v>3</v>
      </c>
      <c r="AF509" s="1">
        <v>11</v>
      </c>
      <c r="AG509" s="1">
        <v>68</v>
      </c>
      <c r="AH509" s="1">
        <v>2685</v>
      </c>
      <c r="AI509" s="11">
        <f t="shared" si="14"/>
        <v>7.3561643835616435</v>
      </c>
      <c r="AJ509" s="1">
        <v>0</v>
      </c>
      <c r="AK509" s="1">
        <v>0</v>
      </c>
      <c r="AL509" s="1">
        <v>1</v>
      </c>
      <c r="AM509" s="1">
        <v>0</v>
      </c>
      <c r="AN509" s="1">
        <v>0</v>
      </c>
      <c r="AO509" s="1">
        <v>0</v>
      </c>
      <c r="AP509" s="1">
        <v>0</v>
      </c>
      <c r="AQ509" s="1">
        <v>1</v>
      </c>
      <c r="AR509" s="1">
        <v>0</v>
      </c>
      <c r="AS509" s="1">
        <v>0</v>
      </c>
      <c r="AT509" s="1">
        <v>4</v>
      </c>
      <c r="AU509" s="1">
        <v>24</v>
      </c>
      <c r="AV509" s="1">
        <v>66294</v>
      </c>
    </row>
    <row r="510" spans="1:51" s="1" customFormat="1" x14ac:dyDescent="0.25">
      <c r="A510" s="1" t="str" cm="1">
        <f t="array" ref="A510">_xlfn.IFS(AG510&gt;=70,"70 and Older",AND(AG510&gt;=60,AG510&lt;70),"60-69",AND(AG510&gt;=50,AG510&lt;60),"50-59",AND(AG510&gt;=40,AG510&lt;50),"40-49",AND(AG510&gt;=30,AG510&lt;40),"30-39",AND(AG510&gt;=20,AG510&lt;30),"20-29")</f>
        <v>60-69</v>
      </c>
      <c r="B510" s="1" t="str" cm="1">
        <f t="array" ref="B510">_xlfn.IFS(AO510=1,$AO$1,AP510=1,$AP$1,AQ510=1,$AQ$1,AR510=1,$AR$1,AS510=1,$AS$1)</f>
        <v>Graduation</v>
      </c>
      <c r="C510" s="1" t="str" cm="1">
        <f t="array" ref="C510">_xlfn.IFS(AJ510=1,$AJ$1,AK510=1,$AK$1,AL510=1,$AL$1,AM510=1,$AM$1,AN510=1,$AN$1)</f>
        <v>Married</v>
      </c>
      <c r="D510" s="1">
        <v>2</v>
      </c>
      <c r="E510" s="1">
        <v>1</v>
      </c>
      <c r="F510" s="1" t="str" cm="1">
        <f t="array" ref="F510">_xlfn.IFS(AV510&lt;43783,"1.Low Income",AND(AV510&gt;=43783,AV510&lt;=64856),"2.Mid Income",AV510&gt;64856,"3.High Income")</f>
        <v>3.High Income</v>
      </c>
      <c r="G510" s="1" t="str" cm="1">
        <f t="array" ref="G510">_xlfn.IFS(AU510&lt;=30,"&lt;1 month",AND(AU510&gt;30,AU510&lt;=60),"1-2months",AU510&gt;60,"2months +")</f>
        <v>1-2months</v>
      </c>
      <c r="H510" s="1" t="str" cm="1">
        <f t="array" ref="H510">_xlfn.IFS(AT510&lt;5,"&lt;5times",AND(AT510&gt;=5,AT510&lt;=10),"05-10times",AND(AT510&gt;=11,AT510&lt;=15),"11-15times",AT510&gt;=16,"16times or more")</f>
        <v>&lt;5times</v>
      </c>
      <c r="I510" s="1" t="s">
        <v>99</v>
      </c>
      <c r="J510" s="1" t="str">
        <f t="shared" si="15"/>
        <v>7-8 years</v>
      </c>
      <c r="K510" s="2">
        <v>5</v>
      </c>
      <c r="L510" s="2">
        <v>0</v>
      </c>
      <c r="M510" s="2">
        <v>3</v>
      </c>
      <c r="N510" s="2">
        <v>0</v>
      </c>
      <c r="O510" s="2">
        <v>0</v>
      </c>
      <c r="P510" s="2">
        <v>5</v>
      </c>
      <c r="Q510" s="8">
        <v>0</v>
      </c>
      <c r="R510" s="8">
        <v>0</v>
      </c>
      <c r="S510" s="8">
        <v>0</v>
      </c>
      <c r="T510" s="8">
        <v>0</v>
      </c>
      <c r="U510" s="8">
        <v>0</v>
      </c>
      <c r="V510" s="8">
        <v>0</v>
      </c>
      <c r="W510" s="6">
        <v>1</v>
      </c>
      <c r="X510" s="6">
        <v>1</v>
      </c>
      <c r="Y510" s="6">
        <v>0</v>
      </c>
      <c r="Z510" s="6">
        <v>2</v>
      </c>
      <c r="AB510" s="1">
        <v>123</v>
      </c>
      <c r="AC510" s="1">
        <v>76</v>
      </c>
      <c r="AD510" s="1">
        <v>0</v>
      </c>
      <c r="AE510" s="1">
        <v>3</v>
      </c>
      <c r="AF510" s="1">
        <v>11</v>
      </c>
      <c r="AG510" s="1">
        <v>69</v>
      </c>
      <c r="AH510" s="1">
        <v>2685</v>
      </c>
      <c r="AI510" s="11">
        <f t="shared" si="14"/>
        <v>7.3561643835616435</v>
      </c>
      <c r="AJ510" s="1">
        <v>0</v>
      </c>
      <c r="AK510" s="1">
        <v>1</v>
      </c>
      <c r="AL510" s="1">
        <v>0</v>
      </c>
      <c r="AM510" s="1">
        <v>0</v>
      </c>
      <c r="AN510" s="1">
        <v>0</v>
      </c>
      <c r="AO510" s="1">
        <v>0</v>
      </c>
      <c r="AP510" s="1">
        <v>0</v>
      </c>
      <c r="AQ510" s="1">
        <v>1</v>
      </c>
      <c r="AR510" s="1">
        <v>0</v>
      </c>
      <c r="AS510" s="1">
        <v>0</v>
      </c>
      <c r="AT510" s="1">
        <v>4</v>
      </c>
      <c r="AU510" s="1">
        <v>40</v>
      </c>
      <c r="AV510" s="1">
        <v>64857</v>
      </c>
    </row>
    <row r="511" spans="1:51" s="1" customFormat="1" x14ac:dyDescent="0.25">
      <c r="A511" s="1" t="str" cm="1">
        <f t="array" ref="A511">_xlfn.IFS(AG511&gt;=70,"70 and Older",AND(AG511&gt;=60,AG511&lt;70),"60-69",AND(AG511&gt;=50,AG511&lt;60),"50-59",AND(AG511&gt;=40,AG511&lt;50),"40-49",AND(AG511&gt;=30,AG511&lt;40),"30-39",AND(AG511&gt;=20,AG511&lt;30),"20-29")</f>
        <v>60-69</v>
      </c>
      <c r="B511" s="1" t="str" cm="1">
        <f t="array" ref="B511">_xlfn.IFS(AO511=1,$AO$1,AP511=1,$AP$1,AQ511=1,$AQ$1,AR511=1,$AR$1,AS511=1,$AS$1)</f>
        <v>Graduation</v>
      </c>
      <c r="C511" s="1" t="str" cm="1">
        <f t="array" ref="C511">_xlfn.IFS(AJ511=1,$AJ$1,AK511=1,$AK$1,AL511=1,$AL$1,AM511=1,$AM$1,AN511=1,$AN$1)</f>
        <v>Widow</v>
      </c>
      <c r="D511" s="1">
        <v>1</v>
      </c>
      <c r="E511" s="1">
        <v>0</v>
      </c>
      <c r="F511" s="1" t="str" cm="1">
        <f t="array" ref="F511">_xlfn.IFS(AV511&lt;43783,"1.Low Income",AND(AV511&gt;=43783,AV511&lt;=64856),"2.Mid Income",AV511&gt;64856,"3.High Income")</f>
        <v>3.High Income</v>
      </c>
      <c r="G511" s="1" t="str" cm="1">
        <f t="array" ref="G511">_xlfn.IFS(AU511&lt;=30,"&lt;1 month",AND(AU511&gt;30,AU511&lt;=60),"1-2months",AU511&gt;60,"2months +")</f>
        <v>&lt;1 month</v>
      </c>
      <c r="H511" s="1" t="str" cm="1">
        <f t="array" ref="H511">_xlfn.IFS(AT511&lt;5,"&lt;5times",AND(AT511&gt;=5,AT511&lt;=10),"05-10times",AND(AT511&gt;=11,AT511&lt;=15),"11-15times",AT511&gt;=16,"16times or more")</f>
        <v>&lt;5times</v>
      </c>
      <c r="I511" s="1" t="s">
        <v>99</v>
      </c>
      <c r="J511" s="1" t="str">
        <f t="shared" si="15"/>
        <v>7-8 years</v>
      </c>
      <c r="K511" s="2">
        <v>180</v>
      </c>
      <c r="L511" s="2">
        <v>60</v>
      </c>
      <c r="M511" s="2">
        <v>241</v>
      </c>
      <c r="N511" s="2">
        <v>13</v>
      </c>
      <c r="O511" s="2">
        <v>54</v>
      </c>
      <c r="P511" s="2">
        <v>54</v>
      </c>
      <c r="Q511" s="8">
        <v>0</v>
      </c>
      <c r="R511" s="8">
        <v>0</v>
      </c>
      <c r="S511" s="8">
        <v>0</v>
      </c>
      <c r="T511" s="8">
        <v>0</v>
      </c>
      <c r="U511" s="8">
        <v>0</v>
      </c>
      <c r="V511" s="8">
        <v>1</v>
      </c>
      <c r="W511" s="6">
        <v>2</v>
      </c>
      <c r="X511" s="6">
        <v>5</v>
      </c>
      <c r="Y511" s="6">
        <v>5</v>
      </c>
      <c r="Z511" s="6">
        <v>7</v>
      </c>
      <c r="AB511" s="1">
        <v>612</v>
      </c>
      <c r="AC511" s="1">
        <v>547</v>
      </c>
      <c r="AD511" s="1">
        <v>0</v>
      </c>
      <c r="AE511" s="1">
        <v>3</v>
      </c>
      <c r="AF511" s="1">
        <v>11</v>
      </c>
      <c r="AG511" s="1">
        <v>63</v>
      </c>
      <c r="AH511" s="1">
        <v>2684</v>
      </c>
      <c r="AI511" s="11">
        <f t="shared" si="14"/>
        <v>7.353424657534247</v>
      </c>
      <c r="AJ511" s="1">
        <v>0</v>
      </c>
      <c r="AK511" s="1">
        <v>0</v>
      </c>
      <c r="AL511" s="1">
        <v>0</v>
      </c>
      <c r="AM511" s="1">
        <v>0</v>
      </c>
      <c r="AN511" s="1">
        <v>1</v>
      </c>
      <c r="AO511" s="1">
        <v>0</v>
      </c>
      <c r="AP511" s="1">
        <v>0</v>
      </c>
      <c r="AQ511" s="1">
        <v>1</v>
      </c>
      <c r="AR511" s="1">
        <v>0</v>
      </c>
      <c r="AS511" s="1">
        <v>0</v>
      </c>
      <c r="AT511" s="1">
        <v>2</v>
      </c>
      <c r="AU511" s="1">
        <v>3</v>
      </c>
      <c r="AV511" s="1">
        <v>78427</v>
      </c>
    </row>
    <row r="512" spans="1:51" s="1" customFormat="1" x14ac:dyDescent="0.25">
      <c r="A512" s="1" t="str" cm="1">
        <f t="array" ref="A512">_xlfn.IFS(AG512&gt;=70,"70 and Older",AND(AG512&gt;=60,AG512&lt;70),"60-69",AND(AG512&gt;=50,AG512&lt;60),"50-59",AND(AG512&gt;=40,AG512&lt;50),"40-49",AND(AG512&gt;=30,AG512&lt;40),"30-39",AND(AG512&gt;=20,AG512&lt;30),"20-29")</f>
        <v>20-29</v>
      </c>
      <c r="B512" s="1" t="str" cm="1">
        <f t="array" ref="B512">_xlfn.IFS(AO512=1,$AO$1,AP512=1,$AP$1,AQ512=1,$AQ$1,AR512=1,$AR$1,AS512=1,$AS$1)</f>
        <v>Graduation</v>
      </c>
      <c r="C512" s="1" t="str" cm="1">
        <f t="array" ref="C512">_xlfn.IFS(AJ512=1,$AJ$1,AK512=1,$AK$1,AL512=1,$AL$1,AM512=1,$AM$1,AN512=1,$AN$1)</f>
        <v>Together</v>
      </c>
      <c r="D512" s="1">
        <v>0</v>
      </c>
      <c r="E512" s="1">
        <v>0</v>
      </c>
      <c r="F512" s="1" t="str" cm="1">
        <f t="array" ref="F512">_xlfn.IFS(AV512&lt;43783,"1.Low Income",AND(AV512&gt;=43783,AV512&lt;=64856),"2.Mid Income",AV512&gt;64856,"3.High Income")</f>
        <v>3.High Income</v>
      </c>
      <c r="G512" s="1" t="str" cm="1">
        <f t="array" ref="G512">_xlfn.IFS(AU512&lt;=30,"&lt;1 month",AND(AU512&gt;30,AU512&lt;=60),"1-2months",AU512&gt;60,"2months +")</f>
        <v>1-2months</v>
      </c>
      <c r="H512" s="1" t="str" cm="1">
        <f t="array" ref="H512">_xlfn.IFS(AT512&lt;5,"&lt;5times",AND(AT512&gt;=5,AT512&lt;=10),"05-10times",AND(AT512&gt;=11,AT512&lt;=15),"11-15times",AT512&gt;=16,"16times or more")</f>
        <v>&lt;5times</v>
      </c>
      <c r="I512" s="1" t="s">
        <v>99</v>
      </c>
      <c r="J512" s="1" t="str">
        <f t="shared" si="15"/>
        <v>7-8 years</v>
      </c>
      <c r="K512" s="2">
        <v>618</v>
      </c>
      <c r="L512" s="2">
        <v>15</v>
      </c>
      <c r="M512" s="2">
        <v>106</v>
      </c>
      <c r="N512" s="2">
        <v>20</v>
      </c>
      <c r="O512" s="2">
        <v>7</v>
      </c>
      <c r="P512" s="2">
        <v>45</v>
      </c>
      <c r="Q512" s="8">
        <v>0</v>
      </c>
      <c r="R512" s="8">
        <v>0</v>
      </c>
      <c r="S512" s="8">
        <v>0</v>
      </c>
      <c r="T512" s="8">
        <v>1</v>
      </c>
      <c r="U512" s="8">
        <v>0</v>
      </c>
      <c r="V512" s="8">
        <v>0</v>
      </c>
      <c r="W512" s="6">
        <v>1</v>
      </c>
      <c r="X512" s="6">
        <v>11</v>
      </c>
      <c r="Y512" s="6">
        <v>2</v>
      </c>
      <c r="Z512" s="6">
        <v>8</v>
      </c>
      <c r="AB512" s="1">
        <v>1432</v>
      </c>
      <c r="AC512" s="1">
        <v>1362</v>
      </c>
      <c r="AD512" s="1">
        <v>1</v>
      </c>
      <c r="AE512" s="1">
        <v>3</v>
      </c>
      <c r="AF512" s="1">
        <v>11</v>
      </c>
      <c r="AG512" s="1">
        <v>28</v>
      </c>
      <c r="AH512" s="1">
        <v>2684</v>
      </c>
      <c r="AI512" s="11">
        <f t="shared" si="14"/>
        <v>7.353424657534247</v>
      </c>
      <c r="AJ512" s="1">
        <v>0</v>
      </c>
      <c r="AK512" s="1">
        <v>0</v>
      </c>
      <c r="AL512" s="1">
        <v>0</v>
      </c>
      <c r="AM512" s="1">
        <v>1</v>
      </c>
      <c r="AN512" s="1">
        <v>0</v>
      </c>
      <c r="AO512" s="1">
        <v>0</v>
      </c>
      <c r="AP512" s="1">
        <v>0</v>
      </c>
      <c r="AQ512" s="1">
        <v>1</v>
      </c>
      <c r="AR512" s="1">
        <v>0</v>
      </c>
      <c r="AS512" s="1">
        <v>0</v>
      </c>
      <c r="AT512" s="1">
        <v>3</v>
      </c>
      <c r="AU512" s="1">
        <v>38</v>
      </c>
      <c r="AV512" s="1">
        <v>71488</v>
      </c>
    </row>
    <row r="513" spans="1:48" s="1" customFormat="1" x14ac:dyDescent="0.25">
      <c r="A513" s="1" t="str" cm="1">
        <f t="array" ref="A513">_xlfn.IFS(AG513&gt;=70,"70 and Older",AND(AG513&gt;=60,AG513&lt;70),"60-69",AND(AG513&gt;=50,AG513&lt;60),"50-59",AND(AG513&gt;=40,AG513&lt;50),"40-49",AND(AG513&gt;=30,AG513&lt;40),"30-39",AND(AG513&gt;=20,AG513&lt;30),"20-29")</f>
        <v>50-59</v>
      </c>
      <c r="B513" s="1" t="str" cm="1">
        <f t="array" ref="B513">_xlfn.IFS(AO513=1,$AO$1,AP513=1,$AP$1,AQ513=1,$AQ$1,AR513=1,$AR$1,AS513=1,$AS$1)</f>
        <v>Master</v>
      </c>
      <c r="C513" s="1" t="str" cm="1">
        <f t="array" ref="C513">_xlfn.IFS(AJ513=1,$AJ$1,AK513=1,$AK$1,AL513=1,$AL$1,AM513=1,$AM$1,AN513=1,$AN$1)</f>
        <v>Single</v>
      </c>
      <c r="D513" s="1">
        <v>1</v>
      </c>
      <c r="E513" s="1">
        <v>1</v>
      </c>
      <c r="F513" s="1" t="str" cm="1">
        <f t="array" ref="F513">_xlfn.IFS(AV513&lt;43783,"1.Low Income",AND(AV513&gt;=43783,AV513&lt;=64856),"2.Mid Income",AV513&gt;64856,"3.High Income")</f>
        <v>3.High Income</v>
      </c>
      <c r="G513" s="1" t="str" cm="1">
        <f t="array" ref="G513">_xlfn.IFS(AU513&lt;=30,"&lt;1 month",AND(AU513&gt;30,AU513&lt;=60),"1-2months",AU513&gt;60,"2months +")</f>
        <v>&lt;1 month</v>
      </c>
      <c r="H513" s="1" t="str" cm="1">
        <f t="array" ref="H513">_xlfn.IFS(AT513&lt;5,"&lt;5times",AND(AT513&gt;=5,AT513&lt;=10),"05-10times",AND(AT513&gt;=11,AT513&lt;=15),"11-15times",AT513&gt;=16,"16times or more")</f>
        <v>&lt;5times</v>
      </c>
      <c r="I513" s="1" t="s">
        <v>99</v>
      </c>
      <c r="J513" s="1" t="str">
        <f t="shared" si="15"/>
        <v>7-8 years</v>
      </c>
      <c r="K513" s="2">
        <v>48</v>
      </c>
      <c r="L513" s="2">
        <v>9</v>
      </c>
      <c r="M513" s="2">
        <v>45</v>
      </c>
      <c r="N513" s="2">
        <v>3</v>
      </c>
      <c r="O513" s="2">
        <v>15</v>
      </c>
      <c r="P513" s="2">
        <v>20</v>
      </c>
      <c r="Q513" s="8">
        <v>0</v>
      </c>
      <c r="R513" s="8">
        <v>0</v>
      </c>
      <c r="S513" s="8">
        <v>0</v>
      </c>
      <c r="T513" s="8">
        <v>0</v>
      </c>
      <c r="U513" s="8">
        <v>0</v>
      </c>
      <c r="V513" s="8">
        <v>1</v>
      </c>
      <c r="W513" s="6">
        <v>4</v>
      </c>
      <c r="X513" s="6">
        <v>2</v>
      </c>
      <c r="Y513" s="6">
        <v>1</v>
      </c>
      <c r="Z513" s="6">
        <v>4</v>
      </c>
      <c r="AB513" s="1">
        <v>303</v>
      </c>
      <c r="AC513" s="1">
        <v>291</v>
      </c>
      <c r="AD513" s="1">
        <v>1</v>
      </c>
      <c r="AE513" s="1">
        <v>3</v>
      </c>
      <c r="AF513" s="1">
        <v>11</v>
      </c>
      <c r="AG513" s="1">
        <v>58</v>
      </c>
      <c r="AH513" s="1">
        <v>2684</v>
      </c>
      <c r="AI513" s="11">
        <f t="shared" si="14"/>
        <v>7.353424657534247</v>
      </c>
      <c r="AJ513" s="1">
        <v>0</v>
      </c>
      <c r="AK513" s="1">
        <v>0</v>
      </c>
      <c r="AL513" s="1">
        <v>1</v>
      </c>
      <c r="AM513" s="1">
        <v>0</v>
      </c>
      <c r="AN513" s="1">
        <v>0</v>
      </c>
      <c r="AO513" s="1">
        <v>0</v>
      </c>
      <c r="AP513" s="1">
        <v>0</v>
      </c>
      <c r="AQ513" s="1">
        <v>0</v>
      </c>
      <c r="AR513" s="1">
        <v>1</v>
      </c>
      <c r="AS513" s="1">
        <v>0</v>
      </c>
      <c r="AT513" s="1">
        <v>3</v>
      </c>
      <c r="AU513" s="1">
        <v>9</v>
      </c>
      <c r="AV513" s="1">
        <v>70038</v>
      </c>
    </row>
    <row r="514" spans="1:48" s="1" customFormat="1" x14ac:dyDescent="0.25">
      <c r="A514" s="1" t="str" cm="1">
        <f t="array" ref="A514">_xlfn.IFS(AG514&gt;=70,"70 and Older",AND(AG514&gt;=60,AG514&lt;70),"60-69",AND(AG514&gt;=50,AG514&lt;60),"50-59",AND(AG514&gt;=40,AG514&lt;50),"40-49",AND(AG514&gt;=30,AG514&lt;40),"30-39",AND(AG514&gt;=20,AG514&lt;30),"20-29")</f>
        <v>50-59</v>
      </c>
      <c r="B514" s="1" t="str" cm="1">
        <f t="array" ref="B514">_xlfn.IFS(AO514=1,$AO$1,AP514=1,$AP$1,AQ514=1,$AQ$1,AR514=1,$AR$1,AS514=1,$AS$1)</f>
        <v>PhD</v>
      </c>
      <c r="C514" s="1" t="str" cm="1">
        <f t="array" ref="C514">_xlfn.IFS(AJ514=1,$AJ$1,AK514=1,$AK$1,AL514=1,$AL$1,AM514=1,$AM$1,AN514=1,$AN$1)</f>
        <v>Divorced</v>
      </c>
      <c r="D514" s="1">
        <v>1</v>
      </c>
      <c r="E514" s="1">
        <v>2</v>
      </c>
      <c r="F514" s="1" t="str" cm="1">
        <f t="array" ref="F514">_xlfn.IFS(AV514&lt;43783,"1.Low Income",AND(AV514&gt;=43783,AV514&lt;=64856),"2.Mid Income",AV514&gt;64856,"3.High Income")</f>
        <v>3.High Income</v>
      </c>
      <c r="G514" s="1" t="str" cm="1">
        <f t="array" ref="G514">_xlfn.IFS(AU514&lt;=30,"&lt;1 month",AND(AU514&gt;30,AU514&lt;=60),"1-2months",AU514&gt;60,"2months +")</f>
        <v>1-2months</v>
      </c>
      <c r="H514" s="1" t="str" cm="1">
        <f t="array" ref="H514">_xlfn.IFS(AT514&lt;5,"&lt;5times",AND(AT514&gt;=5,AT514&lt;=10),"05-10times",AND(AT514&gt;=11,AT514&lt;=15),"11-15times",AT514&gt;=16,"16times or more")</f>
        <v>&lt;5times</v>
      </c>
      <c r="I514" s="1" t="s">
        <v>99</v>
      </c>
      <c r="J514" s="1" t="str">
        <f t="shared" si="15"/>
        <v>7-8 years</v>
      </c>
      <c r="K514" s="2">
        <v>416</v>
      </c>
      <c r="L514" s="2">
        <v>0</v>
      </c>
      <c r="M514" s="2">
        <v>26</v>
      </c>
      <c r="N514" s="2">
        <v>0</v>
      </c>
      <c r="O514" s="2">
        <v>0</v>
      </c>
      <c r="P514" s="2">
        <v>4</v>
      </c>
      <c r="Q514" s="8">
        <v>0</v>
      </c>
      <c r="R514" s="8">
        <v>0</v>
      </c>
      <c r="S514" s="8">
        <v>0</v>
      </c>
      <c r="T514" s="8">
        <v>1</v>
      </c>
      <c r="U514" s="8">
        <v>0</v>
      </c>
      <c r="V514" s="8">
        <v>1</v>
      </c>
      <c r="W514" s="6">
        <v>9</v>
      </c>
      <c r="X514" s="6">
        <v>6</v>
      </c>
      <c r="Y514" s="6">
        <v>3</v>
      </c>
      <c r="Z514" s="6">
        <v>6</v>
      </c>
      <c r="AB514" s="1">
        <v>777</v>
      </c>
      <c r="AC514" s="1">
        <v>762</v>
      </c>
      <c r="AD514" s="1">
        <v>0</v>
      </c>
      <c r="AE514" s="1">
        <v>3</v>
      </c>
      <c r="AF514" s="1">
        <v>11</v>
      </c>
      <c r="AG514" s="1">
        <v>51</v>
      </c>
      <c r="AH514" s="1">
        <v>2684</v>
      </c>
      <c r="AI514" s="11">
        <f t="shared" ref="AI514:AI577" si="16">AH514/365</f>
        <v>7.353424657534247</v>
      </c>
      <c r="AJ514" s="1">
        <v>1</v>
      </c>
      <c r="AK514" s="1">
        <v>0</v>
      </c>
      <c r="AL514" s="1">
        <v>0</v>
      </c>
      <c r="AM514" s="1">
        <v>0</v>
      </c>
      <c r="AN514" s="1">
        <v>0</v>
      </c>
      <c r="AO514" s="1">
        <v>0</v>
      </c>
      <c r="AP514" s="1">
        <v>0</v>
      </c>
      <c r="AQ514" s="1">
        <v>0</v>
      </c>
      <c r="AR514" s="1">
        <v>0</v>
      </c>
      <c r="AS514" s="1">
        <v>1</v>
      </c>
      <c r="AT514" s="1">
        <v>4</v>
      </c>
      <c r="AU514" s="1">
        <v>60</v>
      </c>
      <c r="AV514" s="1">
        <v>67353</v>
      </c>
    </row>
    <row r="515" spans="1:48" s="1" customFormat="1" x14ac:dyDescent="0.25">
      <c r="A515" s="1" t="str" cm="1">
        <f t="array" ref="A515">_xlfn.IFS(AG515&gt;=70,"70 and Older",AND(AG515&gt;=60,AG515&lt;70),"60-69",AND(AG515&gt;=50,AG515&lt;60),"50-59",AND(AG515&gt;=40,AG515&lt;50),"40-49",AND(AG515&gt;=30,AG515&lt;40),"30-39",AND(AG515&gt;=20,AG515&lt;30),"20-29")</f>
        <v>50-59</v>
      </c>
      <c r="B515" s="1" t="str" cm="1">
        <f t="array" ref="B515">_xlfn.IFS(AO515=1,$AO$1,AP515=1,$AP$1,AQ515=1,$AQ$1,AR515=1,$AR$1,AS515=1,$AS$1)</f>
        <v>Graduation</v>
      </c>
      <c r="C515" s="1" t="str" cm="1">
        <f t="array" ref="C515">_xlfn.IFS(AJ515=1,$AJ$1,AK515=1,$AK$1,AL515=1,$AL$1,AM515=1,$AM$1,AN515=1,$AN$1)</f>
        <v>Together</v>
      </c>
      <c r="D515" s="1">
        <v>0</v>
      </c>
      <c r="E515" s="1">
        <v>0</v>
      </c>
      <c r="F515" s="1" t="str" cm="1">
        <f t="array" ref="F515">_xlfn.IFS(AV515&lt;43783,"1.Low Income",AND(AV515&gt;=43783,AV515&lt;=64856),"2.Mid Income",AV515&gt;64856,"3.High Income")</f>
        <v>3.High Income</v>
      </c>
      <c r="G515" s="1" t="str" cm="1">
        <f t="array" ref="G515">_xlfn.IFS(AU515&lt;=30,"&lt;1 month",AND(AU515&gt;30,AU515&lt;=60),"1-2months",AU515&gt;60,"2months +")</f>
        <v>2months +</v>
      </c>
      <c r="H515" s="1" t="str" cm="1">
        <f t="array" ref="H515">_xlfn.IFS(AT515&lt;5,"&lt;5times",AND(AT515&gt;=5,AT515&lt;=10),"05-10times",AND(AT515&gt;=11,AT515&lt;=15),"11-15times",AT515&gt;=16,"16times or more")</f>
        <v>&lt;5times</v>
      </c>
      <c r="I515" s="1" t="s">
        <v>99</v>
      </c>
      <c r="J515" s="1" t="str">
        <f t="shared" ref="J515:J578" si="17">IF(AI515&gt;7,"7-8 years",IF(AND(AI515&gt;6,AI515&lt;=7),"6-7 years",IF(AI515&lt;=6,"4-6 years","invalid")))</f>
        <v>7-8 years</v>
      </c>
      <c r="K515" s="2">
        <v>1009</v>
      </c>
      <c r="L515" s="2">
        <v>181</v>
      </c>
      <c r="M515" s="2">
        <v>104</v>
      </c>
      <c r="N515" s="2">
        <v>202</v>
      </c>
      <c r="O515" s="2">
        <v>21</v>
      </c>
      <c r="P515" s="2">
        <v>207</v>
      </c>
      <c r="Q515" s="8">
        <v>1</v>
      </c>
      <c r="R515" s="8">
        <v>0</v>
      </c>
      <c r="S515" s="8">
        <v>0</v>
      </c>
      <c r="T515" s="8">
        <v>0</v>
      </c>
      <c r="U515" s="8">
        <v>1</v>
      </c>
      <c r="V515" s="8">
        <v>1</v>
      </c>
      <c r="W515" s="6">
        <v>0</v>
      </c>
      <c r="X515" s="6">
        <v>9</v>
      </c>
      <c r="Y515" s="6">
        <v>8</v>
      </c>
      <c r="Z515" s="6">
        <v>13</v>
      </c>
      <c r="AB515" s="1">
        <v>1517</v>
      </c>
      <c r="AC515" s="1">
        <v>1310</v>
      </c>
      <c r="AD515" s="1">
        <v>2</v>
      </c>
      <c r="AE515" s="1">
        <v>3</v>
      </c>
      <c r="AF515" s="1">
        <v>11</v>
      </c>
      <c r="AG515" s="1">
        <v>50</v>
      </c>
      <c r="AH515" s="1">
        <v>2683</v>
      </c>
      <c r="AI515" s="11">
        <f t="shared" si="16"/>
        <v>7.3506849315068497</v>
      </c>
      <c r="AJ515" s="1">
        <v>0</v>
      </c>
      <c r="AK515" s="1">
        <v>0</v>
      </c>
      <c r="AL515" s="1">
        <v>0</v>
      </c>
      <c r="AM515" s="1">
        <v>1</v>
      </c>
      <c r="AN515" s="1">
        <v>0</v>
      </c>
      <c r="AO515" s="1">
        <v>0</v>
      </c>
      <c r="AP515" s="1">
        <v>0</v>
      </c>
      <c r="AQ515" s="1">
        <v>1</v>
      </c>
      <c r="AR515" s="1">
        <v>0</v>
      </c>
      <c r="AS515" s="1">
        <v>0</v>
      </c>
      <c r="AT515" s="1">
        <v>1</v>
      </c>
      <c r="AU515" s="1">
        <v>88</v>
      </c>
      <c r="AV515" s="1">
        <v>82497</v>
      </c>
    </row>
    <row r="516" spans="1:48" s="1" customFormat="1" x14ac:dyDescent="0.25">
      <c r="A516" s="1" t="str" cm="1">
        <f t="array" ref="A516">_xlfn.IFS(AG516&gt;=70,"70 and Older",AND(AG516&gt;=60,AG516&lt;70),"60-69",AND(AG516&gt;=50,AG516&lt;60),"50-59",AND(AG516&gt;=40,AG516&lt;50),"40-49",AND(AG516&gt;=30,AG516&lt;40),"30-39",AND(AG516&gt;=20,AG516&lt;30),"20-29")</f>
        <v>40-49</v>
      </c>
      <c r="B516" s="1" t="str" cm="1">
        <f t="array" ref="B516">_xlfn.IFS(AO516=1,$AO$1,AP516=1,$AP$1,AQ516=1,$AQ$1,AR516=1,$AR$1,AS516=1,$AS$1)</f>
        <v>Master</v>
      </c>
      <c r="C516" s="1" t="str" cm="1">
        <f t="array" ref="C516">_xlfn.IFS(AJ516=1,$AJ$1,AK516=1,$AK$1,AL516=1,$AL$1,AM516=1,$AM$1,AN516=1,$AN$1)</f>
        <v>Together</v>
      </c>
      <c r="D516" s="1">
        <v>0</v>
      </c>
      <c r="E516" s="1">
        <v>1</v>
      </c>
      <c r="F516" s="1" t="str" cm="1">
        <f t="array" ref="F516">_xlfn.IFS(AV516&lt;43783,"1.Low Income",AND(AV516&gt;=43783,AV516&lt;=64856),"2.Mid Income",AV516&gt;64856,"3.High Income")</f>
        <v>3.High Income</v>
      </c>
      <c r="G516" s="1" t="str" cm="1">
        <f t="array" ref="G516">_xlfn.IFS(AU516&lt;=30,"&lt;1 month",AND(AU516&gt;30,AU516&lt;=60),"1-2months",AU516&gt;60,"2months +")</f>
        <v>1-2months</v>
      </c>
      <c r="H516" s="1" t="str" cm="1">
        <f t="array" ref="H516">_xlfn.IFS(AT516&lt;5,"&lt;5times",AND(AT516&gt;=5,AT516&lt;=10),"05-10times",AND(AT516&gt;=11,AT516&lt;=15),"11-15times",AT516&gt;=16,"16times or more")</f>
        <v>&lt;5times</v>
      </c>
      <c r="I516" s="1" t="s">
        <v>99</v>
      </c>
      <c r="J516" s="1" t="str">
        <f t="shared" si="17"/>
        <v>7-8 years</v>
      </c>
      <c r="K516" s="2">
        <v>324</v>
      </c>
      <c r="L516" s="2">
        <v>48</v>
      </c>
      <c r="M516" s="2">
        <v>186</v>
      </c>
      <c r="N516" s="2">
        <v>39</v>
      </c>
      <c r="O516" s="2">
        <v>18</v>
      </c>
      <c r="P516" s="2">
        <v>198</v>
      </c>
      <c r="Q516" s="8">
        <v>0</v>
      </c>
      <c r="R516" s="8">
        <v>0</v>
      </c>
      <c r="S516" s="8">
        <v>1</v>
      </c>
      <c r="T516" s="8">
        <v>0</v>
      </c>
      <c r="U516" s="8">
        <v>0</v>
      </c>
      <c r="V516" s="8">
        <v>1</v>
      </c>
      <c r="W516" s="6">
        <v>6</v>
      </c>
      <c r="X516" s="6">
        <v>6</v>
      </c>
      <c r="Y516" s="6">
        <v>8</v>
      </c>
      <c r="Z516" s="6">
        <v>4</v>
      </c>
      <c r="AB516" s="1">
        <v>497</v>
      </c>
      <c r="AC516" s="1">
        <v>453</v>
      </c>
      <c r="AD516" s="1">
        <v>0</v>
      </c>
      <c r="AE516" s="1">
        <v>3</v>
      </c>
      <c r="AF516" s="1">
        <v>11</v>
      </c>
      <c r="AG516" s="1">
        <v>46</v>
      </c>
      <c r="AH516" s="1">
        <v>2683</v>
      </c>
      <c r="AI516" s="11">
        <f t="shared" si="16"/>
        <v>7.3506849315068497</v>
      </c>
      <c r="AJ516" s="1">
        <v>0</v>
      </c>
      <c r="AK516" s="1">
        <v>0</v>
      </c>
      <c r="AL516" s="1">
        <v>0</v>
      </c>
      <c r="AM516" s="1">
        <v>1</v>
      </c>
      <c r="AN516" s="1">
        <v>0</v>
      </c>
      <c r="AO516" s="1">
        <v>0</v>
      </c>
      <c r="AP516" s="1">
        <v>0</v>
      </c>
      <c r="AQ516" s="1">
        <v>0</v>
      </c>
      <c r="AR516" s="1">
        <v>1</v>
      </c>
      <c r="AS516" s="1">
        <v>0</v>
      </c>
      <c r="AT516" s="1">
        <v>4</v>
      </c>
      <c r="AU516" s="1">
        <v>48</v>
      </c>
      <c r="AV516" s="1">
        <v>65968</v>
      </c>
    </row>
    <row r="517" spans="1:48" s="1" customFormat="1" x14ac:dyDescent="0.25">
      <c r="A517" s="1" t="str" cm="1">
        <f t="array" ref="A517">_xlfn.IFS(AG517&gt;=70,"70 and Older",AND(AG517&gt;=60,AG517&lt;70),"60-69",AND(AG517&gt;=50,AG517&lt;60),"50-59",AND(AG517&gt;=40,AG517&lt;50),"40-49",AND(AG517&gt;=30,AG517&lt;40),"30-39",AND(AG517&gt;=20,AG517&lt;30),"20-29")</f>
        <v>70 and Older</v>
      </c>
      <c r="B517" s="1" t="str" cm="1">
        <f t="array" ref="B517">_xlfn.IFS(AO517=1,$AO$1,AP517=1,$AP$1,AQ517=1,$AQ$1,AR517=1,$AR$1,AS517=1,$AS$1)</f>
        <v>PhD</v>
      </c>
      <c r="C517" s="1" t="str" cm="1">
        <f t="array" ref="C517">_xlfn.IFS(AJ517=1,$AJ$1,AK517=1,$AK$1,AL517=1,$AL$1,AM517=1,$AM$1,AN517=1,$AN$1)</f>
        <v>Divorced</v>
      </c>
      <c r="D517" s="1">
        <v>1</v>
      </c>
      <c r="E517" s="1">
        <v>0</v>
      </c>
      <c r="F517" s="1" t="str" cm="1">
        <f t="array" ref="F517">_xlfn.IFS(AV517&lt;43783,"1.Low Income",AND(AV517&gt;=43783,AV517&lt;=64856),"2.Mid Income",AV517&gt;64856,"3.High Income")</f>
        <v>2.Mid Income</v>
      </c>
      <c r="G517" s="1" t="str" cm="1">
        <f t="array" ref="G517">_xlfn.IFS(AU517&lt;=30,"&lt;1 month",AND(AU517&gt;30,AU517&lt;=60),"1-2months",AU517&gt;60,"2months +")</f>
        <v>1-2months</v>
      </c>
      <c r="H517" s="1" t="str" cm="1">
        <f t="array" ref="H517">_xlfn.IFS(AT517&lt;5,"&lt;5times",AND(AT517&gt;=5,AT517&lt;=10),"05-10times",AND(AT517&gt;=11,AT517&lt;=15),"11-15times",AT517&gt;=16,"16times or more")</f>
        <v>05-10times</v>
      </c>
      <c r="I517" s="1" t="s">
        <v>99</v>
      </c>
      <c r="J517" s="1" t="str">
        <f t="shared" si="17"/>
        <v>7-8 years</v>
      </c>
      <c r="K517" s="2">
        <v>80</v>
      </c>
      <c r="L517" s="2">
        <v>1</v>
      </c>
      <c r="M517" s="2">
        <v>60</v>
      </c>
      <c r="N517" s="2">
        <v>4</v>
      </c>
      <c r="O517" s="2">
        <v>6</v>
      </c>
      <c r="P517" s="2">
        <v>16</v>
      </c>
      <c r="Q517" s="8">
        <v>0</v>
      </c>
      <c r="R517" s="8">
        <v>0</v>
      </c>
      <c r="S517" s="8">
        <v>0</v>
      </c>
      <c r="T517" s="8">
        <v>0</v>
      </c>
      <c r="U517" s="8">
        <v>0</v>
      </c>
      <c r="V517" s="8">
        <v>1</v>
      </c>
      <c r="W517" s="6">
        <v>2</v>
      </c>
      <c r="X517" s="6">
        <v>5</v>
      </c>
      <c r="Y517" s="6">
        <v>1</v>
      </c>
      <c r="Z517" s="6">
        <v>2</v>
      </c>
      <c r="AB517" s="1">
        <v>254</v>
      </c>
      <c r="AC517" s="1">
        <v>239</v>
      </c>
      <c r="AD517" s="1">
        <v>0</v>
      </c>
      <c r="AE517" s="1">
        <v>3</v>
      </c>
      <c r="AF517" s="1">
        <v>11</v>
      </c>
      <c r="AG517" s="1">
        <v>70</v>
      </c>
      <c r="AH517" s="1">
        <v>2683</v>
      </c>
      <c r="AI517" s="11">
        <f t="shared" si="16"/>
        <v>7.3506849315068497</v>
      </c>
      <c r="AJ517" s="1">
        <v>1</v>
      </c>
      <c r="AK517" s="1">
        <v>0</v>
      </c>
      <c r="AL517" s="1">
        <v>0</v>
      </c>
      <c r="AM517" s="1">
        <v>0</v>
      </c>
      <c r="AN517" s="1">
        <v>0</v>
      </c>
      <c r="AO517" s="1">
        <v>0</v>
      </c>
      <c r="AP517" s="1">
        <v>0</v>
      </c>
      <c r="AQ517" s="1">
        <v>0</v>
      </c>
      <c r="AR517" s="1">
        <v>0</v>
      </c>
      <c r="AS517" s="1">
        <v>1</v>
      </c>
      <c r="AT517" s="1">
        <v>5</v>
      </c>
      <c r="AU517" s="1">
        <v>32</v>
      </c>
      <c r="AV517" s="1">
        <v>59292</v>
      </c>
    </row>
    <row r="518" spans="1:48" s="1" customFormat="1" x14ac:dyDescent="0.25">
      <c r="A518" s="1" t="str" cm="1">
        <f t="array" ref="A518">_xlfn.IFS(AG518&gt;=70,"70 and Older",AND(AG518&gt;=60,AG518&lt;70),"60-69",AND(AG518&gt;=50,AG518&lt;60),"50-59",AND(AG518&gt;=40,AG518&lt;50),"40-49",AND(AG518&gt;=30,AG518&lt;40),"30-39",AND(AG518&gt;=20,AG518&lt;30),"20-29")</f>
        <v>50-59</v>
      </c>
      <c r="B518" s="1" t="str" cm="1">
        <f t="array" ref="B518">_xlfn.IFS(AO518=1,$AO$1,AP518=1,$AP$1,AQ518=1,$AQ$1,AR518=1,$AR$1,AS518=1,$AS$1)</f>
        <v>Master</v>
      </c>
      <c r="C518" s="1" t="str" cm="1">
        <f t="array" ref="C518">_xlfn.IFS(AJ518=1,$AJ$1,AK518=1,$AK$1,AL518=1,$AL$1,AM518=1,$AM$1,AN518=1,$AN$1)</f>
        <v>Single</v>
      </c>
      <c r="D518" s="1">
        <v>0</v>
      </c>
      <c r="E518" s="1">
        <v>1</v>
      </c>
      <c r="F518" s="1" t="str" cm="1">
        <f t="array" ref="F518">_xlfn.IFS(AV518&lt;43783,"1.Low Income",AND(AV518&gt;=43783,AV518&lt;=64856),"2.Mid Income",AV518&gt;64856,"3.High Income")</f>
        <v>3.High Income</v>
      </c>
      <c r="G518" s="1" t="str" cm="1">
        <f t="array" ref="G518">_xlfn.IFS(AU518&lt;=30,"&lt;1 month",AND(AU518&gt;30,AU518&lt;=60),"1-2months",AU518&gt;60,"2months +")</f>
        <v>2months +</v>
      </c>
      <c r="H518" s="1" t="str" cm="1">
        <f t="array" ref="H518">_xlfn.IFS(AT518&lt;5,"&lt;5times",AND(AT518&gt;=5,AT518&lt;=10),"05-10times",AND(AT518&gt;=11,AT518&lt;=15),"11-15times",AT518&gt;=16,"16times or more")</f>
        <v>&lt;5times</v>
      </c>
      <c r="I518" s="1" t="s">
        <v>99</v>
      </c>
      <c r="J518" s="1" t="str">
        <f t="shared" si="17"/>
        <v>7-8 years</v>
      </c>
      <c r="K518" s="2">
        <v>515</v>
      </c>
      <c r="L518" s="2">
        <v>47</v>
      </c>
      <c r="M518" s="2">
        <v>267</v>
      </c>
      <c r="N518" s="2">
        <v>62</v>
      </c>
      <c r="O518" s="2">
        <v>66</v>
      </c>
      <c r="P518" s="2">
        <v>38</v>
      </c>
      <c r="Q518" s="8">
        <v>0</v>
      </c>
      <c r="R518" s="8">
        <v>0</v>
      </c>
      <c r="S518" s="8">
        <v>0</v>
      </c>
      <c r="T518" s="8">
        <v>1</v>
      </c>
      <c r="U518" s="8">
        <v>0</v>
      </c>
      <c r="V518" s="8">
        <v>0</v>
      </c>
      <c r="W518" s="6">
        <v>2</v>
      </c>
      <c r="X518" s="6">
        <v>5</v>
      </c>
      <c r="Y518" s="6">
        <v>5</v>
      </c>
      <c r="Z518" s="6">
        <v>4</v>
      </c>
      <c r="AB518" s="1">
        <v>810</v>
      </c>
      <c r="AC518" s="1">
        <v>795</v>
      </c>
      <c r="AD518" s="1">
        <v>0</v>
      </c>
      <c r="AE518" s="1">
        <v>3</v>
      </c>
      <c r="AF518" s="1">
        <v>11</v>
      </c>
      <c r="AG518" s="1">
        <v>57</v>
      </c>
      <c r="AH518" s="1">
        <v>2682</v>
      </c>
      <c r="AI518" s="11">
        <f t="shared" si="16"/>
        <v>7.3479452054794523</v>
      </c>
      <c r="AJ518" s="1">
        <v>0</v>
      </c>
      <c r="AK518" s="1">
        <v>0</v>
      </c>
      <c r="AL518" s="1">
        <v>1</v>
      </c>
      <c r="AM518" s="1">
        <v>0</v>
      </c>
      <c r="AN518" s="1">
        <v>0</v>
      </c>
      <c r="AO518" s="1">
        <v>0</v>
      </c>
      <c r="AP518" s="1">
        <v>0</v>
      </c>
      <c r="AQ518" s="1">
        <v>0</v>
      </c>
      <c r="AR518" s="1">
        <v>1</v>
      </c>
      <c r="AS518" s="1">
        <v>0</v>
      </c>
      <c r="AT518" s="1">
        <v>2</v>
      </c>
      <c r="AU518" s="1">
        <v>95</v>
      </c>
      <c r="AV518" s="1">
        <v>80573</v>
      </c>
    </row>
    <row r="519" spans="1:48" s="1" customFormat="1" x14ac:dyDescent="0.25">
      <c r="A519" s="1" t="str" cm="1">
        <f t="array" ref="A519">_xlfn.IFS(AG519&gt;=70,"70 and Older",AND(AG519&gt;=60,AG519&lt;70),"60-69",AND(AG519&gt;=50,AG519&lt;60),"50-59",AND(AG519&gt;=40,AG519&lt;50),"40-49",AND(AG519&gt;=30,AG519&lt;40),"30-39",AND(AG519&gt;=20,AG519&lt;30),"20-29")</f>
        <v>40-49</v>
      </c>
      <c r="B519" s="1" t="str" cm="1">
        <f t="array" ref="B519">_xlfn.IFS(AO519=1,$AO$1,AP519=1,$AP$1,AQ519=1,$AQ$1,AR519=1,$AR$1,AS519=1,$AS$1)</f>
        <v>2nd Cycle</v>
      </c>
      <c r="C519" s="1" t="str" cm="1">
        <f t="array" ref="C519">_xlfn.IFS(AJ519=1,$AJ$1,AK519=1,$AK$1,AL519=1,$AL$1,AM519=1,$AM$1,AN519=1,$AN$1)</f>
        <v>Married</v>
      </c>
      <c r="D519" s="1">
        <v>0</v>
      </c>
      <c r="E519" s="1">
        <v>1</v>
      </c>
      <c r="F519" s="1" t="str" cm="1">
        <f t="array" ref="F519">_xlfn.IFS(AV519&lt;43783,"1.Low Income",AND(AV519&gt;=43783,AV519&lt;=64856),"2.Mid Income",AV519&gt;64856,"3.High Income")</f>
        <v>3.High Income</v>
      </c>
      <c r="G519" s="1" t="str" cm="1">
        <f t="array" ref="G519">_xlfn.IFS(AU519&lt;=30,"&lt;1 month",AND(AU519&gt;30,AU519&lt;=60),"1-2months",AU519&gt;60,"2months +")</f>
        <v>1-2months</v>
      </c>
      <c r="H519" s="1" t="str" cm="1">
        <f t="array" ref="H519">_xlfn.IFS(AT519&lt;5,"&lt;5times",AND(AT519&gt;=5,AT519&lt;=10),"05-10times",AND(AT519&gt;=11,AT519&lt;=15),"11-15times",AT519&gt;=16,"16times or more")</f>
        <v>&lt;5times</v>
      </c>
      <c r="I519" s="1" t="s">
        <v>99</v>
      </c>
      <c r="J519" s="1" t="str">
        <f t="shared" si="17"/>
        <v>7-8 years</v>
      </c>
      <c r="K519" s="2">
        <v>19</v>
      </c>
      <c r="L519" s="2">
        <v>0</v>
      </c>
      <c r="M519" s="2">
        <v>5</v>
      </c>
      <c r="N519" s="2">
        <v>0</v>
      </c>
      <c r="O519" s="2">
        <v>0</v>
      </c>
      <c r="P519" s="2">
        <v>8</v>
      </c>
      <c r="Q519" s="8">
        <v>0</v>
      </c>
      <c r="R519" s="8">
        <v>0</v>
      </c>
      <c r="S519" s="8">
        <v>0</v>
      </c>
      <c r="T519" s="8">
        <v>0</v>
      </c>
      <c r="U519" s="8">
        <v>0</v>
      </c>
      <c r="V519" s="8">
        <v>0</v>
      </c>
      <c r="W519" s="6">
        <v>2</v>
      </c>
      <c r="X519" s="6">
        <v>1</v>
      </c>
      <c r="Y519" s="6">
        <v>0</v>
      </c>
      <c r="Z519" s="6">
        <v>3</v>
      </c>
      <c r="AB519" s="1">
        <v>39</v>
      </c>
      <c r="AC519" s="1">
        <v>23</v>
      </c>
      <c r="AD519" s="1">
        <v>0</v>
      </c>
      <c r="AE519" s="1">
        <v>3</v>
      </c>
      <c r="AF519" s="1">
        <v>11</v>
      </c>
      <c r="AG519" s="1">
        <v>43</v>
      </c>
      <c r="AH519" s="1">
        <v>2682</v>
      </c>
      <c r="AI519" s="11">
        <f t="shared" si="16"/>
        <v>7.3479452054794523</v>
      </c>
      <c r="AJ519" s="1">
        <v>0</v>
      </c>
      <c r="AK519" s="1">
        <v>1</v>
      </c>
      <c r="AL519" s="1">
        <v>0</v>
      </c>
      <c r="AM519" s="1">
        <v>0</v>
      </c>
      <c r="AN519" s="1">
        <v>0</v>
      </c>
      <c r="AO519" s="1">
        <v>1</v>
      </c>
      <c r="AP519" s="1">
        <v>0</v>
      </c>
      <c r="AQ519" s="1">
        <v>0</v>
      </c>
      <c r="AR519" s="1">
        <v>0</v>
      </c>
      <c r="AS519" s="1">
        <v>0</v>
      </c>
      <c r="AT519" s="1">
        <v>4</v>
      </c>
      <c r="AU519" s="1">
        <v>40</v>
      </c>
      <c r="AV519" s="1">
        <v>68805</v>
      </c>
    </row>
    <row r="520" spans="1:48" s="1" customFormat="1" x14ac:dyDescent="0.25">
      <c r="A520" s="1" t="str" cm="1">
        <f t="array" ref="A520">_xlfn.IFS(AG520&gt;=70,"70 and Older",AND(AG520&gt;=60,AG520&lt;70),"60-69",AND(AG520&gt;=50,AG520&lt;60),"50-59",AND(AG520&gt;=40,AG520&lt;50),"40-49",AND(AG520&gt;=30,AG520&lt;40),"30-39",AND(AG520&gt;=20,AG520&lt;30),"20-29")</f>
        <v>50-59</v>
      </c>
      <c r="B520" s="1" t="str" cm="1">
        <f t="array" ref="B520">_xlfn.IFS(AO520=1,$AO$1,AP520=1,$AP$1,AQ520=1,$AQ$1,AR520=1,$AR$1,AS520=1,$AS$1)</f>
        <v>2nd Cycle</v>
      </c>
      <c r="C520" s="1" t="str" cm="1">
        <f t="array" ref="C520">_xlfn.IFS(AJ520=1,$AJ$1,AK520=1,$AK$1,AL520=1,$AL$1,AM520=1,$AM$1,AN520=1,$AN$1)</f>
        <v>Together</v>
      </c>
      <c r="D520" s="1">
        <v>0</v>
      </c>
      <c r="E520" s="1">
        <v>1</v>
      </c>
      <c r="F520" s="1" t="str" cm="1">
        <f t="array" ref="F520">_xlfn.IFS(AV520&lt;43783,"1.Low Income",AND(AV520&gt;=43783,AV520&lt;=64856),"2.Mid Income",AV520&gt;64856,"3.High Income")</f>
        <v>3.High Income</v>
      </c>
      <c r="G520" s="1" t="str" cm="1">
        <f t="array" ref="G520">_xlfn.IFS(AU520&lt;=30,"&lt;1 month",AND(AU520&gt;30,AU520&lt;=60),"1-2months",AU520&gt;60,"2months +")</f>
        <v>2months +</v>
      </c>
      <c r="H520" s="1" t="str" cm="1">
        <f t="array" ref="H520">_xlfn.IFS(AT520&lt;5,"&lt;5times",AND(AT520&gt;=5,AT520&lt;=10),"05-10times",AND(AT520&gt;=11,AT520&lt;=15),"11-15times",AT520&gt;=16,"16times or more")</f>
        <v>&lt;5times</v>
      </c>
      <c r="I520" s="1" t="s">
        <v>99</v>
      </c>
      <c r="J520" s="1" t="str">
        <f t="shared" si="17"/>
        <v>7-8 years</v>
      </c>
      <c r="K520" s="2">
        <v>397</v>
      </c>
      <c r="L520" s="2">
        <v>19</v>
      </c>
      <c r="M520" s="2">
        <v>69</v>
      </c>
      <c r="N520" s="2">
        <v>12</v>
      </c>
      <c r="O520" s="2">
        <v>0</v>
      </c>
      <c r="P520" s="2">
        <v>9</v>
      </c>
      <c r="Q520" s="8">
        <v>0</v>
      </c>
      <c r="R520" s="8">
        <v>0</v>
      </c>
      <c r="S520" s="8">
        <v>0</v>
      </c>
      <c r="T520" s="8">
        <v>0</v>
      </c>
      <c r="U520" s="8">
        <v>0</v>
      </c>
      <c r="V520" s="8">
        <v>0</v>
      </c>
      <c r="W520" s="6">
        <v>1</v>
      </c>
      <c r="X520" s="6">
        <v>4</v>
      </c>
      <c r="Y520" s="6">
        <v>4</v>
      </c>
      <c r="Z520" s="6">
        <v>8</v>
      </c>
      <c r="AB520" s="1">
        <v>987</v>
      </c>
      <c r="AC520" s="1">
        <v>892</v>
      </c>
      <c r="AD520" s="1">
        <v>0</v>
      </c>
      <c r="AE520" s="1">
        <v>3</v>
      </c>
      <c r="AF520" s="1">
        <v>11</v>
      </c>
      <c r="AG520" s="1">
        <v>53</v>
      </c>
      <c r="AH520" s="1">
        <v>2681</v>
      </c>
      <c r="AI520" s="11">
        <f t="shared" si="16"/>
        <v>7.3452054794520549</v>
      </c>
      <c r="AJ520" s="1">
        <v>0</v>
      </c>
      <c r="AK520" s="1">
        <v>0</v>
      </c>
      <c r="AL520" s="1">
        <v>0</v>
      </c>
      <c r="AM520" s="1">
        <v>1</v>
      </c>
      <c r="AN520" s="1">
        <v>0</v>
      </c>
      <c r="AO520" s="1">
        <v>1</v>
      </c>
      <c r="AP520" s="1">
        <v>0</v>
      </c>
      <c r="AQ520" s="1">
        <v>0</v>
      </c>
      <c r="AR520" s="1">
        <v>0</v>
      </c>
      <c r="AS520" s="1">
        <v>0</v>
      </c>
      <c r="AT520" s="1">
        <v>1</v>
      </c>
      <c r="AU520" s="1">
        <v>84</v>
      </c>
      <c r="AV520" s="1">
        <v>83145</v>
      </c>
    </row>
    <row r="521" spans="1:48" s="1" customFormat="1" x14ac:dyDescent="0.25">
      <c r="A521" s="1" t="str" cm="1">
        <f t="array" ref="A521">_xlfn.IFS(AG521&gt;=70,"70 and Older",AND(AG521&gt;=60,AG521&lt;70),"60-69",AND(AG521&gt;=50,AG521&lt;60),"50-59",AND(AG521&gt;=40,AG521&lt;50),"40-49",AND(AG521&gt;=30,AG521&lt;40),"30-39",AND(AG521&gt;=20,AG521&lt;30),"20-29")</f>
        <v>40-49</v>
      </c>
      <c r="B521" s="1" t="str" cm="1">
        <f t="array" ref="B521">_xlfn.IFS(AO521=1,$AO$1,AP521=1,$AP$1,AQ521=1,$AQ$1,AR521=1,$AR$1,AS521=1,$AS$1)</f>
        <v>Master</v>
      </c>
      <c r="C521" s="1" t="str" cm="1">
        <f t="array" ref="C521">_xlfn.IFS(AJ521=1,$AJ$1,AK521=1,$AK$1,AL521=1,$AL$1,AM521=1,$AM$1,AN521=1,$AN$1)</f>
        <v>Single</v>
      </c>
      <c r="D521" s="1">
        <v>0</v>
      </c>
      <c r="E521" s="1">
        <v>1</v>
      </c>
      <c r="F521" s="1" t="str" cm="1">
        <f t="array" ref="F521">_xlfn.IFS(AV521&lt;43783,"1.Low Income",AND(AV521&gt;=43783,AV521&lt;=64856),"2.Mid Income",AV521&gt;64856,"3.High Income")</f>
        <v>3.High Income</v>
      </c>
      <c r="G521" s="1" t="str" cm="1">
        <f t="array" ref="G521">_xlfn.IFS(AU521&lt;=30,"&lt;1 month",AND(AU521&gt;30,AU521&lt;=60),"1-2months",AU521&gt;60,"2months +")</f>
        <v>1-2months</v>
      </c>
      <c r="H521" s="1" t="str" cm="1">
        <f t="array" ref="H521">_xlfn.IFS(AT521&lt;5,"&lt;5times",AND(AT521&gt;=5,AT521&lt;=10),"05-10times",AND(AT521&gt;=11,AT521&lt;=15),"11-15times",AT521&gt;=16,"16times or more")</f>
        <v>&lt;5times</v>
      </c>
      <c r="I521" s="1" t="s">
        <v>99</v>
      </c>
      <c r="J521" s="1" t="str">
        <f t="shared" si="17"/>
        <v>7-8 years</v>
      </c>
      <c r="K521" s="2">
        <v>261</v>
      </c>
      <c r="L521" s="2">
        <v>42</v>
      </c>
      <c r="M521" s="2">
        <v>144</v>
      </c>
      <c r="N521" s="2">
        <v>55</v>
      </c>
      <c r="O521" s="2">
        <v>48</v>
      </c>
      <c r="P521" s="2">
        <v>133</v>
      </c>
      <c r="Q521" s="8">
        <v>0</v>
      </c>
      <c r="R521" s="8">
        <v>0</v>
      </c>
      <c r="S521" s="8">
        <v>0</v>
      </c>
      <c r="T521" s="8">
        <v>0</v>
      </c>
      <c r="U521" s="8">
        <v>0</v>
      </c>
      <c r="V521" s="8">
        <v>0</v>
      </c>
      <c r="W521" s="6">
        <v>3</v>
      </c>
      <c r="X521" s="6">
        <v>4</v>
      </c>
      <c r="Y521" s="6">
        <v>4</v>
      </c>
      <c r="Z521" s="6">
        <v>9</v>
      </c>
      <c r="AB521" s="1">
        <v>483</v>
      </c>
      <c r="AC521" s="1">
        <v>459</v>
      </c>
      <c r="AD521" s="1">
        <v>0</v>
      </c>
      <c r="AE521" s="1">
        <v>3</v>
      </c>
      <c r="AF521" s="1">
        <v>11</v>
      </c>
      <c r="AG521" s="1">
        <v>44</v>
      </c>
      <c r="AH521" s="1">
        <v>2681</v>
      </c>
      <c r="AI521" s="11">
        <f t="shared" si="16"/>
        <v>7.3452054794520549</v>
      </c>
      <c r="AJ521" s="1">
        <v>0</v>
      </c>
      <c r="AK521" s="1">
        <v>0</v>
      </c>
      <c r="AL521" s="1">
        <v>1</v>
      </c>
      <c r="AM521" s="1">
        <v>0</v>
      </c>
      <c r="AN521" s="1">
        <v>0</v>
      </c>
      <c r="AO521" s="1">
        <v>0</v>
      </c>
      <c r="AP521" s="1">
        <v>0</v>
      </c>
      <c r="AQ521" s="1">
        <v>0</v>
      </c>
      <c r="AR521" s="1">
        <v>1</v>
      </c>
      <c r="AS521" s="1">
        <v>0</v>
      </c>
      <c r="AT521" s="1">
        <v>2</v>
      </c>
      <c r="AU521" s="1">
        <v>56</v>
      </c>
      <c r="AV521" s="1">
        <v>80317</v>
      </c>
    </row>
    <row r="522" spans="1:48" s="1" customFormat="1" x14ac:dyDescent="0.25">
      <c r="A522" s="1" t="str" cm="1">
        <f t="array" ref="A522">_xlfn.IFS(AG522&gt;=70,"70 and Older",AND(AG522&gt;=60,AG522&lt;70),"60-69",AND(AG522&gt;=50,AG522&lt;60),"50-59",AND(AG522&gt;=40,AG522&lt;50),"40-49",AND(AG522&gt;=30,AG522&lt;40),"30-39",AND(AG522&gt;=20,AG522&lt;30),"20-29")</f>
        <v>50-59</v>
      </c>
      <c r="B522" s="1" t="str" cm="1">
        <f t="array" ref="B522">_xlfn.IFS(AO522=1,$AO$1,AP522=1,$AP$1,AQ522=1,$AQ$1,AR522=1,$AR$1,AS522=1,$AS$1)</f>
        <v>Graduation</v>
      </c>
      <c r="C522" s="1" t="str" cm="1">
        <f t="array" ref="C522">_xlfn.IFS(AJ522=1,$AJ$1,AK522=1,$AK$1,AL522=1,$AL$1,AM522=1,$AM$1,AN522=1,$AN$1)</f>
        <v>Together</v>
      </c>
      <c r="D522" s="1">
        <v>0</v>
      </c>
      <c r="E522" s="1">
        <v>1</v>
      </c>
      <c r="F522" s="1" t="str" cm="1">
        <f t="array" ref="F522">_xlfn.IFS(AV522&lt;43783,"1.Low Income",AND(AV522&gt;=43783,AV522&lt;=64856),"2.Mid Income",AV522&gt;64856,"3.High Income")</f>
        <v>3.High Income</v>
      </c>
      <c r="G522" s="1" t="str" cm="1">
        <f t="array" ref="G522">_xlfn.IFS(AU522&lt;=30,"&lt;1 month",AND(AU522&gt;30,AU522&lt;=60),"1-2months",AU522&gt;60,"2months +")</f>
        <v>&lt;1 month</v>
      </c>
      <c r="H522" s="1" t="str" cm="1">
        <f t="array" ref="H522">_xlfn.IFS(AT522&lt;5,"&lt;5times",AND(AT522&gt;=5,AT522&lt;=10),"05-10times",AND(AT522&gt;=11,AT522&lt;=15),"11-15times",AT522&gt;=16,"16times or more")</f>
        <v>&lt;5times</v>
      </c>
      <c r="I522" s="1" t="s">
        <v>99</v>
      </c>
      <c r="J522" s="1" t="str">
        <f t="shared" si="17"/>
        <v>7-8 years</v>
      </c>
      <c r="K522" s="2">
        <v>833</v>
      </c>
      <c r="L522" s="2">
        <v>80</v>
      </c>
      <c r="M522" s="2">
        <v>363</v>
      </c>
      <c r="N522" s="2">
        <v>52</v>
      </c>
      <c r="O522" s="2">
        <v>26</v>
      </c>
      <c r="P522" s="2">
        <v>174</v>
      </c>
      <c r="Q522" s="8">
        <v>0</v>
      </c>
      <c r="R522" s="8">
        <v>0</v>
      </c>
      <c r="S522" s="8">
        <v>1</v>
      </c>
      <c r="T522" s="8">
        <v>0</v>
      </c>
      <c r="U522" s="8">
        <v>0</v>
      </c>
      <c r="V522" s="8">
        <v>1</v>
      </c>
      <c r="W522" s="6">
        <v>2</v>
      </c>
      <c r="X522" s="6">
        <v>9</v>
      </c>
      <c r="Y522" s="6">
        <v>5</v>
      </c>
      <c r="Z522" s="6">
        <v>6</v>
      </c>
      <c r="AB522" s="1">
        <v>948</v>
      </c>
      <c r="AC522" s="1">
        <v>823</v>
      </c>
      <c r="AD522" s="1">
        <v>0</v>
      </c>
      <c r="AE522" s="1">
        <v>3</v>
      </c>
      <c r="AF522" s="1">
        <v>11</v>
      </c>
      <c r="AG522" s="1">
        <v>58</v>
      </c>
      <c r="AH522" s="1">
        <v>2681</v>
      </c>
      <c r="AI522" s="11">
        <f t="shared" si="16"/>
        <v>7.3452054794520549</v>
      </c>
      <c r="AJ522" s="1">
        <v>0</v>
      </c>
      <c r="AK522" s="1">
        <v>0</v>
      </c>
      <c r="AL522" s="1">
        <v>0</v>
      </c>
      <c r="AM522" s="1">
        <v>1</v>
      </c>
      <c r="AN522" s="1">
        <v>0</v>
      </c>
      <c r="AO522" s="1">
        <v>0</v>
      </c>
      <c r="AP522" s="1">
        <v>0</v>
      </c>
      <c r="AQ522" s="1">
        <v>1</v>
      </c>
      <c r="AR522" s="1">
        <v>0</v>
      </c>
      <c r="AS522" s="1">
        <v>0</v>
      </c>
      <c r="AT522" s="1">
        <v>3</v>
      </c>
      <c r="AU522" s="1">
        <v>18</v>
      </c>
      <c r="AV522" s="1">
        <v>71965</v>
      </c>
    </row>
    <row r="523" spans="1:48" s="1" customFormat="1" x14ac:dyDescent="0.25">
      <c r="A523" s="1" t="str" cm="1">
        <f t="array" ref="A523">_xlfn.IFS(AG523&gt;=70,"70 and Older",AND(AG523&gt;=60,AG523&lt;70),"60-69",AND(AG523&gt;=50,AG523&lt;60),"50-59",AND(AG523&gt;=40,AG523&lt;50),"40-49",AND(AG523&gt;=30,AG523&lt;40),"30-39",AND(AG523&gt;=20,AG523&lt;30),"20-29")</f>
        <v>50-59</v>
      </c>
      <c r="B523" s="1" t="str" cm="1">
        <f t="array" ref="B523">_xlfn.IFS(AO523=1,$AO$1,AP523=1,$AP$1,AQ523=1,$AQ$1,AR523=1,$AR$1,AS523=1,$AS$1)</f>
        <v>Graduation</v>
      </c>
      <c r="C523" s="1" t="str" cm="1">
        <f t="array" ref="C523">_xlfn.IFS(AJ523=1,$AJ$1,AK523=1,$AK$1,AL523=1,$AL$1,AM523=1,$AM$1,AN523=1,$AN$1)</f>
        <v>Divorced</v>
      </c>
      <c r="D523" s="1">
        <v>1</v>
      </c>
      <c r="E523" s="1">
        <v>0</v>
      </c>
      <c r="F523" s="1" t="str" cm="1">
        <f t="array" ref="F523">_xlfn.IFS(AV523&lt;43783,"1.Low Income",AND(AV523&gt;=43783,AV523&lt;=64856),"2.Mid Income",AV523&gt;64856,"3.High Income")</f>
        <v>3.High Income</v>
      </c>
      <c r="G523" s="1" t="str" cm="1">
        <f t="array" ref="G523">_xlfn.IFS(AU523&lt;=30,"&lt;1 month",AND(AU523&gt;30,AU523&lt;=60),"1-2months",AU523&gt;60,"2months +")</f>
        <v>&lt;1 month</v>
      </c>
      <c r="H523" s="1" t="str" cm="1">
        <f t="array" ref="H523">_xlfn.IFS(AT523&lt;5,"&lt;5times",AND(AT523&gt;=5,AT523&lt;=10),"05-10times",AND(AT523&gt;=11,AT523&lt;=15),"11-15times",AT523&gt;=16,"16times or more")</f>
        <v>&lt;5times</v>
      </c>
      <c r="I523" s="1" t="s">
        <v>99</v>
      </c>
      <c r="J523" s="1" t="str">
        <f t="shared" si="17"/>
        <v>7-8 years</v>
      </c>
      <c r="K523" s="2">
        <v>0</v>
      </c>
      <c r="L523" s="2">
        <v>4</v>
      </c>
      <c r="M523" s="2">
        <v>7</v>
      </c>
      <c r="N523" s="2">
        <v>11</v>
      </c>
      <c r="O523" s="2">
        <v>10</v>
      </c>
      <c r="P523" s="2">
        <v>15</v>
      </c>
      <c r="Q523" s="8">
        <v>0</v>
      </c>
      <c r="R523" s="8">
        <v>0</v>
      </c>
      <c r="S523" s="8">
        <v>0</v>
      </c>
      <c r="T523" s="8">
        <v>0</v>
      </c>
      <c r="U523" s="8">
        <v>0</v>
      </c>
      <c r="V523" s="8">
        <v>0</v>
      </c>
      <c r="W523" s="6">
        <v>2</v>
      </c>
      <c r="X523" s="6">
        <v>2</v>
      </c>
      <c r="Y523" s="6">
        <v>0</v>
      </c>
      <c r="Z523" s="6">
        <v>3</v>
      </c>
      <c r="AB523" s="1">
        <v>74</v>
      </c>
      <c r="AC523" s="1">
        <v>46</v>
      </c>
      <c r="AD523" s="1">
        <v>0</v>
      </c>
      <c r="AE523" s="1">
        <v>3</v>
      </c>
      <c r="AF523" s="1">
        <v>11</v>
      </c>
      <c r="AG523" s="1">
        <v>59</v>
      </c>
      <c r="AH523" s="1">
        <v>2681</v>
      </c>
      <c r="AI523" s="11">
        <f t="shared" si="16"/>
        <v>7.3452054794520549</v>
      </c>
      <c r="AJ523" s="1">
        <v>1</v>
      </c>
      <c r="AK523" s="1">
        <v>0</v>
      </c>
      <c r="AL523" s="1">
        <v>0</v>
      </c>
      <c r="AM523" s="1">
        <v>0</v>
      </c>
      <c r="AN523" s="1">
        <v>0</v>
      </c>
      <c r="AO523" s="1">
        <v>0</v>
      </c>
      <c r="AP523" s="1">
        <v>0</v>
      </c>
      <c r="AQ523" s="1">
        <v>1</v>
      </c>
      <c r="AR523" s="1">
        <v>0</v>
      </c>
      <c r="AS523" s="1">
        <v>0</v>
      </c>
      <c r="AT523" s="1">
        <v>4</v>
      </c>
      <c r="AU523" s="1">
        <v>26</v>
      </c>
      <c r="AV523" s="1">
        <v>68682</v>
      </c>
    </row>
    <row r="524" spans="1:48" s="1" customFormat="1" x14ac:dyDescent="0.25">
      <c r="A524" s="1" t="str" cm="1">
        <f t="array" ref="A524">_xlfn.IFS(AG524&gt;=70,"70 and Older",AND(AG524&gt;=60,AG524&lt;70),"60-69",AND(AG524&gt;=50,AG524&lt;60),"50-59",AND(AG524&gt;=40,AG524&lt;50),"40-49",AND(AG524&gt;=30,AG524&lt;40),"30-39",AND(AG524&gt;=20,AG524&lt;30),"20-29")</f>
        <v>50-59</v>
      </c>
      <c r="B524" s="1" t="str" cm="1">
        <f t="array" ref="B524">_xlfn.IFS(AO524=1,$AO$1,AP524=1,$AP$1,AQ524=1,$AQ$1,AR524=1,$AR$1,AS524=1,$AS$1)</f>
        <v>Graduation</v>
      </c>
      <c r="C524" s="1" t="str" cm="1">
        <f t="array" ref="C524">_xlfn.IFS(AJ524=1,$AJ$1,AK524=1,$AK$1,AL524=1,$AL$1,AM524=1,$AM$1,AN524=1,$AN$1)</f>
        <v>Together</v>
      </c>
      <c r="D524" s="1">
        <v>0</v>
      </c>
      <c r="E524" s="1">
        <v>1</v>
      </c>
      <c r="F524" s="1" t="str" cm="1">
        <f t="array" ref="F524">_xlfn.IFS(AV524&lt;43783,"1.Low Income",AND(AV524&gt;=43783,AV524&lt;=64856),"2.Mid Income",AV524&gt;64856,"3.High Income")</f>
        <v>2.Mid Income</v>
      </c>
      <c r="G524" s="1" t="str" cm="1">
        <f t="array" ref="G524">_xlfn.IFS(AU524&lt;=30,"&lt;1 month",AND(AU524&gt;30,AU524&lt;=60),"1-2months",AU524&gt;60,"2months +")</f>
        <v>1-2months</v>
      </c>
      <c r="H524" s="1" t="str" cm="1">
        <f t="array" ref="H524">_xlfn.IFS(AT524&lt;5,"&lt;5times",AND(AT524&gt;=5,AT524&lt;=10),"05-10times",AND(AT524&gt;=11,AT524&lt;=15),"11-15times",AT524&gt;=16,"16times or more")</f>
        <v>05-10times</v>
      </c>
      <c r="I524" s="1" t="s">
        <v>99</v>
      </c>
      <c r="J524" s="1" t="str">
        <f t="shared" si="17"/>
        <v>7-8 years</v>
      </c>
      <c r="K524" s="2">
        <v>400</v>
      </c>
      <c r="L524" s="2">
        <v>4</v>
      </c>
      <c r="M524" s="2">
        <v>35</v>
      </c>
      <c r="N524" s="2">
        <v>6</v>
      </c>
      <c r="O524" s="2">
        <v>0</v>
      </c>
      <c r="P524" s="2">
        <v>22</v>
      </c>
      <c r="Q524" s="8">
        <v>0</v>
      </c>
      <c r="R524" s="8">
        <v>0</v>
      </c>
      <c r="S524" s="8">
        <v>0</v>
      </c>
      <c r="T524" s="8">
        <v>0</v>
      </c>
      <c r="U524" s="8">
        <v>0</v>
      </c>
      <c r="V524" s="8">
        <v>0</v>
      </c>
      <c r="W524" s="6">
        <v>2</v>
      </c>
      <c r="X524" s="6">
        <v>9</v>
      </c>
      <c r="Y524" s="6">
        <v>1</v>
      </c>
      <c r="Z524" s="6">
        <v>5</v>
      </c>
      <c r="AB524" s="1">
        <v>193</v>
      </c>
      <c r="AC524" s="1">
        <v>175</v>
      </c>
      <c r="AD524" s="1">
        <v>0</v>
      </c>
      <c r="AE524" s="1">
        <v>3</v>
      </c>
      <c r="AF524" s="1">
        <v>11</v>
      </c>
      <c r="AG524" s="1">
        <v>57</v>
      </c>
      <c r="AH524" s="1">
        <v>2681</v>
      </c>
      <c r="AI524" s="11">
        <f t="shared" si="16"/>
        <v>7.3452054794520549</v>
      </c>
      <c r="AJ524" s="1">
        <v>0</v>
      </c>
      <c r="AK524" s="1">
        <v>0</v>
      </c>
      <c r="AL524" s="1">
        <v>0</v>
      </c>
      <c r="AM524" s="1">
        <v>1</v>
      </c>
      <c r="AN524" s="1">
        <v>0</v>
      </c>
      <c r="AO524" s="1">
        <v>0</v>
      </c>
      <c r="AP524" s="1">
        <v>0</v>
      </c>
      <c r="AQ524" s="1">
        <v>1</v>
      </c>
      <c r="AR524" s="1">
        <v>0</v>
      </c>
      <c r="AS524" s="1">
        <v>0</v>
      </c>
      <c r="AT524" s="1">
        <v>5</v>
      </c>
      <c r="AU524" s="1">
        <v>46</v>
      </c>
      <c r="AV524" s="1">
        <v>62772</v>
      </c>
    </row>
    <row r="525" spans="1:48" s="1" customFormat="1" x14ac:dyDescent="0.25">
      <c r="A525" s="1" t="str" cm="1">
        <f t="array" ref="A525">_xlfn.IFS(AG525&gt;=70,"70 and Older",AND(AG525&gt;=60,AG525&lt;70),"60-69",AND(AG525&gt;=50,AG525&lt;60),"50-59",AND(AG525&gt;=40,AG525&lt;50),"40-49",AND(AG525&gt;=30,AG525&lt;40),"30-39",AND(AG525&gt;=20,AG525&lt;30),"20-29")</f>
        <v>50-59</v>
      </c>
      <c r="B525" s="1" t="str" cm="1">
        <f t="array" ref="B525">_xlfn.IFS(AO525=1,$AO$1,AP525=1,$AP$1,AQ525=1,$AQ$1,AR525=1,$AR$1,AS525=1,$AS$1)</f>
        <v>Master</v>
      </c>
      <c r="C525" s="1" t="str" cm="1">
        <f t="array" ref="C525">_xlfn.IFS(AJ525=1,$AJ$1,AK525=1,$AK$1,AL525=1,$AL$1,AM525=1,$AM$1,AN525=1,$AN$1)</f>
        <v>Single</v>
      </c>
      <c r="D525" s="1">
        <v>1</v>
      </c>
      <c r="E525" s="1">
        <v>0</v>
      </c>
      <c r="F525" s="1" t="str" cm="1">
        <f t="array" ref="F525">_xlfn.IFS(AV525&lt;43783,"1.Low Income",AND(AV525&gt;=43783,AV525&lt;=64856),"2.Mid Income",AV525&gt;64856,"3.High Income")</f>
        <v>3.High Income</v>
      </c>
      <c r="G525" s="1" t="str" cm="1">
        <f t="array" ref="G525">_xlfn.IFS(AU525&lt;=30,"&lt;1 month",AND(AU525&gt;30,AU525&lt;=60),"1-2months",AU525&gt;60,"2months +")</f>
        <v>1-2months</v>
      </c>
      <c r="H525" s="1" t="str" cm="1">
        <f t="array" ref="H525">_xlfn.IFS(AT525&lt;5,"&lt;5times",AND(AT525&gt;=5,AT525&lt;=10),"05-10times",AND(AT525&gt;=11,AT525&lt;=15),"11-15times",AT525&gt;=16,"16times or more")</f>
        <v>&lt;5times</v>
      </c>
      <c r="I525" s="1" t="s">
        <v>99</v>
      </c>
      <c r="J525" s="1" t="str">
        <f t="shared" si="17"/>
        <v>7-8 years</v>
      </c>
      <c r="K525" s="2">
        <v>11</v>
      </c>
      <c r="L525" s="2">
        <v>12</v>
      </c>
      <c r="M525" s="2">
        <v>35</v>
      </c>
      <c r="N525" s="2">
        <v>3</v>
      </c>
      <c r="O525" s="2">
        <v>5</v>
      </c>
      <c r="P525" s="2">
        <v>12</v>
      </c>
      <c r="Q525" s="8">
        <v>0</v>
      </c>
      <c r="R525" s="8">
        <v>0</v>
      </c>
      <c r="S525" s="8">
        <v>0</v>
      </c>
      <c r="T525" s="8">
        <v>0</v>
      </c>
      <c r="U525" s="8">
        <v>0</v>
      </c>
      <c r="V525" s="8">
        <v>0</v>
      </c>
      <c r="W525" s="6">
        <v>1</v>
      </c>
      <c r="X525" s="6">
        <v>3</v>
      </c>
      <c r="Y525" s="6">
        <v>0</v>
      </c>
      <c r="Z525" s="6">
        <v>3</v>
      </c>
      <c r="AB525" s="1">
        <v>69</v>
      </c>
      <c r="AC525" s="1">
        <v>43</v>
      </c>
      <c r="AD525" s="1">
        <v>0</v>
      </c>
      <c r="AE525" s="1">
        <v>3</v>
      </c>
      <c r="AF525" s="1">
        <v>11</v>
      </c>
      <c r="AG525" s="1">
        <v>51</v>
      </c>
      <c r="AH525" s="1">
        <v>2680</v>
      </c>
      <c r="AI525" s="11">
        <f t="shared" si="16"/>
        <v>7.3424657534246576</v>
      </c>
      <c r="AJ525" s="1">
        <v>0</v>
      </c>
      <c r="AK525" s="1">
        <v>0</v>
      </c>
      <c r="AL525" s="1">
        <v>1</v>
      </c>
      <c r="AM525" s="1">
        <v>0</v>
      </c>
      <c r="AN525" s="1">
        <v>0</v>
      </c>
      <c r="AO525" s="1">
        <v>0</v>
      </c>
      <c r="AP525" s="1">
        <v>0</v>
      </c>
      <c r="AQ525" s="1">
        <v>0</v>
      </c>
      <c r="AR525" s="1">
        <v>1</v>
      </c>
      <c r="AS525" s="1">
        <v>0</v>
      </c>
      <c r="AT525" s="1">
        <v>4</v>
      </c>
      <c r="AU525" s="1">
        <v>48</v>
      </c>
      <c r="AV525" s="1">
        <v>65370</v>
      </c>
    </row>
    <row r="526" spans="1:48" s="1" customFormat="1" x14ac:dyDescent="0.25">
      <c r="A526" s="1" t="str" cm="1">
        <f t="array" ref="A526">_xlfn.IFS(AG526&gt;=70,"70 and Older",AND(AG526&gt;=60,AG526&lt;70),"60-69",AND(AG526&gt;=50,AG526&lt;60),"50-59",AND(AG526&gt;=40,AG526&lt;50),"40-49",AND(AG526&gt;=30,AG526&lt;40),"30-39",AND(AG526&gt;=20,AG526&lt;30),"20-29")</f>
        <v>60-69</v>
      </c>
      <c r="B526" s="1" t="str" cm="1">
        <f t="array" ref="B526">_xlfn.IFS(AO526=1,$AO$1,AP526=1,$AP$1,AQ526=1,$AQ$1,AR526=1,$AR$1,AS526=1,$AS$1)</f>
        <v>Graduation</v>
      </c>
      <c r="C526" s="1" t="str" cm="1">
        <f t="array" ref="C526">_xlfn.IFS(AJ526=1,$AJ$1,AK526=1,$AK$1,AL526=1,$AL$1,AM526=1,$AM$1,AN526=1,$AN$1)</f>
        <v>Married</v>
      </c>
      <c r="D526" s="1">
        <v>0</v>
      </c>
      <c r="E526" s="1">
        <v>1</v>
      </c>
      <c r="F526" s="1" t="str" cm="1">
        <f t="array" ref="F526">_xlfn.IFS(AV526&lt;43783,"1.Low Income",AND(AV526&gt;=43783,AV526&lt;=64856),"2.Mid Income",AV526&gt;64856,"3.High Income")</f>
        <v>3.High Income</v>
      </c>
      <c r="G526" s="1" t="str" cm="1">
        <f t="array" ref="G526">_xlfn.IFS(AU526&lt;=30,"&lt;1 month",AND(AU526&gt;30,AU526&lt;=60),"1-2months",AU526&gt;60,"2months +")</f>
        <v>&lt;1 month</v>
      </c>
      <c r="H526" s="1" t="str" cm="1">
        <f t="array" ref="H526">_xlfn.IFS(AT526&lt;5,"&lt;5times",AND(AT526&gt;=5,AT526&lt;=10),"05-10times",AND(AT526&gt;=11,AT526&lt;=15),"11-15times",AT526&gt;=16,"16times or more")</f>
        <v>&lt;5times</v>
      </c>
      <c r="I526" s="1" t="s">
        <v>99</v>
      </c>
      <c r="J526" s="1" t="str">
        <f t="shared" si="17"/>
        <v>7-8 years</v>
      </c>
      <c r="K526" s="2">
        <v>29</v>
      </c>
      <c r="L526" s="2">
        <v>1</v>
      </c>
      <c r="M526" s="2">
        <v>9</v>
      </c>
      <c r="N526" s="2">
        <v>2</v>
      </c>
      <c r="O526" s="2">
        <v>0</v>
      </c>
      <c r="P526" s="2">
        <v>2</v>
      </c>
      <c r="Q526" s="8">
        <v>0</v>
      </c>
      <c r="R526" s="8">
        <v>0</v>
      </c>
      <c r="S526" s="8">
        <v>0</v>
      </c>
      <c r="T526" s="8">
        <v>0</v>
      </c>
      <c r="U526" s="8">
        <v>0</v>
      </c>
      <c r="V526" s="8">
        <v>0</v>
      </c>
      <c r="W526" s="6">
        <v>1</v>
      </c>
      <c r="X526" s="6">
        <v>2</v>
      </c>
      <c r="Y526" s="6">
        <v>0</v>
      </c>
      <c r="Z526" s="6">
        <v>3</v>
      </c>
      <c r="AB526" s="1">
        <v>674</v>
      </c>
      <c r="AC526" s="1">
        <v>590</v>
      </c>
      <c r="AD526" s="1">
        <v>0</v>
      </c>
      <c r="AE526" s="1">
        <v>3</v>
      </c>
      <c r="AF526" s="1">
        <v>11</v>
      </c>
      <c r="AG526" s="1">
        <v>61</v>
      </c>
      <c r="AH526" s="1">
        <v>2679</v>
      </c>
      <c r="AI526" s="11">
        <f t="shared" si="16"/>
        <v>7.3397260273972602</v>
      </c>
      <c r="AJ526" s="1">
        <v>0</v>
      </c>
      <c r="AK526" s="1">
        <v>1</v>
      </c>
      <c r="AL526" s="1">
        <v>0</v>
      </c>
      <c r="AM526" s="1">
        <v>0</v>
      </c>
      <c r="AN526" s="1">
        <v>0</v>
      </c>
      <c r="AO526" s="1">
        <v>0</v>
      </c>
      <c r="AP526" s="1">
        <v>0</v>
      </c>
      <c r="AQ526" s="1">
        <v>1</v>
      </c>
      <c r="AR526" s="1">
        <v>0</v>
      </c>
      <c r="AS526" s="1">
        <v>0</v>
      </c>
      <c r="AT526" s="1">
        <v>2</v>
      </c>
      <c r="AU526" s="1">
        <v>30</v>
      </c>
      <c r="AV526" s="1">
        <v>80141</v>
      </c>
    </row>
    <row r="527" spans="1:48" s="1" customFormat="1" x14ac:dyDescent="0.25">
      <c r="A527" s="1" t="str" cm="1">
        <f t="array" ref="A527">_xlfn.IFS(AG527&gt;=70,"70 and Older",AND(AG527&gt;=60,AG527&lt;70),"60-69",AND(AG527&gt;=50,AG527&lt;60),"50-59",AND(AG527&gt;=40,AG527&lt;50),"40-49",AND(AG527&gt;=30,AG527&lt;40),"30-39",AND(AG527&gt;=20,AG527&lt;30),"20-29")</f>
        <v>50-59</v>
      </c>
      <c r="B527" s="1" t="str" cm="1">
        <f t="array" ref="B527">_xlfn.IFS(AO527=1,$AO$1,AP527=1,$AP$1,AQ527=1,$AQ$1,AR527=1,$AR$1,AS527=1,$AS$1)</f>
        <v>PhD</v>
      </c>
      <c r="C527" s="1" t="str" cm="1">
        <f t="array" ref="C527">_xlfn.IFS(AJ527=1,$AJ$1,AK527=1,$AK$1,AL527=1,$AL$1,AM527=1,$AM$1,AN527=1,$AN$1)</f>
        <v>Widow</v>
      </c>
      <c r="D527" s="1">
        <v>1</v>
      </c>
      <c r="E527" s="1">
        <v>0</v>
      </c>
      <c r="F527" s="1" t="str" cm="1">
        <f t="array" ref="F527">_xlfn.IFS(AV527&lt;43783,"1.Low Income",AND(AV527&gt;=43783,AV527&lt;=64856),"2.Mid Income",AV527&gt;64856,"3.High Income")</f>
        <v>3.High Income</v>
      </c>
      <c r="G527" s="1" t="str" cm="1">
        <f t="array" ref="G527">_xlfn.IFS(AU527&lt;=30,"&lt;1 month",AND(AU527&gt;30,AU527&lt;=60),"1-2months",AU527&gt;60,"2months +")</f>
        <v>1-2months</v>
      </c>
      <c r="H527" s="1" t="str" cm="1">
        <f t="array" ref="H527">_xlfn.IFS(AT527&lt;5,"&lt;5times",AND(AT527&gt;=5,AT527&lt;=10),"05-10times",AND(AT527&gt;=11,AT527&lt;=15),"11-15times",AT527&gt;=16,"16times or more")</f>
        <v>&lt;5times</v>
      </c>
      <c r="I527" s="1" t="s">
        <v>99</v>
      </c>
      <c r="J527" s="1" t="str">
        <f t="shared" si="17"/>
        <v>7-8 years</v>
      </c>
      <c r="K527" s="2">
        <v>191</v>
      </c>
      <c r="L527" s="2">
        <v>9</v>
      </c>
      <c r="M527" s="2">
        <v>97</v>
      </c>
      <c r="N527" s="2">
        <v>0</v>
      </c>
      <c r="O527" s="2">
        <v>6</v>
      </c>
      <c r="P527" s="2">
        <v>82</v>
      </c>
      <c r="Q527" s="8">
        <v>0</v>
      </c>
      <c r="R527" s="8">
        <v>0</v>
      </c>
      <c r="S527" s="8">
        <v>0</v>
      </c>
      <c r="T527" s="8">
        <v>0</v>
      </c>
      <c r="U527" s="8">
        <v>0</v>
      </c>
      <c r="V527" s="8">
        <v>0</v>
      </c>
      <c r="W527" s="6">
        <v>2</v>
      </c>
      <c r="X527" s="6">
        <v>6</v>
      </c>
      <c r="Y527" s="6">
        <v>1</v>
      </c>
      <c r="Z527" s="6">
        <v>5</v>
      </c>
      <c r="AB527" s="1">
        <v>1024</v>
      </c>
      <c r="AC527" s="1">
        <v>850</v>
      </c>
      <c r="AD527" s="1">
        <v>0</v>
      </c>
      <c r="AE527" s="1">
        <v>3</v>
      </c>
      <c r="AF527" s="1">
        <v>11</v>
      </c>
      <c r="AG527" s="1">
        <v>57</v>
      </c>
      <c r="AH527" s="1">
        <v>2679</v>
      </c>
      <c r="AI527" s="11">
        <f t="shared" si="16"/>
        <v>7.3397260273972602</v>
      </c>
      <c r="AJ527" s="1">
        <v>0</v>
      </c>
      <c r="AK527" s="1">
        <v>0</v>
      </c>
      <c r="AL527" s="1">
        <v>0</v>
      </c>
      <c r="AM527" s="1">
        <v>0</v>
      </c>
      <c r="AN527" s="1">
        <v>1</v>
      </c>
      <c r="AO527" s="1">
        <v>0</v>
      </c>
      <c r="AP527" s="1">
        <v>0</v>
      </c>
      <c r="AQ527" s="1">
        <v>0</v>
      </c>
      <c r="AR527" s="1">
        <v>0</v>
      </c>
      <c r="AS527" s="1">
        <v>1</v>
      </c>
      <c r="AT527" s="1">
        <v>4</v>
      </c>
      <c r="AU527" s="1">
        <v>56</v>
      </c>
      <c r="AV527" s="1">
        <v>66582</v>
      </c>
    </row>
    <row r="528" spans="1:48" s="1" customFormat="1" x14ac:dyDescent="0.25">
      <c r="A528" s="1" t="str" cm="1">
        <f t="array" ref="A528">_xlfn.IFS(AG528&gt;=70,"70 and Older",AND(AG528&gt;=60,AG528&lt;70),"60-69",AND(AG528&gt;=50,AG528&lt;60),"50-59",AND(AG528&gt;=40,AG528&lt;50),"40-49",AND(AG528&gt;=30,AG528&lt;40),"30-39",AND(AG528&gt;=20,AG528&lt;30),"20-29")</f>
        <v>50-59</v>
      </c>
      <c r="B528" s="1" t="str" cm="1">
        <f t="array" ref="B528">_xlfn.IFS(AO528=1,$AO$1,AP528=1,$AP$1,AQ528=1,$AQ$1,AR528=1,$AR$1,AS528=1,$AS$1)</f>
        <v>PhD</v>
      </c>
      <c r="C528" s="1" t="str" cm="1">
        <f t="array" ref="C528">_xlfn.IFS(AJ528=1,$AJ$1,AK528=1,$AK$1,AL528=1,$AL$1,AM528=1,$AM$1,AN528=1,$AN$1)</f>
        <v>Widow</v>
      </c>
      <c r="D528" s="1">
        <v>1</v>
      </c>
      <c r="E528" s="1">
        <v>1</v>
      </c>
      <c r="F528" s="1" t="str" cm="1">
        <f t="array" ref="F528">_xlfn.IFS(AV528&lt;43783,"1.Low Income",AND(AV528&gt;=43783,AV528&lt;=64856),"2.Mid Income",AV528&gt;64856,"3.High Income")</f>
        <v>2.Mid Income</v>
      </c>
      <c r="G528" s="1" t="str" cm="1">
        <f t="array" ref="G528">_xlfn.IFS(AU528&lt;=30,"&lt;1 month",AND(AU528&gt;30,AU528&lt;=60),"1-2months",AU528&gt;60,"2months +")</f>
        <v>2months +</v>
      </c>
      <c r="H528" s="1" t="str" cm="1">
        <f t="array" ref="H528">_xlfn.IFS(AT528&lt;5,"&lt;5times",AND(AT528&gt;=5,AT528&lt;=10),"05-10times",AND(AT528&gt;=11,AT528&lt;=15),"11-15times",AT528&gt;=16,"16times or more")</f>
        <v>05-10times</v>
      </c>
      <c r="I528" s="1" t="s">
        <v>99</v>
      </c>
      <c r="J528" s="1" t="str">
        <f t="shared" si="17"/>
        <v>7-8 years</v>
      </c>
      <c r="K528" s="2">
        <v>604</v>
      </c>
      <c r="L528" s="2">
        <v>0</v>
      </c>
      <c r="M528" s="2">
        <v>100</v>
      </c>
      <c r="N528" s="2">
        <v>19</v>
      </c>
      <c r="O528" s="2">
        <v>0</v>
      </c>
      <c r="P528" s="2">
        <v>28</v>
      </c>
      <c r="Q528" s="8">
        <v>0</v>
      </c>
      <c r="R528" s="8">
        <v>0</v>
      </c>
      <c r="S528" s="8">
        <v>0</v>
      </c>
      <c r="T528" s="8">
        <v>0</v>
      </c>
      <c r="U528" s="8">
        <v>0</v>
      </c>
      <c r="V528" s="8">
        <v>0</v>
      </c>
      <c r="W528" s="6">
        <v>9</v>
      </c>
      <c r="X528" s="6">
        <v>10</v>
      </c>
      <c r="Y528" s="6">
        <v>2</v>
      </c>
      <c r="Z528" s="6">
        <v>8</v>
      </c>
      <c r="AB528" s="1">
        <v>1024</v>
      </c>
      <c r="AC528" s="1">
        <v>850</v>
      </c>
      <c r="AD528" s="1">
        <v>0</v>
      </c>
      <c r="AE528" s="1">
        <v>3</v>
      </c>
      <c r="AF528" s="1">
        <v>11</v>
      </c>
      <c r="AG528" s="1">
        <v>57</v>
      </c>
      <c r="AH528" s="1">
        <v>2679</v>
      </c>
      <c r="AI528" s="11">
        <f t="shared" si="16"/>
        <v>7.3397260273972602</v>
      </c>
      <c r="AJ528" s="1">
        <v>0</v>
      </c>
      <c r="AK528" s="1">
        <v>0</v>
      </c>
      <c r="AL528" s="1">
        <v>0</v>
      </c>
      <c r="AM528" s="1">
        <v>0</v>
      </c>
      <c r="AN528" s="1">
        <v>1</v>
      </c>
      <c r="AO528" s="1">
        <v>0</v>
      </c>
      <c r="AP528" s="1">
        <v>0</v>
      </c>
      <c r="AQ528" s="1">
        <v>0</v>
      </c>
      <c r="AR528" s="1">
        <v>0</v>
      </c>
      <c r="AS528" s="1">
        <v>1</v>
      </c>
      <c r="AT528" s="1">
        <v>5</v>
      </c>
      <c r="AU528" s="1">
        <v>95</v>
      </c>
      <c r="AV528" s="1">
        <v>62710</v>
      </c>
    </row>
    <row r="529" spans="1:48" s="1" customFormat="1" x14ac:dyDescent="0.25">
      <c r="A529" s="1" t="str" cm="1">
        <f t="array" ref="A529">_xlfn.IFS(AG529&gt;=70,"70 and Older",AND(AG529&gt;=60,AG529&lt;70),"60-69",AND(AG529&gt;=50,AG529&lt;60),"50-59",AND(AG529&gt;=40,AG529&lt;50),"40-49",AND(AG529&gt;=30,AG529&lt;40),"30-39",AND(AG529&gt;=20,AG529&lt;30),"20-29")</f>
        <v>60-69</v>
      </c>
      <c r="B529" s="1" t="str" cm="1">
        <f t="array" ref="B529">_xlfn.IFS(AO529=1,$AO$1,AP529=1,$AP$1,AQ529=1,$AQ$1,AR529=1,$AR$1,AS529=1,$AS$1)</f>
        <v>2nd Cycle</v>
      </c>
      <c r="C529" s="1" t="str" cm="1">
        <f t="array" ref="C529">_xlfn.IFS(AJ529=1,$AJ$1,AK529=1,$AK$1,AL529=1,$AL$1,AM529=1,$AM$1,AN529=1,$AN$1)</f>
        <v>Divorced</v>
      </c>
      <c r="D529" s="1">
        <v>0</v>
      </c>
      <c r="E529" s="1">
        <v>0</v>
      </c>
      <c r="F529" s="1" t="str" cm="1">
        <f t="array" ref="F529">_xlfn.IFS(AV529&lt;43783,"1.Low Income",AND(AV529&gt;=43783,AV529&lt;=64856),"2.Mid Income",AV529&gt;64856,"3.High Income")</f>
        <v>3.High Income</v>
      </c>
      <c r="G529" s="1" t="str" cm="1">
        <f t="array" ref="G529">_xlfn.IFS(AU529&lt;=30,"&lt;1 month",AND(AU529&gt;30,AU529&lt;=60),"1-2months",AU529&gt;60,"2months +")</f>
        <v>2months +</v>
      </c>
      <c r="H529" s="1" t="str" cm="1">
        <f t="array" ref="H529">_xlfn.IFS(AT529&lt;5,"&lt;5times",AND(AT529&gt;=5,AT529&lt;=10),"05-10times",AND(AT529&gt;=11,AT529&lt;=15),"11-15times",AT529&gt;=16,"16times or more")</f>
        <v>&lt;5times</v>
      </c>
      <c r="I529" s="1" t="s">
        <v>99</v>
      </c>
      <c r="J529" s="1" t="str">
        <f t="shared" si="17"/>
        <v>7-8 years</v>
      </c>
      <c r="K529" s="2">
        <v>586</v>
      </c>
      <c r="L529" s="2">
        <v>66</v>
      </c>
      <c r="M529" s="2">
        <v>653</v>
      </c>
      <c r="N529" s="2">
        <v>17</v>
      </c>
      <c r="O529" s="2">
        <v>0</v>
      </c>
      <c r="P529" s="2">
        <v>26</v>
      </c>
      <c r="Q529" s="8">
        <v>0</v>
      </c>
      <c r="R529" s="8">
        <v>0</v>
      </c>
      <c r="S529" s="8">
        <v>0</v>
      </c>
      <c r="T529" s="8">
        <v>0</v>
      </c>
      <c r="U529" s="8">
        <v>0</v>
      </c>
      <c r="V529" s="8">
        <v>0</v>
      </c>
      <c r="W529" s="6">
        <v>1</v>
      </c>
      <c r="X529" s="6">
        <v>5</v>
      </c>
      <c r="Y529" s="6">
        <v>9</v>
      </c>
      <c r="Z529" s="6">
        <v>6</v>
      </c>
      <c r="AB529" s="1">
        <v>748</v>
      </c>
      <c r="AC529" s="1">
        <v>707</v>
      </c>
      <c r="AD529" s="1">
        <v>1</v>
      </c>
      <c r="AE529" s="1">
        <v>3</v>
      </c>
      <c r="AF529" s="1">
        <v>11</v>
      </c>
      <c r="AG529" s="1">
        <v>63</v>
      </c>
      <c r="AH529" s="1">
        <v>2678</v>
      </c>
      <c r="AI529" s="11">
        <f t="shared" si="16"/>
        <v>7.3369863013698629</v>
      </c>
      <c r="AJ529" s="1">
        <v>1</v>
      </c>
      <c r="AK529" s="1">
        <v>0</v>
      </c>
      <c r="AL529" s="1">
        <v>0</v>
      </c>
      <c r="AM529" s="1">
        <v>0</v>
      </c>
      <c r="AN529" s="1">
        <v>0</v>
      </c>
      <c r="AO529" s="1">
        <v>1</v>
      </c>
      <c r="AP529" s="1">
        <v>0</v>
      </c>
      <c r="AQ529" s="1">
        <v>0</v>
      </c>
      <c r="AR529" s="1">
        <v>0</v>
      </c>
      <c r="AS529" s="1">
        <v>0</v>
      </c>
      <c r="AT529" s="1">
        <v>1</v>
      </c>
      <c r="AU529" s="1">
        <v>67</v>
      </c>
      <c r="AV529" s="1">
        <v>84169</v>
      </c>
    </row>
    <row r="530" spans="1:48" s="1" customFormat="1" x14ac:dyDescent="0.25">
      <c r="A530" s="1" t="str" cm="1">
        <f t="array" ref="A530">_xlfn.IFS(AG530&gt;=70,"70 and Older",AND(AG530&gt;=60,AG530&lt;70),"60-69",AND(AG530&gt;=50,AG530&lt;60),"50-59",AND(AG530&gt;=40,AG530&lt;50),"40-49",AND(AG530&gt;=30,AG530&lt;40),"30-39",AND(AG530&gt;=20,AG530&lt;30),"20-29")</f>
        <v>40-49</v>
      </c>
      <c r="B530" s="1" t="str" cm="1">
        <f t="array" ref="B530">_xlfn.IFS(AO530=1,$AO$1,AP530=1,$AP$1,AQ530=1,$AQ$1,AR530=1,$AR$1,AS530=1,$AS$1)</f>
        <v>PhD</v>
      </c>
      <c r="C530" s="1" t="str" cm="1">
        <f t="array" ref="C530">_xlfn.IFS(AJ530=1,$AJ$1,AK530=1,$AK$1,AL530=1,$AL$1,AM530=1,$AM$1,AN530=1,$AN$1)</f>
        <v>Married</v>
      </c>
      <c r="D530" s="1">
        <v>0</v>
      </c>
      <c r="E530" s="1">
        <v>0</v>
      </c>
      <c r="F530" s="1" t="str" cm="1">
        <f t="array" ref="F530">_xlfn.IFS(AV530&lt;43783,"1.Low Income",AND(AV530&gt;=43783,AV530&lt;=64856),"2.Mid Income",AV530&gt;64856,"3.High Income")</f>
        <v>3.High Income</v>
      </c>
      <c r="G530" s="1" t="str" cm="1">
        <f t="array" ref="G530">_xlfn.IFS(AU530&lt;=30,"&lt;1 month",AND(AU530&gt;30,AU530&lt;=60),"1-2months",AU530&gt;60,"2months +")</f>
        <v>2months +</v>
      </c>
      <c r="H530" s="1" t="str" cm="1">
        <f t="array" ref="H530">_xlfn.IFS(AT530&lt;5,"&lt;5times",AND(AT530&gt;=5,AT530&lt;=10),"05-10times",AND(AT530&gt;=11,AT530&lt;=15),"11-15times",AT530&gt;=16,"16times or more")</f>
        <v>&lt;5times</v>
      </c>
      <c r="I530" s="1" t="s">
        <v>99</v>
      </c>
      <c r="J530" s="1" t="str">
        <f t="shared" si="17"/>
        <v>7-8 years</v>
      </c>
      <c r="K530" s="2">
        <v>1132</v>
      </c>
      <c r="L530" s="2">
        <v>134</v>
      </c>
      <c r="M530" s="2">
        <v>384</v>
      </c>
      <c r="N530" s="2">
        <v>175</v>
      </c>
      <c r="O530" s="2">
        <v>134</v>
      </c>
      <c r="P530" s="2">
        <v>115</v>
      </c>
      <c r="Q530" s="8">
        <v>0</v>
      </c>
      <c r="R530" s="8">
        <v>0</v>
      </c>
      <c r="S530" s="8">
        <v>0</v>
      </c>
      <c r="T530" s="8">
        <v>0</v>
      </c>
      <c r="U530" s="8">
        <v>0</v>
      </c>
      <c r="V530" s="8">
        <v>0</v>
      </c>
      <c r="W530" s="6">
        <v>1</v>
      </c>
      <c r="X530" s="6">
        <v>11</v>
      </c>
      <c r="Y530" s="6">
        <v>5</v>
      </c>
      <c r="Z530" s="6">
        <v>13</v>
      </c>
      <c r="AB530" s="1">
        <v>1507</v>
      </c>
      <c r="AC530" s="1">
        <v>1478</v>
      </c>
      <c r="AD530" s="1">
        <v>0</v>
      </c>
      <c r="AE530" s="1">
        <v>3</v>
      </c>
      <c r="AF530" s="1">
        <v>11</v>
      </c>
      <c r="AG530" s="1">
        <v>48</v>
      </c>
      <c r="AH530" s="1">
        <v>2678</v>
      </c>
      <c r="AI530" s="11">
        <f t="shared" si="16"/>
        <v>7.3369863013698629</v>
      </c>
      <c r="AJ530" s="1">
        <v>0</v>
      </c>
      <c r="AK530" s="1">
        <v>1</v>
      </c>
      <c r="AL530" s="1">
        <v>0</v>
      </c>
      <c r="AM530" s="1">
        <v>0</v>
      </c>
      <c r="AN530" s="1">
        <v>0</v>
      </c>
      <c r="AO530" s="1">
        <v>0</v>
      </c>
      <c r="AP530" s="1">
        <v>0</v>
      </c>
      <c r="AQ530" s="1">
        <v>0</v>
      </c>
      <c r="AR530" s="1">
        <v>0</v>
      </c>
      <c r="AS530" s="1">
        <v>1</v>
      </c>
      <c r="AT530" s="1">
        <v>4</v>
      </c>
      <c r="AU530" s="1">
        <v>95</v>
      </c>
      <c r="AV530" s="1">
        <v>68126</v>
      </c>
    </row>
    <row r="531" spans="1:48" s="1" customFormat="1" x14ac:dyDescent="0.25">
      <c r="A531" s="1" t="str" cm="1">
        <f t="array" ref="A531">_xlfn.IFS(AG531&gt;=70,"70 and Older",AND(AG531&gt;=60,AG531&lt;70),"60-69",AND(AG531&gt;=50,AG531&lt;60),"50-59",AND(AG531&gt;=40,AG531&lt;50),"40-49",AND(AG531&gt;=30,AG531&lt;40),"30-39",AND(AG531&gt;=20,AG531&lt;30),"20-29")</f>
        <v>50-59</v>
      </c>
      <c r="B531" s="1" t="str" cm="1">
        <f t="array" ref="B531">_xlfn.IFS(AO531=1,$AO$1,AP531=1,$AP$1,AQ531=1,$AQ$1,AR531=1,$AR$1,AS531=1,$AS$1)</f>
        <v>Master</v>
      </c>
      <c r="C531" s="1" t="str" cm="1">
        <f t="array" ref="C531">_xlfn.IFS(AJ531=1,$AJ$1,AK531=1,$AK$1,AL531=1,$AL$1,AM531=1,$AM$1,AN531=1,$AN$1)</f>
        <v>Together</v>
      </c>
      <c r="D531" s="1">
        <v>0</v>
      </c>
      <c r="E531" s="1">
        <v>1</v>
      </c>
      <c r="F531" s="1" t="str" cm="1">
        <f t="array" ref="F531">_xlfn.IFS(AV531&lt;43783,"1.Low Income",AND(AV531&gt;=43783,AV531&lt;=64856),"2.Mid Income",AV531&gt;64856,"3.High Income")</f>
        <v>3.High Income</v>
      </c>
      <c r="G531" s="1" t="str" cm="1">
        <f t="array" ref="G531">_xlfn.IFS(AU531&lt;=30,"&lt;1 month",AND(AU531&gt;30,AU531&lt;=60),"1-2months",AU531&gt;60,"2months +")</f>
        <v>1-2months</v>
      </c>
      <c r="H531" s="1" t="str" cm="1">
        <f t="array" ref="H531">_xlfn.IFS(AT531&lt;5,"&lt;5times",AND(AT531&gt;=5,AT531&lt;=10),"05-10times",AND(AT531&gt;=11,AT531&lt;=15),"11-15times",AT531&gt;=16,"16times or more")</f>
        <v>&lt;5times</v>
      </c>
      <c r="I531" s="1" t="s">
        <v>99</v>
      </c>
      <c r="J531" s="1" t="str">
        <f t="shared" si="17"/>
        <v>7-8 years</v>
      </c>
      <c r="K531" s="2">
        <v>95</v>
      </c>
      <c r="L531" s="2">
        <v>14</v>
      </c>
      <c r="M531" s="2">
        <v>64</v>
      </c>
      <c r="N531" s="2">
        <v>2</v>
      </c>
      <c r="O531" s="2">
        <v>9</v>
      </c>
      <c r="P531" s="2">
        <v>38</v>
      </c>
      <c r="Q531" s="8">
        <v>0</v>
      </c>
      <c r="R531" s="8">
        <v>0</v>
      </c>
      <c r="S531" s="8">
        <v>0</v>
      </c>
      <c r="T531" s="8">
        <v>0</v>
      </c>
      <c r="U531" s="8">
        <v>0</v>
      </c>
      <c r="V531" s="8">
        <v>0</v>
      </c>
      <c r="W531" s="6">
        <v>1</v>
      </c>
      <c r="X531" s="6">
        <v>4</v>
      </c>
      <c r="Y531" s="6">
        <v>2</v>
      </c>
      <c r="Z531" s="6">
        <v>3</v>
      </c>
      <c r="AB531" s="1">
        <v>115</v>
      </c>
      <c r="AC531" s="1">
        <v>101</v>
      </c>
      <c r="AD531" s="1">
        <v>0</v>
      </c>
      <c r="AE531" s="1">
        <v>3</v>
      </c>
      <c r="AF531" s="1">
        <v>11</v>
      </c>
      <c r="AG531" s="1">
        <v>54</v>
      </c>
      <c r="AH531" s="1">
        <v>2678</v>
      </c>
      <c r="AI531" s="11">
        <f t="shared" si="16"/>
        <v>7.3369863013698629</v>
      </c>
      <c r="AJ531" s="1">
        <v>0</v>
      </c>
      <c r="AK531" s="1">
        <v>0</v>
      </c>
      <c r="AL531" s="1">
        <v>0</v>
      </c>
      <c r="AM531" s="1">
        <v>1</v>
      </c>
      <c r="AN531" s="1">
        <v>0</v>
      </c>
      <c r="AO531" s="1">
        <v>0</v>
      </c>
      <c r="AP531" s="1">
        <v>0</v>
      </c>
      <c r="AQ531" s="1">
        <v>0</v>
      </c>
      <c r="AR531" s="1">
        <v>1</v>
      </c>
      <c r="AS531" s="1">
        <v>0</v>
      </c>
      <c r="AT531" s="1">
        <v>4</v>
      </c>
      <c r="AU531" s="1">
        <v>44</v>
      </c>
      <c r="AV531" s="1">
        <v>66373</v>
      </c>
    </row>
    <row r="532" spans="1:48" s="1" customFormat="1" x14ac:dyDescent="0.25">
      <c r="A532" s="1" t="str" cm="1">
        <f t="array" ref="A532">_xlfn.IFS(AG532&gt;=70,"70 and Older",AND(AG532&gt;=60,AG532&lt;70),"60-69",AND(AG532&gt;=50,AG532&lt;60),"50-59",AND(AG532&gt;=40,AG532&lt;50),"40-49",AND(AG532&gt;=30,AG532&lt;40),"30-39",AND(AG532&gt;=20,AG532&lt;30),"20-29")</f>
        <v>30-39</v>
      </c>
      <c r="B532" s="1" t="str" cm="1">
        <f t="array" ref="B532">_xlfn.IFS(AO532=1,$AO$1,AP532=1,$AP$1,AQ532=1,$AQ$1,AR532=1,$AR$1,AS532=1,$AS$1)</f>
        <v>Basic</v>
      </c>
      <c r="C532" s="1" t="str" cm="1">
        <f t="array" ref="C532">_xlfn.IFS(AJ532=1,$AJ$1,AK532=1,$AK$1,AL532=1,$AL$1,AM532=1,$AM$1,AN532=1,$AN$1)</f>
        <v>Married</v>
      </c>
      <c r="D532" s="1">
        <v>0</v>
      </c>
      <c r="E532" s="1">
        <v>1</v>
      </c>
      <c r="F532" s="1" t="str" cm="1">
        <f t="array" ref="F532">_xlfn.IFS(AV532&lt;43783,"1.Low Income",AND(AV532&gt;=43783,AV532&lt;=64856),"2.Mid Income",AV532&gt;64856,"3.High Income")</f>
        <v>2.Mid Income</v>
      </c>
      <c r="G532" s="1" t="str" cm="1">
        <f t="array" ref="G532">_xlfn.IFS(AU532&lt;=30,"&lt;1 month",AND(AU532&gt;30,AU532&lt;=60),"1-2months",AU532&gt;60,"2months +")</f>
        <v>&lt;1 month</v>
      </c>
      <c r="H532" s="1" t="str" cm="1">
        <f t="array" ref="H532">_xlfn.IFS(AT532&lt;5,"&lt;5times",AND(AT532&gt;=5,AT532&lt;=10),"05-10times",AND(AT532&gt;=11,AT532&lt;=15),"11-15times",AT532&gt;=16,"16times or more")</f>
        <v>&lt;5times</v>
      </c>
      <c r="I532" s="1" t="s">
        <v>99</v>
      </c>
      <c r="J532" s="1" t="str">
        <f t="shared" si="17"/>
        <v>7-8 years</v>
      </c>
      <c r="K532" s="2">
        <v>36</v>
      </c>
      <c r="L532" s="2">
        <v>0</v>
      </c>
      <c r="M532" s="2">
        <v>2</v>
      </c>
      <c r="N532" s="2">
        <v>0</v>
      </c>
      <c r="O532" s="2">
        <v>0</v>
      </c>
      <c r="P532" s="2">
        <v>4</v>
      </c>
      <c r="Q532" s="8">
        <v>0</v>
      </c>
      <c r="R532" s="8">
        <v>0</v>
      </c>
      <c r="S532" s="8">
        <v>0</v>
      </c>
      <c r="T532" s="8">
        <v>0</v>
      </c>
      <c r="U532" s="8">
        <v>0</v>
      </c>
      <c r="V532" s="8">
        <v>0</v>
      </c>
      <c r="W532" s="6">
        <v>1</v>
      </c>
      <c r="X532" s="6">
        <v>1</v>
      </c>
      <c r="Y532" s="6">
        <v>0</v>
      </c>
      <c r="Z532" s="6">
        <v>3</v>
      </c>
      <c r="AB532" s="1">
        <v>809</v>
      </c>
      <c r="AC532" s="1">
        <v>779</v>
      </c>
      <c r="AD532" s="1">
        <v>0</v>
      </c>
      <c r="AE532" s="1">
        <v>3</v>
      </c>
      <c r="AF532" s="1">
        <v>11</v>
      </c>
      <c r="AG532" s="1">
        <v>39</v>
      </c>
      <c r="AH532" s="1">
        <v>2677</v>
      </c>
      <c r="AI532" s="11">
        <f t="shared" si="16"/>
        <v>7.3342465753424655</v>
      </c>
      <c r="AJ532" s="1">
        <v>0</v>
      </c>
      <c r="AK532" s="1">
        <v>1</v>
      </c>
      <c r="AL532" s="1">
        <v>0</v>
      </c>
      <c r="AM532" s="1">
        <v>0</v>
      </c>
      <c r="AN532" s="1">
        <v>0</v>
      </c>
      <c r="AO532" s="1">
        <v>0</v>
      </c>
      <c r="AP532" s="1">
        <v>1</v>
      </c>
      <c r="AQ532" s="1">
        <v>0</v>
      </c>
      <c r="AR532" s="1">
        <v>0</v>
      </c>
      <c r="AS532" s="1">
        <v>0</v>
      </c>
      <c r="AT532" s="1">
        <v>4</v>
      </c>
      <c r="AU532" s="1">
        <v>30</v>
      </c>
      <c r="AV532" s="1">
        <v>64813</v>
      </c>
    </row>
    <row r="533" spans="1:48" s="1" customFormat="1" x14ac:dyDescent="0.25">
      <c r="A533" s="1" t="str" cm="1">
        <f t="array" ref="A533">_xlfn.IFS(AG533&gt;=70,"70 and Older",AND(AG533&gt;=60,AG533&lt;70),"60-69",AND(AG533&gt;=50,AG533&lt;60),"50-59",AND(AG533&gt;=40,AG533&lt;50),"40-49",AND(AG533&gt;=30,AG533&lt;40),"30-39",AND(AG533&gt;=20,AG533&lt;30),"20-29")</f>
        <v>30-39</v>
      </c>
      <c r="B533" s="1" t="str" cm="1">
        <f t="array" ref="B533">_xlfn.IFS(AO533=1,$AO$1,AP533=1,$AP$1,AQ533=1,$AQ$1,AR533=1,$AR$1,AS533=1,$AS$1)</f>
        <v>Graduation</v>
      </c>
      <c r="C533" s="1" t="str" cm="1">
        <f t="array" ref="C533">_xlfn.IFS(AJ533=1,$AJ$1,AK533=1,$AK$1,AL533=1,$AL$1,AM533=1,$AM$1,AN533=1,$AN$1)</f>
        <v>Married</v>
      </c>
      <c r="D533" s="1">
        <v>1</v>
      </c>
      <c r="E533" s="1">
        <v>0</v>
      </c>
      <c r="F533" s="1" t="str" cm="1">
        <f t="array" ref="F533">_xlfn.IFS(AV533&lt;43783,"1.Low Income",AND(AV533&gt;=43783,AV533&lt;=64856),"2.Mid Income",AV533&gt;64856,"3.High Income")</f>
        <v>2.Mid Income</v>
      </c>
      <c r="G533" s="1" t="str" cm="1">
        <f t="array" ref="G533">_xlfn.IFS(AU533&lt;=30,"&lt;1 month",AND(AU533&gt;30,AU533&lt;=60),"1-2months",AU533&gt;60,"2months +")</f>
        <v>1-2months</v>
      </c>
      <c r="H533" s="1" t="str" cm="1">
        <f t="array" ref="H533">_xlfn.IFS(AT533&lt;5,"&lt;5times",AND(AT533&gt;=5,AT533&lt;=10),"05-10times",AND(AT533&gt;=11,AT533&lt;=15),"11-15times",AT533&gt;=16,"16times or more")</f>
        <v>05-10times</v>
      </c>
      <c r="I533" s="1" t="s">
        <v>99</v>
      </c>
      <c r="J533" s="1" t="str">
        <f t="shared" si="17"/>
        <v>7-8 years</v>
      </c>
      <c r="K533" s="2">
        <v>40</v>
      </c>
      <c r="L533" s="2">
        <v>3</v>
      </c>
      <c r="M533" s="2">
        <v>30</v>
      </c>
      <c r="N533" s="2">
        <v>10</v>
      </c>
      <c r="O533" s="2">
        <v>7</v>
      </c>
      <c r="P533" s="2">
        <v>11</v>
      </c>
      <c r="Q533" s="8">
        <v>0</v>
      </c>
      <c r="R533" s="8">
        <v>0</v>
      </c>
      <c r="S533" s="8">
        <v>0</v>
      </c>
      <c r="T533" s="8">
        <v>0</v>
      </c>
      <c r="U533" s="8">
        <v>0</v>
      </c>
      <c r="V533" s="8">
        <v>1</v>
      </c>
      <c r="W533" s="6">
        <v>3</v>
      </c>
      <c r="X533" s="6">
        <v>3</v>
      </c>
      <c r="Y533" s="6">
        <v>0</v>
      </c>
      <c r="Z533" s="6">
        <v>3</v>
      </c>
      <c r="AB533" s="1">
        <v>67</v>
      </c>
      <c r="AC533" s="1">
        <v>62</v>
      </c>
      <c r="AD533" s="1">
        <v>0</v>
      </c>
      <c r="AE533" s="1">
        <v>3</v>
      </c>
      <c r="AF533" s="1">
        <v>11</v>
      </c>
      <c r="AG533" s="1">
        <v>35</v>
      </c>
      <c r="AH533" s="1">
        <v>2677</v>
      </c>
      <c r="AI533" s="11">
        <f t="shared" si="16"/>
        <v>7.3342465753424655</v>
      </c>
      <c r="AJ533" s="1">
        <v>0</v>
      </c>
      <c r="AK533" s="1">
        <v>1</v>
      </c>
      <c r="AL533" s="1">
        <v>0</v>
      </c>
      <c r="AM533" s="1">
        <v>0</v>
      </c>
      <c r="AN533" s="1">
        <v>0</v>
      </c>
      <c r="AO533" s="1">
        <v>0</v>
      </c>
      <c r="AP533" s="1">
        <v>0</v>
      </c>
      <c r="AQ533" s="1">
        <v>1</v>
      </c>
      <c r="AR533" s="1">
        <v>0</v>
      </c>
      <c r="AS533" s="1">
        <v>0</v>
      </c>
      <c r="AT533" s="1">
        <v>5</v>
      </c>
      <c r="AU533" s="1">
        <v>36</v>
      </c>
      <c r="AV533" s="1">
        <v>58607</v>
      </c>
    </row>
    <row r="534" spans="1:48" s="1" customFormat="1" x14ac:dyDescent="0.25">
      <c r="A534" s="1" t="str" cm="1">
        <f t="array" ref="A534">_xlfn.IFS(AG534&gt;=70,"70 and Older",AND(AG534&gt;=60,AG534&lt;70),"60-69",AND(AG534&gt;=50,AG534&lt;60),"50-59",AND(AG534&gt;=40,AG534&lt;50),"40-49",AND(AG534&gt;=30,AG534&lt;40),"30-39",AND(AG534&gt;=20,AG534&lt;30),"20-29")</f>
        <v>60-69</v>
      </c>
      <c r="B534" s="1" t="str" cm="1">
        <f t="array" ref="B534">_xlfn.IFS(AO534=1,$AO$1,AP534=1,$AP$1,AQ534=1,$AQ$1,AR534=1,$AR$1,AS534=1,$AS$1)</f>
        <v>Graduation</v>
      </c>
      <c r="C534" s="1" t="str" cm="1">
        <f t="array" ref="C534">_xlfn.IFS(AJ534=1,$AJ$1,AK534=1,$AK$1,AL534=1,$AL$1,AM534=1,$AM$1,AN534=1,$AN$1)</f>
        <v>Together</v>
      </c>
      <c r="D534" s="1">
        <v>0</v>
      </c>
      <c r="E534" s="1">
        <v>0</v>
      </c>
      <c r="F534" s="1" t="str" cm="1">
        <f t="array" ref="F534">_xlfn.IFS(AV534&lt;43783,"1.Low Income",AND(AV534&gt;=43783,AV534&lt;=64856),"2.Mid Income",AV534&gt;64856,"3.High Income")</f>
        <v>3.High Income</v>
      </c>
      <c r="G534" s="1" t="str" cm="1">
        <f t="array" ref="G534">_xlfn.IFS(AU534&lt;=30,"&lt;1 month",AND(AU534&gt;30,AU534&lt;=60),"1-2months",AU534&gt;60,"2months +")</f>
        <v>1-2months</v>
      </c>
      <c r="H534" s="1" t="str" cm="1">
        <f t="array" ref="H534">_xlfn.IFS(AT534&lt;5,"&lt;5times",AND(AT534&gt;=5,AT534&lt;=10),"05-10times",AND(AT534&gt;=11,AT534&lt;=15),"11-15times",AT534&gt;=16,"16times or more")</f>
        <v>&lt;5times</v>
      </c>
      <c r="I534" s="1" t="s">
        <v>99</v>
      </c>
      <c r="J534" s="1" t="str">
        <f t="shared" si="17"/>
        <v>7-8 years</v>
      </c>
      <c r="K534" s="2">
        <v>863</v>
      </c>
      <c r="L534" s="2">
        <v>83</v>
      </c>
      <c r="M534" s="2">
        <v>547</v>
      </c>
      <c r="N534" s="2">
        <v>86</v>
      </c>
      <c r="O534" s="2">
        <v>99</v>
      </c>
      <c r="P534" s="2">
        <v>33</v>
      </c>
      <c r="Q534" s="8">
        <v>0</v>
      </c>
      <c r="R534" s="8">
        <v>0</v>
      </c>
      <c r="S534" s="8">
        <v>0</v>
      </c>
      <c r="T534" s="8">
        <v>0</v>
      </c>
      <c r="U534" s="8">
        <v>0</v>
      </c>
      <c r="V534" s="8">
        <v>0</v>
      </c>
      <c r="W534" s="6">
        <v>1</v>
      </c>
      <c r="X534" s="6">
        <v>8</v>
      </c>
      <c r="Y534" s="6">
        <v>2</v>
      </c>
      <c r="Z534" s="6">
        <v>5</v>
      </c>
      <c r="AB534" s="1">
        <v>856</v>
      </c>
      <c r="AC534" s="1">
        <v>782</v>
      </c>
      <c r="AD534" s="1">
        <v>0</v>
      </c>
      <c r="AE534" s="1">
        <v>3</v>
      </c>
      <c r="AF534" s="1">
        <v>11</v>
      </c>
      <c r="AG534" s="1">
        <v>68</v>
      </c>
      <c r="AH534" s="1">
        <v>2675</v>
      </c>
      <c r="AI534" s="11">
        <f t="shared" si="16"/>
        <v>7.3287671232876717</v>
      </c>
      <c r="AJ534" s="1">
        <v>0</v>
      </c>
      <c r="AK534" s="1">
        <v>0</v>
      </c>
      <c r="AL534" s="1">
        <v>0</v>
      </c>
      <c r="AM534" s="1">
        <v>1</v>
      </c>
      <c r="AN534" s="1">
        <v>0</v>
      </c>
      <c r="AO534" s="1">
        <v>0</v>
      </c>
      <c r="AP534" s="1">
        <v>0</v>
      </c>
      <c r="AQ534" s="1">
        <v>1</v>
      </c>
      <c r="AR534" s="1">
        <v>0</v>
      </c>
      <c r="AS534" s="1">
        <v>0</v>
      </c>
      <c r="AT534" s="1">
        <v>2</v>
      </c>
      <c r="AU534" s="1">
        <v>34</v>
      </c>
      <c r="AV534" s="1">
        <v>75794</v>
      </c>
    </row>
    <row r="535" spans="1:48" s="1" customFormat="1" x14ac:dyDescent="0.25">
      <c r="A535" s="1" t="str" cm="1">
        <f t="array" ref="A535">_xlfn.IFS(AG535&gt;=70,"70 and Older",AND(AG535&gt;=60,AG535&lt;70),"60-69",AND(AG535&gt;=50,AG535&lt;60),"50-59",AND(AG535&gt;=40,AG535&lt;50),"40-49",AND(AG535&gt;=30,AG535&lt;40),"30-39",AND(AG535&gt;=20,AG535&lt;30),"20-29")</f>
        <v>40-49</v>
      </c>
      <c r="B535" s="1" t="str" cm="1">
        <f t="array" ref="B535">_xlfn.IFS(AO535=1,$AO$1,AP535=1,$AP$1,AQ535=1,$AQ$1,AR535=1,$AR$1,AS535=1,$AS$1)</f>
        <v>Master</v>
      </c>
      <c r="C535" s="1" t="str" cm="1">
        <f t="array" ref="C535">_xlfn.IFS(AJ535=1,$AJ$1,AK535=1,$AK$1,AL535=1,$AL$1,AM535=1,$AM$1,AN535=1,$AN$1)</f>
        <v>Divorced</v>
      </c>
      <c r="D535" s="1">
        <v>2</v>
      </c>
      <c r="E535" s="1">
        <v>1</v>
      </c>
      <c r="F535" s="1" t="str" cm="1">
        <f t="array" ref="F535">_xlfn.IFS(AV535&lt;43783,"1.Low Income",AND(AV535&gt;=43783,AV535&lt;=64856),"2.Mid Income",AV535&gt;64856,"3.High Income")</f>
        <v>3.High Income</v>
      </c>
      <c r="G535" s="1" t="str" cm="1">
        <f t="array" ref="G535">_xlfn.IFS(AU535&lt;=30,"&lt;1 month",AND(AU535&gt;30,AU535&lt;=60),"1-2months",AU535&gt;60,"2months +")</f>
        <v>2months +</v>
      </c>
      <c r="H535" s="1" t="str" cm="1">
        <f t="array" ref="H535">_xlfn.IFS(AT535&lt;5,"&lt;5times",AND(AT535&gt;=5,AT535&lt;=10),"05-10times",AND(AT535&gt;=11,AT535&lt;=15),"11-15times",AT535&gt;=16,"16times or more")</f>
        <v>&lt;5times</v>
      </c>
      <c r="I535" s="1" t="s">
        <v>99</v>
      </c>
      <c r="J535" s="1" t="str">
        <f t="shared" si="17"/>
        <v>7-8 years</v>
      </c>
      <c r="K535" s="2">
        <v>59</v>
      </c>
      <c r="L535" s="2">
        <v>0</v>
      </c>
      <c r="M535" s="2">
        <v>11</v>
      </c>
      <c r="N535" s="2">
        <v>4</v>
      </c>
      <c r="O535" s="2">
        <v>2</v>
      </c>
      <c r="P535" s="2">
        <v>5</v>
      </c>
      <c r="Q535" s="8">
        <v>0</v>
      </c>
      <c r="R535" s="8">
        <v>0</v>
      </c>
      <c r="S535" s="8">
        <v>0</v>
      </c>
      <c r="T535" s="8">
        <v>0</v>
      </c>
      <c r="U535" s="8">
        <v>0</v>
      </c>
      <c r="V535" s="8">
        <v>0</v>
      </c>
      <c r="W535" s="6">
        <v>4</v>
      </c>
      <c r="X535" s="6">
        <v>3</v>
      </c>
      <c r="Y535" s="6">
        <v>0</v>
      </c>
      <c r="Z535" s="6">
        <v>4</v>
      </c>
      <c r="AB535" s="1">
        <v>153</v>
      </c>
      <c r="AC535" s="1">
        <v>135</v>
      </c>
      <c r="AD535" s="1">
        <v>0</v>
      </c>
      <c r="AE535" s="1">
        <v>3</v>
      </c>
      <c r="AF535" s="1">
        <v>11</v>
      </c>
      <c r="AG535" s="1">
        <v>47</v>
      </c>
      <c r="AH535" s="1">
        <v>2675</v>
      </c>
      <c r="AI535" s="11">
        <f t="shared" si="16"/>
        <v>7.3287671232876717</v>
      </c>
      <c r="AJ535" s="1">
        <v>1</v>
      </c>
      <c r="AK535" s="1">
        <v>0</v>
      </c>
      <c r="AL535" s="1">
        <v>0</v>
      </c>
      <c r="AM535" s="1">
        <v>0</v>
      </c>
      <c r="AN535" s="1">
        <v>0</v>
      </c>
      <c r="AO535" s="1">
        <v>0</v>
      </c>
      <c r="AP535" s="1">
        <v>0</v>
      </c>
      <c r="AQ535" s="1">
        <v>0</v>
      </c>
      <c r="AR535" s="1">
        <v>1</v>
      </c>
      <c r="AS535" s="1">
        <v>0</v>
      </c>
      <c r="AT535" s="1">
        <v>4</v>
      </c>
      <c r="AU535" s="1">
        <v>65</v>
      </c>
      <c r="AV535" s="1">
        <v>65808</v>
      </c>
    </row>
    <row r="536" spans="1:48" s="1" customFormat="1" x14ac:dyDescent="0.25">
      <c r="A536" s="1" t="str" cm="1">
        <f t="array" ref="A536">_xlfn.IFS(AG536&gt;=70,"70 and Older",AND(AG536&gt;=60,AG536&lt;70),"60-69",AND(AG536&gt;=50,AG536&lt;60),"50-59",AND(AG536&gt;=40,AG536&lt;50),"40-49",AND(AG536&gt;=30,AG536&lt;40),"30-39",AND(AG536&gt;=20,AG536&lt;30),"20-29")</f>
        <v>40-49</v>
      </c>
      <c r="B536" s="1" t="str" cm="1">
        <f t="array" ref="B536">_xlfn.IFS(AO536=1,$AO$1,AP536=1,$AP$1,AQ536=1,$AQ$1,AR536=1,$AR$1,AS536=1,$AS$1)</f>
        <v>PhD</v>
      </c>
      <c r="C536" s="1" t="str" cm="1">
        <f t="array" ref="C536">_xlfn.IFS(AJ536=1,$AJ$1,AK536=1,$AK$1,AL536=1,$AL$1,AM536=1,$AM$1,AN536=1,$AN$1)</f>
        <v>Married</v>
      </c>
      <c r="D536" s="1">
        <v>0</v>
      </c>
      <c r="E536" s="1">
        <v>1</v>
      </c>
      <c r="F536" s="1" t="str" cm="1">
        <f t="array" ref="F536">_xlfn.IFS(AV536&lt;43783,"1.Low Income",AND(AV536&gt;=43783,AV536&lt;=64856),"2.Mid Income",AV536&gt;64856,"3.High Income")</f>
        <v>3.High Income</v>
      </c>
      <c r="G536" s="1" t="str" cm="1">
        <f t="array" ref="G536">_xlfn.IFS(AU536&lt;=30,"&lt;1 month",AND(AU536&gt;30,AU536&lt;=60),"1-2months",AU536&gt;60,"2months +")</f>
        <v>2months +</v>
      </c>
      <c r="H536" s="1" t="str" cm="1">
        <f t="array" ref="H536">_xlfn.IFS(AT536&lt;5,"&lt;5times",AND(AT536&gt;=5,AT536&lt;=10),"05-10times",AND(AT536&gt;=11,AT536&lt;=15),"11-15times",AT536&gt;=16,"16times or more")</f>
        <v>&lt;5times</v>
      </c>
      <c r="I536" s="1" t="s">
        <v>99</v>
      </c>
      <c r="J536" s="1" t="str">
        <f t="shared" si="17"/>
        <v>7-8 years</v>
      </c>
      <c r="K536" s="2">
        <v>457</v>
      </c>
      <c r="L536" s="2">
        <v>4</v>
      </c>
      <c r="M536" s="2">
        <v>29</v>
      </c>
      <c r="N536" s="2">
        <v>0</v>
      </c>
      <c r="O536" s="2">
        <v>0</v>
      </c>
      <c r="P536" s="2">
        <v>9</v>
      </c>
      <c r="Q536" s="8">
        <v>0</v>
      </c>
      <c r="R536" s="8">
        <v>0</v>
      </c>
      <c r="S536" s="8">
        <v>0</v>
      </c>
      <c r="T536" s="8">
        <v>1</v>
      </c>
      <c r="U536" s="8">
        <v>0</v>
      </c>
      <c r="V536" s="8">
        <v>0</v>
      </c>
      <c r="W536" s="6">
        <v>1</v>
      </c>
      <c r="X536" s="6">
        <v>8</v>
      </c>
      <c r="Y536" s="6">
        <v>1</v>
      </c>
      <c r="Z536" s="6">
        <v>7</v>
      </c>
      <c r="AB536" s="1">
        <v>1206</v>
      </c>
      <c r="AC536" s="1">
        <v>1182</v>
      </c>
      <c r="AD536" s="1">
        <v>3</v>
      </c>
      <c r="AE536" s="1">
        <v>3</v>
      </c>
      <c r="AF536" s="1">
        <v>11</v>
      </c>
      <c r="AG536" s="1">
        <v>43</v>
      </c>
      <c r="AH536" s="1">
        <v>2673</v>
      </c>
      <c r="AI536" s="11">
        <f t="shared" si="16"/>
        <v>7.3232876712328769</v>
      </c>
      <c r="AJ536" s="1">
        <v>0</v>
      </c>
      <c r="AK536" s="1">
        <v>1</v>
      </c>
      <c r="AL536" s="1">
        <v>0</v>
      </c>
      <c r="AM536" s="1">
        <v>0</v>
      </c>
      <c r="AN536" s="1">
        <v>0</v>
      </c>
      <c r="AO536" s="1">
        <v>0</v>
      </c>
      <c r="AP536" s="1">
        <v>0</v>
      </c>
      <c r="AQ536" s="1">
        <v>0</v>
      </c>
      <c r="AR536" s="1">
        <v>0</v>
      </c>
      <c r="AS536" s="1">
        <v>1</v>
      </c>
      <c r="AT536" s="1">
        <v>4</v>
      </c>
      <c r="AU536" s="1">
        <v>71</v>
      </c>
      <c r="AV536" s="1">
        <v>67445</v>
      </c>
    </row>
    <row r="537" spans="1:48" s="1" customFormat="1" x14ac:dyDescent="0.25">
      <c r="A537" s="1" t="str" cm="1">
        <f t="array" ref="A537">_xlfn.IFS(AG537&gt;=70,"70 and Older",AND(AG537&gt;=60,AG537&lt;70),"60-69",AND(AG537&gt;=50,AG537&lt;60),"50-59",AND(AG537&gt;=40,AG537&lt;50),"40-49",AND(AG537&gt;=30,AG537&lt;40),"30-39",AND(AG537&gt;=20,AG537&lt;30),"20-29")</f>
        <v>30-39</v>
      </c>
      <c r="B537" s="1" t="str" cm="1">
        <f t="array" ref="B537">_xlfn.IFS(AO537=1,$AO$1,AP537=1,$AP$1,AQ537=1,$AQ$1,AR537=1,$AR$1,AS537=1,$AS$1)</f>
        <v>Graduation</v>
      </c>
      <c r="C537" s="1" t="str" cm="1">
        <f t="array" ref="C537">_xlfn.IFS(AJ537=1,$AJ$1,AK537=1,$AK$1,AL537=1,$AL$1,AM537=1,$AM$1,AN537=1,$AN$1)</f>
        <v>Married</v>
      </c>
      <c r="D537" s="1">
        <v>1</v>
      </c>
      <c r="E537" s="1">
        <v>0</v>
      </c>
      <c r="F537" s="1" t="str" cm="1">
        <f t="array" ref="F537">_xlfn.IFS(AV537&lt;43783,"1.Low Income",AND(AV537&gt;=43783,AV537&lt;=64856),"2.Mid Income",AV537&gt;64856,"3.High Income")</f>
        <v>3.High Income</v>
      </c>
      <c r="G537" s="1" t="str" cm="1">
        <f t="array" ref="G537">_xlfn.IFS(AU537&lt;=30,"&lt;1 month",AND(AU537&gt;30,AU537&lt;=60),"1-2months",AU537&gt;60,"2months +")</f>
        <v>2months +</v>
      </c>
      <c r="H537" s="1" t="str" cm="1">
        <f t="array" ref="H537">_xlfn.IFS(AT537&lt;5,"&lt;5times",AND(AT537&gt;=5,AT537&lt;=10),"05-10times",AND(AT537&gt;=11,AT537&lt;=15),"11-15times",AT537&gt;=16,"16times or more")</f>
        <v>&lt;5times</v>
      </c>
      <c r="I537" s="1" t="s">
        <v>99</v>
      </c>
      <c r="J537" s="1" t="str">
        <f t="shared" si="17"/>
        <v>7-8 years</v>
      </c>
      <c r="K537" s="2">
        <v>43</v>
      </c>
      <c r="L537" s="2">
        <v>2</v>
      </c>
      <c r="M537" s="2">
        <v>27</v>
      </c>
      <c r="N537" s="2">
        <v>0</v>
      </c>
      <c r="O537" s="2">
        <v>9</v>
      </c>
      <c r="P537" s="2">
        <v>12</v>
      </c>
      <c r="Q537" s="8">
        <v>0</v>
      </c>
      <c r="R537" s="8">
        <v>0</v>
      </c>
      <c r="S537" s="8">
        <v>0</v>
      </c>
      <c r="T537" s="8">
        <v>0</v>
      </c>
      <c r="U537" s="8">
        <v>0</v>
      </c>
      <c r="V537" s="8">
        <v>0</v>
      </c>
      <c r="W537" s="6">
        <v>3</v>
      </c>
      <c r="X537" s="6">
        <v>3</v>
      </c>
      <c r="Y537" s="6">
        <v>0</v>
      </c>
      <c r="Z537" s="6">
        <v>4</v>
      </c>
      <c r="AB537" s="1">
        <v>71</v>
      </c>
      <c r="AC537" s="1">
        <v>68</v>
      </c>
      <c r="AD537" s="1">
        <v>0</v>
      </c>
      <c r="AE537" s="1">
        <v>3</v>
      </c>
      <c r="AF537" s="1">
        <v>11</v>
      </c>
      <c r="AG537" s="1">
        <v>31</v>
      </c>
      <c r="AH537" s="1">
        <v>2673</v>
      </c>
      <c r="AI537" s="11">
        <f t="shared" si="16"/>
        <v>7.3232876712328769</v>
      </c>
      <c r="AJ537" s="1">
        <v>0</v>
      </c>
      <c r="AK537" s="1">
        <v>1</v>
      </c>
      <c r="AL537" s="1">
        <v>0</v>
      </c>
      <c r="AM537" s="1">
        <v>0</v>
      </c>
      <c r="AN537" s="1">
        <v>0</v>
      </c>
      <c r="AO537" s="1">
        <v>0</v>
      </c>
      <c r="AP537" s="1">
        <v>0</v>
      </c>
      <c r="AQ537" s="1">
        <v>1</v>
      </c>
      <c r="AR537" s="1">
        <v>0</v>
      </c>
      <c r="AS537" s="1">
        <v>0</v>
      </c>
      <c r="AT537" s="1">
        <v>4</v>
      </c>
      <c r="AU537" s="1">
        <v>97</v>
      </c>
      <c r="AV537" s="1">
        <v>65295</v>
      </c>
    </row>
    <row r="538" spans="1:48" s="1" customFormat="1" x14ac:dyDescent="0.25">
      <c r="A538" s="1" t="str" cm="1">
        <f t="array" ref="A538">_xlfn.IFS(AG538&gt;=70,"70 and Older",AND(AG538&gt;=60,AG538&lt;70),"60-69",AND(AG538&gt;=50,AG538&lt;60),"50-59",AND(AG538&gt;=40,AG538&lt;50),"40-49",AND(AG538&gt;=30,AG538&lt;40),"30-39",AND(AG538&gt;=20,AG538&lt;30),"20-29")</f>
        <v>70 and Older</v>
      </c>
      <c r="B538" s="1" t="str" cm="1">
        <f t="array" ref="B538">_xlfn.IFS(AO538=1,$AO$1,AP538=1,$AP$1,AQ538=1,$AQ$1,AR538=1,$AR$1,AS538=1,$AS$1)</f>
        <v>PhD</v>
      </c>
      <c r="C538" s="1" t="str" cm="1">
        <f t="array" ref="C538">_xlfn.IFS(AJ538=1,$AJ$1,AK538=1,$AK$1,AL538=1,$AL$1,AM538=1,$AM$1,AN538=1,$AN$1)</f>
        <v>Divorced</v>
      </c>
      <c r="D538" s="1">
        <v>0</v>
      </c>
      <c r="E538" s="1">
        <v>0</v>
      </c>
      <c r="F538" s="1" t="str" cm="1">
        <f t="array" ref="F538">_xlfn.IFS(AV538&lt;43783,"1.Low Income",AND(AV538&gt;=43783,AV538&lt;=64856),"2.Mid Income",AV538&gt;64856,"3.High Income")</f>
        <v>3.High Income</v>
      </c>
      <c r="G538" s="1" t="str" cm="1">
        <f t="array" ref="G538">_xlfn.IFS(AU538&lt;=30,"&lt;1 month",AND(AU538&gt;30,AU538&lt;=60),"1-2months",AU538&gt;60,"2months +")</f>
        <v>&lt;1 month</v>
      </c>
      <c r="H538" s="1" t="str" cm="1">
        <f t="array" ref="H538">_xlfn.IFS(AT538&lt;5,"&lt;5times",AND(AT538&gt;=5,AT538&lt;=10),"05-10times",AND(AT538&gt;=11,AT538&lt;=15),"11-15times",AT538&gt;=16,"16times or more")</f>
        <v>&lt;5times</v>
      </c>
      <c r="I538" s="1" t="s">
        <v>99</v>
      </c>
      <c r="J538" s="1" t="str">
        <f t="shared" si="17"/>
        <v>7-8 years</v>
      </c>
      <c r="K538" s="2">
        <v>102</v>
      </c>
      <c r="L538" s="2">
        <v>9</v>
      </c>
      <c r="M538" s="2">
        <v>49</v>
      </c>
      <c r="N538" s="2">
        <v>24</v>
      </c>
      <c r="O538" s="2">
        <v>3</v>
      </c>
      <c r="P538" s="2">
        <v>12</v>
      </c>
      <c r="Q538" s="8">
        <v>0</v>
      </c>
      <c r="R538" s="8">
        <v>0</v>
      </c>
      <c r="S538" s="8">
        <v>0</v>
      </c>
      <c r="T538" s="8">
        <v>0</v>
      </c>
      <c r="U538" s="8">
        <v>0</v>
      </c>
      <c r="V538" s="8">
        <v>0</v>
      </c>
      <c r="W538" s="6">
        <v>1</v>
      </c>
      <c r="X538" s="6">
        <v>2</v>
      </c>
      <c r="Y538" s="6">
        <v>1</v>
      </c>
      <c r="Z538" s="6">
        <v>6</v>
      </c>
      <c r="AB538" s="1">
        <v>860</v>
      </c>
      <c r="AC538" s="1">
        <v>818</v>
      </c>
      <c r="AD538" s="1">
        <v>1</v>
      </c>
      <c r="AE538" s="1">
        <v>3</v>
      </c>
      <c r="AF538" s="1">
        <v>11</v>
      </c>
      <c r="AG538" s="1">
        <v>77</v>
      </c>
      <c r="AH538" s="1">
        <v>2672</v>
      </c>
      <c r="AI538" s="11">
        <f t="shared" si="16"/>
        <v>7.3205479452054796</v>
      </c>
      <c r="AJ538" s="1">
        <v>1</v>
      </c>
      <c r="AK538" s="1">
        <v>0</v>
      </c>
      <c r="AL538" s="1">
        <v>0</v>
      </c>
      <c r="AM538" s="1">
        <v>0</v>
      </c>
      <c r="AN538" s="1">
        <v>0</v>
      </c>
      <c r="AO538" s="1">
        <v>0</v>
      </c>
      <c r="AP538" s="1">
        <v>0</v>
      </c>
      <c r="AQ538" s="1">
        <v>0</v>
      </c>
      <c r="AR538" s="1">
        <v>0</v>
      </c>
      <c r="AS538" s="1">
        <v>1</v>
      </c>
      <c r="AT538" s="1">
        <v>2</v>
      </c>
      <c r="AU538" s="1">
        <v>23</v>
      </c>
      <c r="AV538" s="1">
        <v>77297</v>
      </c>
    </row>
    <row r="539" spans="1:48" s="1" customFormat="1" x14ac:dyDescent="0.25">
      <c r="A539" s="1" t="str" cm="1">
        <f t="array" ref="A539">_xlfn.IFS(AG539&gt;=70,"70 and Older",AND(AG539&gt;=60,AG539&lt;70),"60-69",AND(AG539&gt;=50,AG539&lt;60),"50-59",AND(AG539&gt;=40,AG539&lt;50),"40-49",AND(AG539&gt;=30,AG539&lt;40),"30-39",AND(AG539&gt;=20,AG539&lt;30),"20-29")</f>
        <v>70 and Older</v>
      </c>
      <c r="B539" s="1" t="str" cm="1">
        <f t="array" ref="B539">_xlfn.IFS(AO539=1,$AO$1,AP539=1,$AP$1,AQ539=1,$AQ$1,AR539=1,$AR$1,AS539=1,$AS$1)</f>
        <v>PhD</v>
      </c>
      <c r="C539" s="1" t="str" cm="1">
        <f t="array" ref="C539">_xlfn.IFS(AJ539=1,$AJ$1,AK539=1,$AK$1,AL539=1,$AL$1,AM539=1,$AM$1,AN539=1,$AN$1)</f>
        <v>Divorced</v>
      </c>
      <c r="D539" s="1">
        <v>0</v>
      </c>
      <c r="E539" s="1">
        <v>0</v>
      </c>
      <c r="F539" s="1" t="str" cm="1">
        <f t="array" ref="F539">_xlfn.IFS(AV539&lt;43783,"1.Low Income",AND(AV539&gt;=43783,AV539&lt;=64856),"2.Mid Income",AV539&gt;64856,"3.High Income")</f>
        <v>3.High Income</v>
      </c>
      <c r="G539" s="1" t="str" cm="1">
        <f t="array" ref="G539">_xlfn.IFS(AU539&lt;=30,"&lt;1 month",AND(AU539&gt;30,AU539&lt;=60),"1-2months",AU539&gt;60,"2months +")</f>
        <v>2months +</v>
      </c>
      <c r="H539" s="1" t="str" cm="1">
        <f t="array" ref="H539">_xlfn.IFS(AT539&lt;5,"&lt;5times",AND(AT539&gt;=5,AT539&lt;=10),"05-10times",AND(AT539&gt;=11,AT539&lt;=15),"11-15times",AT539&gt;=16,"16times or more")</f>
        <v>&lt;5times</v>
      </c>
      <c r="I539" s="1" t="s">
        <v>99</v>
      </c>
      <c r="J539" s="1" t="str">
        <f t="shared" si="17"/>
        <v>7-8 years</v>
      </c>
      <c r="K539" s="2">
        <v>273</v>
      </c>
      <c r="L539" s="2">
        <v>11</v>
      </c>
      <c r="M539" s="2">
        <v>178</v>
      </c>
      <c r="N539" s="2">
        <v>62</v>
      </c>
      <c r="O539" s="2">
        <v>83</v>
      </c>
      <c r="P539" s="2">
        <v>29</v>
      </c>
      <c r="Q539" s="8">
        <v>0</v>
      </c>
      <c r="R539" s="8">
        <v>0</v>
      </c>
      <c r="S539" s="8">
        <v>0</v>
      </c>
      <c r="T539" s="8">
        <v>0</v>
      </c>
      <c r="U539" s="8">
        <v>0</v>
      </c>
      <c r="V539" s="8">
        <v>0</v>
      </c>
      <c r="W539" s="6">
        <v>2</v>
      </c>
      <c r="X539" s="6">
        <v>8</v>
      </c>
      <c r="Y539" s="6">
        <v>4</v>
      </c>
      <c r="Z539" s="6">
        <v>6</v>
      </c>
      <c r="AB539" s="1">
        <v>860</v>
      </c>
      <c r="AC539" s="1">
        <v>818</v>
      </c>
      <c r="AD539" s="1">
        <v>1</v>
      </c>
      <c r="AE539" s="1">
        <v>3</v>
      </c>
      <c r="AF539" s="1">
        <v>11</v>
      </c>
      <c r="AG539" s="1">
        <v>77</v>
      </c>
      <c r="AH539" s="1">
        <v>2672</v>
      </c>
      <c r="AI539" s="11">
        <f t="shared" si="16"/>
        <v>7.3205479452054796</v>
      </c>
      <c r="AJ539" s="1">
        <v>1</v>
      </c>
      <c r="AK539" s="1">
        <v>0</v>
      </c>
      <c r="AL539" s="1">
        <v>0</v>
      </c>
      <c r="AM539" s="1">
        <v>0</v>
      </c>
      <c r="AN539" s="1">
        <v>0</v>
      </c>
      <c r="AO539" s="1">
        <v>0</v>
      </c>
      <c r="AP539" s="1">
        <v>0</v>
      </c>
      <c r="AQ539" s="1">
        <v>0</v>
      </c>
      <c r="AR539" s="1">
        <v>0</v>
      </c>
      <c r="AS539" s="1">
        <v>1</v>
      </c>
      <c r="AT539" s="1">
        <v>3</v>
      </c>
      <c r="AU539" s="1">
        <v>97</v>
      </c>
      <c r="AV539" s="1">
        <v>70337</v>
      </c>
    </row>
    <row r="540" spans="1:48" s="1" customFormat="1" x14ac:dyDescent="0.25">
      <c r="A540" s="1" t="str" cm="1">
        <f t="array" ref="A540">_xlfn.IFS(AG540&gt;=70,"70 and Older",AND(AG540&gt;=60,AG540&lt;70),"60-69",AND(AG540&gt;=50,AG540&lt;60),"50-59",AND(AG540&gt;=40,AG540&lt;50),"40-49",AND(AG540&gt;=30,AG540&lt;40),"30-39",AND(AG540&gt;=20,AG540&lt;30),"20-29")</f>
        <v>50-59</v>
      </c>
      <c r="B540" s="1" t="str" cm="1">
        <f t="array" ref="B540">_xlfn.IFS(AO540=1,$AO$1,AP540=1,$AP$1,AQ540=1,$AQ$1,AR540=1,$AR$1,AS540=1,$AS$1)</f>
        <v>Graduation</v>
      </c>
      <c r="C540" s="1" t="str" cm="1">
        <f t="array" ref="C540">_xlfn.IFS(AJ540=1,$AJ$1,AK540=1,$AK$1,AL540=1,$AL$1,AM540=1,$AM$1,AN540=1,$AN$1)</f>
        <v>Divorced</v>
      </c>
      <c r="D540" s="1">
        <v>1</v>
      </c>
      <c r="E540" s="1">
        <v>1</v>
      </c>
      <c r="F540" s="1" t="str" cm="1">
        <f t="array" ref="F540">_xlfn.IFS(AV540&lt;43783,"1.Low Income",AND(AV540&gt;=43783,AV540&lt;=64856),"2.Mid Income",AV540&gt;64856,"3.High Income")</f>
        <v>3.High Income</v>
      </c>
      <c r="G540" s="1" t="str" cm="1">
        <f t="array" ref="G540">_xlfn.IFS(AU540&lt;=30,"&lt;1 month",AND(AU540&gt;30,AU540&lt;=60),"1-2months",AU540&gt;60,"2months +")</f>
        <v>2months +</v>
      </c>
      <c r="H540" s="1" t="str" cm="1">
        <f t="array" ref="H540">_xlfn.IFS(AT540&lt;5,"&lt;5times",AND(AT540&gt;=5,AT540&lt;=10),"05-10times",AND(AT540&gt;=11,AT540&lt;=15),"11-15times",AT540&gt;=16,"16times or more")</f>
        <v>&lt;5times</v>
      </c>
      <c r="I540" s="1" t="s">
        <v>99</v>
      </c>
      <c r="J540" s="1" t="str">
        <f t="shared" si="17"/>
        <v>7-8 years</v>
      </c>
      <c r="K540" s="2">
        <v>79</v>
      </c>
      <c r="L540" s="2">
        <v>1</v>
      </c>
      <c r="M540" s="2">
        <v>31</v>
      </c>
      <c r="N540" s="2">
        <v>4</v>
      </c>
      <c r="O540" s="2">
        <v>4</v>
      </c>
      <c r="P540" s="2">
        <v>12</v>
      </c>
      <c r="Q540" s="8">
        <v>0</v>
      </c>
      <c r="R540" s="8">
        <v>0</v>
      </c>
      <c r="S540" s="8">
        <v>0</v>
      </c>
      <c r="T540" s="8">
        <v>0</v>
      </c>
      <c r="U540" s="8">
        <v>0</v>
      </c>
      <c r="V540" s="8">
        <v>0</v>
      </c>
      <c r="W540" s="6">
        <v>3</v>
      </c>
      <c r="X540" s="6">
        <v>2</v>
      </c>
      <c r="Y540" s="6">
        <v>1</v>
      </c>
      <c r="Z540" s="6">
        <v>4</v>
      </c>
      <c r="AB540" s="1">
        <v>67</v>
      </c>
      <c r="AC540" s="1">
        <v>40</v>
      </c>
      <c r="AD540" s="1">
        <v>0</v>
      </c>
      <c r="AE540" s="1">
        <v>3</v>
      </c>
      <c r="AF540" s="1">
        <v>11</v>
      </c>
      <c r="AG540" s="1">
        <v>52</v>
      </c>
      <c r="AH540" s="1">
        <v>2672</v>
      </c>
      <c r="AI540" s="11">
        <f t="shared" si="16"/>
        <v>7.3205479452054796</v>
      </c>
      <c r="AJ540" s="1">
        <v>1</v>
      </c>
      <c r="AK540" s="1">
        <v>0</v>
      </c>
      <c r="AL540" s="1">
        <v>0</v>
      </c>
      <c r="AM540" s="1">
        <v>0</v>
      </c>
      <c r="AN540" s="1">
        <v>0</v>
      </c>
      <c r="AO540" s="1">
        <v>0</v>
      </c>
      <c r="AP540" s="1">
        <v>0</v>
      </c>
      <c r="AQ540" s="1">
        <v>1</v>
      </c>
      <c r="AR540" s="1">
        <v>0</v>
      </c>
      <c r="AS540" s="1">
        <v>0</v>
      </c>
      <c r="AT540" s="1">
        <v>4</v>
      </c>
      <c r="AU540" s="1">
        <v>99</v>
      </c>
      <c r="AV540" s="1">
        <v>69209</v>
      </c>
    </row>
    <row r="541" spans="1:48" s="1" customFormat="1" x14ac:dyDescent="0.25">
      <c r="A541" s="1" t="str" cm="1">
        <f t="array" ref="A541">_xlfn.IFS(AG541&gt;=70,"70 and Older",AND(AG541&gt;=60,AG541&lt;70),"60-69",AND(AG541&gt;=50,AG541&lt;60),"50-59",AND(AG541&gt;=40,AG541&lt;50),"40-49",AND(AG541&gt;=30,AG541&lt;40),"30-39",AND(AG541&gt;=20,AG541&lt;30),"20-29")</f>
        <v>50-59</v>
      </c>
      <c r="B541" s="1" t="str" cm="1">
        <f t="array" ref="B541">_xlfn.IFS(AO541=1,$AO$1,AP541=1,$AP$1,AQ541=1,$AQ$1,AR541=1,$AR$1,AS541=1,$AS$1)</f>
        <v>Master</v>
      </c>
      <c r="C541" s="1" t="str" cm="1">
        <f t="array" ref="C541">_xlfn.IFS(AJ541=1,$AJ$1,AK541=1,$AK$1,AL541=1,$AL$1,AM541=1,$AM$1,AN541=1,$AN$1)</f>
        <v>Single</v>
      </c>
      <c r="D541" s="1">
        <v>0</v>
      </c>
      <c r="E541" s="1">
        <v>0</v>
      </c>
      <c r="F541" s="1" t="str" cm="1">
        <f t="array" ref="F541">_xlfn.IFS(AV541&lt;43783,"1.Low Income",AND(AV541&gt;=43783,AV541&lt;=64856),"2.Mid Income",AV541&gt;64856,"3.High Income")</f>
        <v>3.High Income</v>
      </c>
      <c r="G541" s="1" t="str" cm="1">
        <f t="array" ref="G541">_xlfn.IFS(AU541&lt;=30,"&lt;1 month",AND(AU541&gt;30,AU541&lt;=60),"1-2months",AU541&gt;60,"2months +")</f>
        <v>1-2months</v>
      </c>
      <c r="H541" s="1" t="str" cm="1">
        <f t="array" ref="H541">_xlfn.IFS(AT541&lt;5,"&lt;5times",AND(AT541&gt;=5,AT541&lt;=10),"05-10times",AND(AT541&gt;=11,AT541&lt;=15),"11-15times",AT541&gt;=16,"16times or more")</f>
        <v>&lt;5times</v>
      </c>
      <c r="I541" s="1" t="s">
        <v>99</v>
      </c>
      <c r="J541" s="1" t="str">
        <f t="shared" si="17"/>
        <v>7-8 years</v>
      </c>
      <c r="K541" s="2">
        <v>499</v>
      </c>
      <c r="L541" s="2">
        <v>149</v>
      </c>
      <c r="M541" s="2">
        <v>815</v>
      </c>
      <c r="N541" s="2">
        <v>173</v>
      </c>
      <c r="O541" s="2">
        <v>49</v>
      </c>
      <c r="P541" s="2">
        <v>49</v>
      </c>
      <c r="Q541" s="8">
        <v>0</v>
      </c>
      <c r="R541" s="8">
        <v>0</v>
      </c>
      <c r="S541" s="8">
        <v>0</v>
      </c>
      <c r="T541" s="8">
        <v>0</v>
      </c>
      <c r="U541" s="8">
        <v>0</v>
      </c>
      <c r="V541" s="8">
        <v>0</v>
      </c>
      <c r="W541" s="6">
        <v>1</v>
      </c>
      <c r="X541" s="6">
        <v>6</v>
      </c>
      <c r="Y541" s="6">
        <v>7</v>
      </c>
      <c r="Z541" s="6">
        <v>12</v>
      </c>
      <c r="AB541" s="1">
        <v>1954</v>
      </c>
      <c r="AC541" s="1">
        <v>1821</v>
      </c>
      <c r="AD541" s="1">
        <v>1</v>
      </c>
      <c r="AE541" s="1">
        <v>3</v>
      </c>
      <c r="AF541" s="1">
        <v>11</v>
      </c>
      <c r="AG541" s="1">
        <v>50</v>
      </c>
      <c r="AH541" s="1">
        <v>2671</v>
      </c>
      <c r="AI541" s="11">
        <f t="shared" si="16"/>
        <v>7.3178082191780822</v>
      </c>
      <c r="AJ541" s="1">
        <v>0</v>
      </c>
      <c r="AK541" s="1">
        <v>0</v>
      </c>
      <c r="AL541" s="1">
        <v>1</v>
      </c>
      <c r="AM541" s="1">
        <v>0</v>
      </c>
      <c r="AN541" s="1">
        <v>0</v>
      </c>
      <c r="AO541" s="1">
        <v>0</v>
      </c>
      <c r="AP541" s="1">
        <v>0</v>
      </c>
      <c r="AQ541" s="1">
        <v>0</v>
      </c>
      <c r="AR541" s="1">
        <v>1</v>
      </c>
      <c r="AS541" s="1">
        <v>0</v>
      </c>
      <c r="AT541" s="1">
        <v>2</v>
      </c>
      <c r="AU541" s="1">
        <v>42</v>
      </c>
      <c r="AV541" s="1">
        <v>81843</v>
      </c>
    </row>
    <row r="542" spans="1:48" s="1" customFormat="1" x14ac:dyDescent="0.25">
      <c r="A542" s="1" t="str" cm="1">
        <f t="array" ref="A542">_xlfn.IFS(AG542&gt;=70,"70 and Older",AND(AG542&gt;=60,AG542&lt;70),"60-69",AND(AG542&gt;=50,AG542&lt;60),"50-59",AND(AG542&gt;=40,AG542&lt;50),"40-49",AND(AG542&gt;=30,AG542&lt;40),"30-39",AND(AG542&gt;=20,AG542&lt;30),"20-29")</f>
        <v>50-59</v>
      </c>
      <c r="B542" s="1" t="str" cm="1">
        <f t="array" ref="B542">_xlfn.IFS(AO542=1,$AO$1,AP542=1,$AP$1,AQ542=1,$AQ$1,AR542=1,$AR$1,AS542=1,$AS$1)</f>
        <v>Graduation</v>
      </c>
      <c r="C542" s="1" t="str" cm="1">
        <f t="array" ref="C542">_xlfn.IFS(AJ542=1,$AJ$1,AK542=1,$AK$1,AL542=1,$AL$1,AM542=1,$AM$1,AN542=1,$AN$1)</f>
        <v>Married</v>
      </c>
      <c r="D542" s="1">
        <v>0</v>
      </c>
      <c r="E542" s="1">
        <v>0</v>
      </c>
      <c r="F542" s="1" t="str" cm="1">
        <f t="array" ref="F542">_xlfn.IFS(AV542&lt;43783,"1.Low Income",AND(AV542&gt;=43783,AV542&lt;=64856),"2.Mid Income",AV542&gt;64856,"3.High Income")</f>
        <v>3.High Income</v>
      </c>
      <c r="G542" s="1" t="str" cm="1">
        <f t="array" ref="G542">_xlfn.IFS(AU542&lt;=30,"&lt;1 month",AND(AU542&gt;30,AU542&lt;=60),"1-2months",AU542&gt;60,"2months +")</f>
        <v>2months +</v>
      </c>
      <c r="H542" s="1" t="str" cm="1">
        <f t="array" ref="H542">_xlfn.IFS(AT542&lt;5,"&lt;5times",AND(AT542&gt;=5,AT542&lt;=10),"05-10times",AND(AT542&gt;=11,AT542&lt;=15),"11-15times",AT542&gt;=16,"16times or more")</f>
        <v>&lt;5times</v>
      </c>
      <c r="I542" s="1" t="s">
        <v>99</v>
      </c>
      <c r="J542" s="1" t="str">
        <f t="shared" si="17"/>
        <v>7-8 years</v>
      </c>
      <c r="K542" s="2">
        <v>288</v>
      </c>
      <c r="L542" s="2">
        <v>10</v>
      </c>
      <c r="M542" s="2">
        <v>30</v>
      </c>
      <c r="N542" s="2">
        <v>4</v>
      </c>
      <c r="O542" s="2">
        <v>10</v>
      </c>
      <c r="P542" s="2">
        <v>125</v>
      </c>
      <c r="Q542" s="8">
        <v>0</v>
      </c>
      <c r="R542" s="8">
        <v>0</v>
      </c>
      <c r="S542" s="8">
        <v>0</v>
      </c>
      <c r="T542" s="8">
        <v>0</v>
      </c>
      <c r="U542" s="8">
        <v>0</v>
      </c>
      <c r="V542" s="8">
        <v>0</v>
      </c>
      <c r="W542" s="6">
        <v>1</v>
      </c>
      <c r="X542" s="6">
        <v>6</v>
      </c>
      <c r="Y542" s="6">
        <v>1</v>
      </c>
      <c r="Z542" s="6">
        <v>6</v>
      </c>
      <c r="AB542" s="1">
        <v>295</v>
      </c>
      <c r="AC542" s="1">
        <v>275</v>
      </c>
      <c r="AD542" s="1">
        <v>0</v>
      </c>
      <c r="AE542" s="1">
        <v>3</v>
      </c>
      <c r="AF542" s="1">
        <v>11</v>
      </c>
      <c r="AG542" s="1">
        <v>59</v>
      </c>
      <c r="AH542" s="1">
        <v>2671</v>
      </c>
      <c r="AI542" s="11">
        <f t="shared" si="16"/>
        <v>7.3178082191780822</v>
      </c>
      <c r="AJ542" s="1">
        <v>0</v>
      </c>
      <c r="AK542" s="1">
        <v>1</v>
      </c>
      <c r="AL542" s="1">
        <v>0</v>
      </c>
      <c r="AM542" s="1">
        <v>0</v>
      </c>
      <c r="AN542" s="1">
        <v>0</v>
      </c>
      <c r="AO542" s="1">
        <v>0</v>
      </c>
      <c r="AP542" s="1">
        <v>0</v>
      </c>
      <c r="AQ542" s="1">
        <v>1</v>
      </c>
      <c r="AR542" s="1">
        <v>0</v>
      </c>
      <c r="AS542" s="1">
        <v>0</v>
      </c>
      <c r="AT542" s="1">
        <v>3</v>
      </c>
      <c r="AU542" s="1">
        <v>70</v>
      </c>
      <c r="AV542" s="1">
        <v>70379</v>
      </c>
    </row>
    <row r="543" spans="1:48" s="1" customFormat="1" x14ac:dyDescent="0.25">
      <c r="A543" s="1" t="str" cm="1">
        <f t="array" ref="A543">_xlfn.IFS(AG543&gt;=70,"70 and Older",AND(AG543&gt;=60,AG543&lt;70),"60-69",AND(AG543&gt;=50,AG543&lt;60),"50-59",AND(AG543&gt;=40,AG543&lt;50),"40-49",AND(AG543&gt;=30,AG543&lt;40),"30-39",AND(AG543&gt;=20,AG543&lt;30),"20-29")</f>
        <v>50-59</v>
      </c>
      <c r="B543" s="1" t="str" cm="1">
        <f t="array" ref="B543">_xlfn.IFS(AO543=1,$AO$1,AP543=1,$AP$1,AQ543=1,$AQ$1,AR543=1,$AR$1,AS543=1,$AS$1)</f>
        <v>Graduation</v>
      </c>
      <c r="C543" s="1" t="str" cm="1">
        <f t="array" ref="C543">_xlfn.IFS(AJ543=1,$AJ$1,AK543=1,$AK$1,AL543=1,$AL$1,AM543=1,$AM$1,AN543=1,$AN$1)</f>
        <v>Married</v>
      </c>
      <c r="D543" s="1">
        <v>1</v>
      </c>
      <c r="E543" s="1">
        <v>1</v>
      </c>
      <c r="F543" s="1" t="str" cm="1">
        <f t="array" ref="F543">_xlfn.IFS(AV543&lt;43783,"1.Low Income",AND(AV543&gt;=43783,AV543&lt;=64856),"2.Mid Income",AV543&gt;64856,"3.High Income")</f>
        <v>3.High Income</v>
      </c>
      <c r="G543" s="1" t="str" cm="1">
        <f t="array" ref="G543">_xlfn.IFS(AU543&lt;=30,"&lt;1 month",AND(AU543&gt;30,AU543&lt;=60),"1-2months",AU543&gt;60,"2months +")</f>
        <v>&lt;1 month</v>
      </c>
      <c r="H543" s="1" t="str" cm="1">
        <f t="array" ref="H543">_xlfn.IFS(AT543&lt;5,"&lt;5times",AND(AT543&gt;=5,AT543&lt;=10),"05-10times",AND(AT543&gt;=11,AT543&lt;=15),"11-15times",AT543&gt;=16,"16times or more")</f>
        <v>&lt;5times</v>
      </c>
      <c r="I543" s="1" t="s">
        <v>99</v>
      </c>
      <c r="J543" s="1" t="str">
        <f t="shared" si="17"/>
        <v>7-8 years</v>
      </c>
      <c r="K543" s="2">
        <v>35</v>
      </c>
      <c r="L543" s="2">
        <v>1</v>
      </c>
      <c r="M543" s="2">
        <v>16</v>
      </c>
      <c r="N543" s="2">
        <v>0</v>
      </c>
      <c r="O543" s="2">
        <v>1</v>
      </c>
      <c r="P543" s="2">
        <v>1</v>
      </c>
      <c r="Q543" s="8">
        <v>0</v>
      </c>
      <c r="R543" s="8">
        <v>0</v>
      </c>
      <c r="S543" s="8">
        <v>0</v>
      </c>
      <c r="T543" s="8">
        <v>0</v>
      </c>
      <c r="U543" s="8">
        <v>0</v>
      </c>
      <c r="V543" s="8">
        <v>0</v>
      </c>
      <c r="W543" s="6">
        <v>2</v>
      </c>
      <c r="X543" s="6">
        <v>2</v>
      </c>
      <c r="Y543" s="6">
        <v>0</v>
      </c>
      <c r="Z543" s="6">
        <v>3</v>
      </c>
      <c r="AB543" s="1">
        <v>845</v>
      </c>
      <c r="AC543" s="1">
        <v>780</v>
      </c>
      <c r="AD543" s="1">
        <v>0</v>
      </c>
      <c r="AE543" s="1">
        <v>3</v>
      </c>
      <c r="AF543" s="1">
        <v>11</v>
      </c>
      <c r="AG543" s="1">
        <v>51</v>
      </c>
      <c r="AH543" s="1">
        <v>2671</v>
      </c>
      <c r="AI543" s="11">
        <f t="shared" si="16"/>
        <v>7.3178082191780822</v>
      </c>
      <c r="AJ543" s="1">
        <v>0</v>
      </c>
      <c r="AK543" s="1">
        <v>1</v>
      </c>
      <c r="AL543" s="1">
        <v>0</v>
      </c>
      <c r="AM543" s="1">
        <v>0</v>
      </c>
      <c r="AN543" s="1">
        <v>0</v>
      </c>
      <c r="AO543" s="1">
        <v>0</v>
      </c>
      <c r="AP543" s="1">
        <v>0</v>
      </c>
      <c r="AQ543" s="1">
        <v>1</v>
      </c>
      <c r="AR543" s="1">
        <v>0</v>
      </c>
      <c r="AS543" s="1">
        <v>0</v>
      </c>
      <c r="AT543" s="1">
        <v>4</v>
      </c>
      <c r="AU543" s="1">
        <v>25</v>
      </c>
      <c r="AV543" s="1">
        <v>66653</v>
      </c>
    </row>
    <row r="544" spans="1:48" s="1" customFormat="1" x14ac:dyDescent="0.25">
      <c r="A544" s="1" t="str" cm="1">
        <f t="array" ref="A544">_xlfn.IFS(AG544&gt;=70,"70 and Older",AND(AG544&gt;=60,AG544&lt;70),"60-69",AND(AG544&gt;=50,AG544&lt;60),"50-59",AND(AG544&gt;=40,AG544&lt;50),"40-49",AND(AG544&gt;=30,AG544&lt;40),"30-39",AND(AG544&gt;=20,AG544&lt;30),"20-29")</f>
        <v>60-69</v>
      </c>
      <c r="B544" s="1" t="str" cm="1">
        <f t="array" ref="B544">_xlfn.IFS(AO544=1,$AO$1,AP544=1,$AP$1,AQ544=1,$AQ$1,AR544=1,$AR$1,AS544=1,$AS$1)</f>
        <v>Graduation</v>
      </c>
      <c r="C544" s="1" t="str" cm="1">
        <f t="array" ref="C544">_xlfn.IFS(AJ544=1,$AJ$1,AK544=1,$AK$1,AL544=1,$AL$1,AM544=1,$AM$1,AN544=1,$AN$1)</f>
        <v>Single</v>
      </c>
      <c r="D544" s="1">
        <v>1</v>
      </c>
      <c r="E544" s="1">
        <v>0</v>
      </c>
      <c r="F544" s="1" t="str" cm="1">
        <f t="array" ref="F544">_xlfn.IFS(AV544&lt;43783,"1.Low Income",AND(AV544&gt;=43783,AV544&lt;=64856),"2.Mid Income",AV544&gt;64856,"3.High Income")</f>
        <v>3.High Income</v>
      </c>
      <c r="G544" s="1" t="str" cm="1">
        <f t="array" ref="G544">_xlfn.IFS(AU544&lt;=30,"&lt;1 month",AND(AU544&gt;30,AU544&lt;=60),"1-2months",AU544&gt;60,"2months +")</f>
        <v>&lt;1 month</v>
      </c>
      <c r="H544" s="1" t="str" cm="1">
        <f t="array" ref="H544">_xlfn.IFS(AT544&lt;5,"&lt;5times",AND(AT544&gt;=5,AT544&lt;=10),"05-10times",AND(AT544&gt;=11,AT544&lt;=15),"11-15times",AT544&gt;=16,"16times or more")</f>
        <v>&lt;5times</v>
      </c>
      <c r="I544" s="1" t="s">
        <v>99</v>
      </c>
      <c r="J544" s="1" t="str">
        <f t="shared" si="17"/>
        <v>7-8 years</v>
      </c>
      <c r="K544" s="2">
        <v>99</v>
      </c>
      <c r="L544" s="2">
        <v>0</v>
      </c>
      <c r="M544" s="2">
        <v>15</v>
      </c>
      <c r="N544" s="2">
        <v>2</v>
      </c>
      <c r="O544" s="2">
        <v>1</v>
      </c>
      <c r="P544" s="2">
        <v>5</v>
      </c>
      <c r="Q544" s="8">
        <v>0</v>
      </c>
      <c r="R544" s="8">
        <v>0</v>
      </c>
      <c r="S544" s="8">
        <v>0</v>
      </c>
      <c r="T544" s="8">
        <v>0</v>
      </c>
      <c r="U544" s="8">
        <v>0</v>
      </c>
      <c r="V544" s="8">
        <v>0</v>
      </c>
      <c r="W544" s="6">
        <v>3</v>
      </c>
      <c r="X544" s="6">
        <v>2</v>
      </c>
      <c r="Y544" s="6">
        <v>1</v>
      </c>
      <c r="Z544" s="6">
        <v>4</v>
      </c>
      <c r="AB544" s="1">
        <v>451</v>
      </c>
      <c r="AC544" s="1">
        <v>414</v>
      </c>
      <c r="AD544" s="1">
        <v>1</v>
      </c>
      <c r="AE544" s="1">
        <v>3</v>
      </c>
      <c r="AF544" s="1">
        <v>11</v>
      </c>
      <c r="AG544" s="1">
        <v>66</v>
      </c>
      <c r="AH544" s="1">
        <v>2671</v>
      </c>
      <c r="AI544" s="11">
        <f t="shared" si="16"/>
        <v>7.3178082191780822</v>
      </c>
      <c r="AJ544" s="1">
        <v>0</v>
      </c>
      <c r="AK544" s="1">
        <v>0</v>
      </c>
      <c r="AL544" s="1">
        <v>1</v>
      </c>
      <c r="AM544" s="1">
        <v>0</v>
      </c>
      <c r="AN544" s="1">
        <v>0</v>
      </c>
      <c r="AO544" s="1">
        <v>0</v>
      </c>
      <c r="AP544" s="1">
        <v>0</v>
      </c>
      <c r="AQ544" s="1">
        <v>1</v>
      </c>
      <c r="AR544" s="1">
        <v>0</v>
      </c>
      <c r="AS544" s="1">
        <v>0</v>
      </c>
      <c r="AT544" s="1">
        <v>4</v>
      </c>
      <c r="AU544" s="1">
        <v>28</v>
      </c>
      <c r="AV544" s="1">
        <v>65073</v>
      </c>
    </row>
    <row r="545" spans="1:48" s="1" customFormat="1" x14ac:dyDescent="0.25">
      <c r="A545" s="1" t="str" cm="1">
        <f t="array" ref="A545">_xlfn.IFS(AG545&gt;=70,"70 and Older",AND(AG545&gt;=60,AG545&lt;70),"60-69",AND(AG545&gt;=50,AG545&lt;60),"50-59",AND(AG545&gt;=40,AG545&lt;50),"40-49",AND(AG545&gt;=30,AG545&lt;40),"30-39",AND(AG545&gt;=20,AG545&lt;30),"20-29")</f>
        <v>60-69</v>
      </c>
      <c r="B545" s="1" t="str" cm="1">
        <f t="array" ref="B545">_xlfn.IFS(AO545=1,$AO$1,AP545=1,$AP$1,AQ545=1,$AQ$1,AR545=1,$AR$1,AS545=1,$AS$1)</f>
        <v>Master</v>
      </c>
      <c r="C545" s="1" t="str" cm="1">
        <f t="array" ref="C545">_xlfn.IFS(AJ545=1,$AJ$1,AK545=1,$AK$1,AL545=1,$AL$1,AM545=1,$AM$1,AN545=1,$AN$1)</f>
        <v>Together</v>
      </c>
      <c r="D545" s="1">
        <v>1</v>
      </c>
      <c r="E545" s="1">
        <v>0</v>
      </c>
      <c r="F545" s="1" t="str" cm="1">
        <f t="array" ref="F545">_xlfn.IFS(AV545&lt;43783,"1.Low Income",AND(AV545&gt;=43783,AV545&lt;=64856),"2.Mid Income",AV545&gt;64856,"3.High Income")</f>
        <v>3.High Income</v>
      </c>
      <c r="G545" s="1" t="str" cm="1">
        <f t="array" ref="G545">_xlfn.IFS(AU545&lt;=30,"&lt;1 month",AND(AU545&gt;30,AU545&lt;=60),"1-2months",AU545&gt;60,"2months +")</f>
        <v>2months +</v>
      </c>
      <c r="H545" s="1" t="str" cm="1">
        <f t="array" ref="H545">_xlfn.IFS(AT545&lt;5,"&lt;5times",AND(AT545&gt;=5,AT545&lt;=10),"05-10times",AND(AT545&gt;=11,AT545&lt;=15),"11-15times",AT545&gt;=16,"16times or more")</f>
        <v>&lt;5times</v>
      </c>
      <c r="I545" s="1" t="s">
        <v>99</v>
      </c>
      <c r="J545" s="1" t="str">
        <f t="shared" si="17"/>
        <v>7-8 years</v>
      </c>
      <c r="K545" s="2">
        <v>5</v>
      </c>
      <c r="L545" s="2">
        <v>0</v>
      </c>
      <c r="M545" s="2">
        <v>8</v>
      </c>
      <c r="N545" s="2">
        <v>2</v>
      </c>
      <c r="O545" s="2">
        <v>0</v>
      </c>
      <c r="P545" s="2">
        <v>0</v>
      </c>
      <c r="Q545" s="8">
        <v>0</v>
      </c>
      <c r="R545" s="8">
        <v>0</v>
      </c>
      <c r="S545" s="8">
        <v>0</v>
      </c>
      <c r="T545" s="8">
        <v>0</v>
      </c>
      <c r="U545" s="8">
        <v>0</v>
      </c>
      <c r="V545" s="8">
        <v>0</v>
      </c>
      <c r="W545" s="6">
        <v>1</v>
      </c>
      <c r="X545" s="6">
        <v>0</v>
      </c>
      <c r="Y545" s="6">
        <v>0</v>
      </c>
      <c r="Z545" s="6">
        <v>3</v>
      </c>
      <c r="AB545" s="1">
        <v>255</v>
      </c>
      <c r="AC545" s="1">
        <v>235</v>
      </c>
      <c r="AD545" s="1">
        <v>0</v>
      </c>
      <c r="AE545" s="1">
        <v>3</v>
      </c>
      <c r="AF545" s="1">
        <v>11</v>
      </c>
      <c r="AG545" s="1">
        <v>68</v>
      </c>
      <c r="AH545" s="1">
        <v>2670</v>
      </c>
      <c r="AI545" s="11">
        <f t="shared" si="16"/>
        <v>7.3150684931506849</v>
      </c>
      <c r="AJ545" s="1">
        <v>0</v>
      </c>
      <c r="AK545" s="1">
        <v>0</v>
      </c>
      <c r="AL545" s="1">
        <v>0</v>
      </c>
      <c r="AM545" s="1">
        <v>1</v>
      </c>
      <c r="AN545" s="1">
        <v>0</v>
      </c>
      <c r="AO545" s="1">
        <v>0</v>
      </c>
      <c r="AP545" s="1">
        <v>0</v>
      </c>
      <c r="AQ545" s="1">
        <v>0</v>
      </c>
      <c r="AR545" s="1">
        <v>1</v>
      </c>
      <c r="AS545" s="1">
        <v>0</v>
      </c>
      <c r="AT545" s="1">
        <v>2</v>
      </c>
      <c r="AU545" s="1">
        <v>74</v>
      </c>
      <c r="AV545" s="1">
        <v>76995</v>
      </c>
    </row>
    <row r="546" spans="1:48" s="1" customFormat="1" x14ac:dyDescent="0.25">
      <c r="A546" s="1" t="str" cm="1">
        <f t="array" ref="A546">_xlfn.IFS(AG546&gt;=70,"70 and Older",AND(AG546&gt;=60,AG546&lt;70),"60-69",AND(AG546&gt;=50,AG546&lt;60),"50-59",AND(AG546&gt;=40,AG546&lt;50),"40-49",AND(AG546&gt;=30,AG546&lt;40),"30-39",AND(AG546&gt;=20,AG546&lt;30),"20-29")</f>
        <v>50-59</v>
      </c>
      <c r="B546" s="1" t="str" cm="1">
        <f t="array" ref="B546">_xlfn.IFS(AO546=1,$AO$1,AP546=1,$AP$1,AQ546=1,$AQ$1,AR546=1,$AR$1,AS546=1,$AS$1)</f>
        <v>Graduation</v>
      </c>
      <c r="C546" s="1" t="str" cm="1">
        <f t="array" ref="C546">_xlfn.IFS(AJ546=1,$AJ$1,AK546=1,$AK$1,AL546=1,$AL$1,AM546=1,$AM$1,AN546=1,$AN$1)</f>
        <v>Married</v>
      </c>
      <c r="D546" s="1">
        <v>1</v>
      </c>
      <c r="E546" s="1">
        <v>0</v>
      </c>
      <c r="F546" s="1" t="str" cm="1">
        <f t="array" ref="F546">_xlfn.IFS(AV546&lt;43783,"1.Low Income",AND(AV546&gt;=43783,AV546&lt;=64856),"2.Mid Income",AV546&gt;64856,"3.High Income")</f>
        <v>3.High Income</v>
      </c>
      <c r="G546" s="1" t="str" cm="1">
        <f t="array" ref="G546">_xlfn.IFS(AU546&lt;=30,"&lt;1 month",AND(AU546&gt;30,AU546&lt;=60),"1-2months",AU546&gt;60,"2months +")</f>
        <v>&lt;1 month</v>
      </c>
      <c r="H546" s="1" t="str" cm="1">
        <f t="array" ref="H546">_xlfn.IFS(AT546&lt;5,"&lt;5times",AND(AT546&gt;=5,AT546&lt;=10),"05-10times",AND(AT546&gt;=11,AT546&lt;=15),"11-15times",AT546&gt;=16,"16times or more")</f>
        <v>&lt;5times</v>
      </c>
      <c r="I546" s="1" t="s">
        <v>99</v>
      </c>
      <c r="J546" s="1" t="str">
        <f t="shared" si="17"/>
        <v>7-8 years</v>
      </c>
      <c r="K546" s="2">
        <v>34</v>
      </c>
      <c r="L546" s="2">
        <v>3</v>
      </c>
      <c r="M546" s="2">
        <v>29</v>
      </c>
      <c r="N546" s="2">
        <v>0</v>
      </c>
      <c r="O546" s="2">
        <v>4</v>
      </c>
      <c r="P546" s="2">
        <v>10</v>
      </c>
      <c r="Q546" s="8">
        <v>0</v>
      </c>
      <c r="R546" s="8">
        <v>0</v>
      </c>
      <c r="S546" s="8">
        <v>0</v>
      </c>
      <c r="T546" s="8">
        <v>0</v>
      </c>
      <c r="U546" s="8">
        <v>0</v>
      </c>
      <c r="V546" s="8">
        <v>1</v>
      </c>
      <c r="W546" s="6">
        <v>3</v>
      </c>
      <c r="X546" s="6">
        <v>2</v>
      </c>
      <c r="Y546" s="6">
        <v>1</v>
      </c>
      <c r="Z546" s="6">
        <v>3</v>
      </c>
      <c r="AB546" s="1">
        <v>118</v>
      </c>
      <c r="AC546" s="1">
        <v>98</v>
      </c>
      <c r="AD546" s="1">
        <v>0</v>
      </c>
      <c r="AE546" s="1">
        <v>3</v>
      </c>
      <c r="AF546" s="1">
        <v>11</v>
      </c>
      <c r="AG546" s="1">
        <v>59</v>
      </c>
      <c r="AH546" s="1">
        <v>2670</v>
      </c>
      <c r="AI546" s="11">
        <f t="shared" si="16"/>
        <v>7.3150684931506849</v>
      </c>
      <c r="AJ546" s="1">
        <v>0</v>
      </c>
      <c r="AK546" s="1">
        <v>1</v>
      </c>
      <c r="AL546" s="1">
        <v>0</v>
      </c>
      <c r="AM546" s="1">
        <v>0</v>
      </c>
      <c r="AN546" s="1">
        <v>0</v>
      </c>
      <c r="AO546" s="1">
        <v>0</v>
      </c>
      <c r="AP546" s="1">
        <v>0</v>
      </c>
      <c r="AQ546" s="1">
        <v>1</v>
      </c>
      <c r="AR546" s="1">
        <v>0</v>
      </c>
      <c r="AS546" s="1">
        <v>0</v>
      </c>
      <c r="AT546" s="1">
        <v>3</v>
      </c>
      <c r="AU546" s="1">
        <v>4</v>
      </c>
      <c r="AV546" s="1">
        <v>72504</v>
      </c>
    </row>
    <row r="547" spans="1:48" s="1" customFormat="1" x14ac:dyDescent="0.25">
      <c r="A547" s="1" t="str" cm="1">
        <f t="array" ref="A547">_xlfn.IFS(AG547&gt;=70,"70 and Older",AND(AG547&gt;=60,AG547&lt;70),"60-69",AND(AG547&gt;=50,AG547&lt;60),"50-59",AND(AG547&gt;=40,AG547&lt;50),"40-49",AND(AG547&gt;=30,AG547&lt;40),"30-39",AND(AG547&gt;=20,AG547&lt;30),"20-29")</f>
        <v>60-69</v>
      </c>
      <c r="B547" s="1" t="str" cm="1">
        <f t="array" ref="B547">_xlfn.IFS(AO547=1,$AO$1,AP547=1,$AP$1,AQ547=1,$AQ$1,AR547=1,$AR$1,AS547=1,$AS$1)</f>
        <v>Master</v>
      </c>
      <c r="C547" s="1" t="str" cm="1">
        <f t="array" ref="C547">_xlfn.IFS(AJ547=1,$AJ$1,AK547=1,$AK$1,AL547=1,$AL$1,AM547=1,$AM$1,AN547=1,$AN$1)</f>
        <v>Married</v>
      </c>
      <c r="D547" s="1">
        <v>0</v>
      </c>
      <c r="E547" s="1">
        <v>2</v>
      </c>
      <c r="F547" s="1" t="str" cm="1">
        <f t="array" ref="F547">_xlfn.IFS(AV547&lt;43783,"1.Low Income",AND(AV547&gt;=43783,AV547&lt;=64856),"2.Mid Income",AV547&gt;64856,"3.High Income")</f>
        <v>3.High Income</v>
      </c>
      <c r="G547" s="1" t="str" cm="1">
        <f t="array" ref="G547">_xlfn.IFS(AU547&lt;=30,"&lt;1 month",AND(AU547&gt;30,AU547&lt;=60),"1-2months",AU547&gt;60,"2months +")</f>
        <v>&lt;1 month</v>
      </c>
      <c r="H547" s="1" t="str" cm="1">
        <f t="array" ref="H547">_xlfn.IFS(AT547&lt;5,"&lt;5times",AND(AT547&gt;=5,AT547&lt;=10),"05-10times",AND(AT547&gt;=11,AT547&lt;=15),"11-15times",AT547&gt;=16,"16times or more")</f>
        <v>&lt;5times</v>
      </c>
      <c r="I547" s="1" t="s">
        <v>99</v>
      </c>
      <c r="J547" s="1" t="str">
        <f t="shared" si="17"/>
        <v>7-8 years</v>
      </c>
      <c r="K547" s="2">
        <v>411</v>
      </c>
      <c r="L547" s="2">
        <v>0</v>
      </c>
      <c r="M547" s="2">
        <v>26</v>
      </c>
      <c r="N547" s="2">
        <v>0</v>
      </c>
      <c r="O547" s="2">
        <v>0</v>
      </c>
      <c r="P547" s="2">
        <v>21</v>
      </c>
      <c r="Q547" s="8">
        <v>0</v>
      </c>
      <c r="R547" s="8">
        <v>0</v>
      </c>
      <c r="S547" s="8">
        <v>0</v>
      </c>
      <c r="T547" s="8">
        <v>0</v>
      </c>
      <c r="U547" s="8">
        <v>0</v>
      </c>
      <c r="V547" s="8">
        <v>0</v>
      </c>
      <c r="W547" s="6">
        <v>6</v>
      </c>
      <c r="X547" s="6">
        <v>7</v>
      </c>
      <c r="Y547" s="6">
        <v>1</v>
      </c>
      <c r="Z547" s="6">
        <v>7</v>
      </c>
      <c r="AB547" s="1">
        <v>791</v>
      </c>
      <c r="AC547" s="1">
        <v>722</v>
      </c>
      <c r="AD547" s="1">
        <v>0</v>
      </c>
      <c r="AE547" s="1">
        <v>3</v>
      </c>
      <c r="AF547" s="1">
        <v>11</v>
      </c>
      <c r="AG547" s="1">
        <v>65</v>
      </c>
      <c r="AH547" s="1">
        <v>2669</v>
      </c>
      <c r="AI547" s="11">
        <f t="shared" si="16"/>
        <v>7.3123287671232875</v>
      </c>
      <c r="AJ547" s="1">
        <v>0</v>
      </c>
      <c r="AK547" s="1">
        <v>1</v>
      </c>
      <c r="AL547" s="1">
        <v>0</v>
      </c>
      <c r="AM547" s="1">
        <v>0</v>
      </c>
      <c r="AN547" s="1">
        <v>0</v>
      </c>
      <c r="AO547" s="1">
        <v>0</v>
      </c>
      <c r="AP547" s="1">
        <v>0</v>
      </c>
      <c r="AQ547" s="1">
        <v>0</v>
      </c>
      <c r="AR547" s="1">
        <v>1</v>
      </c>
      <c r="AS547" s="1">
        <v>0</v>
      </c>
      <c r="AT547" s="1">
        <v>4</v>
      </c>
      <c r="AU547" s="1">
        <v>13</v>
      </c>
      <c r="AV547" s="1">
        <v>66726</v>
      </c>
    </row>
    <row r="548" spans="1:48" s="1" customFormat="1" x14ac:dyDescent="0.25">
      <c r="A548" s="1" t="str" cm="1">
        <f t="array" ref="A548">_xlfn.IFS(AG548&gt;=70,"70 and Older",AND(AG548&gt;=60,AG548&lt;70),"60-69",AND(AG548&gt;=50,AG548&lt;60),"50-59",AND(AG548&gt;=40,AG548&lt;50),"40-49",AND(AG548&gt;=30,AG548&lt;40),"30-39",AND(AG548&gt;=20,AG548&lt;30),"20-29")</f>
        <v>40-49</v>
      </c>
      <c r="B548" s="1" t="str" cm="1">
        <f t="array" ref="B548">_xlfn.IFS(AO548=1,$AO$1,AP548=1,$AP$1,AQ548=1,$AQ$1,AR548=1,$AR$1,AS548=1,$AS$1)</f>
        <v>Graduation</v>
      </c>
      <c r="C548" s="1" t="str" cm="1">
        <f t="array" ref="C548">_xlfn.IFS(AJ548=1,$AJ$1,AK548=1,$AK$1,AL548=1,$AL$1,AM548=1,$AM$1,AN548=1,$AN$1)</f>
        <v>Married</v>
      </c>
      <c r="D548" s="1">
        <v>0</v>
      </c>
      <c r="E548" s="1">
        <v>1</v>
      </c>
      <c r="F548" s="1" t="str" cm="1">
        <f t="array" ref="F548">_xlfn.IFS(AV548&lt;43783,"1.Low Income",AND(AV548&gt;=43783,AV548&lt;=64856),"2.Mid Income",AV548&gt;64856,"3.High Income")</f>
        <v>2.Mid Income</v>
      </c>
      <c r="G548" s="1" t="str" cm="1">
        <f t="array" ref="G548">_xlfn.IFS(AU548&lt;=30,"&lt;1 month",AND(AU548&gt;30,AU548&lt;=60),"1-2months",AU548&gt;60,"2months +")</f>
        <v>1-2months</v>
      </c>
      <c r="H548" s="1" t="str" cm="1">
        <f t="array" ref="H548">_xlfn.IFS(AT548&lt;5,"&lt;5times",AND(AT548&gt;=5,AT548&lt;=10),"05-10times",AND(AT548&gt;=11,AT548&lt;=15),"11-15times",AT548&gt;=16,"16times or more")</f>
        <v>05-10times</v>
      </c>
      <c r="I548" s="1" t="s">
        <v>99</v>
      </c>
      <c r="J548" s="1" t="str">
        <f t="shared" si="17"/>
        <v>7-8 years</v>
      </c>
      <c r="K548" s="2">
        <v>297</v>
      </c>
      <c r="L548" s="2">
        <v>7</v>
      </c>
      <c r="M548" s="2">
        <v>79</v>
      </c>
      <c r="N548" s="2">
        <v>0</v>
      </c>
      <c r="O548" s="2">
        <v>11</v>
      </c>
      <c r="P548" s="2">
        <v>182</v>
      </c>
      <c r="Q548" s="8">
        <v>0</v>
      </c>
      <c r="R548" s="8">
        <v>0</v>
      </c>
      <c r="S548" s="8">
        <v>0</v>
      </c>
      <c r="T548" s="8">
        <v>0</v>
      </c>
      <c r="U548" s="8">
        <v>0</v>
      </c>
      <c r="V548" s="8">
        <v>0</v>
      </c>
      <c r="W548" s="6">
        <v>2</v>
      </c>
      <c r="X548" s="6">
        <v>8</v>
      </c>
      <c r="Y548" s="6">
        <v>2</v>
      </c>
      <c r="Z548" s="6">
        <v>4</v>
      </c>
      <c r="AB548" s="1">
        <v>839</v>
      </c>
      <c r="AC548" s="1">
        <v>697</v>
      </c>
      <c r="AD548" s="1">
        <v>0</v>
      </c>
      <c r="AE548" s="1">
        <v>3</v>
      </c>
      <c r="AF548" s="1">
        <v>11</v>
      </c>
      <c r="AG548" s="1">
        <v>43</v>
      </c>
      <c r="AH548" s="1">
        <v>2669</v>
      </c>
      <c r="AI548" s="11">
        <f t="shared" si="16"/>
        <v>7.3123287671232875</v>
      </c>
      <c r="AJ548" s="1">
        <v>0</v>
      </c>
      <c r="AK548" s="1">
        <v>1</v>
      </c>
      <c r="AL548" s="1">
        <v>0</v>
      </c>
      <c r="AM548" s="1">
        <v>0</v>
      </c>
      <c r="AN548" s="1">
        <v>0</v>
      </c>
      <c r="AO548" s="1">
        <v>0</v>
      </c>
      <c r="AP548" s="1">
        <v>0</v>
      </c>
      <c r="AQ548" s="1">
        <v>1</v>
      </c>
      <c r="AR548" s="1">
        <v>0</v>
      </c>
      <c r="AS548" s="1">
        <v>0</v>
      </c>
      <c r="AT548" s="1">
        <v>5</v>
      </c>
      <c r="AU548" s="1">
        <v>35</v>
      </c>
      <c r="AV548" s="1">
        <v>62745</v>
      </c>
    </row>
    <row r="549" spans="1:48" s="1" customFormat="1" x14ac:dyDescent="0.25">
      <c r="A549" s="1" t="str" cm="1">
        <f t="array" ref="A549">_xlfn.IFS(AG549&gt;=70,"70 and Older",AND(AG549&gt;=60,AG549&lt;70),"60-69",AND(AG549&gt;=50,AG549&lt;60),"50-59",AND(AG549&gt;=40,AG549&lt;50),"40-49",AND(AG549&gt;=30,AG549&lt;40),"30-39",AND(AG549&gt;=20,AG549&lt;30),"20-29")</f>
        <v>60-69</v>
      </c>
      <c r="B549" s="1" t="str" cm="1">
        <f t="array" ref="B549">_xlfn.IFS(AO549=1,$AO$1,AP549=1,$AP$1,AQ549=1,$AQ$1,AR549=1,$AR$1,AS549=1,$AS$1)</f>
        <v>Graduation</v>
      </c>
      <c r="C549" s="1" t="str" cm="1">
        <f t="array" ref="C549">_xlfn.IFS(AJ549=1,$AJ$1,AK549=1,$AK$1,AL549=1,$AL$1,AM549=1,$AM$1,AN549=1,$AN$1)</f>
        <v>Married</v>
      </c>
      <c r="D549" s="1">
        <v>0</v>
      </c>
      <c r="E549" s="1">
        <v>0</v>
      </c>
      <c r="F549" s="1" t="str" cm="1">
        <f t="array" ref="F549">_xlfn.IFS(AV549&lt;43783,"1.Low Income",AND(AV549&gt;=43783,AV549&lt;=64856),"2.Mid Income",AV549&gt;64856,"3.High Income")</f>
        <v>3.High Income</v>
      </c>
      <c r="G549" s="1" t="str" cm="1">
        <f t="array" ref="G549">_xlfn.IFS(AU549&lt;=30,"&lt;1 month",AND(AU549&gt;30,AU549&lt;=60),"1-2months",AU549&gt;60,"2months +")</f>
        <v>&lt;1 month</v>
      </c>
      <c r="H549" s="1" t="str" cm="1">
        <f t="array" ref="H549">_xlfn.IFS(AT549&lt;5,"&lt;5times",AND(AT549&gt;=5,AT549&lt;=10),"05-10times",AND(AT549&gt;=11,AT549&lt;=15),"11-15times",AT549&gt;=16,"16times or more")</f>
        <v>&lt;5times</v>
      </c>
      <c r="I549" s="1" t="s">
        <v>99</v>
      </c>
      <c r="J549" s="1" t="str">
        <f t="shared" si="17"/>
        <v>7-8 years</v>
      </c>
      <c r="K549" s="2">
        <v>483</v>
      </c>
      <c r="L549" s="2">
        <v>72</v>
      </c>
      <c r="M549" s="2">
        <v>567</v>
      </c>
      <c r="N549" s="2">
        <v>94</v>
      </c>
      <c r="O549" s="2">
        <v>12</v>
      </c>
      <c r="P549" s="2">
        <v>108</v>
      </c>
      <c r="Q549" s="8">
        <v>0</v>
      </c>
      <c r="R549" s="8">
        <v>0</v>
      </c>
      <c r="S549" s="8">
        <v>0</v>
      </c>
      <c r="T549" s="8">
        <v>0</v>
      </c>
      <c r="U549" s="8">
        <v>0</v>
      </c>
      <c r="V549" s="8">
        <v>0</v>
      </c>
      <c r="W549" s="6">
        <v>1</v>
      </c>
      <c r="X549" s="6">
        <v>4</v>
      </c>
      <c r="Y549" s="6">
        <v>4</v>
      </c>
      <c r="Z549" s="6">
        <v>10</v>
      </c>
      <c r="AB549" s="1">
        <v>871</v>
      </c>
      <c r="AC549" s="1">
        <v>814</v>
      </c>
      <c r="AD549" s="1">
        <v>0</v>
      </c>
      <c r="AE549" s="1">
        <v>3</v>
      </c>
      <c r="AF549" s="1">
        <v>11</v>
      </c>
      <c r="AG549" s="1">
        <v>62</v>
      </c>
      <c r="AH549" s="1">
        <v>2667</v>
      </c>
      <c r="AI549" s="11">
        <f t="shared" si="16"/>
        <v>7.3068493150684928</v>
      </c>
      <c r="AJ549" s="1">
        <v>0</v>
      </c>
      <c r="AK549" s="1">
        <v>1</v>
      </c>
      <c r="AL549" s="1">
        <v>0</v>
      </c>
      <c r="AM549" s="1">
        <v>0</v>
      </c>
      <c r="AN549" s="1">
        <v>0</v>
      </c>
      <c r="AO549" s="1">
        <v>0</v>
      </c>
      <c r="AP549" s="1">
        <v>0</v>
      </c>
      <c r="AQ549" s="1">
        <v>1</v>
      </c>
      <c r="AR549" s="1">
        <v>0</v>
      </c>
      <c r="AS549" s="1">
        <v>0</v>
      </c>
      <c r="AT549" s="1">
        <v>1</v>
      </c>
      <c r="AU549" s="1">
        <v>6</v>
      </c>
      <c r="AV549" s="1">
        <v>91700</v>
      </c>
    </row>
    <row r="550" spans="1:48" s="1" customFormat="1" x14ac:dyDescent="0.25">
      <c r="A550" s="1" t="str" cm="1">
        <f t="array" ref="A550">_xlfn.IFS(AG550&gt;=70,"70 and Older",AND(AG550&gt;=60,AG550&lt;70),"60-69",AND(AG550&gt;=50,AG550&lt;60),"50-59",AND(AG550&gt;=40,AG550&lt;50),"40-49",AND(AG550&gt;=30,AG550&lt;40),"30-39",AND(AG550&gt;=20,AG550&lt;30),"20-29")</f>
        <v>40-49</v>
      </c>
      <c r="B550" s="1" t="str" cm="1">
        <f t="array" ref="B550">_xlfn.IFS(AO550=1,$AO$1,AP550=1,$AP$1,AQ550=1,$AQ$1,AR550=1,$AR$1,AS550=1,$AS$1)</f>
        <v>Master</v>
      </c>
      <c r="C550" s="1" t="str" cm="1">
        <f t="array" ref="C550">_xlfn.IFS(AJ550=1,$AJ$1,AK550=1,$AK$1,AL550=1,$AL$1,AM550=1,$AM$1,AN550=1,$AN$1)</f>
        <v>Single</v>
      </c>
      <c r="D550" s="1">
        <v>0</v>
      </c>
      <c r="E550" s="1">
        <v>0</v>
      </c>
      <c r="F550" s="1" t="str" cm="1">
        <f t="array" ref="F550">_xlfn.IFS(AV550&lt;43783,"1.Low Income",AND(AV550&gt;=43783,AV550&lt;=64856),"2.Mid Income",AV550&gt;64856,"3.High Income")</f>
        <v>3.High Income</v>
      </c>
      <c r="G550" s="1" t="str" cm="1">
        <f t="array" ref="G550">_xlfn.IFS(AU550&lt;=30,"&lt;1 month",AND(AU550&gt;30,AU550&lt;=60),"1-2months",AU550&gt;60,"2months +")</f>
        <v>&lt;1 month</v>
      </c>
      <c r="H550" s="1" t="str" cm="1">
        <f t="array" ref="H550">_xlfn.IFS(AT550&lt;5,"&lt;5times",AND(AT550&gt;=5,AT550&lt;=10),"05-10times",AND(AT550&gt;=11,AT550&lt;=15),"11-15times",AT550&gt;=16,"16times or more")</f>
        <v>&lt;5times</v>
      </c>
      <c r="I550" s="1" t="s">
        <v>99</v>
      </c>
      <c r="J550" s="1" t="str">
        <f t="shared" si="17"/>
        <v>7-8 years</v>
      </c>
      <c r="K550" s="2">
        <v>292</v>
      </c>
      <c r="L550" s="2">
        <v>127</v>
      </c>
      <c r="M550" s="2">
        <v>635</v>
      </c>
      <c r="N550" s="2">
        <v>132</v>
      </c>
      <c r="O550" s="2">
        <v>127</v>
      </c>
      <c r="P550" s="2">
        <v>165</v>
      </c>
      <c r="Q550" s="8">
        <v>0</v>
      </c>
      <c r="R550" s="8">
        <v>0</v>
      </c>
      <c r="S550" s="8">
        <v>0</v>
      </c>
      <c r="T550" s="8">
        <v>0</v>
      </c>
      <c r="U550" s="8">
        <v>0</v>
      </c>
      <c r="V550" s="8">
        <v>0</v>
      </c>
      <c r="W550" s="6">
        <v>1</v>
      </c>
      <c r="X550" s="6">
        <v>3</v>
      </c>
      <c r="Y550" s="6">
        <v>7</v>
      </c>
      <c r="Z550" s="6">
        <v>9</v>
      </c>
      <c r="AB550" s="1">
        <v>1494</v>
      </c>
      <c r="AC550" s="1">
        <v>1480</v>
      </c>
      <c r="AD550" s="1">
        <v>0</v>
      </c>
      <c r="AE550" s="1">
        <v>3</v>
      </c>
      <c r="AF550" s="1">
        <v>11</v>
      </c>
      <c r="AG550" s="1">
        <v>44</v>
      </c>
      <c r="AH550" s="1">
        <v>2667</v>
      </c>
      <c r="AI550" s="11">
        <f t="shared" si="16"/>
        <v>7.3068493150684928</v>
      </c>
      <c r="AJ550" s="1">
        <v>0</v>
      </c>
      <c r="AK550" s="1">
        <v>0</v>
      </c>
      <c r="AL550" s="1">
        <v>1</v>
      </c>
      <c r="AM550" s="1">
        <v>0</v>
      </c>
      <c r="AN550" s="1">
        <v>0</v>
      </c>
      <c r="AO550" s="1">
        <v>0</v>
      </c>
      <c r="AP550" s="1">
        <v>0</v>
      </c>
      <c r="AQ550" s="1">
        <v>0</v>
      </c>
      <c r="AR550" s="1">
        <v>1</v>
      </c>
      <c r="AS550" s="1">
        <v>0</v>
      </c>
      <c r="AT550" s="1">
        <v>1</v>
      </c>
      <c r="AU550" s="1">
        <v>18</v>
      </c>
      <c r="AV550" s="1">
        <v>88325</v>
      </c>
    </row>
    <row r="551" spans="1:48" s="1" customFormat="1" x14ac:dyDescent="0.25">
      <c r="A551" s="1" t="str" cm="1">
        <f t="array" ref="A551">_xlfn.IFS(AG551&gt;=70,"70 and Older",AND(AG551&gt;=60,AG551&lt;70),"60-69",AND(AG551&gt;=50,AG551&lt;60),"50-59",AND(AG551&gt;=40,AG551&lt;50),"40-49",AND(AG551&gt;=30,AG551&lt;40),"30-39",AND(AG551&gt;=20,AG551&lt;30),"20-29")</f>
        <v>60-69</v>
      </c>
      <c r="B551" s="1" t="str" cm="1">
        <f t="array" ref="B551">_xlfn.IFS(AO551=1,$AO$1,AP551=1,$AP$1,AQ551=1,$AQ$1,AR551=1,$AR$1,AS551=1,$AS$1)</f>
        <v>Graduation</v>
      </c>
      <c r="C551" s="1" t="str" cm="1">
        <f t="array" ref="C551">_xlfn.IFS(AJ551=1,$AJ$1,AK551=1,$AK$1,AL551=1,$AL$1,AM551=1,$AM$1,AN551=1,$AN$1)</f>
        <v>Widow</v>
      </c>
      <c r="D551" s="1">
        <v>0</v>
      </c>
      <c r="E551" s="1">
        <v>0</v>
      </c>
      <c r="F551" s="1" t="str" cm="1">
        <f t="array" ref="F551">_xlfn.IFS(AV551&lt;43783,"1.Low Income",AND(AV551&gt;=43783,AV551&lt;=64856),"2.Mid Income",AV551&gt;64856,"3.High Income")</f>
        <v>3.High Income</v>
      </c>
      <c r="G551" s="1" t="str" cm="1">
        <f t="array" ref="G551">_xlfn.IFS(AU551&lt;=30,"&lt;1 month",AND(AU551&gt;30,AU551&lt;=60),"1-2months",AU551&gt;60,"2months +")</f>
        <v>&lt;1 month</v>
      </c>
      <c r="H551" s="1" t="str" cm="1">
        <f t="array" ref="H551">_xlfn.IFS(AT551&lt;5,"&lt;5times",AND(AT551&gt;=5,AT551&lt;=10),"05-10times",AND(AT551&gt;=11,AT551&lt;=15),"11-15times",AT551&gt;=16,"16times or more")</f>
        <v>&lt;5times</v>
      </c>
      <c r="I551" s="1" t="s">
        <v>99</v>
      </c>
      <c r="J551" s="1" t="str">
        <f t="shared" si="17"/>
        <v>7-8 years</v>
      </c>
      <c r="K551" s="2">
        <v>217</v>
      </c>
      <c r="L551" s="2">
        <v>77</v>
      </c>
      <c r="M551" s="2">
        <v>373</v>
      </c>
      <c r="N551" s="2">
        <v>111</v>
      </c>
      <c r="O551" s="2">
        <v>23</v>
      </c>
      <c r="P551" s="2">
        <v>93</v>
      </c>
      <c r="Q551" s="8">
        <v>0</v>
      </c>
      <c r="R551" s="8">
        <v>0</v>
      </c>
      <c r="S551" s="8">
        <v>0</v>
      </c>
      <c r="T551" s="8">
        <v>0</v>
      </c>
      <c r="U551" s="8">
        <v>0</v>
      </c>
      <c r="V551" s="8">
        <v>0</v>
      </c>
      <c r="W551" s="6">
        <v>1</v>
      </c>
      <c r="X551" s="6">
        <v>3</v>
      </c>
      <c r="Y551" s="6">
        <v>6</v>
      </c>
      <c r="Z551" s="6">
        <v>12</v>
      </c>
      <c r="AB551" s="1">
        <v>1158</v>
      </c>
      <c r="AC551" s="1">
        <v>1044</v>
      </c>
      <c r="AD551" s="1">
        <v>0</v>
      </c>
      <c r="AE551" s="1">
        <v>3</v>
      </c>
      <c r="AF551" s="1">
        <v>11</v>
      </c>
      <c r="AG551" s="1">
        <v>69</v>
      </c>
      <c r="AH551" s="1">
        <v>2667</v>
      </c>
      <c r="AI551" s="11">
        <f t="shared" si="16"/>
        <v>7.3068493150684928</v>
      </c>
      <c r="AJ551" s="1">
        <v>0</v>
      </c>
      <c r="AK551" s="1">
        <v>0</v>
      </c>
      <c r="AL551" s="1">
        <v>0</v>
      </c>
      <c r="AM551" s="1">
        <v>0</v>
      </c>
      <c r="AN551" s="1">
        <v>1</v>
      </c>
      <c r="AO551" s="1">
        <v>0</v>
      </c>
      <c r="AP551" s="1">
        <v>0</v>
      </c>
      <c r="AQ551" s="1">
        <v>1</v>
      </c>
      <c r="AR551" s="1">
        <v>0</v>
      </c>
      <c r="AS551" s="1">
        <v>0</v>
      </c>
      <c r="AT551" s="1">
        <v>1</v>
      </c>
      <c r="AU551" s="1">
        <v>18</v>
      </c>
      <c r="AV551" s="1">
        <v>88194</v>
      </c>
    </row>
    <row r="552" spans="1:48" s="1" customFormat="1" x14ac:dyDescent="0.25">
      <c r="A552" s="1" t="str" cm="1">
        <f t="array" ref="A552">_xlfn.IFS(AG552&gt;=70,"70 and Older",AND(AG552&gt;=60,AG552&lt;70),"60-69",AND(AG552&gt;=50,AG552&lt;60),"50-59",AND(AG552&gt;=40,AG552&lt;50),"40-49",AND(AG552&gt;=30,AG552&lt;40),"30-39",AND(AG552&gt;=20,AG552&lt;30),"20-29")</f>
        <v>40-49</v>
      </c>
      <c r="B552" s="1" t="str" cm="1">
        <f t="array" ref="B552">_xlfn.IFS(AO552=1,$AO$1,AP552=1,$AP$1,AQ552=1,$AQ$1,AR552=1,$AR$1,AS552=1,$AS$1)</f>
        <v>Graduation</v>
      </c>
      <c r="C552" s="1" t="str" cm="1">
        <f t="array" ref="C552">_xlfn.IFS(AJ552=1,$AJ$1,AK552=1,$AK$1,AL552=1,$AL$1,AM552=1,$AM$1,AN552=1,$AN$1)</f>
        <v>Married</v>
      </c>
      <c r="D552" s="1">
        <v>1</v>
      </c>
      <c r="E552" s="1">
        <v>1</v>
      </c>
      <c r="F552" s="1" t="str" cm="1">
        <f t="array" ref="F552">_xlfn.IFS(AV552&lt;43783,"1.Low Income",AND(AV552&gt;=43783,AV552&lt;=64856),"2.Mid Income",AV552&gt;64856,"3.High Income")</f>
        <v>3.High Income</v>
      </c>
      <c r="G552" s="1" t="str" cm="1">
        <f t="array" ref="G552">_xlfn.IFS(AU552&lt;=30,"&lt;1 month",AND(AU552&gt;30,AU552&lt;=60),"1-2months",AU552&gt;60,"2months +")</f>
        <v>&lt;1 month</v>
      </c>
      <c r="H552" s="1" t="str" cm="1">
        <f t="array" ref="H552">_xlfn.IFS(AT552&lt;5,"&lt;5times",AND(AT552&gt;=5,AT552&lt;=10),"05-10times",AND(AT552&gt;=11,AT552&lt;=15),"11-15times",AT552&gt;=16,"16times or more")</f>
        <v>&lt;5times</v>
      </c>
      <c r="I552" s="1" t="s">
        <v>99</v>
      </c>
      <c r="J552" s="1" t="str">
        <f t="shared" si="17"/>
        <v>7-8 years</v>
      </c>
      <c r="K552" s="2">
        <v>145</v>
      </c>
      <c r="L552" s="2">
        <v>13</v>
      </c>
      <c r="M552" s="2">
        <v>46</v>
      </c>
      <c r="N552" s="2">
        <v>17</v>
      </c>
      <c r="O552" s="2">
        <v>2</v>
      </c>
      <c r="P552" s="2">
        <v>4</v>
      </c>
      <c r="Q552" s="8">
        <v>0</v>
      </c>
      <c r="R552" s="8">
        <v>0</v>
      </c>
      <c r="S552" s="8">
        <v>0</v>
      </c>
      <c r="T552" s="8">
        <v>0</v>
      </c>
      <c r="U552" s="8">
        <v>0</v>
      </c>
      <c r="V552" s="8">
        <v>0</v>
      </c>
      <c r="W552" s="6">
        <v>6</v>
      </c>
      <c r="X552" s="6">
        <v>4</v>
      </c>
      <c r="Y552" s="6">
        <v>2</v>
      </c>
      <c r="Z552" s="6">
        <v>4</v>
      </c>
      <c r="AB552" s="1">
        <v>221</v>
      </c>
      <c r="AC552" s="1">
        <v>179</v>
      </c>
      <c r="AD552" s="1">
        <v>0</v>
      </c>
      <c r="AE552" s="1">
        <v>3</v>
      </c>
      <c r="AF552" s="1">
        <v>11</v>
      </c>
      <c r="AG552" s="1">
        <v>42</v>
      </c>
      <c r="AH552" s="1">
        <v>2667</v>
      </c>
      <c r="AI552" s="11">
        <f t="shared" si="16"/>
        <v>7.3068493150684928</v>
      </c>
      <c r="AJ552" s="1">
        <v>0</v>
      </c>
      <c r="AK552" s="1">
        <v>1</v>
      </c>
      <c r="AL552" s="1">
        <v>0</v>
      </c>
      <c r="AM552" s="1">
        <v>0</v>
      </c>
      <c r="AN552" s="1">
        <v>0</v>
      </c>
      <c r="AO552" s="1">
        <v>0</v>
      </c>
      <c r="AP552" s="1">
        <v>0</v>
      </c>
      <c r="AQ552" s="1">
        <v>1</v>
      </c>
      <c r="AR552" s="1">
        <v>0</v>
      </c>
      <c r="AS552" s="1">
        <v>0</v>
      </c>
      <c r="AT552" s="1">
        <v>4</v>
      </c>
      <c r="AU552" s="1">
        <v>9</v>
      </c>
      <c r="AV552" s="1">
        <v>67309</v>
      </c>
    </row>
    <row r="553" spans="1:48" s="1" customFormat="1" x14ac:dyDescent="0.25">
      <c r="A553" s="1" t="str" cm="1">
        <f t="array" ref="A553">_xlfn.IFS(AG553&gt;=70,"70 and Older",AND(AG553&gt;=60,AG553&lt;70),"60-69",AND(AG553&gt;=50,AG553&lt;60),"50-59",AND(AG553&gt;=40,AG553&lt;50),"40-49",AND(AG553&gt;=30,AG553&lt;40),"30-39",AND(AG553&gt;=20,AG553&lt;30),"20-29")</f>
        <v>50-59</v>
      </c>
      <c r="B553" s="1" t="str" cm="1">
        <f t="array" ref="B553">_xlfn.IFS(AO553=1,$AO$1,AP553=1,$AP$1,AQ553=1,$AQ$1,AR553=1,$AR$1,AS553=1,$AS$1)</f>
        <v>Graduation</v>
      </c>
      <c r="C553" s="1" t="str" cm="1">
        <f t="array" ref="C553">_xlfn.IFS(AJ553=1,$AJ$1,AK553=1,$AK$1,AL553=1,$AL$1,AM553=1,$AM$1,AN553=1,$AN$1)</f>
        <v>Divorced</v>
      </c>
      <c r="D553" s="1">
        <v>1</v>
      </c>
      <c r="E553" s="1">
        <v>0</v>
      </c>
      <c r="F553" s="1" t="str" cm="1">
        <f t="array" ref="F553">_xlfn.IFS(AV553&lt;43783,"1.Low Income",AND(AV553&gt;=43783,AV553&lt;=64856),"2.Mid Income",AV553&gt;64856,"3.High Income")</f>
        <v>2.Mid Income</v>
      </c>
      <c r="G553" s="1" t="str" cm="1">
        <f t="array" ref="G553">_xlfn.IFS(AU553&lt;=30,"&lt;1 month",AND(AU553&gt;30,AU553&lt;=60),"1-2months",AU553&gt;60,"2months +")</f>
        <v>&lt;1 month</v>
      </c>
      <c r="H553" s="1" t="str" cm="1">
        <f t="array" ref="H553">_xlfn.IFS(AT553&lt;5,"&lt;5times",AND(AT553&gt;=5,AT553&lt;=10),"05-10times",AND(AT553&gt;=11,AT553&lt;=15),"11-15times",AT553&gt;=16,"16times or more")</f>
        <v>&lt;5times</v>
      </c>
      <c r="I553" s="1" t="s">
        <v>99</v>
      </c>
      <c r="J553" s="1" t="str">
        <f t="shared" si="17"/>
        <v>7-8 years</v>
      </c>
      <c r="K553" s="2">
        <v>3</v>
      </c>
      <c r="L553" s="2">
        <v>18</v>
      </c>
      <c r="M553" s="2">
        <v>26</v>
      </c>
      <c r="N553" s="2">
        <v>11</v>
      </c>
      <c r="O553" s="2">
        <v>8</v>
      </c>
      <c r="P553" s="2">
        <v>12</v>
      </c>
      <c r="Q553" s="8">
        <v>0</v>
      </c>
      <c r="R553" s="8">
        <v>0</v>
      </c>
      <c r="S553" s="8">
        <v>0</v>
      </c>
      <c r="T553" s="8">
        <v>0</v>
      </c>
      <c r="U553" s="8">
        <v>0</v>
      </c>
      <c r="V553" s="8">
        <v>0</v>
      </c>
      <c r="W553" s="6">
        <v>3</v>
      </c>
      <c r="X553" s="6">
        <v>2</v>
      </c>
      <c r="Y553" s="6">
        <v>0</v>
      </c>
      <c r="Z553" s="6">
        <v>4</v>
      </c>
      <c r="AB553" s="1">
        <v>89</v>
      </c>
      <c r="AC553" s="1">
        <v>79</v>
      </c>
      <c r="AD553" s="1">
        <v>0</v>
      </c>
      <c r="AE553" s="1">
        <v>3</v>
      </c>
      <c r="AF553" s="1">
        <v>11</v>
      </c>
      <c r="AG553" s="1">
        <v>57</v>
      </c>
      <c r="AH553" s="1">
        <v>2667</v>
      </c>
      <c r="AI553" s="11">
        <f t="shared" si="16"/>
        <v>7.3068493150684928</v>
      </c>
      <c r="AJ553" s="1">
        <v>1</v>
      </c>
      <c r="AK553" s="1">
        <v>0</v>
      </c>
      <c r="AL553" s="1">
        <v>0</v>
      </c>
      <c r="AM553" s="1">
        <v>0</v>
      </c>
      <c r="AN553" s="1">
        <v>0</v>
      </c>
      <c r="AO553" s="1">
        <v>0</v>
      </c>
      <c r="AP553" s="1">
        <v>0</v>
      </c>
      <c r="AQ553" s="1">
        <v>1</v>
      </c>
      <c r="AR553" s="1">
        <v>0</v>
      </c>
      <c r="AS553" s="1">
        <v>0</v>
      </c>
      <c r="AT553" s="1">
        <v>4</v>
      </c>
      <c r="AU553" s="1">
        <v>1</v>
      </c>
      <c r="AV553" s="1">
        <v>64590</v>
      </c>
    </row>
    <row r="554" spans="1:48" s="1" customFormat="1" x14ac:dyDescent="0.25">
      <c r="A554" s="1" t="str" cm="1">
        <f t="array" ref="A554">_xlfn.IFS(AG554&gt;=70,"70 and Older",AND(AG554&gt;=60,AG554&lt;70),"60-69",AND(AG554&gt;=50,AG554&lt;60),"50-59",AND(AG554&gt;=40,AG554&lt;50),"40-49",AND(AG554&gt;=30,AG554&lt;40),"30-39",AND(AG554&gt;=20,AG554&lt;30),"20-29")</f>
        <v>50-59</v>
      </c>
      <c r="B554" s="1" t="str" cm="1">
        <f t="array" ref="B554">_xlfn.IFS(AO554=1,$AO$1,AP554=1,$AP$1,AQ554=1,$AQ$1,AR554=1,$AR$1,AS554=1,$AS$1)</f>
        <v>PhD</v>
      </c>
      <c r="C554" s="1" t="str" cm="1">
        <f t="array" ref="C554">_xlfn.IFS(AJ554=1,$AJ$1,AK554=1,$AK$1,AL554=1,$AL$1,AM554=1,$AM$1,AN554=1,$AN$1)</f>
        <v>Divorced</v>
      </c>
      <c r="D554" s="1">
        <v>1</v>
      </c>
      <c r="E554" s="1">
        <v>0</v>
      </c>
      <c r="F554" s="1" t="str" cm="1">
        <f t="array" ref="F554">_xlfn.IFS(AV554&lt;43783,"1.Low Income",AND(AV554&gt;=43783,AV554&lt;=64856),"2.Mid Income",AV554&gt;64856,"3.High Income")</f>
        <v>3.High Income</v>
      </c>
      <c r="G554" s="1" t="str" cm="1">
        <f t="array" ref="G554">_xlfn.IFS(AU554&lt;=30,"&lt;1 month",AND(AU554&gt;30,AU554&lt;=60),"1-2months",AU554&gt;60,"2months +")</f>
        <v>2months +</v>
      </c>
      <c r="H554" s="1" t="str" cm="1">
        <f t="array" ref="H554">_xlfn.IFS(AT554&lt;5,"&lt;5times",AND(AT554&gt;=5,AT554&lt;=10),"05-10times",AND(AT554&gt;=11,AT554&lt;=15),"11-15times",AT554&gt;=16,"16times or more")</f>
        <v>&lt;5times</v>
      </c>
      <c r="I554" s="1" t="s">
        <v>99</v>
      </c>
      <c r="J554" s="1" t="str">
        <f t="shared" si="17"/>
        <v>7-8 years</v>
      </c>
      <c r="K554" s="2">
        <v>140</v>
      </c>
      <c r="L554" s="2">
        <v>4</v>
      </c>
      <c r="M554" s="2">
        <v>61</v>
      </c>
      <c r="N554" s="2">
        <v>0</v>
      </c>
      <c r="O554" s="2">
        <v>13</v>
      </c>
      <c r="P554" s="2">
        <v>4</v>
      </c>
      <c r="Q554" s="8">
        <v>0</v>
      </c>
      <c r="R554" s="8">
        <v>0</v>
      </c>
      <c r="S554" s="8">
        <v>0</v>
      </c>
      <c r="T554" s="8">
        <v>0</v>
      </c>
      <c r="U554" s="8">
        <v>0</v>
      </c>
      <c r="V554" s="8">
        <v>0</v>
      </c>
      <c r="W554" s="6">
        <v>2</v>
      </c>
      <c r="X554" s="6">
        <v>3</v>
      </c>
      <c r="Y554" s="6">
        <v>1</v>
      </c>
      <c r="Z554" s="6">
        <v>6</v>
      </c>
      <c r="AB554" s="1">
        <v>1234</v>
      </c>
      <c r="AC554" s="1">
        <v>1161</v>
      </c>
      <c r="AD554" s="1">
        <v>0</v>
      </c>
      <c r="AE554" s="1">
        <v>3</v>
      </c>
      <c r="AF554" s="1">
        <v>11</v>
      </c>
      <c r="AG554" s="1">
        <v>59</v>
      </c>
      <c r="AH554" s="1">
        <v>2666</v>
      </c>
      <c r="AI554" s="11">
        <f t="shared" si="16"/>
        <v>7.3041095890410963</v>
      </c>
      <c r="AJ554" s="1">
        <v>1</v>
      </c>
      <c r="AK554" s="1">
        <v>0</v>
      </c>
      <c r="AL554" s="1">
        <v>0</v>
      </c>
      <c r="AM554" s="1">
        <v>0</v>
      </c>
      <c r="AN554" s="1">
        <v>0</v>
      </c>
      <c r="AO554" s="1">
        <v>0</v>
      </c>
      <c r="AP554" s="1">
        <v>0</v>
      </c>
      <c r="AQ554" s="1">
        <v>0</v>
      </c>
      <c r="AR554" s="1">
        <v>0</v>
      </c>
      <c r="AS554" s="1">
        <v>1</v>
      </c>
      <c r="AT554" s="1">
        <v>2</v>
      </c>
      <c r="AU554" s="1">
        <v>65</v>
      </c>
      <c r="AV554" s="1">
        <v>78331</v>
      </c>
    </row>
    <row r="555" spans="1:48" s="1" customFormat="1" x14ac:dyDescent="0.25">
      <c r="A555" s="1" t="str" cm="1">
        <f t="array" ref="A555">_xlfn.IFS(AG555&gt;=70,"70 and Older",AND(AG555&gt;=60,AG555&lt;70),"60-69",AND(AG555&gt;=50,AG555&lt;60),"50-59",AND(AG555&gt;=40,AG555&lt;50),"40-49",AND(AG555&gt;=30,AG555&lt;40),"30-39",AND(AG555&gt;=20,AG555&lt;30),"20-29")</f>
        <v>30-39</v>
      </c>
      <c r="B555" s="1" t="str" cm="1">
        <f t="array" ref="B555">_xlfn.IFS(AO555=1,$AO$1,AP555=1,$AP$1,AQ555=1,$AQ$1,AR555=1,$AR$1,AS555=1,$AS$1)</f>
        <v>Graduation</v>
      </c>
      <c r="C555" s="1" t="str" cm="1">
        <f t="array" ref="C555">_xlfn.IFS(AJ555=1,$AJ$1,AK555=1,$AK$1,AL555=1,$AL$1,AM555=1,$AM$1,AN555=1,$AN$1)</f>
        <v>Together</v>
      </c>
      <c r="D555" s="1">
        <v>1</v>
      </c>
      <c r="E555" s="1">
        <v>2</v>
      </c>
      <c r="F555" s="1" t="str" cm="1">
        <f t="array" ref="F555">_xlfn.IFS(AV555&lt;43783,"1.Low Income",AND(AV555&gt;=43783,AV555&lt;=64856),"2.Mid Income",AV555&gt;64856,"3.High Income")</f>
        <v>3.High Income</v>
      </c>
      <c r="G555" s="1" t="str" cm="1">
        <f t="array" ref="G555">_xlfn.IFS(AU555&lt;=30,"&lt;1 month",AND(AU555&gt;30,AU555&lt;=60),"1-2months",AU555&gt;60,"2months +")</f>
        <v>&lt;1 month</v>
      </c>
      <c r="H555" s="1" t="str" cm="1">
        <f t="array" ref="H555">_xlfn.IFS(AT555&lt;5,"&lt;5times",AND(AT555&gt;=5,AT555&lt;=10),"05-10times",AND(AT555&gt;=11,AT555&lt;=15),"11-15times",AT555&gt;=16,"16times or more")</f>
        <v>&lt;5times</v>
      </c>
      <c r="I555" s="1" t="s">
        <v>99</v>
      </c>
      <c r="J555" s="1" t="str">
        <f t="shared" si="17"/>
        <v>7-8 years</v>
      </c>
      <c r="K555" s="2">
        <v>151</v>
      </c>
      <c r="L555" s="2">
        <v>7</v>
      </c>
      <c r="M555" s="2">
        <v>89</v>
      </c>
      <c r="N555" s="2">
        <v>0</v>
      </c>
      <c r="O555" s="2">
        <v>7</v>
      </c>
      <c r="P555" s="2">
        <v>28</v>
      </c>
      <c r="Q555" s="8">
        <v>0</v>
      </c>
      <c r="R555" s="8">
        <v>0</v>
      </c>
      <c r="S555" s="8">
        <v>0</v>
      </c>
      <c r="T555" s="8">
        <v>0</v>
      </c>
      <c r="U555" s="8">
        <v>0</v>
      </c>
      <c r="V555" s="8">
        <v>0</v>
      </c>
      <c r="W555" s="6">
        <v>5</v>
      </c>
      <c r="X555" s="6">
        <v>4</v>
      </c>
      <c r="Y555" s="6">
        <v>1</v>
      </c>
      <c r="Z555" s="6">
        <v>6</v>
      </c>
      <c r="AB555" s="1">
        <v>1587</v>
      </c>
      <c r="AC555" s="1">
        <v>1509</v>
      </c>
      <c r="AD555" s="1">
        <v>1</v>
      </c>
      <c r="AE555" s="1">
        <v>3</v>
      </c>
      <c r="AF555" s="1">
        <v>11</v>
      </c>
      <c r="AG555" s="1">
        <v>38</v>
      </c>
      <c r="AH555" s="1">
        <v>2665</v>
      </c>
      <c r="AI555" s="11">
        <f t="shared" si="16"/>
        <v>7.3013698630136989</v>
      </c>
      <c r="AJ555" s="1">
        <v>0</v>
      </c>
      <c r="AK555" s="1">
        <v>0</v>
      </c>
      <c r="AL555" s="1">
        <v>0</v>
      </c>
      <c r="AM555" s="1">
        <v>1</v>
      </c>
      <c r="AN555" s="1">
        <v>0</v>
      </c>
      <c r="AO555" s="1">
        <v>0</v>
      </c>
      <c r="AP555" s="1">
        <v>0</v>
      </c>
      <c r="AQ555" s="1">
        <v>1</v>
      </c>
      <c r="AR555" s="1">
        <v>0</v>
      </c>
      <c r="AS555" s="1">
        <v>0</v>
      </c>
      <c r="AT555" s="1">
        <v>3</v>
      </c>
      <c r="AU555" s="1">
        <v>19</v>
      </c>
      <c r="AV555" s="1">
        <v>75072</v>
      </c>
    </row>
    <row r="556" spans="1:48" s="1" customFormat="1" x14ac:dyDescent="0.25">
      <c r="A556" s="1" t="str" cm="1">
        <f t="array" ref="A556">_xlfn.IFS(AG556&gt;=70,"70 and Older",AND(AG556&gt;=60,AG556&lt;70),"60-69",AND(AG556&gt;=50,AG556&lt;60),"50-59",AND(AG556&gt;=40,AG556&lt;50),"40-49",AND(AG556&gt;=30,AG556&lt;40),"30-39",AND(AG556&gt;=20,AG556&lt;30),"20-29")</f>
        <v>40-49</v>
      </c>
      <c r="B556" s="1" t="str" cm="1">
        <f t="array" ref="B556">_xlfn.IFS(AO556=1,$AO$1,AP556=1,$AP$1,AQ556=1,$AQ$1,AR556=1,$AR$1,AS556=1,$AS$1)</f>
        <v>2nd Cycle</v>
      </c>
      <c r="C556" s="1" t="str" cm="1">
        <f t="array" ref="C556">_xlfn.IFS(AJ556=1,$AJ$1,AK556=1,$AK$1,AL556=1,$AL$1,AM556=1,$AM$1,AN556=1,$AN$1)</f>
        <v>Together</v>
      </c>
      <c r="D556" s="1">
        <v>1</v>
      </c>
      <c r="E556" s="1">
        <v>1</v>
      </c>
      <c r="F556" s="1" t="str" cm="1">
        <f t="array" ref="F556">_xlfn.IFS(AV556&lt;43783,"1.Low Income",AND(AV556&gt;=43783,AV556&lt;=64856),"2.Mid Income",AV556&gt;64856,"3.High Income")</f>
        <v>3.High Income</v>
      </c>
      <c r="G556" s="1" t="str" cm="1">
        <f t="array" ref="G556">_xlfn.IFS(AU556&lt;=30,"&lt;1 month",AND(AU556&gt;30,AU556&lt;=60),"1-2months",AU556&gt;60,"2months +")</f>
        <v>&lt;1 month</v>
      </c>
      <c r="H556" s="1" t="str" cm="1">
        <f t="array" ref="H556">_xlfn.IFS(AT556&lt;5,"&lt;5times",AND(AT556&gt;=5,AT556&lt;=10),"05-10times",AND(AT556&gt;=11,AT556&lt;=15),"11-15times",AT556&gt;=16,"16times or more")</f>
        <v>&lt;5times</v>
      </c>
      <c r="I556" s="1" t="s">
        <v>99</v>
      </c>
      <c r="J556" s="1" t="str">
        <f t="shared" si="17"/>
        <v>7-8 years</v>
      </c>
      <c r="K556" s="2">
        <v>46</v>
      </c>
      <c r="L556" s="2">
        <v>4</v>
      </c>
      <c r="M556" s="2">
        <v>36</v>
      </c>
      <c r="N556" s="2">
        <v>2</v>
      </c>
      <c r="O556" s="2">
        <v>2</v>
      </c>
      <c r="P556" s="2">
        <v>1</v>
      </c>
      <c r="Q556" s="8">
        <v>0</v>
      </c>
      <c r="R556" s="8">
        <v>0</v>
      </c>
      <c r="S556" s="8">
        <v>0</v>
      </c>
      <c r="T556" s="8">
        <v>0</v>
      </c>
      <c r="U556" s="8">
        <v>0</v>
      </c>
      <c r="V556" s="8">
        <v>0</v>
      </c>
      <c r="W556" s="6">
        <v>1</v>
      </c>
      <c r="X556" s="6">
        <v>2</v>
      </c>
      <c r="Y556" s="6">
        <v>0</v>
      </c>
      <c r="Z556" s="6">
        <v>4</v>
      </c>
      <c r="AB556" s="1">
        <v>917</v>
      </c>
      <c r="AC556" s="1">
        <v>828</v>
      </c>
      <c r="AD556" s="1">
        <v>0</v>
      </c>
      <c r="AE556" s="1">
        <v>3</v>
      </c>
      <c r="AF556" s="1">
        <v>11</v>
      </c>
      <c r="AG556" s="1">
        <v>42</v>
      </c>
      <c r="AH556" s="1">
        <v>2664</v>
      </c>
      <c r="AI556" s="11">
        <f t="shared" si="16"/>
        <v>7.2986301369863016</v>
      </c>
      <c r="AJ556" s="1">
        <v>0</v>
      </c>
      <c r="AK556" s="1">
        <v>0</v>
      </c>
      <c r="AL556" s="1">
        <v>0</v>
      </c>
      <c r="AM556" s="1">
        <v>1</v>
      </c>
      <c r="AN556" s="1">
        <v>0</v>
      </c>
      <c r="AO556" s="1">
        <v>1</v>
      </c>
      <c r="AP556" s="1">
        <v>0</v>
      </c>
      <c r="AQ556" s="1">
        <v>0</v>
      </c>
      <c r="AR556" s="1">
        <v>0</v>
      </c>
      <c r="AS556" s="1">
        <v>0</v>
      </c>
      <c r="AT556" s="1">
        <v>3</v>
      </c>
      <c r="AU556" s="1">
        <v>12</v>
      </c>
      <c r="AV556" s="1">
        <v>75342</v>
      </c>
    </row>
    <row r="557" spans="1:48" s="1" customFormat="1" x14ac:dyDescent="0.25">
      <c r="A557" s="1" t="str" cm="1">
        <f t="array" ref="A557">_xlfn.IFS(AG557&gt;=70,"70 and Older",AND(AG557&gt;=60,AG557&lt;70),"60-69",AND(AG557&gt;=50,AG557&lt;60),"50-59",AND(AG557&gt;=40,AG557&lt;50),"40-49",AND(AG557&gt;=30,AG557&lt;40),"30-39",AND(AG557&gt;=20,AG557&lt;30),"20-29")</f>
        <v>40-49</v>
      </c>
      <c r="B557" s="1" t="str" cm="1">
        <f t="array" ref="B557">_xlfn.IFS(AO557=1,$AO$1,AP557=1,$AP$1,AQ557=1,$AQ$1,AR557=1,$AR$1,AS557=1,$AS$1)</f>
        <v>Graduation</v>
      </c>
      <c r="C557" s="1" t="str" cm="1">
        <f t="array" ref="C557">_xlfn.IFS(AJ557=1,$AJ$1,AK557=1,$AK$1,AL557=1,$AL$1,AM557=1,$AM$1,AN557=1,$AN$1)</f>
        <v>Married</v>
      </c>
      <c r="D557" s="1">
        <v>1</v>
      </c>
      <c r="E557" s="1">
        <v>1</v>
      </c>
      <c r="F557" s="1" t="str" cm="1">
        <f t="array" ref="F557">_xlfn.IFS(AV557&lt;43783,"1.Low Income",AND(AV557&gt;=43783,AV557&lt;=64856),"2.Mid Income",AV557&gt;64856,"3.High Income")</f>
        <v>2.Mid Income</v>
      </c>
      <c r="G557" s="1" t="str" cm="1">
        <f t="array" ref="G557">_xlfn.IFS(AU557&lt;=30,"&lt;1 month",AND(AU557&gt;30,AU557&lt;=60),"1-2months",AU557&gt;60,"2months +")</f>
        <v>&lt;1 month</v>
      </c>
      <c r="H557" s="1" t="str" cm="1">
        <f t="array" ref="H557">_xlfn.IFS(AT557&lt;5,"&lt;5times",AND(AT557&gt;=5,AT557&lt;=10),"05-10times",AND(AT557&gt;=11,AT557&lt;=15),"11-15times",AT557&gt;=16,"16times or more")</f>
        <v>05-10times</v>
      </c>
      <c r="I557" s="1" t="s">
        <v>99</v>
      </c>
      <c r="J557" s="1" t="str">
        <f t="shared" si="17"/>
        <v>7-8 years</v>
      </c>
      <c r="K557" s="2">
        <v>20</v>
      </c>
      <c r="L557" s="2">
        <v>1</v>
      </c>
      <c r="M557" s="2">
        <v>28</v>
      </c>
      <c r="N557" s="2">
        <v>3</v>
      </c>
      <c r="O557" s="2">
        <v>3</v>
      </c>
      <c r="P557" s="2">
        <v>2</v>
      </c>
      <c r="Q557" s="8">
        <v>0</v>
      </c>
      <c r="R557" s="8">
        <v>0</v>
      </c>
      <c r="S557" s="8">
        <v>0</v>
      </c>
      <c r="T557" s="8">
        <v>0</v>
      </c>
      <c r="U557" s="8">
        <v>0</v>
      </c>
      <c r="V557" s="8">
        <v>1</v>
      </c>
      <c r="W557" s="6">
        <v>3</v>
      </c>
      <c r="X557" s="6">
        <v>2</v>
      </c>
      <c r="Y557" s="6">
        <v>0</v>
      </c>
      <c r="Z557" s="6">
        <v>3</v>
      </c>
      <c r="AB557" s="1">
        <v>63</v>
      </c>
      <c r="AC557" s="1">
        <v>43</v>
      </c>
      <c r="AD557" s="1">
        <v>1</v>
      </c>
      <c r="AE557" s="1">
        <v>3</v>
      </c>
      <c r="AF557" s="1">
        <v>11</v>
      </c>
      <c r="AG557" s="1">
        <v>47</v>
      </c>
      <c r="AH557" s="1">
        <v>2664</v>
      </c>
      <c r="AI557" s="11">
        <f t="shared" si="16"/>
        <v>7.2986301369863016</v>
      </c>
      <c r="AJ557" s="1">
        <v>0</v>
      </c>
      <c r="AK557" s="1">
        <v>1</v>
      </c>
      <c r="AL557" s="1">
        <v>0</v>
      </c>
      <c r="AM557" s="1">
        <v>0</v>
      </c>
      <c r="AN557" s="1">
        <v>0</v>
      </c>
      <c r="AO557" s="1">
        <v>0</v>
      </c>
      <c r="AP557" s="1">
        <v>0</v>
      </c>
      <c r="AQ557" s="1">
        <v>1</v>
      </c>
      <c r="AR557" s="1">
        <v>0</v>
      </c>
      <c r="AS557" s="1">
        <v>0</v>
      </c>
      <c r="AT557" s="1">
        <v>5</v>
      </c>
      <c r="AU557" s="1">
        <v>30</v>
      </c>
      <c r="AV557" s="1">
        <v>60554</v>
      </c>
    </row>
    <row r="558" spans="1:48" s="1" customFormat="1" x14ac:dyDescent="0.25">
      <c r="A558" s="1" t="str" cm="1">
        <f t="array" ref="A558">_xlfn.IFS(AG558&gt;=70,"70 and Older",AND(AG558&gt;=60,AG558&lt;70),"60-69",AND(AG558&gt;=50,AG558&lt;60),"50-59",AND(AG558&gt;=40,AG558&lt;50),"40-49",AND(AG558&gt;=30,AG558&lt;40),"30-39",AND(AG558&gt;=20,AG558&lt;30),"20-29")</f>
        <v>40-49</v>
      </c>
      <c r="B558" s="1" t="str" cm="1">
        <f t="array" ref="B558">_xlfn.IFS(AO558=1,$AO$1,AP558=1,$AP$1,AQ558=1,$AQ$1,AR558=1,$AR$1,AS558=1,$AS$1)</f>
        <v>Master</v>
      </c>
      <c r="C558" s="1" t="str" cm="1">
        <f t="array" ref="C558">_xlfn.IFS(AJ558=1,$AJ$1,AK558=1,$AK$1,AL558=1,$AL$1,AM558=1,$AM$1,AN558=1,$AN$1)</f>
        <v>Married</v>
      </c>
      <c r="D558" s="1">
        <v>0</v>
      </c>
      <c r="E558" s="1">
        <v>0</v>
      </c>
      <c r="F558" s="1" t="str" cm="1">
        <f t="array" ref="F558">_xlfn.IFS(AV558&lt;43783,"1.Low Income",AND(AV558&gt;=43783,AV558&lt;=64856),"2.Mid Income",AV558&gt;64856,"3.High Income")</f>
        <v>3.High Income</v>
      </c>
      <c r="G558" s="1" t="str" cm="1">
        <f t="array" ref="G558">_xlfn.IFS(AU558&lt;=30,"&lt;1 month",AND(AU558&gt;30,AU558&lt;=60),"1-2months",AU558&gt;60,"2months +")</f>
        <v>2months +</v>
      </c>
      <c r="H558" s="1" t="str" cm="1">
        <f t="array" ref="H558">_xlfn.IFS(AT558&lt;5,"&lt;5times",AND(AT558&gt;=5,AT558&lt;=10),"05-10times",AND(AT558&gt;=11,AT558&lt;=15),"11-15times",AT558&gt;=16,"16times or more")</f>
        <v>&lt;5times</v>
      </c>
      <c r="I558" s="1" t="s">
        <v>99</v>
      </c>
      <c r="J558" s="1" t="str">
        <f t="shared" si="17"/>
        <v>7-8 years</v>
      </c>
      <c r="K558" s="2">
        <v>861</v>
      </c>
      <c r="L558" s="2">
        <v>31</v>
      </c>
      <c r="M558" s="2">
        <v>558</v>
      </c>
      <c r="N558" s="2">
        <v>62</v>
      </c>
      <c r="O558" s="2">
        <v>95</v>
      </c>
      <c r="P558" s="2">
        <v>79</v>
      </c>
      <c r="Q558" s="8">
        <v>0</v>
      </c>
      <c r="R558" s="8">
        <v>0</v>
      </c>
      <c r="S558" s="8">
        <v>0</v>
      </c>
      <c r="T558" s="8">
        <v>0</v>
      </c>
      <c r="U558" s="8">
        <v>1</v>
      </c>
      <c r="V558" s="8">
        <v>0</v>
      </c>
      <c r="W558" s="6">
        <v>0</v>
      </c>
      <c r="X558" s="6">
        <v>6</v>
      </c>
      <c r="Y558" s="6">
        <v>5</v>
      </c>
      <c r="Z558" s="6">
        <v>13</v>
      </c>
      <c r="AB558" s="1">
        <v>2136</v>
      </c>
      <c r="AC558" s="1">
        <v>1926</v>
      </c>
      <c r="AD558" s="1">
        <v>3</v>
      </c>
      <c r="AE558" s="1">
        <v>3</v>
      </c>
      <c r="AF558" s="1">
        <v>11</v>
      </c>
      <c r="AG558" s="1">
        <v>48</v>
      </c>
      <c r="AH558" s="1">
        <v>2663</v>
      </c>
      <c r="AI558" s="11">
        <f t="shared" si="16"/>
        <v>7.2958904109589042</v>
      </c>
      <c r="AJ558" s="1">
        <v>0</v>
      </c>
      <c r="AK558" s="1">
        <v>1</v>
      </c>
      <c r="AL558" s="1">
        <v>0</v>
      </c>
      <c r="AM558" s="1">
        <v>0</v>
      </c>
      <c r="AN558" s="1">
        <v>0</v>
      </c>
      <c r="AO558" s="1">
        <v>0</v>
      </c>
      <c r="AP558" s="1">
        <v>0</v>
      </c>
      <c r="AQ558" s="1">
        <v>0</v>
      </c>
      <c r="AR558" s="1">
        <v>1</v>
      </c>
      <c r="AS558" s="1">
        <v>0</v>
      </c>
      <c r="AT558" s="1">
        <v>1</v>
      </c>
      <c r="AU558" s="1">
        <v>70</v>
      </c>
      <c r="AV558" s="1">
        <v>85683</v>
      </c>
    </row>
    <row r="559" spans="1:48" s="1" customFormat="1" x14ac:dyDescent="0.25">
      <c r="A559" s="1" t="str" cm="1">
        <f t="array" ref="A559">_xlfn.IFS(AG559&gt;=70,"70 and Older",AND(AG559&gt;=60,AG559&lt;70),"60-69",AND(AG559&gt;=50,AG559&lt;60),"50-59",AND(AG559&gt;=40,AG559&lt;50),"40-49",AND(AG559&gt;=30,AG559&lt;40),"30-39",AND(AG559&gt;=20,AG559&lt;30),"20-29")</f>
        <v>60-69</v>
      </c>
      <c r="B559" s="1" t="str" cm="1">
        <f t="array" ref="B559">_xlfn.IFS(AO559=1,$AO$1,AP559=1,$AP$1,AQ559=1,$AQ$1,AR559=1,$AR$1,AS559=1,$AS$1)</f>
        <v>2nd Cycle</v>
      </c>
      <c r="C559" s="1" t="str" cm="1">
        <f t="array" ref="C559">_xlfn.IFS(AJ559=1,$AJ$1,AK559=1,$AK$1,AL559=1,$AL$1,AM559=1,$AM$1,AN559=1,$AN$1)</f>
        <v>Married</v>
      </c>
      <c r="D559" s="1">
        <v>1</v>
      </c>
      <c r="E559" s="1">
        <v>0</v>
      </c>
      <c r="F559" s="1" t="str" cm="1">
        <f t="array" ref="F559">_xlfn.IFS(AV559&lt;43783,"1.Low Income",AND(AV559&gt;=43783,AV559&lt;=64856),"2.Mid Income",AV559&gt;64856,"3.High Income")</f>
        <v>2.Mid Income</v>
      </c>
      <c r="G559" s="1" t="str" cm="1">
        <f t="array" ref="G559">_xlfn.IFS(AU559&lt;=30,"&lt;1 month",AND(AU559&gt;30,AU559&lt;=60),"1-2months",AU559&gt;60,"2months +")</f>
        <v>2months +</v>
      </c>
      <c r="H559" s="1" t="str" cm="1">
        <f t="array" ref="H559">_xlfn.IFS(AT559&lt;5,"&lt;5times",AND(AT559&gt;=5,AT559&lt;=10),"05-10times",AND(AT559&gt;=11,AT559&lt;=15),"11-15times",AT559&gt;=16,"16times or more")</f>
        <v>05-10times</v>
      </c>
      <c r="I559" s="1" t="s">
        <v>99</v>
      </c>
      <c r="J559" s="1" t="str">
        <f t="shared" si="17"/>
        <v>7-8 years</v>
      </c>
      <c r="K559" s="2">
        <v>2</v>
      </c>
      <c r="L559" s="2">
        <v>0</v>
      </c>
      <c r="M559" s="2">
        <v>9</v>
      </c>
      <c r="N559" s="2">
        <v>3</v>
      </c>
      <c r="O559" s="2">
        <v>6</v>
      </c>
      <c r="P559" s="2">
        <v>2</v>
      </c>
      <c r="Q559" s="8">
        <v>0</v>
      </c>
      <c r="R559" s="8">
        <v>0</v>
      </c>
      <c r="S559" s="8">
        <v>0</v>
      </c>
      <c r="T559" s="8">
        <v>0</v>
      </c>
      <c r="U559" s="8">
        <v>0</v>
      </c>
      <c r="V559" s="8">
        <v>0</v>
      </c>
      <c r="W559" s="6">
        <v>1</v>
      </c>
      <c r="X559" s="6">
        <v>1</v>
      </c>
      <c r="Y559" s="6">
        <v>0</v>
      </c>
      <c r="Z559" s="6">
        <v>3</v>
      </c>
      <c r="AB559" s="1">
        <v>24</v>
      </c>
      <c r="AC559" s="1">
        <v>18</v>
      </c>
      <c r="AD559" s="1">
        <v>0</v>
      </c>
      <c r="AE559" s="1">
        <v>3</v>
      </c>
      <c r="AF559" s="1">
        <v>11</v>
      </c>
      <c r="AG559" s="1">
        <v>61</v>
      </c>
      <c r="AH559" s="1">
        <v>2663</v>
      </c>
      <c r="AI559" s="11">
        <f t="shared" si="16"/>
        <v>7.2958904109589042</v>
      </c>
      <c r="AJ559" s="1">
        <v>0</v>
      </c>
      <c r="AK559" s="1">
        <v>1</v>
      </c>
      <c r="AL559" s="1">
        <v>0</v>
      </c>
      <c r="AM559" s="1">
        <v>0</v>
      </c>
      <c r="AN559" s="1">
        <v>0</v>
      </c>
      <c r="AO559" s="1">
        <v>1</v>
      </c>
      <c r="AP559" s="1">
        <v>0</v>
      </c>
      <c r="AQ559" s="1">
        <v>0</v>
      </c>
      <c r="AR559" s="1">
        <v>0</v>
      </c>
      <c r="AS559" s="1">
        <v>0</v>
      </c>
      <c r="AT559" s="1">
        <v>5</v>
      </c>
      <c r="AU559" s="1">
        <v>61</v>
      </c>
      <c r="AV559" s="1">
        <v>59892</v>
      </c>
    </row>
    <row r="560" spans="1:48" s="1" customFormat="1" x14ac:dyDescent="0.25">
      <c r="A560" s="1" t="str" cm="1">
        <f t="array" ref="A560">_xlfn.IFS(AG560&gt;=70,"70 and Older",AND(AG560&gt;=60,AG560&lt;70),"60-69",AND(AG560&gt;=50,AG560&lt;60),"50-59",AND(AG560&gt;=40,AG560&lt;50),"40-49",AND(AG560&gt;=30,AG560&lt;40),"30-39",AND(AG560&gt;=20,AG560&lt;30),"20-29")</f>
        <v>40-49</v>
      </c>
      <c r="B560" s="1" t="str" cm="1">
        <f t="array" ref="B560">_xlfn.IFS(AO560=1,$AO$1,AP560=1,$AP$1,AQ560=1,$AQ$1,AR560=1,$AR$1,AS560=1,$AS$1)</f>
        <v>Master</v>
      </c>
      <c r="C560" s="1" t="str" cm="1">
        <f t="array" ref="C560">_xlfn.IFS(AJ560=1,$AJ$1,AK560=1,$AK$1,AL560=1,$AL$1,AM560=1,$AM$1,AN560=1,$AN$1)</f>
        <v>Together</v>
      </c>
      <c r="D560" s="1">
        <v>0</v>
      </c>
      <c r="E560" s="1">
        <v>2</v>
      </c>
      <c r="F560" s="1" t="str" cm="1">
        <f t="array" ref="F560">_xlfn.IFS(AV560&lt;43783,"1.Low Income",AND(AV560&gt;=43783,AV560&lt;=64856),"2.Mid Income",AV560&gt;64856,"3.High Income")</f>
        <v>3.High Income</v>
      </c>
      <c r="G560" s="1" t="str" cm="1">
        <f t="array" ref="G560">_xlfn.IFS(AU560&lt;=30,"&lt;1 month",AND(AU560&gt;30,AU560&lt;=60),"1-2months",AU560&gt;60,"2months +")</f>
        <v>&lt;1 month</v>
      </c>
      <c r="H560" s="1" t="str" cm="1">
        <f t="array" ref="H560">_xlfn.IFS(AT560&lt;5,"&lt;5times",AND(AT560&gt;=5,AT560&lt;=10),"05-10times",AND(AT560&gt;=11,AT560&lt;=15),"11-15times",AT560&gt;=16,"16times or more")</f>
        <v>&lt;5times</v>
      </c>
      <c r="I560" s="1" t="s">
        <v>99</v>
      </c>
      <c r="J560" s="1" t="str">
        <f t="shared" si="17"/>
        <v>7-8 years</v>
      </c>
      <c r="K560" s="2">
        <v>369</v>
      </c>
      <c r="L560" s="2">
        <v>9</v>
      </c>
      <c r="M560" s="2">
        <v>87</v>
      </c>
      <c r="N560" s="2">
        <v>12</v>
      </c>
      <c r="O560" s="2">
        <v>14</v>
      </c>
      <c r="P560" s="2">
        <v>34</v>
      </c>
      <c r="Q560" s="8">
        <v>0</v>
      </c>
      <c r="R560" s="8">
        <v>0</v>
      </c>
      <c r="S560" s="8">
        <v>0</v>
      </c>
      <c r="T560" s="8">
        <v>0</v>
      </c>
      <c r="U560" s="8">
        <v>0</v>
      </c>
      <c r="V560" s="8">
        <v>0</v>
      </c>
      <c r="W560" s="6">
        <v>3</v>
      </c>
      <c r="X560" s="6">
        <v>6</v>
      </c>
      <c r="Y560" s="6">
        <v>2</v>
      </c>
      <c r="Z560" s="6">
        <v>8</v>
      </c>
      <c r="AB560" s="1">
        <v>311</v>
      </c>
      <c r="AC560" s="1">
        <v>186</v>
      </c>
      <c r="AD560" s="1">
        <v>0</v>
      </c>
      <c r="AE560" s="1">
        <v>3</v>
      </c>
      <c r="AF560" s="1">
        <v>11</v>
      </c>
      <c r="AG560" s="1">
        <v>45</v>
      </c>
      <c r="AH560" s="1">
        <v>2662</v>
      </c>
      <c r="AI560" s="11">
        <f t="shared" si="16"/>
        <v>7.2931506849315069</v>
      </c>
      <c r="AJ560" s="1">
        <v>0</v>
      </c>
      <c r="AK560" s="1">
        <v>0</v>
      </c>
      <c r="AL560" s="1">
        <v>0</v>
      </c>
      <c r="AM560" s="1">
        <v>1</v>
      </c>
      <c r="AN560" s="1">
        <v>0</v>
      </c>
      <c r="AO560" s="1">
        <v>0</v>
      </c>
      <c r="AP560" s="1">
        <v>0</v>
      </c>
      <c r="AQ560" s="1">
        <v>0</v>
      </c>
      <c r="AR560" s="1">
        <v>1</v>
      </c>
      <c r="AS560" s="1">
        <v>0</v>
      </c>
      <c r="AT560" s="1">
        <v>3</v>
      </c>
      <c r="AU560" s="1">
        <v>15</v>
      </c>
      <c r="AV560" s="1">
        <v>74290</v>
      </c>
    </row>
    <row r="561" spans="1:48" s="1" customFormat="1" x14ac:dyDescent="0.25">
      <c r="A561" s="1" t="str" cm="1">
        <f t="array" ref="A561">_xlfn.IFS(AG561&gt;=70,"70 and Older",AND(AG561&gt;=60,AG561&lt;70),"60-69",AND(AG561&gt;=50,AG561&lt;60),"50-59",AND(AG561&gt;=40,AG561&lt;50),"40-49",AND(AG561&gt;=30,AG561&lt;40),"30-39",AND(AG561&gt;=20,AG561&lt;30),"20-29")</f>
        <v>30-39</v>
      </c>
      <c r="B561" s="1" t="str" cm="1">
        <f t="array" ref="B561">_xlfn.IFS(AO561=1,$AO$1,AP561=1,$AP$1,AQ561=1,$AQ$1,AR561=1,$AR$1,AS561=1,$AS$1)</f>
        <v>Basic</v>
      </c>
      <c r="C561" s="1" t="str" cm="1">
        <f t="array" ref="C561">_xlfn.IFS(AJ561=1,$AJ$1,AK561=1,$AK$1,AL561=1,$AL$1,AM561=1,$AM$1,AN561=1,$AN$1)</f>
        <v>Married</v>
      </c>
      <c r="D561" s="1">
        <v>0</v>
      </c>
      <c r="E561" s="1">
        <v>0</v>
      </c>
      <c r="F561" s="1" t="str" cm="1">
        <f t="array" ref="F561">_xlfn.IFS(AV561&lt;43783,"1.Low Income",AND(AV561&gt;=43783,AV561&lt;=64856),"2.Mid Income",AV561&gt;64856,"3.High Income")</f>
        <v>3.High Income</v>
      </c>
      <c r="G561" s="1" t="str" cm="1">
        <f t="array" ref="G561">_xlfn.IFS(AU561&lt;=30,"&lt;1 month",AND(AU561&gt;30,AU561&lt;=60),"1-2months",AU561&gt;60,"2months +")</f>
        <v>2months +</v>
      </c>
      <c r="H561" s="1" t="str" cm="1">
        <f t="array" ref="H561">_xlfn.IFS(AT561&lt;5,"&lt;5times",AND(AT561&gt;=5,AT561&lt;=10),"05-10times",AND(AT561&gt;=11,AT561&lt;=15),"11-15times",AT561&gt;=16,"16times or more")</f>
        <v>&lt;5times</v>
      </c>
      <c r="I561" s="1" t="s">
        <v>99</v>
      </c>
      <c r="J561" s="1" t="str">
        <f t="shared" si="17"/>
        <v>7-8 years</v>
      </c>
      <c r="K561" s="2">
        <v>4</v>
      </c>
      <c r="L561" s="2">
        <v>1</v>
      </c>
      <c r="M561" s="2">
        <v>11</v>
      </c>
      <c r="N561" s="2">
        <v>6</v>
      </c>
      <c r="O561" s="2">
        <v>2</v>
      </c>
      <c r="P561" s="2">
        <v>2</v>
      </c>
      <c r="Q561" s="8">
        <v>0</v>
      </c>
      <c r="R561" s="8">
        <v>0</v>
      </c>
      <c r="S561" s="8">
        <v>0</v>
      </c>
      <c r="T561" s="8">
        <v>0</v>
      </c>
      <c r="U561" s="8">
        <v>0</v>
      </c>
      <c r="V561" s="8">
        <v>0</v>
      </c>
      <c r="W561" s="6">
        <v>1</v>
      </c>
      <c r="X561" s="6">
        <v>1</v>
      </c>
      <c r="Y561" s="6">
        <v>0</v>
      </c>
      <c r="Z561" s="6">
        <v>3</v>
      </c>
      <c r="AB561" s="1">
        <v>85</v>
      </c>
      <c r="AC561" s="1">
        <v>68</v>
      </c>
      <c r="AD561" s="1">
        <v>0</v>
      </c>
      <c r="AE561" s="1">
        <v>3</v>
      </c>
      <c r="AF561" s="1">
        <v>11</v>
      </c>
      <c r="AG561" s="1">
        <v>39</v>
      </c>
      <c r="AH561" s="1">
        <v>2662</v>
      </c>
      <c r="AI561" s="11">
        <f t="shared" si="16"/>
        <v>7.2931506849315069</v>
      </c>
      <c r="AJ561" s="1">
        <v>0</v>
      </c>
      <c r="AK561" s="1">
        <v>1</v>
      </c>
      <c r="AL561" s="1">
        <v>0</v>
      </c>
      <c r="AM561" s="1">
        <v>0</v>
      </c>
      <c r="AN561" s="1">
        <v>0</v>
      </c>
      <c r="AO561" s="1">
        <v>0</v>
      </c>
      <c r="AP561" s="1">
        <v>1</v>
      </c>
      <c r="AQ561" s="1">
        <v>0</v>
      </c>
      <c r="AR561" s="1">
        <v>0</v>
      </c>
      <c r="AS561" s="1">
        <v>0</v>
      </c>
      <c r="AT561" s="1">
        <v>4</v>
      </c>
      <c r="AU561" s="1">
        <v>92</v>
      </c>
      <c r="AV561" s="1">
        <v>68655</v>
      </c>
    </row>
    <row r="562" spans="1:48" s="1" customFormat="1" x14ac:dyDescent="0.25">
      <c r="A562" s="1" t="str" cm="1">
        <f t="array" ref="A562">_xlfn.IFS(AG562&gt;=70,"70 and Older",AND(AG562&gt;=60,AG562&lt;70),"60-69",AND(AG562&gt;=50,AG562&lt;60),"50-59",AND(AG562&gt;=40,AG562&lt;50),"40-49",AND(AG562&gt;=30,AG562&lt;40),"30-39",AND(AG562&gt;=20,AG562&lt;30),"20-29")</f>
        <v>40-49</v>
      </c>
      <c r="B562" s="1" t="str" cm="1">
        <f t="array" ref="B562">_xlfn.IFS(AO562=1,$AO$1,AP562=1,$AP$1,AQ562=1,$AQ$1,AR562=1,$AR$1,AS562=1,$AS$1)</f>
        <v>Graduation</v>
      </c>
      <c r="C562" s="1" t="str" cm="1">
        <f t="array" ref="C562">_xlfn.IFS(AJ562=1,$AJ$1,AK562=1,$AK$1,AL562=1,$AL$1,AM562=1,$AM$1,AN562=1,$AN$1)</f>
        <v>Together</v>
      </c>
      <c r="D562" s="1">
        <v>1</v>
      </c>
      <c r="E562" s="1">
        <v>1</v>
      </c>
      <c r="F562" s="1" t="str" cm="1">
        <f t="array" ref="F562">_xlfn.IFS(AV562&lt;43783,"1.Low Income",AND(AV562&gt;=43783,AV562&lt;=64856),"2.Mid Income",AV562&gt;64856,"3.High Income")</f>
        <v>2.Mid Income</v>
      </c>
      <c r="G562" s="1" t="str" cm="1">
        <f t="array" ref="G562">_xlfn.IFS(AU562&lt;=30,"&lt;1 month",AND(AU562&gt;30,AU562&lt;=60),"1-2months",AU562&gt;60,"2months +")</f>
        <v>&lt;1 month</v>
      </c>
      <c r="H562" s="1" t="str" cm="1">
        <f t="array" ref="H562">_xlfn.IFS(AT562&lt;5,"&lt;5times",AND(AT562&gt;=5,AT562&lt;=10),"05-10times",AND(AT562&gt;=11,AT562&lt;=15),"11-15times",AT562&gt;=16,"16times or more")</f>
        <v>&lt;5times</v>
      </c>
      <c r="I562" s="1" t="s">
        <v>99</v>
      </c>
      <c r="J562" s="1" t="str">
        <f t="shared" si="17"/>
        <v>7-8 years</v>
      </c>
      <c r="K562" s="2">
        <v>18</v>
      </c>
      <c r="L562" s="2">
        <v>2</v>
      </c>
      <c r="M562" s="2">
        <v>19</v>
      </c>
      <c r="N562" s="2">
        <v>0</v>
      </c>
      <c r="O562" s="2">
        <v>2</v>
      </c>
      <c r="P562" s="2">
        <v>6</v>
      </c>
      <c r="Q562" s="8">
        <v>0</v>
      </c>
      <c r="R562" s="8">
        <v>0</v>
      </c>
      <c r="S562" s="8">
        <v>0</v>
      </c>
      <c r="T562" s="8">
        <v>0</v>
      </c>
      <c r="U562" s="8">
        <v>0</v>
      </c>
      <c r="V562" s="8">
        <v>0</v>
      </c>
      <c r="W562" s="6">
        <v>5</v>
      </c>
      <c r="X562" s="6">
        <v>3</v>
      </c>
      <c r="Y562" s="6">
        <v>0</v>
      </c>
      <c r="Z562" s="6">
        <v>4</v>
      </c>
      <c r="AB562" s="1">
        <v>43</v>
      </c>
      <c r="AC562" s="1">
        <v>38</v>
      </c>
      <c r="AD562" s="1">
        <v>0</v>
      </c>
      <c r="AE562" s="1">
        <v>3</v>
      </c>
      <c r="AF562" s="1">
        <v>11</v>
      </c>
      <c r="AG562" s="1">
        <v>42</v>
      </c>
      <c r="AH562" s="1">
        <v>2662</v>
      </c>
      <c r="AI562" s="11">
        <f t="shared" si="16"/>
        <v>7.2931506849315069</v>
      </c>
      <c r="AJ562" s="1">
        <v>0</v>
      </c>
      <c r="AK562" s="1">
        <v>0</v>
      </c>
      <c r="AL562" s="1">
        <v>0</v>
      </c>
      <c r="AM562" s="1">
        <v>1</v>
      </c>
      <c r="AN562" s="1">
        <v>0</v>
      </c>
      <c r="AO562" s="1">
        <v>0</v>
      </c>
      <c r="AP562" s="1">
        <v>0</v>
      </c>
      <c r="AQ562" s="1">
        <v>1</v>
      </c>
      <c r="AR562" s="1">
        <v>0</v>
      </c>
      <c r="AS562" s="1">
        <v>0</v>
      </c>
      <c r="AT562" s="1">
        <v>4</v>
      </c>
      <c r="AU562" s="1">
        <v>18</v>
      </c>
      <c r="AV562" s="1">
        <v>63841</v>
      </c>
    </row>
    <row r="563" spans="1:48" s="1" customFormat="1" x14ac:dyDescent="0.25">
      <c r="A563" s="1" t="str" cm="1">
        <f t="array" ref="A563">_xlfn.IFS(AG563&gt;=70,"70 and Older",AND(AG563&gt;=60,AG563&lt;70),"60-69",AND(AG563&gt;=50,AG563&lt;60),"50-59",AND(AG563&gt;=40,AG563&lt;50),"40-49",AND(AG563&gt;=30,AG563&lt;40),"30-39",AND(AG563&gt;=20,AG563&lt;30),"20-29")</f>
        <v>30-39</v>
      </c>
      <c r="B563" s="1" t="str" cm="1">
        <f t="array" ref="B563">_xlfn.IFS(AO563=1,$AO$1,AP563=1,$AP$1,AQ563=1,$AQ$1,AR563=1,$AR$1,AS563=1,$AS$1)</f>
        <v>PhD</v>
      </c>
      <c r="C563" s="1" t="str" cm="1">
        <f t="array" ref="C563">_xlfn.IFS(AJ563=1,$AJ$1,AK563=1,$AK$1,AL563=1,$AL$1,AM563=1,$AM$1,AN563=1,$AN$1)</f>
        <v>Together</v>
      </c>
      <c r="D563" s="1">
        <v>0</v>
      </c>
      <c r="E563" s="1">
        <v>0</v>
      </c>
      <c r="F563" s="1" t="str" cm="1">
        <f t="array" ref="F563">_xlfn.IFS(AV563&lt;43783,"1.Low Income",AND(AV563&gt;=43783,AV563&lt;=64856),"2.Mid Income",AV563&gt;64856,"3.High Income")</f>
        <v>2.Mid Income</v>
      </c>
      <c r="G563" s="1" t="str" cm="1">
        <f t="array" ref="G563">_xlfn.IFS(AU563&lt;=30,"&lt;1 month",AND(AU563&gt;30,AU563&lt;=60),"1-2months",AU563&gt;60,"2months +")</f>
        <v>1-2months</v>
      </c>
      <c r="H563" s="1" t="str" cm="1">
        <f t="array" ref="H563">_xlfn.IFS(AT563&lt;5,"&lt;5times",AND(AT563&gt;=5,AT563&lt;=10),"05-10times",AND(AT563&gt;=11,AT563&lt;=15),"11-15times",AT563&gt;=16,"16times or more")</f>
        <v>05-10times</v>
      </c>
      <c r="I563" s="1" t="s">
        <v>99</v>
      </c>
      <c r="J563" s="1" t="str">
        <f t="shared" si="17"/>
        <v>7-8 years</v>
      </c>
      <c r="K563" s="2">
        <v>1</v>
      </c>
      <c r="L563" s="2">
        <v>26</v>
      </c>
      <c r="M563" s="2">
        <v>25</v>
      </c>
      <c r="N563" s="2">
        <v>17</v>
      </c>
      <c r="O563" s="2">
        <v>23</v>
      </c>
      <c r="P563" s="2">
        <v>15</v>
      </c>
      <c r="Q563" s="8">
        <v>0</v>
      </c>
      <c r="R563" s="8">
        <v>0</v>
      </c>
      <c r="S563" s="8">
        <v>0</v>
      </c>
      <c r="T563" s="8">
        <v>0</v>
      </c>
      <c r="U563" s="8">
        <v>0</v>
      </c>
      <c r="V563" s="8">
        <v>1</v>
      </c>
      <c r="W563" s="6">
        <v>1</v>
      </c>
      <c r="X563" s="6">
        <v>3</v>
      </c>
      <c r="Y563" s="6">
        <v>0</v>
      </c>
      <c r="Z563" s="6">
        <v>3</v>
      </c>
      <c r="AB563" s="1">
        <v>152</v>
      </c>
      <c r="AC563" s="1">
        <v>145</v>
      </c>
      <c r="AD563" s="1">
        <v>0</v>
      </c>
      <c r="AE563" s="1">
        <v>3</v>
      </c>
      <c r="AF563" s="1">
        <v>11</v>
      </c>
      <c r="AG563" s="1">
        <v>38</v>
      </c>
      <c r="AH563" s="1">
        <v>2662</v>
      </c>
      <c r="AI563" s="11">
        <f t="shared" si="16"/>
        <v>7.2931506849315069</v>
      </c>
      <c r="AJ563" s="1">
        <v>0</v>
      </c>
      <c r="AK563" s="1">
        <v>0</v>
      </c>
      <c r="AL563" s="1">
        <v>0</v>
      </c>
      <c r="AM563" s="1">
        <v>1</v>
      </c>
      <c r="AN563" s="1">
        <v>0</v>
      </c>
      <c r="AO563" s="1">
        <v>0</v>
      </c>
      <c r="AP563" s="1">
        <v>0</v>
      </c>
      <c r="AQ563" s="1">
        <v>0</v>
      </c>
      <c r="AR563" s="1">
        <v>0</v>
      </c>
      <c r="AS563" s="1">
        <v>1</v>
      </c>
      <c r="AT563" s="1">
        <v>5</v>
      </c>
      <c r="AU563" s="1">
        <v>38</v>
      </c>
      <c r="AV563" s="1">
        <v>58646</v>
      </c>
    </row>
    <row r="564" spans="1:48" s="1" customFormat="1" x14ac:dyDescent="0.25">
      <c r="A564" s="1" t="str" cm="1">
        <f t="array" ref="A564">_xlfn.IFS(AG564&gt;=70,"70 and Older",AND(AG564&gt;=60,AG564&lt;70),"60-69",AND(AG564&gt;=50,AG564&lt;60),"50-59",AND(AG564&gt;=40,AG564&lt;50),"40-49",AND(AG564&gt;=30,AG564&lt;40),"30-39",AND(AG564&gt;=20,AG564&lt;30),"20-29")</f>
        <v>40-49</v>
      </c>
      <c r="B564" s="1" t="str" cm="1">
        <f t="array" ref="B564">_xlfn.IFS(AO564=1,$AO$1,AP564=1,$AP$1,AQ564=1,$AQ$1,AR564=1,$AR$1,AS564=1,$AS$1)</f>
        <v>PhD</v>
      </c>
      <c r="C564" s="1" t="str" cm="1">
        <f t="array" ref="C564">_xlfn.IFS(AJ564=1,$AJ$1,AK564=1,$AK$1,AL564=1,$AL$1,AM564=1,$AM$1,AN564=1,$AN$1)</f>
        <v>Married</v>
      </c>
      <c r="D564" s="1">
        <v>1</v>
      </c>
      <c r="E564" s="1">
        <v>1</v>
      </c>
      <c r="F564" s="1" t="str" cm="1">
        <f t="array" ref="F564">_xlfn.IFS(AV564&lt;43783,"1.Low Income",AND(AV564&gt;=43783,AV564&lt;=64856),"2.Mid Income",AV564&gt;64856,"3.High Income")</f>
        <v>3.High Income</v>
      </c>
      <c r="G564" s="1" t="str" cm="1">
        <f t="array" ref="G564">_xlfn.IFS(AU564&lt;=30,"&lt;1 month",AND(AU564&gt;30,AU564&lt;=60),"1-2months",AU564&gt;60,"2months +")</f>
        <v>2months +</v>
      </c>
      <c r="H564" s="1" t="str" cm="1">
        <f t="array" ref="H564">_xlfn.IFS(AT564&lt;5,"&lt;5times",AND(AT564&gt;=5,AT564&lt;=10),"05-10times",AND(AT564&gt;=11,AT564&lt;=15),"11-15times",AT564&gt;=16,"16times or more")</f>
        <v>&lt;5times</v>
      </c>
      <c r="I564" s="1" t="s">
        <v>99</v>
      </c>
      <c r="J564" s="1" t="str">
        <f t="shared" si="17"/>
        <v>7-8 years</v>
      </c>
      <c r="K564" s="2">
        <v>11</v>
      </c>
      <c r="L564" s="2">
        <v>1</v>
      </c>
      <c r="M564" s="2">
        <v>6</v>
      </c>
      <c r="N564" s="2">
        <v>2</v>
      </c>
      <c r="O564" s="2">
        <v>1</v>
      </c>
      <c r="P564" s="2">
        <v>6</v>
      </c>
      <c r="Q564" s="8">
        <v>0</v>
      </c>
      <c r="R564" s="8">
        <v>0</v>
      </c>
      <c r="S564" s="8">
        <v>0</v>
      </c>
      <c r="T564" s="8">
        <v>0</v>
      </c>
      <c r="U564" s="8">
        <v>0</v>
      </c>
      <c r="V564" s="8">
        <v>0</v>
      </c>
      <c r="W564" s="6">
        <v>2</v>
      </c>
      <c r="X564" s="6">
        <v>1</v>
      </c>
      <c r="Y564" s="6">
        <v>1</v>
      </c>
      <c r="Z564" s="6">
        <v>2</v>
      </c>
      <c r="AB564" s="1">
        <v>381</v>
      </c>
      <c r="AC564" s="1">
        <v>358</v>
      </c>
      <c r="AD564" s="1">
        <v>0</v>
      </c>
      <c r="AE564" s="1">
        <v>3</v>
      </c>
      <c r="AF564" s="1">
        <v>11</v>
      </c>
      <c r="AG564" s="1">
        <v>44</v>
      </c>
      <c r="AH564" s="1">
        <v>2661</v>
      </c>
      <c r="AI564" s="11">
        <f t="shared" si="16"/>
        <v>7.2904109589041095</v>
      </c>
      <c r="AJ564" s="1">
        <v>0</v>
      </c>
      <c r="AK564" s="1">
        <v>1</v>
      </c>
      <c r="AL564" s="1">
        <v>0</v>
      </c>
      <c r="AM564" s="1">
        <v>0</v>
      </c>
      <c r="AN564" s="1">
        <v>0</v>
      </c>
      <c r="AO564" s="1">
        <v>0</v>
      </c>
      <c r="AP564" s="1">
        <v>0</v>
      </c>
      <c r="AQ564" s="1">
        <v>0</v>
      </c>
      <c r="AR564" s="1">
        <v>0</v>
      </c>
      <c r="AS564" s="1">
        <v>1</v>
      </c>
      <c r="AT564" s="1">
        <v>3</v>
      </c>
      <c r="AU564" s="1">
        <v>73</v>
      </c>
      <c r="AV564" s="1">
        <v>73803</v>
      </c>
    </row>
    <row r="565" spans="1:48" s="1" customFormat="1" x14ac:dyDescent="0.25">
      <c r="A565" s="1" t="str" cm="1">
        <f t="array" ref="A565">_xlfn.IFS(AG565&gt;=70,"70 and Older",AND(AG565&gt;=60,AG565&lt;70),"60-69",AND(AG565&gt;=50,AG565&lt;60),"50-59",AND(AG565&gt;=40,AG565&lt;50),"40-49",AND(AG565&gt;=30,AG565&lt;40),"30-39",AND(AG565&gt;=20,AG565&lt;30),"20-29")</f>
        <v>60-69</v>
      </c>
      <c r="B565" s="1" t="str" cm="1">
        <f t="array" ref="B565">_xlfn.IFS(AO565=1,$AO$1,AP565=1,$AP$1,AQ565=1,$AQ$1,AR565=1,$AR$1,AS565=1,$AS$1)</f>
        <v>Graduation</v>
      </c>
      <c r="C565" s="1" t="str" cm="1">
        <f t="array" ref="C565">_xlfn.IFS(AJ565=1,$AJ$1,AK565=1,$AK$1,AL565=1,$AL$1,AM565=1,$AM$1,AN565=1,$AN$1)</f>
        <v>Together</v>
      </c>
      <c r="D565" s="1">
        <v>1</v>
      </c>
      <c r="E565" s="1">
        <v>1</v>
      </c>
      <c r="F565" s="1" t="str" cm="1">
        <f t="array" ref="F565">_xlfn.IFS(AV565&lt;43783,"1.Low Income",AND(AV565&gt;=43783,AV565&lt;=64856),"2.Mid Income",AV565&gt;64856,"3.High Income")</f>
        <v>3.High Income</v>
      </c>
      <c r="G565" s="1" t="str" cm="1">
        <f t="array" ref="G565">_xlfn.IFS(AU565&lt;=30,"&lt;1 month",AND(AU565&gt;30,AU565&lt;=60),"1-2months",AU565&gt;60,"2months +")</f>
        <v>2months +</v>
      </c>
      <c r="H565" s="1" t="str" cm="1">
        <f t="array" ref="H565">_xlfn.IFS(AT565&lt;5,"&lt;5times",AND(AT565&gt;=5,AT565&lt;=10),"05-10times",AND(AT565&gt;=11,AT565&lt;=15),"11-15times",AT565&gt;=16,"16times or more")</f>
        <v>&lt;5times</v>
      </c>
      <c r="I565" s="1" t="s">
        <v>99</v>
      </c>
      <c r="J565" s="1" t="str">
        <f t="shared" si="17"/>
        <v>7-8 years</v>
      </c>
      <c r="K565" s="2">
        <v>9</v>
      </c>
      <c r="L565" s="2">
        <v>1</v>
      </c>
      <c r="M565" s="2">
        <v>4</v>
      </c>
      <c r="N565" s="2">
        <v>3</v>
      </c>
      <c r="O565" s="2">
        <v>2</v>
      </c>
      <c r="P565" s="2">
        <v>3</v>
      </c>
      <c r="Q565" s="8">
        <v>0</v>
      </c>
      <c r="R565" s="8">
        <v>0</v>
      </c>
      <c r="S565" s="8">
        <v>0</v>
      </c>
      <c r="T565" s="8">
        <v>0</v>
      </c>
      <c r="U565" s="8">
        <v>0</v>
      </c>
      <c r="V565" s="8">
        <v>0</v>
      </c>
      <c r="W565" s="6">
        <v>1</v>
      </c>
      <c r="X565" s="6">
        <v>1</v>
      </c>
      <c r="Y565" s="6">
        <v>0</v>
      </c>
      <c r="Z565" s="6">
        <v>2</v>
      </c>
      <c r="AB565" s="1">
        <v>122</v>
      </c>
      <c r="AC565" s="1">
        <v>110</v>
      </c>
      <c r="AD565" s="1">
        <v>0</v>
      </c>
      <c r="AE565" s="1">
        <v>3</v>
      </c>
      <c r="AF565" s="1">
        <v>11</v>
      </c>
      <c r="AG565" s="1">
        <v>66</v>
      </c>
      <c r="AH565" s="1">
        <v>2661</v>
      </c>
      <c r="AI565" s="11">
        <f t="shared" si="16"/>
        <v>7.2904109589041095</v>
      </c>
      <c r="AJ565" s="1">
        <v>0</v>
      </c>
      <c r="AK565" s="1">
        <v>0</v>
      </c>
      <c r="AL565" s="1">
        <v>0</v>
      </c>
      <c r="AM565" s="1">
        <v>1</v>
      </c>
      <c r="AN565" s="1">
        <v>0</v>
      </c>
      <c r="AO565" s="1">
        <v>0</v>
      </c>
      <c r="AP565" s="1">
        <v>0</v>
      </c>
      <c r="AQ565" s="1">
        <v>1</v>
      </c>
      <c r="AR565" s="1">
        <v>0</v>
      </c>
      <c r="AS565" s="1">
        <v>0</v>
      </c>
      <c r="AT565" s="1">
        <v>4</v>
      </c>
      <c r="AU565" s="1">
        <v>62</v>
      </c>
      <c r="AV565" s="1">
        <v>69508</v>
      </c>
    </row>
    <row r="566" spans="1:48" s="1" customFormat="1" x14ac:dyDescent="0.25">
      <c r="A566" s="1" t="str" cm="1">
        <f t="array" ref="A566">_xlfn.IFS(AG566&gt;=70,"70 and Older",AND(AG566&gt;=60,AG566&lt;70),"60-69",AND(AG566&gt;=50,AG566&lt;60),"50-59",AND(AG566&gt;=40,AG566&lt;50),"40-49",AND(AG566&gt;=30,AG566&lt;40),"30-39",AND(AG566&gt;=20,AG566&lt;30),"20-29")</f>
        <v>40-49</v>
      </c>
      <c r="B566" s="1" t="str" cm="1">
        <f t="array" ref="B566">_xlfn.IFS(AO566=1,$AO$1,AP566=1,$AP$1,AQ566=1,$AQ$1,AR566=1,$AR$1,AS566=1,$AS$1)</f>
        <v>Graduation</v>
      </c>
      <c r="C566" s="1" t="str" cm="1">
        <f t="array" ref="C566">_xlfn.IFS(AJ566=1,$AJ$1,AK566=1,$AK$1,AL566=1,$AL$1,AM566=1,$AM$1,AN566=1,$AN$1)</f>
        <v>Single</v>
      </c>
      <c r="D566" s="1">
        <v>1</v>
      </c>
      <c r="E566" s="1">
        <v>0</v>
      </c>
      <c r="F566" s="1" t="str" cm="1">
        <f t="array" ref="F566">_xlfn.IFS(AV566&lt;43783,"1.Low Income",AND(AV566&gt;=43783,AV566&lt;=64856),"2.Mid Income",AV566&gt;64856,"3.High Income")</f>
        <v>3.High Income</v>
      </c>
      <c r="G566" s="1" t="str" cm="1">
        <f t="array" ref="G566">_xlfn.IFS(AU566&lt;=30,"&lt;1 month",AND(AU566&gt;30,AU566&lt;=60),"1-2months",AU566&gt;60,"2months +")</f>
        <v>1-2months</v>
      </c>
      <c r="H566" s="1" t="str" cm="1">
        <f t="array" ref="H566">_xlfn.IFS(AT566&lt;5,"&lt;5times",AND(AT566&gt;=5,AT566&lt;=10),"05-10times",AND(AT566&gt;=11,AT566&lt;=15),"11-15times",AT566&gt;=16,"16times or more")</f>
        <v>&lt;5times</v>
      </c>
      <c r="I566" s="1" t="s">
        <v>99</v>
      </c>
      <c r="J566" s="1" t="str">
        <f t="shared" si="17"/>
        <v>7-8 years</v>
      </c>
      <c r="K566" s="2">
        <v>99</v>
      </c>
      <c r="L566" s="2">
        <v>13</v>
      </c>
      <c r="M566" s="2">
        <v>66</v>
      </c>
      <c r="N566" s="2">
        <v>43</v>
      </c>
      <c r="O566" s="2">
        <v>8</v>
      </c>
      <c r="P566" s="2">
        <v>4</v>
      </c>
      <c r="Q566" s="8">
        <v>0</v>
      </c>
      <c r="R566" s="8">
        <v>0</v>
      </c>
      <c r="S566" s="8">
        <v>0</v>
      </c>
      <c r="T566" s="8">
        <v>0</v>
      </c>
      <c r="U566" s="8">
        <v>0</v>
      </c>
      <c r="V566" s="8">
        <v>0</v>
      </c>
      <c r="W566" s="6">
        <v>3</v>
      </c>
      <c r="X566" s="6">
        <v>4</v>
      </c>
      <c r="Y566" s="6">
        <v>1</v>
      </c>
      <c r="Z566" s="6">
        <v>5</v>
      </c>
      <c r="AB566" s="1">
        <v>388</v>
      </c>
      <c r="AC566" s="1">
        <v>361</v>
      </c>
      <c r="AD566" s="1">
        <v>0</v>
      </c>
      <c r="AE566" s="1">
        <v>3</v>
      </c>
      <c r="AF566" s="1">
        <v>11</v>
      </c>
      <c r="AG566" s="1">
        <v>45</v>
      </c>
      <c r="AH566" s="1">
        <v>2661</v>
      </c>
      <c r="AI566" s="11">
        <f t="shared" si="16"/>
        <v>7.2904109589041095</v>
      </c>
      <c r="AJ566" s="1">
        <v>0</v>
      </c>
      <c r="AK566" s="1">
        <v>0</v>
      </c>
      <c r="AL566" s="1">
        <v>1</v>
      </c>
      <c r="AM566" s="1">
        <v>0</v>
      </c>
      <c r="AN566" s="1">
        <v>0</v>
      </c>
      <c r="AO566" s="1">
        <v>0</v>
      </c>
      <c r="AP566" s="1">
        <v>0</v>
      </c>
      <c r="AQ566" s="1">
        <v>1</v>
      </c>
      <c r="AR566" s="1">
        <v>0</v>
      </c>
      <c r="AS566" s="1">
        <v>0</v>
      </c>
      <c r="AT566" s="1">
        <v>4</v>
      </c>
      <c r="AU566" s="1">
        <v>53</v>
      </c>
      <c r="AV566" s="1">
        <v>66835</v>
      </c>
    </row>
    <row r="567" spans="1:48" s="1" customFormat="1" x14ac:dyDescent="0.25">
      <c r="A567" s="1" t="str" cm="1">
        <f t="array" ref="A567">_xlfn.IFS(AG567&gt;=70,"70 and Older",AND(AG567&gt;=60,AG567&lt;70),"60-69",AND(AG567&gt;=50,AG567&lt;60),"50-59",AND(AG567&gt;=40,AG567&lt;50),"40-49",AND(AG567&gt;=30,AG567&lt;40),"30-39",AND(AG567&gt;=20,AG567&lt;30),"20-29")</f>
        <v>70 and Older</v>
      </c>
      <c r="B567" s="1" t="str" cm="1">
        <f t="array" ref="B567">_xlfn.IFS(AO567=1,$AO$1,AP567=1,$AP$1,AQ567=1,$AQ$1,AR567=1,$AR$1,AS567=1,$AS$1)</f>
        <v>PhD</v>
      </c>
      <c r="C567" s="1" t="str" cm="1">
        <f t="array" ref="C567">_xlfn.IFS(AJ567=1,$AJ$1,AK567=1,$AK$1,AL567=1,$AL$1,AM567=1,$AM$1,AN567=1,$AN$1)</f>
        <v>Widow</v>
      </c>
      <c r="D567" s="1">
        <v>0</v>
      </c>
      <c r="E567" s="1">
        <v>2</v>
      </c>
      <c r="F567" s="1" t="str" cm="1">
        <f t="array" ref="F567">_xlfn.IFS(AV567&lt;43783,"1.Low Income",AND(AV567&gt;=43783,AV567&lt;=64856),"2.Mid Income",AV567&gt;64856,"3.High Income")</f>
        <v>3.High Income</v>
      </c>
      <c r="G567" s="1" t="str" cm="1">
        <f t="array" ref="G567">_xlfn.IFS(AU567&lt;=30,"&lt;1 month",AND(AU567&gt;30,AU567&lt;=60),"1-2months",AU567&gt;60,"2months +")</f>
        <v>1-2months</v>
      </c>
      <c r="H567" s="1" t="str" cm="1">
        <f t="array" ref="H567">_xlfn.IFS(AT567&lt;5,"&lt;5times",AND(AT567&gt;=5,AT567&lt;=10),"05-10times",AND(AT567&gt;=11,AT567&lt;=15),"11-15times",AT567&gt;=16,"16times or more")</f>
        <v>&lt;5times</v>
      </c>
      <c r="I567" s="1" t="s">
        <v>99</v>
      </c>
      <c r="J567" s="1" t="str">
        <f t="shared" si="17"/>
        <v>7-8 years</v>
      </c>
      <c r="K567" s="2">
        <v>238</v>
      </c>
      <c r="L567" s="2">
        <v>17</v>
      </c>
      <c r="M567" s="2">
        <v>68</v>
      </c>
      <c r="N567" s="2">
        <v>8</v>
      </c>
      <c r="O567" s="2">
        <v>10</v>
      </c>
      <c r="P567" s="2">
        <v>6</v>
      </c>
      <c r="Q567" s="8">
        <v>0</v>
      </c>
      <c r="R567" s="8">
        <v>0</v>
      </c>
      <c r="S567" s="8">
        <v>0</v>
      </c>
      <c r="T567" s="8">
        <v>1</v>
      </c>
      <c r="U567" s="8">
        <v>0</v>
      </c>
      <c r="V567" s="8">
        <v>0</v>
      </c>
      <c r="W567" s="6">
        <v>3</v>
      </c>
      <c r="X567" s="6">
        <v>6</v>
      </c>
      <c r="Y567" s="6">
        <v>2</v>
      </c>
      <c r="Z567" s="6">
        <v>5</v>
      </c>
      <c r="AB567" s="1">
        <v>433</v>
      </c>
      <c r="AC567" s="1">
        <v>399</v>
      </c>
      <c r="AD567" s="1">
        <v>1</v>
      </c>
      <c r="AE567" s="1">
        <v>3</v>
      </c>
      <c r="AF567" s="1">
        <v>11</v>
      </c>
      <c r="AG567" s="1">
        <v>71</v>
      </c>
      <c r="AH567" s="1">
        <v>2661</v>
      </c>
      <c r="AI567" s="11">
        <f t="shared" si="16"/>
        <v>7.2904109589041095</v>
      </c>
      <c r="AJ567" s="1">
        <v>0</v>
      </c>
      <c r="AK567" s="1">
        <v>0</v>
      </c>
      <c r="AL567" s="1">
        <v>0</v>
      </c>
      <c r="AM567" s="1">
        <v>0</v>
      </c>
      <c r="AN567" s="1">
        <v>1</v>
      </c>
      <c r="AO567" s="1">
        <v>0</v>
      </c>
      <c r="AP567" s="1">
        <v>0</v>
      </c>
      <c r="AQ567" s="1">
        <v>0</v>
      </c>
      <c r="AR567" s="1">
        <v>0</v>
      </c>
      <c r="AS567" s="1">
        <v>1</v>
      </c>
      <c r="AT567" s="1">
        <v>4</v>
      </c>
      <c r="AU567" s="1">
        <v>41</v>
      </c>
      <c r="AV567" s="1">
        <v>66480</v>
      </c>
    </row>
    <row r="568" spans="1:48" s="1" customFormat="1" x14ac:dyDescent="0.25">
      <c r="A568" s="1" t="str" cm="1">
        <f t="array" ref="A568">_xlfn.IFS(AG568&gt;=70,"70 and Older",AND(AG568&gt;=60,AG568&lt;70),"60-69",AND(AG568&gt;=50,AG568&lt;60),"50-59",AND(AG568&gt;=40,AG568&lt;50),"40-49",AND(AG568&gt;=30,AG568&lt;40),"30-39",AND(AG568&gt;=20,AG568&lt;30),"20-29")</f>
        <v>60-69</v>
      </c>
      <c r="B568" s="1" t="str" cm="1">
        <f t="array" ref="B568">_xlfn.IFS(AO568=1,$AO$1,AP568=1,$AP$1,AQ568=1,$AQ$1,AR568=1,$AR$1,AS568=1,$AS$1)</f>
        <v>Graduation</v>
      </c>
      <c r="C568" s="1" t="str" cm="1">
        <f t="array" ref="C568">_xlfn.IFS(AJ568=1,$AJ$1,AK568=1,$AK$1,AL568=1,$AL$1,AM568=1,$AM$1,AN568=1,$AN$1)</f>
        <v>Together</v>
      </c>
      <c r="D568" s="1">
        <v>0</v>
      </c>
      <c r="E568" s="1">
        <v>1</v>
      </c>
      <c r="F568" s="1" t="str" cm="1">
        <f t="array" ref="F568">_xlfn.IFS(AV568&lt;43783,"1.Low Income",AND(AV568&gt;=43783,AV568&lt;=64856),"2.Mid Income",AV568&gt;64856,"3.High Income")</f>
        <v>3.High Income</v>
      </c>
      <c r="G568" s="1" t="str" cm="1">
        <f t="array" ref="G568">_xlfn.IFS(AU568&lt;=30,"&lt;1 month",AND(AU568&gt;30,AU568&lt;=60),"1-2months",AU568&gt;60,"2months +")</f>
        <v>2months +</v>
      </c>
      <c r="H568" s="1" t="str" cm="1">
        <f t="array" ref="H568">_xlfn.IFS(AT568&lt;5,"&lt;5times",AND(AT568&gt;=5,AT568&lt;=10),"05-10times",AND(AT568&gt;=11,AT568&lt;=15),"11-15times",AT568&gt;=16,"16times or more")</f>
        <v>&lt;5times</v>
      </c>
      <c r="I568" s="1" t="s">
        <v>99</v>
      </c>
      <c r="J568" s="1" t="str">
        <f t="shared" si="17"/>
        <v>7-8 years</v>
      </c>
      <c r="K568" s="2">
        <v>87</v>
      </c>
      <c r="L568" s="2">
        <v>3</v>
      </c>
      <c r="M568" s="2">
        <v>25</v>
      </c>
      <c r="N568" s="2">
        <v>3</v>
      </c>
      <c r="O568" s="2">
        <v>2</v>
      </c>
      <c r="P568" s="2">
        <v>13</v>
      </c>
      <c r="Q568" s="8">
        <v>0</v>
      </c>
      <c r="R568" s="8">
        <v>0</v>
      </c>
      <c r="S568" s="8">
        <v>0</v>
      </c>
      <c r="T568" s="8">
        <v>0</v>
      </c>
      <c r="U568" s="8">
        <v>0</v>
      </c>
      <c r="V568" s="8">
        <v>0</v>
      </c>
      <c r="W568" s="6">
        <v>2</v>
      </c>
      <c r="X568" s="6">
        <v>3</v>
      </c>
      <c r="Y568" s="6">
        <v>0</v>
      </c>
      <c r="Z568" s="6">
        <v>4</v>
      </c>
      <c r="AB568" s="1">
        <v>122</v>
      </c>
      <c r="AC568" s="1">
        <v>110</v>
      </c>
      <c r="AD568" s="1">
        <v>0</v>
      </c>
      <c r="AE568" s="1">
        <v>3</v>
      </c>
      <c r="AF568" s="1">
        <v>11</v>
      </c>
      <c r="AG568" s="1">
        <v>66</v>
      </c>
      <c r="AH568" s="1">
        <v>2661</v>
      </c>
      <c r="AI568" s="11">
        <f t="shared" si="16"/>
        <v>7.2904109589041095</v>
      </c>
      <c r="AJ568" s="1">
        <v>0</v>
      </c>
      <c r="AK568" s="1">
        <v>0</v>
      </c>
      <c r="AL568" s="1">
        <v>0</v>
      </c>
      <c r="AM568" s="1">
        <v>1</v>
      </c>
      <c r="AN568" s="1">
        <v>0</v>
      </c>
      <c r="AO568" s="1">
        <v>0</v>
      </c>
      <c r="AP568" s="1">
        <v>0</v>
      </c>
      <c r="AQ568" s="1">
        <v>1</v>
      </c>
      <c r="AR568" s="1">
        <v>0</v>
      </c>
      <c r="AS568" s="1">
        <v>0</v>
      </c>
      <c r="AT568" s="1">
        <v>4</v>
      </c>
      <c r="AU568" s="1">
        <v>63</v>
      </c>
      <c r="AV568" s="1">
        <v>65463</v>
      </c>
    </row>
    <row r="569" spans="1:48" s="1" customFormat="1" x14ac:dyDescent="0.25">
      <c r="A569" s="1" t="str" cm="1">
        <f t="array" ref="A569">_xlfn.IFS(AG569&gt;=70,"70 and Older",AND(AG569&gt;=60,AG569&lt;70),"60-69",AND(AG569&gt;=50,AG569&lt;60),"50-59",AND(AG569&gt;=40,AG569&lt;50),"40-49",AND(AG569&gt;=30,AG569&lt;40),"30-39",AND(AG569&gt;=20,AG569&lt;30),"20-29")</f>
        <v>50-59</v>
      </c>
      <c r="B569" s="1" t="str" cm="1">
        <f t="array" ref="B569">_xlfn.IFS(AO569=1,$AO$1,AP569=1,$AP$1,AQ569=1,$AQ$1,AR569=1,$AR$1,AS569=1,$AS$1)</f>
        <v>Graduation</v>
      </c>
      <c r="C569" s="1" t="str" cm="1">
        <f t="array" ref="C569">_xlfn.IFS(AJ569=1,$AJ$1,AK569=1,$AK$1,AL569=1,$AL$1,AM569=1,$AM$1,AN569=1,$AN$1)</f>
        <v>Married</v>
      </c>
      <c r="D569" s="1">
        <v>0</v>
      </c>
      <c r="E569" s="1">
        <v>1</v>
      </c>
      <c r="F569" s="1" t="str" cm="1">
        <f t="array" ref="F569">_xlfn.IFS(AV569&lt;43783,"1.Low Income",AND(AV569&gt;=43783,AV569&lt;=64856),"2.Mid Income",AV569&gt;64856,"3.High Income")</f>
        <v>3.High Income</v>
      </c>
      <c r="G569" s="1" t="str" cm="1">
        <f t="array" ref="G569">_xlfn.IFS(AU569&lt;=30,"&lt;1 month",AND(AU569&gt;30,AU569&lt;=60),"1-2months",AU569&gt;60,"2months +")</f>
        <v>&lt;1 month</v>
      </c>
      <c r="H569" s="1" t="str" cm="1">
        <f t="array" ref="H569">_xlfn.IFS(AT569&lt;5,"&lt;5times",AND(AT569&gt;=5,AT569&lt;=10),"05-10times",AND(AT569&gt;=11,AT569&lt;=15),"11-15times",AT569&gt;=16,"16times or more")</f>
        <v>&lt;5times</v>
      </c>
      <c r="I569" s="1" t="s">
        <v>99</v>
      </c>
      <c r="J569" s="1" t="str">
        <f t="shared" si="17"/>
        <v>7-8 years</v>
      </c>
      <c r="K569" s="2">
        <v>753</v>
      </c>
      <c r="L569" s="2">
        <v>43</v>
      </c>
      <c r="M569" s="2">
        <v>226</v>
      </c>
      <c r="N569" s="2">
        <v>69</v>
      </c>
      <c r="O569" s="2">
        <v>10</v>
      </c>
      <c r="P569" s="2">
        <v>204</v>
      </c>
      <c r="Q569" s="8">
        <v>0</v>
      </c>
      <c r="R569" s="8">
        <v>0</v>
      </c>
      <c r="S569" s="8">
        <v>0</v>
      </c>
      <c r="T569" s="8">
        <v>0</v>
      </c>
      <c r="U569" s="8">
        <v>0</v>
      </c>
      <c r="V569" s="8">
        <v>0</v>
      </c>
      <c r="W569" s="6">
        <v>2</v>
      </c>
      <c r="X569" s="6">
        <v>8</v>
      </c>
      <c r="Y569" s="6">
        <v>5</v>
      </c>
      <c r="Z569" s="6">
        <v>13</v>
      </c>
      <c r="AB569" s="1">
        <v>1698</v>
      </c>
      <c r="AC569" s="1">
        <v>1449</v>
      </c>
      <c r="AD569" s="1">
        <v>0</v>
      </c>
      <c r="AE569" s="1">
        <v>3</v>
      </c>
      <c r="AF569" s="1">
        <v>11</v>
      </c>
      <c r="AG569" s="1">
        <v>55</v>
      </c>
      <c r="AH569" s="1">
        <v>2660</v>
      </c>
      <c r="AI569" s="11">
        <f t="shared" si="16"/>
        <v>7.2876712328767121</v>
      </c>
      <c r="AJ569" s="1">
        <v>0</v>
      </c>
      <c r="AK569" s="1">
        <v>1</v>
      </c>
      <c r="AL569" s="1">
        <v>0</v>
      </c>
      <c r="AM569" s="1">
        <v>0</v>
      </c>
      <c r="AN569" s="1">
        <v>0</v>
      </c>
      <c r="AO569" s="1">
        <v>0</v>
      </c>
      <c r="AP569" s="1">
        <v>0</v>
      </c>
      <c r="AQ569" s="1">
        <v>1</v>
      </c>
      <c r="AR569" s="1">
        <v>0</v>
      </c>
      <c r="AS569" s="1">
        <v>0</v>
      </c>
      <c r="AT569" s="1">
        <v>2</v>
      </c>
      <c r="AU569" s="1">
        <v>14</v>
      </c>
      <c r="AV569" s="1">
        <v>78939</v>
      </c>
    </row>
    <row r="570" spans="1:48" s="1" customFormat="1" x14ac:dyDescent="0.25">
      <c r="A570" s="1" t="str" cm="1">
        <f t="array" ref="A570">_xlfn.IFS(AG570&gt;=70,"70 and Older",AND(AG570&gt;=60,AG570&lt;70),"60-69",AND(AG570&gt;=50,AG570&lt;60),"50-59",AND(AG570&gt;=40,AG570&lt;50),"40-49",AND(AG570&gt;=30,AG570&lt;40),"30-39",AND(AG570&gt;=20,AG570&lt;30),"20-29")</f>
        <v>60-69</v>
      </c>
      <c r="B570" s="1" t="str" cm="1">
        <f t="array" ref="B570">_xlfn.IFS(AO570=1,$AO$1,AP570=1,$AP$1,AQ570=1,$AQ$1,AR570=1,$AR$1,AS570=1,$AS$1)</f>
        <v>Graduation</v>
      </c>
      <c r="C570" s="1" t="str" cm="1">
        <f t="array" ref="C570">_xlfn.IFS(AJ570=1,$AJ$1,AK570=1,$AK$1,AL570=1,$AL$1,AM570=1,$AM$1,AN570=1,$AN$1)</f>
        <v>Married</v>
      </c>
      <c r="D570" s="1">
        <v>0</v>
      </c>
      <c r="E570" s="1">
        <v>1</v>
      </c>
      <c r="F570" s="1" t="str" cm="1">
        <f t="array" ref="F570">_xlfn.IFS(AV570&lt;43783,"1.Low Income",AND(AV570&gt;=43783,AV570&lt;=64856),"2.Mid Income",AV570&gt;64856,"3.High Income")</f>
        <v>3.High Income</v>
      </c>
      <c r="G570" s="1" t="str" cm="1">
        <f t="array" ref="G570">_xlfn.IFS(AU570&lt;=30,"&lt;1 month",AND(AU570&gt;30,AU570&lt;=60),"1-2months",AU570&gt;60,"2months +")</f>
        <v>1-2months</v>
      </c>
      <c r="H570" s="1" t="str" cm="1">
        <f t="array" ref="H570">_xlfn.IFS(AT570&lt;5,"&lt;5times",AND(AT570&gt;=5,AT570&lt;=10),"05-10times",AND(AT570&gt;=11,AT570&lt;=15),"11-15times",AT570&gt;=16,"16times or more")</f>
        <v>&lt;5times</v>
      </c>
      <c r="I570" s="1" t="s">
        <v>99</v>
      </c>
      <c r="J570" s="1" t="str">
        <f t="shared" si="17"/>
        <v>7-8 years</v>
      </c>
      <c r="K570" s="2">
        <v>198</v>
      </c>
      <c r="L570" s="2">
        <v>2</v>
      </c>
      <c r="M570" s="2">
        <v>43</v>
      </c>
      <c r="N570" s="2">
        <v>0</v>
      </c>
      <c r="O570" s="2">
        <v>12</v>
      </c>
      <c r="P570" s="2">
        <v>20</v>
      </c>
      <c r="Q570" s="8">
        <v>0</v>
      </c>
      <c r="R570" s="8">
        <v>0</v>
      </c>
      <c r="S570" s="8">
        <v>0</v>
      </c>
      <c r="T570" s="8">
        <v>1</v>
      </c>
      <c r="U570" s="8">
        <v>0</v>
      </c>
      <c r="V570" s="8">
        <v>0</v>
      </c>
      <c r="W570" s="6">
        <v>3</v>
      </c>
      <c r="X570" s="6">
        <v>4</v>
      </c>
      <c r="Y570" s="6">
        <v>1</v>
      </c>
      <c r="Z570" s="6">
        <v>6</v>
      </c>
      <c r="AB570" s="1">
        <v>538</v>
      </c>
      <c r="AC570" s="1">
        <v>490</v>
      </c>
      <c r="AD570" s="1">
        <v>0</v>
      </c>
      <c r="AE570" s="1">
        <v>3</v>
      </c>
      <c r="AF570" s="1">
        <v>11</v>
      </c>
      <c r="AG570" s="1">
        <v>67</v>
      </c>
      <c r="AH570" s="1">
        <v>2660</v>
      </c>
      <c r="AI570" s="11">
        <f t="shared" si="16"/>
        <v>7.2876712328767121</v>
      </c>
      <c r="AJ570" s="1">
        <v>0</v>
      </c>
      <c r="AK570" s="1">
        <v>1</v>
      </c>
      <c r="AL570" s="1">
        <v>0</v>
      </c>
      <c r="AM570" s="1">
        <v>0</v>
      </c>
      <c r="AN570" s="1">
        <v>0</v>
      </c>
      <c r="AO570" s="1">
        <v>0</v>
      </c>
      <c r="AP570" s="1">
        <v>0</v>
      </c>
      <c r="AQ570" s="1">
        <v>1</v>
      </c>
      <c r="AR570" s="1">
        <v>0</v>
      </c>
      <c r="AS570" s="1">
        <v>0</v>
      </c>
      <c r="AT570" s="1">
        <v>3</v>
      </c>
      <c r="AU570" s="1">
        <v>32</v>
      </c>
      <c r="AV570" s="1">
        <v>70440</v>
      </c>
    </row>
    <row r="571" spans="1:48" s="1" customFormat="1" x14ac:dyDescent="0.25">
      <c r="A571" s="1" t="str" cm="1">
        <f t="array" ref="A571">_xlfn.IFS(AG571&gt;=70,"70 and Older",AND(AG571&gt;=60,AG571&lt;70),"60-69",AND(AG571&gt;=50,AG571&lt;60),"50-59",AND(AG571&gt;=40,AG571&lt;50),"40-49",AND(AG571&gt;=30,AG571&lt;40),"30-39",AND(AG571&gt;=20,AG571&lt;30),"20-29")</f>
        <v>30-39</v>
      </c>
      <c r="B571" s="1" t="str" cm="1">
        <f t="array" ref="B571">_xlfn.IFS(AO571=1,$AO$1,AP571=1,$AP$1,AQ571=1,$AQ$1,AR571=1,$AR$1,AS571=1,$AS$1)</f>
        <v>PhD</v>
      </c>
      <c r="C571" s="1" t="str" cm="1">
        <f t="array" ref="C571">_xlfn.IFS(AJ571=1,$AJ$1,AK571=1,$AK$1,AL571=1,$AL$1,AM571=1,$AM$1,AN571=1,$AN$1)</f>
        <v>Single</v>
      </c>
      <c r="D571" s="1">
        <v>0</v>
      </c>
      <c r="E571" s="1">
        <v>1</v>
      </c>
      <c r="F571" s="1" t="str" cm="1">
        <f t="array" ref="F571">_xlfn.IFS(AV571&lt;43783,"1.Low Income",AND(AV571&gt;=43783,AV571&lt;=64856),"2.Mid Income",AV571&gt;64856,"3.High Income")</f>
        <v>3.High Income</v>
      </c>
      <c r="G571" s="1" t="str" cm="1">
        <f t="array" ref="G571">_xlfn.IFS(AU571&lt;=30,"&lt;1 month",AND(AU571&gt;30,AU571&lt;=60),"1-2months",AU571&gt;60,"2months +")</f>
        <v>&lt;1 month</v>
      </c>
      <c r="H571" s="1" t="str" cm="1">
        <f t="array" ref="H571">_xlfn.IFS(AT571&lt;5,"&lt;5times",AND(AT571&gt;=5,AT571&lt;=10),"05-10times",AND(AT571&gt;=11,AT571&lt;=15),"11-15times",AT571&gt;=16,"16times or more")</f>
        <v>&lt;5times</v>
      </c>
      <c r="I571" s="1" t="s">
        <v>99</v>
      </c>
      <c r="J571" s="1" t="str">
        <f t="shared" si="17"/>
        <v>7-8 years</v>
      </c>
      <c r="K571" s="2">
        <v>9</v>
      </c>
      <c r="L571" s="2">
        <v>7</v>
      </c>
      <c r="M571" s="2">
        <v>13</v>
      </c>
      <c r="N571" s="2">
        <v>3</v>
      </c>
      <c r="O571" s="2">
        <v>2</v>
      </c>
      <c r="P571" s="2">
        <v>20</v>
      </c>
      <c r="Q571" s="8">
        <v>0</v>
      </c>
      <c r="R571" s="8">
        <v>0</v>
      </c>
      <c r="S571" s="8">
        <v>0</v>
      </c>
      <c r="T571" s="8">
        <v>0</v>
      </c>
      <c r="U571" s="8">
        <v>0</v>
      </c>
      <c r="V571" s="8">
        <v>0</v>
      </c>
      <c r="W571" s="6">
        <v>1</v>
      </c>
      <c r="X571" s="6">
        <v>1</v>
      </c>
      <c r="Y571" s="6">
        <v>1</v>
      </c>
      <c r="Z571" s="6">
        <v>2</v>
      </c>
      <c r="AB571" s="1">
        <v>149</v>
      </c>
      <c r="AC571" s="1">
        <v>138</v>
      </c>
      <c r="AD571" s="1">
        <v>0</v>
      </c>
      <c r="AE571" s="1">
        <v>3</v>
      </c>
      <c r="AF571" s="1">
        <v>11</v>
      </c>
      <c r="AG571" s="1">
        <v>34</v>
      </c>
      <c r="AH571" s="1">
        <v>2660</v>
      </c>
      <c r="AI571" s="11">
        <f t="shared" si="16"/>
        <v>7.2876712328767121</v>
      </c>
      <c r="AJ571" s="1">
        <v>0</v>
      </c>
      <c r="AK571" s="1">
        <v>0</v>
      </c>
      <c r="AL571" s="1">
        <v>1</v>
      </c>
      <c r="AM571" s="1">
        <v>0</v>
      </c>
      <c r="AN571" s="1">
        <v>0</v>
      </c>
      <c r="AO571" s="1">
        <v>0</v>
      </c>
      <c r="AP571" s="1">
        <v>0</v>
      </c>
      <c r="AQ571" s="1">
        <v>0</v>
      </c>
      <c r="AR571" s="1">
        <v>0</v>
      </c>
      <c r="AS571" s="1">
        <v>1</v>
      </c>
      <c r="AT571" s="1">
        <v>4</v>
      </c>
      <c r="AU571" s="1">
        <v>27</v>
      </c>
      <c r="AV571" s="1">
        <v>68743</v>
      </c>
    </row>
    <row r="572" spans="1:48" s="1" customFormat="1" x14ac:dyDescent="0.25">
      <c r="A572" s="1" t="str" cm="1">
        <f t="array" ref="A572">_xlfn.IFS(AG572&gt;=70,"70 and Older",AND(AG572&gt;=60,AG572&lt;70),"60-69",AND(AG572&gt;=50,AG572&lt;60),"50-59",AND(AG572&gt;=40,AG572&lt;50),"40-49",AND(AG572&gt;=30,AG572&lt;40),"30-39",AND(AG572&gt;=20,AG572&lt;30),"20-29")</f>
        <v>60-69</v>
      </c>
      <c r="B572" s="1" t="str" cm="1">
        <f t="array" ref="B572">_xlfn.IFS(AO572=1,$AO$1,AP572=1,$AP$1,AQ572=1,$AQ$1,AR572=1,$AR$1,AS572=1,$AS$1)</f>
        <v>2nd Cycle</v>
      </c>
      <c r="C572" s="1" t="str" cm="1">
        <f t="array" ref="C572">_xlfn.IFS(AJ572=1,$AJ$1,AK572=1,$AK$1,AL572=1,$AL$1,AM572=1,$AM$1,AN572=1,$AN$1)</f>
        <v>Divorced</v>
      </c>
      <c r="D572" s="1">
        <v>1</v>
      </c>
      <c r="E572" s="1">
        <v>1</v>
      </c>
      <c r="F572" s="1" t="str" cm="1">
        <f t="array" ref="F572">_xlfn.IFS(AV572&lt;43783,"1.Low Income",AND(AV572&gt;=43783,AV572&lt;=64856),"2.Mid Income",AV572&gt;64856,"3.High Income")</f>
        <v>3.High Income</v>
      </c>
      <c r="G572" s="1" t="str" cm="1">
        <f t="array" ref="G572">_xlfn.IFS(AU572&lt;=30,"&lt;1 month",AND(AU572&gt;30,AU572&lt;=60),"1-2months",AU572&gt;60,"2months +")</f>
        <v>&lt;1 month</v>
      </c>
      <c r="H572" s="1" t="str" cm="1">
        <f t="array" ref="H572">_xlfn.IFS(AT572&lt;5,"&lt;5times",AND(AT572&gt;=5,AT572&lt;=10),"05-10times",AND(AT572&gt;=11,AT572&lt;=15),"11-15times",AT572&gt;=16,"16times or more")</f>
        <v>&lt;5times</v>
      </c>
      <c r="I572" s="1" t="s">
        <v>99</v>
      </c>
      <c r="J572" s="1" t="str">
        <f t="shared" si="17"/>
        <v>7-8 years</v>
      </c>
      <c r="K572" s="2">
        <v>12</v>
      </c>
      <c r="L572" s="2">
        <v>0</v>
      </c>
      <c r="M572" s="2">
        <v>4</v>
      </c>
      <c r="N572" s="2">
        <v>0</v>
      </c>
      <c r="O572" s="2">
        <v>0</v>
      </c>
      <c r="P572" s="2">
        <v>1</v>
      </c>
      <c r="Q572" s="8">
        <v>0</v>
      </c>
      <c r="R572" s="8">
        <v>0</v>
      </c>
      <c r="S572" s="8">
        <v>0</v>
      </c>
      <c r="T572" s="8">
        <v>0</v>
      </c>
      <c r="U572" s="8">
        <v>0</v>
      </c>
      <c r="V572" s="8">
        <v>0</v>
      </c>
      <c r="W572" s="6">
        <v>1</v>
      </c>
      <c r="X572" s="6">
        <v>1</v>
      </c>
      <c r="Y572" s="6">
        <v>0</v>
      </c>
      <c r="Z572" s="6">
        <v>2</v>
      </c>
      <c r="AB572" s="1">
        <v>494</v>
      </c>
      <c r="AC572" s="1">
        <v>467</v>
      </c>
      <c r="AD572" s="1">
        <v>0</v>
      </c>
      <c r="AE572" s="1">
        <v>3</v>
      </c>
      <c r="AF572" s="1">
        <v>11</v>
      </c>
      <c r="AG572" s="1">
        <v>65</v>
      </c>
      <c r="AH572" s="1">
        <v>2660</v>
      </c>
      <c r="AI572" s="11">
        <f t="shared" si="16"/>
        <v>7.2876712328767121</v>
      </c>
      <c r="AJ572" s="1">
        <v>1</v>
      </c>
      <c r="AK572" s="1">
        <v>0</v>
      </c>
      <c r="AL572" s="1">
        <v>0</v>
      </c>
      <c r="AM572" s="1">
        <v>0</v>
      </c>
      <c r="AN572" s="1">
        <v>0</v>
      </c>
      <c r="AO572" s="1">
        <v>1</v>
      </c>
      <c r="AP572" s="1">
        <v>0</v>
      </c>
      <c r="AQ572" s="1">
        <v>0</v>
      </c>
      <c r="AR572" s="1">
        <v>0</v>
      </c>
      <c r="AS572" s="1">
        <v>0</v>
      </c>
      <c r="AT572" s="1">
        <v>4</v>
      </c>
      <c r="AU572" s="1">
        <v>13</v>
      </c>
      <c r="AV572" s="1">
        <v>65526</v>
      </c>
    </row>
    <row r="573" spans="1:48" s="1" customFormat="1" x14ac:dyDescent="0.25">
      <c r="A573" s="1" t="str" cm="1">
        <f t="array" ref="A573">_xlfn.IFS(AG573&gt;=70,"70 and Older",AND(AG573&gt;=60,AG573&lt;70),"60-69",AND(AG573&gt;=50,AG573&lt;60),"50-59",AND(AG573&gt;=40,AG573&lt;50),"40-49",AND(AG573&gt;=30,AG573&lt;40),"30-39",AND(AG573&gt;=20,AG573&lt;30),"20-29")</f>
        <v>50-59</v>
      </c>
      <c r="B573" s="1" t="str" cm="1">
        <f t="array" ref="B573">_xlfn.IFS(AO573=1,$AO$1,AP573=1,$AP$1,AQ573=1,$AQ$1,AR573=1,$AR$1,AS573=1,$AS$1)</f>
        <v>Graduation</v>
      </c>
      <c r="C573" s="1" t="str" cm="1">
        <f t="array" ref="C573">_xlfn.IFS(AJ573=1,$AJ$1,AK573=1,$AK$1,AL573=1,$AL$1,AM573=1,$AM$1,AN573=1,$AN$1)</f>
        <v>Divorced</v>
      </c>
      <c r="D573" s="1">
        <v>1</v>
      </c>
      <c r="E573" s="1">
        <v>0</v>
      </c>
      <c r="F573" s="1" t="str" cm="1">
        <f t="array" ref="F573">_xlfn.IFS(AV573&lt;43783,"1.Low Income",AND(AV573&gt;=43783,AV573&lt;=64856),"2.Mid Income",AV573&gt;64856,"3.High Income")</f>
        <v>2.Mid Income</v>
      </c>
      <c r="G573" s="1" t="str" cm="1">
        <f t="array" ref="G573">_xlfn.IFS(AU573&lt;=30,"&lt;1 month",AND(AU573&gt;30,AU573&lt;=60),"1-2months",AU573&gt;60,"2months +")</f>
        <v>&lt;1 month</v>
      </c>
      <c r="H573" s="1" t="str" cm="1">
        <f t="array" ref="H573">_xlfn.IFS(AT573&lt;5,"&lt;5times",AND(AT573&gt;=5,AT573&lt;=10),"05-10times",AND(AT573&gt;=11,AT573&lt;=15),"11-15times",AT573&gt;=16,"16times or more")</f>
        <v>05-10times</v>
      </c>
      <c r="I573" s="1" t="s">
        <v>99</v>
      </c>
      <c r="J573" s="1" t="str">
        <f t="shared" si="17"/>
        <v>7-8 years</v>
      </c>
      <c r="K573" s="2">
        <v>8</v>
      </c>
      <c r="L573" s="2">
        <v>15</v>
      </c>
      <c r="M573" s="2">
        <v>27</v>
      </c>
      <c r="N573" s="2">
        <v>0</v>
      </c>
      <c r="O573" s="2">
        <v>20</v>
      </c>
      <c r="P573" s="2">
        <v>33</v>
      </c>
      <c r="Q573" s="8">
        <v>0</v>
      </c>
      <c r="R573" s="8">
        <v>0</v>
      </c>
      <c r="S573" s="8">
        <v>1</v>
      </c>
      <c r="T573" s="8">
        <v>0</v>
      </c>
      <c r="U573" s="8">
        <v>0</v>
      </c>
      <c r="V573" s="8">
        <v>0</v>
      </c>
      <c r="W573" s="6">
        <v>2</v>
      </c>
      <c r="X573" s="6">
        <v>3</v>
      </c>
      <c r="Y573" s="6">
        <v>1</v>
      </c>
      <c r="Z573" s="6">
        <v>2</v>
      </c>
      <c r="AB573" s="1">
        <v>350</v>
      </c>
      <c r="AC573" s="1">
        <v>259</v>
      </c>
      <c r="AD573" s="1">
        <v>1</v>
      </c>
      <c r="AE573" s="1">
        <v>3</v>
      </c>
      <c r="AF573" s="1">
        <v>11</v>
      </c>
      <c r="AG573" s="1">
        <v>56</v>
      </c>
      <c r="AH573" s="1">
        <v>2660</v>
      </c>
      <c r="AI573" s="11">
        <f t="shared" si="16"/>
        <v>7.2876712328767121</v>
      </c>
      <c r="AJ573" s="1">
        <v>1</v>
      </c>
      <c r="AK573" s="1">
        <v>0</v>
      </c>
      <c r="AL573" s="1">
        <v>0</v>
      </c>
      <c r="AM573" s="1">
        <v>0</v>
      </c>
      <c r="AN573" s="1">
        <v>0</v>
      </c>
      <c r="AO573" s="1">
        <v>0</v>
      </c>
      <c r="AP573" s="1">
        <v>0</v>
      </c>
      <c r="AQ573" s="1">
        <v>1</v>
      </c>
      <c r="AR573" s="1">
        <v>0</v>
      </c>
      <c r="AS573" s="1">
        <v>0</v>
      </c>
      <c r="AT573" s="1">
        <v>5</v>
      </c>
      <c r="AU573" s="1">
        <v>30</v>
      </c>
      <c r="AV573" s="1">
        <v>61825</v>
      </c>
    </row>
    <row r="574" spans="1:48" s="1" customFormat="1" x14ac:dyDescent="0.25">
      <c r="A574" s="1" t="str" cm="1">
        <f t="array" ref="A574">_xlfn.IFS(AG574&gt;=70,"70 and Older",AND(AG574&gt;=60,AG574&lt;70),"60-69",AND(AG574&gt;=50,AG574&lt;60),"50-59",AND(AG574&gt;=40,AG574&lt;50),"40-49",AND(AG574&gt;=30,AG574&lt;40),"30-39",AND(AG574&gt;=20,AG574&lt;30),"20-29")</f>
        <v>30-39</v>
      </c>
      <c r="B574" s="1" t="str" cm="1">
        <f t="array" ref="B574">_xlfn.IFS(AO574=1,$AO$1,AP574=1,$AP$1,AQ574=1,$AQ$1,AR574=1,$AR$1,AS574=1,$AS$1)</f>
        <v>Graduation</v>
      </c>
      <c r="C574" s="1" t="str" cm="1">
        <f t="array" ref="C574">_xlfn.IFS(AJ574=1,$AJ$1,AK574=1,$AK$1,AL574=1,$AL$1,AM574=1,$AM$1,AN574=1,$AN$1)</f>
        <v>Single</v>
      </c>
      <c r="D574" s="1">
        <v>1</v>
      </c>
      <c r="E574" s="1">
        <v>0</v>
      </c>
      <c r="F574" s="1" t="str" cm="1">
        <f t="array" ref="F574">_xlfn.IFS(AV574&lt;43783,"1.Low Income",AND(AV574&gt;=43783,AV574&lt;=64856),"2.Mid Income",AV574&gt;64856,"3.High Income")</f>
        <v>2.Mid Income</v>
      </c>
      <c r="G574" s="1" t="str" cm="1">
        <f t="array" ref="G574">_xlfn.IFS(AU574&lt;=30,"&lt;1 month",AND(AU574&gt;30,AU574&lt;=60),"1-2months",AU574&gt;60,"2months +")</f>
        <v>2months +</v>
      </c>
      <c r="H574" s="1" t="str" cm="1">
        <f t="array" ref="H574">_xlfn.IFS(AT574&lt;5,"&lt;5times",AND(AT574&gt;=5,AT574&lt;=10),"05-10times",AND(AT574&gt;=11,AT574&lt;=15),"11-15times",AT574&gt;=16,"16times or more")</f>
        <v>05-10times</v>
      </c>
      <c r="I574" s="1" t="s">
        <v>99</v>
      </c>
      <c r="J574" s="1" t="str">
        <f t="shared" si="17"/>
        <v>7-8 years</v>
      </c>
      <c r="K574" s="2">
        <v>68</v>
      </c>
      <c r="L574" s="2">
        <v>7</v>
      </c>
      <c r="M574" s="2">
        <v>59</v>
      </c>
      <c r="N574" s="2">
        <v>10</v>
      </c>
      <c r="O574" s="2">
        <v>5</v>
      </c>
      <c r="P574" s="2">
        <v>11</v>
      </c>
      <c r="Q574" s="8">
        <v>0</v>
      </c>
      <c r="R574" s="8">
        <v>0</v>
      </c>
      <c r="S574" s="8">
        <v>0</v>
      </c>
      <c r="T574" s="8">
        <v>0</v>
      </c>
      <c r="U574" s="8">
        <v>0</v>
      </c>
      <c r="V574" s="8">
        <v>0</v>
      </c>
      <c r="W574" s="6">
        <v>4</v>
      </c>
      <c r="X574" s="6">
        <v>3</v>
      </c>
      <c r="Y574" s="6">
        <v>1</v>
      </c>
      <c r="Z574" s="6">
        <v>4</v>
      </c>
      <c r="AB574" s="1">
        <v>154</v>
      </c>
      <c r="AC574" s="1">
        <v>99</v>
      </c>
      <c r="AD574" s="1">
        <v>0</v>
      </c>
      <c r="AE574" s="1">
        <v>3</v>
      </c>
      <c r="AF574" s="1">
        <v>11</v>
      </c>
      <c r="AG574" s="1">
        <v>30</v>
      </c>
      <c r="AH574" s="1">
        <v>2660</v>
      </c>
      <c r="AI574" s="11">
        <f t="shared" si="16"/>
        <v>7.2876712328767121</v>
      </c>
      <c r="AJ574" s="1">
        <v>0</v>
      </c>
      <c r="AK574" s="1">
        <v>0</v>
      </c>
      <c r="AL574" s="1">
        <v>1</v>
      </c>
      <c r="AM574" s="1">
        <v>0</v>
      </c>
      <c r="AN574" s="1">
        <v>0</v>
      </c>
      <c r="AO574" s="1">
        <v>0</v>
      </c>
      <c r="AP574" s="1">
        <v>0</v>
      </c>
      <c r="AQ574" s="1">
        <v>1</v>
      </c>
      <c r="AR574" s="1">
        <v>0</v>
      </c>
      <c r="AS574" s="1">
        <v>0</v>
      </c>
      <c r="AT574" s="1">
        <v>5</v>
      </c>
      <c r="AU574" s="1">
        <v>94</v>
      </c>
      <c r="AV574" s="1">
        <v>60905</v>
      </c>
    </row>
    <row r="575" spans="1:48" s="1" customFormat="1" x14ac:dyDescent="0.25">
      <c r="A575" s="1" t="str" cm="1">
        <f t="array" ref="A575">_xlfn.IFS(AG575&gt;=70,"70 and Older",AND(AG575&gt;=60,AG575&lt;70),"60-69",AND(AG575&gt;=50,AG575&lt;60),"50-59",AND(AG575&gt;=40,AG575&lt;50),"40-49",AND(AG575&gt;=30,AG575&lt;40),"30-39",AND(AG575&gt;=20,AG575&lt;30),"20-29")</f>
        <v>50-59</v>
      </c>
      <c r="B575" s="1" t="str" cm="1">
        <f t="array" ref="B575">_xlfn.IFS(AO575=1,$AO$1,AP575=1,$AP$1,AQ575=1,$AQ$1,AR575=1,$AR$1,AS575=1,$AS$1)</f>
        <v>Master</v>
      </c>
      <c r="C575" s="1" t="str" cm="1">
        <f t="array" ref="C575">_xlfn.IFS(AJ575=1,$AJ$1,AK575=1,$AK$1,AL575=1,$AL$1,AM575=1,$AM$1,AN575=1,$AN$1)</f>
        <v>Married</v>
      </c>
      <c r="D575" s="1">
        <v>0</v>
      </c>
      <c r="E575" s="1">
        <v>0</v>
      </c>
      <c r="F575" s="1" t="str" cm="1">
        <f t="array" ref="F575">_xlfn.IFS(AV575&lt;43783,"1.Low Income",AND(AV575&gt;=43783,AV575&lt;=64856),"2.Mid Income",AV575&gt;64856,"3.High Income")</f>
        <v>3.High Income</v>
      </c>
      <c r="G575" s="1" t="str" cm="1">
        <f t="array" ref="G575">_xlfn.IFS(AU575&lt;=30,"&lt;1 month",AND(AU575&gt;30,AU575&lt;=60),"1-2months",AU575&gt;60,"2months +")</f>
        <v>2months +</v>
      </c>
      <c r="H575" s="1" t="str" cm="1">
        <f t="array" ref="H575">_xlfn.IFS(AT575&lt;5,"&lt;5times",AND(AT575&gt;=5,AT575&lt;=10),"05-10times",AND(AT575&gt;=11,AT575&lt;=15),"11-15times",AT575&gt;=16,"16times or more")</f>
        <v>&lt;5times</v>
      </c>
      <c r="I575" s="1" t="s">
        <v>99</v>
      </c>
      <c r="J575" s="1" t="str">
        <f t="shared" si="17"/>
        <v>7-8 years</v>
      </c>
      <c r="K575" s="2">
        <v>358</v>
      </c>
      <c r="L575" s="2">
        <v>108</v>
      </c>
      <c r="M575" s="2">
        <v>413</v>
      </c>
      <c r="N575" s="2">
        <v>141</v>
      </c>
      <c r="O575" s="2">
        <v>97</v>
      </c>
      <c r="P575" s="2">
        <v>32</v>
      </c>
      <c r="Q575" s="8">
        <v>0</v>
      </c>
      <c r="R575" s="8">
        <v>0</v>
      </c>
      <c r="S575" s="8">
        <v>0</v>
      </c>
      <c r="T575" s="8">
        <v>0</v>
      </c>
      <c r="U575" s="8">
        <v>0</v>
      </c>
      <c r="V575" s="8">
        <v>0</v>
      </c>
      <c r="W575" s="6">
        <v>1</v>
      </c>
      <c r="X575" s="6">
        <v>2</v>
      </c>
      <c r="Y575" s="6">
        <v>8</v>
      </c>
      <c r="Z575" s="6">
        <v>6</v>
      </c>
      <c r="AB575" s="1">
        <v>1473</v>
      </c>
      <c r="AC575" s="1">
        <v>1268</v>
      </c>
      <c r="AD575" s="1">
        <v>0</v>
      </c>
      <c r="AE575" s="1">
        <v>3</v>
      </c>
      <c r="AF575" s="1">
        <v>11</v>
      </c>
      <c r="AG575" s="1">
        <v>58</v>
      </c>
      <c r="AH575" s="1">
        <v>2659</v>
      </c>
      <c r="AI575" s="11">
        <f t="shared" si="16"/>
        <v>7.2849315068493148</v>
      </c>
      <c r="AJ575" s="1">
        <v>0</v>
      </c>
      <c r="AK575" s="1">
        <v>1</v>
      </c>
      <c r="AL575" s="1">
        <v>0</v>
      </c>
      <c r="AM575" s="1">
        <v>0</v>
      </c>
      <c r="AN575" s="1">
        <v>0</v>
      </c>
      <c r="AO575" s="1">
        <v>0</v>
      </c>
      <c r="AP575" s="1">
        <v>0</v>
      </c>
      <c r="AQ575" s="1">
        <v>0</v>
      </c>
      <c r="AR575" s="1">
        <v>1</v>
      </c>
      <c r="AS575" s="1">
        <v>0</v>
      </c>
      <c r="AT575" s="1">
        <v>1</v>
      </c>
      <c r="AU575" s="1">
        <v>67</v>
      </c>
      <c r="AV575" s="1">
        <v>89616</v>
      </c>
    </row>
    <row r="576" spans="1:48" s="1" customFormat="1" x14ac:dyDescent="0.25">
      <c r="A576" s="1" t="str" cm="1">
        <f t="array" ref="A576">_xlfn.IFS(AG576&gt;=70,"70 and Older",AND(AG576&gt;=60,AG576&lt;70),"60-69",AND(AG576&gt;=50,AG576&lt;60),"50-59",AND(AG576&gt;=40,AG576&lt;50),"40-49",AND(AG576&gt;=30,AG576&lt;40),"30-39",AND(AG576&gt;=20,AG576&lt;30),"20-29")</f>
        <v>60-69</v>
      </c>
      <c r="B576" s="1" t="str" cm="1">
        <f t="array" ref="B576">_xlfn.IFS(AO576=1,$AO$1,AP576=1,$AP$1,AQ576=1,$AQ$1,AR576=1,$AR$1,AS576=1,$AS$1)</f>
        <v>Graduation</v>
      </c>
      <c r="C576" s="1" t="str" cm="1">
        <f t="array" ref="C576">_xlfn.IFS(AJ576=1,$AJ$1,AK576=1,$AK$1,AL576=1,$AL$1,AM576=1,$AM$1,AN576=1,$AN$1)</f>
        <v>Married</v>
      </c>
      <c r="D576" s="1">
        <v>0</v>
      </c>
      <c r="E576" s="1">
        <v>0</v>
      </c>
      <c r="F576" s="1" t="str" cm="1">
        <f t="array" ref="F576">_xlfn.IFS(AV576&lt;43783,"1.Low Income",AND(AV576&gt;=43783,AV576&lt;=64856),"2.Mid Income",AV576&gt;64856,"3.High Income")</f>
        <v>3.High Income</v>
      </c>
      <c r="G576" s="1" t="str" cm="1">
        <f t="array" ref="G576">_xlfn.IFS(AU576&lt;=30,"&lt;1 month",AND(AU576&gt;30,AU576&lt;=60),"1-2months",AU576&gt;60,"2months +")</f>
        <v>1-2months</v>
      </c>
      <c r="H576" s="1" t="str" cm="1">
        <f t="array" ref="H576">_xlfn.IFS(AT576&lt;5,"&lt;5times",AND(AT576&gt;=5,AT576&lt;=10),"05-10times",AND(AT576&gt;=11,AT576&lt;=15),"11-15times",AT576&gt;=16,"16times or more")</f>
        <v>&lt;5times</v>
      </c>
      <c r="I576" s="1" t="s">
        <v>99</v>
      </c>
      <c r="J576" s="1" t="str">
        <f t="shared" si="17"/>
        <v>7-8 years</v>
      </c>
      <c r="K576" s="2">
        <v>1067</v>
      </c>
      <c r="L576" s="2">
        <v>138</v>
      </c>
      <c r="M576" s="2">
        <v>750</v>
      </c>
      <c r="N576" s="2">
        <v>0</v>
      </c>
      <c r="O576" s="2">
        <v>19</v>
      </c>
      <c r="P576" s="2">
        <v>39</v>
      </c>
      <c r="Q576" s="8">
        <v>1</v>
      </c>
      <c r="R576" s="8">
        <v>0</v>
      </c>
      <c r="S576" s="8">
        <v>0</v>
      </c>
      <c r="T576" s="8">
        <v>1</v>
      </c>
      <c r="U576" s="8">
        <v>1</v>
      </c>
      <c r="V576" s="8">
        <v>1</v>
      </c>
      <c r="W576" s="6">
        <v>1</v>
      </c>
      <c r="X576" s="6">
        <v>7</v>
      </c>
      <c r="Y576" s="6">
        <v>5</v>
      </c>
      <c r="Z576" s="6">
        <v>8</v>
      </c>
      <c r="AB576" s="1">
        <v>851</v>
      </c>
      <c r="AC576" s="1">
        <v>810</v>
      </c>
      <c r="AD576" s="1">
        <v>0</v>
      </c>
      <c r="AE576" s="1">
        <v>3</v>
      </c>
      <c r="AF576" s="1">
        <v>11</v>
      </c>
      <c r="AG576" s="1">
        <v>65</v>
      </c>
      <c r="AH576" s="1">
        <v>2659</v>
      </c>
      <c r="AI576" s="11">
        <f t="shared" si="16"/>
        <v>7.2849315068493148</v>
      </c>
      <c r="AJ576" s="1">
        <v>0</v>
      </c>
      <c r="AK576" s="1">
        <v>1</v>
      </c>
      <c r="AL576" s="1">
        <v>0</v>
      </c>
      <c r="AM576" s="1">
        <v>0</v>
      </c>
      <c r="AN576" s="1">
        <v>0</v>
      </c>
      <c r="AO576" s="1">
        <v>0</v>
      </c>
      <c r="AP576" s="1">
        <v>0</v>
      </c>
      <c r="AQ576" s="1">
        <v>1</v>
      </c>
      <c r="AR576" s="1">
        <v>0</v>
      </c>
      <c r="AS576" s="1">
        <v>0</v>
      </c>
      <c r="AT576" s="1">
        <v>2</v>
      </c>
      <c r="AU576" s="1">
        <v>49</v>
      </c>
      <c r="AV576" s="1">
        <v>79146</v>
      </c>
    </row>
    <row r="577" spans="1:48" s="1" customFormat="1" x14ac:dyDescent="0.25">
      <c r="A577" s="1" t="str" cm="1">
        <f t="array" ref="A577">_xlfn.IFS(AG577&gt;=70,"70 and Older",AND(AG577&gt;=60,AG577&lt;70),"60-69",AND(AG577&gt;=50,AG577&lt;60),"50-59",AND(AG577&gt;=40,AG577&lt;50),"40-49",AND(AG577&gt;=30,AG577&lt;40),"30-39",AND(AG577&gt;=20,AG577&lt;30),"20-29")</f>
        <v>60-69</v>
      </c>
      <c r="B577" s="1" t="str" cm="1">
        <f t="array" ref="B577">_xlfn.IFS(AO577=1,$AO$1,AP577=1,$AP$1,AQ577=1,$AQ$1,AR577=1,$AR$1,AS577=1,$AS$1)</f>
        <v>Graduation</v>
      </c>
      <c r="C577" s="1" t="str" cm="1">
        <f t="array" ref="C577">_xlfn.IFS(AJ577=1,$AJ$1,AK577=1,$AK$1,AL577=1,$AL$1,AM577=1,$AM$1,AN577=1,$AN$1)</f>
        <v>Divorced</v>
      </c>
      <c r="D577" s="1">
        <v>0</v>
      </c>
      <c r="E577" s="1">
        <v>1</v>
      </c>
      <c r="F577" s="1" t="str" cm="1">
        <f t="array" ref="F577">_xlfn.IFS(AV577&lt;43783,"1.Low Income",AND(AV577&gt;=43783,AV577&lt;=64856),"2.Mid Income",AV577&gt;64856,"3.High Income")</f>
        <v>3.High Income</v>
      </c>
      <c r="G577" s="1" t="str" cm="1">
        <f t="array" ref="G577">_xlfn.IFS(AU577&lt;=30,"&lt;1 month",AND(AU577&gt;30,AU577&lt;=60),"1-2months",AU577&gt;60,"2months +")</f>
        <v>2months +</v>
      </c>
      <c r="H577" s="1" t="str" cm="1">
        <f t="array" ref="H577">_xlfn.IFS(AT577&lt;5,"&lt;5times",AND(AT577&gt;=5,AT577&lt;=10),"05-10times",AND(AT577&gt;=11,AT577&lt;=15),"11-15times",AT577&gt;=16,"16times or more")</f>
        <v>&lt;5times</v>
      </c>
      <c r="I577" s="1" t="s">
        <v>99</v>
      </c>
      <c r="J577" s="1" t="str">
        <f t="shared" si="17"/>
        <v>7-8 years</v>
      </c>
      <c r="K577" s="2">
        <v>495</v>
      </c>
      <c r="L577" s="2">
        <v>33</v>
      </c>
      <c r="M577" s="2">
        <v>255</v>
      </c>
      <c r="N577" s="2">
        <v>11</v>
      </c>
      <c r="O577" s="2">
        <v>33</v>
      </c>
      <c r="P577" s="2">
        <v>8</v>
      </c>
      <c r="Q577" s="8">
        <v>0</v>
      </c>
      <c r="R577" s="8">
        <v>0</v>
      </c>
      <c r="S577" s="8">
        <v>0</v>
      </c>
      <c r="T577" s="8">
        <v>0</v>
      </c>
      <c r="U577" s="8">
        <v>0</v>
      </c>
      <c r="V577" s="8">
        <v>0</v>
      </c>
      <c r="W577" s="6">
        <v>4</v>
      </c>
      <c r="X577" s="6">
        <v>6</v>
      </c>
      <c r="Y577" s="6">
        <v>7</v>
      </c>
      <c r="Z577" s="6">
        <v>9</v>
      </c>
      <c r="AB577" s="1">
        <v>1188</v>
      </c>
      <c r="AC577" s="1">
        <v>1038</v>
      </c>
      <c r="AD577" s="1">
        <v>0</v>
      </c>
      <c r="AE577" s="1">
        <v>3</v>
      </c>
      <c r="AF577" s="1">
        <v>11</v>
      </c>
      <c r="AG577" s="1">
        <v>66</v>
      </c>
      <c r="AH577" s="1">
        <v>2659</v>
      </c>
      <c r="AI577" s="11">
        <f t="shared" si="16"/>
        <v>7.2849315068493148</v>
      </c>
      <c r="AJ577" s="1">
        <v>1</v>
      </c>
      <c r="AK577" s="1">
        <v>0</v>
      </c>
      <c r="AL577" s="1">
        <v>0</v>
      </c>
      <c r="AM577" s="1">
        <v>0</v>
      </c>
      <c r="AN577" s="1">
        <v>0</v>
      </c>
      <c r="AO577" s="1">
        <v>0</v>
      </c>
      <c r="AP577" s="1">
        <v>0</v>
      </c>
      <c r="AQ577" s="1">
        <v>1</v>
      </c>
      <c r="AR577" s="1">
        <v>0</v>
      </c>
      <c r="AS577" s="1">
        <v>0</v>
      </c>
      <c r="AT577" s="1">
        <v>2</v>
      </c>
      <c r="AU577" s="1">
        <v>88</v>
      </c>
      <c r="AV577" s="1">
        <v>78931</v>
      </c>
    </row>
    <row r="578" spans="1:48" s="1" customFormat="1" x14ac:dyDescent="0.25">
      <c r="A578" s="1" t="str" cm="1">
        <f t="array" ref="A578">_xlfn.IFS(AG578&gt;=70,"70 and Older",AND(AG578&gt;=60,AG578&lt;70),"60-69",AND(AG578&gt;=50,AG578&lt;60),"50-59",AND(AG578&gt;=40,AG578&lt;50),"40-49",AND(AG578&gt;=30,AG578&lt;40),"30-39",AND(AG578&gt;=20,AG578&lt;30),"20-29")</f>
        <v>50-59</v>
      </c>
      <c r="B578" s="1" t="str" cm="1">
        <f t="array" ref="B578">_xlfn.IFS(AO578=1,$AO$1,AP578=1,$AP$1,AQ578=1,$AQ$1,AR578=1,$AR$1,AS578=1,$AS$1)</f>
        <v>Graduation</v>
      </c>
      <c r="C578" s="1" t="str" cm="1">
        <f t="array" ref="C578">_xlfn.IFS(AJ578=1,$AJ$1,AK578=1,$AK$1,AL578=1,$AL$1,AM578=1,$AM$1,AN578=1,$AN$1)</f>
        <v>Divorced</v>
      </c>
      <c r="D578" s="1">
        <v>1</v>
      </c>
      <c r="E578" s="1">
        <v>1</v>
      </c>
      <c r="F578" s="1" t="str" cm="1">
        <f t="array" ref="F578">_xlfn.IFS(AV578&lt;43783,"1.Low Income",AND(AV578&gt;=43783,AV578&lt;=64856),"2.Mid Income",AV578&gt;64856,"3.High Income")</f>
        <v>3.High Income</v>
      </c>
      <c r="G578" s="1" t="str" cm="1">
        <f t="array" ref="G578">_xlfn.IFS(AU578&lt;=30,"&lt;1 month",AND(AU578&gt;30,AU578&lt;=60),"1-2months",AU578&gt;60,"2months +")</f>
        <v>&lt;1 month</v>
      </c>
      <c r="H578" s="1" t="str" cm="1">
        <f t="array" ref="H578">_xlfn.IFS(AT578&lt;5,"&lt;5times",AND(AT578&gt;=5,AT578&lt;=10),"05-10times",AND(AT578&gt;=11,AT578&lt;=15),"11-15times",AT578&gt;=16,"16times or more")</f>
        <v>&lt;5times</v>
      </c>
      <c r="I578" s="1" t="s">
        <v>99</v>
      </c>
      <c r="J578" s="1" t="str">
        <f t="shared" si="17"/>
        <v>7-8 years</v>
      </c>
      <c r="K578" s="2">
        <v>29</v>
      </c>
      <c r="L578" s="2">
        <v>0</v>
      </c>
      <c r="M578" s="2">
        <v>8</v>
      </c>
      <c r="N578" s="2">
        <v>2</v>
      </c>
      <c r="O578" s="2">
        <v>0</v>
      </c>
      <c r="P578" s="2">
        <v>6</v>
      </c>
      <c r="Q578" s="8">
        <v>0</v>
      </c>
      <c r="R578" s="8">
        <v>0</v>
      </c>
      <c r="S578" s="8">
        <v>0</v>
      </c>
      <c r="T578" s="8">
        <v>0</v>
      </c>
      <c r="U578" s="8">
        <v>0</v>
      </c>
      <c r="V578" s="8">
        <v>0</v>
      </c>
      <c r="W578" s="6">
        <v>1</v>
      </c>
      <c r="X578" s="6">
        <v>1</v>
      </c>
      <c r="Y578" s="6">
        <v>0</v>
      </c>
      <c r="Z578" s="6">
        <v>3</v>
      </c>
      <c r="AB578" s="1">
        <v>956</v>
      </c>
      <c r="AC578" s="1">
        <v>930</v>
      </c>
      <c r="AD578" s="1">
        <v>1</v>
      </c>
      <c r="AE578" s="1">
        <v>3</v>
      </c>
      <c r="AF578" s="1">
        <v>11</v>
      </c>
      <c r="AG578" s="1">
        <v>54</v>
      </c>
      <c r="AH578" s="1">
        <v>2659</v>
      </c>
      <c r="AI578" s="11">
        <f t="shared" ref="AI578:AI641" si="18">AH578/365</f>
        <v>7.2849315068493148</v>
      </c>
      <c r="AJ578" s="1">
        <v>1</v>
      </c>
      <c r="AK578" s="1">
        <v>0</v>
      </c>
      <c r="AL578" s="1">
        <v>0</v>
      </c>
      <c r="AM578" s="1">
        <v>0</v>
      </c>
      <c r="AN578" s="1">
        <v>0</v>
      </c>
      <c r="AO578" s="1">
        <v>0</v>
      </c>
      <c r="AP578" s="1">
        <v>0</v>
      </c>
      <c r="AQ578" s="1">
        <v>1</v>
      </c>
      <c r="AR578" s="1">
        <v>0</v>
      </c>
      <c r="AS578" s="1">
        <v>0</v>
      </c>
      <c r="AT578" s="1">
        <v>2</v>
      </c>
      <c r="AU578" s="1">
        <v>29</v>
      </c>
      <c r="AV578" s="1">
        <v>77353</v>
      </c>
    </row>
    <row r="579" spans="1:48" s="1" customFormat="1" x14ac:dyDescent="0.25">
      <c r="A579" s="1" t="str" cm="1">
        <f t="array" ref="A579">_xlfn.IFS(AG579&gt;=70,"70 and Older",AND(AG579&gt;=60,AG579&lt;70),"60-69",AND(AG579&gt;=50,AG579&lt;60),"50-59",AND(AG579&gt;=40,AG579&lt;50),"40-49",AND(AG579&gt;=30,AG579&lt;40),"30-39",AND(AG579&gt;=20,AG579&lt;30),"20-29")</f>
        <v>30-39</v>
      </c>
      <c r="B579" s="1" t="str" cm="1">
        <f t="array" ref="B579">_xlfn.IFS(AO579=1,$AO$1,AP579=1,$AP$1,AQ579=1,$AQ$1,AR579=1,$AR$1,AS579=1,$AS$1)</f>
        <v>Graduation</v>
      </c>
      <c r="C579" s="1" t="str" cm="1">
        <f t="array" ref="C579">_xlfn.IFS(AJ579=1,$AJ$1,AK579=1,$AK$1,AL579=1,$AL$1,AM579=1,$AM$1,AN579=1,$AN$1)</f>
        <v>Married</v>
      </c>
      <c r="D579" s="1">
        <v>2</v>
      </c>
      <c r="E579" s="1">
        <v>0</v>
      </c>
      <c r="F579" s="1" t="str" cm="1">
        <f t="array" ref="F579">_xlfn.IFS(AV579&lt;43783,"1.Low Income",AND(AV579&gt;=43783,AV579&lt;=64856),"2.Mid Income",AV579&gt;64856,"3.High Income")</f>
        <v>3.High Income</v>
      </c>
      <c r="G579" s="1" t="str" cm="1">
        <f t="array" ref="G579">_xlfn.IFS(AU579&lt;=30,"&lt;1 month",AND(AU579&gt;30,AU579&lt;=60),"1-2months",AU579&gt;60,"2months +")</f>
        <v>2months +</v>
      </c>
      <c r="H579" s="1" t="str" cm="1">
        <f t="array" ref="H579">_xlfn.IFS(AT579&lt;5,"&lt;5times",AND(AT579&gt;=5,AT579&lt;=10),"05-10times",AND(AT579&gt;=11,AT579&lt;=15),"11-15times",AT579&gt;=16,"16times or more")</f>
        <v>&lt;5times</v>
      </c>
      <c r="I579" s="1" t="s">
        <v>99</v>
      </c>
      <c r="J579" s="1" t="str">
        <f t="shared" ref="J579:J642" si="19">IF(AI579&gt;7,"7-8 years",IF(AND(AI579&gt;6,AI579&lt;=7),"6-7 years",IF(AI579&lt;=6,"4-6 years","invalid")))</f>
        <v>7-8 years</v>
      </c>
      <c r="K579" s="2">
        <v>9</v>
      </c>
      <c r="L579" s="2">
        <v>1</v>
      </c>
      <c r="M579" s="2">
        <v>5</v>
      </c>
      <c r="N579" s="2">
        <v>0</v>
      </c>
      <c r="O579" s="2">
        <v>0</v>
      </c>
      <c r="P579" s="2">
        <v>1</v>
      </c>
      <c r="Q579" s="8">
        <v>0</v>
      </c>
      <c r="R579" s="8">
        <v>0</v>
      </c>
      <c r="S579" s="8">
        <v>0</v>
      </c>
      <c r="T579" s="8">
        <v>0</v>
      </c>
      <c r="U579" s="8">
        <v>0</v>
      </c>
      <c r="V579" s="8">
        <v>0</v>
      </c>
      <c r="W579" s="6">
        <v>1</v>
      </c>
      <c r="X579" s="6">
        <v>0</v>
      </c>
      <c r="Y579" s="6">
        <v>0</v>
      </c>
      <c r="Z579" s="6">
        <v>3</v>
      </c>
      <c r="AB579" s="1">
        <v>120</v>
      </c>
      <c r="AC579" s="1">
        <v>84</v>
      </c>
      <c r="AD579" s="1">
        <v>0</v>
      </c>
      <c r="AE579" s="1">
        <v>3</v>
      </c>
      <c r="AF579" s="1">
        <v>11</v>
      </c>
      <c r="AG579" s="1">
        <v>37</v>
      </c>
      <c r="AH579" s="1">
        <v>2659</v>
      </c>
      <c r="AI579" s="11">
        <f t="shared" si="18"/>
        <v>7.2849315068493148</v>
      </c>
      <c r="AJ579" s="1">
        <v>0</v>
      </c>
      <c r="AK579" s="1">
        <v>1</v>
      </c>
      <c r="AL579" s="1">
        <v>0</v>
      </c>
      <c r="AM579" s="1">
        <v>0</v>
      </c>
      <c r="AN579" s="1">
        <v>0</v>
      </c>
      <c r="AO579" s="1">
        <v>0</v>
      </c>
      <c r="AP579" s="1">
        <v>0</v>
      </c>
      <c r="AQ579" s="1">
        <v>1</v>
      </c>
      <c r="AR579" s="1">
        <v>0</v>
      </c>
      <c r="AS579" s="1">
        <v>0</v>
      </c>
      <c r="AT579" s="1">
        <v>3</v>
      </c>
      <c r="AU579" s="1">
        <v>94</v>
      </c>
      <c r="AV579" s="1">
        <v>72906</v>
      </c>
    </row>
    <row r="580" spans="1:48" s="1" customFormat="1" x14ac:dyDescent="0.25">
      <c r="A580" s="1" t="str" cm="1">
        <f t="array" ref="A580">_xlfn.IFS(AG580&gt;=70,"70 and Older",AND(AG580&gt;=60,AG580&lt;70),"60-69",AND(AG580&gt;=50,AG580&lt;60),"50-59",AND(AG580&gt;=40,AG580&lt;50),"40-49",AND(AG580&gt;=30,AG580&lt;40),"30-39",AND(AG580&gt;=20,AG580&lt;30),"20-29")</f>
        <v>30-39</v>
      </c>
      <c r="B580" s="1" t="str" cm="1">
        <f t="array" ref="B580">_xlfn.IFS(AO580=1,$AO$1,AP580=1,$AP$1,AQ580=1,$AQ$1,AR580=1,$AR$1,AS580=1,$AS$1)</f>
        <v>Graduation</v>
      </c>
      <c r="C580" s="1" t="str" cm="1">
        <f t="array" ref="C580">_xlfn.IFS(AJ580=1,$AJ$1,AK580=1,$AK$1,AL580=1,$AL$1,AM580=1,$AM$1,AN580=1,$AN$1)</f>
        <v>Single</v>
      </c>
      <c r="D580" s="1">
        <v>0</v>
      </c>
      <c r="E580" s="1">
        <v>0</v>
      </c>
      <c r="F580" s="1" t="str" cm="1">
        <f t="array" ref="F580">_xlfn.IFS(AV580&lt;43783,"1.Low Income",AND(AV580&gt;=43783,AV580&lt;=64856),"2.Mid Income",AV580&gt;64856,"3.High Income")</f>
        <v>3.High Income</v>
      </c>
      <c r="G580" s="1" t="str" cm="1">
        <f t="array" ref="G580">_xlfn.IFS(AU580&lt;=30,"&lt;1 month",AND(AU580&gt;30,AU580&lt;=60),"1-2months",AU580&gt;60,"2months +")</f>
        <v>2months +</v>
      </c>
      <c r="H580" s="1" t="str" cm="1">
        <f t="array" ref="H580">_xlfn.IFS(AT580&lt;5,"&lt;5times",AND(AT580&gt;=5,AT580&lt;=10),"05-10times",AND(AT580&gt;=11,AT580&lt;=15),"11-15times",AT580&gt;=16,"16times or more")</f>
        <v>&lt;5times</v>
      </c>
      <c r="I580" s="1" t="s">
        <v>99</v>
      </c>
      <c r="J580" s="1" t="str">
        <f t="shared" si="19"/>
        <v>7-8 years</v>
      </c>
      <c r="K580" s="2">
        <v>66</v>
      </c>
      <c r="L580" s="2">
        <v>2</v>
      </c>
      <c r="M580" s="2">
        <v>40</v>
      </c>
      <c r="N580" s="2">
        <v>4</v>
      </c>
      <c r="O580" s="2">
        <v>3</v>
      </c>
      <c r="P580" s="2">
        <v>14</v>
      </c>
      <c r="Q580" s="8">
        <v>0</v>
      </c>
      <c r="R580" s="8">
        <v>0</v>
      </c>
      <c r="S580" s="8">
        <v>0</v>
      </c>
      <c r="T580" s="8">
        <v>0</v>
      </c>
      <c r="U580" s="8">
        <v>0</v>
      </c>
      <c r="V580" s="8">
        <v>0</v>
      </c>
      <c r="W580" s="6">
        <v>1</v>
      </c>
      <c r="X580" s="6">
        <v>3</v>
      </c>
      <c r="Y580" s="6">
        <v>1</v>
      </c>
      <c r="Z580" s="6">
        <v>3</v>
      </c>
      <c r="AB580" s="1">
        <v>153</v>
      </c>
      <c r="AC580" s="1">
        <v>141</v>
      </c>
      <c r="AD580" s="1">
        <v>0</v>
      </c>
      <c r="AE580" s="1">
        <v>3</v>
      </c>
      <c r="AF580" s="1">
        <v>11</v>
      </c>
      <c r="AG580" s="1">
        <v>34</v>
      </c>
      <c r="AH580" s="1">
        <v>2659</v>
      </c>
      <c r="AI580" s="11">
        <f t="shared" si="18"/>
        <v>7.2849315068493148</v>
      </c>
      <c r="AJ580" s="1">
        <v>0</v>
      </c>
      <c r="AK580" s="1">
        <v>0</v>
      </c>
      <c r="AL580" s="1">
        <v>1</v>
      </c>
      <c r="AM580" s="1">
        <v>0</v>
      </c>
      <c r="AN580" s="1">
        <v>0</v>
      </c>
      <c r="AO580" s="1">
        <v>0</v>
      </c>
      <c r="AP580" s="1">
        <v>0</v>
      </c>
      <c r="AQ580" s="1">
        <v>1</v>
      </c>
      <c r="AR580" s="1">
        <v>0</v>
      </c>
      <c r="AS580" s="1">
        <v>0</v>
      </c>
      <c r="AT580" s="1">
        <v>4</v>
      </c>
      <c r="AU580" s="1">
        <v>79</v>
      </c>
      <c r="AV580" s="1">
        <v>69401</v>
      </c>
    </row>
    <row r="581" spans="1:48" s="1" customFormat="1" x14ac:dyDescent="0.25">
      <c r="A581" s="1" t="str" cm="1">
        <f t="array" ref="A581">_xlfn.IFS(AG581&gt;=70,"70 and Older",AND(AG581&gt;=60,AG581&lt;70),"60-69",AND(AG581&gt;=50,AG581&lt;60),"50-59",AND(AG581&gt;=40,AG581&lt;50),"40-49",AND(AG581&gt;=30,AG581&lt;40),"30-39",AND(AG581&gt;=20,AG581&lt;30),"20-29")</f>
        <v>60-69</v>
      </c>
      <c r="B581" s="1" t="str" cm="1">
        <f t="array" ref="B581">_xlfn.IFS(AO581=1,$AO$1,AP581=1,$AP$1,AQ581=1,$AQ$1,AR581=1,$AR$1,AS581=1,$AS$1)</f>
        <v>Graduation</v>
      </c>
      <c r="C581" s="1" t="str" cm="1">
        <f t="array" ref="C581">_xlfn.IFS(AJ581=1,$AJ$1,AK581=1,$AK$1,AL581=1,$AL$1,AM581=1,$AM$1,AN581=1,$AN$1)</f>
        <v>Divorced</v>
      </c>
      <c r="D581" s="1">
        <v>1</v>
      </c>
      <c r="E581" s="1">
        <v>0</v>
      </c>
      <c r="F581" s="1" t="str" cm="1">
        <f t="array" ref="F581">_xlfn.IFS(AV581&lt;43783,"1.Low Income",AND(AV581&gt;=43783,AV581&lt;=64856),"2.Mid Income",AV581&gt;64856,"3.High Income")</f>
        <v>3.High Income</v>
      </c>
      <c r="G581" s="1" t="str" cm="1">
        <f t="array" ref="G581">_xlfn.IFS(AU581&lt;=30,"&lt;1 month",AND(AU581&gt;30,AU581&lt;=60),"1-2months",AU581&gt;60,"2months +")</f>
        <v>&lt;1 month</v>
      </c>
      <c r="H581" s="1" t="str" cm="1">
        <f t="array" ref="H581">_xlfn.IFS(AT581&lt;5,"&lt;5times",AND(AT581&gt;=5,AT581&lt;=10),"05-10times",AND(AT581&gt;=11,AT581&lt;=15),"11-15times",AT581&gt;=16,"16times or more")</f>
        <v>&lt;5times</v>
      </c>
      <c r="I581" s="1" t="s">
        <v>99</v>
      </c>
      <c r="J581" s="1" t="str">
        <f t="shared" si="19"/>
        <v>7-8 years</v>
      </c>
      <c r="K581" s="2">
        <v>958</v>
      </c>
      <c r="L581" s="2">
        <v>159</v>
      </c>
      <c r="M581" s="2">
        <v>447</v>
      </c>
      <c r="N581" s="2">
        <v>20</v>
      </c>
      <c r="O581" s="2">
        <v>0</v>
      </c>
      <c r="P581" s="2">
        <v>31</v>
      </c>
      <c r="Q581" s="8">
        <v>0</v>
      </c>
      <c r="R581" s="8">
        <v>0</v>
      </c>
      <c r="S581" s="8">
        <v>0</v>
      </c>
      <c r="T581" s="8">
        <v>0</v>
      </c>
      <c r="U581" s="8">
        <v>0</v>
      </c>
      <c r="V581" s="8">
        <v>0</v>
      </c>
      <c r="W581" s="6">
        <v>3</v>
      </c>
      <c r="X581" s="6">
        <v>2</v>
      </c>
      <c r="Y581" s="6">
        <v>10</v>
      </c>
      <c r="Z581" s="6">
        <v>12</v>
      </c>
      <c r="AB581" s="1">
        <v>1188</v>
      </c>
      <c r="AC581" s="1">
        <v>1038</v>
      </c>
      <c r="AD581" s="1">
        <v>0</v>
      </c>
      <c r="AE581" s="1">
        <v>3</v>
      </c>
      <c r="AF581" s="1">
        <v>11</v>
      </c>
      <c r="AG581" s="1">
        <v>66</v>
      </c>
      <c r="AH581" s="1">
        <v>2659</v>
      </c>
      <c r="AI581" s="11">
        <f t="shared" si="18"/>
        <v>7.2849315068493148</v>
      </c>
      <c r="AJ581" s="1">
        <v>1</v>
      </c>
      <c r="AK581" s="1">
        <v>0</v>
      </c>
      <c r="AL581" s="1">
        <v>0</v>
      </c>
      <c r="AM581" s="1">
        <v>0</v>
      </c>
      <c r="AN581" s="1">
        <v>0</v>
      </c>
      <c r="AO581" s="1">
        <v>0</v>
      </c>
      <c r="AP581" s="1">
        <v>0</v>
      </c>
      <c r="AQ581" s="1">
        <v>1</v>
      </c>
      <c r="AR581" s="1">
        <v>0</v>
      </c>
      <c r="AS581" s="1">
        <v>0</v>
      </c>
      <c r="AT581" s="1">
        <v>4</v>
      </c>
      <c r="AU581" s="1">
        <v>4</v>
      </c>
      <c r="AV581" s="1">
        <v>68274</v>
      </c>
    </row>
    <row r="582" spans="1:48" s="1" customFormat="1" x14ac:dyDescent="0.25">
      <c r="A582" s="1" t="str" cm="1">
        <f t="array" ref="A582">_xlfn.IFS(AG582&gt;=70,"70 and Older",AND(AG582&gt;=60,AG582&lt;70),"60-69",AND(AG582&gt;=50,AG582&lt;60),"50-59",AND(AG582&gt;=40,AG582&lt;50),"40-49",AND(AG582&gt;=30,AG582&lt;40),"30-39",AND(AG582&gt;=20,AG582&lt;30),"20-29")</f>
        <v>30-39</v>
      </c>
      <c r="B582" s="1" t="str" cm="1">
        <f t="array" ref="B582">_xlfn.IFS(AO582=1,$AO$1,AP582=1,$AP$1,AQ582=1,$AQ$1,AR582=1,$AR$1,AS582=1,$AS$1)</f>
        <v>Graduation</v>
      </c>
      <c r="C582" s="1" t="str" cm="1">
        <f t="array" ref="C582">_xlfn.IFS(AJ582=1,$AJ$1,AK582=1,$AK$1,AL582=1,$AL$1,AM582=1,$AM$1,AN582=1,$AN$1)</f>
        <v>Married</v>
      </c>
      <c r="D582" s="1">
        <v>1</v>
      </c>
      <c r="E582" s="1">
        <v>1</v>
      </c>
      <c r="F582" s="1" t="str" cm="1">
        <f t="array" ref="F582">_xlfn.IFS(AV582&lt;43783,"1.Low Income",AND(AV582&gt;=43783,AV582&lt;=64856),"2.Mid Income",AV582&gt;64856,"3.High Income")</f>
        <v>2.Mid Income</v>
      </c>
      <c r="G582" s="1" t="str" cm="1">
        <f t="array" ref="G582">_xlfn.IFS(AU582&lt;=30,"&lt;1 month",AND(AU582&gt;30,AU582&lt;=60),"1-2months",AU582&gt;60,"2months +")</f>
        <v>&lt;1 month</v>
      </c>
      <c r="H582" s="1" t="str" cm="1">
        <f t="array" ref="H582">_xlfn.IFS(AT582&lt;5,"&lt;5times",AND(AT582&gt;=5,AT582&lt;=10),"05-10times",AND(AT582&gt;=11,AT582&lt;=15),"11-15times",AT582&gt;=16,"16times or more")</f>
        <v>05-10times</v>
      </c>
      <c r="I582" s="1" t="s">
        <v>99</v>
      </c>
      <c r="J582" s="1" t="str">
        <f t="shared" si="19"/>
        <v>7-8 years</v>
      </c>
      <c r="K582" s="2">
        <v>65</v>
      </c>
      <c r="L582" s="2">
        <v>0</v>
      </c>
      <c r="M582" s="2">
        <v>46</v>
      </c>
      <c r="N582" s="2">
        <v>4</v>
      </c>
      <c r="O582" s="2">
        <v>3</v>
      </c>
      <c r="P582" s="2">
        <v>20</v>
      </c>
      <c r="Q582" s="8">
        <v>0</v>
      </c>
      <c r="R582" s="8">
        <v>0</v>
      </c>
      <c r="S582" s="8">
        <v>0</v>
      </c>
      <c r="T582" s="8">
        <v>0</v>
      </c>
      <c r="U582" s="8">
        <v>0</v>
      </c>
      <c r="V582" s="8">
        <v>0</v>
      </c>
      <c r="W582" s="6">
        <v>4</v>
      </c>
      <c r="X582" s="6">
        <v>3</v>
      </c>
      <c r="Y582" s="6">
        <v>1</v>
      </c>
      <c r="Z582" s="6">
        <v>3</v>
      </c>
      <c r="AB582" s="1">
        <v>120</v>
      </c>
      <c r="AC582" s="1">
        <v>84</v>
      </c>
      <c r="AD582" s="1">
        <v>0</v>
      </c>
      <c r="AE582" s="1">
        <v>3</v>
      </c>
      <c r="AF582" s="1">
        <v>11</v>
      </c>
      <c r="AG582" s="1">
        <v>37</v>
      </c>
      <c r="AH582" s="1">
        <v>2659</v>
      </c>
      <c r="AI582" s="11">
        <f t="shared" si="18"/>
        <v>7.2849315068493148</v>
      </c>
      <c r="AJ582" s="1">
        <v>0</v>
      </c>
      <c r="AK582" s="1">
        <v>1</v>
      </c>
      <c r="AL582" s="1">
        <v>0</v>
      </c>
      <c r="AM582" s="1">
        <v>0</v>
      </c>
      <c r="AN582" s="1">
        <v>0</v>
      </c>
      <c r="AO582" s="1">
        <v>0</v>
      </c>
      <c r="AP582" s="1">
        <v>0</v>
      </c>
      <c r="AQ582" s="1">
        <v>1</v>
      </c>
      <c r="AR582" s="1">
        <v>0</v>
      </c>
      <c r="AS582" s="1">
        <v>0</v>
      </c>
      <c r="AT582" s="1">
        <v>5</v>
      </c>
      <c r="AU582" s="1">
        <v>27</v>
      </c>
      <c r="AV582" s="1">
        <v>61618</v>
      </c>
    </row>
    <row r="583" spans="1:48" s="1" customFormat="1" x14ac:dyDescent="0.25">
      <c r="A583" s="1" t="str" cm="1">
        <f t="array" ref="A583">_xlfn.IFS(AG583&gt;=70,"70 and Older",AND(AG583&gt;=60,AG583&lt;70),"60-69",AND(AG583&gt;=50,AG583&lt;60),"50-59",AND(AG583&gt;=40,AG583&lt;50),"40-49",AND(AG583&gt;=30,AG583&lt;40),"30-39",AND(AG583&gt;=20,AG583&lt;30),"20-29")</f>
        <v>50-59</v>
      </c>
      <c r="B583" s="1" t="str" cm="1">
        <f t="array" ref="B583">_xlfn.IFS(AO583=1,$AO$1,AP583=1,$AP$1,AQ583=1,$AQ$1,AR583=1,$AR$1,AS583=1,$AS$1)</f>
        <v>Graduation</v>
      </c>
      <c r="C583" s="1" t="str" cm="1">
        <f t="array" ref="C583">_xlfn.IFS(AJ583=1,$AJ$1,AK583=1,$AK$1,AL583=1,$AL$1,AM583=1,$AM$1,AN583=1,$AN$1)</f>
        <v>Married</v>
      </c>
      <c r="D583" s="1">
        <v>1</v>
      </c>
      <c r="E583" s="1">
        <v>0</v>
      </c>
      <c r="F583" s="1" t="str" cm="1">
        <f t="array" ref="F583">_xlfn.IFS(AV583&lt;43783,"1.Low Income",AND(AV583&gt;=43783,AV583&lt;=64856),"2.Mid Income",AV583&gt;64856,"3.High Income")</f>
        <v>2.Mid Income</v>
      </c>
      <c r="G583" s="1" t="str" cm="1">
        <f t="array" ref="G583">_xlfn.IFS(AU583&lt;=30,"&lt;1 month",AND(AU583&gt;30,AU583&lt;=60),"1-2months",AU583&gt;60,"2months +")</f>
        <v>&lt;1 month</v>
      </c>
      <c r="H583" s="1" t="str" cm="1">
        <f t="array" ref="H583">_xlfn.IFS(AT583&lt;5,"&lt;5times",AND(AT583&gt;=5,AT583&lt;=10),"05-10times",AND(AT583&gt;=11,AT583&lt;=15),"11-15times",AT583&gt;=16,"16times or more")</f>
        <v>05-10times</v>
      </c>
      <c r="I583" s="1" t="s">
        <v>99</v>
      </c>
      <c r="J583" s="1" t="str">
        <f t="shared" si="19"/>
        <v>7-8 years</v>
      </c>
      <c r="K583" s="2">
        <v>5</v>
      </c>
      <c r="L583" s="2">
        <v>10</v>
      </c>
      <c r="M583" s="2">
        <v>13</v>
      </c>
      <c r="N583" s="2">
        <v>3</v>
      </c>
      <c r="O583" s="2">
        <v>8</v>
      </c>
      <c r="P583" s="2">
        <v>16</v>
      </c>
      <c r="Q583" s="8">
        <v>0</v>
      </c>
      <c r="R583" s="8">
        <v>0</v>
      </c>
      <c r="S583" s="8">
        <v>0</v>
      </c>
      <c r="T583" s="8">
        <v>0</v>
      </c>
      <c r="U583" s="8">
        <v>0</v>
      </c>
      <c r="V583" s="8">
        <v>0</v>
      </c>
      <c r="W583" s="6">
        <v>1</v>
      </c>
      <c r="X583" s="6">
        <v>1</v>
      </c>
      <c r="Y583" s="6">
        <v>0</v>
      </c>
      <c r="Z583" s="6">
        <v>3</v>
      </c>
      <c r="AB583" s="1">
        <v>38</v>
      </c>
      <c r="AC583" s="1">
        <v>37</v>
      </c>
      <c r="AD583" s="1">
        <v>0</v>
      </c>
      <c r="AE583" s="1">
        <v>3</v>
      </c>
      <c r="AF583" s="1">
        <v>11</v>
      </c>
      <c r="AG583" s="1">
        <v>53</v>
      </c>
      <c r="AH583" s="1">
        <v>2659</v>
      </c>
      <c r="AI583" s="11">
        <f t="shared" si="18"/>
        <v>7.2849315068493148</v>
      </c>
      <c r="AJ583" s="1">
        <v>0</v>
      </c>
      <c r="AK583" s="1">
        <v>1</v>
      </c>
      <c r="AL583" s="1">
        <v>0</v>
      </c>
      <c r="AM583" s="1">
        <v>0</v>
      </c>
      <c r="AN583" s="1">
        <v>0</v>
      </c>
      <c r="AO583" s="1">
        <v>0</v>
      </c>
      <c r="AP583" s="1">
        <v>0</v>
      </c>
      <c r="AQ583" s="1">
        <v>1</v>
      </c>
      <c r="AR583" s="1">
        <v>0</v>
      </c>
      <c r="AS583" s="1">
        <v>0</v>
      </c>
      <c r="AT583" s="1">
        <v>5</v>
      </c>
      <c r="AU583" s="1">
        <v>29</v>
      </c>
      <c r="AV583" s="1">
        <v>61064</v>
      </c>
    </row>
    <row r="584" spans="1:48" s="1" customFormat="1" x14ac:dyDescent="0.25">
      <c r="A584" s="1" t="str" cm="1">
        <f t="array" ref="A584">_xlfn.IFS(AG584&gt;=70,"70 and Older",AND(AG584&gt;=60,AG584&lt;70),"60-69",AND(AG584&gt;=50,AG584&lt;60),"50-59",AND(AG584&gt;=40,AG584&lt;50),"40-49",AND(AG584&gt;=30,AG584&lt;40),"30-39",AND(AG584&gt;=20,AG584&lt;30),"20-29")</f>
        <v>50-59</v>
      </c>
      <c r="B584" s="1" t="str" cm="1">
        <f t="array" ref="B584">_xlfn.IFS(AO584=1,$AO$1,AP584=1,$AP$1,AQ584=1,$AQ$1,AR584=1,$AR$1,AS584=1,$AS$1)</f>
        <v>2nd Cycle</v>
      </c>
      <c r="C584" s="1" t="str" cm="1">
        <f t="array" ref="C584">_xlfn.IFS(AJ584=1,$AJ$1,AK584=1,$AK$1,AL584=1,$AL$1,AM584=1,$AM$1,AN584=1,$AN$1)</f>
        <v>Divorced</v>
      </c>
      <c r="D584" s="1">
        <v>1</v>
      </c>
      <c r="E584" s="1">
        <v>0</v>
      </c>
      <c r="F584" s="1" t="str" cm="1">
        <f t="array" ref="F584">_xlfn.IFS(AV584&lt;43783,"1.Low Income",AND(AV584&gt;=43783,AV584&lt;=64856),"2.Mid Income",AV584&gt;64856,"3.High Income")</f>
        <v>2.Mid Income</v>
      </c>
      <c r="G584" s="1" t="str" cm="1">
        <f t="array" ref="G584">_xlfn.IFS(AU584&lt;=30,"&lt;1 month",AND(AU584&gt;30,AU584&lt;=60),"1-2months",AU584&gt;60,"2months +")</f>
        <v>2months +</v>
      </c>
      <c r="H584" s="1" t="str" cm="1">
        <f t="array" ref="H584">_xlfn.IFS(AT584&lt;5,"&lt;5times",AND(AT584&gt;=5,AT584&lt;=10),"05-10times",AND(AT584&gt;=11,AT584&lt;=15),"11-15times",AT584&gt;=16,"16times or more")</f>
        <v>05-10times</v>
      </c>
      <c r="I584" s="1" t="s">
        <v>99</v>
      </c>
      <c r="J584" s="1" t="str">
        <f t="shared" si="19"/>
        <v>7-8 years</v>
      </c>
      <c r="K584" s="2">
        <v>6</v>
      </c>
      <c r="L584" s="2">
        <v>4</v>
      </c>
      <c r="M584" s="2">
        <v>14</v>
      </c>
      <c r="N584" s="2">
        <v>8</v>
      </c>
      <c r="O584" s="2">
        <v>8</v>
      </c>
      <c r="P584" s="2">
        <v>22</v>
      </c>
      <c r="Q584" s="8">
        <v>0</v>
      </c>
      <c r="R584" s="8">
        <v>0</v>
      </c>
      <c r="S584" s="8">
        <v>1</v>
      </c>
      <c r="T584" s="8">
        <v>0</v>
      </c>
      <c r="U584" s="8">
        <v>0</v>
      </c>
      <c r="V584" s="8">
        <v>0</v>
      </c>
      <c r="W584" s="6">
        <v>2</v>
      </c>
      <c r="X584" s="6">
        <v>2</v>
      </c>
      <c r="Y584" s="6">
        <v>1</v>
      </c>
      <c r="Z584" s="6">
        <v>2</v>
      </c>
      <c r="AB584" s="1">
        <v>30</v>
      </c>
      <c r="AC584" s="1">
        <v>4</v>
      </c>
      <c r="AD584" s="1">
        <v>0</v>
      </c>
      <c r="AE584" s="1">
        <v>3</v>
      </c>
      <c r="AF584" s="1">
        <v>11</v>
      </c>
      <c r="AG584" s="1">
        <v>50</v>
      </c>
      <c r="AH584" s="1">
        <v>2659</v>
      </c>
      <c r="AI584" s="11">
        <f t="shared" si="18"/>
        <v>7.2849315068493148</v>
      </c>
      <c r="AJ584" s="1">
        <v>1</v>
      </c>
      <c r="AK584" s="1">
        <v>0</v>
      </c>
      <c r="AL584" s="1">
        <v>0</v>
      </c>
      <c r="AM584" s="1">
        <v>0</v>
      </c>
      <c r="AN584" s="1">
        <v>0</v>
      </c>
      <c r="AO584" s="1">
        <v>1</v>
      </c>
      <c r="AP584" s="1">
        <v>0</v>
      </c>
      <c r="AQ584" s="1">
        <v>0</v>
      </c>
      <c r="AR584" s="1">
        <v>0</v>
      </c>
      <c r="AS584" s="1">
        <v>0</v>
      </c>
      <c r="AT584" s="1">
        <v>5</v>
      </c>
      <c r="AU584" s="1">
        <v>74</v>
      </c>
      <c r="AV584" s="1">
        <v>59601</v>
      </c>
    </row>
    <row r="585" spans="1:48" s="1" customFormat="1" x14ac:dyDescent="0.25">
      <c r="A585" s="1" t="str" cm="1">
        <f t="array" ref="A585">_xlfn.IFS(AG585&gt;=70,"70 and Older",AND(AG585&gt;=60,AG585&lt;70),"60-69",AND(AG585&gt;=50,AG585&lt;60),"50-59",AND(AG585&gt;=40,AG585&lt;50),"40-49",AND(AG585&gt;=30,AG585&lt;40),"30-39",AND(AG585&gt;=20,AG585&lt;30),"20-29")</f>
        <v>30-39</v>
      </c>
      <c r="B585" s="1" t="str" cm="1">
        <f t="array" ref="B585">_xlfn.IFS(AO585=1,$AO$1,AP585=1,$AP$1,AQ585=1,$AQ$1,AR585=1,$AR$1,AS585=1,$AS$1)</f>
        <v>Graduation</v>
      </c>
      <c r="C585" s="1" t="str" cm="1">
        <f t="array" ref="C585">_xlfn.IFS(AJ585=1,$AJ$1,AK585=1,$AK$1,AL585=1,$AL$1,AM585=1,$AM$1,AN585=1,$AN$1)</f>
        <v>Married</v>
      </c>
      <c r="D585" s="1">
        <v>1</v>
      </c>
      <c r="E585" s="1">
        <v>0</v>
      </c>
      <c r="F585" s="1" t="str" cm="1">
        <f t="array" ref="F585">_xlfn.IFS(AV585&lt;43783,"1.Low Income",AND(AV585&gt;=43783,AV585&lt;=64856),"2.Mid Income",AV585&gt;64856,"3.High Income")</f>
        <v>2.Mid Income</v>
      </c>
      <c r="G585" s="1" t="str" cm="1">
        <f t="array" ref="G585">_xlfn.IFS(AU585&lt;=30,"&lt;1 month",AND(AU585&gt;30,AU585&lt;=60),"1-2months",AU585&gt;60,"2months +")</f>
        <v>2months +</v>
      </c>
      <c r="H585" s="1" t="str" cm="1">
        <f t="array" ref="H585">_xlfn.IFS(AT585&lt;5,"&lt;5times",AND(AT585&gt;=5,AT585&lt;=10),"05-10times",AND(AT585&gt;=11,AT585&lt;=15),"11-15times",AT585&gt;=16,"16times or more")</f>
        <v>05-10times</v>
      </c>
      <c r="I585" s="1" t="s">
        <v>99</v>
      </c>
      <c r="J585" s="1" t="str">
        <f t="shared" si="19"/>
        <v>7-8 years</v>
      </c>
      <c r="K585" s="2">
        <v>47</v>
      </c>
      <c r="L585" s="2">
        <v>90</v>
      </c>
      <c r="M585" s="2">
        <v>94</v>
      </c>
      <c r="N585" s="2">
        <v>123</v>
      </c>
      <c r="O585" s="2">
        <v>103</v>
      </c>
      <c r="P585" s="2">
        <v>120</v>
      </c>
      <c r="Q585" s="8">
        <v>0</v>
      </c>
      <c r="R585" s="8">
        <v>0</v>
      </c>
      <c r="S585" s="8">
        <v>0</v>
      </c>
      <c r="T585" s="8">
        <v>0</v>
      </c>
      <c r="U585" s="8">
        <v>0</v>
      </c>
      <c r="V585" s="8">
        <v>0</v>
      </c>
      <c r="W585" s="6">
        <v>5</v>
      </c>
      <c r="X585" s="6">
        <v>9</v>
      </c>
      <c r="Y585" s="6">
        <v>1</v>
      </c>
      <c r="Z585" s="6">
        <v>5</v>
      </c>
      <c r="AB585" s="1">
        <v>120</v>
      </c>
      <c r="AC585" s="1">
        <v>84</v>
      </c>
      <c r="AD585" s="1">
        <v>0</v>
      </c>
      <c r="AE585" s="1">
        <v>3</v>
      </c>
      <c r="AF585" s="1">
        <v>11</v>
      </c>
      <c r="AG585" s="1">
        <v>37</v>
      </c>
      <c r="AH585" s="1">
        <v>2659</v>
      </c>
      <c r="AI585" s="11">
        <f t="shared" si="18"/>
        <v>7.2849315068493148</v>
      </c>
      <c r="AJ585" s="1">
        <v>0</v>
      </c>
      <c r="AK585" s="1">
        <v>1</v>
      </c>
      <c r="AL585" s="1">
        <v>0</v>
      </c>
      <c r="AM585" s="1">
        <v>0</v>
      </c>
      <c r="AN585" s="1">
        <v>0</v>
      </c>
      <c r="AO585" s="1">
        <v>0</v>
      </c>
      <c r="AP585" s="1">
        <v>0</v>
      </c>
      <c r="AQ585" s="1">
        <v>1</v>
      </c>
      <c r="AR585" s="1">
        <v>0</v>
      </c>
      <c r="AS585" s="1">
        <v>0</v>
      </c>
      <c r="AT585" s="1">
        <v>5</v>
      </c>
      <c r="AU585" s="1">
        <v>79</v>
      </c>
      <c r="AV585" s="1">
        <v>59111</v>
      </c>
    </row>
    <row r="586" spans="1:48" s="1" customFormat="1" x14ac:dyDescent="0.25">
      <c r="A586" s="1" t="str" cm="1">
        <f t="array" ref="A586">_xlfn.IFS(AG586&gt;=70,"70 and Older",AND(AG586&gt;=60,AG586&lt;70),"60-69",AND(AG586&gt;=50,AG586&lt;60),"50-59",AND(AG586&gt;=40,AG586&lt;50),"40-49",AND(AG586&gt;=30,AG586&lt;40),"30-39",AND(AG586&gt;=20,AG586&lt;30),"20-29")</f>
        <v>30-39</v>
      </c>
      <c r="B586" s="1" t="str" cm="1">
        <f t="array" ref="B586">_xlfn.IFS(AO586=1,$AO$1,AP586=1,$AP$1,AQ586=1,$AQ$1,AR586=1,$AR$1,AS586=1,$AS$1)</f>
        <v>Graduation</v>
      </c>
      <c r="C586" s="1" t="str" cm="1">
        <f t="array" ref="C586">_xlfn.IFS(AJ586=1,$AJ$1,AK586=1,$AK$1,AL586=1,$AL$1,AM586=1,$AM$1,AN586=1,$AN$1)</f>
        <v>Together</v>
      </c>
      <c r="D586" s="1">
        <v>0</v>
      </c>
      <c r="E586" s="1">
        <v>1</v>
      </c>
      <c r="F586" s="1" t="str" cm="1">
        <f t="array" ref="F586">_xlfn.IFS(AV586&lt;43783,"1.Low Income",AND(AV586&gt;=43783,AV586&lt;=64856),"2.Mid Income",AV586&gt;64856,"3.High Income")</f>
        <v>3.High Income</v>
      </c>
      <c r="G586" s="1" t="str" cm="1">
        <f t="array" ref="G586">_xlfn.IFS(AU586&lt;=30,"&lt;1 month",AND(AU586&gt;30,AU586&lt;=60),"1-2months",AU586&gt;60,"2months +")</f>
        <v>&lt;1 month</v>
      </c>
      <c r="H586" s="1" t="str" cm="1">
        <f t="array" ref="H586">_xlfn.IFS(AT586&lt;5,"&lt;5times",AND(AT586&gt;=5,AT586&lt;=10),"05-10times",AND(AT586&gt;=11,AT586&lt;=15),"11-15times",AT586&gt;=16,"16times or more")</f>
        <v>&lt;5times</v>
      </c>
      <c r="I586" s="1" t="s">
        <v>99</v>
      </c>
      <c r="J586" s="1" t="str">
        <f t="shared" si="19"/>
        <v>7-8 years</v>
      </c>
      <c r="K586" s="2">
        <v>1230</v>
      </c>
      <c r="L586" s="2">
        <v>0</v>
      </c>
      <c r="M586" s="2">
        <v>396</v>
      </c>
      <c r="N586" s="2">
        <v>232</v>
      </c>
      <c r="O586" s="2">
        <v>178</v>
      </c>
      <c r="P586" s="2">
        <v>158</v>
      </c>
      <c r="Q586" s="8">
        <v>1</v>
      </c>
      <c r="R586" s="8">
        <v>0</v>
      </c>
      <c r="S586" s="8">
        <v>0</v>
      </c>
      <c r="T586" s="8">
        <v>1</v>
      </c>
      <c r="U586" s="8">
        <v>1</v>
      </c>
      <c r="V586" s="8">
        <v>0</v>
      </c>
      <c r="W586" s="6">
        <v>1</v>
      </c>
      <c r="X586" s="6">
        <v>10</v>
      </c>
      <c r="Y586" s="6">
        <v>2</v>
      </c>
      <c r="Z586" s="6">
        <v>8</v>
      </c>
      <c r="AB586" s="1">
        <v>1262</v>
      </c>
      <c r="AC586" s="1">
        <v>1096</v>
      </c>
      <c r="AD586" s="1">
        <v>0</v>
      </c>
      <c r="AE586" s="1">
        <v>3</v>
      </c>
      <c r="AF586" s="1">
        <v>11</v>
      </c>
      <c r="AG586" s="1">
        <v>34</v>
      </c>
      <c r="AH586" s="1">
        <v>2658</v>
      </c>
      <c r="AI586" s="11">
        <f t="shared" si="18"/>
        <v>7.2821917808219174</v>
      </c>
      <c r="AJ586" s="1">
        <v>0</v>
      </c>
      <c r="AK586" s="1">
        <v>0</v>
      </c>
      <c r="AL586" s="1">
        <v>0</v>
      </c>
      <c r="AM586" s="1">
        <v>1</v>
      </c>
      <c r="AN586" s="1">
        <v>0</v>
      </c>
      <c r="AO586" s="1">
        <v>0</v>
      </c>
      <c r="AP586" s="1">
        <v>0</v>
      </c>
      <c r="AQ586" s="1">
        <v>1</v>
      </c>
      <c r="AR586" s="1">
        <v>0</v>
      </c>
      <c r="AS586" s="1">
        <v>0</v>
      </c>
      <c r="AT586" s="1">
        <v>2</v>
      </c>
      <c r="AU586" s="1">
        <v>29</v>
      </c>
      <c r="AV586" s="1">
        <v>76045</v>
      </c>
    </row>
    <row r="587" spans="1:48" s="1" customFormat="1" x14ac:dyDescent="0.25">
      <c r="A587" s="1" t="str" cm="1">
        <f t="array" ref="A587">_xlfn.IFS(AG587&gt;=70,"70 and Older",AND(AG587&gt;=60,AG587&lt;70),"60-69",AND(AG587&gt;=50,AG587&lt;60),"50-59",AND(AG587&gt;=40,AG587&lt;50),"40-49",AND(AG587&gt;=30,AG587&lt;40),"30-39",AND(AG587&gt;=20,AG587&lt;30),"20-29")</f>
        <v>40-49</v>
      </c>
      <c r="B587" s="1" t="str" cm="1">
        <f t="array" ref="B587">_xlfn.IFS(AO587=1,$AO$1,AP587=1,$AP$1,AQ587=1,$AQ$1,AR587=1,$AR$1,AS587=1,$AS$1)</f>
        <v>Graduation</v>
      </c>
      <c r="C587" s="1" t="str" cm="1">
        <f t="array" ref="C587">_xlfn.IFS(AJ587=1,$AJ$1,AK587=1,$AK$1,AL587=1,$AL$1,AM587=1,$AM$1,AN587=1,$AN$1)</f>
        <v>Divorced</v>
      </c>
      <c r="D587" s="1">
        <v>0</v>
      </c>
      <c r="E587" s="1">
        <v>1</v>
      </c>
      <c r="F587" s="1" t="str" cm="1">
        <f t="array" ref="F587">_xlfn.IFS(AV587&lt;43783,"1.Low Income",AND(AV587&gt;=43783,AV587&lt;=64856),"2.Mid Income",AV587&gt;64856,"3.High Income")</f>
        <v>3.High Income</v>
      </c>
      <c r="G587" s="1" t="str" cm="1">
        <f t="array" ref="G587">_xlfn.IFS(AU587&lt;=30,"&lt;1 month",AND(AU587&gt;30,AU587&lt;=60),"1-2months",AU587&gt;60,"2months +")</f>
        <v>&lt;1 month</v>
      </c>
      <c r="H587" s="1" t="str" cm="1">
        <f t="array" ref="H587">_xlfn.IFS(AT587&lt;5,"&lt;5times",AND(AT587&gt;=5,AT587&lt;=10),"05-10times",AND(AT587&gt;=11,AT587&lt;=15),"11-15times",AT587&gt;=16,"16times or more")</f>
        <v>&lt;5times</v>
      </c>
      <c r="I587" s="1" t="s">
        <v>99</v>
      </c>
      <c r="J587" s="1" t="str">
        <f t="shared" si="19"/>
        <v>7-8 years</v>
      </c>
      <c r="K587" s="2">
        <v>44</v>
      </c>
      <c r="L587" s="2">
        <v>2</v>
      </c>
      <c r="M587" s="2">
        <v>11</v>
      </c>
      <c r="N587" s="2">
        <v>2</v>
      </c>
      <c r="O587" s="2">
        <v>3</v>
      </c>
      <c r="P587" s="2">
        <v>7</v>
      </c>
      <c r="Q587" s="8">
        <v>0</v>
      </c>
      <c r="R587" s="8">
        <v>0</v>
      </c>
      <c r="S587" s="8">
        <v>0</v>
      </c>
      <c r="T587" s="8">
        <v>0</v>
      </c>
      <c r="U587" s="8">
        <v>0</v>
      </c>
      <c r="V587" s="8">
        <v>0</v>
      </c>
      <c r="W587" s="6">
        <v>1</v>
      </c>
      <c r="X587" s="6">
        <v>1</v>
      </c>
      <c r="Y587" s="6">
        <v>0</v>
      </c>
      <c r="Z587" s="6">
        <v>4</v>
      </c>
      <c r="AB587" s="1">
        <v>182</v>
      </c>
      <c r="AC587" s="1">
        <v>175</v>
      </c>
      <c r="AD587" s="1">
        <v>0</v>
      </c>
      <c r="AE587" s="1">
        <v>3</v>
      </c>
      <c r="AF587" s="1">
        <v>11</v>
      </c>
      <c r="AG587" s="1">
        <v>49</v>
      </c>
      <c r="AH587" s="1">
        <v>2658</v>
      </c>
      <c r="AI587" s="11">
        <f t="shared" si="18"/>
        <v>7.2821917808219174</v>
      </c>
      <c r="AJ587" s="1">
        <v>1</v>
      </c>
      <c r="AK587" s="1">
        <v>0</v>
      </c>
      <c r="AL587" s="1">
        <v>0</v>
      </c>
      <c r="AM587" s="1">
        <v>0</v>
      </c>
      <c r="AN587" s="1">
        <v>0</v>
      </c>
      <c r="AO587" s="1">
        <v>0</v>
      </c>
      <c r="AP587" s="1">
        <v>0</v>
      </c>
      <c r="AQ587" s="1">
        <v>1</v>
      </c>
      <c r="AR587" s="1">
        <v>0</v>
      </c>
      <c r="AS587" s="1">
        <v>0</v>
      </c>
      <c r="AT587" s="1">
        <v>3</v>
      </c>
      <c r="AU587" s="1">
        <v>21</v>
      </c>
      <c r="AV587" s="1">
        <v>73059</v>
      </c>
    </row>
    <row r="588" spans="1:48" s="1" customFormat="1" x14ac:dyDescent="0.25">
      <c r="A588" s="1" t="str" cm="1">
        <f t="array" ref="A588">_xlfn.IFS(AG588&gt;=70,"70 and Older",AND(AG588&gt;=60,AG588&lt;70),"60-69",AND(AG588&gt;=50,AG588&lt;60),"50-59",AND(AG588&gt;=40,AG588&lt;50),"40-49",AND(AG588&gt;=30,AG588&lt;40),"30-39",AND(AG588&gt;=20,AG588&lt;30),"20-29")</f>
        <v>40-49</v>
      </c>
      <c r="B588" s="1" t="str" cm="1">
        <f t="array" ref="B588">_xlfn.IFS(AO588=1,$AO$1,AP588=1,$AP$1,AQ588=1,$AQ$1,AR588=1,$AR$1,AS588=1,$AS$1)</f>
        <v>2nd Cycle</v>
      </c>
      <c r="C588" s="1" t="str" cm="1">
        <f t="array" ref="C588">_xlfn.IFS(AJ588=1,$AJ$1,AK588=1,$AK$1,AL588=1,$AL$1,AM588=1,$AM$1,AN588=1,$AN$1)</f>
        <v>Widow</v>
      </c>
      <c r="D588" s="1">
        <v>1</v>
      </c>
      <c r="E588" s="1">
        <v>1</v>
      </c>
      <c r="F588" s="1" t="str" cm="1">
        <f t="array" ref="F588">_xlfn.IFS(AV588&lt;43783,"1.Low Income",AND(AV588&gt;=43783,AV588&lt;=64856),"2.Mid Income",AV588&gt;64856,"3.High Income")</f>
        <v>3.High Income</v>
      </c>
      <c r="G588" s="1" t="str" cm="1">
        <f t="array" ref="G588">_xlfn.IFS(AU588&lt;=30,"&lt;1 month",AND(AU588&gt;30,AU588&lt;=60),"1-2months",AU588&gt;60,"2months +")</f>
        <v>2months +</v>
      </c>
      <c r="H588" s="1" t="str" cm="1">
        <f t="array" ref="H588">_xlfn.IFS(AT588&lt;5,"&lt;5times",AND(AT588&gt;=5,AT588&lt;=10),"05-10times",AND(AT588&gt;=11,AT588&lt;=15),"11-15times",AT588&gt;=16,"16times or more")</f>
        <v>&lt;5times</v>
      </c>
      <c r="I588" s="1" t="s">
        <v>99</v>
      </c>
      <c r="J588" s="1" t="str">
        <f t="shared" si="19"/>
        <v>7-8 years</v>
      </c>
      <c r="K588" s="2">
        <v>31</v>
      </c>
      <c r="L588" s="2">
        <v>1</v>
      </c>
      <c r="M588" s="2">
        <v>8</v>
      </c>
      <c r="N588" s="2">
        <v>0</v>
      </c>
      <c r="O588" s="2">
        <v>0</v>
      </c>
      <c r="P588" s="2">
        <v>8</v>
      </c>
      <c r="Q588" s="8">
        <v>0</v>
      </c>
      <c r="R588" s="8">
        <v>0</v>
      </c>
      <c r="S588" s="8">
        <v>0</v>
      </c>
      <c r="T588" s="8">
        <v>0</v>
      </c>
      <c r="U588" s="8">
        <v>0</v>
      </c>
      <c r="V588" s="8">
        <v>0</v>
      </c>
      <c r="W588" s="6">
        <v>2</v>
      </c>
      <c r="X588" s="6">
        <v>2</v>
      </c>
      <c r="Y588" s="6">
        <v>0</v>
      </c>
      <c r="Z588" s="6">
        <v>3</v>
      </c>
      <c r="AB588" s="1">
        <v>460</v>
      </c>
      <c r="AC588" s="1">
        <v>399</v>
      </c>
      <c r="AD588" s="1">
        <v>0</v>
      </c>
      <c r="AE588" s="1">
        <v>3</v>
      </c>
      <c r="AF588" s="1">
        <v>11</v>
      </c>
      <c r="AG588" s="1">
        <v>45</v>
      </c>
      <c r="AH588" s="1">
        <v>2658</v>
      </c>
      <c r="AI588" s="11">
        <f t="shared" si="18"/>
        <v>7.2821917808219174</v>
      </c>
      <c r="AJ588" s="1">
        <v>0</v>
      </c>
      <c r="AK588" s="1">
        <v>0</v>
      </c>
      <c r="AL588" s="1">
        <v>0</v>
      </c>
      <c r="AM588" s="1">
        <v>0</v>
      </c>
      <c r="AN588" s="1">
        <v>1</v>
      </c>
      <c r="AO588" s="1">
        <v>1</v>
      </c>
      <c r="AP588" s="1">
        <v>0</v>
      </c>
      <c r="AQ588" s="1">
        <v>0</v>
      </c>
      <c r="AR588" s="1">
        <v>0</v>
      </c>
      <c r="AS588" s="1">
        <v>0</v>
      </c>
      <c r="AT588" s="1">
        <v>3</v>
      </c>
      <c r="AU588" s="1">
        <v>67</v>
      </c>
      <c r="AV588" s="1">
        <v>70165</v>
      </c>
    </row>
    <row r="589" spans="1:48" s="1" customFormat="1" x14ac:dyDescent="0.25">
      <c r="A589" s="1" t="str" cm="1">
        <f t="array" ref="A589">_xlfn.IFS(AG589&gt;=70,"70 and Older",AND(AG589&gt;=60,AG589&lt;70),"60-69",AND(AG589&gt;=50,AG589&lt;60),"50-59",AND(AG589&gt;=40,AG589&lt;50),"40-49",AND(AG589&gt;=30,AG589&lt;40),"30-39",AND(AG589&gt;=20,AG589&lt;30),"20-29")</f>
        <v>50-59</v>
      </c>
      <c r="B589" s="1" t="str" cm="1">
        <f t="array" ref="B589">_xlfn.IFS(AO589=1,$AO$1,AP589=1,$AP$1,AQ589=1,$AQ$1,AR589=1,$AR$1,AS589=1,$AS$1)</f>
        <v>PhD</v>
      </c>
      <c r="C589" s="1" t="str" cm="1">
        <f t="array" ref="C589">_xlfn.IFS(AJ589=1,$AJ$1,AK589=1,$AK$1,AL589=1,$AL$1,AM589=1,$AM$1,AN589=1,$AN$1)</f>
        <v>Married</v>
      </c>
      <c r="D589" s="1">
        <v>0</v>
      </c>
      <c r="E589" s="1">
        <v>0</v>
      </c>
      <c r="F589" s="1" t="str" cm="1">
        <f t="array" ref="F589">_xlfn.IFS(AV589&lt;43783,"1.Low Income",AND(AV589&gt;=43783,AV589&lt;=64856),"2.Mid Income",AV589&gt;64856,"3.High Income")</f>
        <v>3.High Income</v>
      </c>
      <c r="G589" s="1" t="str" cm="1">
        <f t="array" ref="G589">_xlfn.IFS(AU589&lt;=30,"&lt;1 month",AND(AU589&gt;30,AU589&lt;=60),"1-2months",AU589&gt;60,"2months +")</f>
        <v>2months +</v>
      </c>
      <c r="H589" s="1" t="str" cm="1">
        <f t="array" ref="H589">_xlfn.IFS(AT589&lt;5,"&lt;5times",AND(AT589&gt;=5,AT589&lt;=10),"05-10times",AND(AT589&gt;=11,AT589&lt;=15),"11-15times",AT589&gt;=16,"16times or more")</f>
        <v>&lt;5times</v>
      </c>
      <c r="I589" s="1" t="s">
        <v>99</v>
      </c>
      <c r="J589" s="1" t="str">
        <f t="shared" si="19"/>
        <v>7-8 years</v>
      </c>
      <c r="K589" s="2">
        <v>295</v>
      </c>
      <c r="L589" s="2">
        <v>35</v>
      </c>
      <c r="M589" s="2">
        <v>482</v>
      </c>
      <c r="N589" s="2">
        <v>121</v>
      </c>
      <c r="O589" s="2">
        <v>120</v>
      </c>
      <c r="P589" s="2">
        <v>40</v>
      </c>
      <c r="Q589" s="8">
        <v>0</v>
      </c>
      <c r="R589" s="8">
        <v>0</v>
      </c>
      <c r="S589" s="8">
        <v>0</v>
      </c>
      <c r="T589" s="8">
        <v>0</v>
      </c>
      <c r="U589" s="8">
        <v>0</v>
      </c>
      <c r="V589" s="8">
        <v>1</v>
      </c>
      <c r="W589" s="6">
        <v>1</v>
      </c>
      <c r="X589" s="6">
        <v>5</v>
      </c>
      <c r="Y589" s="6">
        <v>5</v>
      </c>
      <c r="Z589" s="6">
        <v>10</v>
      </c>
      <c r="AB589" s="1">
        <v>1101</v>
      </c>
      <c r="AC589" s="1">
        <v>897</v>
      </c>
      <c r="AD589" s="1">
        <v>0</v>
      </c>
      <c r="AE589" s="1">
        <v>3</v>
      </c>
      <c r="AF589" s="1">
        <v>11</v>
      </c>
      <c r="AG589" s="1">
        <v>55</v>
      </c>
      <c r="AH589" s="1">
        <v>2657</v>
      </c>
      <c r="AI589" s="11">
        <f t="shared" si="18"/>
        <v>7.279452054794521</v>
      </c>
      <c r="AJ589" s="1">
        <v>0</v>
      </c>
      <c r="AK589" s="1">
        <v>1</v>
      </c>
      <c r="AL589" s="1">
        <v>0</v>
      </c>
      <c r="AM589" s="1">
        <v>0</v>
      </c>
      <c r="AN589" s="1">
        <v>0</v>
      </c>
      <c r="AO589" s="1">
        <v>0</v>
      </c>
      <c r="AP589" s="1">
        <v>0</v>
      </c>
      <c r="AQ589" s="1">
        <v>0</v>
      </c>
      <c r="AR589" s="1">
        <v>0</v>
      </c>
      <c r="AS589" s="1">
        <v>1</v>
      </c>
      <c r="AT589" s="1">
        <v>2</v>
      </c>
      <c r="AU589" s="1">
        <v>80</v>
      </c>
      <c r="AV589" s="1">
        <v>81168</v>
      </c>
    </row>
    <row r="590" spans="1:48" s="1" customFormat="1" x14ac:dyDescent="0.25">
      <c r="A590" s="1" t="str" cm="1">
        <f t="array" ref="A590">_xlfn.IFS(AG590&gt;=70,"70 and Older",AND(AG590&gt;=60,AG590&lt;70),"60-69",AND(AG590&gt;=50,AG590&lt;60),"50-59",AND(AG590&gt;=40,AG590&lt;50),"40-49",AND(AG590&gt;=30,AG590&lt;40),"30-39",AND(AG590&gt;=20,AG590&lt;30),"20-29")</f>
        <v>50-59</v>
      </c>
      <c r="B590" s="1" t="str" cm="1">
        <f t="array" ref="B590">_xlfn.IFS(AO590=1,$AO$1,AP590=1,$AP$1,AQ590=1,$AQ$1,AR590=1,$AR$1,AS590=1,$AS$1)</f>
        <v>Graduation</v>
      </c>
      <c r="C590" s="1" t="str" cm="1">
        <f t="array" ref="C590">_xlfn.IFS(AJ590=1,$AJ$1,AK590=1,$AK$1,AL590=1,$AL$1,AM590=1,$AM$1,AN590=1,$AN$1)</f>
        <v>Married</v>
      </c>
      <c r="D590" s="1">
        <v>0</v>
      </c>
      <c r="E590" s="1">
        <v>1</v>
      </c>
      <c r="F590" s="1" t="str" cm="1">
        <f t="array" ref="F590">_xlfn.IFS(AV590&lt;43783,"1.Low Income",AND(AV590&gt;=43783,AV590&lt;=64856),"2.Mid Income",AV590&gt;64856,"3.High Income")</f>
        <v>3.High Income</v>
      </c>
      <c r="G590" s="1" t="str" cm="1">
        <f t="array" ref="G590">_xlfn.IFS(AU590&lt;=30,"&lt;1 month",AND(AU590&gt;30,AU590&lt;=60),"1-2months",AU590&gt;60,"2months +")</f>
        <v>1-2months</v>
      </c>
      <c r="H590" s="1" t="str" cm="1">
        <f t="array" ref="H590">_xlfn.IFS(AT590&lt;5,"&lt;5times",AND(AT590&gt;=5,AT590&lt;=10),"05-10times",AND(AT590&gt;=11,AT590&lt;=15),"11-15times",AT590&gt;=16,"16times or more")</f>
        <v>&lt;5times</v>
      </c>
      <c r="I590" s="1" t="s">
        <v>99</v>
      </c>
      <c r="J590" s="1" t="str">
        <f t="shared" si="19"/>
        <v>7-8 years</v>
      </c>
      <c r="K590" s="2">
        <v>199</v>
      </c>
      <c r="L590" s="2">
        <v>12</v>
      </c>
      <c r="M590" s="2">
        <v>31</v>
      </c>
      <c r="N590" s="2">
        <v>3</v>
      </c>
      <c r="O590" s="2">
        <v>12</v>
      </c>
      <c r="P590" s="2">
        <v>7</v>
      </c>
      <c r="Q590" s="8">
        <v>0</v>
      </c>
      <c r="R590" s="8">
        <v>0</v>
      </c>
      <c r="S590" s="8">
        <v>0</v>
      </c>
      <c r="T590" s="8">
        <v>0</v>
      </c>
      <c r="U590" s="8">
        <v>0</v>
      </c>
      <c r="V590" s="8">
        <v>0</v>
      </c>
      <c r="W590" s="6">
        <v>1</v>
      </c>
      <c r="X590" s="6">
        <v>3</v>
      </c>
      <c r="Y590" s="6">
        <v>3</v>
      </c>
      <c r="Z590" s="6">
        <v>5</v>
      </c>
      <c r="AB590" s="1">
        <v>964</v>
      </c>
      <c r="AC590" s="1">
        <v>927</v>
      </c>
      <c r="AD590" s="1">
        <v>0</v>
      </c>
      <c r="AE590" s="1">
        <v>3</v>
      </c>
      <c r="AF590" s="1">
        <v>11</v>
      </c>
      <c r="AG590" s="1">
        <v>51</v>
      </c>
      <c r="AH590" s="1">
        <v>2657</v>
      </c>
      <c r="AI590" s="11">
        <f t="shared" si="18"/>
        <v>7.279452054794521</v>
      </c>
      <c r="AJ590" s="1">
        <v>0</v>
      </c>
      <c r="AK590" s="1">
        <v>1</v>
      </c>
      <c r="AL590" s="1">
        <v>0</v>
      </c>
      <c r="AM590" s="1">
        <v>0</v>
      </c>
      <c r="AN590" s="1">
        <v>0</v>
      </c>
      <c r="AO590" s="1">
        <v>0</v>
      </c>
      <c r="AP590" s="1">
        <v>0</v>
      </c>
      <c r="AQ590" s="1">
        <v>1</v>
      </c>
      <c r="AR590" s="1">
        <v>0</v>
      </c>
      <c r="AS590" s="1">
        <v>0</v>
      </c>
      <c r="AT590" s="1">
        <v>2</v>
      </c>
      <c r="AU590" s="1">
        <v>42</v>
      </c>
      <c r="AV590" s="1">
        <v>80134</v>
      </c>
    </row>
    <row r="591" spans="1:48" s="1" customFormat="1" x14ac:dyDescent="0.25">
      <c r="A591" s="1" t="str" cm="1">
        <f t="array" ref="A591">_xlfn.IFS(AG591&gt;=70,"70 and Older",AND(AG591&gt;=60,AG591&lt;70),"60-69",AND(AG591&gt;=50,AG591&lt;60),"50-59",AND(AG591&gt;=40,AG591&lt;50),"40-49",AND(AG591&gt;=30,AG591&lt;40),"30-39",AND(AG591&gt;=20,AG591&lt;30),"20-29")</f>
        <v>70 and Older</v>
      </c>
      <c r="B591" s="1" t="str" cm="1">
        <f t="array" ref="B591">_xlfn.IFS(AO591=1,$AO$1,AP591=1,$AP$1,AQ591=1,$AQ$1,AR591=1,$AR$1,AS591=1,$AS$1)</f>
        <v>PhD</v>
      </c>
      <c r="C591" s="1" t="str" cm="1">
        <f t="array" ref="C591">_xlfn.IFS(AJ591=1,$AJ$1,AK591=1,$AK$1,AL591=1,$AL$1,AM591=1,$AM$1,AN591=1,$AN$1)</f>
        <v>Married</v>
      </c>
      <c r="D591" s="1">
        <v>0</v>
      </c>
      <c r="E591" s="1">
        <v>1</v>
      </c>
      <c r="F591" s="1" t="str" cm="1">
        <f t="array" ref="F591">_xlfn.IFS(AV591&lt;43783,"1.Low Income",AND(AV591&gt;=43783,AV591&lt;=64856),"2.Mid Income",AV591&gt;64856,"3.High Income")</f>
        <v>3.High Income</v>
      </c>
      <c r="G591" s="1" t="str" cm="1">
        <f t="array" ref="G591">_xlfn.IFS(AU591&lt;=30,"&lt;1 month",AND(AU591&gt;30,AU591&lt;=60),"1-2months",AU591&gt;60,"2months +")</f>
        <v>1-2months</v>
      </c>
      <c r="H591" s="1" t="str" cm="1">
        <f t="array" ref="H591">_xlfn.IFS(AT591&lt;5,"&lt;5times",AND(AT591&gt;=5,AT591&lt;=10),"05-10times",AND(AT591&gt;=11,AT591&lt;=15),"11-15times",AT591&gt;=16,"16times or more")</f>
        <v>&lt;5times</v>
      </c>
      <c r="I591" s="1" t="s">
        <v>99</v>
      </c>
      <c r="J591" s="1" t="str">
        <f t="shared" si="19"/>
        <v>7-8 years</v>
      </c>
      <c r="K591" s="2">
        <v>1298</v>
      </c>
      <c r="L591" s="2">
        <v>0</v>
      </c>
      <c r="M591" s="2">
        <v>70</v>
      </c>
      <c r="N591" s="2">
        <v>37</v>
      </c>
      <c r="O591" s="2">
        <v>14</v>
      </c>
      <c r="P591" s="2">
        <v>42</v>
      </c>
      <c r="Q591" s="8">
        <v>0</v>
      </c>
      <c r="R591" s="8">
        <v>0</v>
      </c>
      <c r="S591" s="8">
        <v>0</v>
      </c>
      <c r="T591" s="8">
        <v>1</v>
      </c>
      <c r="U591" s="8">
        <v>1</v>
      </c>
      <c r="V591" s="8">
        <v>1</v>
      </c>
      <c r="W591" s="6">
        <v>4</v>
      </c>
      <c r="X591" s="6">
        <v>7</v>
      </c>
      <c r="Y591" s="6">
        <v>4</v>
      </c>
      <c r="Z591" s="6">
        <v>10</v>
      </c>
      <c r="AB591" s="1">
        <v>2262</v>
      </c>
      <c r="AC591" s="1">
        <v>2084</v>
      </c>
      <c r="AD591" s="1">
        <v>0</v>
      </c>
      <c r="AE591" s="1">
        <v>3</v>
      </c>
      <c r="AF591" s="1">
        <v>11</v>
      </c>
      <c r="AG591" s="1">
        <v>71</v>
      </c>
      <c r="AH591" s="1">
        <v>2657</v>
      </c>
      <c r="AI591" s="11">
        <f t="shared" si="18"/>
        <v>7.279452054794521</v>
      </c>
      <c r="AJ591" s="1">
        <v>0</v>
      </c>
      <c r="AK591" s="1">
        <v>1</v>
      </c>
      <c r="AL591" s="1">
        <v>0</v>
      </c>
      <c r="AM591" s="1">
        <v>0</v>
      </c>
      <c r="AN591" s="1">
        <v>0</v>
      </c>
      <c r="AO591" s="1">
        <v>0</v>
      </c>
      <c r="AP591" s="1">
        <v>0</v>
      </c>
      <c r="AQ591" s="1">
        <v>0</v>
      </c>
      <c r="AR591" s="1">
        <v>0</v>
      </c>
      <c r="AS591" s="1">
        <v>1</v>
      </c>
      <c r="AT591" s="1">
        <v>2</v>
      </c>
      <c r="AU591" s="1">
        <v>60</v>
      </c>
      <c r="AV591" s="1">
        <v>78618</v>
      </c>
    </row>
    <row r="592" spans="1:48" s="1" customFormat="1" x14ac:dyDescent="0.25">
      <c r="A592" s="1" t="str" cm="1">
        <f t="array" ref="A592">_xlfn.IFS(AG592&gt;=70,"70 and Older",AND(AG592&gt;=60,AG592&lt;70),"60-69",AND(AG592&gt;=50,AG592&lt;60),"50-59",AND(AG592&gt;=40,AG592&lt;50),"40-49",AND(AG592&gt;=30,AG592&lt;40),"30-39",AND(AG592&gt;=20,AG592&lt;30),"20-29")</f>
        <v>50-59</v>
      </c>
      <c r="B592" s="1" t="str" cm="1">
        <f t="array" ref="B592">_xlfn.IFS(AO592=1,$AO$1,AP592=1,$AP$1,AQ592=1,$AQ$1,AR592=1,$AR$1,AS592=1,$AS$1)</f>
        <v>Graduation</v>
      </c>
      <c r="C592" s="1" t="str" cm="1">
        <f t="array" ref="C592">_xlfn.IFS(AJ592=1,$AJ$1,AK592=1,$AK$1,AL592=1,$AL$1,AM592=1,$AM$1,AN592=1,$AN$1)</f>
        <v>Married</v>
      </c>
      <c r="D592" s="1">
        <v>0</v>
      </c>
      <c r="E592" s="1">
        <v>1</v>
      </c>
      <c r="F592" s="1" t="str" cm="1">
        <f t="array" ref="F592">_xlfn.IFS(AV592&lt;43783,"1.Low Income",AND(AV592&gt;=43783,AV592&lt;=64856),"2.Mid Income",AV592&gt;64856,"3.High Income")</f>
        <v>3.High Income</v>
      </c>
      <c r="G592" s="1" t="str" cm="1">
        <f t="array" ref="G592">_xlfn.IFS(AU592&lt;=30,"&lt;1 month",AND(AU592&gt;30,AU592&lt;=60),"1-2months",AU592&gt;60,"2months +")</f>
        <v>&lt;1 month</v>
      </c>
      <c r="H592" s="1" t="str" cm="1">
        <f t="array" ref="H592">_xlfn.IFS(AT592&lt;5,"&lt;5times",AND(AT592&gt;=5,AT592&lt;=10),"05-10times",AND(AT592&gt;=11,AT592&lt;=15),"11-15times",AT592&gt;=16,"16times or more")</f>
        <v>&lt;5times</v>
      </c>
      <c r="I592" s="1" t="s">
        <v>99</v>
      </c>
      <c r="J592" s="1" t="str">
        <f t="shared" si="19"/>
        <v>7-8 years</v>
      </c>
      <c r="K592" s="2">
        <v>70</v>
      </c>
      <c r="L592" s="2">
        <v>54</v>
      </c>
      <c r="M592" s="2">
        <v>109</v>
      </c>
      <c r="N592" s="2">
        <v>80</v>
      </c>
      <c r="O592" s="2">
        <v>9</v>
      </c>
      <c r="P592" s="2">
        <v>45</v>
      </c>
      <c r="Q592" s="8">
        <v>0</v>
      </c>
      <c r="R592" s="8">
        <v>0</v>
      </c>
      <c r="S592" s="8">
        <v>0</v>
      </c>
      <c r="T592" s="8">
        <v>0</v>
      </c>
      <c r="U592" s="8">
        <v>0</v>
      </c>
      <c r="V592" s="8">
        <v>0</v>
      </c>
      <c r="W592" s="6">
        <v>2</v>
      </c>
      <c r="X592" s="6">
        <v>4</v>
      </c>
      <c r="Y592" s="6">
        <v>1</v>
      </c>
      <c r="Z592" s="6">
        <v>7</v>
      </c>
      <c r="AB592" s="1">
        <v>964</v>
      </c>
      <c r="AC592" s="1">
        <v>927</v>
      </c>
      <c r="AD592" s="1">
        <v>0</v>
      </c>
      <c r="AE592" s="1">
        <v>3</v>
      </c>
      <c r="AF592" s="1">
        <v>11</v>
      </c>
      <c r="AG592" s="1">
        <v>51</v>
      </c>
      <c r="AH592" s="1">
        <v>2657</v>
      </c>
      <c r="AI592" s="11">
        <f t="shared" si="18"/>
        <v>7.279452054794521</v>
      </c>
      <c r="AJ592" s="1">
        <v>0</v>
      </c>
      <c r="AK592" s="1">
        <v>1</v>
      </c>
      <c r="AL592" s="1">
        <v>0</v>
      </c>
      <c r="AM592" s="1">
        <v>0</v>
      </c>
      <c r="AN592" s="1">
        <v>0</v>
      </c>
      <c r="AO592" s="1">
        <v>0</v>
      </c>
      <c r="AP592" s="1">
        <v>0</v>
      </c>
      <c r="AQ592" s="1">
        <v>1</v>
      </c>
      <c r="AR592" s="1">
        <v>0</v>
      </c>
      <c r="AS592" s="1">
        <v>0</v>
      </c>
      <c r="AT592" s="1">
        <v>3</v>
      </c>
      <c r="AU592" s="1">
        <v>13</v>
      </c>
      <c r="AV592" s="1">
        <v>74805</v>
      </c>
    </row>
    <row r="593" spans="1:48" s="1" customFormat="1" x14ac:dyDescent="0.25">
      <c r="A593" s="1" t="str" cm="1">
        <f t="array" ref="A593">_xlfn.IFS(AG593&gt;=70,"70 and Older",AND(AG593&gt;=60,AG593&lt;70),"60-69",AND(AG593&gt;=50,AG593&lt;60),"50-59",AND(AG593&gt;=40,AG593&lt;50),"40-49",AND(AG593&gt;=30,AG593&lt;40),"30-39",AND(AG593&gt;=20,AG593&lt;30),"20-29")</f>
        <v>60-69</v>
      </c>
      <c r="B593" s="1" t="str" cm="1">
        <f t="array" ref="B593">_xlfn.IFS(AO593=1,$AO$1,AP593=1,$AP$1,AQ593=1,$AQ$1,AR593=1,$AR$1,AS593=1,$AS$1)</f>
        <v>Graduation</v>
      </c>
      <c r="C593" s="1" t="str" cm="1">
        <f t="array" ref="C593">_xlfn.IFS(AJ593=1,$AJ$1,AK593=1,$AK$1,AL593=1,$AL$1,AM593=1,$AM$1,AN593=1,$AN$1)</f>
        <v>Married</v>
      </c>
      <c r="D593" s="1">
        <v>0</v>
      </c>
      <c r="E593" s="1">
        <v>1</v>
      </c>
      <c r="F593" s="1" t="str" cm="1">
        <f t="array" ref="F593">_xlfn.IFS(AV593&lt;43783,"1.Low Income",AND(AV593&gt;=43783,AV593&lt;=64856),"2.Mid Income",AV593&gt;64856,"3.High Income")</f>
        <v>3.High Income</v>
      </c>
      <c r="G593" s="1" t="str" cm="1">
        <f t="array" ref="G593">_xlfn.IFS(AU593&lt;=30,"&lt;1 month",AND(AU593&gt;30,AU593&lt;=60),"1-2months",AU593&gt;60,"2months +")</f>
        <v>1-2months</v>
      </c>
      <c r="H593" s="1" t="str" cm="1">
        <f t="array" ref="H593">_xlfn.IFS(AT593&lt;5,"&lt;5times",AND(AT593&gt;=5,AT593&lt;=10),"05-10times",AND(AT593&gt;=11,AT593&lt;=15),"11-15times",AT593&gt;=16,"16times or more")</f>
        <v>&lt;5times</v>
      </c>
      <c r="I593" s="1" t="s">
        <v>99</v>
      </c>
      <c r="J593" s="1" t="str">
        <f t="shared" si="19"/>
        <v>7-8 years</v>
      </c>
      <c r="K593" s="2">
        <v>512</v>
      </c>
      <c r="L593" s="2">
        <v>53</v>
      </c>
      <c r="M593" s="2">
        <v>98</v>
      </c>
      <c r="N593" s="2">
        <v>81</v>
      </c>
      <c r="O593" s="2">
        <v>179</v>
      </c>
      <c r="P593" s="2">
        <v>89</v>
      </c>
      <c r="Q593" s="8">
        <v>0</v>
      </c>
      <c r="R593" s="8">
        <v>0</v>
      </c>
      <c r="S593" s="8">
        <v>0</v>
      </c>
      <c r="T593" s="8">
        <v>0</v>
      </c>
      <c r="U593" s="8">
        <v>0</v>
      </c>
      <c r="V593" s="8">
        <v>0</v>
      </c>
      <c r="W593" s="6">
        <v>3</v>
      </c>
      <c r="X593" s="6">
        <v>8</v>
      </c>
      <c r="Y593" s="6">
        <v>5</v>
      </c>
      <c r="Z593" s="6">
        <v>10</v>
      </c>
      <c r="AB593" s="1">
        <v>1132</v>
      </c>
      <c r="AC593" s="1">
        <v>937</v>
      </c>
      <c r="AD593" s="1">
        <v>0</v>
      </c>
      <c r="AE593" s="1">
        <v>3</v>
      </c>
      <c r="AF593" s="1">
        <v>11</v>
      </c>
      <c r="AG593" s="1">
        <v>69</v>
      </c>
      <c r="AH593" s="1">
        <v>2656</v>
      </c>
      <c r="AI593" s="11">
        <f t="shared" si="18"/>
        <v>7.2767123287671236</v>
      </c>
      <c r="AJ593" s="1">
        <v>0</v>
      </c>
      <c r="AK593" s="1">
        <v>1</v>
      </c>
      <c r="AL593" s="1">
        <v>0</v>
      </c>
      <c r="AM593" s="1">
        <v>0</v>
      </c>
      <c r="AN593" s="1">
        <v>0</v>
      </c>
      <c r="AO593" s="1">
        <v>0</v>
      </c>
      <c r="AP593" s="1">
        <v>0</v>
      </c>
      <c r="AQ593" s="1">
        <v>1</v>
      </c>
      <c r="AR593" s="1">
        <v>0</v>
      </c>
      <c r="AS593" s="1">
        <v>0</v>
      </c>
      <c r="AT593" s="1">
        <v>3</v>
      </c>
      <c r="AU593" s="1">
        <v>36</v>
      </c>
      <c r="AV593" s="1">
        <v>75774</v>
      </c>
    </row>
    <row r="594" spans="1:48" s="1" customFormat="1" x14ac:dyDescent="0.25">
      <c r="A594" s="1" t="str" cm="1">
        <f t="array" ref="A594">_xlfn.IFS(AG594&gt;=70,"70 and Older",AND(AG594&gt;=60,AG594&lt;70),"60-69",AND(AG594&gt;=50,AG594&lt;60),"50-59",AND(AG594&gt;=40,AG594&lt;50),"40-49",AND(AG594&gt;=30,AG594&lt;40),"30-39",AND(AG594&gt;=20,AG594&lt;30),"20-29")</f>
        <v>40-49</v>
      </c>
      <c r="B594" s="1" t="str" cm="1">
        <f t="array" ref="B594">_xlfn.IFS(AO594=1,$AO$1,AP594=1,$AP$1,AQ594=1,$AQ$1,AR594=1,$AR$1,AS594=1,$AS$1)</f>
        <v>Graduation</v>
      </c>
      <c r="C594" s="1" t="str" cm="1">
        <f t="array" ref="C594">_xlfn.IFS(AJ594=1,$AJ$1,AK594=1,$AK$1,AL594=1,$AL$1,AM594=1,$AM$1,AN594=1,$AN$1)</f>
        <v>Together</v>
      </c>
      <c r="D594" s="1">
        <v>0</v>
      </c>
      <c r="E594" s="1">
        <v>1</v>
      </c>
      <c r="F594" s="1" t="str" cm="1">
        <f t="array" ref="F594">_xlfn.IFS(AV594&lt;43783,"1.Low Income",AND(AV594&gt;=43783,AV594&lt;=64856),"2.Mid Income",AV594&gt;64856,"3.High Income")</f>
        <v>3.High Income</v>
      </c>
      <c r="G594" s="1" t="str" cm="1">
        <f t="array" ref="G594">_xlfn.IFS(AU594&lt;=30,"&lt;1 month",AND(AU594&gt;30,AU594&lt;=60),"1-2months",AU594&gt;60,"2months +")</f>
        <v>1-2months</v>
      </c>
      <c r="H594" s="1" t="str" cm="1">
        <f t="array" ref="H594">_xlfn.IFS(AT594&lt;5,"&lt;5times",AND(AT594&gt;=5,AT594&lt;=10),"05-10times",AND(AT594&gt;=11,AT594&lt;=15),"11-15times",AT594&gt;=16,"16times or more")</f>
        <v>&lt;5times</v>
      </c>
      <c r="I594" s="1" t="s">
        <v>99</v>
      </c>
      <c r="J594" s="1" t="str">
        <f t="shared" si="19"/>
        <v>7-8 years</v>
      </c>
      <c r="K594" s="2">
        <v>21</v>
      </c>
      <c r="L594" s="2">
        <v>0</v>
      </c>
      <c r="M594" s="2">
        <v>3</v>
      </c>
      <c r="N594" s="2">
        <v>0</v>
      </c>
      <c r="O594" s="2">
        <v>0</v>
      </c>
      <c r="P594" s="2">
        <v>0</v>
      </c>
      <c r="Q594" s="8">
        <v>0</v>
      </c>
      <c r="R594" s="8">
        <v>0</v>
      </c>
      <c r="S594" s="8">
        <v>0</v>
      </c>
      <c r="T594" s="8">
        <v>0</v>
      </c>
      <c r="U594" s="8">
        <v>0</v>
      </c>
      <c r="V594" s="8">
        <v>0</v>
      </c>
      <c r="W594" s="6">
        <v>1</v>
      </c>
      <c r="X594" s="6">
        <v>1</v>
      </c>
      <c r="Y594" s="6">
        <v>0</v>
      </c>
      <c r="Z594" s="6">
        <v>3</v>
      </c>
      <c r="AB594" s="1">
        <v>184</v>
      </c>
      <c r="AC594" s="1">
        <v>159</v>
      </c>
      <c r="AD594" s="1">
        <v>0</v>
      </c>
      <c r="AE594" s="1">
        <v>3</v>
      </c>
      <c r="AF594" s="1">
        <v>11</v>
      </c>
      <c r="AG594" s="1">
        <v>48</v>
      </c>
      <c r="AH594" s="1">
        <v>2656</v>
      </c>
      <c r="AI594" s="11">
        <f t="shared" si="18"/>
        <v>7.2767123287671236</v>
      </c>
      <c r="AJ594" s="1">
        <v>0</v>
      </c>
      <c r="AK594" s="1">
        <v>0</v>
      </c>
      <c r="AL594" s="1">
        <v>0</v>
      </c>
      <c r="AM594" s="1">
        <v>1</v>
      </c>
      <c r="AN594" s="1">
        <v>0</v>
      </c>
      <c r="AO594" s="1">
        <v>0</v>
      </c>
      <c r="AP594" s="1">
        <v>0</v>
      </c>
      <c r="AQ594" s="1">
        <v>1</v>
      </c>
      <c r="AR594" s="1">
        <v>0</v>
      </c>
      <c r="AS594" s="1">
        <v>0</v>
      </c>
      <c r="AT594" s="1">
        <v>3</v>
      </c>
      <c r="AU594" s="1">
        <v>33</v>
      </c>
      <c r="AV594" s="1">
        <v>70038</v>
      </c>
    </row>
    <row r="595" spans="1:48" s="1" customFormat="1" x14ac:dyDescent="0.25">
      <c r="A595" s="1" t="str" cm="1">
        <f t="array" ref="A595">_xlfn.IFS(AG595&gt;=70,"70 and Older",AND(AG595&gt;=60,AG595&lt;70),"60-69",AND(AG595&gt;=50,AG595&lt;60),"50-59",AND(AG595&gt;=40,AG595&lt;50),"40-49",AND(AG595&gt;=30,AG595&lt;40),"30-39",AND(AG595&gt;=20,AG595&lt;30),"20-29")</f>
        <v>50-59</v>
      </c>
      <c r="B595" s="1" t="str" cm="1">
        <f t="array" ref="B595">_xlfn.IFS(AO595=1,$AO$1,AP595=1,$AP$1,AQ595=1,$AQ$1,AR595=1,$AR$1,AS595=1,$AS$1)</f>
        <v>PhD</v>
      </c>
      <c r="C595" s="1" t="str" cm="1">
        <f t="array" ref="C595">_xlfn.IFS(AJ595=1,$AJ$1,AK595=1,$AK$1,AL595=1,$AL$1,AM595=1,$AM$1,AN595=1,$AN$1)</f>
        <v>Married</v>
      </c>
      <c r="D595" s="1">
        <v>0</v>
      </c>
      <c r="E595" s="1">
        <v>1</v>
      </c>
      <c r="F595" s="1" t="str" cm="1">
        <f t="array" ref="F595">_xlfn.IFS(AV595&lt;43783,"1.Low Income",AND(AV595&gt;=43783,AV595&lt;=64856),"2.Mid Income",AV595&gt;64856,"3.High Income")</f>
        <v>3.High Income</v>
      </c>
      <c r="G595" s="1" t="str" cm="1">
        <f t="array" ref="G595">_xlfn.IFS(AU595&lt;=30,"&lt;1 month",AND(AU595&gt;30,AU595&lt;=60),"1-2months",AU595&gt;60,"2months +")</f>
        <v>&lt;1 month</v>
      </c>
      <c r="H595" s="1" t="str" cm="1">
        <f t="array" ref="H595">_xlfn.IFS(AT595&lt;5,"&lt;5times",AND(AT595&gt;=5,AT595&lt;=10),"05-10times",AND(AT595&gt;=11,AT595&lt;=15),"11-15times",AT595&gt;=16,"16times or more")</f>
        <v>&lt;5times</v>
      </c>
      <c r="I595" s="1" t="s">
        <v>99</v>
      </c>
      <c r="J595" s="1" t="str">
        <f t="shared" si="19"/>
        <v>7-8 years</v>
      </c>
      <c r="K595" s="2">
        <v>631</v>
      </c>
      <c r="L595" s="2">
        <v>0</v>
      </c>
      <c r="M595" s="2">
        <v>115</v>
      </c>
      <c r="N595" s="2">
        <v>10</v>
      </c>
      <c r="O595" s="2">
        <v>7</v>
      </c>
      <c r="P595" s="2">
        <v>30</v>
      </c>
      <c r="Q595" s="8">
        <v>0</v>
      </c>
      <c r="R595" s="8">
        <v>0</v>
      </c>
      <c r="S595" s="8">
        <v>0</v>
      </c>
      <c r="T595" s="8">
        <v>0</v>
      </c>
      <c r="U595" s="8">
        <v>0</v>
      </c>
      <c r="V595" s="8">
        <v>0</v>
      </c>
      <c r="W595" s="6">
        <v>3</v>
      </c>
      <c r="X595" s="6">
        <v>9</v>
      </c>
      <c r="Y595" s="6">
        <v>2</v>
      </c>
      <c r="Z595" s="6">
        <v>10</v>
      </c>
      <c r="AB595" s="1">
        <v>894</v>
      </c>
      <c r="AC595" s="1">
        <v>859</v>
      </c>
      <c r="AD595" s="1">
        <v>0</v>
      </c>
      <c r="AE595" s="1">
        <v>3</v>
      </c>
      <c r="AF595" s="1">
        <v>11</v>
      </c>
      <c r="AG595" s="1">
        <v>58</v>
      </c>
      <c r="AH595" s="1">
        <v>2656</v>
      </c>
      <c r="AI595" s="11">
        <f t="shared" si="18"/>
        <v>7.2767123287671236</v>
      </c>
      <c r="AJ595" s="1">
        <v>0</v>
      </c>
      <c r="AK595" s="1">
        <v>1</v>
      </c>
      <c r="AL595" s="1">
        <v>0</v>
      </c>
      <c r="AM595" s="1">
        <v>0</v>
      </c>
      <c r="AN595" s="1">
        <v>0</v>
      </c>
      <c r="AO595" s="1">
        <v>0</v>
      </c>
      <c r="AP595" s="1">
        <v>0</v>
      </c>
      <c r="AQ595" s="1">
        <v>0</v>
      </c>
      <c r="AR595" s="1">
        <v>0</v>
      </c>
      <c r="AS595" s="1">
        <v>1</v>
      </c>
      <c r="AT595" s="1">
        <v>4</v>
      </c>
      <c r="AU595" s="1">
        <v>28</v>
      </c>
      <c r="AV595" s="1">
        <v>66991</v>
      </c>
    </row>
    <row r="596" spans="1:48" s="1" customFormat="1" x14ac:dyDescent="0.25">
      <c r="A596" s="1" t="str" cm="1">
        <f t="array" ref="A596">_xlfn.IFS(AG596&gt;=70,"70 and Older",AND(AG596&gt;=60,AG596&lt;70),"60-69",AND(AG596&gt;=50,AG596&lt;60),"50-59",AND(AG596&gt;=40,AG596&lt;50),"40-49",AND(AG596&gt;=30,AG596&lt;40),"30-39",AND(AG596&gt;=20,AG596&lt;30),"20-29")</f>
        <v>50-59</v>
      </c>
      <c r="B596" s="1" t="str" cm="1">
        <f t="array" ref="B596">_xlfn.IFS(AO596=1,$AO$1,AP596=1,$AP$1,AQ596=1,$AQ$1,AR596=1,$AR$1,AS596=1,$AS$1)</f>
        <v>2nd Cycle</v>
      </c>
      <c r="C596" s="1" t="str" cm="1">
        <f t="array" ref="C596">_xlfn.IFS(AJ596=1,$AJ$1,AK596=1,$AK$1,AL596=1,$AL$1,AM596=1,$AM$1,AN596=1,$AN$1)</f>
        <v>Together</v>
      </c>
      <c r="D596" s="1">
        <v>0</v>
      </c>
      <c r="E596" s="1">
        <v>0</v>
      </c>
      <c r="F596" s="1" t="str" cm="1">
        <f t="array" ref="F596">_xlfn.IFS(AV596&lt;43783,"1.Low Income",AND(AV596&gt;=43783,AV596&lt;=64856),"2.Mid Income",AV596&gt;64856,"3.High Income")</f>
        <v>3.High Income</v>
      </c>
      <c r="G596" s="1" t="str" cm="1">
        <f t="array" ref="G596">_xlfn.IFS(AU596&lt;=30,"&lt;1 month",AND(AU596&gt;30,AU596&lt;=60),"1-2months",AU596&gt;60,"2months +")</f>
        <v>2months +</v>
      </c>
      <c r="H596" s="1" t="str" cm="1">
        <f t="array" ref="H596">_xlfn.IFS(AT596&lt;5,"&lt;5times",AND(AT596&gt;=5,AT596&lt;=10),"05-10times",AND(AT596&gt;=11,AT596&lt;=15),"11-15times",AT596&gt;=16,"16times or more")</f>
        <v>&lt;5times</v>
      </c>
      <c r="I596" s="1" t="s">
        <v>99</v>
      </c>
      <c r="J596" s="1" t="str">
        <f t="shared" si="19"/>
        <v>7-8 years</v>
      </c>
      <c r="K596" s="2">
        <v>690</v>
      </c>
      <c r="L596" s="2">
        <v>117</v>
      </c>
      <c r="M596" s="2">
        <v>499</v>
      </c>
      <c r="N596" s="2">
        <v>76</v>
      </c>
      <c r="O596" s="2">
        <v>102</v>
      </c>
      <c r="P596" s="2">
        <v>88</v>
      </c>
      <c r="Q596" s="8">
        <v>1</v>
      </c>
      <c r="R596" s="8">
        <v>0</v>
      </c>
      <c r="S596" s="8">
        <v>0</v>
      </c>
      <c r="T596" s="8">
        <v>0</v>
      </c>
      <c r="U596" s="8">
        <v>0</v>
      </c>
      <c r="V596" s="8">
        <v>0</v>
      </c>
      <c r="W596" s="6">
        <v>1</v>
      </c>
      <c r="X596" s="6">
        <v>5</v>
      </c>
      <c r="Y596" s="6">
        <v>10</v>
      </c>
      <c r="Z596" s="6">
        <v>7</v>
      </c>
      <c r="AB596" s="1">
        <v>387</v>
      </c>
      <c r="AC596" s="1">
        <v>215</v>
      </c>
      <c r="AD596" s="1">
        <v>0</v>
      </c>
      <c r="AE596" s="1">
        <v>3</v>
      </c>
      <c r="AF596" s="1">
        <v>11</v>
      </c>
      <c r="AG596" s="1">
        <v>55</v>
      </c>
      <c r="AH596" s="1">
        <v>2655</v>
      </c>
      <c r="AI596" s="11">
        <f t="shared" si="18"/>
        <v>7.2739726027397262</v>
      </c>
      <c r="AJ596" s="1">
        <v>0</v>
      </c>
      <c r="AK596" s="1">
        <v>0</v>
      </c>
      <c r="AL596" s="1">
        <v>0</v>
      </c>
      <c r="AM596" s="1">
        <v>1</v>
      </c>
      <c r="AN596" s="1">
        <v>0</v>
      </c>
      <c r="AO596" s="1">
        <v>1</v>
      </c>
      <c r="AP596" s="1">
        <v>0</v>
      </c>
      <c r="AQ596" s="1">
        <v>0</v>
      </c>
      <c r="AR596" s="1">
        <v>0</v>
      </c>
      <c r="AS596" s="1">
        <v>0</v>
      </c>
      <c r="AT596" s="1">
        <v>2</v>
      </c>
      <c r="AU596" s="1">
        <v>89</v>
      </c>
      <c r="AV596" s="1">
        <v>81169</v>
      </c>
    </row>
    <row r="597" spans="1:48" s="1" customFormat="1" x14ac:dyDescent="0.25">
      <c r="A597" s="1" t="str" cm="1">
        <f t="array" ref="A597">_xlfn.IFS(AG597&gt;=70,"70 and Older",AND(AG597&gt;=60,AG597&lt;70),"60-69",AND(AG597&gt;=50,AG597&lt;60),"50-59",AND(AG597&gt;=40,AG597&lt;50),"40-49",AND(AG597&gt;=30,AG597&lt;40),"30-39",AND(AG597&gt;=20,AG597&lt;30),"20-29")</f>
        <v>60-69</v>
      </c>
      <c r="B597" s="1" t="str" cm="1">
        <f t="array" ref="B597">_xlfn.IFS(AO597=1,$AO$1,AP597=1,$AP$1,AQ597=1,$AQ$1,AR597=1,$AR$1,AS597=1,$AS$1)</f>
        <v>Graduation</v>
      </c>
      <c r="C597" s="1" t="str" cm="1">
        <f t="array" ref="C597">_xlfn.IFS(AJ597=1,$AJ$1,AK597=1,$AK$1,AL597=1,$AL$1,AM597=1,$AM$1,AN597=1,$AN$1)</f>
        <v>Married</v>
      </c>
      <c r="D597" s="1">
        <v>1</v>
      </c>
      <c r="E597" s="1">
        <v>2</v>
      </c>
      <c r="F597" s="1" t="str" cm="1">
        <f t="array" ref="F597">_xlfn.IFS(AV597&lt;43783,"1.Low Income",AND(AV597&gt;=43783,AV597&lt;=64856),"2.Mid Income",AV597&gt;64856,"3.High Income")</f>
        <v>3.High Income</v>
      </c>
      <c r="G597" s="1" t="str" cm="1">
        <f t="array" ref="G597">_xlfn.IFS(AU597&lt;=30,"&lt;1 month",AND(AU597&gt;30,AU597&lt;=60),"1-2months",AU597&gt;60,"2months +")</f>
        <v>1-2months</v>
      </c>
      <c r="H597" s="1" t="str" cm="1">
        <f t="array" ref="H597">_xlfn.IFS(AT597&lt;5,"&lt;5times",AND(AT597&gt;=5,AT597&lt;=10),"05-10times",AND(AT597&gt;=11,AT597&lt;=15),"11-15times",AT597&gt;=16,"16times or more")</f>
        <v>&lt;5times</v>
      </c>
      <c r="I597" s="1" t="s">
        <v>99</v>
      </c>
      <c r="J597" s="1" t="str">
        <f t="shared" si="19"/>
        <v>7-8 years</v>
      </c>
      <c r="K597" s="2">
        <v>8</v>
      </c>
      <c r="L597" s="2">
        <v>1</v>
      </c>
      <c r="M597" s="2">
        <v>7</v>
      </c>
      <c r="N597" s="2">
        <v>2</v>
      </c>
      <c r="O597" s="2">
        <v>0</v>
      </c>
      <c r="P597" s="2">
        <v>0</v>
      </c>
      <c r="Q597" s="8">
        <v>0</v>
      </c>
      <c r="R597" s="8">
        <v>0</v>
      </c>
      <c r="S597" s="8">
        <v>0</v>
      </c>
      <c r="T597" s="8">
        <v>0</v>
      </c>
      <c r="U597" s="8">
        <v>0</v>
      </c>
      <c r="V597" s="8">
        <v>0</v>
      </c>
      <c r="W597" s="6">
        <v>1</v>
      </c>
      <c r="X597" s="6">
        <v>0</v>
      </c>
      <c r="Y597" s="6">
        <v>0</v>
      </c>
      <c r="Z597" s="6">
        <v>3</v>
      </c>
      <c r="AB597" s="1">
        <v>856</v>
      </c>
      <c r="AC597" s="1">
        <v>739</v>
      </c>
      <c r="AD597" s="1">
        <v>0</v>
      </c>
      <c r="AE597" s="1">
        <v>3</v>
      </c>
      <c r="AF597" s="1">
        <v>11</v>
      </c>
      <c r="AG597" s="1">
        <v>64</v>
      </c>
      <c r="AH597" s="1">
        <v>2655</v>
      </c>
      <c r="AI597" s="11">
        <f t="shared" si="18"/>
        <v>7.2739726027397262</v>
      </c>
      <c r="AJ597" s="1">
        <v>0</v>
      </c>
      <c r="AK597" s="1">
        <v>1</v>
      </c>
      <c r="AL597" s="1">
        <v>0</v>
      </c>
      <c r="AM597" s="1">
        <v>0</v>
      </c>
      <c r="AN597" s="1">
        <v>0</v>
      </c>
      <c r="AO597" s="1">
        <v>0</v>
      </c>
      <c r="AP597" s="1">
        <v>0</v>
      </c>
      <c r="AQ597" s="1">
        <v>1</v>
      </c>
      <c r="AR597" s="1">
        <v>0</v>
      </c>
      <c r="AS597" s="1">
        <v>0</v>
      </c>
      <c r="AT597" s="1">
        <v>2</v>
      </c>
      <c r="AU597" s="1">
        <v>50</v>
      </c>
      <c r="AV597" s="1">
        <v>77981</v>
      </c>
    </row>
    <row r="598" spans="1:48" s="1" customFormat="1" x14ac:dyDescent="0.25">
      <c r="A598" s="1" t="str" cm="1">
        <f t="array" ref="A598">_xlfn.IFS(AG598&gt;=70,"70 and Older",AND(AG598&gt;=60,AG598&lt;70),"60-69",AND(AG598&gt;=50,AG598&lt;60),"50-59",AND(AG598&gt;=40,AG598&lt;50),"40-49",AND(AG598&gt;=30,AG598&lt;40),"30-39",AND(AG598&gt;=20,AG598&lt;30),"20-29")</f>
        <v>60-69</v>
      </c>
      <c r="B598" s="1" t="str" cm="1">
        <f t="array" ref="B598">_xlfn.IFS(AO598=1,$AO$1,AP598=1,$AP$1,AQ598=1,$AQ$1,AR598=1,$AR$1,AS598=1,$AS$1)</f>
        <v>Graduation</v>
      </c>
      <c r="C598" s="1" t="str" cm="1">
        <f t="array" ref="C598">_xlfn.IFS(AJ598=1,$AJ$1,AK598=1,$AK$1,AL598=1,$AL$1,AM598=1,$AM$1,AN598=1,$AN$1)</f>
        <v>Single</v>
      </c>
      <c r="D598" s="1">
        <v>0</v>
      </c>
      <c r="E598" s="1">
        <v>1</v>
      </c>
      <c r="F598" s="1" t="str" cm="1">
        <f t="array" ref="F598">_xlfn.IFS(AV598&lt;43783,"1.Low Income",AND(AV598&gt;=43783,AV598&lt;=64856),"2.Mid Income",AV598&gt;64856,"3.High Income")</f>
        <v>3.High Income</v>
      </c>
      <c r="G598" s="1" t="str" cm="1">
        <f t="array" ref="G598">_xlfn.IFS(AU598&lt;=30,"&lt;1 month",AND(AU598&gt;30,AU598&lt;=60),"1-2months",AU598&gt;60,"2months +")</f>
        <v>2months +</v>
      </c>
      <c r="H598" s="1" t="str" cm="1">
        <f t="array" ref="H598">_xlfn.IFS(AT598&lt;5,"&lt;5times",AND(AT598&gt;=5,AT598&lt;=10),"05-10times",AND(AT598&gt;=11,AT598&lt;=15),"11-15times",AT598&gt;=16,"16times or more")</f>
        <v>&lt;5times</v>
      </c>
      <c r="I598" s="1" t="s">
        <v>99</v>
      </c>
      <c r="J598" s="1" t="str">
        <f t="shared" si="19"/>
        <v>7-8 years</v>
      </c>
      <c r="K598" s="2">
        <v>418</v>
      </c>
      <c r="L598" s="2">
        <v>61</v>
      </c>
      <c r="M598" s="2">
        <v>428</v>
      </c>
      <c r="N598" s="2">
        <v>80</v>
      </c>
      <c r="O598" s="2">
        <v>51</v>
      </c>
      <c r="P598" s="2">
        <v>10</v>
      </c>
      <c r="Q598" s="8">
        <v>0</v>
      </c>
      <c r="R598" s="8">
        <v>0</v>
      </c>
      <c r="S598" s="8">
        <v>0</v>
      </c>
      <c r="T598" s="8">
        <v>0</v>
      </c>
      <c r="U598" s="8">
        <v>0</v>
      </c>
      <c r="V598" s="8">
        <v>0</v>
      </c>
      <c r="W598" s="6">
        <v>3</v>
      </c>
      <c r="X598" s="6">
        <v>7</v>
      </c>
      <c r="Y598" s="6">
        <v>8</v>
      </c>
      <c r="Z598" s="6">
        <v>10</v>
      </c>
      <c r="AB598" s="1">
        <v>715</v>
      </c>
      <c r="AC598" s="1">
        <v>546</v>
      </c>
      <c r="AD598" s="1">
        <v>0</v>
      </c>
      <c r="AE598" s="1">
        <v>3</v>
      </c>
      <c r="AF598" s="1">
        <v>11</v>
      </c>
      <c r="AG598" s="1">
        <v>68</v>
      </c>
      <c r="AH598" s="1">
        <v>2655</v>
      </c>
      <c r="AI598" s="11">
        <f t="shared" si="18"/>
        <v>7.2739726027397262</v>
      </c>
      <c r="AJ598" s="1">
        <v>0</v>
      </c>
      <c r="AK598" s="1">
        <v>0</v>
      </c>
      <c r="AL598" s="1">
        <v>1</v>
      </c>
      <c r="AM598" s="1">
        <v>0</v>
      </c>
      <c r="AN598" s="1">
        <v>0</v>
      </c>
      <c r="AO598" s="1">
        <v>0</v>
      </c>
      <c r="AP598" s="1">
        <v>0</v>
      </c>
      <c r="AQ598" s="1">
        <v>1</v>
      </c>
      <c r="AR598" s="1">
        <v>0</v>
      </c>
      <c r="AS598" s="1">
        <v>0</v>
      </c>
      <c r="AT598" s="1">
        <v>3</v>
      </c>
      <c r="AU598" s="1">
        <v>84</v>
      </c>
      <c r="AV598" s="1">
        <v>75127</v>
      </c>
    </row>
    <row r="599" spans="1:48" s="1" customFormat="1" x14ac:dyDescent="0.25">
      <c r="A599" s="1" t="str" cm="1">
        <f t="array" ref="A599">_xlfn.IFS(AG599&gt;=70,"70 and Older",AND(AG599&gt;=60,AG599&lt;70),"60-69",AND(AG599&gt;=50,AG599&lt;60),"50-59",AND(AG599&gt;=40,AG599&lt;50),"40-49",AND(AG599&gt;=30,AG599&lt;40),"30-39",AND(AG599&gt;=20,AG599&lt;30),"20-29")</f>
        <v>40-49</v>
      </c>
      <c r="B599" s="1" t="str" cm="1">
        <f t="array" ref="B599">_xlfn.IFS(AO599=1,$AO$1,AP599=1,$AP$1,AQ599=1,$AQ$1,AR599=1,$AR$1,AS599=1,$AS$1)</f>
        <v>Graduation</v>
      </c>
      <c r="C599" s="1" t="str" cm="1">
        <f t="array" ref="C599">_xlfn.IFS(AJ599=1,$AJ$1,AK599=1,$AK$1,AL599=1,$AL$1,AM599=1,$AM$1,AN599=1,$AN$1)</f>
        <v>Married</v>
      </c>
      <c r="D599" s="1">
        <v>0</v>
      </c>
      <c r="E599" s="1">
        <v>0</v>
      </c>
      <c r="F599" s="1" t="str" cm="1">
        <f t="array" ref="F599">_xlfn.IFS(AV599&lt;43783,"1.Low Income",AND(AV599&gt;=43783,AV599&lt;=64856),"2.Mid Income",AV599&gt;64856,"3.High Income")</f>
        <v>3.High Income</v>
      </c>
      <c r="G599" s="1" t="str" cm="1">
        <f t="array" ref="G599">_xlfn.IFS(AU599&lt;=30,"&lt;1 month",AND(AU599&gt;30,AU599&lt;=60),"1-2months",AU599&gt;60,"2months +")</f>
        <v>2months +</v>
      </c>
      <c r="H599" s="1" t="str" cm="1">
        <f t="array" ref="H599">_xlfn.IFS(AT599&lt;5,"&lt;5times",AND(AT599&gt;=5,AT599&lt;=10),"05-10times",AND(AT599&gt;=11,AT599&lt;=15),"11-15times",AT599&gt;=16,"16times or more")</f>
        <v>&lt;5times</v>
      </c>
      <c r="I599" s="1" t="s">
        <v>99</v>
      </c>
      <c r="J599" s="1" t="str">
        <f t="shared" si="19"/>
        <v>7-8 years</v>
      </c>
      <c r="K599" s="2">
        <v>389</v>
      </c>
      <c r="L599" s="2">
        <v>91</v>
      </c>
      <c r="M599" s="2">
        <v>248</v>
      </c>
      <c r="N599" s="2">
        <v>64</v>
      </c>
      <c r="O599" s="2">
        <v>49</v>
      </c>
      <c r="P599" s="2">
        <v>41</v>
      </c>
      <c r="Q599" s="8">
        <v>0</v>
      </c>
      <c r="R599" s="8">
        <v>0</v>
      </c>
      <c r="S599" s="8">
        <v>0</v>
      </c>
      <c r="T599" s="8">
        <v>0</v>
      </c>
      <c r="U599" s="8">
        <v>0</v>
      </c>
      <c r="V599" s="8">
        <v>1</v>
      </c>
      <c r="W599" s="6">
        <v>3</v>
      </c>
      <c r="X599" s="6">
        <v>6</v>
      </c>
      <c r="Y599" s="6">
        <v>3</v>
      </c>
      <c r="Z599" s="6">
        <v>13</v>
      </c>
      <c r="AB599" s="1">
        <v>303</v>
      </c>
      <c r="AC599" s="1">
        <v>291</v>
      </c>
      <c r="AD599" s="1">
        <v>0</v>
      </c>
      <c r="AE599" s="1">
        <v>3</v>
      </c>
      <c r="AF599" s="1">
        <v>11</v>
      </c>
      <c r="AG599" s="1">
        <v>47</v>
      </c>
      <c r="AH599" s="1">
        <v>2655</v>
      </c>
      <c r="AI599" s="11">
        <f t="shared" si="18"/>
        <v>7.2739726027397262</v>
      </c>
      <c r="AJ599" s="1">
        <v>0</v>
      </c>
      <c r="AK599" s="1">
        <v>1</v>
      </c>
      <c r="AL599" s="1">
        <v>0</v>
      </c>
      <c r="AM599" s="1">
        <v>0</v>
      </c>
      <c r="AN599" s="1">
        <v>0</v>
      </c>
      <c r="AO599" s="1">
        <v>0</v>
      </c>
      <c r="AP599" s="1">
        <v>0</v>
      </c>
      <c r="AQ599" s="1">
        <v>1</v>
      </c>
      <c r="AR599" s="1">
        <v>0</v>
      </c>
      <c r="AS599" s="1">
        <v>0</v>
      </c>
      <c r="AT599" s="1">
        <v>3</v>
      </c>
      <c r="AU599" s="1">
        <v>79</v>
      </c>
      <c r="AV599" s="1">
        <v>74068</v>
      </c>
    </row>
    <row r="600" spans="1:48" s="1" customFormat="1" x14ac:dyDescent="0.25">
      <c r="A600" s="1" t="str" cm="1">
        <f t="array" ref="A600">_xlfn.IFS(AG600&gt;=70,"70 and Older",AND(AG600&gt;=60,AG600&lt;70),"60-69",AND(AG600&gt;=50,AG600&lt;60),"50-59",AND(AG600&gt;=40,AG600&lt;50),"40-49",AND(AG600&gt;=30,AG600&lt;40),"30-39",AND(AG600&gt;=20,AG600&lt;30),"20-29")</f>
        <v>60-69</v>
      </c>
      <c r="B600" s="1" t="str" cm="1">
        <f t="array" ref="B600">_xlfn.IFS(AO600=1,$AO$1,AP600=1,$AP$1,AQ600=1,$AQ$1,AR600=1,$AR$1,AS600=1,$AS$1)</f>
        <v>Graduation</v>
      </c>
      <c r="C600" s="1" t="str" cm="1">
        <f t="array" ref="C600">_xlfn.IFS(AJ600=1,$AJ$1,AK600=1,$AK$1,AL600=1,$AL$1,AM600=1,$AM$1,AN600=1,$AN$1)</f>
        <v>Divorced</v>
      </c>
      <c r="D600" s="1">
        <v>0</v>
      </c>
      <c r="E600" s="1">
        <v>0</v>
      </c>
      <c r="F600" s="1" t="str" cm="1">
        <f t="array" ref="F600">_xlfn.IFS(AV600&lt;43783,"1.Low Income",AND(AV600&gt;=43783,AV600&lt;=64856),"2.Mid Income",AV600&gt;64856,"3.High Income")</f>
        <v>3.High Income</v>
      </c>
      <c r="G600" s="1" t="str" cm="1">
        <f t="array" ref="G600">_xlfn.IFS(AU600&lt;=30,"&lt;1 month",AND(AU600&gt;30,AU600&lt;=60),"1-2months",AU600&gt;60,"2months +")</f>
        <v>2months +</v>
      </c>
      <c r="H600" s="1" t="str" cm="1">
        <f t="array" ref="H600">_xlfn.IFS(AT600&lt;5,"&lt;5times",AND(AT600&gt;=5,AT600&lt;=10),"05-10times",AND(AT600&gt;=11,AT600&lt;=15),"11-15times",AT600&gt;=16,"16times or more")</f>
        <v>&lt;5times</v>
      </c>
      <c r="I600" s="1" t="s">
        <v>99</v>
      </c>
      <c r="J600" s="1" t="str">
        <f t="shared" si="19"/>
        <v>7-8 years</v>
      </c>
      <c r="K600" s="2">
        <v>482</v>
      </c>
      <c r="L600" s="2">
        <v>34</v>
      </c>
      <c r="M600" s="2">
        <v>471</v>
      </c>
      <c r="N600" s="2">
        <v>119</v>
      </c>
      <c r="O600" s="2">
        <v>68</v>
      </c>
      <c r="P600" s="2">
        <v>22</v>
      </c>
      <c r="Q600" s="8">
        <v>0</v>
      </c>
      <c r="R600" s="8">
        <v>0</v>
      </c>
      <c r="S600" s="8">
        <v>0</v>
      </c>
      <c r="T600" s="8">
        <v>0</v>
      </c>
      <c r="U600" s="8">
        <v>0</v>
      </c>
      <c r="V600" s="8">
        <v>0</v>
      </c>
      <c r="W600" s="6">
        <v>1</v>
      </c>
      <c r="X600" s="6">
        <v>3</v>
      </c>
      <c r="Y600" s="6">
        <v>5</v>
      </c>
      <c r="Z600" s="6">
        <v>9</v>
      </c>
      <c r="AB600" s="1">
        <v>1490</v>
      </c>
      <c r="AC600" s="1">
        <v>1476</v>
      </c>
      <c r="AD600" s="1">
        <v>0</v>
      </c>
      <c r="AE600" s="1">
        <v>3</v>
      </c>
      <c r="AF600" s="1">
        <v>11</v>
      </c>
      <c r="AG600" s="1">
        <v>66</v>
      </c>
      <c r="AH600" s="1">
        <v>2655</v>
      </c>
      <c r="AI600" s="11">
        <f t="shared" si="18"/>
        <v>7.2739726027397262</v>
      </c>
      <c r="AJ600" s="1">
        <v>1</v>
      </c>
      <c r="AK600" s="1">
        <v>0</v>
      </c>
      <c r="AL600" s="1">
        <v>0</v>
      </c>
      <c r="AM600" s="1">
        <v>0</v>
      </c>
      <c r="AN600" s="1">
        <v>0</v>
      </c>
      <c r="AO600" s="1">
        <v>0</v>
      </c>
      <c r="AP600" s="1">
        <v>0</v>
      </c>
      <c r="AQ600" s="1">
        <v>1</v>
      </c>
      <c r="AR600" s="1">
        <v>0</v>
      </c>
      <c r="AS600" s="1">
        <v>0</v>
      </c>
      <c r="AT600" s="1">
        <v>4</v>
      </c>
      <c r="AU600" s="1">
        <v>61</v>
      </c>
      <c r="AV600" s="1">
        <v>68118</v>
      </c>
    </row>
    <row r="601" spans="1:48" s="1" customFormat="1" x14ac:dyDescent="0.25">
      <c r="A601" s="1" t="str" cm="1">
        <f t="array" ref="A601">_xlfn.IFS(AG601&gt;=70,"70 and Older",AND(AG601&gt;=60,AG601&lt;70),"60-69",AND(AG601&gt;=50,AG601&lt;60),"50-59",AND(AG601&gt;=40,AG601&lt;50),"40-49",AND(AG601&gt;=30,AG601&lt;40),"30-39",AND(AG601&gt;=20,AG601&lt;30),"20-29")</f>
        <v>70 and Older</v>
      </c>
      <c r="B601" s="1" t="str" cm="1">
        <f t="array" ref="B601">_xlfn.IFS(AO601=1,$AO$1,AP601=1,$AP$1,AQ601=1,$AQ$1,AR601=1,$AR$1,AS601=1,$AS$1)</f>
        <v>Graduation</v>
      </c>
      <c r="C601" s="1" t="str" cm="1">
        <f t="array" ref="C601">_xlfn.IFS(AJ601=1,$AJ$1,AK601=1,$AK$1,AL601=1,$AL$1,AM601=1,$AM$1,AN601=1,$AN$1)</f>
        <v>Together</v>
      </c>
      <c r="D601" s="1">
        <v>0</v>
      </c>
      <c r="E601" s="1">
        <v>0</v>
      </c>
      <c r="F601" s="1" t="str" cm="1">
        <f t="array" ref="F601">_xlfn.IFS(AV601&lt;43783,"1.Low Income",AND(AV601&gt;=43783,AV601&lt;=64856),"2.Mid Income",AV601&gt;64856,"3.High Income")</f>
        <v>3.High Income</v>
      </c>
      <c r="G601" s="1" t="str" cm="1">
        <f t="array" ref="G601">_xlfn.IFS(AU601&lt;=30,"&lt;1 month",AND(AU601&gt;30,AU601&lt;=60),"1-2months",AU601&gt;60,"2months +")</f>
        <v>2months +</v>
      </c>
      <c r="H601" s="1" t="str" cm="1">
        <f t="array" ref="H601">_xlfn.IFS(AT601&lt;5,"&lt;5times",AND(AT601&gt;=5,AT601&lt;=10),"05-10times",AND(AT601&gt;=11,AT601&lt;=15),"11-15times",AT601&gt;=16,"16times or more")</f>
        <v>&lt;5times</v>
      </c>
      <c r="I601" s="1" t="s">
        <v>99</v>
      </c>
      <c r="J601" s="1" t="str">
        <f t="shared" si="19"/>
        <v>7-8 years</v>
      </c>
      <c r="K601" s="2">
        <v>864</v>
      </c>
      <c r="L601" s="2">
        <v>134</v>
      </c>
      <c r="M601" s="2">
        <v>768</v>
      </c>
      <c r="N601" s="2">
        <v>150</v>
      </c>
      <c r="O601" s="2">
        <v>38</v>
      </c>
      <c r="P601" s="2">
        <v>172</v>
      </c>
      <c r="Q601" s="8">
        <v>0</v>
      </c>
      <c r="R601" s="8">
        <v>0</v>
      </c>
      <c r="S601" s="8">
        <v>0</v>
      </c>
      <c r="T601" s="8">
        <v>0</v>
      </c>
      <c r="U601" s="8">
        <v>0</v>
      </c>
      <c r="V601" s="8">
        <v>0</v>
      </c>
      <c r="W601" s="6">
        <v>1</v>
      </c>
      <c r="X601" s="6">
        <v>4</v>
      </c>
      <c r="Y601" s="6">
        <v>10</v>
      </c>
      <c r="Z601" s="6">
        <v>5</v>
      </c>
      <c r="AB601" s="1">
        <v>1339</v>
      </c>
      <c r="AC601" s="1">
        <v>1297</v>
      </c>
      <c r="AD601" s="1">
        <v>2</v>
      </c>
      <c r="AE601" s="1">
        <v>3</v>
      </c>
      <c r="AF601" s="1">
        <v>11</v>
      </c>
      <c r="AG601" s="1">
        <v>71</v>
      </c>
      <c r="AH601" s="1">
        <v>2654</v>
      </c>
      <c r="AI601" s="11">
        <f t="shared" si="18"/>
        <v>7.2712328767123289</v>
      </c>
      <c r="AJ601" s="1">
        <v>0</v>
      </c>
      <c r="AK601" s="1">
        <v>0</v>
      </c>
      <c r="AL601" s="1">
        <v>0</v>
      </c>
      <c r="AM601" s="1">
        <v>1</v>
      </c>
      <c r="AN601" s="1">
        <v>0</v>
      </c>
      <c r="AO601" s="1">
        <v>0</v>
      </c>
      <c r="AP601" s="1">
        <v>0</v>
      </c>
      <c r="AQ601" s="1">
        <v>1</v>
      </c>
      <c r="AR601" s="1">
        <v>0</v>
      </c>
      <c r="AS601" s="1">
        <v>0</v>
      </c>
      <c r="AT601" s="1">
        <v>2</v>
      </c>
      <c r="AU601" s="1">
        <v>89</v>
      </c>
      <c r="AV601" s="1">
        <v>80952</v>
      </c>
    </row>
    <row r="602" spans="1:48" s="1" customFormat="1" x14ac:dyDescent="0.25">
      <c r="A602" s="1" t="str" cm="1">
        <f t="array" ref="A602">_xlfn.IFS(AG602&gt;=70,"70 and Older",AND(AG602&gt;=60,AG602&lt;70),"60-69",AND(AG602&gt;=50,AG602&lt;60),"50-59",AND(AG602&gt;=40,AG602&lt;50),"40-49",AND(AG602&gt;=30,AG602&lt;40),"30-39",AND(AG602&gt;=20,AG602&lt;30),"20-29")</f>
        <v>30-39</v>
      </c>
      <c r="B602" s="1" t="str" cm="1">
        <f t="array" ref="B602">_xlfn.IFS(AO602=1,$AO$1,AP602=1,$AP$1,AQ602=1,$AQ$1,AR602=1,$AR$1,AS602=1,$AS$1)</f>
        <v>Graduation</v>
      </c>
      <c r="C602" s="1" t="str" cm="1">
        <f t="array" ref="C602">_xlfn.IFS(AJ602=1,$AJ$1,AK602=1,$AK$1,AL602=1,$AL$1,AM602=1,$AM$1,AN602=1,$AN$1)</f>
        <v>Married</v>
      </c>
      <c r="D602" s="1">
        <v>1</v>
      </c>
      <c r="E602" s="1">
        <v>1</v>
      </c>
      <c r="F602" s="1" t="str" cm="1">
        <f t="array" ref="F602">_xlfn.IFS(AV602&lt;43783,"1.Low Income",AND(AV602&gt;=43783,AV602&lt;=64856),"2.Mid Income",AV602&gt;64856,"3.High Income")</f>
        <v>3.High Income</v>
      </c>
      <c r="G602" s="1" t="str" cm="1">
        <f t="array" ref="G602">_xlfn.IFS(AU602&lt;=30,"&lt;1 month",AND(AU602&gt;30,AU602&lt;=60),"1-2months",AU602&gt;60,"2months +")</f>
        <v>&lt;1 month</v>
      </c>
      <c r="H602" s="1" t="str" cm="1">
        <f t="array" ref="H602">_xlfn.IFS(AT602&lt;5,"&lt;5times",AND(AT602&gt;=5,AT602&lt;=10),"05-10times",AND(AT602&gt;=11,AT602&lt;=15),"11-15times",AT602&gt;=16,"16times or more")</f>
        <v>&lt;5times</v>
      </c>
      <c r="I602" s="1" t="s">
        <v>99</v>
      </c>
      <c r="J602" s="1" t="str">
        <f t="shared" si="19"/>
        <v>7-8 years</v>
      </c>
      <c r="K602" s="2">
        <v>105</v>
      </c>
      <c r="L602" s="2">
        <v>0</v>
      </c>
      <c r="M602" s="2">
        <v>10</v>
      </c>
      <c r="N602" s="2">
        <v>0</v>
      </c>
      <c r="O602" s="2">
        <v>1</v>
      </c>
      <c r="P602" s="2">
        <v>0</v>
      </c>
      <c r="Q602" s="8">
        <v>0</v>
      </c>
      <c r="R602" s="8">
        <v>0</v>
      </c>
      <c r="S602" s="8">
        <v>0</v>
      </c>
      <c r="T602" s="8">
        <v>0</v>
      </c>
      <c r="U602" s="8">
        <v>0</v>
      </c>
      <c r="V602" s="8">
        <v>0</v>
      </c>
      <c r="W602" s="6">
        <v>2</v>
      </c>
      <c r="X602" s="6">
        <v>2</v>
      </c>
      <c r="Y602" s="6">
        <v>1</v>
      </c>
      <c r="Z602" s="6">
        <v>4</v>
      </c>
      <c r="AB602" s="1">
        <v>663</v>
      </c>
      <c r="AC602" s="1">
        <v>599</v>
      </c>
      <c r="AD602" s="1">
        <v>0</v>
      </c>
      <c r="AE602" s="1">
        <v>3</v>
      </c>
      <c r="AF602" s="1">
        <v>11</v>
      </c>
      <c r="AG602" s="1">
        <v>35</v>
      </c>
      <c r="AH602" s="1">
        <v>2654</v>
      </c>
      <c r="AI602" s="11">
        <f t="shared" si="18"/>
        <v>7.2712328767123289</v>
      </c>
      <c r="AJ602" s="1">
        <v>0</v>
      </c>
      <c r="AK602" s="1">
        <v>1</v>
      </c>
      <c r="AL602" s="1">
        <v>0</v>
      </c>
      <c r="AM602" s="1">
        <v>0</v>
      </c>
      <c r="AN602" s="1">
        <v>0</v>
      </c>
      <c r="AO602" s="1">
        <v>0</v>
      </c>
      <c r="AP602" s="1">
        <v>0</v>
      </c>
      <c r="AQ602" s="1">
        <v>1</v>
      </c>
      <c r="AR602" s="1">
        <v>0</v>
      </c>
      <c r="AS602" s="1">
        <v>0</v>
      </c>
      <c r="AT602" s="1">
        <v>3</v>
      </c>
      <c r="AU602" s="1">
        <v>3</v>
      </c>
      <c r="AV602" s="1">
        <v>74637</v>
      </c>
    </row>
    <row r="603" spans="1:48" s="1" customFormat="1" x14ac:dyDescent="0.25">
      <c r="A603" s="1" t="str" cm="1">
        <f t="array" ref="A603">_xlfn.IFS(AG603&gt;=70,"70 and Older",AND(AG603&gt;=60,AG603&lt;70),"60-69",AND(AG603&gt;=50,AG603&lt;60),"50-59",AND(AG603&gt;=40,AG603&lt;50),"40-49",AND(AG603&gt;=30,AG603&lt;40),"30-39",AND(AG603&gt;=20,AG603&lt;30),"20-29")</f>
        <v>60-69</v>
      </c>
      <c r="B603" s="1" t="str" cm="1">
        <f t="array" ref="B603">_xlfn.IFS(AO603=1,$AO$1,AP603=1,$AP$1,AQ603=1,$AQ$1,AR603=1,$AR$1,AS603=1,$AS$1)</f>
        <v>PhD</v>
      </c>
      <c r="C603" s="1" t="str" cm="1">
        <f t="array" ref="C603">_xlfn.IFS(AJ603=1,$AJ$1,AK603=1,$AK$1,AL603=1,$AL$1,AM603=1,$AM$1,AN603=1,$AN$1)</f>
        <v>Together</v>
      </c>
      <c r="D603" s="1">
        <v>0</v>
      </c>
      <c r="E603" s="1">
        <v>1</v>
      </c>
      <c r="F603" s="1" t="str" cm="1">
        <f t="array" ref="F603">_xlfn.IFS(AV603&lt;43783,"1.Low Income",AND(AV603&gt;=43783,AV603&lt;=64856),"2.Mid Income",AV603&gt;64856,"3.High Income")</f>
        <v>3.High Income</v>
      </c>
      <c r="G603" s="1" t="str" cm="1">
        <f t="array" ref="G603">_xlfn.IFS(AU603&lt;=30,"&lt;1 month",AND(AU603&gt;30,AU603&lt;=60),"1-2months",AU603&gt;60,"2months +")</f>
        <v>&lt;1 month</v>
      </c>
      <c r="H603" s="1" t="str" cm="1">
        <f t="array" ref="H603">_xlfn.IFS(AT603&lt;5,"&lt;5times",AND(AT603&gt;=5,AT603&lt;=10),"05-10times",AND(AT603&gt;=11,AT603&lt;=15),"11-15times",AT603&gt;=16,"16times or more")</f>
        <v>&lt;5times</v>
      </c>
      <c r="I603" s="1" t="s">
        <v>99</v>
      </c>
      <c r="J603" s="1" t="str">
        <f t="shared" si="19"/>
        <v>7-8 years</v>
      </c>
      <c r="K603" s="2">
        <v>595</v>
      </c>
      <c r="L603" s="2">
        <v>23</v>
      </c>
      <c r="M603" s="2">
        <v>123</v>
      </c>
      <c r="N603" s="2">
        <v>10</v>
      </c>
      <c r="O603" s="2">
        <v>23</v>
      </c>
      <c r="P603" s="2">
        <v>154</v>
      </c>
      <c r="Q603" s="8">
        <v>0</v>
      </c>
      <c r="R603" s="8">
        <v>0</v>
      </c>
      <c r="S603" s="8">
        <v>0</v>
      </c>
      <c r="T603" s="8">
        <v>0</v>
      </c>
      <c r="U603" s="8">
        <v>0</v>
      </c>
      <c r="V603" s="8">
        <v>0</v>
      </c>
      <c r="W603" s="6">
        <v>2</v>
      </c>
      <c r="X603" s="6">
        <v>8</v>
      </c>
      <c r="Y603" s="6">
        <v>9</v>
      </c>
      <c r="Z603" s="6">
        <v>4</v>
      </c>
      <c r="AB603" s="1">
        <v>982</v>
      </c>
      <c r="AC603" s="1">
        <v>925</v>
      </c>
      <c r="AD603" s="1">
        <v>0</v>
      </c>
      <c r="AE603" s="1">
        <v>3</v>
      </c>
      <c r="AF603" s="1">
        <v>11</v>
      </c>
      <c r="AG603" s="1">
        <v>69</v>
      </c>
      <c r="AH603" s="1">
        <v>2654</v>
      </c>
      <c r="AI603" s="11">
        <f t="shared" si="18"/>
        <v>7.2712328767123289</v>
      </c>
      <c r="AJ603" s="1">
        <v>0</v>
      </c>
      <c r="AK603" s="1">
        <v>0</v>
      </c>
      <c r="AL603" s="1">
        <v>0</v>
      </c>
      <c r="AM603" s="1">
        <v>1</v>
      </c>
      <c r="AN603" s="1">
        <v>0</v>
      </c>
      <c r="AO603" s="1">
        <v>0</v>
      </c>
      <c r="AP603" s="1">
        <v>0</v>
      </c>
      <c r="AQ603" s="1">
        <v>0</v>
      </c>
      <c r="AR603" s="1">
        <v>0</v>
      </c>
      <c r="AS603" s="1">
        <v>1</v>
      </c>
      <c r="AT603" s="1">
        <v>3</v>
      </c>
      <c r="AU603" s="1">
        <v>12</v>
      </c>
      <c r="AV603" s="1">
        <v>71952</v>
      </c>
    </row>
    <row r="604" spans="1:48" s="1" customFormat="1" x14ac:dyDescent="0.25">
      <c r="A604" s="1" t="str" cm="1">
        <f t="array" ref="A604">_xlfn.IFS(AG604&gt;=70,"70 and Older",AND(AG604&gt;=60,AG604&lt;70),"60-69",AND(AG604&gt;=50,AG604&lt;60),"50-59",AND(AG604&gt;=40,AG604&lt;50),"40-49",AND(AG604&gt;=30,AG604&lt;40),"30-39",AND(AG604&gt;=20,AG604&lt;30),"20-29")</f>
        <v>40-49</v>
      </c>
      <c r="B604" s="1" t="str" cm="1">
        <f t="array" ref="B604">_xlfn.IFS(AO604=1,$AO$1,AP604=1,$AP$1,AQ604=1,$AQ$1,AR604=1,$AR$1,AS604=1,$AS$1)</f>
        <v>2nd Cycle</v>
      </c>
      <c r="C604" s="1" t="str" cm="1">
        <f t="array" ref="C604">_xlfn.IFS(AJ604=1,$AJ$1,AK604=1,$AK$1,AL604=1,$AL$1,AM604=1,$AM$1,AN604=1,$AN$1)</f>
        <v>Married</v>
      </c>
      <c r="D604" s="1">
        <v>1</v>
      </c>
      <c r="E604" s="1">
        <v>1</v>
      </c>
      <c r="F604" s="1" t="str" cm="1">
        <f t="array" ref="F604">_xlfn.IFS(AV604&lt;43783,"1.Low Income",AND(AV604&gt;=43783,AV604&lt;=64856),"2.Mid Income",AV604&gt;64856,"3.High Income")</f>
        <v>3.High Income</v>
      </c>
      <c r="G604" s="1" t="str" cm="1">
        <f t="array" ref="G604">_xlfn.IFS(AU604&lt;=30,"&lt;1 month",AND(AU604&gt;30,AU604&lt;=60),"1-2months",AU604&gt;60,"2months +")</f>
        <v>2months +</v>
      </c>
      <c r="H604" s="1" t="str" cm="1">
        <f t="array" ref="H604">_xlfn.IFS(AT604&lt;5,"&lt;5times",AND(AT604&gt;=5,AT604&lt;=10),"05-10times",AND(AT604&gt;=11,AT604&lt;=15),"11-15times",AT604&gt;=16,"16times or more")</f>
        <v>&lt;5times</v>
      </c>
      <c r="I604" s="1" t="s">
        <v>99</v>
      </c>
      <c r="J604" s="1" t="str">
        <f t="shared" si="19"/>
        <v>7-8 years</v>
      </c>
      <c r="K604" s="2">
        <v>5</v>
      </c>
      <c r="L604" s="2">
        <v>0</v>
      </c>
      <c r="M604" s="2">
        <v>3</v>
      </c>
      <c r="N604" s="2">
        <v>0</v>
      </c>
      <c r="O604" s="2">
        <v>0</v>
      </c>
      <c r="P604" s="2">
        <v>1</v>
      </c>
      <c r="Q604" s="8">
        <v>0</v>
      </c>
      <c r="R604" s="8">
        <v>0</v>
      </c>
      <c r="S604" s="8">
        <v>0</v>
      </c>
      <c r="T604" s="8">
        <v>0</v>
      </c>
      <c r="U604" s="8">
        <v>0</v>
      </c>
      <c r="V604" s="8">
        <v>0</v>
      </c>
      <c r="W604" s="6">
        <v>1</v>
      </c>
      <c r="X604" s="6">
        <v>1</v>
      </c>
      <c r="Y604" s="6">
        <v>0</v>
      </c>
      <c r="Z604" s="6">
        <v>2</v>
      </c>
      <c r="AB604" s="1">
        <v>457</v>
      </c>
      <c r="AC604" s="1">
        <v>337</v>
      </c>
      <c r="AD604" s="1">
        <v>0</v>
      </c>
      <c r="AE604" s="1">
        <v>3</v>
      </c>
      <c r="AF604" s="1">
        <v>11</v>
      </c>
      <c r="AG604" s="1">
        <v>42</v>
      </c>
      <c r="AH604" s="1">
        <v>2654</v>
      </c>
      <c r="AI604" s="11">
        <f t="shared" si="18"/>
        <v>7.2712328767123289</v>
      </c>
      <c r="AJ604" s="1">
        <v>0</v>
      </c>
      <c r="AK604" s="1">
        <v>1</v>
      </c>
      <c r="AL604" s="1">
        <v>0</v>
      </c>
      <c r="AM604" s="1">
        <v>0</v>
      </c>
      <c r="AN604" s="1">
        <v>0</v>
      </c>
      <c r="AO604" s="1">
        <v>1</v>
      </c>
      <c r="AP604" s="1">
        <v>0</v>
      </c>
      <c r="AQ604" s="1">
        <v>0</v>
      </c>
      <c r="AR604" s="1">
        <v>0</v>
      </c>
      <c r="AS604" s="1">
        <v>0</v>
      </c>
      <c r="AT604" s="1">
        <v>4</v>
      </c>
      <c r="AU604" s="1">
        <v>80</v>
      </c>
      <c r="AV604" s="1">
        <v>65104</v>
      </c>
    </row>
    <row r="605" spans="1:48" s="1" customFormat="1" x14ac:dyDescent="0.25">
      <c r="A605" s="1" t="str" cm="1">
        <f t="array" ref="A605">_xlfn.IFS(AG605&gt;=70,"70 and Older",AND(AG605&gt;=60,AG605&lt;70),"60-69",AND(AG605&gt;=50,AG605&lt;60),"50-59",AND(AG605&gt;=40,AG605&lt;50),"40-49",AND(AG605&gt;=30,AG605&lt;40),"30-39",AND(AG605&gt;=20,AG605&lt;30),"20-29")</f>
        <v>70 and Older</v>
      </c>
      <c r="B605" s="1" t="str" cm="1">
        <f t="array" ref="B605">_xlfn.IFS(AO605=1,$AO$1,AP605=1,$AP$1,AQ605=1,$AQ$1,AR605=1,$AR$1,AS605=1,$AS$1)</f>
        <v>Master</v>
      </c>
      <c r="C605" s="1" t="str" cm="1">
        <f t="array" ref="C605">_xlfn.IFS(AJ605=1,$AJ$1,AK605=1,$AK$1,AL605=1,$AL$1,AM605=1,$AM$1,AN605=1,$AN$1)</f>
        <v>Married</v>
      </c>
      <c r="D605" s="1">
        <v>0</v>
      </c>
      <c r="E605" s="1">
        <v>0</v>
      </c>
      <c r="F605" s="1" t="str" cm="1">
        <f t="array" ref="F605">_xlfn.IFS(AV605&lt;43783,"1.Low Income",AND(AV605&gt;=43783,AV605&lt;=64856),"2.Mid Income",AV605&gt;64856,"3.High Income")</f>
        <v>3.High Income</v>
      </c>
      <c r="G605" s="1" t="str" cm="1">
        <f t="array" ref="G605">_xlfn.IFS(AU605&lt;=30,"&lt;1 month",AND(AU605&gt;30,AU605&lt;=60),"1-2months",AU605&gt;60,"2months +")</f>
        <v>&lt;1 month</v>
      </c>
      <c r="H605" s="1" t="str" cm="1">
        <f t="array" ref="H605">_xlfn.IFS(AT605&lt;5,"&lt;5times",AND(AT605&gt;=5,AT605&lt;=10),"05-10times",AND(AT605&gt;=11,AT605&lt;=15),"11-15times",AT605&gt;=16,"16times or more")</f>
        <v>&lt;5times</v>
      </c>
      <c r="I605" s="1" t="s">
        <v>99</v>
      </c>
      <c r="J605" s="1" t="str">
        <f t="shared" si="19"/>
        <v>7-8 years</v>
      </c>
      <c r="K605" s="2">
        <v>277</v>
      </c>
      <c r="L605" s="2">
        <v>162</v>
      </c>
      <c r="M605" s="2">
        <v>305</v>
      </c>
      <c r="N605" s="2">
        <v>173</v>
      </c>
      <c r="O605" s="2">
        <v>76</v>
      </c>
      <c r="P605" s="2">
        <v>124</v>
      </c>
      <c r="Q605" s="8">
        <v>0</v>
      </c>
      <c r="R605" s="8">
        <v>0</v>
      </c>
      <c r="S605" s="8">
        <v>0</v>
      </c>
      <c r="T605" s="8">
        <v>0</v>
      </c>
      <c r="U605" s="8">
        <v>0</v>
      </c>
      <c r="V605" s="8">
        <v>0</v>
      </c>
      <c r="W605" s="6">
        <v>1</v>
      </c>
      <c r="X605" s="6">
        <v>3</v>
      </c>
      <c r="Y605" s="6">
        <v>4</v>
      </c>
      <c r="Z605" s="6">
        <v>7</v>
      </c>
      <c r="AB605" s="1">
        <v>1174</v>
      </c>
      <c r="AC605" s="1">
        <v>1152</v>
      </c>
      <c r="AD605" s="1">
        <v>0</v>
      </c>
      <c r="AE605" s="1">
        <v>3</v>
      </c>
      <c r="AF605" s="1">
        <v>11</v>
      </c>
      <c r="AG605" s="1">
        <v>74</v>
      </c>
      <c r="AH605" s="1">
        <v>2653</v>
      </c>
      <c r="AI605" s="11">
        <f t="shared" si="18"/>
        <v>7.2684931506849315</v>
      </c>
      <c r="AJ605" s="1">
        <v>0</v>
      </c>
      <c r="AK605" s="1">
        <v>1</v>
      </c>
      <c r="AL605" s="1">
        <v>0</v>
      </c>
      <c r="AM605" s="1">
        <v>0</v>
      </c>
      <c r="AN605" s="1">
        <v>0</v>
      </c>
      <c r="AO605" s="1">
        <v>0</v>
      </c>
      <c r="AP605" s="1">
        <v>0</v>
      </c>
      <c r="AQ605" s="1">
        <v>0</v>
      </c>
      <c r="AR605" s="1">
        <v>1</v>
      </c>
      <c r="AS605" s="1">
        <v>0</v>
      </c>
      <c r="AT605" s="1">
        <v>1</v>
      </c>
      <c r="AU605" s="1">
        <v>0</v>
      </c>
      <c r="AV605" s="1">
        <v>87771</v>
      </c>
    </row>
    <row r="606" spans="1:48" s="1" customFormat="1" x14ac:dyDescent="0.25">
      <c r="A606" s="1" t="str" cm="1">
        <f t="array" ref="A606">_xlfn.IFS(AG606&gt;=70,"70 and Older",AND(AG606&gt;=60,AG606&lt;70),"60-69",AND(AG606&gt;=50,AG606&lt;60),"50-59",AND(AG606&gt;=40,AG606&lt;50),"40-49",AND(AG606&gt;=30,AG606&lt;40),"30-39",AND(AG606&gt;=20,AG606&lt;30),"20-29")</f>
        <v>40-49</v>
      </c>
      <c r="B606" s="1" t="str" cm="1">
        <f t="array" ref="B606">_xlfn.IFS(AO606=1,$AO$1,AP606=1,$AP$1,AQ606=1,$AQ$1,AR606=1,$AR$1,AS606=1,$AS$1)</f>
        <v>Graduation</v>
      </c>
      <c r="C606" s="1" t="str" cm="1">
        <f t="array" ref="C606">_xlfn.IFS(AJ606=1,$AJ$1,AK606=1,$AK$1,AL606=1,$AL$1,AM606=1,$AM$1,AN606=1,$AN$1)</f>
        <v>Single</v>
      </c>
      <c r="D606" s="1">
        <v>1</v>
      </c>
      <c r="E606" s="1">
        <v>0</v>
      </c>
      <c r="F606" s="1" t="str" cm="1">
        <f t="array" ref="F606">_xlfn.IFS(AV606&lt;43783,"1.Low Income",AND(AV606&gt;=43783,AV606&lt;=64856),"2.Mid Income",AV606&gt;64856,"3.High Income")</f>
        <v>3.High Income</v>
      </c>
      <c r="G606" s="1" t="str" cm="1">
        <f t="array" ref="G606">_xlfn.IFS(AU606&lt;=30,"&lt;1 month",AND(AU606&gt;30,AU606&lt;=60),"1-2months",AU606&gt;60,"2months +")</f>
        <v>&lt;1 month</v>
      </c>
      <c r="H606" s="1" t="str" cm="1">
        <f t="array" ref="H606">_xlfn.IFS(AT606&lt;5,"&lt;5times",AND(AT606&gt;=5,AT606&lt;=10),"05-10times",AND(AT606&gt;=11,AT606&lt;=15),"11-15times",AT606&gt;=16,"16times or more")</f>
        <v>&lt;5times</v>
      </c>
      <c r="I606" s="1" t="s">
        <v>99</v>
      </c>
      <c r="J606" s="1" t="str">
        <f t="shared" si="19"/>
        <v>7-8 years</v>
      </c>
      <c r="K606" s="2">
        <v>13</v>
      </c>
      <c r="L606" s="2">
        <v>0</v>
      </c>
      <c r="M606" s="2">
        <v>8</v>
      </c>
      <c r="N606" s="2">
        <v>2</v>
      </c>
      <c r="O606" s="2">
        <v>1</v>
      </c>
      <c r="P606" s="2">
        <v>5</v>
      </c>
      <c r="Q606" s="8">
        <v>0</v>
      </c>
      <c r="R606" s="8">
        <v>0</v>
      </c>
      <c r="S606" s="8">
        <v>0</v>
      </c>
      <c r="T606" s="8">
        <v>0</v>
      </c>
      <c r="U606" s="8">
        <v>0</v>
      </c>
      <c r="V606" s="8">
        <v>0</v>
      </c>
      <c r="W606" s="6">
        <v>1</v>
      </c>
      <c r="X606" s="6">
        <v>1</v>
      </c>
      <c r="Y606" s="6">
        <v>0</v>
      </c>
      <c r="Z606" s="6">
        <v>4</v>
      </c>
      <c r="AB606" s="1">
        <v>70</v>
      </c>
      <c r="AC606" s="1">
        <v>28</v>
      </c>
      <c r="AD606" s="1">
        <v>0</v>
      </c>
      <c r="AE606" s="1">
        <v>3</v>
      </c>
      <c r="AF606" s="1">
        <v>11</v>
      </c>
      <c r="AG606" s="1">
        <v>45</v>
      </c>
      <c r="AH606" s="1">
        <v>2653</v>
      </c>
      <c r="AI606" s="11">
        <f t="shared" si="18"/>
        <v>7.2684931506849315</v>
      </c>
      <c r="AJ606" s="1">
        <v>0</v>
      </c>
      <c r="AK606" s="1">
        <v>0</v>
      </c>
      <c r="AL606" s="1">
        <v>1</v>
      </c>
      <c r="AM606" s="1">
        <v>0</v>
      </c>
      <c r="AN606" s="1">
        <v>0</v>
      </c>
      <c r="AO606" s="1">
        <v>0</v>
      </c>
      <c r="AP606" s="1">
        <v>0</v>
      </c>
      <c r="AQ606" s="1">
        <v>1</v>
      </c>
      <c r="AR606" s="1">
        <v>0</v>
      </c>
      <c r="AS606" s="1">
        <v>0</v>
      </c>
      <c r="AT606" s="1">
        <v>2</v>
      </c>
      <c r="AU606" s="1">
        <v>13</v>
      </c>
      <c r="AV606" s="1">
        <v>79823</v>
      </c>
    </row>
    <row r="607" spans="1:48" s="1" customFormat="1" x14ac:dyDescent="0.25">
      <c r="A607" s="1" t="str" cm="1">
        <f t="array" ref="A607">_xlfn.IFS(AG607&gt;=70,"70 and Older",AND(AG607&gt;=60,AG607&lt;70),"60-69",AND(AG607&gt;=50,AG607&lt;60),"50-59",AND(AG607&gt;=40,AG607&lt;50),"40-49",AND(AG607&gt;=30,AG607&lt;40),"30-39",AND(AG607&gt;=20,AG607&lt;30),"20-29")</f>
        <v>60-69</v>
      </c>
      <c r="B607" s="1" t="str" cm="1">
        <f t="array" ref="B607">_xlfn.IFS(AO607=1,$AO$1,AP607=1,$AP$1,AQ607=1,$AQ$1,AR607=1,$AR$1,AS607=1,$AS$1)</f>
        <v>Master</v>
      </c>
      <c r="C607" s="1" t="str" cm="1">
        <f t="array" ref="C607">_xlfn.IFS(AJ607=1,$AJ$1,AK607=1,$AK$1,AL607=1,$AL$1,AM607=1,$AM$1,AN607=1,$AN$1)</f>
        <v>Married</v>
      </c>
      <c r="D607" s="1">
        <v>1</v>
      </c>
      <c r="E607" s="1">
        <v>1</v>
      </c>
      <c r="F607" s="1" t="str" cm="1">
        <f t="array" ref="F607">_xlfn.IFS(AV607&lt;43783,"1.Low Income",AND(AV607&gt;=43783,AV607&lt;=64856),"2.Mid Income",AV607&gt;64856,"3.High Income")</f>
        <v>3.High Income</v>
      </c>
      <c r="G607" s="1" t="str" cm="1">
        <f t="array" ref="G607">_xlfn.IFS(AU607&lt;=30,"&lt;1 month",AND(AU607&gt;30,AU607&lt;=60),"1-2months",AU607&gt;60,"2months +")</f>
        <v>&lt;1 month</v>
      </c>
      <c r="H607" s="1" t="str" cm="1">
        <f t="array" ref="H607">_xlfn.IFS(AT607&lt;5,"&lt;5times",AND(AT607&gt;=5,AT607&lt;=10),"05-10times",AND(AT607&gt;=11,AT607&lt;=15),"11-15times",AT607&gt;=16,"16times or more")</f>
        <v>&lt;5times</v>
      </c>
      <c r="I607" s="1" t="s">
        <v>99</v>
      </c>
      <c r="J607" s="1" t="str">
        <f t="shared" si="19"/>
        <v>7-8 years</v>
      </c>
      <c r="K607" s="2">
        <v>23</v>
      </c>
      <c r="L607" s="2">
        <v>0</v>
      </c>
      <c r="M607" s="2">
        <v>11</v>
      </c>
      <c r="N607" s="2">
        <v>3</v>
      </c>
      <c r="O607" s="2">
        <v>2</v>
      </c>
      <c r="P607" s="2">
        <v>2</v>
      </c>
      <c r="Q607" s="8">
        <v>0</v>
      </c>
      <c r="R607" s="8">
        <v>0</v>
      </c>
      <c r="S607" s="8">
        <v>0</v>
      </c>
      <c r="T607" s="8">
        <v>0</v>
      </c>
      <c r="U607" s="8">
        <v>0</v>
      </c>
      <c r="V607" s="8">
        <v>0</v>
      </c>
      <c r="W607" s="6">
        <v>1</v>
      </c>
      <c r="X607" s="6">
        <v>1</v>
      </c>
      <c r="Y607" s="6">
        <v>0</v>
      </c>
      <c r="Z607" s="6">
        <v>3</v>
      </c>
      <c r="AB607" s="1">
        <v>656</v>
      </c>
      <c r="AC607" s="1">
        <v>627</v>
      </c>
      <c r="AD607" s="1">
        <v>1</v>
      </c>
      <c r="AE607" s="1">
        <v>3</v>
      </c>
      <c r="AF607" s="1">
        <v>11</v>
      </c>
      <c r="AG607" s="1">
        <v>64</v>
      </c>
      <c r="AH607" s="1">
        <v>2653</v>
      </c>
      <c r="AI607" s="11">
        <f t="shared" si="18"/>
        <v>7.2684931506849315</v>
      </c>
      <c r="AJ607" s="1">
        <v>0</v>
      </c>
      <c r="AK607" s="1">
        <v>1</v>
      </c>
      <c r="AL607" s="1">
        <v>0</v>
      </c>
      <c r="AM607" s="1">
        <v>0</v>
      </c>
      <c r="AN607" s="1">
        <v>0</v>
      </c>
      <c r="AO607" s="1">
        <v>0</v>
      </c>
      <c r="AP607" s="1">
        <v>0</v>
      </c>
      <c r="AQ607" s="1">
        <v>0</v>
      </c>
      <c r="AR607" s="1">
        <v>1</v>
      </c>
      <c r="AS607" s="1">
        <v>0</v>
      </c>
      <c r="AT607" s="1">
        <v>3</v>
      </c>
      <c r="AU607" s="1">
        <v>9</v>
      </c>
      <c r="AV607" s="1">
        <v>70503</v>
      </c>
    </row>
    <row r="608" spans="1:48" s="1" customFormat="1" x14ac:dyDescent="0.25">
      <c r="A608" s="1" t="str" cm="1">
        <f t="array" ref="A608">_xlfn.IFS(AG608&gt;=70,"70 and Older",AND(AG608&gt;=60,AG608&lt;70),"60-69",AND(AG608&gt;=50,AG608&lt;60),"50-59",AND(AG608&gt;=40,AG608&lt;50),"40-49",AND(AG608&gt;=30,AG608&lt;40),"30-39",AND(AG608&gt;=20,AG608&lt;30),"20-29")</f>
        <v>40-49</v>
      </c>
      <c r="B608" s="1" t="str" cm="1">
        <f t="array" ref="B608">_xlfn.IFS(AO608=1,$AO$1,AP608=1,$AP$1,AQ608=1,$AQ$1,AR608=1,$AR$1,AS608=1,$AS$1)</f>
        <v>Graduation</v>
      </c>
      <c r="C608" s="1" t="str" cm="1">
        <f t="array" ref="C608">_xlfn.IFS(AJ608=1,$AJ$1,AK608=1,$AK$1,AL608=1,$AL$1,AM608=1,$AM$1,AN608=1,$AN$1)</f>
        <v>Single</v>
      </c>
      <c r="D608" s="1">
        <v>1</v>
      </c>
      <c r="E608" s="1">
        <v>1</v>
      </c>
      <c r="F608" s="1" t="str" cm="1">
        <f t="array" ref="F608">_xlfn.IFS(AV608&lt;43783,"1.Low Income",AND(AV608&gt;=43783,AV608&lt;=64856),"2.Mid Income",AV608&gt;64856,"3.High Income")</f>
        <v>2.Mid Income</v>
      </c>
      <c r="G608" s="1" t="str" cm="1">
        <f t="array" ref="G608">_xlfn.IFS(AU608&lt;=30,"&lt;1 month",AND(AU608&gt;30,AU608&lt;=60),"1-2months",AU608&gt;60,"2months +")</f>
        <v>2months +</v>
      </c>
      <c r="H608" s="1" t="str" cm="1">
        <f t="array" ref="H608">_xlfn.IFS(AT608&lt;5,"&lt;5times",AND(AT608&gt;=5,AT608&lt;=10),"05-10times",AND(AT608&gt;=11,AT608&lt;=15),"11-15times",AT608&gt;=16,"16times or more")</f>
        <v>05-10times</v>
      </c>
      <c r="I608" s="1" t="s">
        <v>99</v>
      </c>
      <c r="J608" s="1" t="str">
        <f t="shared" si="19"/>
        <v>7-8 years</v>
      </c>
      <c r="K608" s="2">
        <v>12</v>
      </c>
      <c r="L608" s="2">
        <v>1</v>
      </c>
      <c r="M608" s="2">
        <v>16</v>
      </c>
      <c r="N608" s="2">
        <v>4</v>
      </c>
      <c r="O608" s="2">
        <v>1</v>
      </c>
      <c r="P608" s="2">
        <v>3</v>
      </c>
      <c r="Q608" s="8">
        <v>0</v>
      </c>
      <c r="R608" s="8">
        <v>0</v>
      </c>
      <c r="S608" s="8">
        <v>0</v>
      </c>
      <c r="T608" s="8">
        <v>0</v>
      </c>
      <c r="U608" s="8">
        <v>0</v>
      </c>
      <c r="V608" s="8">
        <v>0</v>
      </c>
      <c r="W608" s="6">
        <v>3</v>
      </c>
      <c r="X608" s="6">
        <v>2</v>
      </c>
      <c r="Y608" s="6">
        <v>0</v>
      </c>
      <c r="Z608" s="6">
        <v>3</v>
      </c>
      <c r="AB608" s="1">
        <v>70</v>
      </c>
      <c r="AC608" s="1">
        <v>28</v>
      </c>
      <c r="AD608" s="1">
        <v>0</v>
      </c>
      <c r="AE608" s="1">
        <v>3</v>
      </c>
      <c r="AF608" s="1">
        <v>11</v>
      </c>
      <c r="AG608" s="1">
        <v>45</v>
      </c>
      <c r="AH608" s="1">
        <v>2653</v>
      </c>
      <c r="AI608" s="11">
        <f t="shared" si="18"/>
        <v>7.2684931506849315</v>
      </c>
      <c r="AJ608" s="1">
        <v>0</v>
      </c>
      <c r="AK608" s="1">
        <v>0</v>
      </c>
      <c r="AL608" s="1">
        <v>1</v>
      </c>
      <c r="AM608" s="1">
        <v>0</v>
      </c>
      <c r="AN608" s="1">
        <v>0</v>
      </c>
      <c r="AO608" s="1">
        <v>0</v>
      </c>
      <c r="AP608" s="1">
        <v>0</v>
      </c>
      <c r="AQ608" s="1">
        <v>1</v>
      </c>
      <c r="AR608" s="1">
        <v>0</v>
      </c>
      <c r="AS608" s="1">
        <v>0</v>
      </c>
      <c r="AT608" s="1">
        <v>5</v>
      </c>
      <c r="AU608" s="1">
        <v>96</v>
      </c>
      <c r="AV608" s="1">
        <v>60714</v>
      </c>
    </row>
    <row r="609" spans="1:51" s="1" customFormat="1" x14ac:dyDescent="0.25">
      <c r="A609" s="1" t="str" cm="1">
        <f t="array" ref="A609">_xlfn.IFS(AG609&gt;=70,"70 and Older",AND(AG609&gt;=60,AG609&lt;70),"60-69",AND(AG609&gt;=50,AG609&lt;60),"50-59",AND(AG609&gt;=40,AG609&lt;50),"40-49",AND(AG609&gt;=30,AG609&lt;40),"30-39",AND(AG609&gt;=20,AG609&lt;30),"20-29")</f>
        <v>50-59</v>
      </c>
      <c r="B609" s="1" t="str" cm="1">
        <f t="array" ref="B609">_xlfn.IFS(AO609=1,$AO$1,AP609=1,$AP$1,AQ609=1,$AQ$1,AR609=1,$AR$1,AS609=1,$AS$1)</f>
        <v>Graduation</v>
      </c>
      <c r="C609" s="1" t="str" cm="1">
        <f t="array" ref="C609">_xlfn.IFS(AJ609=1,$AJ$1,AK609=1,$AK$1,AL609=1,$AL$1,AM609=1,$AM$1,AN609=1,$AN$1)</f>
        <v>Single</v>
      </c>
      <c r="D609" s="1">
        <v>1</v>
      </c>
      <c r="E609" s="1">
        <v>0</v>
      </c>
      <c r="F609" s="1" t="str" cm="1">
        <f t="array" ref="F609">_xlfn.IFS(AV609&lt;43783,"1.Low Income",AND(AV609&gt;=43783,AV609&lt;=64856),"2.Mid Income",AV609&gt;64856,"3.High Income")</f>
        <v>2.Mid Income</v>
      </c>
      <c r="G609" s="1" t="str" cm="1">
        <f t="array" ref="G609">_xlfn.IFS(AU609&lt;=30,"&lt;1 month",AND(AU609&gt;30,AU609&lt;=60),"1-2months",AU609&gt;60,"2months +")</f>
        <v>&lt;1 month</v>
      </c>
      <c r="H609" s="1" t="str" cm="1">
        <f t="array" ref="H609">_xlfn.IFS(AT609&lt;5,"&lt;5times",AND(AT609&gt;=5,AT609&lt;=10),"05-10times",AND(AT609&gt;=11,AT609&lt;=15),"11-15times",AT609&gt;=16,"16times or more")</f>
        <v>&lt;5times</v>
      </c>
      <c r="I609" s="1" t="s">
        <v>99</v>
      </c>
      <c r="J609" s="1" t="str">
        <f t="shared" si="19"/>
        <v>7-8 years</v>
      </c>
      <c r="K609" s="2">
        <v>25</v>
      </c>
      <c r="L609" s="2">
        <v>5</v>
      </c>
      <c r="M609" s="2">
        <v>19</v>
      </c>
      <c r="N609" s="2">
        <v>7</v>
      </c>
      <c r="O609" s="2">
        <v>0</v>
      </c>
      <c r="P609" s="2">
        <v>23</v>
      </c>
      <c r="Q609" s="8">
        <v>0</v>
      </c>
      <c r="R609" s="8">
        <v>0</v>
      </c>
      <c r="S609" s="8">
        <v>0</v>
      </c>
      <c r="T609" s="8">
        <v>0</v>
      </c>
      <c r="U609" s="8">
        <v>0</v>
      </c>
      <c r="V609" s="8">
        <v>0</v>
      </c>
      <c r="W609" s="6">
        <v>3</v>
      </c>
      <c r="X609" s="6">
        <v>3</v>
      </c>
      <c r="Y609" s="6">
        <v>0</v>
      </c>
      <c r="Z609" s="6">
        <v>3</v>
      </c>
      <c r="AB609" s="1">
        <v>38</v>
      </c>
      <c r="AC609" s="1">
        <v>34</v>
      </c>
      <c r="AD609" s="1">
        <v>0</v>
      </c>
      <c r="AE609" s="1">
        <v>3</v>
      </c>
      <c r="AF609" s="1">
        <v>11</v>
      </c>
      <c r="AG609" s="1">
        <v>59</v>
      </c>
      <c r="AH609" s="1">
        <v>2652</v>
      </c>
      <c r="AI609" s="11">
        <f t="shared" si="18"/>
        <v>7.2657534246575342</v>
      </c>
      <c r="AJ609" s="1">
        <v>0</v>
      </c>
      <c r="AK609" s="1">
        <v>0</v>
      </c>
      <c r="AL609" s="1">
        <v>1</v>
      </c>
      <c r="AM609" s="1">
        <v>0</v>
      </c>
      <c r="AN609" s="1">
        <v>0</v>
      </c>
      <c r="AO609" s="1">
        <v>0</v>
      </c>
      <c r="AP609" s="1">
        <v>0</v>
      </c>
      <c r="AQ609" s="1">
        <v>1</v>
      </c>
      <c r="AR609" s="1">
        <v>0</v>
      </c>
      <c r="AS609" s="1">
        <v>0</v>
      </c>
      <c r="AT609" s="1">
        <v>4</v>
      </c>
      <c r="AU609" s="1">
        <v>9</v>
      </c>
      <c r="AV609" s="1">
        <v>64108</v>
      </c>
    </row>
    <row r="610" spans="1:51" s="1" customFormat="1" x14ac:dyDescent="0.25">
      <c r="A610" s="1" t="str" cm="1">
        <f t="array" ref="A610">_xlfn.IFS(AG610&gt;=70,"70 and Older",AND(AG610&gt;=60,AG610&lt;70),"60-69",AND(AG610&gt;=50,AG610&lt;60),"50-59",AND(AG610&gt;=40,AG610&lt;50),"40-49",AND(AG610&gt;=30,AG610&lt;40),"30-39",AND(AG610&gt;=20,AG610&lt;30),"20-29")</f>
        <v>40-49</v>
      </c>
      <c r="B610" s="1" t="str" cm="1">
        <f t="array" ref="B610">_xlfn.IFS(AO610=1,$AO$1,AP610=1,$AP$1,AQ610=1,$AQ$1,AR610=1,$AR$1,AS610=1,$AS$1)</f>
        <v>Graduation</v>
      </c>
      <c r="C610" s="1" t="str" cm="1">
        <f t="array" ref="C610">_xlfn.IFS(AJ610=1,$AJ$1,AK610=1,$AK$1,AL610=1,$AL$1,AM610=1,$AM$1,AN610=1,$AN$1)</f>
        <v>Divorced</v>
      </c>
      <c r="D610" s="1">
        <v>1</v>
      </c>
      <c r="E610" s="1">
        <v>0</v>
      </c>
      <c r="F610" s="1" t="str" cm="1">
        <f t="array" ref="F610">_xlfn.IFS(AV610&lt;43783,"1.Low Income",AND(AV610&gt;=43783,AV610&lt;=64856),"2.Mid Income",AV610&gt;64856,"3.High Income")</f>
        <v>2.Mid Income</v>
      </c>
      <c r="G610" s="1" t="str" cm="1">
        <f t="array" ref="G610">_xlfn.IFS(AU610&lt;=30,"&lt;1 month",AND(AU610&gt;30,AU610&lt;=60),"1-2months",AU610&gt;60,"2months +")</f>
        <v>2months +</v>
      </c>
      <c r="H610" s="1" t="str" cm="1">
        <f t="array" ref="H610">_xlfn.IFS(AT610&lt;5,"&lt;5times",AND(AT610&gt;=5,AT610&lt;=10),"05-10times",AND(AT610&gt;=11,AT610&lt;=15),"11-15times",AT610&gt;=16,"16times or more")</f>
        <v>05-10times</v>
      </c>
      <c r="I610" s="1" t="s">
        <v>99</v>
      </c>
      <c r="J610" s="1" t="str">
        <f t="shared" si="19"/>
        <v>7-8 years</v>
      </c>
      <c r="K610" s="2">
        <v>275</v>
      </c>
      <c r="L610" s="2">
        <v>0</v>
      </c>
      <c r="M610" s="2">
        <v>86</v>
      </c>
      <c r="N610" s="2">
        <v>10</v>
      </c>
      <c r="O610" s="2">
        <v>23</v>
      </c>
      <c r="P610" s="2">
        <v>66</v>
      </c>
      <c r="Q610" s="8">
        <v>0</v>
      </c>
      <c r="R610" s="8">
        <v>0</v>
      </c>
      <c r="S610" s="8">
        <v>0</v>
      </c>
      <c r="T610" s="8">
        <v>0</v>
      </c>
      <c r="U610" s="8">
        <v>0</v>
      </c>
      <c r="V610" s="8">
        <v>0</v>
      </c>
      <c r="W610" s="6">
        <v>5</v>
      </c>
      <c r="X610" s="6">
        <v>6</v>
      </c>
      <c r="Y610" s="6">
        <v>3</v>
      </c>
      <c r="Z610" s="6">
        <v>5</v>
      </c>
      <c r="AB610" s="1">
        <v>35</v>
      </c>
      <c r="AC610" s="1">
        <v>11</v>
      </c>
      <c r="AD610" s="1">
        <v>0</v>
      </c>
      <c r="AE610" s="1">
        <v>3</v>
      </c>
      <c r="AF610" s="1">
        <v>11</v>
      </c>
      <c r="AG610" s="1">
        <v>49</v>
      </c>
      <c r="AH610" s="1">
        <v>2652</v>
      </c>
      <c r="AI610" s="11">
        <f t="shared" si="18"/>
        <v>7.2657534246575342</v>
      </c>
      <c r="AJ610" s="1">
        <v>1</v>
      </c>
      <c r="AK610" s="1">
        <v>0</v>
      </c>
      <c r="AL610" s="1">
        <v>0</v>
      </c>
      <c r="AM610" s="1">
        <v>0</v>
      </c>
      <c r="AN610" s="1">
        <v>0</v>
      </c>
      <c r="AO610" s="1">
        <v>0</v>
      </c>
      <c r="AP610" s="1">
        <v>0</v>
      </c>
      <c r="AQ610" s="1">
        <v>1</v>
      </c>
      <c r="AR610" s="1">
        <v>0</v>
      </c>
      <c r="AS610" s="1">
        <v>0</v>
      </c>
      <c r="AT610" s="1">
        <v>5</v>
      </c>
      <c r="AU610" s="1">
        <v>89</v>
      </c>
      <c r="AV610" s="1">
        <v>61798</v>
      </c>
    </row>
    <row r="611" spans="1:51" s="1" customFormat="1" x14ac:dyDescent="0.25">
      <c r="A611" s="1" t="str" cm="1">
        <f t="array" ref="A611">_xlfn.IFS(AG611&gt;=70,"70 and Older",AND(AG611&gt;=60,AG611&lt;70),"60-69",AND(AG611&gt;=50,AG611&lt;60),"50-59",AND(AG611&gt;=40,AG611&lt;50),"40-49",AND(AG611&gt;=30,AG611&lt;40),"30-39",AND(AG611&gt;=20,AG611&lt;30),"20-29")</f>
        <v>30-39</v>
      </c>
      <c r="B611" s="1" t="str" cm="1">
        <f t="array" ref="B611">_xlfn.IFS(AO611=1,$AO$1,AP611=1,$AP$1,AQ611=1,$AQ$1,AR611=1,$AR$1,AS611=1,$AS$1)</f>
        <v>Graduation</v>
      </c>
      <c r="C611" s="1" t="str" cm="1">
        <f t="array" ref="C611">_xlfn.IFS(AJ611=1,$AJ$1,AK611=1,$AK$1,AL611=1,$AL$1,AM611=1,$AM$1,AN611=1,$AN$1)</f>
        <v>Single</v>
      </c>
      <c r="D611" s="1">
        <v>0</v>
      </c>
      <c r="E611" s="1">
        <v>0</v>
      </c>
      <c r="F611" s="1" t="str" cm="1">
        <f t="array" ref="F611">_xlfn.IFS(AV611&lt;43783,"1.Low Income",AND(AV611&gt;=43783,AV611&lt;=64856),"2.Mid Income",AV611&gt;64856,"3.High Income")</f>
        <v>3.High Income</v>
      </c>
      <c r="G611" s="1" t="str" cm="1">
        <f t="array" ref="G611">_xlfn.IFS(AU611&lt;=30,"&lt;1 month",AND(AU611&gt;30,AU611&lt;=60),"1-2months",AU611&gt;60,"2months +")</f>
        <v>2months +</v>
      </c>
      <c r="H611" s="1" t="str" cm="1">
        <f t="array" ref="H611">_xlfn.IFS(AT611&lt;5,"&lt;5times",AND(AT611&gt;=5,AT611&lt;=10),"05-10times",AND(AT611&gt;=11,AT611&lt;=15),"11-15times",AT611&gt;=16,"16times or more")</f>
        <v>&lt;5times</v>
      </c>
      <c r="I611" s="1" t="s">
        <v>99</v>
      </c>
      <c r="J611" s="1" t="str">
        <f t="shared" si="19"/>
        <v>7-8 years</v>
      </c>
      <c r="K611" s="2">
        <v>774</v>
      </c>
      <c r="L611" s="2">
        <v>70</v>
      </c>
      <c r="M611" s="2">
        <v>118</v>
      </c>
      <c r="N611" s="2">
        <v>182</v>
      </c>
      <c r="O611" s="2">
        <v>187</v>
      </c>
      <c r="P611" s="2">
        <v>93</v>
      </c>
      <c r="Q611" s="8">
        <v>0</v>
      </c>
      <c r="R611" s="8">
        <v>0</v>
      </c>
      <c r="S611" s="8">
        <v>0</v>
      </c>
      <c r="T611" s="8">
        <v>0</v>
      </c>
      <c r="U611" s="8">
        <v>0</v>
      </c>
      <c r="V611" s="8">
        <v>0</v>
      </c>
      <c r="W611" s="6">
        <v>1</v>
      </c>
      <c r="X611" s="6">
        <v>4</v>
      </c>
      <c r="Y611" s="6">
        <v>9</v>
      </c>
      <c r="Z611" s="6">
        <v>13</v>
      </c>
      <c r="AB611" s="1">
        <v>1360</v>
      </c>
      <c r="AC611" s="1">
        <v>1246</v>
      </c>
      <c r="AD611" s="1">
        <v>2</v>
      </c>
      <c r="AE611" s="1">
        <v>3</v>
      </c>
      <c r="AF611" s="1">
        <v>11</v>
      </c>
      <c r="AG611" s="1">
        <v>39</v>
      </c>
      <c r="AH611" s="1">
        <v>2651</v>
      </c>
      <c r="AI611" s="11">
        <f t="shared" si="18"/>
        <v>7.2630136986301368</v>
      </c>
      <c r="AJ611" s="1">
        <v>0</v>
      </c>
      <c r="AK611" s="1">
        <v>0</v>
      </c>
      <c r="AL611" s="1">
        <v>1</v>
      </c>
      <c r="AM611" s="1">
        <v>0</v>
      </c>
      <c r="AN611" s="1">
        <v>0</v>
      </c>
      <c r="AO611" s="1">
        <v>0</v>
      </c>
      <c r="AP611" s="1">
        <v>0</v>
      </c>
      <c r="AQ611" s="1">
        <v>1</v>
      </c>
      <c r="AR611" s="1">
        <v>0</v>
      </c>
      <c r="AS611" s="1">
        <v>0</v>
      </c>
      <c r="AT611" s="1">
        <v>0</v>
      </c>
      <c r="AU611" s="1">
        <v>92</v>
      </c>
      <c r="AV611" s="1">
        <v>98777</v>
      </c>
    </row>
    <row r="612" spans="1:51" s="1" customFormat="1" x14ac:dyDescent="0.25">
      <c r="A612" s="1" t="str" cm="1">
        <f t="array" ref="A612">_xlfn.IFS(AG612&gt;=70,"70 and Older",AND(AG612&gt;=60,AG612&lt;70),"60-69",AND(AG612&gt;=50,AG612&lt;60),"50-59",AND(AG612&gt;=40,AG612&lt;50),"40-49",AND(AG612&gt;=30,AG612&lt;40),"30-39",AND(AG612&gt;=20,AG612&lt;30),"20-29")</f>
        <v>50-59</v>
      </c>
      <c r="B612" s="1" t="str" cm="1">
        <f t="array" ref="B612">_xlfn.IFS(AO612=1,$AO$1,AP612=1,$AP$1,AQ612=1,$AQ$1,AR612=1,$AR$1,AS612=1,$AS$1)</f>
        <v>PhD</v>
      </c>
      <c r="C612" s="1" t="str" cm="1">
        <f t="array" ref="C612">_xlfn.IFS(AJ612=1,$AJ$1,AK612=1,$AK$1,AL612=1,$AL$1,AM612=1,$AM$1,AN612=1,$AN$1)</f>
        <v>Married</v>
      </c>
      <c r="D612" s="1">
        <v>0</v>
      </c>
      <c r="E612" s="1">
        <v>1</v>
      </c>
      <c r="F612" s="1" t="str" cm="1">
        <f t="array" ref="F612">_xlfn.IFS(AV612&lt;43783,"1.Low Income",AND(AV612&gt;=43783,AV612&lt;=64856),"2.Mid Income",AV612&gt;64856,"3.High Income")</f>
        <v>3.High Income</v>
      </c>
      <c r="G612" s="1" t="str" cm="1">
        <f t="array" ref="G612">_xlfn.IFS(AU612&lt;=30,"&lt;1 month",AND(AU612&gt;30,AU612&lt;=60),"1-2months",AU612&gt;60,"2months +")</f>
        <v>2months +</v>
      </c>
      <c r="H612" s="1" t="str" cm="1">
        <f t="array" ref="H612">_xlfn.IFS(AT612&lt;5,"&lt;5times",AND(AT612&gt;=5,AT612&lt;=10),"05-10times",AND(AT612&gt;=11,AT612&lt;=15),"11-15times",AT612&gt;=16,"16times or more")</f>
        <v>&lt;5times</v>
      </c>
      <c r="I612" s="1" t="s">
        <v>99</v>
      </c>
      <c r="J612" s="1" t="str">
        <f t="shared" si="19"/>
        <v>7-8 years</v>
      </c>
      <c r="K612" s="2">
        <v>1012</v>
      </c>
      <c r="L612" s="2">
        <v>80</v>
      </c>
      <c r="M612" s="2">
        <v>498</v>
      </c>
      <c r="N612" s="2">
        <v>0</v>
      </c>
      <c r="O612" s="2">
        <v>16</v>
      </c>
      <c r="P612" s="2">
        <v>176</v>
      </c>
      <c r="Q612" s="8">
        <v>1</v>
      </c>
      <c r="R612" s="8">
        <v>0</v>
      </c>
      <c r="S612" s="8">
        <v>0</v>
      </c>
      <c r="T612" s="8">
        <v>0</v>
      </c>
      <c r="U612" s="8">
        <v>0</v>
      </c>
      <c r="V612" s="8">
        <v>0</v>
      </c>
      <c r="W612" s="6">
        <v>2</v>
      </c>
      <c r="X612" s="6">
        <v>11</v>
      </c>
      <c r="Y612" s="6">
        <v>4</v>
      </c>
      <c r="Z612" s="6">
        <v>9</v>
      </c>
      <c r="AB612" s="1">
        <v>1502</v>
      </c>
      <c r="AC612" s="1">
        <v>1475</v>
      </c>
      <c r="AD612" s="1">
        <v>1</v>
      </c>
      <c r="AE612" s="1">
        <v>3</v>
      </c>
      <c r="AF612" s="1">
        <v>11</v>
      </c>
      <c r="AG612" s="1">
        <v>53</v>
      </c>
      <c r="AH612" s="1">
        <v>2651</v>
      </c>
      <c r="AI612" s="11">
        <f t="shared" si="18"/>
        <v>7.2630136986301368</v>
      </c>
      <c r="AJ612" s="1">
        <v>0</v>
      </c>
      <c r="AK612" s="1">
        <v>1</v>
      </c>
      <c r="AL612" s="1">
        <v>0</v>
      </c>
      <c r="AM612" s="1">
        <v>0</v>
      </c>
      <c r="AN612" s="1">
        <v>0</v>
      </c>
      <c r="AO612" s="1">
        <v>0</v>
      </c>
      <c r="AP612" s="1">
        <v>0</v>
      </c>
      <c r="AQ612" s="1">
        <v>0</v>
      </c>
      <c r="AR612" s="1">
        <v>0</v>
      </c>
      <c r="AS612" s="1">
        <v>1</v>
      </c>
      <c r="AT612" s="1">
        <v>2</v>
      </c>
      <c r="AU612" s="1">
        <v>63</v>
      </c>
      <c r="AV612" s="1">
        <v>76005</v>
      </c>
    </row>
    <row r="613" spans="1:51" s="1" customFormat="1" x14ac:dyDescent="0.25">
      <c r="A613" s="1" t="str" cm="1">
        <f t="array" ref="A613">_xlfn.IFS(AG613&gt;=70,"70 and Older",AND(AG613&gt;=60,AG613&lt;70),"60-69",AND(AG613&gt;=50,AG613&lt;60),"50-59",AND(AG613&gt;=40,AG613&lt;50),"40-49",AND(AG613&gt;=30,AG613&lt;40),"30-39",AND(AG613&gt;=20,AG613&lt;30),"20-29")</f>
        <v>60-69</v>
      </c>
      <c r="B613" s="1" t="str" cm="1">
        <f t="array" ref="B613">_xlfn.IFS(AO613=1,$AO$1,AP613=1,$AP$1,AQ613=1,$AQ$1,AR613=1,$AR$1,AS613=1,$AS$1)</f>
        <v>Graduation</v>
      </c>
      <c r="C613" s="1" t="str" cm="1">
        <f t="array" ref="C613">_xlfn.IFS(AJ613=1,$AJ$1,AK613=1,$AK$1,AL613=1,$AL$1,AM613=1,$AM$1,AN613=1,$AN$1)</f>
        <v>Together</v>
      </c>
      <c r="D613" s="1">
        <v>0</v>
      </c>
      <c r="E613" s="1">
        <v>0</v>
      </c>
      <c r="F613" s="1" t="str" cm="1">
        <f t="array" ref="F613">_xlfn.IFS(AV613&lt;43783,"1.Low Income",AND(AV613&gt;=43783,AV613&lt;=64856),"2.Mid Income",AV613&gt;64856,"3.High Income")</f>
        <v>3.High Income</v>
      </c>
      <c r="G613" s="1" t="str" cm="1">
        <f t="array" ref="G613">_xlfn.IFS(AU613&lt;=30,"&lt;1 month",AND(AU613&gt;30,AU613&lt;=60),"1-2months",AU613&gt;60,"2months +")</f>
        <v>2months +</v>
      </c>
      <c r="H613" s="1" t="str" cm="1">
        <f t="array" ref="H613">_xlfn.IFS(AT613&lt;5,"&lt;5times",AND(AT613&gt;=5,AT613&lt;=10),"05-10times",AND(AT613&gt;=11,AT613&lt;=15),"11-15times",AT613&gt;=16,"16times or more")</f>
        <v>&lt;5times</v>
      </c>
      <c r="I613" s="1" t="s">
        <v>99</v>
      </c>
      <c r="J613" s="1" t="str">
        <f t="shared" si="19"/>
        <v>7-8 years</v>
      </c>
      <c r="K613" s="2">
        <v>721</v>
      </c>
      <c r="L613" s="2">
        <v>111</v>
      </c>
      <c r="M613" s="2">
        <v>925</v>
      </c>
      <c r="N613" s="2">
        <v>97</v>
      </c>
      <c r="O613" s="2">
        <v>18</v>
      </c>
      <c r="P613" s="2">
        <v>18</v>
      </c>
      <c r="Q613" s="8">
        <v>0</v>
      </c>
      <c r="R613" s="8">
        <v>0</v>
      </c>
      <c r="S613" s="8">
        <v>0</v>
      </c>
      <c r="T613" s="8">
        <v>0</v>
      </c>
      <c r="U613" s="8">
        <v>0</v>
      </c>
      <c r="V613" s="8">
        <v>1</v>
      </c>
      <c r="W613" s="6">
        <v>1</v>
      </c>
      <c r="X613" s="6">
        <v>7</v>
      </c>
      <c r="Y613" s="6">
        <v>6</v>
      </c>
      <c r="Z613" s="6">
        <v>5</v>
      </c>
      <c r="AB613" s="1">
        <v>1682</v>
      </c>
      <c r="AC613" s="1">
        <v>1642</v>
      </c>
      <c r="AD613" s="1">
        <v>1</v>
      </c>
      <c r="AE613" s="1">
        <v>3</v>
      </c>
      <c r="AF613" s="1">
        <v>11</v>
      </c>
      <c r="AG613" s="1">
        <v>65</v>
      </c>
      <c r="AH613" s="1">
        <v>2651</v>
      </c>
      <c r="AI613" s="11">
        <f t="shared" si="18"/>
        <v>7.2630136986301368</v>
      </c>
      <c r="AJ613" s="1">
        <v>0</v>
      </c>
      <c r="AK613" s="1">
        <v>0</v>
      </c>
      <c r="AL613" s="1">
        <v>0</v>
      </c>
      <c r="AM613" s="1">
        <v>1</v>
      </c>
      <c r="AN613" s="1">
        <v>0</v>
      </c>
      <c r="AO613" s="1">
        <v>0</v>
      </c>
      <c r="AP613" s="1">
        <v>0</v>
      </c>
      <c r="AQ613" s="1">
        <v>1</v>
      </c>
      <c r="AR613" s="1">
        <v>0</v>
      </c>
      <c r="AS613" s="1">
        <v>0</v>
      </c>
      <c r="AT613" s="1">
        <v>2</v>
      </c>
      <c r="AU613" s="1">
        <v>96</v>
      </c>
      <c r="AV613" s="1">
        <v>75903</v>
      </c>
    </row>
    <row r="614" spans="1:51" s="1" customFormat="1" x14ac:dyDescent="0.25">
      <c r="A614" s="1" t="str" cm="1">
        <f t="array" ref="A614">_xlfn.IFS(AG614&gt;=70,"70 and Older",AND(AG614&gt;=60,AG614&lt;70),"60-69",AND(AG614&gt;=50,AG614&lt;60),"50-59",AND(AG614&gt;=40,AG614&lt;50),"40-49",AND(AG614&gt;=30,AG614&lt;40),"30-39",AND(AG614&gt;=20,AG614&lt;30),"20-29")</f>
        <v>50-59</v>
      </c>
      <c r="B614" s="1" t="str" cm="1">
        <f t="array" ref="B614">_xlfn.IFS(AO614=1,$AO$1,AP614=1,$AP$1,AQ614=1,$AQ$1,AR614=1,$AR$1,AS614=1,$AS$1)</f>
        <v>PhD</v>
      </c>
      <c r="C614" s="1" t="str" cm="1">
        <f t="array" ref="C614">_xlfn.IFS(AJ614=1,$AJ$1,AK614=1,$AK$1,AL614=1,$AL$1,AM614=1,$AM$1,AN614=1,$AN$1)</f>
        <v>Married</v>
      </c>
      <c r="D614" s="1">
        <v>0</v>
      </c>
      <c r="E614" s="1">
        <v>1</v>
      </c>
      <c r="F614" s="1" t="str" cm="1">
        <f t="array" ref="F614">_xlfn.IFS(AV614&lt;43783,"1.Low Income",AND(AV614&gt;=43783,AV614&lt;=64856),"2.Mid Income",AV614&gt;64856,"3.High Income")</f>
        <v>3.High Income</v>
      </c>
      <c r="G614" s="1" t="str" cm="1">
        <f t="array" ref="G614">_xlfn.IFS(AU614&lt;=30,"&lt;1 month",AND(AU614&gt;30,AU614&lt;=60),"1-2months",AU614&gt;60,"2months +")</f>
        <v>&lt;1 month</v>
      </c>
      <c r="H614" s="1" t="str" cm="1">
        <f t="array" ref="H614">_xlfn.IFS(AT614&lt;5,"&lt;5times",AND(AT614&gt;=5,AT614&lt;=10),"05-10times",AND(AT614&gt;=11,AT614&lt;=15),"11-15times",AT614&gt;=16,"16times or more")</f>
        <v>&lt;5times</v>
      </c>
      <c r="I614" s="1" t="s">
        <v>99</v>
      </c>
      <c r="J614" s="1" t="str">
        <f t="shared" si="19"/>
        <v>7-8 years</v>
      </c>
      <c r="K614" s="2">
        <v>1449</v>
      </c>
      <c r="L614" s="2">
        <v>89</v>
      </c>
      <c r="M614" s="2">
        <v>161</v>
      </c>
      <c r="N614" s="2">
        <v>69</v>
      </c>
      <c r="O614" s="2">
        <v>35</v>
      </c>
      <c r="P614" s="2">
        <v>107</v>
      </c>
      <c r="Q614" s="8">
        <v>0</v>
      </c>
      <c r="R614" s="8">
        <v>0</v>
      </c>
      <c r="S614" s="8">
        <v>0</v>
      </c>
      <c r="T614" s="8">
        <v>0</v>
      </c>
      <c r="U614" s="8">
        <v>1</v>
      </c>
      <c r="V614" s="8">
        <v>0</v>
      </c>
      <c r="W614" s="6">
        <v>2</v>
      </c>
      <c r="X614" s="6">
        <v>11</v>
      </c>
      <c r="Y614" s="6">
        <v>8</v>
      </c>
      <c r="Z614" s="6">
        <v>8</v>
      </c>
      <c r="AB614" s="1">
        <v>1502</v>
      </c>
      <c r="AC614" s="1">
        <v>1475</v>
      </c>
      <c r="AD614" s="1">
        <v>1</v>
      </c>
      <c r="AE614" s="1">
        <v>3</v>
      </c>
      <c r="AF614" s="1">
        <v>11</v>
      </c>
      <c r="AG614" s="1">
        <v>53</v>
      </c>
      <c r="AH614" s="1">
        <v>2651</v>
      </c>
      <c r="AI614" s="11">
        <f t="shared" si="18"/>
        <v>7.2630136986301368</v>
      </c>
      <c r="AJ614" s="1">
        <v>0</v>
      </c>
      <c r="AK614" s="1">
        <v>1</v>
      </c>
      <c r="AL614" s="1">
        <v>0</v>
      </c>
      <c r="AM614" s="1">
        <v>0</v>
      </c>
      <c r="AN614" s="1">
        <v>0</v>
      </c>
      <c r="AO614" s="1">
        <v>0</v>
      </c>
      <c r="AP614" s="1">
        <v>0</v>
      </c>
      <c r="AQ614" s="1">
        <v>0</v>
      </c>
      <c r="AR614" s="1">
        <v>0</v>
      </c>
      <c r="AS614" s="1">
        <v>1</v>
      </c>
      <c r="AT614" s="1">
        <v>3</v>
      </c>
      <c r="AU614" s="1">
        <v>1</v>
      </c>
      <c r="AV614" s="1">
        <v>72063</v>
      </c>
    </row>
    <row r="615" spans="1:51" s="1" customFormat="1" x14ac:dyDescent="0.25">
      <c r="A615" s="1" t="str" cm="1">
        <f t="array" ref="A615">_xlfn.IFS(AG615&gt;=70,"70 and Older",AND(AG615&gt;=60,AG615&lt;70),"60-69",AND(AG615&gt;=50,AG615&lt;60),"50-59",AND(AG615&gt;=40,AG615&lt;50),"40-49",AND(AG615&gt;=30,AG615&lt;40),"30-39",AND(AG615&gt;=20,AG615&lt;30),"20-29")</f>
        <v>50-59</v>
      </c>
      <c r="B615" s="1" t="str" cm="1">
        <f t="array" ref="B615">_xlfn.IFS(AO615=1,$AO$1,AP615=1,$AP$1,AQ615=1,$AQ$1,AR615=1,$AR$1,AS615=1,$AS$1)</f>
        <v>PhD</v>
      </c>
      <c r="C615" s="1" t="str" cm="1">
        <f t="array" ref="C615">_xlfn.IFS(AJ615=1,$AJ$1,AK615=1,$AK$1,AL615=1,$AL$1,AM615=1,$AM$1,AN615=1,$AN$1)</f>
        <v>Married</v>
      </c>
      <c r="D615" s="1">
        <v>1</v>
      </c>
      <c r="E615" s="1">
        <v>0</v>
      </c>
      <c r="F615" s="1" t="str" cm="1">
        <f t="array" ref="F615">_xlfn.IFS(AV615&lt;43783,"1.Low Income",AND(AV615&gt;=43783,AV615&lt;=64856),"2.Mid Income",AV615&gt;64856,"3.High Income")</f>
        <v>2.Mid Income</v>
      </c>
      <c r="G615" s="1" t="str" cm="1">
        <f t="array" ref="G615">_xlfn.IFS(AU615&lt;=30,"&lt;1 month",AND(AU615&gt;30,AU615&lt;=60),"1-2months",AU615&gt;60,"2months +")</f>
        <v>1-2months</v>
      </c>
      <c r="H615" s="1" t="str" cm="1">
        <f t="array" ref="H615">_xlfn.IFS(AT615&lt;5,"&lt;5times",AND(AT615&gt;=5,AT615&lt;=10),"05-10times",AND(AT615&gt;=11,AT615&lt;=15),"11-15times",AT615&gt;=16,"16times or more")</f>
        <v>05-10times</v>
      </c>
      <c r="I615" s="1" t="s">
        <v>99</v>
      </c>
      <c r="J615" s="1" t="str">
        <f t="shared" si="19"/>
        <v>7-8 years</v>
      </c>
      <c r="K615" s="2">
        <v>235</v>
      </c>
      <c r="L615" s="2">
        <v>0</v>
      </c>
      <c r="M615" s="2">
        <v>235</v>
      </c>
      <c r="N615" s="2">
        <v>19</v>
      </c>
      <c r="O615" s="2">
        <v>4</v>
      </c>
      <c r="P615" s="2">
        <v>191</v>
      </c>
      <c r="Q615" s="8">
        <v>0</v>
      </c>
      <c r="R615" s="8">
        <v>0</v>
      </c>
      <c r="S615" s="8">
        <v>0</v>
      </c>
      <c r="T615" s="8">
        <v>0</v>
      </c>
      <c r="U615" s="8">
        <v>0</v>
      </c>
      <c r="V615" s="8">
        <v>0</v>
      </c>
      <c r="W615" s="6">
        <v>5</v>
      </c>
      <c r="X615" s="6">
        <v>8</v>
      </c>
      <c r="Y615" s="6">
        <v>1</v>
      </c>
      <c r="Z615" s="6">
        <v>7</v>
      </c>
      <c r="AB615" s="1">
        <v>64</v>
      </c>
      <c r="AC615" s="1">
        <v>60</v>
      </c>
      <c r="AD615" s="1">
        <v>0</v>
      </c>
      <c r="AE615" s="1">
        <v>3</v>
      </c>
      <c r="AF615" s="1">
        <v>11</v>
      </c>
      <c r="AG615" s="1">
        <v>56</v>
      </c>
      <c r="AH615" s="1">
        <v>2650</v>
      </c>
      <c r="AI615" s="11">
        <f t="shared" si="18"/>
        <v>7.2602739726027394</v>
      </c>
      <c r="AJ615" s="1">
        <v>0</v>
      </c>
      <c r="AK615" s="1">
        <v>1</v>
      </c>
      <c r="AL615" s="1">
        <v>0</v>
      </c>
      <c r="AM615" s="1">
        <v>0</v>
      </c>
      <c r="AN615" s="1">
        <v>0</v>
      </c>
      <c r="AO615" s="1">
        <v>0</v>
      </c>
      <c r="AP615" s="1">
        <v>0</v>
      </c>
      <c r="AQ615" s="1">
        <v>0</v>
      </c>
      <c r="AR615" s="1">
        <v>0</v>
      </c>
      <c r="AS615" s="1">
        <v>1</v>
      </c>
      <c r="AT615" s="1">
        <v>5</v>
      </c>
      <c r="AU615" s="1">
        <v>54</v>
      </c>
      <c r="AV615" s="1">
        <v>62204</v>
      </c>
    </row>
    <row r="616" spans="1:51" s="1" customFormat="1" x14ac:dyDescent="0.25">
      <c r="A616" s="1" t="str" cm="1">
        <f t="array" ref="A616">_xlfn.IFS(AG616&gt;=70,"70 and Older",AND(AG616&gt;=60,AG616&lt;70),"60-69",AND(AG616&gt;=50,AG616&lt;60),"50-59",AND(AG616&gt;=40,AG616&lt;50),"40-49",AND(AG616&gt;=30,AG616&lt;40),"30-39",AND(AG616&gt;=20,AG616&lt;30),"20-29")</f>
        <v>50-59</v>
      </c>
      <c r="B616" s="1" t="str" cm="1">
        <f t="array" ref="B616">_xlfn.IFS(AO616=1,$AO$1,AP616=1,$AP$1,AQ616=1,$AQ$1,AR616=1,$AR$1,AS616=1,$AS$1)</f>
        <v>PhD</v>
      </c>
      <c r="C616" s="1" t="str" cm="1">
        <f t="array" ref="C616">_xlfn.IFS(AJ616=1,$AJ$1,AK616=1,$AK$1,AL616=1,$AL$1,AM616=1,$AM$1,AN616=1,$AN$1)</f>
        <v>Married</v>
      </c>
      <c r="D616" s="1">
        <v>1</v>
      </c>
      <c r="E616" s="1">
        <v>0</v>
      </c>
      <c r="F616" s="1" t="str" cm="1">
        <f t="array" ref="F616">_xlfn.IFS(AV616&lt;43783,"1.Low Income",AND(AV616&gt;=43783,AV616&lt;=64856),"2.Mid Income",AV616&gt;64856,"3.High Income")</f>
        <v>2.Mid Income</v>
      </c>
      <c r="G616" s="1" t="str" cm="1">
        <f t="array" ref="G616">_xlfn.IFS(AU616&lt;=30,"&lt;1 month",AND(AU616&gt;30,AU616&lt;=60),"1-2months",AU616&gt;60,"2months +")</f>
        <v>&lt;1 month</v>
      </c>
      <c r="H616" s="1" t="str" cm="1">
        <f t="array" ref="H616">_xlfn.IFS(AT616&lt;5,"&lt;5times",AND(AT616&gt;=5,AT616&lt;=10),"05-10times",AND(AT616&gt;=11,AT616&lt;=15),"11-15times",AT616&gt;=16,"16times or more")</f>
        <v>05-10times</v>
      </c>
      <c r="I616" s="1" t="s">
        <v>99</v>
      </c>
      <c r="J616" s="1" t="str">
        <f t="shared" si="19"/>
        <v>7-8 years</v>
      </c>
      <c r="K616" s="2">
        <v>65</v>
      </c>
      <c r="L616" s="2">
        <v>4</v>
      </c>
      <c r="M616" s="2">
        <v>16</v>
      </c>
      <c r="N616" s="2">
        <v>0</v>
      </c>
      <c r="O616" s="2">
        <v>4</v>
      </c>
      <c r="P616" s="2">
        <v>11</v>
      </c>
      <c r="Q616" s="8">
        <v>0</v>
      </c>
      <c r="R616" s="8">
        <v>0</v>
      </c>
      <c r="S616" s="8">
        <v>0</v>
      </c>
      <c r="T616" s="8">
        <v>0</v>
      </c>
      <c r="U616" s="8">
        <v>0</v>
      </c>
      <c r="V616" s="8">
        <v>0</v>
      </c>
      <c r="W616" s="6">
        <v>1</v>
      </c>
      <c r="X616" s="6">
        <v>3</v>
      </c>
      <c r="Y616" s="6">
        <v>0</v>
      </c>
      <c r="Z616" s="6">
        <v>3</v>
      </c>
      <c r="AB616" s="1">
        <v>64</v>
      </c>
      <c r="AC616" s="1">
        <v>60</v>
      </c>
      <c r="AD616" s="1">
        <v>0</v>
      </c>
      <c r="AE616" s="1">
        <v>3</v>
      </c>
      <c r="AF616" s="1">
        <v>11</v>
      </c>
      <c r="AG616" s="1">
        <v>56</v>
      </c>
      <c r="AH616" s="1">
        <v>2650</v>
      </c>
      <c r="AI616" s="11">
        <f t="shared" si="18"/>
        <v>7.2602739726027394</v>
      </c>
      <c r="AJ616" s="1">
        <v>0</v>
      </c>
      <c r="AK616" s="1">
        <v>1</v>
      </c>
      <c r="AL616" s="1">
        <v>0</v>
      </c>
      <c r="AM616" s="1">
        <v>0</v>
      </c>
      <c r="AN616" s="1">
        <v>0</v>
      </c>
      <c r="AO616" s="1">
        <v>0</v>
      </c>
      <c r="AP616" s="1">
        <v>0</v>
      </c>
      <c r="AQ616" s="1">
        <v>0</v>
      </c>
      <c r="AR616" s="1">
        <v>0</v>
      </c>
      <c r="AS616" s="1">
        <v>1</v>
      </c>
      <c r="AT616" s="1">
        <v>5</v>
      </c>
      <c r="AU616" s="1">
        <v>17</v>
      </c>
      <c r="AV616" s="1">
        <v>62187</v>
      </c>
    </row>
    <row r="617" spans="1:51" s="1" customFormat="1" x14ac:dyDescent="0.25">
      <c r="A617" s="1" t="str" cm="1">
        <f t="array" ref="A617">_xlfn.IFS(AG617&gt;=70,"70 and Older",AND(AG617&gt;=60,AG617&lt;70),"60-69",AND(AG617&gt;=50,AG617&lt;60),"50-59",AND(AG617&gt;=40,AG617&lt;50),"40-49",AND(AG617&gt;=30,AG617&lt;40),"30-39",AND(AG617&gt;=20,AG617&lt;30),"20-29")</f>
        <v>30-39</v>
      </c>
      <c r="B617" s="1" t="str" cm="1">
        <f t="array" ref="B617">_xlfn.IFS(AO617=1,$AO$1,AP617=1,$AP$1,AQ617=1,$AQ$1,AR617=1,$AR$1,AS617=1,$AS$1)</f>
        <v>Master</v>
      </c>
      <c r="C617" s="1" t="str" cm="1">
        <f t="array" ref="C617">_xlfn.IFS(AJ617=1,$AJ$1,AK617=1,$AK$1,AL617=1,$AL$1,AM617=1,$AM$1,AN617=1,$AN$1)</f>
        <v>Single</v>
      </c>
      <c r="D617" s="1">
        <v>0</v>
      </c>
      <c r="E617" s="1">
        <v>0</v>
      </c>
      <c r="F617" s="1" t="str" cm="1">
        <f t="array" ref="F617">_xlfn.IFS(AV617&lt;43783,"1.Low Income",AND(AV617&gt;=43783,AV617&lt;=64856),"2.Mid Income",AV617&gt;64856,"3.High Income")</f>
        <v>3.High Income</v>
      </c>
      <c r="G617" s="1" t="str" cm="1">
        <f t="array" ref="G617">_xlfn.IFS(AU617&lt;=30,"&lt;1 month",AND(AU617&gt;30,AU617&lt;=60),"1-2months",AU617&gt;60,"2months +")</f>
        <v>&lt;1 month</v>
      </c>
      <c r="H617" s="1" t="str" cm="1">
        <f t="array" ref="H617">_xlfn.IFS(AT617&lt;5,"&lt;5times",AND(AT617&gt;=5,AT617&lt;=10),"05-10times",AND(AT617&gt;=11,AT617&lt;=15),"11-15times",AT617&gt;=16,"16times or more")</f>
        <v>&lt;5times</v>
      </c>
      <c r="I617" s="1" t="s">
        <v>99</v>
      </c>
      <c r="J617" s="1" t="str">
        <f t="shared" si="19"/>
        <v>7-8 years</v>
      </c>
      <c r="K617" s="2">
        <v>1168</v>
      </c>
      <c r="L617" s="2">
        <v>92</v>
      </c>
      <c r="M617" s="2">
        <v>408</v>
      </c>
      <c r="N617" s="2">
        <v>72</v>
      </c>
      <c r="O617" s="2">
        <v>129</v>
      </c>
      <c r="P617" s="2">
        <v>55</v>
      </c>
      <c r="Q617" s="8">
        <v>0</v>
      </c>
      <c r="R617" s="8">
        <v>0</v>
      </c>
      <c r="S617" s="8">
        <v>0</v>
      </c>
      <c r="T617" s="8">
        <v>0</v>
      </c>
      <c r="U617" s="8">
        <v>1</v>
      </c>
      <c r="V617" s="8">
        <v>0</v>
      </c>
      <c r="W617" s="6">
        <v>1</v>
      </c>
      <c r="X617" s="6">
        <v>5</v>
      </c>
      <c r="Y617" s="6">
        <v>6</v>
      </c>
      <c r="Z617" s="6">
        <v>7</v>
      </c>
      <c r="AB617" s="1">
        <v>1629</v>
      </c>
      <c r="AC617" s="1">
        <v>1614</v>
      </c>
      <c r="AD617" s="1">
        <v>0</v>
      </c>
      <c r="AE617" s="1">
        <v>3</v>
      </c>
      <c r="AF617" s="1">
        <v>11</v>
      </c>
      <c r="AG617" s="1">
        <v>37</v>
      </c>
      <c r="AH617" s="1">
        <v>2648</v>
      </c>
      <c r="AI617" s="11">
        <f t="shared" si="18"/>
        <v>7.2547945205479456</v>
      </c>
      <c r="AJ617" s="1">
        <v>0</v>
      </c>
      <c r="AK617" s="1">
        <v>0</v>
      </c>
      <c r="AL617" s="1">
        <v>1</v>
      </c>
      <c r="AM617" s="1">
        <v>0</v>
      </c>
      <c r="AN617" s="1">
        <v>0</v>
      </c>
      <c r="AO617" s="1">
        <v>0</v>
      </c>
      <c r="AP617" s="1">
        <v>0</v>
      </c>
      <c r="AQ617" s="1">
        <v>0</v>
      </c>
      <c r="AR617" s="1">
        <v>1</v>
      </c>
      <c r="AS617" s="1">
        <v>0</v>
      </c>
      <c r="AT617" s="1">
        <v>1</v>
      </c>
      <c r="AU617" s="1">
        <v>23</v>
      </c>
      <c r="AV617" s="1">
        <v>96876</v>
      </c>
      <c r="AW617"/>
      <c r="AX617"/>
      <c r="AY617"/>
    </row>
    <row r="618" spans="1:51" s="1" customFormat="1" x14ac:dyDescent="0.25">
      <c r="A618" s="1" t="str" cm="1">
        <f t="array" ref="A618">_xlfn.IFS(AG618&gt;=70,"70 and Older",AND(AG618&gt;=60,AG618&lt;70),"60-69",AND(AG618&gt;=50,AG618&lt;60),"50-59",AND(AG618&gt;=40,AG618&lt;50),"40-49",AND(AG618&gt;=30,AG618&lt;40),"30-39",AND(AG618&gt;=20,AG618&lt;30),"20-29")</f>
        <v>60-69</v>
      </c>
      <c r="B618" s="1" t="str" cm="1">
        <f t="array" ref="B618">_xlfn.IFS(AO618=1,$AO$1,AP618=1,$AP$1,AQ618=1,$AQ$1,AR618=1,$AR$1,AS618=1,$AS$1)</f>
        <v>Graduation</v>
      </c>
      <c r="C618" s="1" t="str" cm="1">
        <f t="array" ref="C618">_xlfn.IFS(AJ618=1,$AJ$1,AK618=1,$AK$1,AL618=1,$AL$1,AM618=1,$AM$1,AN618=1,$AN$1)</f>
        <v>Divorced</v>
      </c>
      <c r="D618" s="1">
        <v>1</v>
      </c>
      <c r="E618" s="1">
        <v>0</v>
      </c>
      <c r="F618" s="1" t="str" cm="1">
        <f t="array" ref="F618">_xlfn.IFS(AV618&lt;43783,"1.Low Income",AND(AV618&gt;=43783,AV618&lt;=64856),"2.Mid Income",AV618&gt;64856,"3.High Income")</f>
        <v>3.High Income</v>
      </c>
      <c r="G618" s="1" t="str" cm="1">
        <f t="array" ref="G618">_xlfn.IFS(AU618&lt;=30,"&lt;1 month",AND(AU618&gt;30,AU618&lt;=60),"1-2months",AU618&gt;60,"2months +")</f>
        <v>&lt;1 month</v>
      </c>
      <c r="H618" s="1" t="str" cm="1">
        <f t="array" ref="H618">_xlfn.IFS(AT618&lt;5,"&lt;5times",AND(AT618&gt;=5,AT618&lt;=10),"05-10times",AND(AT618&gt;=11,AT618&lt;=15),"11-15times",AT618&gt;=16,"16times or more")</f>
        <v>&lt;5times</v>
      </c>
      <c r="I618" s="1" t="s">
        <v>99</v>
      </c>
      <c r="J618" s="1" t="str">
        <f t="shared" si="19"/>
        <v>7-8 years</v>
      </c>
      <c r="K618" s="2">
        <v>340</v>
      </c>
      <c r="L618" s="2">
        <v>21</v>
      </c>
      <c r="M618" s="2">
        <v>134</v>
      </c>
      <c r="N618" s="2">
        <v>258</v>
      </c>
      <c r="O618" s="2">
        <v>14</v>
      </c>
      <c r="P618" s="2">
        <v>56</v>
      </c>
      <c r="Q618" s="8">
        <v>0</v>
      </c>
      <c r="R618" s="8">
        <v>0</v>
      </c>
      <c r="S618" s="8">
        <v>0</v>
      </c>
      <c r="T618" s="8">
        <v>0</v>
      </c>
      <c r="U618" s="8">
        <v>0</v>
      </c>
      <c r="V618" s="8">
        <v>0</v>
      </c>
      <c r="W618" s="6">
        <v>1</v>
      </c>
      <c r="X618" s="6">
        <v>7</v>
      </c>
      <c r="Y618" s="6">
        <v>5</v>
      </c>
      <c r="Z618" s="6">
        <v>8</v>
      </c>
      <c r="AB618" s="1">
        <v>1140</v>
      </c>
      <c r="AC618" s="1">
        <v>1124</v>
      </c>
      <c r="AD618" s="1">
        <v>0</v>
      </c>
      <c r="AE618" s="1">
        <v>3</v>
      </c>
      <c r="AF618" s="1">
        <v>11</v>
      </c>
      <c r="AG618" s="1">
        <v>66</v>
      </c>
      <c r="AH618" s="1">
        <v>2648</v>
      </c>
      <c r="AI618" s="11">
        <f t="shared" si="18"/>
        <v>7.2547945205479456</v>
      </c>
      <c r="AJ618" s="1">
        <v>1</v>
      </c>
      <c r="AK618" s="1">
        <v>0</v>
      </c>
      <c r="AL618" s="1">
        <v>0</v>
      </c>
      <c r="AM618" s="1">
        <v>0</v>
      </c>
      <c r="AN618" s="1">
        <v>0</v>
      </c>
      <c r="AO618" s="1">
        <v>0</v>
      </c>
      <c r="AP618" s="1">
        <v>0</v>
      </c>
      <c r="AQ618" s="1">
        <v>1</v>
      </c>
      <c r="AR618" s="1">
        <v>0</v>
      </c>
      <c r="AS618" s="1">
        <v>0</v>
      </c>
      <c r="AT618" s="1">
        <v>2</v>
      </c>
      <c r="AU618" s="1">
        <v>8</v>
      </c>
      <c r="AV618" s="1">
        <v>79244</v>
      </c>
    </row>
    <row r="619" spans="1:51" s="1" customFormat="1" x14ac:dyDescent="0.25">
      <c r="A619" s="1" t="str" cm="1">
        <f t="array" ref="A619">_xlfn.IFS(AG619&gt;=70,"70 and Older",AND(AG619&gt;=60,AG619&lt;70),"60-69",AND(AG619&gt;=50,AG619&lt;60),"50-59",AND(AG619&gt;=40,AG619&lt;50),"40-49",AND(AG619&gt;=30,AG619&lt;40),"30-39",AND(AG619&gt;=20,AG619&lt;30),"20-29")</f>
        <v>50-59</v>
      </c>
      <c r="B619" s="1" t="str" cm="1">
        <f t="array" ref="B619">_xlfn.IFS(AO619=1,$AO$1,AP619=1,$AP$1,AQ619=1,$AQ$1,AR619=1,$AR$1,AS619=1,$AS$1)</f>
        <v>Graduation</v>
      </c>
      <c r="C619" s="1" t="str" cm="1">
        <f t="array" ref="C619">_xlfn.IFS(AJ619=1,$AJ$1,AK619=1,$AK$1,AL619=1,$AL$1,AM619=1,$AM$1,AN619=1,$AN$1)</f>
        <v>Divorced</v>
      </c>
      <c r="D619" s="1">
        <v>1</v>
      </c>
      <c r="E619" s="1">
        <v>1</v>
      </c>
      <c r="F619" s="1" t="str" cm="1">
        <f t="array" ref="F619">_xlfn.IFS(AV619&lt;43783,"1.Low Income",AND(AV619&gt;=43783,AV619&lt;=64856),"2.Mid Income",AV619&gt;64856,"3.High Income")</f>
        <v>3.High Income</v>
      </c>
      <c r="G619" s="1" t="str" cm="1">
        <f t="array" ref="G619">_xlfn.IFS(AU619&lt;=30,"&lt;1 month",AND(AU619&gt;30,AU619&lt;=60),"1-2months",AU619&gt;60,"2months +")</f>
        <v>&lt;1 month</v>
      </c>
      <c r="H619" s="1" t="str" cm="1">
        <f t="array" ref="H619">_xlfn.IFS(AT619&lt;5,"&lt;5times",AND(AT619&gt;=5,AT619&lt;=10),"05-10times",AND(AT619&gt;=11,AT619&lt;=15),"11-15times",AT619&gt;=16,"16times or more")</f>
        <v>&lt;5times</v>
      </c>
      <c r="I619" s="1" t="s">
        <v>99</v>
      </c>
      <c r="J619" s="1" t="str">
        <f t="shared" si="19"/>
        <v>7-8 years</v>
      </c>
      <c r="K619" s="2">
        <v>23</v>
      </c>
      <c r="L619" s="2">
        <v>1</v>
      </c>
      <c r="M619" s="2">
        <v>7</v>
      </c>
      <c r="N619" s="2">
        <v>0</v>
      </c>
      <c r="O619" s="2">
        <v>4</v>
      </c>
      <c r="P619" s="2">
        <v>24</v>
      </c>
      <c r="Q619" s="8">
        <v>0</v>
      </c>
      <c r="R619" s="8">
        <v>0</v>
      </c>
      <c r="S619" s="8">
        <v>0</v>
      </c>
      <c r="T619" s="8">
        <v>0</v>
      </c>
      <c r="U619" s="8">
        <v>0</v>
      </c>
      <c r="V619" s="8">
        <v>0</v>
      </c>
      <c r="W619" s="6">
        <v>1</v>
      </c>
      <c r="X619" s="6">
        <v>1</v>
      </c>
      <c r="Y619" s="6">
        <v>1</v>
      </c>
      <c r="Z619" s="6">
        <v>2</v>
      </c>
      <c r="AB619" s="1">
        <v>261</v>
      </c>
      <c r="AC619" s="1">
        <v>212</v>
      </c>
      <c r="AD619" s="1">
        <v>0</v>
      </c>
      <c r="AE619" s="1">
        <v>3</v>
      </c>
      <c r="AF619" s="1">
        <v>11</v>
      </c>
      <c r="AG619" s="1">
        <v>50</v>
      </c>
      <c r="AH619" s="1">
        <v>2648</v>
      </c>
      <c r="AI619" s="11">
        <f t="shared" si="18"/>
        <v>7.2547945205479456</v>
      </c>
      <c r="AJ619" s="1">
        <v>1</v>
      </c>
      <c r="AK619" s="1">
        <v>0</v>
      </c>
      <c r="AL619" s="1">
        <v>0</v>
      </c>
      <c r="AM619" s="1">
        <v>0</v>
      </c>
      <c r="AN619" s="1">
        <v>0</v>
      </c>
      <c r="AO619" s="1">
        <v>0</v>
      </c>
      <c r="AP619" s="1">
        <v>0</v>
      </c>
      <c r="AQ619" s="1">
        <v>1</v>
      </c>
      <c r="AR619" s="1">
        <v>0</v>
      </c>
      <c r="AS619" s="1">
        <v>0</v>
      </c>
      <c r="AT619" s="1">
        <v>4</v>
      </c>
      <c r="AU619" s="1">
        <v>6</v>
      </c>
      <c r="AV619" s="1">
        <v>65814</v>
      </c>
    </row>
    <row r="620" spans="1:51" s="1" customFormat="1" x14ac:dyDescent="0.25">
      <c r="A620" s="1" t="str" cm="1">
        <f t="array" ref="A620">_xlfn.IFS(AG620&gt;=70,"70 and Older",AND(AG620&gt;=60,AG620&lt;70),"60-69",AND(AG620&gt;=50,AG620&lt;60),"50-59",AND(AG620&gt;=40,AG620&lt;50),"40-49",AND(AG620&gt;=30,AG620&lt;40),"30-39",AND(AG620&gt;=20,AG620&lt;30),"20-29")</f>
        <v>40-49</v>
      </c>
      <c r="B620" s="1" t="str" cm="1">
        <f t="array" ref="B620">_xlfn.IFS(AO620=1,$AO$1,AP620=1,$AP$1,AQ620=1,$AQ$1,AR620=1,$AR$1,AS620=1,$AS$1)</f>
        <v>Graduation</v>
      </c>
      <c r="C620" s="1" t="str" cm="1">
        <f t="array" ref="C620">_xlfn.IFS(AJ620=1,$AJ$1,AK620=1,$AK$1,AL620=1,$AL$1,AM620=1,$AM$1,AN620=1,$AN$1)</f>
        <v>Married</v>
      </c>
      <c r="D620" s="1">
        <v>0</v>
      </c>
      <c r="E620" s="1">
        <v>1</v>
      </c>
      <c r="F620" s="1" t="str" cm="1">
        <f t="array" ref="F620">_xlfn.IFS(AV620&lt;43783,"1.Low Income",AND(AV620&gt;=43783,AV620&lt;=64856),"2.Mid Income",AV620&gt;64856,"3.High Income")</f>
        <v>3.High Income</v>
      </c>
      <c r="G620" s="1" t="str" cm="1">
        <f t="array" ref="G620">_xlfn.IFS(AU620&lt;=30,"&lt;1 month",AND(AU620&gt;30,AU620&lt;=60),"1-2months",AU620&gt;60,"2months +")</f>
        <v>2months +</v>
      </c>
      <c r="H620" s="1" t="str" cm="1">
        <f t="array" ref="H620">_xlfn.IFS(AT620&lt;5,"&lt;5times",AND(AT620&gt;=5,AT620&lt;=10),"05-10times",AND(AT620&gt;=11,AT620&lt;=15),"11-15times",AT620&gt;=16,"16times or more")</f>
        <v>&lt;5times</v>
      </c>
      <c r="I620" s="1" t="s">
        <v>99</v>
      </c>
      <c r="J620" s="1" t="str">
        <f t="shared" si="19"/>
        <v>7-8 years</v>
      </c>
      <c r="K620" s="2">
        <v>412</v>
      </c>
      <c r="L620" s="2">
        <v>5</v>
      </c>
      <c r="M620" s="2">
        <v>119</v>
      </c>
      <c r="N620" s="2">
        <v>38</v>
      </c>
      <c r="O620" s="2">
        <v>29</v>
      </c>
      <c r="P620" s="2">
        <v>77</v>
      </c>
      <c r="Q620" s="8">
        <v>0</v>
      </c>
      <c r="R620" s="8">
        <v>0</v>
      </c>
      <c r="S620" s="8">
        <v>0</v>
      </c>
      <c r="T620" s="8">
        <v>0</v>
      </c>
      <c r="U620" s="8">
        <v>0</v>
      </c>
      <c r="V620" s="8">
        <v>0</v>
      </c>
      <c r="W620" s="6">
        <v>3</v>
      </c>
      <c r="X620" s="6">
        <v>3</v>
      </c>
      <c r="Y620" s="6">
        <v>3</v>
      </c>
      <c r="Z620" s="6">
        <v>12</v>
      </c>
      <c r="AB620" s="1">
        <v>1226</v>
      </c>
      <c r="AC620" s="1">
        <v>1166</v>
      </c>
      <c r="AD620" s="1">
        <v>1</v>
      </c>
      <c r="AE620" s="1">
        <v>3</v>
      </c>
      <c r="AF620" s="1">
        <v>11</v>
      </c>
      <c r="AG620" s="1">
        <v>49</v>
      </c>
      <c r="AH620" s="1">
        <v>2647</v>
      </c>
      <c r="AI620" s="11">
        <f t="shared" si="18"/>
        <v>7.2520547945205482</v>
      </c>
      <c r="AJ620" s="1">
        <v>0</v>
      </c>
      <c r="AK620" s="1">
        <v>1</v>
      </c>
      <c r="AL620" s="1">
        <v>0</v>
      </c>
      <c r="AM620" s="1">
        <v>0</v>
      </c>
      <c r="AN620" s="1">
        <v>0</v>
      </c>
      <c r="AO620" s="1">
        <v>0</v>
      </c>
      <c r="AP620" s="1">
        <v>0</v>
      </c>
      <c r="AQ620" s="1">
        <v>1</v>
      </c>
      <c r="AR620" s="1">
        <v>0</v>
      </c>
      <c r="AS620" s="1">
        <v>0</v>
      </c>
      <c r="AT620" s="1">
        <v>1</v>
      </c>
      <c r="AU620" s="1">
        <v>64</v>
      </c>
      <c r="AV620" s="1">
        <v>83003</v>
      </c>
    </row>
    <row r="621" spans="1:51" s="1" customFormat="1" x14ac:dyDescent="0.25">
      <c r="A621" s="1" t="str" cm="1">
        <f t="array" ref="A621">_xlfn.IFS(AG621&gt;=70,"70 and Older",AND(AG621&gt;=60,AG621&lt;70),"60-69",AND(AG621&gt;=50,AG621&lt;60),"50-59",AND(AG621&gt;=40,AG621&lt;50),"40-49",AND(AG621&gt;=30,AG621&lt;40),"30-39",AND(AG621&gt;=20,AG621&lt;30),"20-29")</f>
        <v>30-39</v>
      </c>
      <c r="B621" s="1" t="str" cm="1">
        <f t="array" ref="B621">_xlfn.IFS(AO621=1,$AO$1,AP621=1,$AP$1,AQ621=1,$AQ$1,AR621=1,$AR$1,AS621=1,$AS$1)</f>
        <v>Graduation</v>
      </c>
      <c r="C621" s="1" t="str" cm="1">
        <f t="array" ref="C621">_xlfn.IFS(AJ621=1,$AJ$1,AK621=1,$AK$1,AL621=1,$AL$1,AM621=1,$AM$1,AN621=1,$AN$1)</f>
        <v>Married</v>
      </c>
      <c r="D621" s="1">
        <v>1</v>
      </c>
      <c r="E621" s="1">
        <v>0</v>
      </c>
      <c r="F621" s="1" t="str" cm="1">
        <f t="array" ref="F621">_xlfn.IFS(AV621&lt;43783,"1.Low Income",AND(AV621&gt;=43783,AV621&lt;=64856),"2.Mid Income",AV621&gt;64856,"3.High Income")</f>
        <v>2.Mid Income</v>
      </c>
      <c r="G621" s="1" t="str" cm="1">
        <f t="array" ref="G621">_xlfn.IFS(AU621&lt;=30,"&lt;1 month",AND(AU621&gt;30,AU621&lt;=60),"1-2months",AU621&gt;60,"2months +")</f>
        <v>1-2months</v>
      </c>
      <c r="H621" s="1" t="str" cm="1">
        <f t="array" ref="H621">_xlfn.IFS(AT621&lt;5,"&lt;5times",AND(AT621&gt;=5,AT621&lt;=10),"05-10times",AND(AT621&gt;=11,AT621&lt;=15),"11-15times",AT621&gt;=16,"16times or more")</f>
        <v>05-10times</v>
      </c>
      <c r="I621" s="1" t="s">
        <v>99</v>
      </c>
      <c r="J621" s="1" t="str">
        <f t="shared" si="19"/>
        <v>7-8 years</v>
      </c>
      <c r="K621" s="2">
        <v>172</v>
      </c>
      <c r="L621" s="2">
        <v>3</v>
      </c>
      <c r="M621" s="2">
        <v>115</v>
      </c>
      <c r="N621" s="2">
        <v>16</v>
      </c>
      <c r="O621" s="2">
        <v>0</v>
      </c>
      <c r="P621" s="2">
        <v>18</v>
      </c>
      <c r="Q621" s="8">
        <v>0</v>
      </c>
      <c r="R621" s="8">
        <v>0</v>
      </c>
      <c r="S621" s="8">
        <v>0</v>
      </c>
      <c r="T621" s="8">
        <v>0</v>
      </c>
      <c r="U621" s="8">
        <v>0</v>
      </c>
      <c r="V621" s="8">
        <v>1</v>
      </c>
      <c r="W621" s="6">
        <v>5</v>
      </c>
      <c r="X621" s="6">
        <v>6</v>
      </c>
      <c r="Y621" s="6">
        <v>1</v>
      </c>
      <c r="Z621" s="6">
        <v>5</v>
      </c>
      <c r="AB621" s="1">
        <v>355</v>
      </c>
      <c r="AC621" s="1">
        <v>328</v>
      </c>
      <c r="AD621" s="1">
        <v>1</v>
      </c>
      <c r="AE621" s="1">
        <v>3</v>
      </c>
      <c r="AF621" s="1">
        <v>11</v>
      </c>
      <c r="AG621" s="1">
        <v>38</v>
      </c>
      <c r="AH621" s="1">
        <v>2647</v>
      </c>
      <c r="AI621" s="11">
        <f t="shared" si="18"/>
        <v>7.2520547945205482</v>
      </c>
      <c r="AJ621" s="1">
        <v>0</v>
      </c>
      <c r="AK621" s="1">
        <v>1</v>
      </c>
      <c r="AL621" s="1">
        <v>0</v>
      </c>
      <c r="AM621" s="1">
        <v>0</v>
      </c>
      <c r="AN621" s="1">
        <v>0</v>
      </c>
      <c r="AO621" s="1">
        <v>0</v>
      </c>
      <c r="AP621" s="1">
        <v>0</v>
      </c>
      <c r="AQ621" s="1">
        <v>1</v>
      </c>
      <c r="AR621" s="1">
        <v>0</v>
      </c>
      <c r="AS621" s="1">
        <v>0</v>
      </c>
      <c r="AT621" s="1">
        <v>5</v>
      </c>
      <c r="AU621" s="1">
        <v>50</v>
      </c>
      <c r="AV621" s="1">
        <v>61905</v>
      </c>
    </row>
    <row r="622" spans="1:51" s="1" customFormat="1" x14ac:dyDescent="0.25">
      <c r="A622" s="1" t="str" cm="1">
        <f t="array" ref="A622">_xlfn.IFS(AG622&gt;=70,"70 and Older",AND(AG622&gt;=60,AG622&lt;70),"60-69",AND(AG622&gt;=50,AG622&lt;60),"50-59",AND(AG622&gt;=40,AG622&lt;50),"40-49",AND(AG622&gt;=30,AG622&lt;40),"30-39",AND(AG622&gt;=20,AG622&lt;30),"20-29")</f>
        <v>30-39</v>
      </c>
      <c r="B622" s="1" t="str" cm="1">
        <f t="array" ref="B622">_xlfn.IFS(AO622=1,$AO$1,AP622=1,$AP$1,AQ622=1,$AQ$1,AR622=1,$AR$1,AS622=1,$AS$1)</f>
        <v>PhD</v>
      </c>
      <c r="C622" s="1" t="str" cm="1">
        <f t="array" ref="C622">_xlfn.IFS(AJ622=1,$AJ$1,AK622=1,$AK$1,AL622=1,$AL$1,AM622=1,$AM$1,AN622=1,$AN$1)</f>
        <v>Married</v>
      </c>
      <c r="D622" s="1">
        <v>0</v>
      </c>
      <c r="E622" s="1">
        <v>0</v>
      </c>
      <c r="F622" s="1" t="str" cm="1">
        <f t="array" ref="F622">_xlfn.IFS(AV622&lt;43783,"1.Low Income",AND(AV622&gt;=43783,AV622&lt;=64856),"2.Mid Income",AV622&gt;64856,"3.High Income")</f>
        <v>3.High Income</v>
      </c>
      <c r="G622" s="1" t="str" cm="1">
        <f t="array" ref="G622">_xlfn.IFS(AU622&lt;=30,"&lt;1 month",AND(AU622&gt;30,AU622&lt;=60),"1-2months",AU622&gt;60,"2months +")</f>
        <v>2months +</v>
      </c>
      <c r="H622" s="1" t="str" cm="1">
        <f t="array" ref="H622">_xlfn.IFS(AT622&lt;5,"&lt;5times",AND(AT622&gt;=5,AT622&lt;=10),"05-10times",AND(AT622&gt;=11,AT622&lt;=15),"11-15times",AT622&gt;=16,"16times or more")</f>
        <v>&lt;5times</v>
      </c>
      <c r="I622" s="1" t="s">
        <v>99</v>
      </c>
      <c r="J622" s="1" t="str">
        <f t="shared" si="19"/>
        <v>7-8 years</v>
      </c>
      <c r="K622" s="2">
        <v>399</v>
      </c>
      <c r="L622" s="2">
        <v>28</v>
      </c>
      <c r="M622" s="2">
        <v>756</v>
      </c>
      <c r="N622" s="2">
        <v>36</v>
      </c>
      <c r="O622" s="2">
        <v>40</v>
      </c>
      <c r="P622" s="2">
        <v>126</v>
      </c>
      <c r="Q622" s="8">
        <v>0</v>
      </c>
      <c r="R622" s="8">
        <v>0</v>
      </c>
      <c r="S622" s="8">
        <v>0</v>
      </c>
      <c r="T622" s="8">
        <v>0</v>
      </c>
      <c r="U622" s="8">
        <v>0</v>
      </c>
      <c r="V622" s="8">
        <v>0</v>
      </c>
      <c r="W622" s="6">
        <v>1</v>
      </c>
      <c r="X622" s="6">
        <v>5</v>
      </c>
      <c r="Y622" s="6">
        <v>7</v>
      </c>
      <c r="Z622" s="6">
        <v>10</v>
      </c>
      <c r="AB622" s="1">
        <v>726</v>
      </c>
      <c r="AC622" s="1">
        <v>706</v>
      </c>
      <c r="AD622" s="1">
        <v>1</v>
      </c>
      <c r="AE622" s="1">
        <v>3</v>
      </c>
      <c r="AF622" s="1">
        <v>11</v>
      </c>
      <c r="AG622" s="1">
        <v>37</v>
      </c>
      <c r="AH622" s="1">
        <v>2646</v>
      </c>
      <c r="AI622" s="11">
        <f t="shared" si="18"/>
        <v>7.2493150684931509</v>
      </c>
      <c r="AJ622" s="1">
        <v>0</v>
      </c>
      <c r="AK622" s="1">
        <v>1</v>
      </c>
      <c r="AL622" s="1">
        <v>0</v>
      </c>
      <c r="AM622" s="1">
        <v>0</v>
      </c>
      <c r="AN622" s="1">
        <v>0</v>
      </c>
      <c r="AO622" s="1">
        <v>0</v>
      </c>
      <c r="AP622" s="1">
        <v>0</v>
      </c>
      <c r="AQ622" s="1">
        <v>0</v>
      </c>
      <c r="AR622" s="1">
        <v>0</v>
      </c>
      <c r="AS622" s="1">
        <v>1</v>
      </c>
      <c r="AT622" s="1">
        <v>1</v>
      </c>
      <c r="AU622" s="1">
        <v>72</v>
      </c>
      <c r="AV622" s="1">
        <v>85738</v>
      </c>
    </row>
    <row r="623" spans="1:51" s="1" customFormat="1" x14ac:dyDescent="0.25">
      <c r="A623" s="1" t="str" cm="1">
        <f t="array" ref="A623">_xlfn.IFS(AG623&gt;=70,"70 and Older",AND(AG623&gt;=60,AG623&lt;70),"60-69",AND(AG623&gt;=50,AG623&lt;60),"50-59",AND(AG623&gt;=40,AG623&lt;50),"40-49",AND(AG623&gt;=30,AG623&lt;40),"30-39",AND(AG623&gt;=20,AG623&lt;30),"20-29")</f>
        <v>70 and Older</v>
      </c>
      <c r="B623" s="1" t="str" cm="1">
        <f t="array" ref="B623">_xlfn.IFS(AO623=1,$AO$1,AP623=1,$AP$1,AQ623=1,$AQ$1,AR623=1,$AR$1,AS623=1,$AS$1)</f>
        <v>Graduation</v>
      </c>
      <c r="C623" s="1" t="str" cm="1">
        <f t="array" ref="C623">_xlfn.IFS(AJ623=1,$AJ$1,AK623=1,$AK$1,AL623=1,$AL$1,AM623=1,$AM$1,AN623=1,$AN$1)</f>
        <v>Widow</v>
      </c>
      <c r="D623" s="1">
        <v>0</v>
      </c>
      <c r="E623" s="1">
        <v>1</v>
      </c>
      <c r="F623" s="1" t="str" cm="1">
        <f t="array" ref="F623">_xlfn.IFS(AV623&lt;43783,"1.Low Income",AND(AV623&gt;=43783,AV623&lt;=64856),"2.Mid Income",AV623&gt;64856,"3.High Income")</f>
        <v>3.High Income</v>
      </c>
      <c r="G623" s="1" t="str" cm="1">
        <f t="array" ref="G623">_xlfn.IFS(AU623&lt;=30,"&lt;1 month",AND(AU623&gt;30,AU623&lt;=60),"1-2months",AU623&gt;60,"2months +")</f>
        <v>&lt;1 month</v>
      </c>
      <c r="H623" s="1" t="str" cm="1">
        <f t="array" ref="H623">_xlfn.IFS(AT623&lt;5,"&lt;5times",AND(AT623&gt;=5,AT623&lt;=10),"05-10times",AND(AT623&gt;=11,AT623&lt;=15),"11-15times",AT623&gt;=16,"16times or more")</f>
        <v>&lt;5times</v>
      </c>
      <c r="I623" s="1" t="s">
        <v>99</v>
      </c>
      <c r="J623" s="1" t="str">
        <f t="shared" si="19"/>
        <v>7-8 years</v>
      </c>
      <c r="K623" s="2">
        <v>1224</v>
      </c>
      <c r="L623" s="2">
        <v>28</v>
      </c>
      <c r="M623" s="2">
        <v>140</v>
      </c>
      <c r="N623" s="2">
        <v>0</v>
      </c>
      <c r="O623" s="2">
        <v>14</v>
      </c>
      <c r="P623" s="2">
        <v>168</v>
      </c>
      <c r="Q623" s="8">
        <v>0</v>
      </c>
      <c r="R623" s="8">
        <v>0</v>
      </c>
      <c r="S623" s="8">
        <v>0</v>
      </c>
      <c r="T623" s="8">
        <v>1</v>
      </c>
      <c r="U623" s="8">
        <v>1</v>
      </c>
      <c r="V623" s="8">
        <v>0</v>
      </c>
      <c r="W623" s="6">
        <v>3</v>
      </c>
      <c r="X623" s="6">
        <v>3</v>
      </c>
      <c r="Y623" s="6">
        <v>3</v>
      </c>
      <c r="Z623" s="6">
        <v>5</v>
      </c>
      <c r="AB623" s="1">
        <v>1376</v>
      </c>
      <c r="AC623" s="1">
        <v>1323</v>
      </c>
      <c r="AD623" s="1">
        <v>1</v>
      </c>
      <c r="AE623" s="1">
        <v>3</v>
      </c>
      <c r="AF623" s="1">
        <v>11</v>
      </c>
      <c r="AG623" s="1">
        <v>71</v>
      </c>
      <c r="AH623" s="1">
        <v>2646</v>
      </c>
      <c r="AI623" s="11">
        <f t="shared" si="18"/>
        <v>7.2493150684931509</v>
      </c>
      <c r="AJ623" s="1">
        <v>0</v>
      </c>
      <c r="AK623" s="1">
        <v>0</v>
      </c>
      <c r="AL623" s="1">
        <v>0</v>
      </c>
      <c r="AM623" s="1">
        <v>0</v>
      </c>
      <c r="AN623" s="1">
        <v>1</v>
      </c>
      <c r="AO623" s="1">
        <v>0</v>
      </c>
      <c r="AP623" s="1">
        <v>0</v>
      </c>
      <c r="AQ623" s="1">
        <v>1</v>
      </c>
      <c r="AR623" s="1">
        <v>0</v>
      </c>
      <c r="AS623" s="1">
        <v>0</v>
      </c>
      <c r="AT623" s="1">
        <v>3</v>
      </c>
      <c r="AU623" s="1">
        <v>30</v>
      </c>
      <c r="AV623" s="1">
        <v>71964</v>
      </c>
    </row>
    <row r="624" spans="1:51" s="1" customFormat="1" x14ac:dyDescent="0.25">
      <c r="A624" s="1" t="str" cm="1">
        <f t="array" ref="A624">_xlfn.IFS(AG624&gt;=70,"70 and Older",AND(AG624&gt;=60,AG624&lt;70),"60-69",AND(AG624&gt;=50,AG624&lt;60),"50-59",AND(AG624&gt;=40,AG624&lt;50),"40-49",AND(AG624&gt;=30,AG624&lt;40),"30-39",AND(AG624&gt;=20,AG624&lt;30),"20-29")</f>
        <v>30-39</v>
      </c>
      <c r="B624" s="1" t="str" cm="1">
        <f t="array" ref="B624">_xlfn.IFS(AO624=1,$AO$1,AP624=1,$AP$1,AQ624=1,$AQ$1,AR624=1,$AR$1,AS624=1,$AS$1)</f>
        <v>Graduation</v>
      </c>
      <c r="C624" s="1" t="str" cm="1">
        <f t="array" ref="C624">_xlfn.IFS(AJ624=1,$AJ$1,AK624=1,$AK$1,AL624=1,$AL$1,AM624=1,$AM$1,AN624=1,$AN$1)</f>
        <v>Married</v>
      </c>
      <c r="D624" s="1">
        <v>1</v>
      </c>
      <c r="E624" s="1">
        <v>0</v>
      </c>
      <c r="F624" s="1" t="str" cm="1">
        <f t="array" ref="F624">_xlfn.IFS(AV624&lt;43783,"1.Low Income",AND(AV624&gt;=43783,AV624&lt;=64856),"2.Mid Income",AV624&gt;64856,"3.High Income")</f>
        <v>2.Mid Income</v>
      </c>
      <c r="G624" s="1" t="str" cm="1">
        <f t="array" ref="G624">_xlfn.IFS(AU624&lt;=30,"&lt;1 month",AND(AU624&gt;30,AU624&lt;=60),"1-2months",AU624&gt;60,"2months +")</f>
        <v>&lt;1 month</v>
      </c>
      <c r="H624" s="1" t="str" cm="1">
        <f t="array" ref="H624">_xlfn.IFS(AT624&lt;5,"&lt;5times",AND(AT624&gt;=5,AT624&lt;=10),"05-10times",AND(AT624&gt;=11,AT624&lt;=15),"11-15times",AT624&gt;=16,"16times or more")</f>
        <v>05-10times</v>
      </c>
      <c r="I624" s="1" t="s">
        <v>99</v>
      </c>
      <c r="J624" s="1" t="str">
        <f t="shared" si="19"/>
        <v>7-8 years</v>
      </c>
      <c r="K624" s="2">
        <v>13</v>
      </c>
      <c r="L624" s="2">
        <v>3</v>
      </c>
      <c r="M624" s="2">
        <v>8</v>
      </c>
      <c r="N624" s="2">
        <v>7</v>
      </c>
      <c r="O624" s="2">
        <v>4</v>
      </c>
      <c r="P624" s="2">
        <v>16</v>
      </c>
      <c r="Q624" s="8">
        <v>0</v>
      </c>
      <c r="R624" s="8">
        <v>0</v>
      </c>
      <c r="S624" s="8">
        <v>0</v>
      </c>
      <c r="T624" s="8">
        <v>0</v>
      </c>
      <c r="U624" s="8">
        <v>0</v>
      </c>
      <c r="V624" s="8">
        <v>1</v>
      </c>
      <c r="W624" s="6">
        <v>2</v>
      </c>
      <c r="X624" s="6">
        <v>1</v>
      </c>
      <c r="Y624" s="6">
        <v>0</v>
      </c>
      <c r="Z624" s="6">
        <v>3</v>
      </c>
      <c r="AB624" s="1">
        <v>149</v>
      </c>
      <c r="AC624" s="1">
        <v>105</v>
      </c>
      <c r="AD624" s="1">
        <v>0</v>
      </c>
      <c r="AE624" s="1">
        <v>3</v>
      </c>
      <c r="AF624" s="1">
        <v>11</v>
      </c>
      <c r="AG624" s="1">
        <v>36</v>
      </c>
      <c r="AH624" s="1">
        <v>2646</v>
      </c>
      <c r="AI624" s="11">
        <f t="shared" si="18"/>
        <v>7.2493150684931509</v>
      </c>
      <c r="AJ624" s="1">
        <v>0</v>
      </c>
      <c r="AK624" s="1">
        <v>1</v>
      </c>
      <c r="AL624" s="1">
        <v>0</v>
      </c>
      <c r="AM624" s="1">
        <v>0</v>
      </c>
      <c r="AN624" s="1">
        <v>0</v>
      </c>
      <c r="AO624" s="1">
        <v>0</v>
      </c>
      <c r="AP624" s="1">
        <v>0</v>
      </c>
      <c r="AQ624" s="1">
        <v>1</v>
      </c>
      <c r="AR624" s="1">
        <v>0</v>
      </c>
      <c r="AS624" s="1">
        <v>0</v>
      </c>
      <c r="AT624" s="1">
        <v>5</v>
      </c>
      <c r="AU624" s="1">
        <v>17</v>
      </c>
      <c r="AV624" s="1">
        <v>58330</v>
      </c>
    </row>
    <row r="625" spans="1:51" s="1" customFormat="1" x14ac:dyDescent="0.25">
      <c r="A625" s="1" t="str" cm="1">
        <f t="array" ref="A625">_xlfn.IFS(AG625&gt;=70,"70 and Older",AND(AG625&gt;=60,AG625&lt;70),"60-69",AND(AG625&gt;=50,AG625&lt;60),"50-59",AND(AG625&gt;=40,AG625&lt;50),"40-49",AND(AG625&gt;=30,AG625&lt;40),"30-39",AND(AG625&gt;=20,AG625&lt;30),"20-29")</f>
        <v>50-59</v>
      </c>
      <c r="B625" s="1" t="str" cm="1">
        <f t="array" ref="B625">_xlfn.IFS(AO625=1,$AO$1,AP625=1,$AP$1,AQ625=1,$AQ$1,AR625=1,$AR$1,AS625=1,$AS$1)</f>
        <v>Graduation</v>
      </c>
      <c r="C625" s="1" t="str" cm="1">
        <f t="array" ref="C625">_xlfn.IFS(AJ625=1,$AJ$1,AK625=1,$AK$1,AL625=1,$AL$1,AM625=1,$AM$1,AN625=1,$AN$1)</f>
        <v>Married</v>
      </c>
      <c r="D625" s="1">
        <v>0</v>
      </c>
      <c r="E625" s="1">
        <v>0</v>
      </c>
      <c r="F625" s="1" t="str" cm="1">
        <f t="array" ref="F625">_xlfn.IFS(AV625&lt;43783,"1.Low Income",AND(AV625&gt;=43783,AV625&lt;=64856),"2.Mid Income",AV625&gt;64856,"3.High Income")</f>
        <v>3.High Income</v>
      </c>
      <c r="G625" s="1" t="str" cm="1">
        <f t="array" ref="G625">_xlfn.IFS(AU625&lt;=30,"&lt;1 month",AND(AU625&gt;30,AU625&lt;=60),"1-2months",AU625&gt;60,"2months +")</f>
        <v>1-2months</v>
      </c>
      <c r="H625" s="1" t="str" cm="1">
        <f t="array" ref="H625">_xlfn.IFS(AT625&lt;5,"&lt;5times",AND(AT625&gt;=5,AT625&lt;=10),"05-10times",AND(AT625&gt;=11,AT625&lt;=15),"11-15times",AT625&gt;=16,"16times or more")</f>
        <v>&lt;5times</v>
      </c>
      <c r="I625" s="1" t="s">
        <v>99</v>
      </c>
      <c r="J625" s="1" t="str">
        <f t="shared" si="19"/>
        <v>7-8 years</v>
      </c>
      <c r="K625" s="2">
        <v>1493</v>
      </c>
      <c r="L625" s="2">
        <v>86</v>
      </c>
      <c r="M625" s="2">
        <v>454</v>
      </c>
      <c r="N625" s="2">
        <v>112</v>
      </c>
      <c r="O625" s="2">
        <v>43</v>
      </c>
      <c r="P625" s="2">
        <v>43</v>
      </c>
      <c r="Q625" s="8">
        <v>1</v>
      </c>
      <c r="R625" s="8">
        <v>0</v>
      </c>
      <c r="S625" s="8">
        <v>0</v>
      </c>
      <c r="T625" s="8">
        <v>1</v>
      </c>
      <c r="U625" s="8">
        <v>1</v>
      </c>
      <c r="V625" s="8">
        <v>0</v>
      </c>
      <c r="W625" s="6">
        <v>2</v>
      </c>
      <c r="X625" s="6">
        <v>4</v>
      </c>
      <c r="Y625" s="6">
        <v>4</v>
      </c>
      <c r="Z625" s="6">
        <v>5</v>
      </c>
      <c r="AB625" s="1">
        <v>1713</v>
      </c>
      <c r="AC625" s="1">
        <v>1669</v>
      </c>
      <c r="AD625" s="1">
        <v>3</v>
      </c>
      <c r="AE625" s="1">
        <v>3</v>
      </c>
      <c r="AF625" s="1">
        <v>11</v>
      </c>
      <c r="AG625" s="1">
        <v>51</v>
      </c>
      <c r="AH625" s="1">
        <v>2645</v>
      </c>
      <c r="AI625" s="11">
        <f t="shared" si="18"/>
        <v>7.2465753424657535</v>
      </c>
      <c r="AJ625" s="1">
        <v>0</v>
      </c>
      <c r="AK625" s="1">
        <v>1</v>
      </c>
      <c r="AL625" s="1">
        <v>0</v>
      </c>
      <c r="AM625" s="1">
        <v>0</v>
      </c>
      <c r="AN625" s="1">
        <v>0</v>
      </c>
      <c r="AO625" s="1">
        <v>0</v>
      </c>
      <c r="AP625" s="1">
        <v>0</v>
      </c>
      <c r="AQ625" s="1">
        <v>1</v>
      </c>
      <c r="AR625" s="1">
        <v>0</v>
      </c>
      <c r="AS625" s="1">
        <v>0</v>
      </c>
      <c r="AT625" s="1">
        <v>1</v>
      </c>
      <c r="AU625" s="1">
        <v>60</v>
      </c>
      <c r="AV625" s="1">
        <v>84906</v>
      </c>
    </row>
    <row r="626" spans="1:51" s="1" customFormat="1" x14ac:dyDescent="0.25">
      <c r="A626" s="1" t="str" cm="1">
        <f t="array" ref="A626">_xlfn.IFS(AG626&gt;=70,"70 and Older",AND(AG626&gt;=60,AG626&lt;70),"60-69",AND(AG626&gt;=50,AG626&lt;60),"50-59",AND(AG626&gt;=40,AG626&lt;50),"40-49",AND(AG626&gt;=30,AG626&lt;40),"30-39",AND(AG626&gt;=20,AG626&lt;30),"20-29")</f>
        <v>30-39</v>
      </c>
      <c r="B626" s="1" t="str" cm="1">
        <f t="array" ref="B626">_xlfn.IFS(AO626=1,$AO$1,AP626=1,$AP$1,AQ626=1,$AQ$1,AR626=1,$AR$1,AS626=1,$AS$1)</f>
        <v>2nd Cycle</v>
      </c>
      <c r="C626" s="1" t="str" cm="1">
        <f t="array" ref="C626">_xlfn.IFS(AJ626=1,$AJ$1,AK626=1,$AK$1,AL626=1,$AL$1,AM626=1,$AM$1,AN626=1,$AN$1)</f>
        <v>Single</v>
      </c>
      <c r="D626" s="1">
        <v>0</v>
      </c>
      <c r="E626" s="1">
        <v>0</v>
      </c>
      <c r="F626" s="1" t="str" cm="1">
        <f t="array" ref="F626">_xlfn.IFS(AV626&lt;43783,"1.Low Income",AND(AV626&gt;=43783,AV626&lt;=64856),"2.Mid Income",AV626&gt;64856,"3.High Income")</f>
        <v>3.High Income</v>
      </c>
      <c r="G626" s="1" t="str" cm="1">
        <f t="array" ref="G626">_xlfn.IFS(AU626&lt;=30,"&lt;1 month",AND(AU626&gt;30,AU626&lt;=60),"1-2months",AU626&gt;60,"2months +")</f>
        <v>2months +</v>
      </c>
      <c r="H626" s="1" t="str" cm="1">
        <f t="array" ref="H626">_xlfn.IFS(AT626&lt;5,"&lt;5times",AND(AT626&gt;=5,AT626&lt;=10),"05-10times",AND(AT626&gt;=11,AT626&lt;=15),"11-15times",AT626&gt;=16,"16times or more")</f>
        <v>&lt;5times</v>
      </c>
      <c r="I626" s="1" t="s">
        <v>99</v>
      </c>
      <c r="J626" s="1" t="str">
        <f t="shared" si="19"/>
        <v>7-8 years</v>
      </c>
      <c r="K626" s="2">
        <v>450</v>
      </c>
      <c r="L626" s="2">
        <v>26</v>
      </c>
      <c r="M626" s="2">
        <v>535</v>
      </c>
      <c r="N626" s="2">
        <v>73</v>
      </c>
      <c r="O626" s="2">
        <v>98</v>
      </c>
      <c r="P626" s="2">
        <v>26</v>
      </c>
      <c r="Q626" s="8">
        <v>0</v>
      </c>
      <c r="R626" s="8">
        <v>0</v>
      </c>
      <c r="S626" s="8">
        <v>0</v>
      </c>
      <c r="T626" s="8">
        <v>0</v>
      </c>
      <c r="U626" s="8">
        <v>0</v>
      </c>
      <c r="V626" s="8">
        <v>0</v>
      </c>
      <c r="W626" s="6">
        <v>1</v>
      </c>
      <c r="X626" s="6">
        <v>5</v>
      </c>
      <c r="Y626" s="6">
        <v>6</v>
      </c>
      <c r="Z626" s="6">
        <v>10</v>
      </c>
      <c r="AB626" s="1">
        <v>1059</v>
      </c>
      <c r="AC626" s="1">
        <v>1014</v>
      </c>
      <c r="AD626" s="1">
        <v>1</v>
      </c>
      <c r="AE626" s="1">
        <v>3</v>
      </c>
      <c r="AF626" s="1">
        <v>11</v>
      </c>
      <c r="AG626" s="1">
        <v>37</v>
      </c>
      <c r="AH626" s="1">
        <v>2644</v>
      </c>
      <c r="AI626" s="11">
        <f t="shared" si="18"/>
        <v>7.2438356164383562</v>
      </c>
      <c r="AJ626" s="1">
        <v>0</v>
      </c>
      <c r="AK626" s="1">
        <v>0</v>
      </c>
      <c r="AL626" s="1">
        <v>1</v>
      </c>
      <c r="AM626" s="1">
        <v>0</v>
      </c>
      <c r="AN626" s="1">
        <v>0</v>
      </c>
      <c r="AO626" s="1">
        <v>1</v>
      </c>
      <c r="AP626" s="1">
        <v>0</v>
      </c>
      <c r="AQ626" s="1">
        <v>0</v>
      </c>
      <c r="AR626" s="1">
        <v>0</v>
      </c>
      <c r="AS626" s="1">
        <v>0</v>
      </c>
      <c r="AT626" s="1">
        <v>1</v>
      </c>
      <c r="AU626" s="1">
        <v>88</v>
      </c>
      <c r="AV626" s="1">
        <v>91712</v>
      </c>
    </row>
    <row r="627" spans="1:51" s="1" customFormat="1" x14ac:dyDescent="0.25">
      <c r="A627" s="1" t="str" cm="1">
        <f t="array" ref="A627">_xlfn.IFS(AG627&gt;=70,"70 and Older",AND(AG627&gt;=60,AG627&lt;70),"60-69",AND(AG627&gt;=50,AG627&lt;60),"50-59",AND(AG627&gt;=40,AG627&lt;50),"40-49",AND(AG627&gt;=30,AG627&lt;40),"30-39",AND(AG627&gt;=20,AG627&lt;30),"20-29")</f>
        <v>30-39</v>
      </c>
      <c r="B627" s="1" t="str" cm="1">
        <f t="array" ref="B627">_xlfn.IFS(AO627=1,$AO$1,AP627=1,$AP$1,AQ627=1,$AQ$1,AR627=1,$AR$1,AS627=1,$AS$1)</f>
        <v>Graduation</v>
      </c>
      <c r="C627" s="1" t="str" cm="1">
        <f t="array" ref="C627">_xlfn.IFS(AJ627=1,$AJ$1,AK627=1,$AK$1,AL627=1,$AL$1,AM627=1,$AM$1,AN627=1,$AN$1)</f>
        <v>Married</v>
      </c>
      <c r="D627" s="1">
        <v>1</v>
      </c>
      <c r="E627" s="1">
        <v>0</v>
      </c>
      <c r="F627" s="1" t="str" cm="1">
        <f t="array" ref="F627">_xlfn.IFS(AV627&lt;43783,"1.Low Income",AND(AV627&gt;=43783,AV627&lt;=64856),"2.Mid Income",AV627&gt;64856,"3.High Income")</f>
        <v>3.High Income</v>
      </c>
      <c r="G627" s="1" t="str" cm="1">
        <f t="array" ref="G627">_xlfn.IFS(AU627&lt;=30,"&lt;1 month",AND(AU627&gt;30,AU627&lt;=60),"1-2months",AU627&gt;60,"2months +")</f>
        <v>&lt;1 month</v>
      </c>
      <c r="H627" s="1" t="str" cm="1">
        <f t="array" ref="H627">_xlfn.IFS(AT627&lt;5,"&lt;5times",AND(AT627&gt;=5,AT627&lt;=10),"05-10times",AND(AT627&gt;=11,AT627&lt;=15),"11-15times",AT627&gt;=16,"16times or more")</f>
        <v>&lt;5times</v>
      </c>
      <c r="I627" s="1" t="s">
        <v>99</v>
      </c>
      <c r="J627" s="1" t="str">
        <f t="shared" si="19"/>
        <v>7-8 years</v>
      </c>
      <c r="K627" s="2">
        <v>38</v>
      </c>
      <c r="L627" s="2">
        <v>0</v>
      </c>
      <c r="M627" s="2">
        <v>12</v>
      </c>
      <c r="N627" s="2">
        <v>3</v>
      </c>
      <c r="O627" s="2">
        <v>1</v>
      </c>
      <c r="P627" s="2">
        <v>1</v>
      </c>
      <c r="Q627" s="8">
        <v>0</v>
      </c>
      <c r="R627" s="8">
        <v>0</v>
      </c>
      <c r="S627" s="8">
        <v>0</v>
      </c>
      <c r="T627" s="8">
        <v>0</v>
      </c>
      <c r="U627" s="8">
        <v>0</v>
      </c>
      <c r="V627" s="8">
        <v>0</v>
      </c>
      <c r="W627" s="6">
        <v>1</v>
      </c>
      <c r="X627" s="6">
        <v>2</v>
      </c>
      <c r="Y627" s="6">
        <v>0</v>
      </c>
      <c r="Z627" s="6">
        <v>3</v>
      </c>
      <c r="AB627" s="1">
        <v>56</v>
      </c>
      <c r="AC627" s="1">
        <v>46</v>
      </c>
      <c r="AD627" s="1">
        <v>0</v>
      </c>
      <c r="AE627" s="1">
        <v>3</v>
      </c>
      <c r="AF627" s="1">
        <v>11</v>
      </c>
      <c r="AG627" s="1">
        <v>37</v>
      </c>
      <c r="AH627" s="1">
        <v>2644</v>
      </c>
      <c r="AI627" s="11">
        <f t="shared" si="18"/>
        <v>7.2438356164383562</v>
      </c>
      <c r="AJ627" s="1">
        <v>0</v>
      </c>
      <c r="AK627" s="1">
        <v>1</v>
      </c>
      <c r="AL627" s="1">
        <v>0</v>
      </c>
      <c r="AM627" s="1">
        <v>0</v>
      </c>
      <c r="AN627" s="1">
        <v>0</v>
      </c>
      <c r="AO627" s="1">
        <v>0</v>
      </c>
      <c r="AP627" s="1">
        <v>0</v>
      </c>
      <c r="AQ627" s="1">
        <v>1</v>
      </c>
      <c r="AR627" s="1">
        <v>0</v>
      </c>
      <c r="AS627" s="1">
        <v>0</v>
      </c>
      <c r="AT627" s="1">
        <v>4</v>
      </c>
      <c r="AU627" s="1">
        <v>23</v>
      </c>
      <c r="AV627" s="1">
        <v>65106</v>
      </c>
    </row>
    <row r="628" spans="1:51" s="1" customFormat="1" x14ac:dyDescent="0.25">
      <c r="A628" s="1" t="str" cm="1">
        <f t="array" ref="A628">_xlfn.IFS(AG628&gt;=70,"70 and Older",AND(AG628&gt;=60,AG628&lt;70),"60-69",AND(AG628&gt;=50,AG628&lt;60),"50-59",AND(AG628&gt;=40,AG628&lt;50),"40-49",AND(AG628&gt;=30,AG628&lt;40),"30-39",AND(AG628&gt;=20,AG628&lt;30),"20-29")</f>
        <v>40-49</v>
      </c>
      <c r="B628" s="1" t="str" cm="1">
        <f t="array" ref="B628">_xlfn.IFS(AO628=1,$AO$1,AP628=1,$AP$1,AQ628=1,$AQ$1,AR628=1,$AR$1,AS628=1,$AS$1)</f>
        <v>PhD</v>
      </c>
      <c r="C628" s="1" t="str" cm="1">
        <f t="array" ref="C628">_xlfn.IFS(AJ628=1,$AJ$1,AK628=1,$AK$1,AL628=1,$AL$1,AM628=1,$AM$1,AN628=1,$AN$1)</f>
        <v>Single</v>
      </c>
      <c r="D628" s="1">
        <v>2</v>
      </c>
      <c r="E628" s="1">
        <v>1</v>
      </c>
      <c r="F628" s="1" t="str" cm="1">
        <f t="array" ref="F628">_xlfn.IFS(AV628&lt;43783,"1.Low Income",AND(AV628&gt;=43783,AV628&lt;=64856),"2.Mid Income",AV628&gt;64856,"3.High Income")</f>
        <v>2.Mid Income</v>
      </c>
      <c r="G628" s="1" t="str" cm="1">
        <f t="array" ref="G628">_xlfn.IFS(AU628&lt;=30,"&lt;1 month",AND(AU628&gt;30,AU628&lt;=60),"1-2months",AU628&gt;60,"2months +")</f>
        <v>&lt;1 month</v>
      </c>
      <c r="H628" s="1" t="str" cm="1">
        <f t="array" ref="H628">_xlfn.IFS(AT628&lt;5,"&lt;5times",AND(AT628&gt;=5,AT628&lt;=10),"05-10times",AND(AT628&gt;=11,AT628&lt;=15),"11-15times",AT628&gt;=16,"16times or more")</f>
        <v>05-10times</v>
      </c>
      <c r="I628" s="1" t="s">
        <v>99</v>
      </c>
      <c r="J628" s="1" t="str">
        <f t="shared" si="19"/>
        <v>7-8 years</v>
      </c>
      <c r="K628" s="2">
        <v>12</v>
      </c>
      <c r="L628" s="2">
        <v>0</v>
      </c>
      <c r="M628" s="2">
        <v>4</v>
      </c>
      <c r="N628" s="2">
        <v>0</v>
      </c>
      <c r="O628" s="2">
        <v>0</v>
      </c>
      <c r="P628" s="2">
        <v>1</v>
      </c>
      <c r="Q628" s="8">
        <v>0</v>
      </c>
      <c r="R628" s="8">
        <v>0</v>
      </c>
      <c r="S628" s="8">
        <v>0</v>
      </c>
      <c r="T628" s="8">
        <v>0</v>
      </c>
      <c r="U628" s="8">
        <v>0</v>
      </c>
      <c r="V628" s="8">
        <v>0</v>
      </c>
      <c r="W628" s="6">
        <v>1</v>
      </c>
      <c r="X628" s="6">
        <v>1</v>
      </c>
      <c r="Y628" s="6">
        <v>0</v>
      </c>
      <c r="Z628" s="6">
        <v>2</v>
      </c>
      <c r="AB628" s="1">
        <v>677</v>
      </c>
      <c r="AC628" s="1">
        <v>559</v>
      </c>
      <c r="AD628" s="1">
        <v>0</v>
      </c>
      <c r="AE628" s="1">
        <v>3</v>
      </c>
      <c r="AF628" s="1">
        <v>11</v>
      </c>
      <c r="AG628" s="1">
        <v>42</v>
      </c>
      <c r="AH628" s="1">
        <v>2644</v>
      </c>
      <c r="AI628" s="11">
        <f t="shared" si="18"/>
        <v>7.2438356164383562</v>
      </c>
      <c r="AJ628" s="1">
        <v>0</v>
      </c>
      <c r="AK628" s="1">
        <v>0</v>
      </c>
      <c r="AL628" s="1">
        <v>1</v>
      </c>
      <c r="AM628" s="1">
        <v>0</v>
      </c>
      <c r="AN628" s="1">
        <v>0</v>
      </c>
      <c r="AO628" s="1">
        <v>0</v>
      </c>
      <c r="AP628" s="1">
        <v>0</v>
      </c>
      <c r="AQ628" s="1">
        <v>0</v>
      </c>
      <c r="AR628" s="1">
        <v>0</v>
      </c>
      <c r="AS628" s="1">
        <v>1</v>
      </c>
      <c r="AT628" s="1">
        <v>5</v>
      </c>
      <c r="AU628" s="1">
        <v>10</v>
      </c>
      <c r="AV628" s="1">
        <v>62820</v>
      </c>
    </row>
    <row r="629" spans="1:51" s="1" customFormat="1" x14ac:dyDescent="0.25">
      <c r="A629" s="1" t="str" cm="1">
        <f t="array" ref="A629">_xlfn.IFS(AG629&gt;=70,"70 and Older",AND(AG629&gt;=60,AG629&lt;70),"60-69",AND(AG629&gt;=50,AG629&lt;60),"50-59",AND(AG629&gt;=40,AG629&lt;50),"40-49",AND(AG629&gt;=30,AG629&lt;40),"30-39",AND(AG629&gt;=20,AG629&lt;30),"20-29")</f>
        <v>40-49</v>
      </c>
      <c r="B629" s="1" t="str" cm="1">
        <f t="array" ref="B629">_xlfn.IFS(AO629=1,$AO$1,AP629=1,$AP$1,AQ629=1,$AQ$1,AR629=1,$AR$1,AS629=1,$AS$1)</f>
        <v>Graduation</v>
      </c>
      <c r="C629" s="1" t="str" cm="1">
        <f t="array" ref="C629">_xlfn.IFS(AJ629=1,$AJ$1,AK629=1,$AK$1,AL629=1,$AL$1,AM629=1,$AM$1,AN629=1,$AN$1)</f>
        <v>Together</v>
      </c>
      <c r="D629" s="1">
        <v>0</v>
      </c>
      <c r="E629" s="1">
        <v>0</v>
      </c>
      <c r="F629" s="1" t="str" cm="1">
        <f t="array" ref="F629">_xlfn.IFS(AV629&lt;43783,"1.Low Income",AND(AV629&gt;=43783,AV629&lt;=64856),"2.Mid Income",AV629&gt;64856,"3.High Income")</f>
        <v>3.High Income</v>
      </c>
      <c r="G629" s="1" t="str" cm="1">
        <f t="array" ref="G629">_xlfn.IFS(AU629&lt;=30,"&lt;1 month",AND(AU629&gt;30,AU629&lt;=60),"1-2months",AU629&gt;60,"2months +")</f>
        <v>2months +</v>
      </c>
      <c r="H629" s="1" t="str" cm="1">
        <f t="array" ref="H629">_xlfn.IFS(AT629&lt;5,"&lt;5times",AND(AT629&gt;=5,AT629&lt;=10),"05-10times",AND(AT629&gt;=11,AT629&lt;=15),"11-15times",AT629&gt;=16,"16times or more")</f>
        <v>&lt;5times</v>
      </c>
      <c r="I629" s="1" t="s">
        <v>99</v>
      </c>
      <c r="J629" s="1" t="str">
        <f t="shared" si="19"/>
        <v>7-8 years</v>
      </c>
      <c r="K629" s="2">
        <v>377</v>
      </c>
      <c r="L629" s="2">
        <v>10</v>
      </c>
      <c r="M629" s="2">
        <v>540</v>
      </c>
      <c r="N629" s="2">
        <v>80</v>
      </c>
      <c r="O629" s="2">
        <v>30</v>
      </c>
      <c r="P629" s="2">
        <v>10</v>
      </c>
      <c r="Q629" s="8">
        <v>0</v>
      </c>
      <c r="R629" s="8">
        <v>0</v>
      </c>
      <c r="S629" s="8">
        <v>0</v>
      </c>
      <c r="T629" s="8">
        <v>0</v>
      </c>
      <c r="U629" s="8">
        <v>0</v>
      </c>
      <c r="V629" s="8">
        <v>0</v>
      </c>
      <c r="W629" s="6">
        <v>1</v>
      </c>
      <c r="X629" s="6">
        <v>3</v>
      </c>
      <c r="Y629" s="6">
        <v>5</v>
      </c>
      <c r="Z629" s="6">
        <v>7</v>
      </c>
      <c r="AB629" s="1">
        <v>1565</v>
      </c>
      <c r="AC629" s="1">
        <v>1550</v>
      </c>
      <c r="AD629" s="1">
        <v>0</v>
      </c>
      <c r="AE629" s="1">
        <v>3</v>
      </c>
      <c r="AF629" s="1">
        <v>11</v>
      </c>
      <c r="AG629" s="1">
        <v>47</v>
      </c>
      <c r="AH629" s="1">
        <v>2643</v>
      </c>
      <c r="AI629" s="11">
        <f t="shared" si="18"/>
        <v>7.2410958904109588</v>
      </c>
      <c r="AJ629" s="1">
        <v>0</v>
      </c>
      <c r="AK629" s="1">
        <v>0</v>
      </c>
      <c r="AL629" s="1">
        <v>0</v>
      </c>
      <c r="AM629" s="1">
        <v>1</v>
      </c>
      <c r="AN629" s="1">
        <v>0</v>
      </c>
      <c r="AO629" s="1">
        <v>0</v>
      </c>
      <c r="AP629" s="1">
        <v>0</v>
      </c>
      <c r="AQ629" s="1">
        <v>1</v>
      </c>
      <c r="AR629" s="1">
        <v>0</v>
      </c>
      <c r="AS629" s="1">
        <v>0</v>
      </c>
      <c r="AT629" s="1">
        <v>1</v>
      </c>
      <c r="AU629" s="1">
        <v>89</v>
      </c>
      <c r="AV629" s="1">
        <v>89694</v>
      </c>
    </row>
    <row r="630" spans="1:51" s="1" customFormat="1" x14ac:dyDescent="0.25">
      <c r="A630" s="1" t="str" cm="1">
        <f t="array" ref="A630">_xlfn.IFS(AG630&gt;=70,"70 and Older",AND(AG630&gt;=60,AG630&lt;70),"60-69",AND(AG630&gt;=50,AG630&lt;60),"50-59",AND(AG630&gt;=40,AG630&lt;50),"40-49",AND(AG630&gt;=30,AG630&lt;40),"30-39",AND(AG630&gt;=20,AG630&lt;30),"20-29")</f>
        <v>50-59</v>
      </c>
      <c r="B630" s="1" t="str" cm="1">
        <f t="array" ref="B630">_xlfn.IFS(AO630=1,$AO$1,AP630=1,$AP$1,AQ630=1,$AQ$1,AR630=1,$AR$1,AS630=1,$AS$1)</f>
        <v>Graduation</v>
      </c>
      <c r="C630" s="1" t="str" cm="1">
        <f t="array" ref="C630">_xlfn.IFS(AJ630=1,$AJ$1,AK630=1,$AK$1,AL630=1,$AL$1,AM630=1,$AM$1,AN630=1,$AN$1)</f>
        <v>Together</v>
      </c>
      <c r="D630" s="1">
        <v>0</v>
      </c>
      <c r="E630" s="1">
        <v>0</v>
      </c>
      <c r="F630" s="1" t="str" cm="1">
        <f t="array" ref="F630">_xlfn.IFS(AV630&lt;43783,"1.Low Income",AND(AV630&gt;=43783,AV630&lt;=64856),"2.Mid Income",AV630&gt;64856,"3.High Income")</f>
        <v>3.High Income</v>
      </c>
      <c r="G630" s="1" t="str" cm="1">
        <f t="array" ref="G630">_xlfn.IFS(AU630&lt;=30,"&lt;1 month",AND(AU630&gt;30,AU630&lt;=60),"1-2months",AU630&gt;60,"2months +")</f>
        <v>2months +</v>
      </c>
      <c r="H630" s="1" t="str" cm="1">
        <f t="array" ref="H630">_xlfn.IFS(AT630&lt;5,"&lt;5times",AND(AT630&gt;=5,AT630&lt;=10),"05-10times",AND(AT630&gt;=11,AT630&lt;=15),"11-15times",AT630&gt;=16,"16times or more")</f>
        <v>&lt;5times</v>
      </c>
      <c r="I630" s="1" t="s">
        <v>99</v>
      </c>
      <c r="J630" s="1" t="str">
        <f t="shared" si="19"/>
        <v>7-8 years</v>
      </c>
      <c r="K630" s="2">
        <v>255</v>
      </c>
      <c r="L630" s="2">
        <v>47</v>
      </c>
      <c r="M630" s="2">
        <v>573</v>
      </c>
      <c r="N630" s="2">
        <v>52</v>
      </c>
      <c r="O630" s="2">
        <v>32</v>
      </c>
      <c r="P630" s="2">
        <v>15</v>
      </c>
      <c r="Q630" s="8">
        <v>0</v>
      </c>
      <c r="R630" s="8">
        <v>0</v>
      </c>
      <c r="S630" s="8">
        <v>0</v>
      </c>
      <c r="T630" s="8">
        <v>0</v>
      </c>
      <c r="U630" s="8">
        <v>0</v>
      </c>
      <c r="V630" s="8">
        <v>0</v>
      </c>
      <c r="W630" s="6">
        <v>1</v>
      </c>
      <c r="X630" s="6">
        <v>5</v>
      </c>
      <c r="Y630" s="6">
        <v>3</v>
      </c>
      <c r="Z630" s="6">
        <v>6</v>
      </c>
      <c r="AB630" s="1">
        <v>1552</v>
      </c>
      <c r="AC630" s="1">
        <v>1430</v>
      </c>
      <c r="AD630" s="1">
        <v>1</v>
      </c>
      <c r="AE630" s="1">
        <v>3</v>
      </c>
      <c r="AF630" s="1">
        <v>11</v>
      </c>
      <c r="AG630" s="1">
        <v>55</v>
      </c>
      <c r="AH630" s="1">
        <v>2642</v>
      </c>
      <c r="AI630" s="11">
        <f t="shared" si="18"/>
        <v>7.2383561643835614</v>
      </c>
      <c r="AJ630" s="1">
        <v>0</v>
      </c>
      <c r="AK630" s="1">
        <v>0</v>
      </c>
      <c r="AL630" s="1">
        <v>0</v>
      </c>
      <c r="AM630" s="1">
        <v>1</v>
      </c>
      <c r="AN630" s="1">
        <v>0</v>
      </c>
      <c r="AO630" s="1">
        <v>0</v>
      </c>
      <c r="AP630" s="1">
        <v>0</v>
      </c>
      <c r="AQ630" s="1">
        <v>1</v>
      </c>
      <c r="AR630" s="1">
        <v>0</v>
      </c>
      <c r="AS630" s="1">
        <v>0</v>
      </c>
      <c r="AT630" s="1">
        <v>1</v>
      </c>
      <c r="AU630" s="1">
        <v>91</v>
      </c>
      <c r="AV630" s="1">
        <v>92910</v>
      </c>
      <c r="AW630"/>
      <c r="AX630"/>
      <c r="AY630"/>
    </row>
    <row r="631" spans="1:51" s="1" customFormat="1" x14ac:dyDescent="0.25">
      <c r="A631" s="1" t="str" cm="1">
        <f t="array" ref="A631">_xlfn.IFS(AG631&gt;=70,"70 and Older",AND(AG631&gt;=60,AG631&lt;70),"60-69",AND(AG631&gt;=50,AG631&lt;60),"50-59",AND(AG631&gt;=40,AG631&lt;50),"40-49",AND(AG631&gt;=30,AG631&lt;40),"30-39",AND(AG631&gt;=20,AG631&lt;30),"20-29")</f>
        <v>70 and Older</v>
      </c>
      <c r="B631" s="1" t="str" cm="1">
        <f t="array" ref="B631">_xlfn.IFS(AO631=1,$AO$1,AP631=1,$AP$1,AQ631=1,$AQ$1,AR631=1,$AR$1,AS631=1,$AS$1)</f>
        <v>PhD</v>
      </c>
      <c r="C631" s="1" t="str" cm="1">
        <f t="array" ref="C631">_xlfn.IFS(AJ631=1,$AJ$1,AK631=1,$AK$1,AL631=1,$AL$1,AM631=1,$AM$1,AN631=1,$AN$1)</f>
        <v>Married</v>
      </c>
      <c r="D631" s="1">
        <v>0</v>
      </c>
      <c r="E631" s="1">
        <v>1</v>
      </c>
      <c r="F631" s="1" t="str" cm="1">
        <f t="array" ref="F631">_xlfn.IFS(AV631&lt;43783,"1.Low Income",AND(AV631&gt;=43783,AV631&lt;=64856),"2.Mid Income",AV631&gt;64856,"3.High Income")</f>
        <v>3.High Income</v>
      </c>
      <c r="G631" s="1" t="str" cm="1">
        <f t="array" ref="G631">_xlfn.IFS(AU631&lt;=30,"&lt;1 month",AND(AU631&gt;30,AU631&lt;=60),"1-2months",AU631&gt;60,"2months +")</f>
        <v>1-2months</v>
      </c>
      <c r="H631" s="1" t="str" cm="1">
        <f t="array" ref="H631">_xlfn.IFS(AT631&lt;5,"&lt;5times",AND(AT631&gt;=5,AT631&lt;=10),"05-10times",AND(AT631&gt;=11,AT631&lt;=15),"11-15times",AT631&gt;=16,"16times or more")</f>
        <v>&lt;5times</v>
      </c>
      <c r="I631" s="1" t="s">
        <v>99</v>
      </c>
      <c r="J631" s="1" t="str">
        <f t="shared" si="19"/>
        <v>7-8 years</v>
      </c>
      <c r="K631" s="2">
        <v>835</v>
      </c>
      <c r="L631" s="2">
        <v>73</v>
      </c>
      <c r="M631" s="2">
        <v>380</v>
      </c>
      <c r="N631" s="2">
        <v>114</v>
      </c>
      <c r="O631" s="2">
        <v>73</v>
      </c>
      <c r="P631" s="2">
        <v>43</v>
      </c>
      <c r="Q631" s="8">
        <v>0</v>
      </c>
      <c r="R631" s="8">
        <v>0</v>
      </c>
      <c r="S631" s="8">
        <v>0</v>
      </c>
      <c r="T631" s="8">
        <v>1</v>
      </c>
      <c r="U631" s="8">
        <v>0</v>
      </c>
      <c r="V631" s="8">
        <v>0</v>
      </c>
      <c r="W631" s="6">
        <v>1</v>
      </c>
      <c r="X631" s="6">
        <v>6</v>
      </c>
      <c r="Y631" s="6">
        <v>9</v>
      </c>
      <c r="Z631" s="6">
        <v>7</v>
      </c>
      <c r="AB631" s="1">
        <v>2188</v>
      </c>
      <c r="AC631" s="1">
        <v>2145</v>
      </c>
      <c r="AD631" s="1">
        <v>3</v>
      </c>
      <c r="AE631" s="1">
        <v>3</v>
      </c>
      <c r="AF631" s="1">
        <v>11</v>
      </c>
      <c r="AG631" s="1">
        <v>71</v>
      </c>
      <c r="AH631" s="1">
        <v>2642</v>
      </c>
      <c r="AI631" s="11">
        <f t="shared" si="18"/>
        <v>7.2383561643835614</v>
      </c>
      <c r="AJ631" s="1">
        <v>0</v>
      </c>
      <c r="AK631" s="1">
        <v>1</v>
      </c>
      <c r="AL631" s="1">
        <v>0</v>
      </c>
      <c r="AM631" s="1">
        <v>0</v>
      </c>
      <c r="AN631" s="1">
        <v>0</v>
      </c>
      <c r="AO631" s="1">
        <v>0</v>
      </c>
      <c r="AP631" s="1">
        <v>0</v>
      </c>
      <c r="AQ631" s="1">
        <v>0</v>
      </c>
      <c r="AR631" s="1">
        <v>0</v>
      </c>
      <c r="AS631" s="1">
        <v>1</v>
      </c>
      <c r="AT631" s="1">
        <v>1</v>
      </c>
      <c r="AU631" s="1">
        <v>41</v>
      </c>
      <c r="AV631" s="1">
        <v>84618</v>
      </c>
    </row>
    <row r="632" spans="1:51" s="1" customFormat="1" x14ac:dyDescent="0.25">
      <c r="A632" s="1" t="str" cm="1">
        <f t="array" ref="A632">_xlfn.IFS(AG632&gt;=70,"70 and Older",AND(AG632&gt;=60,AG632&lt;70),"60-69",AND(AG632&gt;=50,AG632&lt;60),"50-59",AND(AG632&gt;=40,AG632&lt;50),"40-49",AND(AG632&gt;=30,AG632&lt;40),"30-39",AND(AG632&gt;=20,AG632&lt;30),"20-29")</f>
        <v>40-49</v>
      </c>
      <c r="B632" s="1" t="str" cm="1">
        <f t="array" ref="B632">_xlfn.IFS(AO632=1,$AO$1,AP632=1,$AP$1,AQ632=1,$AQ$1,AR632=1,$AR$1,AS632=1,$AS$1)</f>
        <v>Master</v>
      </c>
      <c r="C632" s="1" t="str" cm="1">
        <f t="array" ref="C632">_xlfn.IFS(AJ632=1,$AJ$1,AK632=1,$AK$1,AL632=1,$AL$1,AM632=1,$AM$1,AN632=1,$AN$1)</f>
        <v>Single</v>
      </c>
      <c r="D632" s="1">
        <v>0</v>
      </c>
      <c r="E632" s="1">
        <v>0</v>
      </c>
      <c r="F632" s="1" t="str" cm="1">
        <f t="array" ref="F632">_xlfn.IFS(AV632&lt;43783,"1.Low Income",AND(AV632&gt;=43783,AV632&lt;=64856),"2.Mid Income",AV632&gt;64856,"3.High Income")</f>
        <v>3.High Income</v>
      </c>
      <c r="G632" s="1" t="str" cm="1">
        <f t="array" ref="G632">_xlfn.IFS(AU632&lt;=30,"&lt;1 month",AND(AU632&gt;30,AU632&lt;=60),"1-2months",AU632&gt;60,"2months +")</f>
        <v>2months +</v>
      </c>
      <c r="H632" s="1" t="str" cm="1">
        <f t="array" ref="H632">_xlfn.IFS(AT632&lt;5,"&lt;5times",AND(AT632&gt;=5,AT632&lt;=10),"05-10times",AND(AT632&gt;=11,AT632&lt;=15),"11-15times",AT632&gt;=16,"16times or more")</f>
        <v>&lt;5times</v>
      </c>
      <c r="I632" s="1" t="s">
        <v>99</v>
      </c>
      <c r="J632" s="1" t="str">
        <f t="shared" si="19"/>
        <v>7-8 years</v>
      </c>
      <c r="K632" s="2">
        <v>496</v>
      </c>
      <c r="L632" s="2">
        <v>32</v>
      </c>
      <c r="M632" s="2">
        <v>849</v>
      </c>
      <c r="N632" s="2">
        <v>229</v>
      </c>
      <c r="O632" s="2">
        <v>48</v>
      </c>
      <c r="P632" s="2">
        <v>128</v>
      </c>
      <c r="Q632" s="8">
        <v>1</v>
      </c>
      <c r="R632" s="8">
        <v>0</v>
      </c>
      <c r="S632" s="8">
        <v>0</v>
      </c>
      <c r="T632" s="8">
        <v>0</v>
      </c>
      <c r="U632" s="8">
        <v>0</v>
      </c>
      <c r="V632" s="8">
        <v>0</v>
      </c>
      <c r="W632" s="6">
        <v>2</v>
      </c>
      <c r="X632" s="6">
        <v>5</v>
      </c>
      <c r="Y632" s="6">
        <v>3</v>
      </c>
      <c r="Z632" s="6">
        <v>6</v>
      </c>
      <c r="AB632" s="1">
        <v>852</v>
      </c>
      <c r="AC632" s="1">
        <v>844</v>
      </c>
      <c r="AD632" s="1">
        <v>0</v>
      </c>
      <c r="AE632" s="1">
        <v>3</v>
      </c>
      <c r="AF632" s="1">
        <v>11</v>
      </c>
      <c r="AG632" s="1">
        <v>44</v>
      </c>
      <c r="AH632" s="1">
        <v>2642</v>
      </c>
      <c r="AI632" s="11">
        <f t="shared" si="18"/>
        <v>7.2383561643835614</v>
      </c>
      <c r="AJ632" s="1">
        <v>0</v>
      </c>
      <c r="AK632" s="1">
        <v>0</v>
      </c>
      <c r="AL632" s="1">
        <v>1</v>
      </c>
      <c r="AM632" s="1">
        <v>0</v>
      </c>
      <c r="AN632" s="1">
        <v>0</v>
      </c>
      <c r="AO632" s="1">
        <v>0</v>
      </c>
      <c r="AP632" s="1">
        <v>0</v>
      </c>
      <c r="AQ632" s="1">
        <v>0</v>
      </c>
      <c r="AR632" s="1">
        <v>1</v>
      </c>
      <c r="AS632" s="1">
        <v>0</v>
      </c>
      <c r="AT632" s="1">
        <v>2</v>
      </c>
      <c r="AU632" s="1">
        <v>94</v>
      </c>
      <c r="AV632" s="1">
        <v>78789</v>
      </c>
    </row>
    <row r="633" spans="1:51" s="1" customFormat="1" x14ac:dyDescent="0.25">
      <c r="A633" s="1" t="str" cm="1">
        <f t="array" ref="A633">_xlfn.IFS(AG633&gt;=70,"70 and Older",AND(AG633&gt;=60,AG633&lt;70),"60-69",AND(AG633&gt;=50,AG633&lt;60),"50-59",AND(AG633&gt;=40,AG633&lt;50),"40-49",AND(AG633&gt;=30,AG633&lt;40),"30-39",AND(AG633&gt;=20,AG633&lt;30),"20-29")</f>
        <v>50-59</v>
      </c>
      <c r="B633" s="1" t="str" cm="1">
        <f t="array" ref="B633">_xlfn.IFS(AO633=1,$AO$1,AP633=1,$AP$1,AQ633=1,$AQ$1,AR633=1,$AR$1,AS633=1,$AS$1)</f>
        <v>Graduation</v>
      </c>
      <c r="C633" s="1" t="str" cm="1">
        <f t="array" ref="C633">_xlfn.IFS(AJ633=1,$AJ$1,AK633=1,$AK$1,AL633=1,$AL$1,AM633=1,$AM$1,AN633=1,$AN$1)</f>
        <v>Single</v>
      </c>
      <c r="D633" s="1">
        <v>1</v>
      </c>
      <c r="E633" s="1">
        <v>0</v>
      </c>
      <c r="F633" s="1" t="str" cm="1">
        <f t="array" ref="F633">_xlfn.IFS(AV633&lt;43783,"1.Low Income",AND(AV633&gt;=43783,AV633&lt;=64856),"2.Mid Income",AV633&gt;64856,"3.High Income")</f>
        <v>3.High Income</v>
      </c>
      <c r="G633" s="1" t="str" cm="1">
        <f t="array" ref="G633">_xlfn.IFS(AU633&lt;=30,"&lt;1 month",AND(AU633&gt;30,AU633&lt;=60),"1-2months",AU633&gt;60,"2months +")</f>
        <v>&lt;1 month</v>
      </c>
      <c r="H633" s="1" t="str" cm="1">
        <f t="array" ref="H633">_xlfn.IFS(AT633&lt;5,"&lt;5times",AND(AT633&gt;=5,AT633&lt;=10),"05-10times",AND(AT633&gt;=11,AT633&lt;=15),"11-15times",AT633&gt;=16,"16times or more")</f>
        <v>&lt;5times</v>
      </c>
      <c r="I633" s="1" t="s">
        <v>99</v>
      </c>
      <c r="J633" s="1" t="str">
        <f t="shared" si="19"/>
        <v>7-8 years</v>
      </c>
      <c r="K633" s="2">
        <v>238</v>
      </c>
      <c r="L633" s="2">
        <v>115</v>
      </c>
      <c r="M633" s="2">
        <v>215</v>
      </c>
      <c r="N633" s="2">
        <v>169</v>
      </c>
      <c r="O633" s="2">
        <v>69</v>
      </c>
      <c r="P633" s="2">
        <v>76</v>
      </c>
      <c r="Q633" s="8">
        <v>0</v>
      </c>
      <c r="R633" s="8">
        <v>0</v>
      </c>
      <c r="S633" s="8">
        <v>0</v>
      </c>
      <c r="T633" s="8">
        <v>0</v>
      </c>
      <c r="U633" s="8">
        <v>0</v>
      </c>
      <c r="V633" s="8">
        <v>0</v>
      </c>
      <c r="W633" s="6">
        <v>3</v>
      </c>
      <c r="X633" s="6">
        <v>5</v>
      </c>
      <c r="Y633" s="6">
        <v>3</v>
      </c>
      <c r="Z633" s="6">
        <v>13</v>
      </c>
      <c r="AB633" s="1">
        <v>377</v>
      </c>
      <c r="AC633" s="1">
        <v>286</v>
      </c>
      <c r="AD633" s="1">
        <v>0</v>
      </c>
      <c r="AE633" s="1">
        <v>3</v>
      </c>
      <c r="AF633" s="1">
        <v>11</v>
      </c>
      <c r="AG633" s="1">
        <v>58</v>
      </c>
      <c r="AH633" s="1">
        <v>2642</v>
      </c>
      <c r="AI633" s="11">
        <f t="shared" si="18"/>
        <v>7.2383561643835614</v>
      </c>
      <c r="AJ633" s="1">
        <v>0</v>
      </c>
      <c r="AK633" s="1">
        <v>0</v>
      </c>
      <c r="AL633" s="1">
        <v>1</v>
      </c>
      <c r="AM633" s="1">
        <v>0</v>
      </c>
      <c r="AN633" s="1">
        <v>0</v>
      </c>
      <c r="AO633" s="1">
        <v>0</v>
      </c>
      <c r="AP633" s="1">
        <v>0</v>
      </c>
      <c r="AQ633" s="1">
        <v>1</v>
      </c>
      <c r="AR633" s="1">
        <v>0</v>
      </c>
      <c r="AS633" s="1">
        <v>0</v>
      </c>
      <c r="AT633" s="1">
        <v>2</v>
      </c>
      <c r="AU633" s="1">
        <v>21</v>
      </c>
      <c r="AV633" s="1">
        <v>77598</v>
      </c>
    </row>
    <row r="634" spans="1:51" s="1" customFormat="1" x14ac:dyDescent="0.25">
      <c r="A634" s="1" t="str" cm="1">
        <f t="array" ref="A634">_xlfn.IFS(AG634&gt;=70,"70 and Older",AND(AG634&gt;=60,AG634&lt;70),"60-69",AND(AG634&gt;=50,AG634&lt;60),"50-59",AND(AG634&gt;=40,AG634&lt;50),"40-49",AND(AG634&gt;=30,AG634&lt;40),"30-39",AND(AG634&gt;=20,AG634&lt;30),"20-29")</f>
        <v>50-59</v>
      </c>
      <c r="B634" s="1" t="str" cm="1">
        <f t="array" ref="B634">_xlfn.IFS(AO634=1,$AO$1,AP634=1,$AP$1,AQ634=1,$AQ$1,AR634=1,$AR$1,AS634=1,$AS$1)</f>
        <v>PhD</v>
      </c>
      <c r="C634" s="1" t="str" cm="1">
        <f t="array" ref="C634">_xlfn.IFS(AJ634=1,$AJ$1,AK634=1,$AK$1,AL634=1,$AL$1,AM634=1,$AM$1,AN634=1,$AN$1)</f>
        <v>Married</v>
      </c>
      <c r="D634" s="1">
        <v>0</v>
      </c>
      <c r="E634" s="1">
        <v>1</v>
      </c>
      <c r="F634" s="1" t="str" cm="1">
        <f t="array" ref="F634">_xlfn.IFS(AV634&lt;43783,"1.Low Income",AND(AV634&gt;=43783,AV634&lt;=64856),"2.Mid Income",AV634&gt;64856,"3.High Income")</f>
        <v>3.High Income</v>
      </c>
      <c r="G634" s="1" t="str" cm="1">
        <f t="array" ref="G634">_xlfn.IFS(AU634&lt;=30,"&lt;1 month",AND(AU634&gt;30,AU634&lt;=60),"1-2months",AU634&gt;60,"2months +")</f>
        <v>1-2months</v>
      </c>
      <c r="H634" s="1" t="str" cm="1">
        <f t="array" ref="H634">_xlfn.IFS(AT634&lt;5,"&lt;5times",AND(AT634&gt;=5,AT634&lt;=10),"05-10times",AND(AT634&gt;=11,AT634&lt;=15),"11-15times",AT634&gt;=16,"16times or more")</f>
        <v>&lt;5times</v>
      </c>
      <c r="I634" s="1" t="s">
        <v>99</v>
      </c>
      <c r="J634" s="1" t="str">
        <f t="shared" si="19"/>
        <v>7-8 years</v>
      </c>
      <c r="K634" s="2">
        <v>407</v>
      </c>
      <c r="L634" s="2">
        <v>53</v>
      </c>
      <c r="M634" s="2">
        <v>221</v>
      </c>
      <c r="N634" s="2">
        <v>58</v>
      </c>
      <c r="O634" s="2">
        <v>150</v>
      </c>
      <c r="P634" s="2">
        <v>26</v>
      </c>
      <c r="Q634" s="8">
        <v>0</v>
      </c>
      <c r="R634" s="8">
        <v>0</v>
      </c>
      <c r="S634" s="8">
        <v>0</v>
      </c>
      <c r="T634" s="8">
        <v>0</v>
      </c>
      <c r="U634" s="8">
        <v>0</v>
      </c>
      <c r="V634" s="8">
        <v>0</v>
      </c>
      <c r="W634" s="6">
        <v>4</v>
      </c>
      <c r="X634" s="6">
        <v>4</v>
      </c>
      <c r="Y634" s="6">
        <v>3</v>
      </c>
      <c r="Z634" s="6">
        <v>6</v>
      </c>
      <c r="AB634" s="1">
        <v>883</v>
      </c>
      <c r="AC634" s="1">
        <v>795</v>
      </c>
      <c r="AD634" s="1">
        <v>0</v>
      </c>
      <c r="AE634" s="1">
        <v>3</v>
      </c>
      <c r="AF634" s="1">
        <v>11</v>
      </c>
      <c r="AG634" s="1">
        <v>51</v>
      </c>
      <c r="AH634" s="1">
        <v>2642</v>
      </c>
      <c r="AI634" s="11">
        <f t="shared" si="18"/>
        <v>7.2383561643835614</v>
      </c>
      <c r="AJ634" s="1">
        <v>0</v>
      </c>
      <c r="AK634" s="1">
        <v>1</v>
      </c>
      <c r="AL634" s="1">
        <v>0</v>
      </c>
      <c r="AM634" s="1">
        <v>0</v>
      </c>
      <c r="AN634" s="1">
        <v>0</v>
      </c>
      <c r="AO634" s="1">
        <v>0</v>
      </c>
      <c r="AP634" s="1">
        <v>0</v>
      </c>
      <c r="AQ634" s="1">
        <v>0</v>
      </c>
      <c r="AR634" s="1">
        <v>0</v>
      </c>
      <c r="AS634" s="1">
        <v>1</v>
      </c>
      <c r="AT634" s="1">
        <v>2</v>
      </c>
      <c r="AU634" s="1">
        <v>48</v>
      </c>
      <c r="AV634" s="1">
        <v>77382</v>
      </c>
    </row>
    <row r="635" spans="1:51" s="1" customFormat="1" x14ac:dyDescent="0.25">
      <c r="A635" s="1" t="str" cm="1">
        <f t="array" ref="A635">_xlfn.IFS(AG635&gt;=70,"70 and Older",AND(AG635&gt;=60,AG635&lt;70),"60-69",AND(AG635&gt;=50,AG635&lt;60),"50-59",AND(AG635&gt;=40,AG635&lt;50),"40-49",AND(AG635&gt;=30,AG635&lt;40),"30-39",AND(AG635&gt;=20,AG635&lt;30),"20-29")</f>
        <v>60-69</v>
      </c>
      <c r="B635" s="1" t="str" cm="1">
        <f t="array" ref="B635">_xlfn.IFS(AO635=1,$AO$1,AP635=1,$AP$1,AQ635=1,$AQ$1,AR635=1,$AR$1,AS635=1,$AS$1)</f>
        <v>Graduation</v>
      </c>
      <c r="C635" s="1" t="str" cm="1">
        <f t="array" ref="C635">_xlfn.IFS(AJ635=1,$AJ$1,AK635=1,$AK$1,AL635=1,$AL$1,AM635=1,$AM$1,AN635=1,$AN$1)</f>
        <v>Together</v>
      </c>
      <c r="D635" s="1">
        <v>0</v>
      </c>
      <c r="E635" s="1">
        <v>0</v>
      </c>
      <c r="F635" s="1" t="str" cm="1">
        <f t="array" ref="F635">_xlfn.IFS(AV635&lt;43783,"1.Low Income",AND(AV635&gt;=43783,AV635&lt;=64856),"2.Mid Income",AV635&gt;64856,"3.High Income")</f>
        <v>3.High Income</v>
      </c>
      <c r="G635" s="1" t="str" cm="1">
        <f t="array" ref="G635">_xlfn.IFS(AU635&lt;=30,"&lt;1 month",AND(AU635&gt;30,AU635&lt;=60),"1-2months",AU635&gt;60,"2months +")</f>
        <v>2months +</v>
      </c>
      <c r="H635" s="1" t="str" cm="1">
        <f t="array" ref="H635">_xlfn.IFS(AT635&lt;5,"&lt;5times",AND(AT635&gt;=5,AT635&lt;=10),"05-10times",AND(AT635&gt;=11,AT635&lt;=15),"11-15times",AT635&gt;=16,"16times or more")</f>
        <v>&lt;5times</v>
      </c>
      <c r="I635" s="1" t="s">
        <v>99</v>
      </c>
      <c r="J635" s="1" t="str">
        <f t="shared" si="19"/>
        <v>7-8 years</v>
      </c>
      <c r="K635" s="2">
        <v>1302</v>
      </c>
      <c r="L635" s="2">
        <v>68</v>
      </c>
      <c r="M635" s="2">
        <v>731</v>
      </c>
      <c r="N635" s="2">
        <v>89</v>
      </c>
      <c r="O635" s="2">
        <v>114</v>
      </c>
      <c r="P635" s="2">
        <v>45</v>
      </c>
      <c r="Q635" s="8">
        <v>1</v>
      </c>
      <c r="R635" s="8">
        <v>0</v>
      </c>
      <c r="S635" s="8">
        <v>0</v>
      </c>
      <c r="T635" s="8">
        <v>1</v>
      </c>
      <c r="U635" s="8">
        <v>1</v>
      </c>
      <c r="V635" s="8">
        <v>1</v>
      </c>
      <c r="W635" s="6">
        <v>0</v>
      </c>
      <c r="X635" s="6">
        <v>6</v>
      </c>
      <c r="Y635" s="6">
        <v>7</v>
      </c>
      <c r="Z635" s="6">
        <v>12</v>
      </c>
      <c r="AB635" s="1">
        <v>2130</v>
      </c>
      <c r="AC635" s="1">
        <v>1958</v>
      </c>
      <c r="AD635" s="1">
        <v>3</v>
      </c>
      <c r="AE635" s="1">
        <v>3</v>
      </c>
      <c r="AF635" s="1">
        <v>11</v>
      </c>
      <c r="AG635" s="1">
        <v>67</v>
      </c>
      <c r="AH635" s="1">
        <v>2641</v>
      </c>
      <c r="AI635" s="11">
        <f t="shared" si="18"/>
        <v>7.2356164383561641</v>
      </c>
      <c r="AJ635" s="1">
        <v>0</v>
      </c>
      <c r="AK635" s="1">
        <v>0</v>
      </c>
      <c r="AL635" s="1">
        <v>0</v>
      </c>
      <c r="AM635" s="1">
        <v>1</v>
      </c>
      <c r="AN635" s="1">
        <v>0</v>
      </c>
      <c r="AO635" s="1">
        <v>0</v>
      </c>
      <c r="AP635" s="1">
        <v>0</v>
      </c>
      <c r="AQ635" s="1">
        <v>1</v>
      </c>
      <c r="AR635" s="1">
        <v>0</v>
      </c>
      <c r="AS635" s="1">
        <v>0</v>
      </c>
      <c r="AT635" s="1">
        <v>1</v>
      </c>
      <c r="AU635" s="1">
        <v>72</v>
      </c>
      <c r="AV635" s="1">
        <v>86857</v>
      </c>
    </row>
    <row r="636" spans="1:51" s="1" customFormat="1" x14ac:dyDescent="0.25">
      <c r="A636" s="1" t="str" cm="1">
        <f t="array" ref="A636">_xlfn.IFS(AG636&gt;=70,"70 and Older",AND(AG636&gt;=60,AG636&lt;70),"60-69",AND(AG636&gt;=50,AG636&lt;60),"50-59",AND(AG636&gt;=40,AG636&lt;50),"40-49",AND(AG636&gt;=30,AG636&lt;40),"30-39",AND(AG636&gt;=20,AG636&lt;30),"20-29")</f>
        <v>60-69</v>
      </c>
      <c r="B636" s="1" t="str" cm="1">
        <f t="array" ref="B636">_xlfn.IFS(AO636=1,$AO$1,AP636=1,$AP$1,AQ636=1,$AQ$1,AR636=1,$AR$1,AS636=1,$AS$1)</f>
        <v>PhD</v>
      </c>
      <c r="C636" s="1" t="str" cm="1">
        <f t="array" ref="C636">_xlfn.IFS(AJ636=1,$AJ$1,AK636=1,$AK$1,AL636=1,$AL$1,AM636=1,$AM$1,AN636=1,$AN$1)</f>
        <v>Together</v>
      </c>
      <c r="D636" s="1">
        <v>0</v>
      </c>
      <c r="E636" s="1">
        <v>1</v>
      </c>
      <c r="F636" s="1" t="str" cm="1">
        <f t="array" ref="F636">_xlfn.IFS(AV636&lt;43783,"1.Low Income",AND(AV636&gt;=43783,AV636&lt;=64856),"2.Mid Income",AV636&gt;64856,"3.High Income")</f>
        <v>3.High Income</v>
      </c>
      <c r="G636" s="1" t="str" cm="1">
        <f t="array" ref="G636">_xlfn.IFS(AU636&lt;=30,"&lt;1 month",AND(AU636&gt;30,AU636&lt;=60),"1-2months",AU636&gt;60,"2months +")</f>
        <v>1-2months</v>
      </c>
      <c r="H636" s="1" t="str" cm="1">
        <f t="array" ref="H636">_xlfn.IFS(AT636&lt;5,"&lt;5times",AND(AT636&gt;=5,AT636&lt;=10),"05-10times",AND(AT636&gt;=11,AT636&lt;=15),"11-15times",AT636&gt;=16,"16times or more")</f>
        <v>&lt;5times</v>
      </c>
      <c r="I636" s="1" t="s">
        <v>99</v>
      </c>
      <c r="J636" s="1" t="str">
        <f t="shared" si="19"/>
        <v>7-8 years</v>
      </c>
      <c r="K636" s="2">
        <v>104</v>
      </c>
      <c r="L636" s="2">
        <v>12</v>
      </c>
      <c r="M636" s="2">
        <v>48</v>
      </c>
      <c r="N636" s="2">
        <v>4</v>
      </c>
      <c r="O636" s="2">
        <v>12</v>
      </c>
      <c r="P636" s="2">
        <v>5</v>
      </c>
      <c r="Q636" s="8">
        <v>0</v>
      </c>
      <c r="R636" s="8">
        <v>0</v>
      </c>
      <c r="S636" s="8">
        <v>0</v>
      </c>
      <c r="T636" s="8">
        <v>0</v>
      </c>
      <c r="U636" s="8">
        <v>0</v>
      </c>
      <c r="V636" s="8">
        <v>0</v>
      </c>
      <c r="W636" s="6">
        <v>1</v>
      </c>
      <c r="X636" s="6">
        <v>2</v>
      </c>
      <c r="Y636" s="6">
        <v>2</v>
      </c>
      <c r="Z636" s="6">
        <v>5</v>
      </c>
      <c r="AB636" s="1">
        <v>1206</v>
      </c>
      <c r="AC636" s="1">
        <v>1098</v>
      </c>
      <c r="AD636" s="1">
        <v>0</v>
      </c>
      <c r="AE636" s="1">
        <v>3</v>
      </c>
      <c r="AF636" s="1">
        <v>11</v>
      </c>
      <c r="AG636" s="1">
        <v>67</v>
      </c>
      <c r="AH636" s="1">
        <v>2641</v>
      </c>
      <c r="AI636" s="11">
        <f t="shared" si="18"/>
        <v>7.2356164383561641</v>
      </c>
      <c r="AJ636" s="1">
        <v>0</v>
      </c>
      <c r="AK636" s="1">
        <v>0</v>
      </c>
      <c r="AL636" s="1">
        <v>0</v>
      </c>
      <c r="AM636" s="1">
        <v>1</v>
      </c>
      <c r="AN636" s="1">
        <v>0</v>
      </c>
      <c r="AO636" s="1">
        <v>0</v>
      </c>
      <c r="AP636" s="1">
        <v>0</v>
      </c>
      <c r="AQ636" s="1">
        <v>0</v>
      </c>
      <c r="AR636" s="1">
        <v>0</v>
      </c>
      <c r="AS636" s="1">
        <v>1</v>
      </c>
      <c r="AT636" s="1">
        <v>1</v>
      </c>
      <c r="AU636" s="1">
        <v>36</v>
      </c>
      <c r="AV636" s="1">
        <v>82800</v>
      </c>
    </row>
    <row r="637" spans="1:51" s="1" customFormat="1" x14ac:dyDescent="0.25">
      <c r="A637" s="1" t="str" cm="1">
        <f t="array" ref="A637">_xlfn.IFS(AG637&gt;=70,"70 and Older",AND(AG637&gt;=60,AG637&lt;70),"60-69",AND(AG637&gt;=50,AG637&lt;60),"50-59",AND(AG637&gt;=40,AG637&lt;50),"40-49",AND(AG637&gt;=30,AG637&lt;40),"30-39",AND(AG637&gt;=20,AG637&lt;30),"20-29")</f>
        <v>60-69</v>
      </c>
      <c r="B637" s="1" t="str" cm="1">
        <f t="array" ref="B637">_xlfn.IFS(AO637=1,$AO$1,AP637=1,$AP$1,AQ637=1,$AQ$1,AR637=1,$AR$1,AS637=1,$AS$1)</f>
        <v>Graduation</v>
      </c>
      <c r="C637" s="1" t="str" cm="1">
        <f t="array" ref="C637">_xlfn.IFS(AJ637=1,$AJ$1,AK637=1,$AK$1,AL637=1,$AL$1,AM637=1,$AM$1,AN637=1,$AN$1)</f>
        <v>Together</v>
      </c>
      <c r="D637" s="1">
        <v>1</v>
      </c>
      <c r="E637" s="1">
        <v>2</v>
      </c>
      <c r="F637" s="1" t="str" cm="1">
        <f t="array" ref="F637">_xlfn.IFS(AV637&lt;43783,"1.Low Income",AND(AV637&gt;=43783,AV637&lt;=64856),"2.Mid Income",AV637&gt;64856,"3.High Income")</f>
        <v>3.High Income</v>
      </c>
      <c r="G637" s="1" t="str" cm="1">
        <f t="array" ref="G637">_xlfn.IFS(AU637&lt;=30,"&lt;1 month",AND(AU637&gt;30,AU637&lt;=60),"1-2months",AU637&gt;60,"2months +")</f>
        <v>1-2months</v>
      </c>
      <c r="H637" s="1" t="str" cm="1">
        <f t="array" ref="H637">_xlfn.IFS(AT637&lt;5,"&lt;5times",AND(AT637&gt;=5,AT637&lt;=10),"05-10times",AND(AT637&gt;=11,AT637&lt;=15),"11-15times",AT637&gt;=16,"16times or more")</f>
        <v>&lt;5times</v>
      </c>
      <c r="I637" s="1" t="s">
        <v>99</v>
      </c>
      <c r="J637" s="1" t="str">
        <f t="shared" si="19"/>
        <v>7-8 years</v>
      </c>
      <c r="K637" s="2">
        <v>1279</v>
      </c>
      <c r="L637" s="2">
        <v>15</v>
      </c>
      <c r="M637" s="2">
        <v>287</v>
      </c>
      <c r="N637" s="2">
        <v>20</v>
      </c>
      <c r="O637" s="2">
        <v>0</v>
      </c>
      <c r="P637" s="2">
        <v>15</v>
      </c>
      <c r="Q637" s="8">
        <v>0</v>
      </c>
      <c r="R637" s="8">
        <v>0</v>
      </c>
      <c r="S637" s="8">
        <v>0</v>
      </c>
      <c r="T637" s="8">
        <v>1</v>
      </c>
      <c r="U637" s="8">
        <v>1</v>
      </c>
      <c r="V637" s="8">
        <v>0</v>
      </c>
      <c r="W637" s="6">
        <v>3</v>
      </c>
      <c r="X637" s="6">
        <v>3</v>
      </c>
      <c r="Y637" s="6">
        <v>4</v>
      </c>
      <c r="Z637" s="6">
        <v>7</v>
      </c>
      <c r="AB637" s="1">
        <v>2130</v>
      </c>
      <c r="AC637" s="1">
        <v>1958</v>
      </c>
      <c r="AD637" s="1">
        <v>3</v>
      </c>
      <c r="AE637" s="1">
        <v>3</v>
      </c>
      <c r="AF637" s="1">
        <v>11</v>
      </c>
      <c r="AG637" s="1">
        <v>67</v>
      </c>
      <c r="AH637" s="1">
        <v>2641</v>
      </c>
      <c r="AI637" s="11">
        <f t="shared" si="18"/>
        <v>7.2356164383561641</v>
      </c>
      <c r="AJ637" s="1">
        <v>0</v>
      </c>
      <c r="AK637" s="1">
        <v>0</v>
      </c>
      <c r="AL637" s="1">
        <v>0</v>
      </c>
      <c r="AM637" s="1">
        <v>1</v>
      </c>
      <c r="AN637" s="1">
        <v>0</v>
      </c>
      <c r="AO637" s="1">
        <v>0</v>
      </c>
      <c r="AP637" s="1">
        <v>0</v>
      </c>
      <c r="AQ637" s="1">
        <v>1</v>
      </c>
      <c r="AR637" s="1">
        <v>0</v>
      </c>
      <c r="AS637" s="1">
        <v>0</v>
      </c>
      <c r="AT637" s="1">
        <v>2</v>
      </c>
      <c r="AU637" s="1">
        <v>45</v>
      </c>
      <c r="AV637" s="1">
        <v>76140</v>
      </c>
    </row>
    <row r="638" spans="1:51" s="1" customFormat="1" x14ac:dyDescent="0.25">
      <c r="A638" s="1" t="str" cm="1">
        <f t="array" ref="A638">_xlfn.IFS(AG638&gt;=70,"70 and Older",AND(AG638&gt;=60,AG638&lt;70),"60-69",AND(AG638&gt;=50,AG638&lt;60),"50-59",AND(AG638&gt;=40,AG638&lt;50),"40-49",AND(AG638&gt;=30,AG638&lt;40),"30-39",AND(AG638&gt;=20,AG638&lt;30),"20-29")</f>
        <v>40-49</v>
      </c>
      <c r="B638" s="1" t="str" cm="1">
        <f t="array" ref="B638">_xlfn.IFS(AO638=1,$AO$1,AP638=1,$AP$1,AQ638=1,$AQ$1,AR638=1,$AR$1,AS638=1,$AS$1)</f>
        <v>Graduation</v>
      </c>
      <c r="C638" s="1" t="str" cm="1">
        <f t="array" ref="C638">_xlfn.IFS(AJ638=1,$AJ$1,AK638=1,$AK$1,AL638=1,$AL$1,AM638=1,$AM$1,AN638=1,$AN$1)</f>
        <v>Single</v>
      </c>
      <c r="D638" s="1">
        <v>1</v>
      </c>
      <c r="E638" s="1">
        <v>0</v>
      </c>
      <c r="F638" s="1" t="str" cm="1">
        <f t="array" ref="F638">_xlfn.IFS(AV638&lt;43783,"1.Low Income",AND(AV638&gt;=43783,AV638&lt;=64856),"2.Mid Income",AV638&gt;64856,"3.High Income")</f>
        <v>3.High Income</v>
      </c>
      <c r="G638" s="1" t="str" cm="1">
        <f t="array" ref="G638">_xlfn.IFS(AU638&lt;=30,"&lt;1 month",AND(AU638&gt;30,AU638&lt;=60),"1-2months",AU638&gt;60,"2months +")</f>
        <v>&lt;1 month</v>
      </c>
      <c r="H638" s="1" t="str" cm="1">
        <f t="array" ref="H638">_xlfn.IFS(AT638&lt;5,"&lt;5times",AND(AT638&gt;=5,AT638&lt;=10),"05-10times",AND(AT638&gt;=11,AT638&lt;=15),"11-15times",AT638&gt;=16,"16times or more")</f>
        <v>&lt;5times</v>
      </c>
      <c r="I638" s="1" t="s">
        <v>99</v>
      </c>
      <c r="J638" s="1" t="str">
        <f t="shared" si="19"/>
        <v>7-8 years</v>
      </c>
      <c r="K638" s="2">
        <v>25</v>
      </c>
      <c r="L638" s="2">
        <v>3</v>
      </c>
      <c r="M638" s="2">
        <v>16</v>
      </c>
      <c r="N638" s="2">
        <v>8</v>
      </c>
      <c r="O638" s="2">
        <v>5</v>
      </c>
      <c r="P638" s="2">
        <v>2</v>
      </c>
      <c r="Q638" s="8">
        <v>0</v>
      </c>
      <c r="R638" s="8">
        <v>0</v>
      </c>
      <c r="S638" s="8">
        <v>0</v>
      </c>
      <c r="T638" s="8">
        <v>0</v>
      </c>
      <c r="U638" s="8">
        <v>0</v>
      </c>
      <c r="V638" s="8">
        <v>0</v>
      </c>
      <c r="W638" s="6">
        <v>2</v>
      </c>
      <c r="X638" s="6">
        <v>2</v>
      </c>
      <c r="Y638" s="6">
        <v>1</v>
      </c>
      <c r="Z638" s="6">
        <v>3</v>
      </c>
      <c r="AB638" s="1">
        <v>375</v>
      </c>
      <c r="AC638" s="1">
        <v>301</v>
      </c>
      <c r="AD638" s="1">
        <v>0</v>
      </c>
      <c r="AE638" s="1">
        <v>3</v>
      </c>
      <c r="AF638" s="1">
        <v>11</v>
      </c>
      <c r="AG638" s="1">
        <v>48</v>
      </c>
      <c r="AH638" s="1">
        <v>2641</v>
      </c>
      <c r="AI638" s="11">
        <f t="shared" si="18"/>
        <v>7.2356164383561641</v>
      </c>
      <c r="AJ638" s="1">
        <v>0</v>
      </c>
      <c r="AK638" s="1">
        <v>0</v>
      </c>
      <c r="AL638" s="1">
        <v>1</v>
      </c>
      <c r="AM638" s="1">
        <v>0</v>
      </c>
      <c r="AN638" s="1">
        <v>0</v>
      </c>
      <c r="AO638" s="1">
        <v>0</v>
      </c>
      <c r="AP638" s="1">
        <v>0</v>
      </c>
      <c r="AQ638" s="1">
        <v>1</v>
      </c>
      <c r="AR638" s="1">
        <v>0</v>
      </c>
      <c r="AS638" s="1">
        <v>0</v>
      </c>
      <c r="AT638" s="1">
        <v>4</v>
      </c>
      <c r="AU638" s="1">
        <v>12</v>
      </c>
      <c r="AV638" s="1">
        <v>69084</v>
      </c>
    </row>
    <row r="639" spans="1:51" s="1" customFormat="1" x14ac:dyDescent="0.25">
      <c r="A639" s="1" t="str" cm="1">
        <f t="array" ref="A639">_xlfn.IFS(AG639&gt;=70,"70 and Older",AND(AG639&gt;=60,AG639&lt;70),"60-69",AND(AG639&gt;=50,AG639&lt;60),"50-59",AND(AG639&gt;=40,AG639&lt;50),"40-49",AND(AG639&gt;=30,AG639&lt;40),"30-39",AND(AG639&gt;=20,AG639&lt;30),"20-29")</f>
        <v>40-49</v>
      </c>
      <c r="B639" s="1" t="str" cm="1">
        <f t="array" ref="B639">_xlfn.IFS(AO639=1,$AO$1,AP639=1,$AP$1,AQ639=1,$AQ$1,AR639=1,$AR$1,AS639=1,$AS$1)</f>
        <v>Master</v>
      </c>
      <c r="C639" s="1" t="str" cm="1">
        <f t="array" ref="C639">_xlfn.IFS(AJ639=1,$AJ$1,AK639=1,$AK$1,AL639=1,$AL$1,AM639=1,$AM$1,AN639=1,$AN$1)</f>
        <v>Married</v>
      </c>
      <c r="D639" s="1">
        <v>1</v>
      </c>
      <c r="E639" s="1">
        <v>0</v>
      </c>
      <c r="F639" s="1" t="str" cm="1">
        <f t="array" ref="F639">_xlfn.IFS(AV639&lt;43783,"1.Low Income",AND(AV639&gt;=43783,AV639&lt;=64856),"2.Mid Income",AV639&gt;64856,"3.High Income")</f>
        <v>2.Mid Income</v>
      </c>
      <c r="G639" s="1" t="str" cm="1">
        <f t="array" ref="G639">_xlfn.IFS(AU639&lt;=30,"&lt;1 month",AND(AU639&gt;30,AU639&lt;=60),"1-2months",AU639&gt;60,"2months +")</f>
        <v>1-2months</v>
      </c>
      <c r="H639" s="1" t="str" cm="1">
        <f t="array" ref="H639">_xlfn.IFS(AT639&lt;5,"&lt;5times",AND(AT639&gt;=5,AT639&lt;=10),"05-10times",AND(AT639&gt;=11,AT639&lt;=15),"11-15times",AT639&gt;=16,"16times or more")</f>
        <v>05-10times</v>
      </c>
      <c r="I639" s="1" t="s">
        <v>99</v>
      </c>
      <c r="J639" s="1" t="str">
        <f t="shared" si="19"/>
        <v>7-8 years</v>
      </c>
      <c r="K639" s="2">
        <v>185</v>
      </c>
      <c r="L639" s="2">
        <v>2</v>
      </c>
      <c r="M639" s="2">
        <v>88</v>
      </c>
      <c r="N639" s="2">
        <v>15</v>
      </c>
      <c r="O639" s="2">
        <v>5</v>
      </c>
      <c r="P639" s="2">
        <v>14</v>
      </c>
      <c r="Q639" s="8">
        <v>0</v>
      </c>
      <c r="R639" s="8">
        <v>0</v>
      </c>
      <c r="S639" s="8">
        <v>0</v>
      </c>
      <c r="T639" s="8">
        <v>0</v>
      </c>
      <c r="U639" s="8">
        <v>0</v>
      </c>
      <c r="V639" s="8">
        <v>0</v>
      </c>
      <c r="W639" s="6">
        <v>2</v>
      </c>
      <c r="X639" s="6">
        <v>6</v>
      </c>
      <c r="Y639" s="6">
        <v>1</v>
      </c>
      <c r="Z639" s="6">
        <v>5</v>
      </c>
      <c r="AB639" s="1">
        <v>723</v>
      </c>
      <c r="AC639" s="1">
        <v>695</v>
      </c>
      <c r="AD639" s="1">
        <v>0</v>
      </c>
      <c r="AE639" s="1">
        <v>3</v>
      </c>
      <c r="AF639" s="1">
        <v>11</v>
      </c>
      <c r="AG639" s="1">
        <v>49</v>
      </c>
      <c r="AH639" s="1">
        <v>2640</v>
      </c>
      <c r="AI639" s="11">
        <f t="shared" si="18"/>
        <v>7.2328767123287667</v>
      </c>
      <c r="AJ639" s="1">
        <v>0</v>
      </c>
      <c r="AK639" s="1">
        <v>1</v>
      </c>
      <c r="AL639" s="1">
        <v>0</v>
      </c>
      <c r="AM639" s="1">
        <v>0</v>
      </c>
      <c r="AN639" s="1">
        <v>0</v>
      </c>
      <c r="AO639" s="1">
        <v>0</v>
      </c>
      <c r="AP639" s="1">
        <v>0</v>
      </c>
      <c r="AQ639" s="1">
        <v>0</v>
      </c>
      <c r="AR639" s="1">
        <v>1</v>
      </c>
      <c r="AS639" s="1">
        <v>0</v>
      </c>
      <c r="AT639" s="1">
        <v>5</v>
      </c>
      <c r="AU639" s="1">
        <v>31</v>
      </c>
      <c r="AV639" s="1">
        <v>62551</v>
      </c>
    </row>
    <row r="640" spans="1:51" s="1" customFormat="1" x14ac:dyDescent="0.25">
      <c r="A640" s="1" t="str" cm="1">
        <f t="array" ref="A640">_xlfn.IFS(AG640&gt;=70,"70 and Older",AND(AG640&gt;=60,AG640&lt;70),"60-69",AND(AG640&gt;=50,AG640&lt;60),"50-59",AND(AG640&gt;=40,AG640&lt;50),"40-49",AND(AG640&gt;=30,AG640&lt;40),"30-39",AND(AG640&gt;=20,AG640&lt;30),"20-29")</f>
        <v>60-69</v>
      </c>
      <c r="B640" s="1" t="str" cm="1">
        <f t="array" ref="B640">_xlfn.IFS(AO640=1,$AO$1,AP640=1,$AP$1,AQ640=1,$AQ$1,AR640=1,$AR$1,AS640=1,$AS$1)</f>
        <v>Graduation</v>
      </c>
      <c r="C640" s="1" t="str" cm="1">
        <f t="array" ref="C640">_xlfn.IFS(AJ640=1,$AJ$1,AK640=1,$AK$1,AL640=1,$AL$1,AM640=1,$AM$1,AN640=1,$AN$1)</f>
        <v>Together</v>
      </c>
      <c r="D640" s="1">
        <v>0</v>
      </c>
      <c r="E640" s="1">
        <v>0</v>
      </c>
      <c r="F640" s="1" t="str" cm="1">
        <f t="array" ref="F640">_xlfn.IFS(AV640&lt;43783,"1.Low Income",AND(AV640&gt;=43783,AV640&lt;=64856),"2.Mid Income",AV640&gt;64856,"3.High Income")</f>
        <v>3.High Income</v>
      </c>
      <c r="G640" s="1" t="str" cm="1">
        <f t="array" ref="G640">_xlfn.IFS(AU640&lt;=30,"&lt;1 month",AND(AU640&gt;30,AU640&lt;=60),"1-2months",AU640&gt;60,"2months +")</f>
        <v>&lt;1 month</v>
      </c>
      <c r="H640" s="1" t="str" cm="1">
        <f t="array" ref="H640">_xlfn.IFS(AT640&lt;5,"&lt;5times",AND(AT640&gt;=5,AT640&lt;=10),"05-10times",AND(AT640&gt;=11,AT640&lt;=15),"11-15times",AT640&gt;=16,"16times or more")</f>
        <v>&lt;5times</v>
      </c>
      <c r="I640" s="1" t="s">
        <v>99</v>
      </c>
      <c r="J640" s="1" t="str">
        <f t="shared" si="19"/>
        <v>7-8 years</v>
      </c>
      <c r="K640" s="2">
        <v>202</v>
      </c>
      <c r="L640" s="2">
        <v>2</v>
      </c>
      <c r="M640" s="2">
        <v>46</v>
      </c>
      <c r="N640" s="2">
        <v>3</v>
      </c>
      <c r="O640" s="2">
        <v>2</v>
      </c>
      <c r="P640" s="2">
        <v>10</v>
      </c>
      <c r="Q640" s="8">
        <v>1</v>
      </c>
      <c r="R640" s="8">
        <v>0</v>
      </c>
      <c r="S640" s="8">
        <v>0</v>
      </c>
      <c r="T640" s="8">
        <v>1</v>
      </c>
      <c r="U640" s="8">
        <v>0</v>
      </c>
      <c r="V640" s="8">
        <v>1</v>
      </c>
      <c r="W640" s="6">
        <v>2</v>
      </c>
      <c r="X640" s="6">
        <v>4</v>
      </c>
      <c r="Y640" s="6">
        <v>2</v>
      </c>
      <c r="Z640" s="6">
        <v>5</v>
      </c>
      <c r="AB640" s="1">
        <v>16</v>
      </c>
      <c r="AC640" s="1">
        <v>16</v>
      </c>
      <c r="AD640" s="1">
        <v>0</v>
      </c>
      <c r="AE640" s="1">
        <v>3</v>
      </c>
      <c r="AF640" s="1">
        <v>11</v>
      </c>
      <c r="AG640" s="1">
        <v>67</v>
      </c>
      <c r="AH640" s="1">
        <v>2639</v>
      </c>
      <c r="AI640" s="11">
        <f t="shared" si="18"/>
        <v>7.2301369863013702</v>
      </c>
      <c r="AJ640" s="1">
        <v>0</v>
      </c>
      <c r="AK640" s="1">
        <v>0</v>
      </c>
      <c r="AL640" s="1">
        <v>0</v>
      </c>
      <c r="AM640" s="1">
        <v>1</v>
      </c>
      <c r="AN640" s="1">
        <v>0</v>
      </c>
      <c r="AO640" s="1">
        <v>0</v>
      </c>
      <c r="AP640" s="1">
        <v>0</v>
      </c>
      <c r="AQ640" s="1">
        <v>1</v>
      </c>
      <c r="AR640" s="1">
        <v>0</v>
      </c>
      <c r="AS640" s="1">
        <v>0</v>
      </c>
      <c r="AT640" s="1">
        <v>4</v>
      </c>
      <c r="AU640" s="1">
        <v>18</v>
      </c>
      <c r="AV640" s="1">
        <v>65488</v>
      </c>
    </row>
    <row r="641" spans="1:48" s="1" customFormat="1" x14ac:dyDescent="0.25">
      <c r="A641" s="1" t="str" cm="1">
        <f t="array" ref="A641">_xlfn.IFS(AG641&gt;=70,"70 and Older",AND(AG641&gt;=60,AG641&lt;70),"60-69",AND(AG641&gt;=50,AG641&lt;60),"50-59",AND(AG641&gt;=40,AG641&lt;50),"40-49",AND(AG641&gt;=30,AG641&lt;40),"30-39",AND(AG641&gt;=20,AG641&lt;30),"20-29")</f>
        <v>60-69</v>
      </c>
      <c r="B641" s="1" t="str" cm="1">
        <f t="array" ref="B641">_xlfn.IFS(AO641=1,$AO$1,AP641=1,$AP$1,AQ641=1,$AQ$1,AR641=1,$AR$1,AS641=1,$AS$1)</f>
        <v>Master</v>
      </c>
      <c r="C641" s="1" t="str" cm="1">
        <f t="array" ref="C641">_xlfn.IFS(AJ641=1,$AJ$1,AK641=1,$AK$1,AL641=1,$AL$1,AM641=1,$AM$1,AN641=1,$AN$1)</f>
        <v>Together</v>
      </c>
      <c r="D641" s="1">
        <v>1</v>
      </c>
      <c r="E641" s="1">
        <v>0</v>
      </c>
      <c r="F641" s="1" t="str" cm="1">
        <f t="array" ref="F641">_xlfn.IFS(AV641&lt;43783,"1.Low Income",AND(AV641&gt;=43783,AV641&lt;=64856),"2.Mid Income",AV641&gt;64856,"3.High Income")</f>
        <v>3.High Income</v>
      </c>
      <c r="G641" s="1" t="str" cm="1">
        <f t="array" ref="G641">_xlfn.IFS(AU641&lt;=30,"&lt;1 month",AND(AU641&gt;30,AU641&lt;=60),"1-2months",AU641&gt;60,"2months +")</f>
        <v>&lt;1 month</v>
      </c>
      <c r="H641" s="1" t="str" cm="1">
        <f t="array" ref="H641">_xlfn.IFS(AT641&lt;5,"&lt;5times",AND(AT641&gt;=5,AT641&lt;=10),"05-10times",AND(AT641&gt;=11,AT641&lt;=15),"11-15times",AT641&gt;=16,"16times or more")</f>
        <v>&lt;5times</v>
      </c>
      <c r="I641" s="1" t="s">
        <v>99</v>
      </c>
      <c r="J641" s="1" t="str">
        <f t="shared" si="19"/>
        <v>7-8 years</v>
      </c>
      <c r="K641" s="2">
        <v>15</v>
      </c>
      <c r="L641" s="2">
        <v>6</v>
      </c>
      <c r="M641" s="2">
        <v>20</v>
      </c>
      <c r="N641" s="2">
        <v>4</v>
      </c>
      <c r="O641" s="2">
        <v>5</v>
      </c>
      <c r="P641" s="2">
        <v>20</v>
      </c>
      <c r="Q641" s="8">
        <v>0</v>
      </c>
      <c r="R641" s="8">
        <v>0</v>
      </c>
      <c r="S641" s="8">
        <v>0</v>
      </c>
      <c r="T641" s="8">
        <v>0</v>
      </c>
      <c r="U641" s="8">
        <v>0</v>
      </c>
      <c r="V641" s="8">
        <v>0</v>
      </c>
      <c r="W641" s="6">
        <v>1</v>
      </c>
      <c r="X641" s="6">
        <v>3</v>
      </c>
      <c r="Y641" s="6">
        <v>1</v>
      </c>
      <c r="Z641" s="6">
        <v>2</v>
      </c>
      <c r="AB641" s="1">
        <v>73</v>
      </c>
      <c r="AC641" s="1">
        <v>49</v>
      </c>
      <c r="AD641" s="1">
        <v>0</v>
      </c>
      <c r="AE641" s="1">
        <v>3</v>
      </c>
      <c r="AF641" s="1">
        <v>11</v>
      </c>
      <c r="AG641" s="1">
        <v>64</v>
      </c>
      <c r="AH641" s="1">
        <v>2639</v>
      </c>
      <c r="AI641" s="11">
        <f t="shared" si="18"/>
        <v>7.2301369863013702</v>
      </c>
      <c r="AJ641" s="1">
        <v>0</v>
      </c>
      <c r="AK641" s="1">
        <v>0</v>
      </c>
      <c r="AL641" s="1">
        <v>0</v>
      </c>
      <c r="AM641" s="1">
        <v>1</v>
      </c>
      <c r="AN641" s="1">
        <v>0</v>
      </c>
      <c r="AO641" s="1">
        <v>0</v>
      </c>
      <c r="AP641" s="1">
        <v>0</v>
      </c>
      <c r="AQ641" s="1">
        <v>0</v>
      </c>
      <c r="AR641" s="1">
        <v>1</v>
      </c>
      <c r="AS641" s="1">
        <v>0</v>
      </c>
      <c r="AT641" s="1">
        <v>4</v>
      </c>
      <c r="AU641" s="1">
        <v>12</v>
      </c>
      <c r="AV641" s="1">
        <v>64866</v>
      </c>
    </row>
    <row r="642" spans="1:48" s="1" customFormat="1" x14ac:dyDescent="0.25">
      <c r="A642" s="1" t="str" cm="1">
        <f t="array" ref="A642">_xlfn.IFS(AG642&gt;=70,"70 and Older",AND(AG642&gt;=60,AG642&lt;70),"60-69",AND(AG642&gt;=50,AG642&lt;60),"50-59",AND(AG642&gt;=40,AG642&lt;50),"40-49",AND(AG642&gt;=30,AG642&lt;40),"30-39",AND(AG642&gt;=20,AG642&lt;30),"20-29")</f>
        <v>40-49</v>
      </c>
      <c r="B642" s="1" t="str" cm="1">
        <f t="array" ref="B642">_xlfn.IFS(AO642=1,$AO$1,AP642=1,$AP$1,AQ642=1,$AQ$1,AR642=1,$AR$1,AS642=1,$AS$1)</f>
        <v>PhD</v>
      </c>
      <c r="C642" s="1" t="str" cm="1">
        <f t="array" ref="C642">_xlfn.IFS(AJ642=1,$AJ$1,AK642=1,$AK$1,AL642=1,$AL$1,AM642=1,$AM$1,AN642=1,$AN$1)</f>
        <v>Divorced</v>
      </c>
      <c r="D642" s="1">
        <v>0</v>
      </c>
      <c r="E642" s="1">
        <v>1</v>
      </c>
      <c r="F642" s="1" t="str" cm="1">
        <f t="array" ref="F642">_xlfn.IFS(AV642&lt;43783,"1.Low Income",AND(AV642&gt;=43783,AV642&lt;=64856),"2.Mid Income",AV642&gt;64856,"3.High Income")</f>
        <v>3.High Income</v>
      </c>
      <c r="G642" s="1" t="str" cm="1">
        <f t="array" ref="G642">_xlfn.IFS(AU642&lt;=30,"&lt;1 month",AND(AU642&gt;30,AU642&lt;=60),"1-2months",AU642&gt;60,"2months +")</f>
        <v>2months +</v>
      </c>
      <c r="H642" s="1" t="str" cm="1">
        <f t="array" ref="H642">_xlfn.IFS(AT642&lt;5,"&lt;5times",AND(AT642&gt;=5,AT642&lt;=10),"05-10times",AND(AT642&gt;=11,AT642&lt;=15),"11-15times",AT642&gt;=16,"16times or more")</f>
        <v>&lt;5times</v>
      </c>
      <c r="I642" s="1" t="s">
        <v>99</v>
      </c>
      <c r="J642" s="1" t="str">
        <f t="shared" si="19"/>
        <v>7-8 years</v>
      </c>
      <c r="K642" s="2">
        <v>382</v>
      </c>
      <c r="L642" s="2">
        <v>114</v>
      </c>
      <c r="M642" s="2">
        <v>276</v>
      </c>
      <c r="N642" s="2">
        <v>75</v>
      </c>
      <c r="O642" s="2">
        <v>124</v>
      </c>
      <c r="P642" s="2">
        <v>38</v>
      </c>
      <c r="Q642" s="8">
        <v>0</v>
      </c>
      <c r="R642" s="8">
        <v>0</v>
      </c>
      <c r="S642" s="8">
        <v>0</v>
      </c>
      <c r="T642" s="8">
        <v>0</v>
      </c>
      <c r="U642" s="8">
        <v>0</v>
      </c>
      <c r="V642" s="8">
        <v>0</v>
      </c>
      <c r="W642" s="6">
        <v>2</v>
      </c>
      <c r="X642" s="6">
        <v>6</v>
      </c>
      <c r="Y642" s="6">
        <v>4</v>
      </c>
      <c r="Z642" s="6">
        <v>4</v>
      </c>
      <c r="AB642" s="1">
        <v>611</v>
      </c>
      <c r="AC642" s="1">
        <v>533</v>
      </c>
      <c r="AD642" s="1">
        <v>0</v>
      </c>
      <c r="AE642" s="1">
        <v>3</v>
      </c>
      <c r="AF642" s="1">
        <v>11</v>
      </c>
      <c r="AG642" s="1">
        <v>44</v>
      </c>
      <c r="AH642" s="1">
        <v>2638</v>
      </c>
      <c r="AI642" s="11">
        <f t="shared" ref="AI642:AI705" si="20">AH642/365</f>
        <v>7.2273972602739729</v>
      </c>
      <c r="AJ642" s="1">
        <v>1</v>
      </c>
      <c r="AK642" s="1">
        <v>0</v>
      </c>
      <c r="AL642" s="1">
        <v>0</v>
      </c>
      <c r="AM642" s="1">
        <v>0</v>
      </c>
      <c r="AN642" s="1">
        <v>0</v>
      </c>
      <c r="AO642" s="1">
        <v>0</v>
      </c>
      <c r="AP642" s="1">
        <v>0</v>
      </c>
      <c r="AQ642" s="1">
        <v>0</v>
      </c>
      <c r="AR642" s="1">
        <v>0</v>
      </c>
      <c r="AS642" s="1">
        <v>1</v>
      </c>
      <c r="AT642" s="1">
        <v>2</v>
      </c>
      <c r="AU642" s="1">
        <v>61</v>
      </c>
      <c r="AV642" s="1">
        <v>80695</v>
      </c>
    </row>
    <row r="643" spans="1:48" s="1" customFormat="1" x14ac:dyDescent="0.25">
      <c r="A643" s="1" t="str" cm="1">
        <f t="array" ref="A643">_xlfn.IFS(AG643&gt;=70,"70 and Older",AND(AG643&gt;=60,AG643&lt;70),"60-69",AND(AG643&gt;=50,AG643&lt;60),"50-59",AND(AG643&gt;=40,AG643&lt;50),"40-49",AND(AG643&gt;=30,AG643&lt;40),"30-39",AND(AG643&gt;=20,AG643&lt;30),"20-29")</f>
        <v>40-49</v>
      </c>
      <c r="B643" s="1" t="str" cm="1">
        <f t="array" ref="B643">_xlfn.IFS(AO643=1,$AO$1,AP643=1,$AP$1,AQ643=1,$AQ$1,AR643=1,$AR$1,AS643=1,$AS$1)</f>
        <v>PhD</v>
      </c>
      <c r="C643" s="1" t="str" cm="1">
        <f t="array" ref="C643">_xlfn.IFS(AJ643=1,$AJ$1,AK643=1,$AK$1,AL643=1,$AL$1,AM643=1,$AM$1,AN643=1,$AN$1)</f>
        <v>Married</v>
      </c>
      <c r="D643" s="1">
        <v>0</v>
      </c>
      <c r="E643" s="1">
        <v>0</v>
      </c>
      <c r="F643" s="1" t="str" cm="1">
        <f t="array" ref="F643">_xlfn.IFS(AV643&lt;43783,"1.Low Income",AND(AV643&gt;=43783,AV643&lt;=64856),"2.Mid Income",AV643&gt;64856,"3.High Income")</f>
        <v>3.High Income</v>
      </c>
      <c r="G643" s="1" t="str" cm="1">
        <f t="array" ref="G643">_xlfn.IFS(AU643&lt;=30,"&lt;1 month",AND(AU643&gt;30,AU643&lt;=60),"1-2months",AU643&gt;60,"2months +")</f>
        <v>&lt;1 month</v>
      </c>
      <c r="H643" s="1" t="str" cm="1">
        <f t="array" ref="H643">_xlfn.IFS(AT643&lt;5,"&lt;5times",AND(AT643&gt;=5,AT643&lt;=10),"05-10times",AND(AT643&gt;=11,AT643&lt;=15),"11-15times",AT643&gt;=16,"16times or more")</f>
        <v>&lt;5times</v>
      </c>
      <c r="I643" s="1" t="s">
        <v>99</v>
      </c>
      <c r="J643" s="1" t="str">
        <f t="shared" ref="J643:J706" si="21">IF(AI643&gt;7,"7-8 years",IF(AND(AI643&gt;6,AI643&lt;=7),"6-7 years",IF(AI643&lt;=6,"4-6 years","invalid")))</f>
        <v>7-8 years</v>
      </c>
      <c r="K643" s="2">
        <v>112</v>
      </c>
      <c r="L643" s="2">
        <v>1</v>
      </c>
      <c r="M643" s="2">
        <v>54</v>
      </c>
      <c r="N643" s="2">
        <v>7</v>
      </c>
      <c r="O643" s="2">
        <v>7</v>
      </c>
      <c r="P643" s="2">
        <v>36</v>
      </c>
      <c r="Q643" s="8">
        <v>0</v>
      </c>
      <c r="R643" s="8">
        <v>0</v>
      </c>
      <c r="S643" s="8">
        <v>0</v>
      </c>
      <c r="T643" s="8">
        <v>0</v>
      </c>
      <c r="U643" s="8">
        <v>0</v>
      </c>
      <c r="V643" s="8">
        <v>0</v>
      </c>
      <c r="W643" s="6">
        <v>1</v>
      </c>
      <c r="X643" s="6">
        <v>3</v>
      </c>
      <c r="Y643" s="6">
        <v>2</v>
      </c>
      <c r="Z643" s="6">
        <v>4</v>
      </c>
      <c r="AB643" s="1">
        <v>537</v>
      </c>
      <c r="AC643" s="1">
        <v>532</v>
      </c>
      <c r="AD643" s="1">
        <v>1</v>
      </c>
      <c r="AE643" s="1">
        <v>3</v>
      </c>
      <c r="AF643" s="1">
        <v>11</v>
      </c>
      <c r="AG643" s="1">
        <v>48</v>
      </c>
      <c r="AH643" s="1">
        <v>2638</v>
      </c>
      <c r="AI643" s="11">
        <f t="shared" si="20"/>
        <v>7.2273972602739729</v>
      </c>
      <c r="AJ643" s="1">
        <v>0</v>
      </c>
      <c r="AK643" s="1">
        <v>1</v>
      </c>
      <c r="AL643" s="1">
        <v>0</v>
      </c>
      <c r="AM643" s="1">
        <v>0</v>
      </c>
      <c r="AN643" s="1">
        <v>0</v>
      </c>
      <c r="AO643" s="1">
        <v>0</v>
      </c>
      <c r="AP643" s="1">
        <v>0</v>
      </c>
      <c r="AQ643" s="1">
        <v>0</v>
      </c>
      <c r="AR643" s="1">
        <v>0</v>
      </c>
      <c r="AS643" s="1">
        <v>1</v>
      </c>
      <c r="AT643" s="1">
        <v>2</v>
      </c>
      <c r="AU643" s="1">
        <v>13</v>
      </c>
      <c r="AV643" s="1">
        <v>79930</v>
      </c>
    </row>
    <row r="644" spans="1:48" s="1" customFormat="1" x14ac:dyDescent="0.25">
      <c r="A644" s="1" t="str" cm="1">
        <f t="array" ref="A644">_xlfn.IFS(AG644&gt;=70,"70 and Older",AND(AG644&gt;=60,AG644&lt;70),"60-69",AND(AG644&gt;=50,AG644&lt;60),"50-59",AND(AG644&gt;=40,AG644&lt;50),"40-49",AND(AG644&gt;=30,AG644&lt;40),"30-39",AND(AG644&gt;=20,AG644&lt;30),"20-29")</f>
        <v>40-49</v>
      </c>
      <c r="B644" s="1" t="str" cm="1">
        <f t="array" ref="B644">_xlfn.IFS(AO644=1,$AO$1,AP644=1,$AP$1,AQ644=1,$AQ$1,AR644=1,$AR$1,AS644=1,$AS$1)</f>
        <v>Graduation</v>
      </c>
      <c r="C644" s="1" t="str" cm="1">
        <f t="array" ref="C644">_xlfn.IFS(AJ644=1,$AJ$1,AK644=1,$AK$1,AL644=1,$AL$1,AM644=1,$AM$1,AN644=1,$AN$1)</f>
        <v>Single</v>
      </c>
      <c r="D644" s="1">
        <v>1</v>
      </c>
      <c r="E644" s="1">
        <v>0</v>
      </c>
      <c r="F644" s="1" t="str" cm="1">
        <f t="array" ref="F644">_xlfn.IFS(AV644&lt;43783,"1.Low Income",AND(AV644&gt;=43783,AV644&lt;=64856),"2.Mid Income",AV644&gt;64856,"3.High Income")</f>
        <v>2.Mid Income</v>
      </c>
      <c r="G644" s="1" t="str" cm="1">
        <f t="array" ref="G644">_xlfn.IFS(AU644&lt;=30,"&lt;1 month",AND(AU644&gt;30,AU644&lt;=60),"1-2months",AU644&gt;60,"2months +")</f>
        <v>1-2months</v>
      </c>
      <c r="H644" s="1" t="str" cm="1">
        <f t="array" ref="H644">_xlfn.IFS(AT644&lt;5,"&lt;5times",AND(AT644&gt;=5,AT644&lt;=10),"05-10times",AND(AT644&gt;=11,AT644&lt;=15),"11-15times",AT644&gt;=16,"16times or more")</f>
        <v>&lt;5times</v>
      </c>
      <c r="I644" s="1" t="s">
        <v>99</v>
      </c>
      <c r="J644" s="1" t="str">
        <f t="shared" si="21"/>
        <v>7-8 years</v>
      </c>
      <c r="K644" s="2">
        <v>6</v>
      </c>
      <c r="L644" s="2">
        <v>3</v>
      </c>
      <c r="M644" s="2">
        <v>14</v>
      </c>
      <c r="N644" s="2">
        <v>15</v>
      </c>
      <c r="O644" s="2">
        <v>7</v>
      </c>
      <c r="P644" s="2">
        <v>36</v>
      </c>
      <c r="Q644" s="8">
        <v>0</v>
      </c>
      <c r="R644" s="8">
        <v>0</v>
      </c>
      <c r="S644" s="8">
        <v>0</v>
      </c>
      <c r="T644" s="8">
        <v>0</v>
      </c>
      <c r="U644" s="8">
        <v>0</v>
      </c>
      <c r="V644" s="8">
        <v>0</v>
      </c>
      <c r="W644" s="6">
        <v>3</v>
      </c>
      <c r="X644" s="6">
        <v>3</v>
      </c>
      <c r="Y644" s="6">
        <v>1</v>
      </c>
      <c r="Z644" s="6">
        <v>2</v>
      </c>
      <c r="AB644" s="1">
        <v>252</v>
      </c>
      <c r="AC644" s="1">
        <v>225</v>
      </c>
      <c r="AD644" s="1">
        <v>0</v>
      </c>
      <c r="AE644" s="1">
        <v>3</v>
      </c>
      <c r="AF644" s="1">
        <v>11</v>
      </c>
      <c r="AG644" s="1">
        <v>42</v>
      </c>
      <c r="AH644" s="1">
        <v>2638</v>
      </c>
      <c r="AI644" s="11">
        <f t="shared" si="20"/>
        <v>7.2273972602739729</v>
      </c>
      <c r="AJ644" s="1">
        <v>0</v>
      </c>
      <c r="AK644" s="1">
        <v>0</v>
      </c>
      <c r="AL644" s="1">
        <v>1</v>
      </c>
      <c r="AM644" s="1">
        <v>0</v>
      </c>
      <c r="AN644" s="1">
        <v>0</v>
      </c>
      <c r="AO644" s="1">
        <v>0</v>
      </c>
      <c r="AP644" s="1">
        <v>0</v>
      </c>
      <c r="AQ644" s="1">
        <v>1</v>
      </c>
      <c r="AR644" s="1">
        <v>0</v>
      </c>
      <c r="AS644" s="1">
        <v>0</v>
      </c>
      <c r="AT644" s="1">
        <v>4</v>
      </c>
      <c r="AU644" s="1">
        <v>33</v>
      </c>
      <c r="AV644" s="1">
        <v>64140</v>
      </c>
    </row>
    <row r="645" spans="1:48" s="1" customFormat="1" x14ac:dyDescent="0.25">
      <c r="A645" s="1" t="str" cm="1">
        <f t="array" ref="A645">_xlfn.IFS(AG645&gt;=70,"70 and Older",AND(AG645&gt;=60,AG645&lt;70),"60-69",AND(AG645&gt;=50,AG645&lt;60),"50-59",AND(AG645&gt;=40,AG645&lt;50),"40-49",AND(AG645&gt;=30,AG645&lt;40),"30-39",AND(AG645&gt;=20,AG645&lt;30),"20-29")</f>
        <v>30-39</v>
      </c>
      <c r="B645" s="1" t="str" cm="1">
        <f t="array" ref="B645">_xlfn.IFS(AO645=1,$AO$1,AP645=1,$AP$1,AQ645=1,$AQ$1,AR645=1,$AR$1,AS645=1,$AS$1)</f>
        <v>2nd Cycle</v>
      </c>
      <c r="C645" s="1" t="str" cm="1">
        <f t="array" ref="C645">_xlfn.IFS(AJ645=1,$AJ$1,AK645=1,$AK$1,AL645=1,$AL$1,AM645=1,$AM$1,AN645=1,$AN$1)</f>
        <v>Divorced</v>
      </c>
      <c r="D645" s="1">
        <v>0</v>
      </c>
      <c r="E645" s="1">
        <v>0</v>
      </c>
      <c r="F645" s="1" t="str" cm="1">
        <f t="array" ref="F645">_xlfn.IFS(AV645&lt;43783,"1.Low Income",AND(AV645&gt;=43783,AV645&lt;=64856),"2.Mid Income",AV645&gt;64856,"3.High Income")</f>
        <v>2.Mid Income</v>
      </c>
      <c r="G645" s="1" t="str" cm="1">
        <f t="array" ref="G645">_xlfn.IFS(AU645&lt;=30,"&lt;1 month",AND(AU645&gt;30,AU645&lt;=60),"1-2months",AU645&gt;60,"2months +")</f>
        <v>&lt;1 month</v>
      </c>
      <c r="H645" s="1" t="str" cm="1">
        <f t="array" ref="H645">_xlfn.IFS(AT645&lt;5,"&lt;5times",AND(AT645&gt;=5,AT645&lt;=10),"05-10times",AND(AT645&gt;=11,AT645&lt;=15),"11-15times",AT645&gt;=16,"16times or more")</f>
        <v>05-10times</v>
      </c>
      <c r="I645" s="1" t="s">
        <v>99</v>
      </c>
      <c r="J645" s="1" t="str">
        <f t="shared" si="21"/>
        <v>7-8 years</v>
      </c>
      <c r="K645" s="2">
        <v>51</v>
      </c>
      <c r="L645" s="2">
        <v>4</v>
      </c>
      <c r="M645" s="2">
        <v>50</v>
      </c>
      <c r="N645" s="2">
        <v>12</v>
      </c>
      <c r="O645" s="2">
        <v>1</v>
      </c>
      <c r="P645" s="2">
        <v>49</v>
      </c>
      <c r="Q645" s="8">
        <v>0</v>
      </c>
      <c r="R645" s="8">
        <v>0</v>
      </c>
      <c r="S645" s="8">
        <v>0</v>
      </c>
      <c r="T645" s="8">
        <v>0</v>
      </c>
      <c r="U645" s="8">
        <v>0</v>
      </c>
      <c r="V645" s="8">
        <v>1</v>
      </c>
      <c r="W645" s="6">
        <v>1</v>
      </c>
      <c r="X645" s="6">
        <v>4</v>
      </c>
      <c r="Y645" s="6">
        <v>0</v>
      </c>
      <c r="Z645" s="6">
        <v>3</v>
      </c>
      <c r="AB645" s="1">
        <v>24</v>
      </c>
      <c r="AC645" s="1">
        <v>16</v>
      </c>
      <c r="AD645" s="1">
        <v>0</v>
      </c>
      <c r="AE645" s="1">
        <v>3</v>
      </c>
      <c r="AF645" s="1">
        <v>11</v>
      </c>
      <c r="AG645" s="1">
        <v>32</v>
      </c>
      <c r="AH645" s="1">
        <v>2638</v>
      </c>
      <c r="AI645" s="11">
        <f t="shared" si="20"/>
        <v>7.2273972602739729</v>
      </c>
      <c r="AJ645" s="1">
        <v>1</v>
      </c>
      <c r="AK645" s="1">
        <v>0</v>
      </c>
      <c r="AL645" s="1">
        <v>0</v>
      </c>
      <c r="AM645" s="1">
        <v>0</v>
      </c>
      <c r="AN645" s="1">
        <v>0</v>
      </c>
      <c r="AO645" s="1">
        <v>1</v>
      </c>
      <c r="AP645" s="1">
        <v>0</v>
      </c>
      <c r="AQ645" s="1">
        <v>0</v>
      </c>
      <c r="AR645" s="1">
        <v>0</v>
      </c>
      <c r="AS645" s="1">
        <v>0</v>
      </c>
      <c r="AT645" s="1">
        <v>5</v>
      </c>
      <c r="AU645" s="1">
        <v>25</v>
      </c>
      <c r="AV645" s="1">
        <v>61014</v>
      </c>
    </row>
    <row r="646" spans="1:48" s="1" customFormat="1" x14ac:dyDescent="0.25">
      <c r="A646" s="1" t="str" cm="1">
        <f t="array" ref="A646">_xlfn.IFS(AG646&gt;=70,"70 and Older",AND(AG646&gt;=60,AG646&lt;70),"60-69",AND(AG646&gt;=50,AG646&lt;60),"50-59",AND(AG646&gt;=40,AG646&lt;50),"40-49",AND(AG646&gt;=30,AG646&lt;40),"30-39",AND(AG646&gt;=20,AG646&lt;30),"20-29")</f>
        <v>50-59</v>
      </c>
      <c r="B646" s="1" t="str" cm="1">
        <f t="array" ref="B646">_xlfn.IFS(AO646=1,$AO$1,AP646=1,$AP$1,AQ646=1,$AQ$1,AR646=1,$AR$1,AS646=1,$AS$1)</f>
        <v>Master</v>
      </c>
      <c r="C646" s="1" t="str" cm="1">
        <f t="array" ref="C646">_xlfn.IFS(AJ646=1,$AJ$1,AK646=1,$AK$1,AL646=1,$AL$1,AM646=1,$AM$1,AN646=1,$AN$1)</f>
        <v>Together</v>
      </c>
      <c r="D646" s="1">
        <v>0</v>
      </c>
      <c r="E646" s="1">
        <v>0</v>
      </c>
      <c r="F646" s="1" t="str" cm="1">
        <f t="array" ref="F646">_xlfn.IFS(AV646&lt;43783,"1.Low Income",AND(AV646&gt;=43783,AV646&lt;=64856),"2.Mid Income",AV646&gt;64856,"3.High Income")</f>
        <v>3.High Income</v>
      </c>
      <c r="G646" s="1" t="str" cm="1">
        <f t="array" ref="G646">_xlfn.IFS(AU646&lt;=30,"&lt;1 month",AND(AU646&gt;30,AU646&lt;=60),"1-2months",AU646&gt;60,"2months +")</f>
        <v>2months +</v>
      </c>
      <c r="H646" s="1" t="str" cm="1">
        <f t="array" ref="H646">_xlfn.IFS(AT646&lt;5,"&lt;5times",AND(AT646&gt;=5,AT646&lt;=10),"05-10times",AND(AT646&gt;=11,AT646&lt;=15),"11-15times",AT646&gt;=16,"16times or more")</f>
        <v>&lt;5times</v>
      </c>
      <c r="I646" s="1" t="s">
        <v>99</v>
      </c>
      <c r="J646" s="1" t="str">
        <f t="shared" si="21"/>
        <v>7-8 years</v>
      </c>
      <c r="K646" s="2">
        <v>1142</v>
      </c>
      <c r="L646" s="2">
        <v>51</v>
      </c>
      <c r="M646" s="2">
        <v>415</v>
      </c>
      <c r="N646" s="2">
        <v>90</v>
      </c>
      <c r="O646" s="2">
        <v>69</v>
      </c>
      <c r="P646" s="2">
        <v>37</v>
      </c>
      <c r="Q646" s="8">
        <v>1</v>
      </c>
      <c r="R646" s="8">
        <v>0</v>
      </c>
      <c r="S646" s="8">
        <v>1</v>
      </c>
      <c r="T646" s="8">
        <v>0</v>
      </c>
      <c r="U646" s="8">
        <v>0</v>
      </c>
      <c r="V646" s="8">
        <v>0</v>
      </c>
      <c r="W646" s="6">
        <v>1</v>
      </c>
      <c r="X646" s="6">
        <v>7</v>
      </c>
      <c r="Y646" s="6">
        <v>8</v>
      </c>
      <c r="Z646" s="6">
        <v>11</v>
      </c>
      <c r="AB646" s="1">
        <v>910</v>
      </c>
      <c r="AC646" s="1">
        <v>856</v>
      </c>
      <c r="AD646" s="1">
        <v>0</v>
      </c>
      <c r="AE646" s="1">
        <v>3</v>
      </c>
      <c r="AF646" s="1">
        <v>11</v>
      </c>
      <c r="AG646" s="1">
        <v>59</v>
      </c>
      <c r="AH646" s="1">
        <v>2637</v>
      </c>
      <c r="AI646" s="11">
        <f t="shared" si="20"/>
        <v>7.2246575342465755</v>
      </c>
      <c r="AJ646" s="1">
        <v>0</v>
      </c>
      <c r="AK646" s="1">
        <v>0</v>
      </c>
      <c r="AL646" s="1">
        <v>0</v>
      </c>
      <c r="AM646" s="1">
        <v>1</v>
      </c>
      <c r="AN646" s="1">
        <v>0</v>
      </c>
      <c r="AO646" s="1">
        <v>0</v>
      </c>
      <c r="AP646" s="1">
        <v>0</v>
      </c>
      <c r="AQ646" s="1">
        <v>0</v>
      </c>
      <c r="AR646" s="1">
        <v>1</v>
      </c>
      <c r="AS646" s="1">
        <v>0</v>
      </c>
      <c r="AT646" s="1">
        <v>2</v>
      </c>
      <c r="AU646" s="1">
        <v>61</v>
      </c>
      <c r="AV646" s="1">
        <v>81702</v>
      </c>
    </row>
    <row r="647" spans="1:48" s="1" customFormat="1" x14ac:dyDescent="0.25">
      <c r="A647" s="1" t="str" cm="1">
        <f t="array" ref="A647">_xlfn.IFS(AG647&gt;=70,"70 and Older",AND(AG647&gt;=60,AG647&lt;70),"60-69",AND(AG647&gt;=50,AG647&lt;60),"50-59",AND(AG647&gt;=40,AG647&lt;50),"40-49",AND(AG647&gt;=30,AG647&lt;40),"30-39",AND(AG647&gt;=20,AG647&lt;30),"20-29")</f>
        <v>50-59</v>
      </c>
      <c r="B647" s="1" t="str" cm="1">
        <f t="array" ref="B647">_xlfn.IFS(AO647=1,$AO$1,AP647=1,$AP$1,AQ647=1,$AQ$1,AR647=1,$AR$1,AS647=1,$AS$1)</f>
        <v>Master</v>
      </c>
      <c r="C647" s="1" t="str" cm="1">
        <f t="array" ref="C647">_xlfn.IFS(AJ647=1,$AJ$1,AK647=1,$AK$1,AL647=1,$AL$1,AM647=1,$AM$1,AN647=1,$AN$1)</f>
        <v>Together</v>
      </c>
      <c r="D647" s="1">
        <v>0</v>
      </c>
      <c r="E647" s="1">
        <v>0</v>
      </c>
      <c r="F647" s="1" t="str" cm="1">
        <f t="array" ref="F647">_xlfn.IFS(AV647&lt;43783,"1.Low Income",AND(AV647&gt;=43783,AV647&lt;=64856),"2.Mid Income",AV647&gt;64856,"3.High Income")</f>
        <v>3.High Income</v>
      </c>
      <c r="G647" s="1" t="str" cm="1">
        <f t="array" ref="G647">_xlfn.IFS(AU647&lt;=30,"&lt;1 month",AND(AU647&gt;30,AU647&lt;=60),"1-2months",AU647&gt;60,"2months +")</f>
        <v>1-2months</v>
      </c>
      <c r="H647" s="1" t="str" cm="1">
        <f t="array" ref="H647">_xlfn.IFS(AT647&lt;5,"&lt;5times",AND(AT647&gt;=5,AT647&lt;=10),"05-10times",AND(AT647&gt;=11,AT647&lt;=15),"11-15times",AT647&gt;=16,"16times or more")</f>
        <v>&lt;5times</v>
      </c>
      <c r="I647" s="1" t="s">
        <v>99</v>
      </c>
      <c r="J647" s="1" t="str">
        <f t="shared" si="21"/>
        <v>7-8 years</v>
      </c>
      <c r="K647" s="2">
        <v>982</v>
      </c>
      <c r="L647" s="2">
        <v>73</v>
      </c>
      <c r="M647" s="2">
        <v>351</v>
      </c>
      <c r="N647" s="2">
        <v>56</v>
      </c>
      <c r="O647" s="2">
        <v>14</v>
      </c>
      <c r="P647" s="2">
        <v>175</v>
      </c>
      <c r="Q647" s="8">
        <v>0</v>
      </c>
      <c r="R647" s="8">
        <v>0</v>
      </c>
      <c r="S647" s="8">
        <v>1</v>
      </c>
      <c r="T647" s="8">
        <v>0</v>
      </c>
      <c r="U647" s="8">
        <v>0</v>
      </c>
      <c r="V647" s="8">
        <v>0</v>
      </c>
      <c r="W647" s="6">
        <v>1</v>
      </c>
      <c r="X647" s="6">
        <v>2</v>
      </c>
      <c r="Y647" s="6">
        <v>4</v>
      </c>
      <c r="Z647" s="6">
        <v>6</v>
      </c>
      <c r="AB647" s="1">
        <v>910</v>
      </c>
      <c r="AC647" s="1">
        <v>856</v>
      </c>
      <c r="AD647" s="1">
        <v>0</v>
      </c>
      <c r="AE647" s="1">
        <v>3</v>
      </c>
      <c r="AF647" s="1">
        <v>11</v>
      </c>
      <c r="AG647" s="1">
        <v>59</v>
      </c>
      <c r="AH647" s="1">
        <v>2637</v>
      </c>
      <c r="AI647" s="11">
        <f t="shared" si="20"/>
        <v>7.2246575342465755</v>
      </c>
      <c r="AJ647" s="1">
        <v>0</v>
      </c>
      <c r="AK647" s="1">
        <v>0</v>
      </c>
      <c r="AL647" s="1">
        <v>0</v>
      </c>
      <c r="AM647" s="1">
        <v>1</v>
      </c>
      <c r="AN647" s="1">
        <v>0</v>
      </c>
      <c r="AO647" s="1">
        <v>0</v>
      </c>
      <c r="AP647" s="1">
        <v>0</v>
      </c>
      <c r="AQ647" s="1">
        <v>0</v>
      </c>
      <c r="AR647" s="1">
        <v>1</v>
      </c>
      <c r="AS647" s="1">
        <v>0</v>
      </c>
      <c r="AT647" s="1">
        <v>2</v>
      </c>
      <c r="AU647" s="1">
        <v>58</v>
      </c>
      <c r="AV647" s="1">
        <v>75777</v>
      </c>
    </row>
    <row r="648" spans="1:48" s="1" customFormat="1" x14ac:dyDescent="0.25">
      <c r="A648" s="1" t="str" cm="1">
        <f t="array" ref="A648">_xlfn.IFS(AG648&gt;=70,"70 and Older",AND(AG648&gt;=60,AG648&lt;70),"60-69",AND(AG648&gt;=50,AG648&lt;60),"50-59",AND(AG648&gt;=40,AG648&lt;50),"40-49",AND(AG648&gt;=30,AG648&lt;40),"30-39",AND(AG648&gt;=20,AG648&lt;30),"20-29")</f>
        <v>50-59</v>
      </c>
      <c r="B648" s="1" t="str" cm="1">
        <f t="array" ref="B648">_xlfn.IFS(AO648=1,$AO$1,AP648=1,$AP$1,AQ648=1,$AQ$1,AR648=1,$AR$1,AS648=1,$AS$1)</f>
        <v>Graduation</v>
      </c>
      <c r="C648" s="1" t="str" cm="1">
        <f t="array" ref="C648">_xlfn.IFS(AJ648=1,$AJ$1,AK648=1,$AK$1,AL648=1,$AL$1,AM648=1,$AM$1,AN648=1,$AN$1)</f>
        <v>Single</v>
      </c>
      <c r="D648" s="1">
        <v>1</v>
      </c>
      <c r="E648" s="1">
        <v>0</v>
      </c>
      <c r="F648" s="1" t="str" cm="1">
        <f t="array" ref="F648">_xlfn.IFS(AV648&lt;43783,"1.Low Income",AND(AV648&gt;=43783,AV648&lt;=64856),"2.Mid Income",AV648&gt;64856,"3.High Income")</f>
        <v>3.High Income</v>
      </c>
      <c r="G648" s="1" t="str" cm="1">
        <f t="array" ref="G648">_xlfn.IFS(AU648&lt;=30,"&lt;1 month",AND(AU648&gt;30,AU648&lt;=60),"1-2months",AU648&gt;60,"2months +")</f>
        <v>1-2months</v>
      </c>
      <c r="H648" s="1" t="str" cm="1">
        <f t="array" ref="H648">_xlfn.IFS(AT648&lt;5,"&lt;5times",AND(AT648&gt;=5,AT648&lt;=10),"05-10times",AND(AT648&gt;=11,AT648&lt;=15),"11-15times",AT648&gt;=16,"16times or more")</f>
        <v>&lt;5times</v>
      </c>
      <c r="I648" s="1" t="s">
        <v>99</v>
      </c>
      <c r="J648" s="1" t="str">
        <f t="shared" si="21"/>
        <v>7-8 years</v>
      </c>
      <c r="K648" s="2">
        <v>10</v>
      </c>
      <c r="L648" s="2">
        <v>2</v>
      </c>
      <c r="M648" s="2">
        <v>15</v>
      </c>
      <c r="N648" s="2">
        <v>2</v>
      </c>
      <c r="O648" s="2">
        <v>1</v>
      </c>
      <c r="P648" s="2">
        <v>6</v>
      </c>
      <c r="Q648" s="8">
        <v>0</v>
      </c>
      <c r="R648" s="8">
        <v>0</v>
      </c>
      <c r="S648" s="8">
        <v>0</v>
      </c>
      <c r="T648" s="8">
        <v>0</v>
      </c>
      <c r="U648" s="8">
        <v>0</v>
      </c>
      <c r="V648" s="8">
        <v>0</v>
      </c>
      <c r="W648" s="6">
        <v>2</v>
      </c>
      <c r="X648" s="6">
        <v>2</v>
      </c>
      <c r="Y648" s="6">
        <v>0</v>
      </c>
      <c r="Z648" s="6">
        <v>3</v>
      </c>
      <c r="AB648" s="1">
        <v>22</v>
      </c>
      <c r="AC648" s="1">
        <v>19</v>
      </c>
      <c r="AD648" s="1">
        <v>0</v>
      </c>
      <c r="AE648" s="1">
        <v>3</v>
      </c>
      <c r="AF648" s="1">
        <v>11</v>
      </c>
      <c r="AG648" s="1">
        <v>50</v>
      </c>
      <c r="AH648" s="1">
        <v>2637</v>
      </c>
      <c r="AI648" s="11">
        <f t="shared" si="20"/>
        <v>7.2246575342465755</v>
      </c>
      <c r="AJ648" s="1">
        <v>0</v>
      </c>
      <c r="AK648" s="1">
        <v>0</v>
      </c>
      <c r="AL648" s="1">
        <v>1</v>
      </c>
      <c r="AM648" s="1">
        <v>0</v>
      </c>
      <c r="AN648" s="1">
        <v>0</v>
      </c>
      <c r="AO648" s="1">
        <v>0</v>
      </c>
      <c r="AP648" s="1">
        <v>0</v>
      </c>
      <c r="AQ648" s="1">
        <v>1</v>
      </c>
      <c r="AR648" s="1">
        <v>0</v>
      </c>
      <c r="AS648" s="1">
        <v>0</v>
      </c>
      <c r="AT648" s="1">
        <v>4</v>
      </c>
      <c r="AU648" s="1">
        <v>36</v>
      </c>
      <c r="AV648" s="1">
        <v>68487</v>
      </c>
    </row>
    <row r="649" spans="1:48" s="1" customFormat="1" x14ac:dyDescent="0.25">
      <c r="A649" s="1" t="str" cm="1">
        <f t="array" ref="A649">_xlfn.IFS(AG649&gt;=70,"70 and Older",AND(AG649&gt;=60,AG649&lt;70),"60-69",AND(AG649&gt;=50,AG649&lt;60),"50-59",AND(AG649&gt;=40,AG649&lt;50),"40-49",AND(AG649&gt;=30,AG649&lt;40),"30-39",AND(AG649&gt;=20,AG649&lt;30),"20-29")</f>
        <v>60-69</v>
      </c>
      <c r="B649" s="1" t="str" cm="1">
        <f t="array" ref="B649">_xlfn.IFS(AO649=1,$AO$1,AP649=1,$AP$1,AQ649=1,$AQ$1,AR649=1,$AR$1,AS649=1,$AS$1)</f>
        <v>Graduation</v>
      </c>
      <c r="C649" s="1" t="str" cm="1">
        <f t="array" ref="C649">_xlfn.IFS(AJ649=1,$AJ$1,AK649=1,$AK$1,AL649=1,$AL$1,AM649=1,$AM$1,AN649=1,$AN$1)</f>
        <v>Married</v>
      </c>
      <c r="D649" s="1">
        <v>2</v>
      </c>
      <c r="E649" s="1">
        <v>1</v>
      </c>
      <c r="F649" s="1" t="str" cm="1">
        <f t="array" ref="F649">_xlfn.IFS(AV649&lt;43783,"1.Low Income",AND(AV649&gt;=43783,AV649&lt;=64856),"2.Mid Income",AV649&gt;64856,"3.High Income")</f>
        <v>3.High Income</v>
      </c>
      <c r="G649" s="1" t="str" cm="1">
        <f t="array" ref="G649">_xlfn.IFS(AU649&lt;=30,"&lt;1 month",AND(AU649&gt;30,AU649&lt;=60),"1-2months",AU649&gt;60,"2months +")</f>
        <v>2months +</v>
      </c>
      <c r="H649" s="1" t="str" cm="1">
        <f t="array" ref="H649">_xlfn.IFS(AT649&lt;5,"&lt;5times",AND(AT649&gt;=5,AT649&lt;=10),"05-10times",AND(AT649&gt;=11,AT649&lt;=15),"11-15times",AT649&gt;=16,"16times or more")</f>
        <v>&lt;5times</v>
      </c>
      <c r="I649" s="1" t="s">
        <v>99</v>
      </c>
      <c r="J649" s="1" t="str">
        <f t="shared" si="21"/>
        <v>7-8 years</v>
      </c>
      <c r="K649" s="2">
        <v>30</v>
      </c>
      <c r="L649" s="2">
        <v>5</v>
      </c>
      <c r="M649" s="2">
        <v>22</v>
      </c>
      <c r="N649" s="2">
        <v>8</v>
      </c>
      <c r="O649" s="2">
        <v>9</v>
      </c>
      <c r="P649" s="2">
        <v>28</v>
      </c>
      <c r="Q649" s="8">
        <v>0</v>
      </c>
      <c r="R649" s="8">
        <v>0</v>
      </c>
      <c r="S649" s="8">
        <v>0</v>
      </c>
      <c r="T649" s="8">
        <v>0</v>
      </c>
      <c r="U649" s="8">
        <v>0</v>
      </c>
      <c r="V649" s="8">
        <v>0</v>
      </c>
      <c r="W649" s="6">
        <v>4</v>
      </c>
      <c r="X649" s="6">
        <v>2</v>
      </c>
      <c r="Y649" s="6">
        <v>1</v>
      </c>
      <c r="Z649" s="6">
        <v>4</v>
      </c>
      <c r="AB649" s="1">
        <v>38</v>
      </c>
      <c r="AC649" s="1">
        <v>33</v>
      </c>
      <c r="AD649" s="1">
        <v>0</v>
      </c>
      <c r="AE649" s="1">
        <v>3</v>
      </c>
      <c r="AF649" s="1">
        <v>11</v>
      </c>
      <c r="AG649" s="1">
        <v>69</v>
      </c>
      <c r="AH649" s="1">
        <v>2636</v>
      </c>
      <c r="AI649" s="11">
        <f t="shared" si="20"/>
        <v>7.2219178082191782</v>
      </c>
      <c r="AJ649" s="1">
        <v>0</v>
      </c>
      <c r="AK649" s="1">
        <v>1</v>
      </c>
      <c r="AL649" s="1">
        <v>0</v>
      </c>
      <c r="AM649" s="1">
        <v>0</v>
      </c>
      <c r="AN649" s="1">
        <v>0</v>
      </c>
      <c r="AO649" s="1">
        <v>0</v>
      </c>
      <c r="AP649" s="1">
        <v>0</v>
      </c>
      <c r="AQ649" s="1">
        <v>1</v>
      </c>
      <c r="AR649" s="1">
        <v>0</v>
      </c>
      <c r="AS649" s="1">
        <v>0</v>
      </c>
      <c r="AT649" s="1">
        <v>4</v>
      </c>
      <c r="AU649" s="1">
        <v>84</v>
      </c>
      <c r="AV649" s="1">
        <v>69084</v>
      </c>
    </row>
    <row r="650" spans="1:48" s="1" customFormat="1" x14ac:dyDescent="0.25">
      <c r="A650" s="1" t="str" cm="1">
        <f t="array" ref="A650">_xlfn.IFS(AG650&gt;=70,"70 and Older",AND(AG650&gt;=60,AG650&lt;70),"60-69",AND(AG650&gt;=50,AG650&lt;60),"50-59",AND(AG650&gt;=40,AG650&lt;50),"40-49",AND(AG650&gt;=30,AG650&lt;40),"30-39",AND(AG650&gt;=20,AG650&lt;30),"20-29")</f>
        <v>70 and Older</v>
      </c>
      <c r="B650" s="1" t="str" cm="1">
        <f t="array" ref="B650">_xlfn.IFS(AO650=1,$AO$1,AP650=1,$AP$1,AQ650=1,$AQ$1,AR650=1,$AR$1,AS650=1,$AS$1)</f>
        <v>Master</v>
      </c>
      <c r="C650" s="1" t="str" cm="1">
        <f t="array" ref="C650">_xlfn.IFS(AJ650=1,$AJ$1,AK650=1,$AK$1,AL650=1,$AL$1,AM650=1,$AM$1,AN650=1,$AN$1)</f>
        <v>Together</v>
      </c>
      <c r="D650" s="1">
        <v>0</v>
      </c>
      <c r="E650" s="1">
        <v>0</v>
      </c>
      <c r="F650" s="1" t="str" cm="1">
        <f t="array" ref="F650">_xlfn.IFS(AV650&lt;43783,"1.Low Income",AND(AV650&gt;=43783,AV650&lt;=64856),"2.Mid Income",AV650&gt;64856,"3.High Income")</f>
        <v>3.High Income</v>
      </c>
      <c r="G650" s="1" t="str" cm="1">
        <f t="array" ref="G650">_xlfn.IFS(AU650&lt;=30,"&lt;1 month",AND(AU650&gt;30,AU650&lt;=60),"1-2months",AU650&gt;60,"2months +")</f>
        <v>1-2months</v>
      </c>
      <c r="H650" s="1" t="str" cm="1">
        <f t="array" ref="H650">_xlfn.IFS(AT650&lt;5,"&lt;5times",AND(AT650&gt;=5,AT650&lt;=10),"05-10times",AND(AT650&gt;=11,AT650&lt;=15),"11-15times",AT650&gt;=16,"16times or more")</f>
        <v>&lt;5times</v>
      </c>
      <c r="I650" s="1" t="s">
        <v>99</v>
      </c>
      <c r="J650" s="1" t="str">
        <f t="shared" si="21"/>
        <v>7-8 years</v>
      </c>
      <c r="K650" s="2">
        <v>464</v>
      </c>
      <c r="L650" s="2">
        <v>151</v>
      </c>
      <c r="M650" s="2">
        <v>292</v>
      </c>
      <c r="N650" s="2">
        <v>65</v>
      </c>
      <c r="O650" s="2">
        <v>60</v>
      </c>
      <c r="P650" s="2">
        <v>30</v>
      </c>
      <c r="Q650" s="8">
        <v>0</v>
      </c>
      <c r="R650" s="8">
        <v>0</v>
      </c>
      <c r="S650" s="8">
        <v>0</v>
      </c>
      <c r="T650" s="8">
        <v>0</v>
      </c>
      <c r="U650" s="8">
        <v>1</v>
      </c>
      <c r="V650" s="8">
        <v>1</v>
      </c>
      <c r="W650" s="6">
        <v>1</v>
      </c>
      <c r="X650" s="6">
        <v>8</v>
      </c>
      <c r="Y650" s="6">
        <v>3</v>
      </c>
      <c r="Z650" s="6">
        <v>4</v>
      </c>
      <c r="AB650" s="1">
        <v>2105</v>
      </c>
      <c r="AC650" s="1">
        <v>1958</v>
      </c>
      <c r="AD650" s="1">
        <v>2</v>
      </c>
      <c r="AE650" s="1">
        <v>3</v>
      </c>
      <c r="AF650" s="1">
        <v>11</v>
      </c>
      <c r="AG650" s="1">
        <v>73</v>
      </c>
      <c r="AH650" s="1">
        <v>2635</v>
      </c>
      <c r="AI650" s="11">
        <f t="shared" si="20"/>
        <v>7.2191780821917808</v>
      </c>
      <c r="AJ650" s="1">
        <v>0</v>
      </c>
      <c r="AK650" s="1">
        <v>0</v>
      </c>
      <c r="AL650" s="1">
        <v>0</v>
      </c>
      <c r="AM650" s="1">
        <v>1</v>
      </c>
      <c r="AN650" s="1">
        <v>0</v>
      </c>
      <c r="AO650" s="1">
        <v>0</v>
      </c>
      <c r="AP650" s="1">
        <v>0</v>
      </c>
      <c r="AQ650" s="1">
        <v>0</v>
      </c>
      <c r="AR650" s="1">
        <v>1</v>
      </c>
      <c r="AS650" s="1">
        <v>0</v>
      </c>
      <c r="AT650" s="1">
        <v>2</v>
      </c>
      <c r="AU650" s="1">
        <v>40</v>
      </c>
      <c r="AV650" s="1">
        <v>79410</v>
      </c>
    </row>
    <row r="651" spans="1:48" s="1" customFormat="1" x14ac:dyDescent="0.25">
      <c r="A651" s="1" t="str" cm="1">
        <f t="array" ref="A651">_xlfn.IFS(AG651&gt;=70,"70 and Older",AND(AG651&gt;=60,AG651&lt;70),"60-69",AND(AG651&gt;=50,AG651&lt;60),"50-59",AND(AG651&gt;=40,AG651&lt;50),"40-49",AND(AG651&gt;=30,AG651&lt;40),"30-39",AND(AG651&gt;=20,AG651&lt;30),"20-29")</f>
        <v>60-69</v>
      </c>
      <c r="B651" s="1" t="str" cm="1">
        <f t="array" ref="B651">_xlfn.IFS(AO651=1,$AO$1,AP651=1,$AP$1,AQ651=1,$AQ$1,AR651=1,$AR$1,AS651=1,$AS$1)</f>
        <v>Master</v>
      </c>
      <c r="C651" s="1" t="str" cm="1">
        <f t="array" ref="C651">_xlfn.IFS(AJ651=1,$AJ$1,AK651=1,$AK$1,AL651=1,$AL$1,AM651=1,$AM$1,AN651=1,$AN$1)</f>
        <v>Single</v>
      </c>
      <c r="D651" s="1">
        <v>0</v>
      </c>
      <c r="E651" s="1">
        <v>1</v>
      </c>
      <c r="F651" s="1" t="str" cm="1">
        <f t="array" ref="F651">_xlfn.IFS(AV651&lt;43783,"1.Low Income",AND(AV651&gt;=43783,AV651&lt;=64856),"2.Mid Income",AV651&gt;64856,"3.High Income")</f>
        <v>3.High Income</v>
      </c>
      <c r="G651" s="1" t="str" cm="1">
        <f t="array" ref="G651">_xlfn.IFS(AU651&lt;=30,"&lt;1 month",AND(AU651&gt;30,AU651&lt;=60),"1-2months",AU651&gt;60,"2months +")</f>
        <v>&lt;1 month</v>
      </c>
      <c r="H651" s="1" t="str" cm="1">
        <f t="array" ref="H651">_xlfn.IFS(AT651&lt;5,"&lt;5times",AND(AT651&gt;=5,AT651&lt;=10),"05-10times",AND(AT651&gt;=11,AT651&lt;=15),"11-15times",AT651&gt;=16,"16times or more")</f>
        <v>&lt;5times</v>
      </c>
      <c r="I651" s="1" t="s">
        <v>99</v>
      </c>
      <c r="J651" s="1" t="str">
        <f t="shared" si="21"/>
        <v>7-8 years</v>
      </c>
      <c r="K651" s="2">
        <v>440</v>
      </c>
      <c r="L651" s="2">
        <v>81</v>
      </c>
      <c r="M651" s="2">
        <v>368</v>
      </c>
      <c r="N651" s="2">
        <v>0</v>
      </c>
      <c r="O651" s="2">
        <v>122</v>
      </c>
      <c r="P651" s="2">
        <v>174</v>
      </c>
      <c r="Q651" s="8">
        <v>0</v>
      </c>
      <c r="R651" s="8">
        <v>0</v>
      </c>
      <c r="S651" s="8">
        <v>0</v>
      </c>
      <c r="T651" s="8">
        <v>0</v>
      </c>
      <c r="U651" s="8">
        <v>0</v>
      </c>
      <c r="V651" s="8">
        <v>0</v>
      </c>
      <c r="W651" s="6">
        <v>6</v>
      </c>
      <c r="X651" s="6">
        <v>11</v>
      </c>
      <c r="Y651" s="6">
        <v>5</v>
      </c>
      <c r="Z651" s="6">
        <v>9</v>
      </c>
      <c r="AB651" s="1">
        <v>591</v>
      </c>
      <c r="AC651" s="1">
        <v>550</v>
      </c>
      <c r="AD651" s="1">
        <v>0</v>
      </c>
      <c r="AE651" s="1">
        <v>3</v>
      </c>
      <c r="AF651" s="1">
        <v>11</v>
      </c>
      <c r="AG651" s="1">
        <v>62</v>
      </c>
      <c r="AH651" s="1">
        <v>2635</v>
      </c>
      <c r="AI651" s="11">
        <f t="shared" si="20"/>
        <v>7.2191780821917808</v>
      </c>
      <c r="AJ651" s="1">
        <v>0</v>
      </c>
      <c r="AK651" s="1">
        <v>0</v>
      </c>
      <c r="AL651" s="1">
        <v>1</v>
      </c>
      <c r="AM651" s="1">
        <v>0</v>
      </c>
      <c r="AN651" s="1">
        <v>0</v>
      </c>
      <c r="AO651" s="1">
        <v>0</v>
      </c>
      <c r="AP651" s="1">
        <v>0</v>
      </c>
      <c r="AQ651" s="1">
        <v>0</v>
      </c>
      <c r="AR651" s="1">
        <v>1</v>
      </c>
      <c r="AS651" s="1">
        <v>0</v>
      </c>
      <c r="AT651" s="1">
        <v>3</v>
      </c>
      <c r="AU651" s="1">
        <v>23</v>
      </c>
      <c r="AV651" s="1">
        <v>71322</v>
      </c>
    </row>
    <row r="652" spans="1:48" s="1" customFormat="1" x14ac:dyDescent="0.25">
      <c r="A652" s="1" t="str" cm="1">
        <f t="array" ref="A652">_xlfn.IFS(AG652&gt;=70,"70 and Older",AND(AG652&gt;=60,AG652&lt;70),"60-69",AND(AG652&gt;=50,AG652&lt;60),"50-59",AND(AG652&gt;=40,AG652&lt;50),"40-49",AND(AG652&gt;=30,AG652&lt;40),"30-39",AND(AG652&gt;=20,AG652&lt;30),"20-29")</f>
        <v>70 and Older</v>
      </c>
      <c r="B652" s="1" t="str" cm="1">
        <f t="array" ref="B652">_xlfn.IFS(AO652=1,$AO$1,AP652=1,$AP$1,AQ652=1,$AQ$1,AR652=1,$AR$1,AS652=1,$AS$1)</f>
        <v>PhD</v>
      </c>
      <c r="C652" s="1" t="str" cm="1">
        <f t="array" ref="C652">_xlfn.IFS(AJ652=1,$AJ$1,AK652=1,$AK$1,AL652=1,$AL$1,AM652=1,$AM$1,AN652=1,$AN$1)</f>
        <v>Widow</v>
      </c>
      <c r="D652" s="1">
        <v>0</v>
      </c>
      <c r="E652" s="1">
        <v>1</v>
      </c>
      <c r="F652" s="1" t="str" cm="1">
        <f t="array" ref="F652">_xlfn.IFS(AV652&lt;43783,"1.Low Income",AND(AV652&gt;=43783,AV652&lt;=64856),"2.Mid Income",AV652&gt;64856,"3.High Income")</f>
        <v>3.High Income</v>
      </c>
      <c r="G652" s="1" t="str" cm="1">
        <f t="array" ref="G652">_xlfn.IFS(AU652&lt;=30,"&lt;1 month",AND(AU652&gt;30,AU652&lt;=60),"1-2months",AU652&gt;60,"2months +")</f>
        <v>&lt;1 month</v>
      </c>
      <c r="H652" s="1" t="str" cm="1">
        <f t="array" ref="H652">_xlfn.IFS(AT652&lt;5,"&lt;5times",AND(AT652&gt;=5,AT652&lt;=10),"05-10times",AND(AT652&gt;=11,AT652&lt;=15),"11-15times",AT652&gt;=16,"16times or more")</f>
        <v>&lt;5times</v>
      </c>
      <c r="I652" s="1" t="s">
        <v>99</v>
      </c>
      <c r="J652" s="1" t="str">
        <f t="shared" si="21"/>
        <v>7-8 years</v>
      </c>
      <c r="K652" s="2">
        <v>712</v>
      </c>
      <c r="L652" s="2">
        <v>0</v>
      </c>
      <c r="M652" s="2">
        <v>45</v>
      </c>
      <c r="N652" s="2">
        <v>0</v>
      </c>
      <c r="O652" s="2">
        <v>0</v>
      </c>
      <c r="P652" s="2">
        <v>191</v>
      </c>
      <c r="Q652" s="8">
        <v>0</v>
      </c>
      <c r="R652" s="8">
        <v>0</v>
      </c>
      <c r="S652" s="8">
        <v>1</v>
      </c>
      <c r="T652" s="8">
        <v>0</v>
      </c>
      <c r="U652" s="8">
        <v>0</v>
      </c>
      <c r="V652" s="8">
        <v>0</v>
      </c>
      <c r="W652" s="6">
        <v>3</v>
      </c>
      <c r="X652" s="6">
        <v>2</v>
      </c>
      <c r="Y652" s="6">
        <v>4</v>
      </c>
      <c r="Z652" s="6">
        <v>5</v>
      </c>
      <c r="AB652" s="1">
        <v>894</v>
      </c>
      <c r="AC652" s="1">
        <v>858</v>
      </c>
      <c r="AD652" s="1">
        <v>1</v>
      </c>
      <c r="AE652" s="1">
        <v>3</v>
      </c>
      <c r="AF652" s="1">
        <v>11</v>
      </c>
      <c r="AG652" s="1">
        <v>73</v>
      </c>
      <c r="AH652" s="1">
        <v>2635</v>
      </c>
      <c r="AI652" s="11">
        <f t="shared" si="20"/>
        <v>7.2191780821917808</v>
      </c>
      <c r="AJ652" s="1">
        <v>0</v>
      </c>
      <c r="AK652" s="1">
        <v>0</v>
      </c>
      <c r="AL652" s="1">
        <v>0</v>
      </c>
      <c r="AM652" s="1">
        <v>0</v>
      </c>
      <c r="AN652" s="1">
        <v>1</v>
      </c>
      <c r="AO652" s="1">
        <v>0</v>
      </c>
      <c r="AP652" s="1">
        <v>0</v>
      </c>
      <c r="AQ652" s="1">
        <v>0</v>
      </c>
      <c r="AR652" s="1">
        <v>0</v>
      </c>
      <c r="AS652" s="1">
        <v>1</v>
      </c>
      <c r="AT652" s="1">
        <v>4</v>
      </c>
      <c r="AU652" s="1">
        <v>6</v>
      </c>
      <c r="AV652" s="1">
        <v>68092</v>
      </c>
    </row>
    <row r="653" spans="1:48" s="1" customFormat="1" x14ac:dyDescent="0.25">
      <c r="A653" s="1" t="str" cm="1">
        <f t="array" ref="A653">_xlfn.IFS(AG653&gt;=70,"70 and Older",AND(AG653&gt;=60,AG653&lt;70),"60-69",AND(AG653&gt;=50,AG653&lt;60),"50-59",AND(AG653&gt;=40,AG653&lt;50),"40-49",AND(AG653&gt;=30,AG653&lt;40),"30-39",AND(AG653&gt;=20,AG653&lt;30),"20-29")</f>
        <v>60-69</v>
      </c>
      <c r="B653" s="1" t="str" cm="1">
        <f t="array" ref="B653">_xlfn.IFS(AO653=1,$AO$1,AP653=1,$AP$1,AQ653=1,$AQ$1,AR653=1,$AR$1,AS653=1,$AS$1)</f>
        <v>PhD</v>
      </c>
      <c r="C653" s="1" t="str" cm="1">
        <f t="array" ref="C653">_xlfn.IFS(AJ653=1,$AJ$1,AK653=1,$AK$1,AL653=1,$AL$1,AM653=1,$AM$1,AN653=1,$AN$1)</f>
        <v>Single</v>
      </c>
      <c r="D653" s="1">
        <v>0</v>
      </c>
      <c r="E653" s="1">
        <v>1</v>
      </c>
      <c r="F653" s="1" t="str" cm="1">
        <f t="array" ref="F653">_xlfn.IFS(AV653&lt;43783,"1.Low Income",AND(AV653&gt;=43783,AV653&lt;=64856),"2.Mid Income",AV653&gt;64856,"3.High Income")</f>
        <v>2.Mid Income</v>
      </c>
      <c r="G653" s="1" t="str" cm="1">
        <f t="array" ref="G653">_xlfn.IFS(AU653&lt;=30,"&lt;1 month",AND(AU653&gt;30,AU653&lt;=60),"1-2months",AU653&gt;60,"2months +")</f>
        <v>&lt;1 month</v>
      </c>
      <c r="H653" s="1" t="str" cm="1">
        <f t="array" ref="H653">_xlfn.IFS(AT653&lt;5,"&lt;5times",AND(AT653&gt;=5,AT653&lt;=10),"05-10times",AND(AT653&gt;=11,AT653&lt;=15),"11-15times",AT653&gt;=16,"16times or more")</f>
        <v>05-10times</v>
      </c>
      <c r="I653" s="1" t="s">
        <v>99</v>
      </c>
      <c r="J653" s="1" t="str">
        <f t="shared" si="21"/>
        <v>7-8 years</v>
      </c>
      <c r="K653" s="2">
        <v>953</v>
      </c>
      <c r="L653" s="2">
        <v>0</v>
      </c>
      <c r="M653" s="2">
        <v>71</v>
      </c>
      <c r="N653" s="2">
        <v>0</v>
      </c>
      <c r="O653" s="2">
        <v>0</v>
      </c>
      <c r="P653" s="2">
        <v>174</v>
      </c>
      <c r="Q653" s="8">
        <v>0</v>
      </c>
      <c r="R653" s="8">
        <v>0</v>
      </c>
      <c r="S653" s="8">
        <v>0</v>
      </c>
      <c r="T653" s="8">
        <v>0</v>
      </c>
      <c r="U653" s="8">
        <v>0</v>
      </c>
      <c r="V653" s="8">
        <v>1</v>
      </c>
      <c r="W653" s="6">
        <v>6</v>
      </c>
      <c r="X653" s="6">
        <v>10</v>
      </c>
      <c r="Y653" s="6">
        <v>5</v>
      </c>
      <c r="Z653" s="6">
        <v>10</v>
      </c>
      <c r="AB653" s="1">
        <v>447</v>
      </c>
      <c r="AC653" s="1">
        <v>439</v>
      </c>
      <c r="AD653" s="1">
        <v>0</v>
      </c>
      <c r="AE653" s="1">
        <v>3</v>
      </c>
      <c r="AF653" s="1">
        <v>11</v>
      </c>
      <c r="AG653" s="1">
        <v>64</v>
      </c>
      <c r="AH653" s="1">
        <v>2635</v>
      </c>
      <c r="AI653" s="11">
        <f t="shared" si="20"/>
        <v>7.2191780821917808</v>
      </c>
      <c r="AJ653" s="1">
        <v>0</v>
      </c>
      <c r="AK653" s="1">
        <v>0</v>
      </c>
      <c r="AL653" s="1">
        <v>1</v>
      </c>
      <c r="AM653" s="1">
        <v>0</v>
      </c>
      <c r="AN653" s="1">
        <v>0</v>
      </c>
      <c r="AO653" s="1">
        <v>0</v>
      </c>
      <c r="AP653" s="1">
        <v>0</v>
      </c>
      <c r="AQ653" s="1">
        <v>0</v>
      </c>
      <c r="AR653" s="1">
        <v>0</v>
      </c>
      <c r="AS653" s="1">
        <v>1</v>
      </c>
      <c r="AT653" s="1">
        <v>5</v>
      </c>
      <c r="AU653" s="1">
        <v>16</v>
      </c>
      <c r="AV653" s="1">
        <v>62845</v>
      </c>
    </row>
    <row r="654" spans="1:48" s="1" customFormat="1" x14ac:dyDescent="0.25">
      <c r="A654" s="1" t="str" cm="1">
        <f t="array" ref="A654">_xlfn.IFS(AG654&gt;=70,"70 and Older",AND(AG654&gt;=60,AG654&lt;70),"60-69",AND(AG654&gt;=50,AG654&lt;60),"50-59",AND(AG654&gt;=40,AG654&lt;50),"40-49",AND(AG654&gt;=30,AG654&lt;40),"30-39",AND(AG654&gt;=20,AG654&lt;30),"20-29")</f>
        <v>40-49</v>
      </c>
      <c r="B654" s="1" t="str" cm="1">
        <f t="array" ref="B654">_xlfn.IFS(AO654=1,$AO$1,AP654=1,$AP$1,AQ654=1,$AQ$1,AR654=1,$AR$1,AS654=1,$AS$1)</f>
        <v>Master</v>
      </c>
      <c r="C654" s="1" t="str" cm="1">
        <f t="array" ref="C654">_xlfn.IFS(AJ654=1,$AJ$1,AK654=1,$AK$1,AL654=1,$AL$1,AM654=1,$AM$1,AN654=1,$AN$1)</f>
        <v>Single</v>
      </c>
      <c r="D654" s="1">
        <v>0</v>
      </c>
      <c r="E654" s="1">
        <v>0</v>
      </c>
      <c r="F654" s="1" t="str" cm="1">
        <f t="array" ref="F654">_xlfn.IFS(AV654&lt;43783,"1.Low Income",AND(AV654&gt;=43783,AV654&lt;=64856),"2.Mid Income",AV654&gt;64856,"3.High Income")</f>
        <v>3.High Income</v>
      </c>
      <c r="G654" s="1" t="str" cm="1">
        <f t="array" ref="G654">_xlfn.IFS(AU654&lt;=30,"&lt;1 month",AND(AU654&gt;30,AU654&lt;=60),"1-2months",AU654&gt;60,"2months +")</f>
        <v>1-2months</v>
      </c>
      <c r="H654" s="1" t="str" cm="1">
        <f t="array" ref="H654">_xlfn.IFS(AT654&lt;5,"&lt;5times",AND(AT654&gt;=5,AT654&lt;=10),"05-10times",AND(AT654&gt;=11,AT654&lt;=15),"11-15times",AT654&gt;=16,"16times or more")</f>
        <v>&lt;5times</v>
      </c>
      <c r="I654" s="1" t="s">
        <v>99</v>
      </c>
      <c r="J654" s="1" t="str">
        <f t="shared" si="21"/>
        <v>7-8 years</v>
      </c>
      <c r="K654" s="2">
        <v>162</v>
      </c>
      <c r="L654" s="2">
        <v>33</v>
      </c>
      <c r="M654" s="2">
        <v>124</v>
      </c>
      <c r="N654" s="2">
        <v>40</v>
      </c>
      <c r="O654" s="2">
        <v>28</v>
      </c>
      <c r="P654" s="2">
        <v>172</v>
      </c>
      <c r="Q654" s="8">
        <v>0</v>
      </c>
      <c r="R654" s="8">
        <v>0</v>
      </c>
      <c r="S654" s="8">
        <v>0</v>
      </c>
      <c r="T654" s="8">
        <v>0</v>
      </c>
      <c r="U654" s="8">
        <v>0</v>
      </c>
      <c r="V654" s="8">
        <v>0</v>
      </c>
      <c r="W654" s="6">
        <v>2</v>
      </c>
      <c r="X654" s="6">
        <v>3</v>
      </c>
      <c r="Y654" s="6">
        <v>4</v>
      </c>
      <c r="Z654" s="6">
        <v>7</v>
      </c>
      <c r="AB654" s="1">
        <v>1931</v>
      </c>
      <c r="AC654" s="1">
        <v>1931</v>
      </c>
      <c r="AD654" s="1">
        <v>1</v>
      </c>
      <c r="AE654" s="1">
        <v>3</v>
      </c>
      <c r="AF654" s="1">
        <v>11</v>
      </c>
      <c r="AG654" s="1">
        <v>44</v>
      </c>
      <c r="AH654" s="1">
        <v>2634</v>
      </c>
      <c r="AI654" s="11">
        <f t="shared" si="20"/>
        <v>7.2164383561643834</v>
      </c>
      <c r="AJ654" s="1">
        <v>0</v>
      </c>
      <c r="AK654" s="1">
        <v>0</v>
      </c>
      <c r="AL654" s="1">
        <v>1</v>
      </c>
      <c r="AM654" s="1">
        <v>0</v>
      </c>
      <c r="AN654" s="1">
        <v>0</v>
      </c>
      <c r="AO654" s="1">
        <v>0</v>
      </c>
      <c r="AP654" s="1">
        <v>0</v>
      </c>
      <c r="AQ654" s="1">
        <v>0</v>
      </c>
      <c r="AR654" s="1">
        <v>1</v>
      </c>
      <c r="AS654" s="1">
        <v>0</v>
      </c>
      <c r="AT654" s="1">
        <v>1</v>
      </c>
      <c r="AU654" s="1">
        <v>54</v>
      </c>
      <c r="AV654" s="1">
        <v>89572</v>
      </c>
    </row>
    <row r="655" spans="1:48" s="1" customFormat="1" x14ac:dyDescent="0.25">
      <c r="A655" s="1" t="str" cm="1">
        <f t="array" ref="A655">_xlfn.IFS(AG655&gt;=70,"70 and Older",AND(AG655&gt;=60,AG655&lt;70),"60-69",AND(AG655&gt;=50,AG655&lt;60),"50-59",AND(AG655&gt;=40,AG655&lt;50),"40-49",AND(AG655&gt;=30,AG655&lt;40),"30-39",AND(AG655&gt;=20,AG655&lt;30),"20-29")</f>
        <v>60-69</v>
      </c>
      <c r="B655" s="1" t="str" cm="1">
        <f t="array" ref="B655">_xlfn.IFS(AO655=1,$AO$1,AP655=1,$AP$1,AQ655=1,$AQ$1,AR655=1,$AR$1,AS655=1,$AS$1)</f>
        <v>Graduation</v>
      </c>
      <c r="C655" s="1" t="str" cm="1">
        <f t="array" ref="C655">_xlfn.IFS(AJ655=1,$AJ$1,AK655=1,$AK$1,AL655=1,$AL$1,AM655=1,$AM$1,AN655=1,$AN$1)</f>
        <v>Married</v>
      </c>
      <c r="D655" s="1">
        <v>1</v>
      </c>
      <c r="E655" s="1">
        <v>1</v>
      </c>
      <c r="F655" s="1" t="str" cm="1">
        <f t="array" ref="F655">_xlfn.IFS(AV655&lt;43783,"1.Low Income",AND(AV655&gt;=43783,AV655&lt;=64856),"2.Mid Income",AV655&gt;64856,"3.High Income")</f>
        <v>3.High Income</v>
      </c>
      <c r="G655" s="1" t="str" cm="1">
        <f t="array" ref="G655">_xlfn.IFS(AU655&lt;=30,"&lt;1 month",AND(AU655&gt;30,AU655&lt;=60),"1-2months",AU655&gt;60,"2months +")</f>
        <v>2months +</v>
      </c>
      <c r="H655" s="1" t="str" cm="1">
        <f t="array" ref="H655">_xlfn.IFS(AT655&lt;5,"&lt;5times",AND(AT655&gt;=5,AT655&lt;=10),"05-10times",AND(AT655&gt;=11,AT655&lt;=15),"11-15times",AT655&gt;=16,"16times or more")</f>
        <v>&lt;5times</v>
      </c>
      <c r="I655" s="1" t="s">
        <v>99</v>
      </c>
      <c r="J655" s="1" t="str">
        <f t="shared" si="21"/>
        <v>7-8 years</v>
      </c>
      <c r="K655" s="2">
        <v>63</v>
      </c>
      <c r="L655" s="2">
        <v>6</v>
      </c>
      <c r="M655" s="2">
        <v>57</v>
      </c>
      <c r="N655" s="2">
        <v>13</v>
      </c>
      <c r="O655" s="2">
        <v>13</v>
      </c>
      <c r="P655" s="2">
        <v>22</v>
      </c>
      <c r="Q655" s="8">
        <v>0</v>
      </c>
      <c r="R655" s="8">
        <v>0</v>
      </c>
      <c r="S655" s="8">
        <v>0</v>
      </c>
      <c r="T655" s="8">
        <v>0</v>
      </c>
      <c r="U655" s="8">
        <v>0</v>
      </c>
      <c r="V655" s="8">
        <v>0</v>
      </c>
      <c r="W655" s="6">
        <v>4</v>
      </c>
      <c r="X655" s="6">
        <v>2</v>
      </c>
      <c r="Y655" s="6">
        <v>1</v>
      </c>
      <c r="Z655" s="6">
        <v>5</v>
      </c>
      <c r="AB655" s="1">
        <v>920</v>
      </c>
      <c r="AC655" s="1">
        <v>814</v>
      </c>
      <c r="AD655" s="1">
        <v>0</v>
      </c>
      <c r="AE655" s="1">
        <v>3</v>
      </c>
      <c r="AF655" s="1">
        <v>11</v>
      </c>
      <c r="AG655" s="1">
        <v>69</v>
      </c>
      <c r="AH655" s="1">
        <v>2634</v>
      </c>
      <c r="AI655" s="11">
        <f t="shared" si="20"/>
        <v>7.2164383561643834</v>
      </c>
      <c r="AJ655" s="1">
        <v>0</v>
      </c>
      <c r="AK655" s="1">
        <v>1</v>
      </c>
      <c r="AL655" s="1">
        <v>0</v>
      </c>
      <c r="AM655" s="1">
        <v>0</v>
      </c>
      <c r="AN655" s="1">
        <v>0</v>
      </c>
      <c r="AO655" s="1">
        <v>0</v>
      </c>
      <c r="AP655" s="1">
        <v>0</v>
      </c>
      <c r="AQ655" s="1">
        <v>1</v>
      </c>
      <c r="AR655" s="1">
        <v>0</v>
      </c>
      <c r="AS655" s="1">
        <v>0</v>
      </c>
      <c r="AT655" s="1">
        <v>2</v>
      </c>
      <c r="AU655" s="1">
        <v>73</v>
      </c>
      <c r="AV655" s="1">
        <v>77583</v>
      </c>
    </row>
    <row r="656" spans="1:48" s="1" customFormat="1" x14ac:dyDescent="0.25">
      <c r="A656" s="1" t="str" cm="1">
        <f t="array" ref="A656">_xlfn.IFS(AG656&gt;=70,"70 and Older",AND(AG656&gt;=60,AG656&lt;70),"60-69",AND(AG656&gt;=50,AG656&lt;60),"50-59",AND(AG656&gt;=40,AG656&lt;50),"40-49",AND(AG656&gt;=30,AG656&lt;40),"30-39",AND(AG656&gt;=20,AG656&lt;30),"20-29")</f>
        <v>60-69</v>
      </c>
      <c r="B656" s="1" t="str" cm="1">
        <f t="array" ref="B656">_xlfn.IFS(AO656=1,$AO$1,AP656=1,$AP$1,AQ656=1,$AQ$1,AR656=1,$AR$1,AS656=1,$AS$1)</f>
        <v>Graduation</v>
      </c>
      <c r="C656" s="1" t="str" cm="1">
        <f t="array" ref="C656">_xlfn.IFS(AJ656=1,$AJ$1,AK656=1,$AK$1,AL656=1,$AL$1,AM656=1,$AM$1,AN656=1,$AN$1)</f>
        <v>Together</v>
      </c>
      <c r="D656" s="1">
        <v>1</v>
      </c>
      <c r="E656" s="1">
        <v>0</v>
      </c>
      <c r="F656" s="1" t="str" cm="1">
        <f t="array" ref="F656">_xlfn.IFS(AV656&lt;43783,"1.Low Income",AND(AV656&gt;=43783,AV656&lt;=64856),"2.Mid Income",AV656&gt;64856,"3.High Income")</f>
        <v>2.Mid Income</v>
      </c>
      <c r="G656" s="1" t="str" cm="1">
        <f t="array" ref="G656">_xlfn.IFS(AU656&lt;=30,"&lt;1 month",AND(AU656&gt;30,AU656&lt;=60),"1-2months",AU656&gt;60,"2months +")</f>
        <v>1-2months</v>
      </c>
      <c r="H656" s="1" t="str" cm="1">
        <f t="array" ref="H656">_xlfn.IFS(AT656&lt;5,"&lt;5times",AND(AT656&gt;=5,AT656&lt;=10),"05-10times",AND(AT656&gt;=11,AT656&lt;=15),"11-15times",AT656&gt;=16,"16times or more")</f>
        <v>&lt;5times</v>
      </c>
      <c r="I656" s="1" t="s">
        <v>99</v>
      </c>
      <c r="J656" s="1" t="str">
        <f t="shared" si="21"/>
        <v>7-8 years</v>
      </c>
      <c r="K656" s="2">
        <v>1</v>
      </c>
      <c r="L656" s="2">
        <v>6</v>
      </c>
      <c r="M656" s="2">
        <v>2</v>
      </c>
      <c r="N656" s="2">
        <v>8</v>
      </c>
      <c r="O656" s="2">
        <v>2</v>
      </c>
      <c r="P656" s="2">
        <v>12</v>
      </c>
      <c r="Q656" s="8">
        <v>0</v>
      </c>
      <c r="R656" s="8">
        <v>0</v>
      </c>
      <c r="S656" s="8">
        <v>0</v>
      </c>
      <c r="T656" s="8">
        <v>0</v>
      </c>
      <c r="U656" s="8">
        <v>0</v>
      </c>
      <c r="V656" s="8">
        <v>0</v>
      </c>
      <c r="W656" s="6">
        <v>1</v>
      </c>
      <c r="X656" s="6">
        <v>1</v>
      </c>
      <c r="Y656" s="6">
        <v>0</v>
      </c>
      <c r="Z656" s="6">
        <v>2</v>
      </c>
      <c r="AB656" s="1">
        <v>233</v>
      </c>
      <c r="AC656" s="1">
        <v>123</v>
      </c>
      <c r="AD656" s="1">
        <v>0</v>
      </c>
      <c r="AE656" s="1">
        <v>3</v>
      </c>
      <c r="AF656" s="1">
        <v>11</v>
      </c>
      <c r="AG656" s="1">
        <v>60</v>
      </c>
      <c r="AH656" s="1">
        <v>2634</v>
      </c>
      <c r="AI656" s="11">
        <f t="shared" si="20"/>
        <v>7.2164383561643834</v>
      </c>
      <c r="AJ656" s="1">
        <v>0</v>
      </c>
      <c r="AK656" s="1">
        <v>0</v>
      </c>
      <c r="AL656" s="1">
        <v>0</v>
      </c>
      <c r="AM656" s="1">
        <v>1</v>
      </c>
      <c r="AN656" s="1">
        <v>0</v>
      </c>
      <c r="AO656" s="1">
        <v>0</v>
      </c>
      <c r="AP656" s="1">
        <v>0</v>
      </c>
      <c r="AQ656" s="1">
        <v>1</v>
      </c>
      <c r="AR656" s="1">
        <v>0</v>
      </c>
      <c r="AS656" s="1">
        <v>0</v>
      </c>
      <c r="AT656" s="1">
        <v>4</v>
      </c>
      <c r="AU656" s="1">
        <v>46</v>
      </c>
      <c r="AV656" s="1">
        <v>64191</v>
      </c>
    </row>
    <row r="657" spans="1:48" s="1" customFormat="1" x14ac:dyDescent="0.25">
      <c r="A657" s="1" t="str" cm="1">
        <f t="array" ref="A657">_xlfn.IFS(AG657&gt;=70,"70 and Older",AND(AG657&gt;=60,AG657&lt;70),"60-69",AND(AG657&gt;=50,AG657&lt;60),"50-59",AND(AG657&gt;=40,AG657&lt;50),"40-49",AND(AG657&gt;=30,AG657&lt;40),"30-39",AND(AG657&gt;=20,AG657&lt;30),"20-29")</f>
        <v>60-69</v>
      </c>
      <c r="B657" s="1" t="str" cm="1">
        <f t="array" ref="B657">_xlfn.IFS(AO657=1,$AO$1,AP657=1,$AP$1,AQ657=1,$AQ$1,AR657=1,$AR$1,AS657=1,$AS$1)</f>
        <v>Graduation</v>
      </c>
      <c r="C657" s="1" t="str" cm="1">
        <f t="array" ref="C657">_xlfn.IFS(AJ657=1,$AJ$1,AK657=1,$AK$1,AL657=1,$AL$1,AM657=1,$AM$1,AN657=1,$AN$1)</f>
        <v>Divorced</v>
      </c>
      <c r="D657" s="1">
        <v>1</v>
      </c>
      <c r="E657" s="1">
        <v>0</v>
      </c>
      <c r="F657" s="1" t="str" cm="1">
        <f t="array" ref="F657">_xlfn.IFS(AV657&lt;43783,"1.Low Income",AND(AV657&gt;=43783,AV657&lt;=64856),"2.Mid Income",AV657&gt;64856,"3.High Income")</f>
        <v>2.Mid Income</v>
      </c>
      <c r="G657" s="1" t="str" cm="1">
        <f t="array" ref="G657">_xlfn.IFS(AU657&lt;=30,"&lt;1 month",AND(AU657&gt;30,AU657&lt;=60),"1-2months",AU657&gt;60,"2months +")</f>
        <v>1-2months</v>
      </c>
      <c r="H657" s="1" t="str" cm="1">
        <f t="array" ref="H657">_xlfn.IFS(AT657&lt;5,"&lt;5times",AND(AT657&gt;=5,AT657&lt;=10),"05-10times",AND(AT657&gt;=11,AT657&lt;=15),"11-15times",AT657&gt;=16,"16times or more")</f>
        <v>05-10times</v>
      </c>
      <c r="I657" s="1" t="s">
        <v>100</v>
      </c>
      <c r="J657" s="1" t="str">
        <f t="shared" si="21"/>
        <v>7-8 years</v>
      </c>
      <c r="K657" s="2">
        <v>2</v>
      </c>
      <c r="L657" s="2">
        <v>2</v>
      </c>
      <c r="M657" s="2">
        <v>1</v>
      </c>
      <c r="N657" s="2">
        <v>3</v>
      </c>
      <c r="O657" s="2">
        <v>1</v>
      </c>
      <c r="P657" s="2">
        <v>2</v>
      </c>
      <c r="Q657" s="8">
        <v>0</v>
      </c>
      <c r="R657" s="8">
        <v>0</v>
      </c>
      <c r="S657" s="8">
        <v>0</v>
      </c>
      <c r="T657" s="8">
        <v>0</v>
      </c>
      <c r="U657" s="8">
        <v>0</v>
      </c>
      <c r="V657" s="8">
        <v>0</v>
      </c>
      <c r="W657" s="6">
        <v>1</v>
      </c>
      <c r="X657" s="6">
        <v>1</v>
      </c>
      <c r="Y657" s="6">
        <v>0</v>
      </c>
      <c r="Z657" s="6">
        <v>2</v>
      </c>
      <c r="AB657" s="1">
        <v>27</v>
      </c>
      <c r="AC657" s="1">
        <v>26</v>
      </c>
      <c r="AD657" s="1">
        <v>0</v>
      </c>
      <c r="AE657" s="1">
        <v>3</v>
      </c>
      <c r="AF657" s="1">
        <v>11</v>
      </c>
      <c r="AG657" s="1">
        <v>64</v>
      </c>
      <c r="AH657" s="1">
        <v>2634</v>
      </c>
      <c r="AI657" s="11">
        <f t="shared" si="20"/>
        <v>7.2164383561643834</v>
      </c>
      <c r="AJ657" s="1">
        <v>1</v>
      </c>
      <c r="AK657" s="1">
        <v>0</v>
      </c>
      <c r="AL657" s="1">
        <v>0</v>
      </c>
      <c r="AM657" s="1">
        <v>0</v>
      </c>
      <c r="AN657" s="1">
        <v>0</v>
      </c>
      <c r="AO657" s="1">
        <v>0</v>
      </c>
      <c r="AP657" s="1">
        <v>0</v>
      </c>
      <c r="AQ657" s="1">
        <v>1</v>
      </c>
      <c r="AR657" s="1">
        <v>0</v>
      </c>
      <c r="AS657" s="1">
        <v>0</v>
      </c>
      <c r="AT657" s="1">
        <v>5</v>
      </c>
      <c r="AU657" s="1">
        <v>39</v>
      </c>
      <c r="AV657" s="1">
        <v>59686</v>
      </c>
    </row>
    <row r="658" spans="1:48" s="1" customFormat="1" x14ac:dyDescent="0.25">
      <c r="A658" s="1" t="str" cm="1">
        <f t="array" ref="A658">_xlfn.IFS(AG658&gt;=70,"70 and Older",AND(AG658&gt;=60,AG658&lt;70),"60-69",AND(AG658&gt;=50,AG658&lt;60),"50-59",AND(AG658&gt;=40,AG658&lt;50),"40-49",AND(AG658&gt;=30,AG658&lt;40),"30-39",AND(AG658&gt;=20,AG658&lt;30),"20-29")</f>
        <v>30-39</v>
      </c>
      <c r="B658" s="1" t="str" cm="1">
        <f t="array" ref="B658">_xlfn.IFS(AO658=1,$AO$1,AP658=1,$AP$1,AQ658=1,$AQ$1,AR658=1,$AR$1,AS658=1,$AS$1)</f>
        <v>Graduation</v>
      </c>
      <c r="C658" s="1" t="str" cm="1">
        <f t="array" ref="C658">_xlfn.IFS(AJ658=1,$AJ$1,AK658=1,$AK$1,AL658=1,$AL$1,AM658=1,$AM$1,AN658=1,$AN$1)</f>
        <v>Single</v>
      </c>
      <c r="D658" s="1">
        <v>0</v>
      </c>
      <c r="E658" s="1">
        <v>0</v>
      </c>
      <c r="F658" s="1" t="str" cm="1">
        <f t="array" ref="F658">_xlfn.IFS(AV658&lt;43783,"1.Low Income",AND(AV658&gt;=43783,AV658&lt;=64856),"2.Mid Income",AV658&gt;64856,"3.High Income")</f>
        <v>3.High Income</v>
      </c>
      <c r="G658" s="1" t="str" cm="1">
        <f t="array" ref="G658">_xlfn.IFS(AU658&lt;=30,"&lt;1 month",AND(AU658&gt;30,AU658&lt;=60),"1-2months",AU658&gt;60,"2months +")</f>
        <v>1-2months</v>
      </c>
      <c r="H658" s="1" t="str" cm="1">
        <f t="array" ref="H658">_xlfn.IFS(AT658&lt;5,"&lt;5times",AND(AT658&gt;=5,AT658&lt;=10),"05-10times",AND(AT658&gt;=11,AT658&lt;=15),"11-15times",AT658&gt;=16,"16times or more")</f>
        <v>&lt;5times</v>
      </c>
      <c r="I658" s="1" t="s">
        <v>99</v>
      </c>
      <c r="J658" s="1" t="str">
        <f t="shared" si="21"/>
        <v>7-8 years</v>
      </c>
      <c r="K658" s="2">
        <v>722</v>
      </c>
      <c r="L658" s="2">
        <v>27</v>
      </c>
      <c r="M658" s="2">
        <v>102</v>
      </c>
      <c r="N658" s="2">
        <v>44</v>
      </c>
      <c r="O658" s="2">
        <v>72</v>
      </c>
      <c r="P658" s="2">
        <v>168</v>
      </c>
      <c r="Q658" s="8">
        <v>1</v>
      </c>
      <c r="R658" s="8">
        <v>0</v>
      </c>
      <c r="S658" s="8">
        <v>0</v>
      </c>
      <c r="T658" s="8">
        <v>1</v>
      </c>
      <c r="U658" s="8">
        <v>1</v>
      </c>
      <c r="V658" s="8">
        <v>1</v>
      </c>
      <c r="W658" s="6">
        <v>0</v>
      </c>
      <c r="X658" s="6">
        <v>6</v>
      </c>
      <c r="Y658" s="6">
        <v>8</v>
      </c>
      <c r="Z658" s="6">
        <v>13</v>
      </c>
      <c r="AB658" s="1">
        <v>967</v>
      </c>
      <c r="AC658" s="1">
        <v>799</v>
      </c>
      <c r="AD658" s="1">
        <v>3</v>
      </c>
      <c r="AE658" s="1">
        <v>3</v>
      </c>
      <c r="AF658" s="1">
        <v>11</v>
      </c>
      <c r="AG658" s="1">
        <v>37</v>
      </c>
      <c r="AH658" s="1">
        <v>2633</v>
      </c>
      <c r="AI658" s="11">
        <f t="shared" si="20"/>
        <v>7.2136986301369861</v>
      </c>
      <c r="AJ658" s="1">
        <v>0</v>
      </c>
      <c r="AK658" s="1">
        <v>0</v>
      </c>
      <c r="AL658" s="1">
        <v>1</v>
      </c>
      <c r="AM658" s="1">
        <v>0</v>
      </c>
      <c r="AN658" s="1">
        <v>0</v>
      </c>
      <c r="AO658" s="1">
        <v>0</v>
      </c>
      <c r="AP658" s="1">
        <v>0</v>
      </c>
      <c r="AQ658" s="1">
        <v>1</v>
      </c>
      <c r="AR658" s="1">
        <v>0</v>
      </c>
      <c r="AS658" s="1">
        <v>0</v>
      </c>
      <c r="AT658" s="1">
        <v>1</v>
      </c>
      <c r="AU658" s="1">
        <v>47</v>
      </c>
      <c r="AV658" s="1">
        <v>86979</v>
      </c>
    </row>
    <row r="659" spans="1:48" s="1" customFormat="1" x14ac:dyDescent="0.25">
      <c r="A659" s="1" t="str" cm="1">
        <f t="array" ref="A659">_xlfn.IFS(AG659&gt;=70,"70 and Older",AND(AG659&gt;=60,AG659&lt;70),"60-69",AND(AG659&gt;=50,AG659&lt;60),"50-59",AND(AG659&gt;=40,AG659&lt;50),"40-49",AND(AG659&gt;=30,AG659&lt;40),"30-39",AND(AG659&gt;=20,AG659&lt;30),"20-29")</f>
        <v>50-59</v>
      </c>
      <c r="B659" s="1" t="str" cm="1">
        <f t="array" ref="B659">_xlfn.IFS(AO659=1,$AO$1,AP659=1,$AP$1,AQ659=1,$AQ$1,AR659=1,$AR$1,AS659=1,$AS$1)</f>
        <v>Graduation</v>
      </c>
      <c r="C659" s="1" t="str" cm="1">
        <f t="array" ref="C659">_xlfn.IFS(AJ659=1,$AJ$1,AK659=1,$AK$1,AL659=1,$AL$1,AM659=1,$AM$1,AN659=1,$AN$1)</f>
        <v>Together</v>
      </c>
      <c r="D659" s="1">
        <v>0</v>
      </c>
      <c r="E659" s="1">
        <v>0</v>
      </c>
      <c r="F659" s="1" t="str" cm="1">
        <f t="array" ref="F659">_xlfn.IFS(AV659&lt;43783,"1.Low Income",AND(AV659&gt;=43783,AV659&lt;=64856),"2.Mid Income",AV659&gt;64856,"3.High Income")</f>
        <v>3.High Income</v>
      </c>
      <c r="G659" s="1" t="str" cm="1">
        <f t="array" ref="G659">_xlfn.IFS(AU659&lt;=30,"&lt;1 month",AND(AU659&gt;30,AU659&lt;=60),"1-2months",AU659&gt;60,"2months +")</f>
        <v>&lt;1 month</v>
      </c>
      <c r="H659" s="1" t="str" cm="1">
        <f t="array" ref="H659">_xlfn.IFS(AT659&lt;5,"&lt;5times",AND(AT659&gt;=5,AT659&lt;=10),"05-10times",AND(AT659&gt;=11,AT659&lt;=15),"11-15times",AT659&gt;=16,"16times or more")</f>
        <v>&lt;5times</v>
      </c>
      <c r="I659" s="1" t="s">
        <v>99</v>
      </c>
      <c r="J659" s="1" t="str">
        <f t="shared" si="21"/>
        <v>7-8 years</v>
      </c>
      <c r="K659" s="2">
        <v>901</v>
      </c>
      <c r="L659" s="2">
        <v>61</v>
      </c>
      <c r="M659" s="2">
        <v>757</v>
      </c>
      <c r="N659" s="2">
        <v>186</v>
      </c>
      <c r="O659" s="2">
        <v>163</v>
      </c>
      <c r="P659" s="2">
        <v>20</v>
      </c>
      <c r="Q659" s="8">
        <v>0</v>
      </c>
      <c r="R659" s="8">
        <v>0</v>
      </c>
      <c r="S659" s="8">
        <v>0</v>
      </c>
      <c r="T659" s="8">
        <v>1</v>
      </c>
      <c r="U659" s="8">
        <v>0</v>
      </c>
      <c r="V659" s="8">
        <v>0</v>
      </c>
      <c r="W659" s="6">
        <v>1</v>
      </c>
      <c r="X659" s="6">
        <v>6</v>
      </c>
      <c r="Y659" s="6">
        <v>5</v>
      </c>
      <c r="Z659" s="6">
        <v>10</v>
      </c>
      <c r="AB659" s="1">
        <v>1988</v>
      </c>
      <c r="AC659" s="1">
        <v>1929</v>
      </c>
      <c r="AD659" s="1">
        <v>1</v>
      </c>
      <c r="AE659" s="1">
        <v>3</v>
      </c>
      <c r="AF659" s="1">
        <v>11</v>
      </c>
      <c r="AG659" s="1">
        <v>51</v>
      </c>
      <c r="AH659" s="1">
        <v>2633</v>
      </c>
      <c r="AI659" s="11">
        <f t="shared" si="20"/>
        <v>7.2136986301369861</v>
      </c>
      <c r="AJ659" s="1">
        <v>0</v>
      </c>
      <c r="AK659" s="1">
        <v>0</v>
      </c>
      <c r="AL659" s="1">
        <v>0</v>
      </c>
      <c r="AM659" s="1">
        <v>1</v>
      </c>
      <c r="AN659" s="1">
        <v>0</v>
      </c>
      <c r="AO659" s="1">
        <v>0</v>
      </c>
      <c r="AP659" s="1">
        <v>0</v>
      </c>
      <c r="AQ659" s="1">
        <v>1</v>
      </c>
      <c r="AR659" s="1">
        <v>0</v>
      </c>
      <c r="AS659" s="1">
        <v>0</v>
      </c>
      <c r="AT659" s="1">
        <v>2</v>
      </c>
      <c r="AU659" s="1">
        <v>27</v>
      </c>
      <c r="AV659" s="1">
        <v>81741</v>
      </c>
    </row>
    <row r="660" spans="1:48" s="1" customFormat="1" x14ac:dyDescent="0.25">
      <c r="A660" s="1" t="str" cm="1">
        <f t="array" ref="A660">_xlfn.IFS(AG660&gt;=70,"70 and Older",AND(AG660&gt;=60,AG660&lt;70),"60-69",AND(AG660&gt;=50,AG660&lt;60),"50-59",AND(AG660&gt;=40,AG660&lt;50),"40-49",AND(AG660&gt;=30,AG660&lt;40),"30-39",AND(AG660&gt;=20,AG660&lt;30),"20-29")</f>
        <v>50-59</v>
      </c>
      <c r="B660" s="1" t="str" cm="1">
        <f t="array" ref="B660">_xlfn.IFS(AO660=1,$AO$1,AP660=1,$AP$1,AQ660=1,$AQ$1,AR660=1,$AR$1,AS660=1,$AS$1)</f>
        <v>Graduation</v>
      </c>
      <c r="C660" s="1" t="str" cm="1">
        <f t="array" ref="C660">_xlfn.IFS(AJ660=1,$AJ$1,AK660=1,$AK$1,AL660=1,$AL$1,AM660=1,$AM$1,AN660=1,$AN$1)</f>
        <v>Together</v>
      </c>
      <c r="D660" s="1">
        <v>0</v>
      </c>
      <c r="E660" s="1">
        <v>0</v>
      </c>
      <c r="F660" s="1" t="str" cm="1">
        <f t="array" ref="F660">_xlfn.IFS(AV660&lt;43783,"1.Low Income",AND(AV660&gt;=43783,AV660&lt;=64856),"2.Mid Income",AV660&gt;64856,"3.High Income")</f>
        <v>3.High Income</v>
      </c>
      <c r="G660" s="1" t="str" cm="1">
        <f t="array" ref="G660">_xlfn.IFS(AU660&lt;=30,"&lt;1 month",AND(AU660&gt;30,AU660&lt;=60),"1-2months",AU660&gt;60,"2months +")</f>
        <v>1-2months</v>
      </c>
      <c r="H660" s="1" t="str" cm="1">
        <f t="array" ref="H660">_xlfn.IFS(AT660&lt;5,"&lt;5times",AND(AT660&gt;=5,AT660&lt;=10),"05-10times",AND(AT660&gt;=11,AT660&lt;=15),"11-15times",AT660&gt;=16,"16times or more")</f>
        <v>&lt;5times</v>
      </c>
      <c r="I660" s="1" t="s">
        <v>99</v>
      </c>
      <c r="J660" s="1" t="str">
        <f t="shared" si="21"/>
        <v>7-8 years</v>
      </c>
      <c r="K660" s="2">
        <v>19</v>
      </c>
      <c r="L660" s="2">
        <v>3</v>
      </c>
      <c r="M660" s="2">
        <v>6</v>
      </c>
      <c r="N660" s="2">
        <v>4</v>
      </c>
      <c r="O660" s="2">
        <v>2</v>
      </c>
      <c r="P660" s="2">
        <v>12</v>
      </c>
      <c r="Q660" s="8">
        <v>0</v>
      </c>
      <c r="R660" s="8">
        <v>0</v>
      </c>
      <c r="S660" s="8">
        <v>0</v>
      </c>
      <c r="T660" s="8">
        <v>0</v>
      </c>
      <c r="U660" s="8">
        <v>0</v>
      </c>
      <c r="V660" s="8">
        <v>0</v>
      </c>
      <c r="W660" s="6">
        <v>1</v>
      </c>
      <c r="X660" s="6">
        <v>1</v>
      </c>
      <c r="Y660" s="6">
        <v>0</v>
      </c>
      <c r="Z660" s="6">
        <v>3</v>
      </c>
      <c r="AB660" s="1">
        <v>17</v>
      </c>
      <c r="AC660" s="1">
        <v>9</v>
      </c>
      <c r="AD660" s="1">
        <v>0</v>
      </c>
      <c r="AE660" s="1">
        <v>3</v>
      </c>
      <c r="AF660" s="1">
        <v>11</v>
      </c>
      <c r="AG660" s="1">
        <v>55</v>
      </c>
      <c r="AH660" s="1">
        <v>2633</v>
      </c>
      <c r="AI660" s="11">
        <f t="shared" si="20"/>
        <v>7.2136986301369861</v>
      </c>
      <c r="AJ660" s="1">
        <v>0</v>
      </c>
      <c r="AK660" s="1">
        <v>0</v>
      </c>
      <c r="AL660" s="1">
        <v>0</v>
      </c>
      <c r="AM660" s="1">
        <v>1</v>
      </c>
      <c r="AN660" s="1">
        <v>0</v>
      </c>
      <c r="AO660" s="1">
        <v>0</v>
      </c>
      <c r="AP660" s="1">
        <v>0</v>
      </c>
      <c r="AQ660" s="1">
        <v>1</v>
      </c>
      <c r="AR660" s="1">
        <v>0</v>
      </c>
      <c r="AS660" s="1">
        <v>0</v>
      </c>
      <c r="AT660" s="1">
        <v>2</v>
      </c>
      <c r="AU660" s="1">
        <v>50</v>
      </c>
      <c r="AV660" s="1">
        <v>76467</v>
      </c>
    </row>
    <row r="661" spans="1:48" s="1" customFormat="1" x14ac:dyDescent="0.25">
      <c r="A661" s="1" t="str" cm="1">
        <f t="array" ref="A661">_xlfn.IFS(AG661&gt;=70,"70 and Older",AND(AG661&gt;=60,AG661&lt;70),"60-69",AND(AG661&gt;=50,AG661&lt;60),"50-59",AND(AG661&gt;=40,AG661&lt;50),"40-49",AND(AG661&gt;=30,AG661&lt;40),"30-39",AND(AG661&gt;=20,AG661&lt;30),"20-29")</f>
        <v>50-59</v>
      </c>
      <c r="B661" s="1" t="str" cm="1">
        <f t="array" ref="B661">_xlfn.IFS(AO661=1,$AO$1,AP661=1,$AP$1,AQ661=1,$AQ$1,AR661=1,$AR$1,AS661=1,$AS$1)</f>
        <v>Graduation</v>
      </c>
      <c r="C661" s="1" t="str" cm="1">
        <f t="array" ref="C661">_xlfn.IFS(AJ661=1,$AJ$1,AK661=1,$AK$1,AL661=1,$AL$1,AM661=1,$AM$1,AN661=1,$AN$1)</f>
        <v>Together</v>
      </c>
      <c r="D661" s="1">
        <v>1</v>
      </c>
      <c r="E661" s="1">
        <v>0</v>
      </c>
      <c r="F661" s="1" t="str" cm="1">
        <f t="array" ref="F661">_xlfn.IFS(AV661&lt;43783,"1.Low Income",AND(AV661&gt;=43783,AV661&lt;=64856),"2.Mid Income",AV661&gt;64856,"3.High Income")</f>
        <v>2.Mid Income</v>
      </c>
      <c r="G661" s="1" t="str" cm="1">
        <f t="array" ref="G661">_xlfn.IFS(AU661&lt;=30,"&lt;1 month",AND(AU661&gt;30,AU661&lt;=60),"1-2months",AU661&gt;60,"2months +")</f>
        <v>2months +</v>
      </c>
      <c r="H661" s="1" t="str" cm="1">
        <f t="array" ref="H661">_xlfn.IFS(AT661&lt;5,"&lt;5times",AND(AT661&gt;=5,AT661&lt;=10),"05-10times",AND(AT661&gt;=11,AT661&lt;=15),"11-15times",AT661&gt;=16,"16times or more")</f>
        <v>05-10times</v>
      </c>
      <c r="I661" s="1" t="s">
        <v>99</v>
      </c>
      <c r="J661" s="1" t="str">
        <f t="shared" si="21"/>
        <v>7-8 years</v>
      </c>
      <c r="K661" s="2">
        <v>13</v>
      </c>
      <c r="L661" s="2">
        <v>2</v>
      </c>
      <c r="M661" s="2">
        <v>18</v>
      </c>
      <c r="N661" s="2">
        <v>6</v>
      </c>
      <c r="O661" s="2">
        <v>1</v>
      </c>
      <c r="P661" s="2">
        <v>0</v>
      </c>
      <c r="Q661" s="8">
        <v>0</v>
      </c>
      <c r="R661" s="8">
        <v>0</v>
      </c>
      <c r="S661" s="8">
        <v>0</v>
      </c>
      <c r="T661" s="8">
        <v>0</v>
      </c>
      <c r="U661" s="8">
        <v>0</v>
      </c>
      <c r="V661" s="8">
        <v>0</v>
      </c>
      <c r="W661" s="6">
        <v>2</v>
      </c>
      <c r="X661" s="6">
        <v>2</v>
      </c>
      <c r="Y661" s="6">
        <v>0</v>
      </c>
      <c r="Z661" s="6">
        <v>3</v>
      </c>
      <c r="AB661" s="1">
        <v>17</v>
      </c>
      <c r="AC661" s="1">
        <v>9</v>
      </c>
      <c r="AD661" s="1">
        <v>0</v>
      </c>
      <c r="AE661" s="1">
        <v>3</v>
      </c>
      <c r="AF661" s="1">
        <v>11</v>
      </c>
      <c r="AG661" s="1">
        <v>55</v>
      </c>
      <c r="AH661" s="1">
        <v>2633</v>
      </c>
      <c r="AI661" s="11">
        <f t="shared" si="20"/>
        <v>7.2136986301369861</v>
      </c>
      <c r="AJ661" s="1">
        <v>0</v>
      </c>
      <c r="AK661" s="1">
        <v>0</v>
      </c>
      <c r="AL661" s="1">
        <v>0</v>
      </c>
      <c r="AM661" s="1">
        <v>1</v>
      </c>
      <c r="AN661" s="1">
        <v>0</v>
      </c>
      <c r="AO661" s="1">
        <v>0</v>
      </c>
      <c r="AP661" s="1">
        <v>0</v>
      </c>
      <c r="AQ661" s="1">
        <v>1</v>
      </c>
      <c r="AR661" s="1">
        <v>0</v>
      </c>
      <c r="AS661" s="1">
        <v>0</v>
      </c>
      <c r="AT661" s="1">
        <v>5</v>
      </c>
      <c r="AU661" s="1">
        <v>78</v>
      </c>
      <c r="AV661" s="1">
        <v>60161</v>
      </c>
    </row>
    <row r="662" spans="1:48" s="1" customFormat="1" x14ac:dyDescent="0.25">
      <c r="A662" s="1" t="str" cm="1">
        <f t="array" ref="A662">_xlfn.IFS(AG662&gt;=70,"70 and Older",AND(AG662&gt;=60,AG662&lt;70),"60-69",AND(AG662&gt;=50,AG662&lt;60),"50-59",AND(AG662&gt;=40,AG662&lt;50),"40-49",AND(AG662&gt;=30,AG662&lt;40),"30-39",AND(AG662&gt;=20,AG662&lt;30),"20-29")</f>
        <v>50-59</v>
      </c>
      <c r="B662" s="1" t="str" cm="1">
        <f t="array" ref="B662">_xlfn.IFS(AO662=1,$AO$1,AP662=1,$AP$1,AQ662=1,$AQ$1,AR662=1,$AR$1,AS662=1,$AS$1)</f>
        <v>Graduation</v>
      </c>
      <c r="C662" s="1" t="str" cm="1">
        <f t="array" ref="C662">_xlfn.IFS(AJ662=1,$AJ$1,AK662=1,$AK$1,AL662=1,$AL$1,AM662=1,$AM$1,AN662=1,$AN$1)</f>
        <v>Divorced</v>
      </c>
      <c r="D662" s="1">
        <v>0</v>
      </c>
      <c r="E662" s="1">
        <v>0</v>
      </c>
      <c r="F662" s="1" t="str" cm="1">
        <f t="array" ref="F662">_xlfn.IFS(AV662&lt;43783,"1.Low Income",AND(AV662&gt;=43783,AV662&lt;=64856),"2.Mid Income",AV662&gt;64856,"3.High Income")</f>
        <v>2.Mid Income</v>
      </c>
      <c r="G662" s="1" t="str" cm="1">
        <f t="array" ref="G662">_xlfn.IFS(AU662&lt;=30,"&lt;1 month",AND(AU662&gt;30,AU662&lt;=60),"1-2months",AU662&gt;60,"2months +")</f>
        <v>1-2months</v>
      </c>
      <c r="H662" s="1" t="str" cm="1">
        <f t="array" ref="H662">_xlfn.IFS(AT662&lt;5,"&lt;5times",AND(AT662&gt;=5,AT662&lt;=10),"05-10times",AND(AT662&gt;=11,AT662&lt;=15),"11-15times",AT662&gt;=16,"16times or more")</f>
        <v>05-10times</v>
      </c>
      <c r="I662" s="1" t="s">
        <v>99</v>
      </c>
      <c r="J662" s="1" t="str">
        <f t="shared" si="21"/>
        <v>7-8 years</v>
      </c>
      <c r="K662" s="2">
        <v>206</v>
      </c>
      <c r="L662" s="2">
        <v>0</v>
      </c>
      <c r="M662" s="2">
        <v>46</v>
      </c>
      <c r="N662" s="2">
        <v>3</v>
      </c>
      <c r="O662" s="2">
        <v>2</v>
      </c>
      <c r="P662" s="2">
        <v>12</v>
      </c>
      <c r="Q662" s="8">
        <v>0</v>
      </c>
      <c r="R662" s="8">
        <v>0</v>
      </c>
      <c r="S662" s="8">
        <v>0</v>
      </c>
      <c r="T662" s="8">
        <v>0</v>
      </c>
      <c r="U662" s="8">
        <v>0</v>
      </c>
      <c r="V662" s="8">
        <v>0</v>
      </c>
      <c r="W662" s="6">
        <v>2</v>
      </c>
      <c r="X662" s="6">
        <v>5</v>
      </c>
      <c r="Y662" s="6">
        <v>1</v>
      </c>
      <c r="Z662" s="6">
        <v>5</v>
      </c>
      <c r="AB662" s="1">
        <v>39</v>
      </c>
      <c r="AC662" s="1">
        <v>34</v>
      </c>
      <c r="AD662" s="1">
        <v>0</v>
      </c>
      <c r="AE662" s="1">
        <v>3</v>
      </c>
      <c r="AF662" s="1">
        <v>11</v>
      </c>
      <c r="AG662" s="1">
        <v>50</v>
      </c>
      <c r="AH662" s="1">
        <v>2631</v>
      </c>
      <c r="AI662" s="11">
        <f t="shared" si="20"/>
        <v>7.2082191780821914</v>
      </c>
      <c r="AJ662" s="1">
        <v>1</v>
      </c>
      <c r="AK662" s="1">
        <v>0</v>
      </c>
      <c r="AL662" s="1">
        <v>0</v>
      </c>
      <c r="AM662" s="1">
        <v>0</v>
      </c>
      <c r="AN662" s="1">
        <v>0</v>
      </c>
      <c r="AO662" s="1">
        <v>0</v>
      </c>
      <c r="AP662" s="1">
        <v>0</v>
      </c>
      <c r="AQ662" s="1">
        <v>1</v>
      </c>
      <c r="AR662" s="1">
        <v>0</v>
      </c>
      <c r="AS662" s="1">
        <v>0</v>
      </c>
      <c r="AT662" s="1">
        <v>5</v>
      </c>
      <c r="AU662" s="1">
        <v>39</v>
      </c>
      <c r="AV662" s="1">
        <v>60896</v>
      </c>
    </row>
    <row r="663" spans="1:48" s="1" customFormat="1" x14ac:dyDescent="0.25">
      <c r="A663" s="1" t="str" cm="1">
        <f t="array" ref="A663">_xlfn.IFS(AG663&gt;=70,"70 and Older",AND(AG663&gt;=60,AG663&lt;70),"60-69",AND(AG663&gt;=50,AG663&lt;60),"50-59",AND(AG663&gt;=40,AG663&lt;50),"40-49",AND(AG663&gt;=30,AG663&lt;40),"30-39",AND(AG663&gt;=20,AG663&lt;30),"20-29")</f>
        <v>50-59</v>
      </c>
      <c r="B663" s="1" t="str" cm="1">
        <f t="array" ref="B663">_xlfn.IFS(AO663=1,$AO$1,AP663=1,$AP$1,AQ663=1,$AQ$1,AR663=1,$AR$1,AS663=1,$AS$1)</f>
        <v>Master</v>
      </c>
      <c r="C663" s="1" t="str" cm="1">
        <f t="array" ref="C663">_xlfn.IFS(AJ663=1,$AJ$1,AK663=1,$AK$1,AL663=1,$AL$1,AM663=1,$AM$1,AN663=1,$AN$1)</f>
        <v>Married</v>
      </c>
      <c r="D663" s="1">
        <v>1</v>
      </c>
      <c r="E663" s="1">
        <v>1</v>
      </c>
      <c r="F663" s="1" t="str" cm="1">
        <f t="array" ref="F663">_xlfn.IFS(AV663&lt;43783,"1.Low Income",AND(AV663&gt;=43783,AV663&lt;=64856),"2.Mid Income",AV663&gt;64856,"3.High Income")</f>
        <v>2.Mid Income</v>
      </c>
      <c r="G663" s="1" t="str" cm="1">
        <f t="array" ref="G663">_xlfn.IFS(AU663&lt;=30,"&lt;1 month",AND(AU663&gt;30,AU663&lt;=60),"1-2months",AU663&gt;60,"2months +")</f>
        <v>&lt;1 month</v>
      </c>
      <c r="H663" s="1" t="str" cm="1">
        <f t="array" ref="H663">_xlfn.IFS(AT663&lt;5,"&lt;5times",AND(AT663&gt;=5,AT663&lt;=10),"05-10times",AND(AT663&gt;=11,AT663&lt;=15),"11-15times",AT663&gt;=16,"16times or more")</f>
        <v>05-10times</v>
      </c>
      <c r="I663" s="1" t="s">
        <v>99</v>
      </c>
      <c r="J663" s="1" t="str">
        <f t="shared" si="21"/>
        <v>7-8 years</v>
      </c>
      <c r="K663" s="2">
        <v>19</v>
      </c>
      <c r="L663" s="2">
        <v>18</v>
      </c>
      <c r="M663" s="2">
        <v>33</v>
      </c>
      <c r="N663" s="2">
        <v>24</v>
      </c>
      <c r="O663" s="2">
        <v>1</v>
      </c>
      <c r="P663" s="2">
        <v>8</v>
      </c>
      <c r="Q663" s="8">
        <v>0</v>
      </c>
      <c r="R663" s="8">
        <v>0</v>
      </c>
      <c r="S663" s="8">
        <v>0</v>
      </c>
      <c r="T663" s="8">
        <v>0</v>
      </c>
      <c r="U663" s="8">
        <v>0</v>
      </c>
      <c r="V663" s="8">
        <v>0</v>
      </c>
      <c r="W663" s="6">
        <v>3</v>
      </c>
      <c r="X663" s="6">
        <v>3</v>
      </c>
      <c r="Y663" s="6">
        <v>0</v>
      </c>
      <c r="Z663" s="6">
        <v>3</v>
      </c>
      <c r="AB663" s="1">
        <v>70</v>
      </c>
      <c r="AC663" s="1">
        <v>50</v>
      </c>
      <c r="AD663" s="1">
        <v>0</v>
      </c>
      <c r="AE663" s="1">
        <v>3</v>
      </c>
      <c r="AF663" s="1">
        <v>11</v>
      </c>
      <c r="AG663" s="1">
        <v>54</v>
      </c>
      <c r="AH663" s="1">
        <v>2631</v>
      </c>
      <c r="AI663" s="11">
        <f t="shared" si="20"/>
        <v>7.2082191780821914</v>
      </c>
      <c r="AJ663" s="1">
        <v>0</v>
      </c>
      <c r="AK663" s="1">
        <v>1</v>
      </c>
      <c r="AL663" s="1">
        <v>0</v>
      </c>
      <c r="AM663" s="1">
        <v>0</v>
      </c>
      <c r="AN663" s="1">
        <v>0</v>
      </c>
      <c r="AO663" s="1">
        <v>0</v>
      </c>
      <c r="AP663" s="1">
        <v>0</v>
      </c>
      <c r="AQ663" s="1">
        <v>0</v>
      </c>
      <c r="AR663" s="1">
        <v>1</v>
      </c>
      <c r="AS663" s="1">
        <v>0</v>
      </c>
      <c r="AT663" s="1">
        <v>5</v>
      </c>
      <c r="AU663" s="1">
        <v>2</v>
      </c>
      <c r="AV663" s="1">
        <v>59060</v>
      </c>
    </row>
    <row r="664" spans="1:48" s="1" customFormat="1" x14ac:dyDescent="0.25">
      <c r="A664" s="1" t="str" cm="1">
        <f t="array" ref="A664">_xlfn.IFS(AG664&gt;=70,"70 and Older",AND(AG664&gt;=60,AG664&lt;70),"60-69",AND(AG664&gt;=50,AG664&lt;60),"50-59",AND(AG664&gt;=40,AG664&lt;50),"40-49",AND(AG664&gt;=30,AG664&lt;40),"30-39",AND(AG664&gt;=20,AG664&lt;30),"20-29")</f>
        <v>60-69</v>
      </c>
      <c r="B664" s="1" t="str" cm="1">
        <f t="array" ref="B664">_xlfn.IFS(AO664=1,$AO$1,AP664=1,$AP$1,AQ664=1,$AQ$1,AR664=1,$AR$1,AS664=1,$AS$1)</f>
        <v>Graduation</v>
      </c>
      <c r="C664" s="1" t="str" cm="1">
        <f t="array" ref="C664">_xlfn.IFS(AJ664=1,$AJ$1,AK664=1,$AK$1,AL664=1,$AL$1,AM664=1,$AM$1,AN664=1,$AN$1)</f>
        <v>Together</v>
      </c>
      <c r="D664" s="1">
        <v>1</v>
      </c>
      <c r="E664" s="1">
        <v>1</v>
      </c>
      <c r="F664" s="1" t="str" cm="1">
        <f t="array" ref="F664">_xlfn.IFS(AV664&lt;43783,"1.Low Income",AND(AV664&gt;=43783,AV664&lt;=64856),"2.Mid Income",AV664&gt;64856,"3.High Income")</f>
        <v>3.High Income</v>
      </c>
      <c r="G664" s="1" t="str" cm="1">
        <f t="array" ref="G664">_xlfn.IFS(AU664&lt;=30,"&lt;1 month",AND(AU664&gt;30,AU664&lt;=60),"1-2months",AU664&gt;60,"2months +")</f>
        <v>2months +</v>
      </c>
      <c r="H664" s="1" t="str" cm="1">
        <f t="array" ref="H664">_xlfn.IFS(AT664&lt;5,"&lt;5times",AND(AT664&gt;=5,AT664&lt;=10),"05-10times",AND(AT664&gt;=11,AT664&lt;=15),"11-15times",AT664&gt;=16,"16times or more")</f>
        <v>&lt;5times</v>
      </c>
      <c r="I664" s="1" t="s">
        <v>99</v>
      </c>
      <c r="J664" s="1" t="str">
        <f t="shared" si="21"/>
        <v>7-8 years</v>
      </c>
      <c r="K664" s="2">
        <v>8</v>
      </c>
      <c r="L664" s="2">
        <v>4</v>
      </c>
      <c r="M664" s="2">
        <v>12</v>
      </c>
      <c r="N664" s="2">
        <v>15</v>
      </c>
      <c r="O664" s="2">
        <v>4</v>
      </c>
      <c r="P664" s="2">
        <v>29</v>
      </c>
      <c r="Q664" s="8">
        <v>0</v>
      </c>
      <c r="R664" s="8">
        <v>0</v>
      </c>
      <c r="S664" s="8">
        <v>0</v>
      </c>
      <c r="T664" s="8">
        <v>0</v>
      </c>
      <c r="U664" s="8">
        <v>0</v>
      </c>
      <c r="V664" s="8">
        <v>0</v>
      </c>
      <c r="W664" s="6">
        <v>2</v>
      </c>
      <c r="X664" s="6">
        <v>1</v>
      </c>
      <c r="Y664" s="6">
        <v>1</v>
      </c>
      <c r="Z664" s="6">
        <v>2</v>
      </c>
      <c r="AB664" s="1">
        <v>184</v>
      </c>
      <c r="AC664" s="1">
        <v>153</v>
      </c>
      <c r="AD664" s="1">
        <v>0</v>
      </c>
      <c r="AE664" s="1">
        <v>3</v>
      </c>
      <c r="AF664" s="1">
        <v>11</v>
      </c>
      <c r="AG664" s="1">
        <v>61</v>
      </c>
      <c r="AH664" s="1">
        <v>2630</v>
      </c>
      <c r="AI664" s="11">
        <f t="shared" si="20"/>
        <v>7.2054794520547949</v>
      </c>
      <c r="AJ664" s="1">
        <v>0</v>
      </c>
      <c r="AK664" s="1">
        <v>0</v>
      </c>
      <c r="AL664" s="1">
        <v>0</v>
      </c>
      <c r="AM664" s="1">
        <v>1</v>
      </c>
      <c r="AN664" s="1">
        <v>0</v>
      </c>
      <c r="AO664" s="1">
        <v>0</v>
      </c>
      <c r="AP664" s="1">
        <v>0</v>
      </c>
      <c r="AQ664" s="1">
        <v>1</v>
      </c>
      <c r="AR664" s="1">
        <v>0</v>
      </c>
      <c r="AS664" s="1">
        <v>0</v>
      </c>
      <c r="AT664" s="1">
        <v>2</v>
      </c>
      <c r="AU664" s="1">
        <v>82</v>
      </c>
      <c r="AV664" s="1">
        <v>77027</v>
      </c>
    </row>
    <row r="665" spans="1:48" s="1" customFormat="1" x14ac:dyDescent="0.25">
      <c r="A665" s="1" t="str" cm="1">
        <f t="array" ref="A665">_xlfn.IFS(AG665&gt;=70,"70 and Older",AND(AG665&gt;=60,AG665&lt;70),"60-69",AND(AG665&gt;=50,AG665&lt;60),"50-59",AND(AG665&gt;=40,AG665&lt;50),"40-49",AND(AG665&gt;=30,AG665&lt;40),"30-39",AND(AG665&gt;=20,AG665&lt;30),"20-29")</f>
        <v>40-49</v>
      </c>
      <c r="B665" s="1" t="str" cm="1">
        <f t="array" ref="B665">_xlfn.IFS(AO665=1,$AO$1,AP665=1,$AP$1,AQ665=1,$AQ$1,AR665=1,$AR$1,AS665=1,$AS$1)</f>
        <v>Master</v>
      </c>
      <c r="C665" s="1" t="str" cm="1">
        <f t="array" ref="C665">_xlfn.IFS(AJ665=1,$AJ$1,AK665=1,$AK$1,AL665=1,$AL$1,AM665=1,$AM$1,AN665=1,$AN$1)</f>
        <v>Married</v>
      </c>
      <c r="D665" s="1">
        <v>1</v>
      </c>
      <c r="E665" s="1">
        <v>1</v>
      </c>
      <c r="F665" s="1" t="str" cm="1">
        <f t="array" ref="F665">_xlfn.IFS(AV665&lt;43783,"1.Low Income",AND(AV665&gt;=43783,AV665&lt;=64856),"2.Mid Income",AV665&gt;64856,"3.High Income")</f>
        <v>3.High Income</v>
      </c>
      <c r="G665" s="1" t="str" cm="1">
        <f t="array" ref="G665">_xlfn.IFS(AU665&lt;=30,"&lt;1 month",AND(AU665&gt;30,AU665&lt;=60),"1-2months",AU665&gt;60,"2months +")</f>
        <v>1-2months</v>
      </c>
      <c r="H665" s="1" t="str" cm="1">
        <f t="array" ref="H665">_xlfn.IFS(AT665&lt;5,"&lt;5times",AND(AT665&gt;=5,AT665&lt;=10),"05-10times",AND(AT665&gt;=11,AT665&lt;=15),"11-15times",AT665&gt;=16,"16times or more")</f>
        <v>&lt;5times</v>
      </c>
      <c r="I665" s="1" t="s">
        <v>99</v>
      </c>
      <c r="J665" s="1" t="str">
        <f t="shared" si="21"/>
        <v>7-8 years</v>
      </c>
      <c r="K665" s="2">
        <v>231</v>
      </c>
      <c r="L665" s="2">
        <v>7</v>
      </c>
      <c r="M665" s="2">
        <v>137</v>
      </c>
      <c r="N665" s="2">
        <v>4</v>
      </c>
      <c r="O665" s="2">
        <v>15</v>
      </c>
      <c r="P665" s="2">
        <v>39</v>
      </c>
      <c r="Q665" s="8">
        <v>0</v>
      </c>
      <c r="R665" s="8">
        <v>0</v>
      </c>
      <c r="S665" s="8">
        <v>0</v>
      </c>
      <c r="T665" s="8">
        <v>0</v>
      </c>
      <c r="U665" s="8">
        <v>0</v>
      </c>
      <c r="V665" s="8">
        <v>1</v>
      </c>
      <c r="W665" s="6">
        <v>9</v>
      </c>
      <c r="X665" s="6">
        <v>5</v>
      </c>
      <c r="Y665" s="6">
        <v>1</v>
      </c>
      <c r="Z665" s="6">
        <v>8</v>
      </c>
      <c r="AB665" s="1">
        <v>69</v>
      </c>
      <c r="AC665" s="1">
        <v>46</v>
      </c>
      <c r="AD665" s="1">
        <v>0</v>
      </c>
      <c r="AE665" s="1">
        <v>3</v>
      </c>
      <c r="AF665" s="1">
        <v>11</v>
      </c>
      <c r="AG665" s="1">
        <v>41</v>
      </c>
      <c r="AH665" s="1">
        <v>2630</v>
      </c>
      <c r="AI665" s="11">
        <f t="shared" si="20"/>
        <v>7.2054794520547949</v>
      </c>
      <c r="AJ665" s="1">
        <v>0</v>
      </c>
      <c r="AK665" s="1">
        <v>1</v>
      </c>
      <c r="AL665" s="1">
        <v>0</v>
      </c>
      <c r="AM665" s="1">
        <v>0</v>
      </c>
      <c r="AN665" s="1">
        <v>0</v>
      </c>
      <c r="AO665" s="1">
        <v>0</v>
      </c>
      <c r="AP665" s="1">
        <v>0</v>
      </c>
      <c r="AQ665" s="1">
        <v>0</v>
      </c>
      <c r="AR665" s="1">
        <v>1</v>
      </c>
      <c r="AS665" s="1">
        <v>0</v>
      </c>
      <c r="AT665" s="1">
        <v>4</v>
      </c>
      <c r="AU665" s="1">
        <v>50</v>
      </c>
      <c r="AV665" s="1">
        <v>65487</v>
      </c>
    </row>
    <row r="666" spans="1:48" s="1" customFormat="1" x14ac:dyDescent="0.25">
      <c r="A666" s="1" t="str" cm="1">
        <f t="array" ref="A666">_xlfn.IFS(AG666&gt;=70,"70 and Older",AND(AG666&gt;=60,AG666&lt;70),"60-69",AND(AG666&gt;=50,AG666&lt;60),"50-59",AND(AG666&gt;=40,AG666&lt;50),"40-49",AND(AG666&gt;=30,AG666&lt;40),"30-39",AND(AG666&gt;=20,AG666&lt;30),"20-29")</f>
        <v>40-49</v>
      </c>
      <c r="B666" s="1" t="str" cm="1">
        <f t="array" ref="B666">_xlfn.IFS(AO666=1,$AO$1,AP666=1,$AP$1,AQ666=1,$AQ$1,AR666=1,$AR$1,AS666=1,$AS$1)</f>
        <v>Graduation</v>
      </c>
      <c r="C666" s="1" t="str" cm="1">
        <f t="array" ref="C666">_xlfn.IFS(AJ666=1,$AJ$1,AK666=1,$AK$1,AL666=1,$AL$1,AM666=1,$AM$1,AN666=1,$AN$1)</f>
        <v>Divorced</v>
      </c>
      <c r="D666" s="1">
        <v>1</v>
      </c>
      <c r="E666" s="1">
        <v>0</v>
      </c>
      <c r="F666" s="1" t="str" cm="1">
        <f t="array" ref="F666">_xlfn.IFS(AV666&lt;43783,"1.Low Income",AND(AV666&gt;=43783,AV666&lt;=64856),"2.Mid Income",AV666&gt;64856,"3.High Income")</f>
        <v>2.Mid Income</v>
      </c>
      <c r="G666" s="1" t="str" cm="1">
        <f t="array" ref="G666">_xlfn.IFS(AU666&lt;=30,"&lt;1 month",AND(AU666&gt;30,AU666&lt;=60),"1-2months",AU666&gt;60,"2months +")</f>
        <v>1-2months</v>
      </c>
      <c r="H666" s="1" t="str" cm="1">
        <f t="array" ref="H666">_xlfn.IFS(AT666&lt;5,"&lt;5times",AND(AT666&gt;=5,AT666&lt;=10),"05-10times",AND(AT666&gt;=11,AT666&lt;=15),"11-15times",AT666&gt;=16,"16times or more")</f>
        <v>05-10times</v>
      </c>
      <c r="I666" s="1" t="s">
        <v>99</v>
      </c>
      <c r="J666" s="1" t="str">
        <f t="shared" si="21"/>
        <v>7-8 years</v>
      </c>
      <c r="K666" s="2">
        <v>2</v>
      </c>
      <c r="L666" s="2">
        <v>6</v>
      </c>
      <c r="M666" s="2">
        <v>4</v>
      </c>
      <c r="N666" s="2">
        <v>3</v>
      </c>
      <c r="O666" s="2">
        <v>1</v>
      </c>
      <c r="P666" s="2">
        <v>9</v>
      </c>
      <c r="Q666" s="8">
        <v>0</v>
      </c>
      <c r="R666" s="8">
        <v>0</v>
      </c>
      <c r="S666" s="8">
        <v>0</v>
      </c>
      <c r="T666" s="8">
        <v>0</v>
      </c>
      <c r="U666" s="8">
        <v>0</v>
      </c>
      <c r="V666" s="8">
        <v>0</v>
      </c>
      <c r="W666" s="6">
        <v>1</v>
      </c>
      <c r="X666" s="6">
        <v>1</v>
      </c>
      <c r="Y666" s="6">
        <v>0</v>
      </c>
      <c r="Z666" s="6">
        <v>2</v>
      </c>
      <c r="AB666" s="1">
        <v>42</v>
      </c>
      <c r="AC666" s="1">
        <v>33</v>
      </c>
      <c r="AD666" s="1">
        <v>0</v>
      </c>
      <c r="AE666" s="1">
        <v>3</v>
      </c>
      <c r="AF666" s="1">
        <v>11</v>
      </c>
      <c r="AG666" s="1">
        <v>44</v>
      </c>
      <c r="AH666" s="1">
        <v>2629</v>
      </c>
      <c r="AI666" s="11">
        <f t="shared" si="20"/>
        <v>7.2027397260273975</v>
      </c>
      <c r="AJ666" s="1">
        <v>1</v>
      </c>
      <c r="AK666" s="1">
        <v>0</v>
      </c>
      <c r="AL666" s="1">
        <v>0</v>
      </c>
      <c r="AM666" s="1">
        <v>0</v>
      </c>
      <c r="AN666" s="1">
        <v>0</v>
      </c>
      <c r="AO666" s="1">
        <v>0</v>
      </c>
      <c r="AP666" s="1">
        <v>0</v>
      </c>
      <c r="AQ666" s="1">
        <v>1</v>
      </c>
      <c r="AR666" s="1">
        <v>0</v>
      </c>
      <c r="AS666" s="1">
        <v>0</v>
      </c>
      <c r="AT666" s="1">
        <v>5</v>
      </c>
      <c r="AU666" s="1">
        <v>42</v>
      </c>
      <c r="AV666" s="1">
        <v>60544</v>
      </c>
    </row>
    <row r="667" spans="1:48" s="1" customFormat="1" x14ac:dyDescent="0.25">
      <c r="A667" s="1" t="str" cm="1">
        <f t="array" ref="A667">_xlfn.IFS(AG667&gt;=70,"70 and Older",AND(AG667&gt;=60,AG667&lt;70),"60-69",AND(AG667&gt;=50,AG667&lt;60),"50-59",AND(AG667&gt;=40,AG667&lt;50),"40-49",AND(AG667&gt;=30,AG667&lt;40),"30-39",AND(AG667&gt;=20,AG667&lt;30),"20-29")</f>
        <v>50-59</v>
      </c>
      <c r="B667" s="1" t="str" cm="1">
        <f t="array" ref="B667">_xlfn.IFS(AO667=1,$AO$1,AP667=1,$AP$1,AQ667=1,$AQ$1,AR667=1,$AR$1,AS667=1,$AS$1)</f>
        <v>Graduation</v>
      </c>
      <c r="C667" s="1" t="str" cm="1">
        <f t="array" ref="C667">_xlfn.IFS(AJ667=1,$AJ$1,AK667=1,$AK$1,AL667=1,$AL$1,AM667=1,$AM$1,AN667=1,$AN$1)</f>
        <v>Single</v>
      </c>
      <c r="D667" s="1">
        <v>0</v>
      </c>
      <c r="E667" s="1">
        <v>1</v>
      </c>
      <c r="F667" s="1" t="str" cm="1">
        <f t="array" ref="F667">_xlfn.IFS(AV667&lt;43783,"1.Low Income",AND(AV667&gt;=43783,AV667&lt;=64856),"2.Mid Income",AV667&gt;64856,"3.High Income")</f>
        <v>3.High Income</v>
      </c>
      <c r="G667" s="1" t="str" cm="1">
        <f t="array" ref="G667">_xlfn.IFS(AU667&lt;=30,"&lt;1 month",AND(AU667&gt;30,AU667&lt;=60),"1-2months",AU667&gt;60,"2months +")</f>
        <v>1-2months</v>
      </c>
      <c r="H667" s="1" t="str" cm="1">
        <f t="array" ref="H667">_xlfn.IFS(AT667&lt;5,"&lt;5times",AND(AT667&gt;=5,AT667&lt;=10),"05-10times",AND(AT667&gt;=11,AT667&lt;=15),"11-15times",AT667&gt;=16,"16times or more")</f>
        <v>&lt;5times</v>
      </c>
      <c r="I667" s="1" t="s">
        <v>99</v>
      </c>
      <c r="J667" s="1" t="str">
        <f t="shared" si="21"/>
        <v>7-8 years</v>
      </c>
      <c r="K667" s="2">
        <v>529</v>
      </c>
      <c r="L667" s="2">
        <v>0</v>
      </c>
      <c r="M667" s="2">
        <v>356</v>
      </c>
      <c r="N667" s="2">
        <v>63</v>
      </c>
      <c r="O667" s="2">
        <v>28</v>
      </c>
      <c r="P667" s="2">
        <v>0</v>
      </c>
      <c r="Q667" s="8">
        <v>0</v>
      </c>
      <c r="R667" s="8">
        <v>0</v>
      </c>
      <c r="S667" s="8">
        <v>0</v>
      </c>
      <c r="T667" s="8">
        <v>0</v>
      </c>
      <c r="U667" s="8">
        <v>0</v>
      </c>
      <c r="V667" s="8">
        <v>0</v>
      </c>
      <c r="W667" s="6">
        <v>3</v>
      </c>
      <c r="X667" s="6">
        <v>6</v>
      </c>
      <c r="Y667" s="6">
        <v>7</v>
      </c>
      <c r="Z667" s="6">
        <v>11</v>
      </c>
      <c r="AB667" s="1">
        <v>808</v>
      </c>
      <c r="AC667" s="1">
        <v>755</v>
      </c>
      <c r="AD667" s="1">
        <v>0</v>
      </c>
      <c r="AE667" s="1">
        <v>3</v>
      </c>
      <c r="AF667" s="1">
        <v>11</v>
      </c>
      <c r="AG667" s="1">
        <v>58</v>
      </c>
      <c r="AH667" s="1">
        <v>2628</v>
      </c>
      <c r="AI667" s="11">
        <f t="shared" si="20"/>
        <v>7.2</v>
      </c>
      <c r="AJ667" s="1">
        <v>0</v>
      </c>
      <c r="AK667" s="1">
        <v>0</v>
      </c>
      <c r="AL667" s="1">
        <v>1</v>
      </c>
      <c r="AM667" s="1">
        <v>0</v>
      </c>
      <c r="AN667" s="1">
        <v>0</v>
      </c>
      <c r="AO667" s="1">
        <v>0</v>
      </c>
      <c r="AP667" s="1">
        <v>0</v>
      </c>
      <c r="AQ667" s="1">
        <v>1</v>
      </c>
      <c r="AR667" s="1">
        <v>0</v>
      </c>
      <c r="AS667" s="1">
        <v>0</v>
      </c>
      <c r="AT667" s="1">
        <v>2</v>
      </c>
      <c r="AU667" s="1">
        <v>60</v>
      </c>
      <c r="AV667" s="1">
        <v>80982</v>
      </c>
    </row>
    <row r="668" spans="1:48" s="1" customFormat="1" x14ac:dyDescent="0.25">
      <c r="A668" s="1" t="str" cm="1">
        <f t="array" ref="A668">_xlfn.IFS(AG668&gt;=70,"70 and Older",AND(AG668&gt;=60,AG668&lt;70),"60-69",AND(AG668&gt;=50,AG668&lt;60),"50-59",AND(AG668&gt;=40,AG668&lt;50),"40-49",AND(AG668&gt;=30,AG668&lt;40),"30-39",AND(AG668&gt;=20,AG668&lt;30),"20-29")</f>
        <v>60-69</v>
      </c>
      <c r="B668" s="1" t="str" cm="1">
        <f t="array" ref="B668">_xlfn.IFS(AO668=1,$AO$1,AP668=1,$AP$1,AQ668=1,$AQ$1,AR668=1,$AR$1,AS668=1,$AS$1)</f>
        <v>Graduation</v>
      </c>
      <c r="C668" s="1" t="str" cm="1">
        <f t="array" ref="C668">_xlfn.IFS(AJ668=1,$AJ$1,AK668=1,$AK$1,AL668=1,$AL$1,AM668=1,$AM$1,AN668=1,$AN$1)</f>
        <v>Married</v>
      </c>
      <c r="D668" s="1">
        <v>0</v>
      </c>
      <c r="E668" s="1">
        <v>0</v>
      </c>
      <c r="F668" s="1" t="str" cm="1">
        <f t="array" ref="F668">_xlfn.IFS(AV668&lt;43783,"1.Low Income",AND(AV668&gt;=43783,AV668&lt;=64856),"2.Mid Income",AV668&gt;64856,"3.High Income")</f>
        <v>3.High Income</v>
      </c>
      <c r="G668" s="1" t="str" cm="1">
        <f t="array" ref="G668">_xlfn.IFS(AU668&lt;=30,"&lt;1 month",AND(AU668&gt;30,AU668&lt;=60),"1-2months",AU668&gt;60,"2months +")</f>
        <v>1-2months</v>
      </c>
      <c r="H668" s="1" t="str" cm="1">
        <f t="array" ref="H668">_xlfn.IFS(AT668&lt;5,"&lt;5times",AND(AT668&gt;=5,AT668&lt;=10),"05-10times",AND(AT668&gt;=11,AT668&lt;=15),"11-15times",AT668&gt;=16,"16times or more")</f>
        <v>&lt;5times</v>
      </c>
      <c r="I668" s="1" t="s">
        <v>99</v>
      </c>
      <c r="J668" s="1" t="str">
        <f t="shared" si="21"/>
        <v>7-8 years</v>
      </c>
      <c r="K668" s="2">
        <v>796</v>
      </c>
      <c r="L668" s="2">
        <v>14</v>
      </c>
      <c r="M668" s="2">
        <v>590</v>
      </c>
      <c r="N668" s="2">
        <v>38</v>
      </c>
      <c r="O668" s="2">
        <v>44</v>
      </c>
      <c r="P668" s="2">
        <v>0</v>
      </c>
      <c r="Q668" s="8">
        <v>0</v>
      </c>
      <c r="R668" s="8">
        <v>0</v>
      </c>
      <c r="S668" s="8">
        <v>0</v>
      </c>
      <c r="T668" s="8">
        <v>1</v>
      </c>
      <c r="U668" s="8">
        <v>0</v>
      </c>
      <c r="V668" s="8">
        <v>0</v>
      </c>
      <c r="W668" s="6">
        <v>1</v>
      </c>
      <c r="X668" s="6">
        <v>4</v>
      </c>
      <c r="Y668" s="6">
        <v>5</v>
      </c>
      <c r="Z668" s="6">
        <v>13</v>
      </c>
      <c r="AB668" s="1">
        <v>777</v>
      </c>
      <c r="AC668" s="1">
        <v>691</v>
      </c>
      <c r="AD668" s="1">
        <v>0</v>
      </c>
      <c r="AE668" s="1">
        <v>3</v>
      </c>
      <c r="AF668" s="1">
        <v>11</v>
      </c>
      <c r="AG668" s="1">
        <v>61</v>
      </c>
      <c r="AH668" s="1">
        <v>2628</v>
      </c>
      <c r="AI668" s="11">
        <f t="shared" si="20"/>
        <v>7.2</v>
      </c>
      <c r="AJ668" s="1">
        <v>0</v>
      </c>
      <c r="AK668" s="1">
        <v>1</v>
      </c>
      <c r="AL668" s="1">
        <v>0</v>
      </c>
      <c r="AM668" s="1">
        <v>0</v>
      </c>
      <c r="AN668" s="1">
        <v>0</v>
      </c>
      <c r="AO668" s="1">
        <v>0</v>
      </c>
      <c r="AP668" s="1">
        <v>0</v>
      </c>
      <c r="AQ668" s="1">
        <v>1</v>
      </c>
      <c r="AR668" s="1">
        <v>0</v>
      </c>
      <c r="AS668" s="1">
        <v>0</v>
      </c>
      <c r="AT668" s="1">
        <v>2</v>
      </c>
      <c r="AU668" s="1">
        <v>44</v>
      </c>
      <c r="AV668" s="1">
        <v>80573</v>
      </c>
    </row>
    <row r="669" spans="1:48" s="1" customFormat="1" x14ac:dyDescent="0.25">
      <c r="A669" s="1" t="str" cm="1">
        <f t="array" ref="A669">_xlfn.IFS(AG669&gt;=70,"70 and Older",AND(AG669&gt;=60,AG669&lt;70),"60-69",AND(AG669&gt;=50,AG669&lt;60),"50-59",AND(AG669&gt;=40,AG669&lt;50),"40-49",AND(AG669&gt;=30,AG669&lt;40),"30-39",AND(AG669&gt;=20,AG669&lt;30),"20-29")</f>
        <v>50-59</v>
      </c>
      <c r="B669" s="1" t="str" cm="1">
        <f t="array" ref="B669">_xlfn.IFS(AO669=1,$AO$1,AP669=1,$AP$1,AQ669=1,$AQ$1,AR669=1,$AR$1,AS669=1,$AS$1)</f>
        <v>PhD</v>
      </c>
      <c r="C669" s="1" t="str" cm="1">
        <f t="array" ref="C669">_xlfn.IFS(AJ669=1,$AJ$1,AK669=1,$AK$1,AL669=1,$AL$1,AM669=1,$AM$1,AN669=1,$AN$1)</f>
        <v>Together</v>
      </c>
      <c r="D669" s="1">
        <v>0</v>
      </c>
      <c r="E669" s="1">
        <v>1</v>
      </c>
      <c r="F669" s="1" t="str" cm="1">
        <f t="array" ref="F669">_xlfn.IFS(AV669&lt;43783,"1.Low Income",AND(AV669&gt;=43783,AV669&lt;=64856),"2.Mid Income",AV669&gt;64856,"3.High Income")</f>
        <v>3.High Income</v>
      </c>
      <c r="G669" s="1" t="str" cm="1">
        <f t="array" ref="G669">_xlfn.IFS(AU669&lt;=30,"&lt;1 month",AND(AU669&gt;30,AU669&lt;=60),"1-2months",AU669&gt;60,"2months +")</f>
        <v>1-2months</v>
      </c>
      <c r="H669" s="1" t="str" cm="1">
        <f t="array" ref="H669">_xlfn.IFS(AT669&lt;5,"&lt;5times",AND(AT669&gt;=5,AT669&lt;=10),"05-10times",AND(AT669&gt;=11,AT669&lt;=15),"11-15times",AT669&gt;=16,"16times or more")</f>
        <v>&lt;5times</v>
      </c>
      <c r="I669" s="1" t="s">
        <v>99</v>
      </c>
      <c r="J669" s="1" t="str">
        <f t="shared" si="21"/>
        <v>7-8 years</v>
      </c>
      <c r="K669" s="2">
        <v>387</v>
      </c>
      <c r="L669" s="2">
        <v>126</v>
      </c>
      <c r="M669" s="2">
        <v>342</v>
      </c>
      <c r="N669" s="2">
        <v>0</v>
      </c>
      <c r="O669" s="2">
        <v>45</v>
      </c>
      <c r="P669" s="2">
        <v>180</v>
      </c>
      <c r="Q669" s="8">
        <v>0</v>
      </c>
      <c r="R669" s="8">
        <v>0</v>
      </c>
      <c r="S669" s="8">
        <v>0</v>
      </c>
      <c r="T669" s="8">
        <v>0</v>
      </c>
      <c r="U669" s="8">
        <v>0</v>
      </c>
      <c r="V669" s="8">
        <v>0</v>
      </c>
      <c r="W669" s="6">
        <v>5</v>
      </c>
      <c r="X669" s="6">
        <v>8</v>
      </c>
      <c r="Y669" s="6">
        <v>4</v>
      </c>
      <c r="Z669" s="6">
        <v>11</v>
      </c>
      <c r="AB669" s="1">
        <v>1482</v>
      </c>
      <c r="AC669" s="1">
        <v>1482</v>
      </c>
      <c r="AD669" s="1">
        <v>1</v>
      </c>
      <c r="AE669" s="1">
        <v>3</v>
      </c>
      <c r="AF669" s="1">
        <v>11</v>
      </c>
      <c r="AG669" s="1">
        <v>53</v>
      </c>
      <c r="AH669" s="1">
        <v>2628</v>
      </c>
      <c r="AI669" s="11">
        <f t="shared" si="20"/>
        <v>7.2</v>
      </c>
      <c r="AJ669" s="1">
        <v>0</v>
      </c>
      <c r="AK669" s="1">
        <v>0</v>
      </c>
      <c r="AL669" s="1">
        <v>0</v>
      </c>
      <c r="AM669" s="1">
        <v>1</v>
      </c>
      <c r="AN669" s="1">
        <v>0</v>
      </c>
      <c r="AO669" s="1">
        <v>0</v>
      </c>
      <c r="AP669" s="1">
        <v>0</v>
      </c>
      <c r="AQ669" s="1">
        <v>0</v>
      </c>
      <c r="AR669" s="1">
        <v>0</v>
      </c>
      <c r="AS669" s="1">
        <v>1</v>
      </c>
      <c r="AT669" s="1">
        <v>3</v>
      </c>
      <c r="AU669" s="1">
        <v>49</v>
      </c>
      <c r="AV669" s="1">
        <v>71466</v>
      </c>
    </row>
    <row r="670" spans="1:48" s="1" customFormat="1" x14ac:dyDescent="0.25">
      <c r="A670" s="1" t="str" cm="1">
        <f t="array" ref="A670">_xlfn.IFS(AG670&gt;=70,"70 and Older",AND(AG670&gt;=60,AG670&lt;70),"60-69",AND(AG670&gt;=50,AG670&lt;60),"50-59",AND(AG670&gt;=40,AG670&lt;50),"40-49",AND(AG670&gt;=30,AG670&lt;40),"30-39",AND(AG670&gt;=20,AG670&lt;30),"20-29")</f>
        <v>50-59</v>
      </c>
      <c r="B670" s="1" t="str" cm="1">
        <f t="array" ref="B670">_xlfn.IFS(AO670=1,$AO$1,AP670=1,$AP$1,AQ670=1,$AQ$1,AR670=1,$AR$1,AS670=1,$AS$1)</f>
        <v>PhD</v>
      </c>
      <c r="C670" s="1" t="str" cm="1">
        <f t="array" ref="C670">_xlfn.IFS(AJ670=1,$AJ$1,AK670=1,$AK$1,AL670=1,$AL$1,AM670=1,$AM$1,AN670=1,$AN$1)</f>
        <v>Divorced</v>
      </c>
      <c r="D670" s="1">
        <v>1</v>
      </c>
      <c r="E670" s="1">
        <v>0</v>
      </c>
      <c r="F670" s="1" t="str" cm="1">
        <f t="array" ref="F670">_xlfn.IFS(AV670&lt;43783,"1.Low Income",AND(AV670&gt;=43783,AV670&lt;=64856),"2.Mid Income",AV670&gt;64856,"3.High Income")</f>
        <v>3.High Income</v>
      </c>
      <c r="G670" s="1" t="str" cm="1">
        <f t="array" ref="G670">_xlfn.IFS(AU670&lt;=30,"&lt;1 month",AND(AU670&gt;30,AU670&lt;=60),"1-2months",AU670&gt;60,"2months +")</f>
        <v>1-2months</v>
      </c>
      <c r="H670" s="1" t="str" cm="1">
        <f t="array" ref="H670">_xlfn.IFS(AT670&lt;5,"&lt;5times",AND(AT670&gt;=5,AT670&lt;=10),"05-10times",AND(AT670&gt;=11,AT670&lt;=15),"11-15times",AT670&gt;=16,"16times or more")</f>
        <v>&lt;5times</v>
      </c>
      <c r="I670" s="1" t="s">
        <v>99</v>
      </c>
      <c r="J670" s="1" t="str">
        <f t="shared" si="21"/>
        <v>7-8 years</v>
      </c>
      <c r="K670" s="2">
        <v>3</v>
      </c>
      <c r="L670" s="2">
        <v>2</v>
      </c>
      <c r="M670" s="2">
        <v>11</v>
      </c>
      <c r="N670" s="2">
        <v>2</v>
      </c>
      <c r="O670" s="2">
        <v>2</v>
      </c>
      <c r="P670" s="2">
        <v>10</v>
      </c>
      <c r="Q670" s="8">
        <v>0</v>
      </c>
      <c r="R670" s="8">
        <v>0</v>
      </c>
      <c r="S670" s="8">
        <v>1</v>
      </c>
      <c r="T670" s="8">
        <v>0</v>
      </c>
      <c r="U670" s="8">
        <v>0</v>
      </c>
      <c r="V670" s="8">
        <v>0</v>
      </c>
      <c r="W670" s="6">
        <v>1</v>
      </c>
      <c r="X670" s="6">
        <v>1</v>
      </c>
      <c r="Y670" s="6">
        <v>0</v>
      </c>
      <c r="Z670" s="6">
        <v>2</v>
      </c>
      <c r="AB670" s="1">
        <v>513</v>
      </c>
      <c r="AC670" s="1">
        <v>425</v>
      </c>
      <c r="AD670" s="1">
        <v>0</v>
      </c>
      <c r="AE670" s="1">
        <v>3</v>
      </c>
      <c r="AF670" s="1">
        <v>11</v>
      </c>
      <c r="AG670" s="1">
        <v>57</v>
      </c>
      <c r="AH670" s="1">
        <v>2628</v>
      </c>
      <c r="AI670" s="11">
        <f t="shared" si="20"/>
        <v>7.2</v>
      </c>
      <c r="AJ670" s="1">
        <v>1</v>
      </c>
      <c r="AK670" s="1">
        <v>0</v>
      </c>
      <c r="AL670" s="1">
        <v>0</v>
      </c>
      <c r="AM670" s="1">
        <v>0</v>
      </c>
      <c r="AN670" s="1">
        <v>0</v>
      </c>
      <c r="AO670" s="1">
        <v>0</v>
      </c>
      <c r="AP670" s="1">
        <v>0</v>
      </c>
      <c r="AQ670" s="1">
        <v>0</v>
      </c>
      <c r="AR670" s="1">
        <v>0</v>
      </c>
      <c r="AS670" s="1">
        <v>1</v>
      </c>
      <c r="AT670" s="1">
        <v>3</v>
      </c>
      <c r="AU670" s="1">
        <v>37</v>
      </c>
      <c r="AV670" s="1">
        <v>69702</v>
      </c>
    </row>
    <row r="671" spans="1:48" s="1" customFormat="1" x14ac:dyDescent="0.25">
      <c r="A671" s="1" t="str" cm="1">
        <f t="array" ref="A671">_xlfn.IFS(AG671&gt;=70,"70 and Older",AND(AG671&gt;=60,AG671&lt;70),"60-69",AND(AG671&gt;=50,AG671&lt;60),"50-59",AND(AG671&gt;=40,AG671&lt;50),"40-49",AND(AG671&gt;=30,AG671&lt;40),"30-39",AND(AG671&gt;=20,AG671&lt;30),"20-29")</f>
        <v>40-49</v>
      </c>
      <c r="B671" s="1" t="str" cm="1">
        <f t="array" ref="B671">_xlfn.IFS(AO671=1,$AO$1,AP671=1,$AP$1,AQ671=1,$AQ$1,AR671=1,$AR$1,AS671=1,$AS$1)</f>
        <v>Graduation</v>
      </c>
      <c r="C671" s="1" t="str" cm="1">
        <f t="array" ref="C671">_xlfn.IFS(AJ671=1,$AJ$1,AK671=1,$AK$1,AL671=1,$AL$1,AM671=1,$AM$1,AN671=1,$AN$1)</f>
        <v>Widow</v>
      </c>
      <c r="D671" s="1">
        <v>0</v>
      </c>
      <c r="E671" s="1">
        <v>0</v>
      </c>
      <c r="F671" s="1" t="str" cm="1">
        <f t="array" ref="F671">_xlfn.IFS(AV671&lt;43783,"1.Low Income",AND(AV671&gt;=43783,AV671&lt;=64856),"2.Mid Income",AV671&gt;64856,"3.High Income")</f>
        <v>3.High Income</v>
      </c>
      <c r="G671" s="1" t="str" cm="1">
        <f t="array" ref="G671">_xlfn.IFS(AU671&lt;=30,"&lt;1 month",AND(AU671&gt;30,AU671&lt;=60),"1-2months",AU671&gt;60,"2months +")</f>
        <v>&lt;1 month</v>
      </c>
      <c r="H671" s="1" t="str" cm="1">
        <f t="array" ref="H671">_xlfn.IFS(AT671&lt;5,"&lt;5times",AND(AT671&gt;=5,AT671&lt;=10),"05-10times",AND(AT671&gt;=11,AT671&lt;=15),"11-15times",AT671&gt;=16,"16times or more")</f>
        <v>&lt;5times</v>
      </c>
      <c r="I671" s="1" t="s">
        <v>99</v>
      </c>
      <c r="J671" s="1" t="str">
        <f t="shared" si="21"/>
        <v>7-8 years</v>
      </c>
      <c r="K671" s="2">
        <v>144</v>
      </c>
      <c r="L671" s="2">
        <v>0</v>
      </c>
      <c r="M671" s="2">
        <v>7</v>
      </c>
      <c r="N671" s="2">
        <v>0</v>
      </c>
      <c r="O671" s="2">
        <v>0</v>
      </c>
      <c r="P671" s="2">
        <v>6</v>
      </c>
      <c r="Q671" s="8">
        <v>0</v>
      </c>
      <c r="R671" s="8">
        <v>0</v>
      </c>
      <c r="S671" s="8">
        <v>0</v>
      </c>
      <c r="T671" s="8">
        <v>0</v>
      </c>
      <c r="U671" s="8">
        <v>0</v>
      </c>
      <c r="V671" s="8">
        <v>0</v>
      </c>
      <c r="W671" s="6">
        <v>1</v>
      </c>
      <c r="X671" s="6">
        <v>3</v>
      </c>
      <c r="Y671" s="6">
        <v>1</v>
      </c>
      <c r="Z671" s="6">
        <v>4</v>
      </c>
      <c r="AB671" s="1">
        <v>32</v>
      </c>
      <c r="AC671" s="1">
        <v>22</v>
      </c>
      <c r="AD671" s="1">
        <v>0</v>
      </c>
      <c r="AE671" s="1">
        <v>3</v>
      </c>
      <c r="AF671" s="1">
        <v>11</v>
      </c>
      <c r="AG671" s="1">
        <v>42</v>
      </c>
      <c r="AH671" s="1">
        <v>2627</v>
      </c>
      <c r="AI671" s="11">
        <f t="shared" si="20"/>
        <v>7.1972602739726028</v>
      </c>
      <c r="AJ671" s="1">
        <v>0</v>
      </c>
      <c r="AK671" s="1">
        <v>0</v>
      </c>
      <c r="AL671" s="1">
        <v>0</v>
      </c>
      <c r="AM671" s="1">
        <v>0</v>
      </c>
      <c r="AN671" s="1">
        <v>1</v>
      </c>
      <c r="AO671" s="1">
        <v>0</v>
      </c>
      <c r="AP671" s="1">
        <v>0</v>
      </c>
      <c r="AQ671" s="1">
        <v>1</v>
      </c>
      <c r="AR671" s="1">
        <v>0</v>
      </c>
      <c r="AS671" s="1">
        <v>0</v>
      </c>
      <c r="AT671" s="1">
        <v>3</v>
      </c>
      <c r="AU671" s="1">
        <v>29</v>
      </c>
      <c r="AV671" s="1">
        <v>74293</v>
      </c>
    </row>
    <row r="672" spans="1:48" s="1" customFormat="1" x14ac:dyDescent="0.25">
      <c r="A672" s="1" t="str" cm="1">
        <f t="array" ref="A672">_xlfn.IFS(AG672&gt;=70,"70 and Older",AND(AG672&gt;=60,AG672&lt;70),"60-69",AND(AG672&gt;=50,AG672&lt;60),"50-59",AND(AG672&gt;=40,AG672&lt;50),"40-49",AND(AG672&gt;=30,AG672&lt;40),"30-39",AND(AG672&gt;=20,AG672&lt;30),"20-29")</f>
        <v>60-69</v>
      </c>
      <c r="B672" s="1" t="str" cm="1">
        <f t="array" ref="B672">_xlfn.IFS(AO672=1,$AO$1,AP672=1,$AP$1,AQ672=1,$AQ$1,AR672=1,$AR$1,AS672=1,$AS$1)</f>
        <v>Graduation</v>
      </c>
      <c r="C672" s="1" t="str" cm="1">
        <f t="array" ref="C672">_xlfn.IFS(AJ672=1,$AJ$1,AK672=1,$AK$1,AL672=1,$AL$1,AM672=1,$AM$1,AN672=1,$AN$1)</f>
        <v>Together</v>
      </c>
      <c r="D672" s="1">
        <v>1</v>
      </c>
      <c r="E672" s="1">
        <v>0</v>
      </c>
      <c r="F672" s="1" t="str" cm="1">
        <f t="array" ref="F672">_xlfn.IFS(AV672&lt;43783,"1.Low Income",AND(AV672&gt;=43783,AV672&lt;=64856),"2.Mid Income",AV672&gt;64856,"3.High Income")</f>
        <v>3.High Income</v>
      </c>
      <c r="G672" s="1" t="str" cm="1">
        <f t="array" ref="G672">_xlfn.IFS(AU672&lt;=30,"&lt;1 month",AND(AU672&gt;30,AU672&lt;=60),"1-2months",AU672&gt;60,"2months +")</f>
        <v>&lt;1 month</v>
      </c>
      <c r="H672" s="1" t="str" cm="1">
        <f t="array" ref="H672">_xlfn.IFS(AT672&lt;5,"&lt;5times",AND(AT672&gt;=5,AT672&lt;=10),"05-10times",AND(AT672&gt;=11,AT672&lt;=15),"11-15times",AT672&gt;=16,"16times or more")</f>
        <v>&lt;5times</v>
      </c>
      <c r="I672" s="1" t="s">
        <v>99</v>
      </c>
      <c r="J672" s="1" t="str">
        <f t="shared" si="21"/>
        <v>7-8 years</v>
      </c>
      <c r="K672" s="2">
        <v>194</v>
      </c>
      <c r="L672" s="2">
        <v>55</v>
      </c>
      <c r="M672" s="2">
        <v>134</v>
      </c>
      <c r="N672" s="2">
        <v>15</v>
      </c>
      <c r="O672" s="2">
        <v>0</v>
      </c>
      <c r="P672" s="2">
        <v>3</v>
      </c>
      <c r="Q672" s="8">
        <v>0</v>
      </c>
      <c r="R672" s="8">
        <v>0</v>
      </c>
      <c r="S672" s="8">
        <v>0</v>
      </c>
      <c r="T672" s="8">
        <v>0</v>
      </c>
      <c r="U672" s="8">
        <v>0</v>
      </c>
      <c r="V672" s="8">
        <v>0</v>
      </c>
      <c r="W672" s="6">
        <v>3</v>
      </c>
      <c r="X672" s="6">
        <v>4</v>
      </c>
      <c r="Y672" s="6">
        <v>2</v>
      </c>
      <c r="Z672" s="6">
        <v>8</v>
      </c>
      <c r="AB672" s="1">
        <v>345</v>
      </c>
      <c r="AC672" s="1">
        <v>246</v>
      </c>
      <c r="AD672" s="1">
        <v>0</v>
      </c>
      <c r="AE672" s="1">
        <v>3</v>
      </c>
      <c r="AF672" s="1">
        <v>11</v>
      </c>
      <c r="AG672" s="1">
        <v>69</v>
      </c>
      <c r="AH672" s="1">
        <v>2627</v>
      </c>
      <c r="AI672" s="11">
        <f t="shared" si="20"/>
        <v>7.1972602739726028</v>
      </c>
      <c r="AJ672" s="1">
        <v>0</v>
      </c>
      <c r="AK672" s="1">
        <v>0</v>
      </c>
      <c r="AL672" s="1">
        <v>0</v>
      </c>
      <c r="AM672" s="1">
        <v>1</v>
      </c>
      <c r="AN672" s="1">
        <v>0</v>
      </c>
      <c r="AO672" s="1">
        <v>0</v>
      </c>
      <c r="AP672" s="1">
        <v>0</v>
      </c>
      <c r="AQ672" s="1">
        <v>1</v>
      </c>
      <c r="AR672" s="1">
        <v>0</v>
      </c>
      <c r="AS672" s="1">
        <v>0</v>
      </c>
      <c r="AT672" s="1">
        <v>4</v>
      </c>
      <c r="AU672" s="1">
        <v>17</v>
      </c>
      <c r="AV672" s="1">
        <v>69627</v>
      </c>
    </row>
    <row r="673" spans="1:48" s="1" customFormat="1" x14ac:dyDescent="0.25">
      <c r="A673" s="1" t="str" cm="1">
        <f t="array" ref="A673">_xlfn.IFS(AG673&gt;=70,"70 and Older",AND(AG673&gt;=60,AG673&lt;70),"60-69",AND(AG673&gt;=50,AG673&lt;60),"50-59",AND(AG673&gt;=40,AG673&lt;50),"40-49",AND(AG673&gt;=30,AG673&lt;40),"30-39",AND(AG673&gt;=20,AG673&lt;30),"20-29")</f>
        <v>60-69</v>
      </c>
      <c r="B673" s="1" t="str" cm="1">
        <f t="array" ref="B673">_xlfn.IFS(AO673=1,$AO$1,AP673=1,$AP$1,AQ673=1,$AQ$1,AR673=1,$AR$1,AS673=1,$AS$1)</f>
        <v>Graduation</v>
      </c>
      <c r="C673" s="1" t="str" cm="1">
        <f t="array" ref="C673">_xlfn.IFS(AJ673=1,$AJ$1,AK673=1,$AK$1,AL673=1,$AL$1,AM673=1,$AM$1,AN673=1,$AN$1)</f>
        <v>Together</v>
      </c>
      <c r="D673" s="1">
        <v>1</v>
      </c>
      <c r="E673" s="1">
        <v>1</v>
      </c>
      <c r="F673" s="1" t="str" cm="1">
        <f t="array" ref="F673">_xlfn.IFS(AV673&lt;43783,"1.Low Income",AND(AV673&gt;=43783,AV673&lt;=64856),"2.Mid Income",AV673&gt;64856,"3.High Income")</f>
        <v>2.Mid Income</v>
      </c>
      <c r="G673" s="1" t="str" cm="1">
        <f t="array" ref="G673">_xlfn.IFS(AU673&lt;=30,"&lt;1 month",AND(AU673&gt;30,AU673&lt;=60),"1-2months",AU673&gt;60,"2months +")</f>
        <v>1-2months</v>
      </c>
      <c r="H673" s="1" t="str" cm="1">
        <f t="array" ref="H673">_xlfn.IFS(AT673&lt;5,"&lt;5times",AND(AT673&gt;=5,AT673&lt;=10),"05-10times",AND(AT673&gt;=11,AT673&lt;=15),"11-15times",AT673&gt;=16,"16times or more")</f>
        <v>05-10times</v>
      </c>
      <c r="I673" s="1" t="s">
        <v>99</v>
      </c>
      <c r="J673" s="1" t="str">
        <f t="shared" si="21"/>
        <v>7-8 years</v>
      </c>
      <c r="K673" s="2">
        <v>39</v>
      </c>
      <c r="L673" s="2">
        <v>1</v>
      </c>
      <c r="M673" s="2">
        <v>16</v>
      </c>
      <c r="N673" s="2">
        <v>2</v>
      </c>
      <c r="O673" s="2">
        <v>0</v>
      </c>
      <c r="P673" s="2">
        <v>3</v>
      </c>
      <c r="Q673" s="8">
        <v>0</v>
      </c>
      <c r="R673" s="8">
        <v>0</v>
      </c>
      <c r="S673" s="8">
        <v>0</v>
      </c>
      <c r="T673" s="8">
        <v>0</v>
      </c>
      <c r="U673" s="8">
        <v>0</v>
      </c>
      <c r="V673" s="8">
        <v>0</v>
      </c>
      <c r="W673" s="6">
        <v>4</v>
      </c>
      <c r="X673" s="6">
        <v>3</v>
      </c>
      <c r="Y673" s="6">
        <v>0</v>
      </c>
      <c r="Z673" s="6">
        <v>3</v>
      </c>
      <c r="AB673" s="1">
        <v>345</v>
      </c>
      <c r="AC673" s="1">
        <v>246</v>
      </c>
      <c r="AD673" s="1">
        <v>0</v>
      </c>
      <c r="AE673" s="1">
        <v>3</v>
      </c>
      <c r="AF673" s="1">
        <v>11</v>
      </c>
      <c r="AG673" s="1">
        <v>69</v>
      </c>
      <c r="AH673" s="1">
        <v>2627</v>
      </c>
      <c r="AI673" s="11">
        <f t="shared" si="20"/>
        <v>7.1972602739726028</v>
      </c>
      <c r="AJ673" s="1">
        <v>0</v>
      </c>
      <c r="AK673" s="1">
        <v>0</v>
      </c>
      <c r="AL673" s="1">
        <v>0</v>
      </c>
      <c r="AM673" s="1">
        <v>1</v>
      </c>
      <c r="AN673" s="1">
        <v>0</v>
      </c>
      <c r="AO673" s="1">
        <v>0</v>
      </c>
      <c r="AP673" s="1">
        <v>0</v>
      </c>
      <c r="AQ673" s="1">
        <v>1</v>
      </c>
      <c r="AR673" s="1">
        <v>0</v>
      </c>
      <c r="AS673" s="1">
        <v>0</v>
      </c>
      <c r="AT673" s="1">
        <v>5</v>
      </c>
      <c r="AU673" s="1">
        <v>40</v>
      </c>
      <c r="AV673" s="1">
        <v>61794</v>
      </c>
    </row>
    <row r="674" spans="1:48" s="1" customFormat="1" x14ac:dyDescent="0.25">
      <c r="A674" s="1" t="str" cm="1">
        <f t="array" ref="A674">_xlfn.IFS(AG674&gt;=70,"70 and Older",AND(AG674&gt;=60,AG674&lt;70),"60-69",AND(AG674&gt;=50,AG674&lt;60),"50-59",AND(AG674&gt;=40,AG674&lt;50),"40-49",AND(AG674&gt;=30,AG674&lt;40),"30-39",AND(AG674&gt;=20,AG674&lt;30),"20-29")</f>
        <v>50-59</v>
      </c>
      <c r="B674" s="1" t="str" cm="1">
        <f t="array" ref="B674">_xlfn.IFS(AO674=1,$AO$1,AP674=1,$AP$1,AQ674=1,$AQ$1,AR674=1,$AR$1,AS674=1,$AS$1)</f>
        <v>Master</v>
      </c>
      <c r="C674" s="1" t="str" cm="1">
        <f t="array" ref="C674">_xlfn.IFS(AJ674=1,$AJ$1,AK674=1,$AK$1,AL674=1,$AL$1,AM674=1,$AM$1,AN674=1,$AN$1)</f>
        <v>Married</v>
      </c>
      <c r="D674" s="1">
        <v>0</v>
      </c>
      <c r="E674" s="1">
        <v>1</v>
      </c>
      <c r="F674" s="1" t="str" cm="1">
        <f t="array" ref="F674">_xlfn.IFS(AV674&lt;43783,"1.Low Income",AND(AV674&gt;=43783,AV674&lt;=64856),"2.Mid Income",AV674&gt;64856,"3.High Income")</f>
        <v>3.High Income</v>
      </c>
      <c r="G674" s="1" t="str" cm="1">
        <f t="array" ref="G674">_xlfn.IFS(AU674&lt;=30,"&lt;1 month",AND(AU674&gt;30,AU674&lt;=60),"1-2months",AU674&gt;60,"2months +")</f>
        <v>2months +</v>
      </c>
      <c r="H674" s="1" t="str" cm="1">
        <f t="array" ref="H674">_xlfn.IFS(AT674&lt;5,"&lt;5times",AND(AT674&gt;=5,AT674&lt;=10),"05-10times",AND(AT674&gt;=11,AT674&lt;=15),"11-15times",AT674&gt;=16,"16times or more")</f>
        <v>&lt;5times</v>
      </c>
      <c r="I674" s="1" t="s">
        <v>99</v>
      </c>
      <c r="J674" s="1" t="str">
        <f t="shared" si="21"/>
        <v>7-8 years</v>
      </c>
      <c r="K674" s="2">
        <v>318</v>
      </c>
      <c r="L674" s="2">
        <v>3</v>
      </c>
      <c r="M674" s="2">
        <v>17</v>
      </c>
      <c r="N674" s="2">
        <v>4</v>
      </c>
      <c r="O674" s="2">
        <v>7</v>
      </c>
      <c r="P674" s="2">
        <v>56</v>
      </c>
      <c r="Q674" s="8">
        <v>0</v>
      </c>
      <c r="R674" s="8">
        <v>0</v>
      </c>
      <c r="S674" s="8">
        <v>0</v>
      </c>
      <c r="T674" s="8">
        <v>0</v>
      </c>
      <c r="U674" s="8">
        <v>0</v>
      </c>
      <c r="V674" s="8">
        <v>0</v>
      </c>
      <c r="W674" s="6">
        <v>5</v>
      </c>
      <c r="X674" s="6">
        <v>4</v>
      </c>
      <c r="Y674" s="6">
        <v>1</v>
      </c>
      <c r="Z674" s="6">
        <v>8</v>
      </c>
      <c r="AB674" s="1">
        <v>540</v>
      </c>
      <c r="AC674" s="1">
        <v>470</v>
      </c>
      <c r="AD674" s="1">
        <v>0</v>
      </c>
      <c r="AE674" s="1">
        <v>3</v>
      </c>
      <c r="AF674" s="1">
        <v>11</v>
      </c>
      <c r="AG674" s="1">
        <v>54</v>
      </c>
      <c r="AH674" s="1">
        <v>2626</v>
      </c>
      <c r="AI674" s="11">
        <f t="shared" si="20"/>
        <v>7.1945205479452055</v>
      </c>
      <c r="AJ674" s="1">
        <v>0</v>
      </c>
      <c r="AK674" s="1">
        <v>1</v>
      </c>
      <c r="AL674" s="1">
        <v>0</v>
      </c>
      <c r="AM674" s="1">
        <v>0</v>
      </c>
      <c r="AN674" s="1">
        <v>0</v>
      </c>
      <c r="AO674" s="1">
        <v>0</v>
      </c>
      <c r="AP674" s="1">
        <v>0</v>
      </c>
      <c r="AQ674" s="1">
        <v>0</v>
      </c>
      <c r="AR674" s="1">
        <v>1</v>
      </c>
      <c r="AS674" s="1">
        <v>0</v>
      </c>
      <c r="AT674" s="1">
        <v>2</v>
      </c>
      <c r="AU674" s="1">
        <v>68</v>
      </c>
      <c r="AV674" s="1">
        <v>77568</v>
      </c>
    </row>
    <row r="675" spans="1:48" s="1" customFormat="1" x14ac:dyDescent="0.25">
      <c r="A675" s="1" t="str" cm="1">
        <f t="array" ref="A675">_xlfn.IFS(AG675&gt;=70,"70 and Older",AND(AG675&gt;=60,AG675&lt;70),"60-69",AND(AG675&gt;=50,AG675&lt;60),"50-59",AND(AG675&gt;=40,AG675&lt;50),"40-49",AND(AG675&gt;=30,AG675&lt;40),"30-39",AND(AG675&gt;=20,AG675&lt;30),"20-29")</f>
        <v>30-39</v>
      </c>
      <c r="B675" s="1" t="str" cm="1">
        <f t="array" ref="B675">_xlfn.IFS(AO675=1,$AO$1,AP675=1,$AP$1,AQ675=1,$AQ$1,AR675=1,$AR$1,AS675=1,$AS$1)</f>
        <v>Graduation</v>
      </c>
      <c r="C675" s="1" t="str" cm="1">
        <f t="array" ref="C675">_xlfn.IFS(AJ675=1,$AJ$1,AK675=1,$AK$1,AL675=1,$AL$1,AM675=1,$AM$1,AN675=1,$AN$1)</f>
        <v>Together</v>
      </c>
      <c r="D675" s="1">
        <v>1</v>
      </c>
      <c r="E675" s="1">
        <v>1</v>
      </c>
      <c r="F675" s="1" t="str" cm="1">
        <f t="array" ref="F675">_xlfn.IFS(AV675&lt;43783,"1.Low Income",AND(AV675&gt;=43783,AV675&lt;=64856),"2.Mid Income",AV675&gt;64856,"3.High Income")</f>
        <v>3.High Income</v>
      </c>
      <c r="G675" s="1" t="str" cm="1">
        <f t="array" ref="G675">_xlfn.IFS(AU675&lt;=30,"&lt;1 month",AND(AU675&gt;30,AU675&lt;=60),"1-2months",AU675&gt;60,"2months +")</f>
        <v>1-2months</v>
      </c>
      <c r="H675" s="1" t="str" cm="1">
        <f t="array" ref="H675">_xlfn.IFS(AT675&lt;5,"&lt;5times",AND(AT675&gt;=5,AT675&lt;=10),"05-10times",AND(AT675&gt;=11,AT675&lt;=15),"11-15times",AT675&gt;=16,"16times or more")</f>
        <v>&lt;5times</v>
      </c>
      <c r="I675" s="1" t="s">
        <v>99</v>
      </c>
      <c r="J675" s="1" t="str">
        <f t="shared" si="21"/>
        <v>7-8 years</v>
      </c>
      <c r="K675" s="2">
        <v>43</v>
      </c>
      <c r="L675" s="2">
        <v>5</v>
      </c>
      <c r="M675" s="2">
        <v>28</v>
      </c>
      <c r="N675" s="2">
        <v>7</v>
      </c>
      <c r="O675" s="2">
        <v>6</v>
      </c>
      <c r="P675" s="2">
        <v>33</v>
      </c>
      <c r="Q675" s="8">
        <v>0</v>
      </c>
      <c r="R675" s="8">
        <v>0</v>
      </c>
      <c r="S675" s="8">
        <v>0</v>
      </c>
      <c r="T675" s="8">
        <v>0</v>
      </c>
      <c r="U675" s="8">
        <v>0</v>
      </c>
      <c r="V675" s="8">
        <v>0</v>
      </c>
      <c r="W675" s="6">
        <v>4</v>
      </c>
      <c r="X675" s="6">
        <v>3</v>
      </c>
      <c r="Y675" s="6">
        <v>1</v>
      </c>
      <c r="Z675" s="6">
        <v>3</v>
      </c>
      <c r="AB675" s="1">
        <v>196</v>
      </c>
      <c r="AC675" s="1">
        <v>80</v>
      </c>
      <c r="AD675" s="1">
        <v>0</v>
      </c>
      <c r="AE675" s="1">
        <v>3</v>
      </c>
      <c r="AF675" s="1">
        <v>11</v>
      </c>
      <c r="AG675" s="1">
        <v>32</v>
      </c>
      <c r="AH675" s="1">
        <v>2626</v>
      </c>
      <c r="AI675" s="11">
        <f t="shared" si="20"/>
        <v>7.1945205479452055</v>
      </c>
      <c r="AJ675" s="1">
        <v>0</v>
      </c>
      <c r="AK675" s="1">
        <v>0</v>
      </c>
      <c r="AL675" s="1">
        <v>0</v>
      </c>
      <c r="AM675" s="1">
        <v>1</v>
      </c>
      <c r="AN675" s="1">
        <v>0</v>
      </c>
      <c r="AO675" s="1">
        <v>0</v>
      </c>
      <c r="AP675" s="1">
        <v>0</v>
      </c>
      <c r="AQ675" s="1">
        <v>1</v>
      </c>
      <c r="AR675" s="1">
        <v>0</v>
      </c>
      <c r="AS675" s="1">
        <v>0</v>
      </c>
      <c r="AT675" s="1">
        <v>3</v>
      </c>
      <c r="AU675" s="1">
        <v>59</v>
      </c>
      <c r="AV675" s="1">
        <v>72967</v>
      </c>
    </row>
    <row r="676" spans="1:48" s="1" customFormat="1" x14ac:dyDescent="0.25">
      <c r="A676" s="1" t="str" cm="1">
        <f t="array" ref="A676">_xlfn.IFS(AG676&gt;=70,"70 and Older",AND(AG676&gt;=60,AG676&lt;70),"60-69",AND(AG676&gt;=50,AG676&lt;60),"50-59",AND(AG676&gt;=40,AG676&lt;50),"40-49",AND(AG676&gt;=30,AG676&lt;40),"30-39",AND(AG676&gt;=20,AG676&lt;30),"20-29")</f>
        <v>40-49</v>
      </c>
      <c r="B676" s="1" t="str" cm="1">
        <f t="array" ref="B676">_xlfn.IFS(AO676=1,$AO$1,AP676=1,$AP$1,AQ676=1,$AQ$1,AR676=1,$AR$1,AS676=1,$AS$1)</f>
        <v>Graduation</v>
      </c>
      <c r="C676" s="1" t="str" cm="1">
        <f t="array" ref="C676">_xlfn.IFS(AJ676=1,$AJ$1,AK676=1,$AK$1,AL676=1,$AL$1,AM676=1,$AM$1,AN676=1,$AN$1)</f>
        <v>Married</v>
      </c>
      <c r="D676" s="1">
        <v>1</v>
      </c>
      <c r="E676" s="1">
        <v>1</v>
      </c>
      <c r="F676" s="1" t="str" cm="1">
        <f t="array" ref="F676">_xlfn.IFS(AV676&lt;43783,"1.Low Income",AND(AV676&gt;=43783,AV676&lt;=64856),"2.Mid Income",AV676&gt;64856,"3.High Income")</f>
        <v>2.Mid Income</v>
      </c>
      <c r="G676" s="1" t="str" cm="1">
        <f t="array" ref="G676">_xlfn.IFS(AU676&lt;=30,"&lt;1 month",AND(AU676&gt;30,AU676&lt;=60),"1-2months",AU676&gt;60,"2months +")</f>
        <v>2months +</v>
      </c>
      <c r="H676" s="1" t="str" cm="1">
        <f t="array" ref="H676">_xlfn.IFS(AT676&lt;5,"&lt;5times",AND(AT676&gt;=5,AT676&lt;=10),"05-10times",AND(AT676&gt;=11,AT676&lt;=15),"11-15times",AT676&gt;=16,"16times or more")</f>
        <v>05-10times</v>
      </c>
      <c r="I676" s="1" t="s">
        <v>99</v>
      </c>
      <c r="J676" s="1" t="str">
        <f t="shared" si="21"/>
        <v>7-8 years</v>
      </c>
      <c r="K676" s="2">
        <v>826</v>
      </c>
      <c r="L676" s="2">
        <v>50</v>
      </c>
      <c r="M676" s="2">
        <v>317</v>
      </c>
      <c r="N676" s="2">
        <v>50</v>
      </c>
      <c r="O676" s="2">
        <v>38</v>
      </c>
      <c r="P676" s="2">
        <v>38</v>
      </c>
      <c r="Q676" s="8">
        <v>0</v>
      </c>
      <c r="R676" s="8">
        <v>0</v>
      </c>
      <c r="S676" s="8">
        <v>0</v>
      </c>
      <c r="T676" s="8">
        <v>0</v>
      </c>
      <c r="U676" s="8">
        <v>0</v>
      </c>
      <c r="V676" s="8">
        <v>0</v>
      </c>
      <c r="W676" s="6">
        <v>9</v>
      </c>
      <c r="X676" s="6">
        <v>5</v>
      </c>
      <c r="Y676" s="6">
        <v>2</v>
      </c>
      <c r="Z676" s="6">
        <v>12</v>
      </c>
      <c r="AB676" s="1">
        <v>1566</v>
      </c>
      <c r="AC676" s="1">
        <v>1551</v>
      </c>
      <c r="AD676" s="1">
        <v>0</v>
      </c>
      <c r="AE676" s="1">
        <v>3</v>
      </c>
      <c r="AF676" s="1">
        <v>11</v>
      </c>
      <c r="AG676" s="1">
        <v>44</v>
      </c>
      <c r="AH676" s="1">
        <v>2626</v>
      </c>
      <c r="AI676" s="11">
        <f t="shared" si="20"/>
        <v>7.1945205479452055</v>
      </c>
      <c r="AJ676" s="1">
        <v>0</v>
      </c>
      <c r="AK676" s="1">
        <v>1</v>
      </c>
      <c r="AL676" s="1">
        <v>0</v>
      </c>
      <c r="AM676" s="1">
        <v>0</v>
      </c>
      <c r="AN676" s="1">
        <v>0</v>
      </c>
      <c r="AO676" s="1">
        <v>0</v>
      </c>
      <c r="AP676" s="1">
        <v>0</v>
      </c>
      <c r="AQ676" s="1">
        <v>1</v>
      </c>
      <c r="AR676" s="1">
        <v>0</v>
      </c>
      <c r="AS676" s="1">
        <v>0</v>
      </c>
      <c r="AT676" s="1">
        <v>5</v>
      </c>
      <c r="AU676" s="1">
        <v>80</v>
      </c>
      <c r="AV676" s="1">
        <v>63404</v>
      </c>
    </row>
    <row r="677" spans="1:48" s="1" customFormat="1" x14ac:dyDescent="0.25">
      <c r="A677" s="1" t="str" cm="1">
        <f t="array" ref="A677">_xlfn.IFS(AG677&gt;=70,"70 and Older",AND(AG677&gt;=60,AG677&lt;70),"60-69",AND(AG677&gt;=50,AG677&lt;60),"50-59",AND(AG677&gt;=40,AG677&lt;50),"40-49",AND(AG677&gt;=30,AG677&lt;40),"30-39",AND(AG677&gt;=20,AG677&lt;30),"20-29")</f>
        <v>60-69</v>
      </c>
      <c r="B677" s="1" t="str" cm="1">
        <f t="array" ref="B677">_xlfn.IFS(AO677=1,$AO$1,AP677=1,$AP$1,AQ677=1,$AQ$1,AR677=1,$AR$1,AS677=1,$AS$1)</f>
        <v>Graduation</v>
      </c>
      <c r="C677" s="1" t="str" cm="1">
        <f t="array" ref="C677">_xlfn.IFS(AJ677=1,$AJ$1,AK677=1,$AK$1,AL677=1,$AL$1,AM677=1,$AM$1,AN677=1,$AN$1)</f>
        <v>Married</v>
      </c>
      <c r="D677" s="1">
        <v>1</v>
      </c>
      <c r="E677" s="1">
        <v>0</v>
      </c>
      <c r="F677" s="1" t="str" cm="1">
        <f t="array" ref="F677">_xlfn.IFS(AV677&lt;43783,"1.Low Income",AND(AV677&gt;=43783,AV677&lt;=64856),"2.Mid Income",AV677&gt;64856,"3.High Income")</f>
        <v>2.Mid Income</v>
      </c>
      <c r="G677" s="1" t="str" cm="1">
        <f t="array" ref="G677">_xlfn.IFS(AU677&lt;=30,"&lt;1 month",AND(AU677&gt;30,AU677&lt;=60),"1-2months",AU677&gt;60,"2months +")</f>
        <v>2months +</v>
      </c>
      <c r="H677" s="1" t="str" cm="1">
        <f t="array" ref="H677">_xlfn.IFS(AT677&lt;5,"&lt;5times",AND(AT677&gt;=5,AT677&lt;=10),"05-10times",AND(AT677&gt;=11,AT677&lt;=15),"11-15times",AT677&gt;=16,"16times or more")</f>
        <v>05-10times</v>
      </c>
      <c r="I677" s="1" t="s">
        <v>99</v>
      </c>
      <c r="J677" s="1" t="str">
        <f t="shared" si="21"/>
        <v>7-8 years</v>
      </c>
      <c r="K677" s="2">
        <v>3</v>
      </c>
      <c r="L677" s="2">
        <v>2</v>
      </c>
      <c r="M677" s="2">
        <v>12</v>
      </c>
      <c r="N677" s="2">
        <v>0</v>
      </c>
      <c r="O677" s="2">
        <v>1</v>
      </c>
      <c r="P677" s="2">
        <v>9</v>
      </c>
      <c r="Q677" s="8">
        <v>0</v>
      </c>
      <c r="R677" s="8">
        <v>0</v>
      </c>
      <c r="S677" s="8">
        <v>1</v>
      </c>
      <c r="T677" s="8">
        <v>0</v>
      </c>
      <c r="U677" s="8">
        <v>0</v>
      </c>
      <c r="V677" s="8">
        <v>1</v>
      </c>
      <c r="W677" s="6">
        <v>1</v>
      </c>
      <c r="X677" s="6">
        <v>1</v>
      </c>
      <c r="Y677" s="6">
        <v>0</v>
      </c>
      <c r="Z677" s="6">
        <v>2</v>
      </c>
      <c r="AB677" s="1">
        <v>41</v>
      </c>
      <c r="AC677" s="1">
        <v>36</v>
      </c>
      <c r="AD677" s="1">
        <v>0</v>
      </c>
      <c r="AE677" s="1">
        <v>3</v>
      </c>
      <c r="AF677" s="1">
        <v>11</v>
      </c>
      <c r="AG677" s="1">
        <v>61</v>
      </c>
      <c r="AH677" s="1">
        <v>2626</v>
      </c>
      <c r="AI677" s="11">
        <f t="shared" si="20"/>
        <v>7.1945205479452055</v>
      </c>
      <c r="AJ677" s="1">
        <v>0</v>
      </c>
      <c r="AK677" s="1">
        <v>1</v>
      </c>
      <c r="AL677" s="1">
        <v>0</v>
      </c>
      <c r="AM677" s="1">
        <v>0</v>
      </c>
      <c r="AN677" s="1">
        <v>0</v>
      </c>
      <c r="AO677" s="1">
        <v>0</v>
      </c>
      <c r="AP677" s="1">
        <v>0</v>
      </c>
      <c r="AQ677" s="1">
        <v>1</v>
      </c>
      <c r="AR677" s="1">
        <v>0</v>
      </c>
      <c r="AS677" s="1">
        <v>0</v>
      </c>
      <c r="AT677" s="1">
        <v>5</v>
      </c>
      <c r="AU677" s="1">
        <v>85</v>
      </c>
      <c r="AV677" s="1">
        <v>61209</v>
      </c>
    </row>
    <row r="678" spans="1:48" s="1" customFormat="1" x14ac:dyDescent="0.25">
      <c r="A678" s="1" t="str" cm="1">
        <f t="array" ref="A678">_xlfn.IFS(AG678&gt;=70,"70 and Older",AND(AG678&gt;=60,AG678&lt;70),"60-69",AND(AG678&gt;=50,AG678&lt;60),"50-59",AND(AG678&gt;=40,AG678&lt;50),"40-49",AND(AG678&gt;=30,AG678&lt;40),"30-39",AND(AG678&gt;=20,AG678&lt;30),"20-29")</f>
        <v>50-59</v>
      </c>
      <c r="B678" s="1" t="str" cm="1">
        <f t="array" ref="B678">_xlfn.IFS(AO678=1,$AO$1,AP678=1,$AP$1,AQ678=1,$AQ$1,AR678=1,$AR$1,AS678=1,$AS$1)</f>
        <v>Graduation</v>
      </c>
      <c r="C678" s="1" t="str" cm="1">
        <f t="array" ref="C678">_xlfn.IFS(AJ678=1,$AJ$1,AK678=1,$AK$1,AL678=1,$AL$1,AM678=1,$AM$1,AN678=1,$AN$1)</f>
        <v>Single</v>
      </c>
      <c r="D678" s="1">
        <v>0</v>
      </c>
      <c r="E678" s="1">
        <v>0</v>
      </c>
      <c r="F678" s="1" t="str" cm="1">
        <f t="array" ref="F678">_xlfn.IFS(AV678&lt;43783,"1.Low Income",AND(AV678&gt;=43783,AV678&lt;=64856),"2.Mid Income",AV678&gt;64856,"3.High Income")</f>
        <v>2.Mid Income</v>
      </c>
      <c r="G678" s="1" t="str" cm="1">
        <f t="array" ref="G678">_xlfn.IFS(AU678&lt;=30,"&lt;1 month",AND(AU678&gt;30,AU678&lt;=60),"1-2months",AU678&gt;60,"2months +")</f>
        <v>2months +</v>
      </c>
      <c r="H678" s="1" t="str" cm="1">
        <f t="array" ref="H678">_xlfn.IFS(AT678&lt;5,"&lt;5times",AND(AT678&gt;=5,AT678&lt;=10),"05-10times",AND(AT678&gt;=11,AT678&lt;=15),"11-15times",AT678&gt;=16,"16times or more")</f>
        <v>05-10times</v>
      </c>
      <c r="I678" s="1" t="s">
        <v>99</v>
      </c>
      <c r="J678" s="1" t="str">
        <f t="shared" si="21"/>
        <v>7-8 years</v>
      </c>
      <c r="K678" s="2">
        <v>6</v>
      </c>
      <c r="L678" s="2">
        <v>16</v>
      </c>
      <c r="M678" s="2">
        <v>11</v>
      </c>
      <c r="N678" s="2">
        <v>11</v>
      </c>
      <c r="O678" s="2">
        <v>1</v>
      </c>
      <c r="P678" s="2">
        <v>16</v>
      </c>
      <c r="Q678" s="8">
        <v>0</v>
      </c>
      <c r="R678" s="8">
        <v>0</v>
      </c>
      <c r="S678" s="8">
        <v>0</v>
      </c>
      <c r="T678" s="8">
        <v>0</v>
      </c>
      <c r="U678" s="8">
        <v>0</v>
      </c>
      <c r="V678" s="8">
        <v>0</v>
      </c>
      <c r="W678" s="6">
        <v>1</v>
      </c>
      <c r="X678" s="6">
        <v>2</v>
      </c>
      <c r="Y678" s="6">
        <v>0</v>
      </c>
      <c r="Z678" s="6">
        <v>3</v>
      </c>
      <c r="AB678" s="1">
        <v>90</v>
      </c>
      <c r="AC678" s="1">
        <v>51</v>
      </c>
      <c r="AD678" s="1">
        <v>0</v>
      </c>
      <c r="AE678" s="1">
        <v>3</v>
      </c>
      <c r="AF678" s="1">
        <v>11</v>
      </c>
      <c r="AG678" s="1">
        <v>55</v>
      </c>
      <c r="AH678" s="1">
        <v>2626</v>
      </c>
      <c r="AI678" s="11">
        <f t="shared" si="20"/>
        <v>7.1945205479452055</v>
      </c>
      <c r="AJ678" s="1">
        <v>0</v>
      </c>
      <c r="AK678" s="1">
        <v>0</v>
      </c>
      <c r="AL678" s="1">
        <v>1</v>
      </c>
      <c r="AM678" s="1">
        <v>0</v>
      </c>
      <c r="AN678" s="1">
        <v>0</v>
      </c>
      <c r="AO678" s="1">
        <v>0</v>
      </c>
      <c r="AP678" s="1">
        <v>0</v>
      </c>
      <c r="AQ678" s="1">
        <v>1</v>
      </c>
      <c r="AR678" s="1">
        <v>0</v>
      </c>
      <c r="AS678" s="1">
        <v>0</v>
      </c>
      <c r="AT678" s="1">
        <v>5</v>
      </c>
      <c r="AU678" s="1">
        <v>96</v>
      </c>
      <c r="AV678" s="1">
        <v>59432</v>
      </c>
    </row>
    <row r="679" spans="1:48" s="1" customFormat="1" x14ac:dyDescent="0.25">
      <c r="A679" s="1" t="str" cm="1">
        <f t="array" ref="A679">_xlfn.IFS(AG679&gt;=70,"70 and Older",AND(AG679&gt;=60,AG679&lt;70),"60-69",AND(AG679&gt;=50,AG679&lt;60),"50-59",AND(AG679&gt;=40,AG679&lt;50),"40-49",AND(AG679&gt;=30,AG679&lt;40),"30-39",AND(AG679&gt;=20,AG679&lt;30),"20-29")</f>
        <v>50-59</v>
      </c>
      <c r="B679" s="1" t="str" cm="1">
        <f t="array" ref="B679">_xlfn.IFS(AO679=1,$AO$1,AP679=1,$AP$1,AQ679=1,$AQ$1,AR679=1,$AR$1,AS679=1,$AS$1)</f>
        <v>Graduation</v>
      </c>
      <c r="C679" s="1" t="str" cm="1">
        <f t="array" ref="C679">_xlfn.IFS(AJ679=1,$AJ$1,AK679=1,$AK$1,AL679=1,$AL$1,AM679=1,$AM$1,AN679=1,$AN$1)</f>
        <v>Single</v>
      </c>
      <c r="D679" s="1">
        <v>1</v>
      </c>
      <c r="E679" s="1">
        <v>1</v>
      </c>
      <c r="F679" s="1" t="str" cm="1">
        <f t="array" ref="F679">_xlfn.IFS(AV679&lt;43783,"1.Low Income",AND(AV679&gt;=43783,AV679&lt;=64856),"2.Mid Income",AV679&gt;64856,"3.High Income")</f>
        <v>3.High Income</v>
      </c>
      <c r="G679" s="1" t="str" cm="1">
        <f t="array" ref="G679">_xlfn.IFS(AU679&lt;=30,"&lt;1 month",AND(AU679&gt;30,AU679&lt;=60),"1-2months",AU679&gt;60,"2months +")</f>
        <v>2months +</v>
      </c>
      <c r="H679" s="1" t="str" cm="1">
        <f t="array" ref="H679">_xlfn.IFS(AT679&lt;5,"&lt;5times",AND(AT679&gt;=5,AT679&lt;=10),"05-10times",AND(AT679&gt;=11,AT679&lt;=15),"11-15times",AT679&gt;=16,"16times or more")</f>
        <v>&lt;5times</v>
      </c>
      <c r="I679" s="1" t="s">
        <v>99</v>
      </c>
      <c r="J679" s="1" t="str">
        <f t="shared" si="21"/>
        <v>7-8 years</v>
      </c>
      <c r="K679" s="2">
        <v>62</v>
      </c>
      <c r="L679" s="2">
        <v>1</v>
      </c>
      <c r="M679" s="2">
        <v>16</v>
      </c>
      <c r="N679" s="2">
        <v>3</v>
      </c>
      <c r="O679" s="2">
        <v>2</v>
      </c>
      <c r="P679" s="2">
        <v>6</v>
      </c>
      <c r="Q679" s="8">
        <v>0</v>
      </c>
      <c r="R679" s="8">
        <v>0</v>
      </c>
      <c r="S679" s="8">
        <v>0</v>
      </c>
      <c r="T679" s="8">
        <v>0</v>
      </c>
      <c r="U679" s="8">
        <v>0</v>
      </c>
      <c r="V679" s="8">
        <v>0</v>
      </c>
      <c r="W679" s="6">
        <v>4</v>
      </c>
      <c r="X679" s="6">
        <v>2</v>
      </c>
      <c r="Y679" s="6">
        <v>1</v>
      </c>
      <c r="Z679" s="6">
        <v>4</v>
      </c>
      <c r="AB679" s="1">
        <v>394</v>
      </c>
      <c r="AC679" s="1">
        <v>355</v>
      </c>
      <c r="AD679" s="1">
        <v>0</v>
      </c>
      <c r="AE679" s="1">
        <v>3</v>
      </c>
      <c r="AF679" s="1">
        <v>11</v>
      </c>
      <c r="AG679" s="1">
        <v>54</v>
      </c>
      <c r="AH679" s="1">
        <v>2625</v>
      </c>
      <c r="AI679" s="11">
        <f t="shared" si="20"/>
        <v>7.1917808219178081</v>
      </c>
      <c r="AJ679" s="1">
        <v>0</v>
      </c>
      <c r="AK679" s="1">
        <v>0</v>
      </c>
      <c r="AL679" s="1">
        <v>1</v>
      </c>
      <c r="AM679" s="1">
        <v>0</v>
      </c>
      <c r="AN679" s="1">
        <v>0</v>
      </c>
      <c r="AO679" s="1">
        <v>0</v>
      </c>
      <c r="AP679" s="1">
        <v>0</v>
      </c>
      <c r="AQ679" s="1">
        <v>1</v>
      </c>
      <c r="AR679" s="1">
        <v>0</v>
      </c>
      <c r="AS679" s="1">
        <v>0</v>
      </c>
      <c r="AT679" s="1">
        <v>3</v>
      </c>
      <c r="AU679" s="1">
        <v>80</v>
      </c>
      <c r="AV679" s="1">
        <v>72635</v>
      </c>
    </row>
    <row r="680" spans="1:48" s="1" customFormat="1" x14ac:dyDescent="0.25">
      <c r="A680" s="1" t="str" cm="1">
        <f t="array" ref="A680">_xlfn.IFS(AG680&gt;=70,"70 and Older",AND(AG680&gt;=60,AG680&lt;70),"60-69",AND(AG680&gt;=50,AG680&lt;60),"50-59",AND(AG680&gt;=40,AG680&lt;50),"40-49",AND(AG680&gt;=30,AG680&lt;40),"30-39",AND(AG680&gt;=20,AG680&lt;30),"20-29")</f>
        <v>30-39</v>
      </c>
      <c r="B680" s="1" t="str" cm="1">
        <f t="array" ref="B680">_xlfn.IFS(AO680=1,$AO$1,AP680=1,$AP$1,AQ680=1,$AQ$1,AR680=1,$AR$1,AS680=1,$AS$1)</f>
        <v>Basic</v>
      </c>
      <c r="C680" s="1" t="str" cm="1">
        <f t="array" ref="C680">_xlfn.IFS(AJ680=1,$AJ$1,AK680=1,$AK$1,AL680=1,$AL$1,AM680=1,$AM$1,AN680=1,$AN$1)</f>
        <v>Single</v>
      </c>
      <c r="D680" s="1">
        <v>0</v>
      </c>
      <c r="E680" s="1">
        <v>0</v>
      </c>
      <c r="F680" s="1" t="str" cm="1">
        <f t="array" ref="F680">_xlfn.IFS(AV680&lt;43783,"1.Low Income",AND(AV680&gt;=43783,AV680&lt;=64856),"2.Mid Income",AV680&gt;64856,"3.High Income")</f>
        <v>3.High Income</v>
      </c>
      <c r="G680" s="1" t="str" cm="1">
        <f t="array" ref="G680">_xlfn.IFS(AU680&lt;=30,"&lt;1 month",AND(AU680&gt;30,AU680&lt;=60),"1-2months",AU680&gt;60,"2months +")</f>
        <v>&lt;1 month</v>
      </c>
      <c r="H680" s="1" t="str" cm="1">
        <f t="array" ref="H680">_xlfn.IFS(AT680&lt;5,"&lt;5times",AND(AT680&gt;=5,AT680&lt;=10),"05-10times",AND(AT680&gt;=11,AT680&lt;=15),"11-15times",AT680&gt;=16,"16times or more")</f>
        <v>&lt;5times</v>
      </c>
      <c r="I680" s="1" t="s">
        <v>99</v>
      </c>
      <c r="J680" s="1" t="str">
        <f t="shared" si="21"/>
        <v>7-8 years</v>
      </c>
      <c r="K680" s="2">
        <v>2</v>
      </c>
      <c r="L680" s="2">
        <v>7</v>
      </c>
      <c r="M680" s="2">
        <v>11</v>
      </c>
      <c r="N680" s="2">
        <v>16</v>
      </c>
      <c r="O680" s="2">
        <v>12</v>
      </c>
      <c r="P680" s="2">
        <v>27</v>
      </c>
      <c r="Q680" s="8">
        <v>0</v>
      </c>
      <c r="R680" s="8">
        <v>0</v>
      </c>
      <c r="S680" s="8">
        <v>0</v>
      </c>
      <c r="T680" s="8">
        <v>0</v>
      </c>
      <c r="U680" s="8">
        <v>0</v>
      </c>
      <c r="V680" s="8">
        <v>0</v>
      </c>
      <c r="W680" s="6">
        <v>1</v>
      </c>
      <c r="X680" s="6">
        <v>2</v>
      </c>
      <c r="Y680" s="6">
        <v>0</v>
      </c>
      <c r="Z680" s="6">
        <v>4</v>
      </c>
      <c r="AB680" s="1">
        <v>19</v>
      </c>
      <c r="AC680" s="1">
        <v>14</v>
      </c>
      <c r="AD680" s="1">
        <v>0</v>
      </c>
      <c r="AE680" s="1">
        <v>3</v>
      </c>
      <c r="AF680" s="1">
        <v>11</v>
      </c>
      <c r="AG680" s="1">
        <v>38</v>
      </c>
      <c r="AH680" s="1">
        <v>2625</v>
      </c>
      <c r="AI680" s="11">
        <f t="shared" si="20"/>
        <v>7.1917808219178081</v>
      </c>
      <c r="AJ680" s="1">
        <v>0</v>
      </c>
      <c r="AK680" s="1">
        <v>0</v>
      </c>
      <c r="AL680" s="1">
        <v>1</v>
      </c>
      <c r="AM680" s="1">
        <v>0</v>
      </c>
      <c r="AN680" s="1">
        <v>0</v>
      </c>
      <c r="AO680" s="1">
        <v>0</v>
      </c>
      <c r="AP680" s="1">
        <v>1</v>
      </c>
      <c r="AQ680" s="1">
        <v>0</v>
      </c>
      <c r="AR680" s="1">
        <v>0</v>
      </c>
      <c r="AS680" s="1">
        <v>0</v>
      </c>
      <c r="AT680" s="1">
        <v>4</v>
      </c>
      <c r="AU680" s="1">
        <v>10</v>
      </c>
      <c r="AV680" s="1">
        <v>68627</v>
      </c>
    </row>
    <row r="681" spans="1:48" s="1" customFormat="1" x14ac:dyDescent="0.25">
      <c r="A681" s="1" t="str" cm="1">
        <f t="array" ref="A681">_xlfn.IFS(AG681&gt;=70,"70 and Older",AND(AG681&gt;=60,AG681&lt;70),"60-69",AND(AG681&gt;=50,AG681&lt;60),"50-59",AND(AG681&gt;=40,AG681&lt;50),"40-49",AND(AG681&gt;=30,AG681&lt;40),"30-39",AND(AG681&gt;=20,AG681&lt;30),"20-29")</f>
        <v>50-59</v>
      </c>
      <c r="B681" s="1" t="str" cm="1">
        <f t="array" ref="B681">_xlfn.IFS(AO681=1,$AO$1,AP681=1,$AP$1,AQ681=1,$AQ$1,AR681=1,$AR$1,AS681=1,$AS$1)</f>
        <v>Graduation</v>
      </c>
      <c r="C681" s="1" t="str" cm="1">
        <f t="array" ref="C681">_xlfn.IFS(AJ681=1,$AJ$1,AK681=1,$AK$1,AL681=1,$AL$1,AM681=1,$AM$1,AN681=1,$AN$1)</f>
        <v>Single</v>
      </c>
      <c r="D681" s="1">
        <v>0</v>
      </c>
      <c r="E681" s="1">
        <v>1</v>
      </c>
      <c r="F681" s="1" t="str" cm="1">
        <f t="array" ref="F681">_xlfn.IFS(AV681&lt;43783,"1.Low Income",AND(AV681&gt;=43783,AV681&lt;=64856),"2.Mid Income",AV681&gt;64856,"3.High Income")</f>
        <v>3.High Income</v>
      </c>
      <c r="G681" s="1" t="str" cm="1">
        <f t="array" ref="G681">_xlfn.IFS(AU681&lt;=30,"&lt;1 month",AND(AU681&gt;30,AU681&lt;=60),"1-2months",AU681&gt;60,"2months +")</f>
        <v>2months +</v>
      </c>
      <c r="H681" s="1" t="str" cm="1">
        <f t="array" ref="H681">_xlfn.IFS(AT681&lt;5,"&lt;5times",AND(AT681&gt;=5,AT681&lt;=10),"05-10times",AND(AT681&gt;=11,AT681&lt;=15),"11-15times",AT681&gt;=16,"16times or more")</f>
        <v>&lt;5times</v>
      </c>
      <c r="I681" s="1" t="s">
        <v>99</v>
      </c>
      <c r="J681" s="1" t="str">
        <f t="shared" si="21"/>
        <v>7-8 years</v>
      </c>
      <c r="K681" s="2">
        <v>56</v>
      </c>
      <c r="L681" s="2">
        <v>0</v>
      </c>
      <c r="M681" s="2">
        <v>12</v>
      </c>
      <c r="N681" s="2">
        <v>0</v>
      </c>
      <c r="O681" s="2">
        <v>0</v>
      </c>
      <c r="P681" s="2">
        <v>18</v>
      </c>
      <c r="Q681" s="8">
        <v>0</v>
      </c>
      <c r="R681" s="8">
        <v>0</v>
      </c>
      <c r="S681" s="8">
        <v>0</v>
      </c>
      <c r="T681" s="8">
        <v>0</v>
      </c>
      <c r="U681" s="8">
        <v>0</v>
      </c>
      <c r="V681" s="8">
        <v>0</v>
      </c>
      <c r="W681" s="6">
        <v>2</v>
      </c>
      <c r="X681" s="6">
        <v>2</v>
      </c>
      <c r="Y681" s="6">
        <v>0</v>
      </c>
      <c r="Z681" s="6">
        <v>4</v>
      </c>
      <c r="AB681" s="1">
        <v>394</v>
      </c>
      <c r="AC681" s="1">
        <v>355</v>
      </c>
      <c r="AD681" s="1">
        <v>0</v>
      </c>
      <c r="AE681" s="1">
        <v>3</v>
      </c>
      <c r="AF681" s="1">
        <v>11</v>
      </c>
      <c r="AG681" s="1">
        <v>54</v>
      </c>
      <c r="AH681" s="1">
        <v>2625</v>
      </c>
      <c r="AI681" s="11">
        <f t="shared" si="20"/>
        <v>7.1917808219178081</v>
      </c>
      <c r="AJ681" s="1">
        <v>0</v>
      </c>
      <c r="AK681" s="1">
        <v>0</v>
      </c>
      <c r="AL681" s="1">
        <v>1</v>
      </c>
      <c r="AM681" s="1">
        <v>0</v>
      </c>
      <c r="AN681" s="1">
        <v>0</v>
      </c>
      <c r="AO681" s="1">
        <v>0</v>
      </c>
      <c r="AP681" s="1">
        <v>0</v>
      </c>
      <c r="AQ681" s="1">
        <v>1</v>
      </c>
      <c r="AR681" s="1">
        <v>0</v>
      </c>
      <c r="AS681" s="1">
        <v>0</v>
      </c>
      <c r="AT681" s="1">
        <v>4</v>
      </c>
      <c r="AU681" s="1">
        <v>91</v>
      </c>
      <c r="AV681" s="1">
        <v>65220</v>
      </c>
    </row>
    <row r="682" spans="1:48" s="1" customFormat="1" x14ac:dyDescent="0.25">
      <c r="A682" s="1" t="str" cm="1">
        <f t="array" ref="A682">_xlfn.IFS(AG682&gt;=70,"70 and Older",AND(AG682&gt;=60,AG682&lt;70),"60-69",AND(AG682&gt;=50,AG682&lt;60),"50-59",AND(AG682&gt;=40,AG682&lt;50),"40-49",AND(AG682&gt;=30,AG682&lt;40),"30-39",AND(AG682&gt;=20,AG682&lt;30),"20-29")</f>
        <v>30-39</v>
      </c>
      <c r="B682" s="1" t="str" cm="1">
        <f t="array" ref="B682">_xlfn.IFS(AO682=1,$AO$1,AP682=1,$AP$1,AQ682=1,$AQ$1,AR682=1,$AR$1,AS682=1,$AS$1)</f>
        <v>Graduation</v>
      </c>
      <c r="C682" s="1" t="str" cm="1">
        <f t="array" ref="C682">_xlfn.IFS(AJ682=1,$AJ$1,AK682=1,$AK$1,AL682=1,$AL$1,AM682=1,$AM$1,AN682=1,$AN$1)</f>
        <v>Together</v>
      </c>
      <c r="D682" s="1">
        <v>0</v>
      </c>
      <c r="E682" s="1">
        <v>0</v>
      </c>
      <c r="F682" s="1" t="str" cm="1">
        <f t="array" ref="F682">_xlfn.IFS(AV682&lt;43783,"1.Low Income",AND(AV682&gt;=43783,AV682&lt;=64856),"2.Mid Income",AV682&gt;64856,"3.High Income")</f>
        <v>3.High Income</v>
      </c>
      <c r="G682" s="1" t="str" cm="1">
        <f t="array" ref="G682">_xlfn.IFS(AU682&lt;=30,"&lt;1 month",AND(AU682&gt;30,AU682&lt;=60),"1-2months",AU682&gt;60,"2months +")</f>
        <v>1-2months</v>
      </c>
      <c r="H682" s="1" t="str" cm="1">
        <f t="array" ref="H682">_xlfn.IFS(AT682&lt;5,"&lt;5times",AND(AT682&gt;=5,AT682&lt;=10),"05-10times",AND(AT682&gt;=11,AT682&lt;=15),"11-15times",AT682&gt;=16,"16times or more")</f>
        <v>&lt;5times</v>
      </c>
      <c r="I682" s="1" t="s">
        <v>99</v>
      </c>
      <c r="J682" s="1" t="str">
        <f t="shared" si="21"/>
        <v>7-8 years</v>
      </c>
      <c r="K682" s="2">
        <v>3</v>
      </c>
      <c r="L682" s="2">
        <v>3</v>
      </c>
      <c r="M682" s="2">
        <v>24</v>
      </c>
      <c r="N682" s="2">
        <v>34</v>
      </c>
      <c r="O682" s="2">
        <v>7</v>
      </c>
      <c r="P682" s="2">
        <v>31</v>
      </c>
      <c r="Q682" s="8">
        <v>0</v>
      </c>
      <c r="R682" s="8">
        <v>0</v>
      </c>
      <c r="S682" s="8">
        <v>0</v>
      </c>
      <c r="T682" s="8">
        <v>0</v>
      </c>
      <c r="U682" s="8">
        <v>0</v>
      </c>
      <c r="V682" s="8">
        <v>0</v>
      </c>
      <c r="W682" s="6">
        <v>1</v>
      </c>
      <c r="X682" s="6">
        <v>2</v>
      </c>
      <c r="Y682" s="6">
        <v>1</v>
      </c>
      <c r="Z682" s="6">
        <v>3</v>
      </c>
      <c r="AB682" s="1">
        <v>46</v>
      </c>
      <c r="AC682" s="1">
        <v>40</v>
      </c>
      <c r="AD682" s="1">
        <v>0</v>
      </c>
      <c r="AE682" s="1">
        <v>3</v>
      </c>
      <c r="AF682" s="1">
        <v>11</v>
      </c>
      <c r="AG682" s="1">
        <v>37</v>
      </c>
      <c r="AH682" s="1">
        <v>2624</v>
      </c>
      <c r="AI682" s="11">
        <f t="shared" si="20"/>
        <v>7.1890410958904107</v>
      </c>
      <c r="AJ682" s="1">
        <v>0</v>
      </c>
      <c r="AK682" s="1">
        <v>0</v>
      </c>
      <c r="AL682" s="1">
        <v>0</v>
      </c>
      <c r="AM682" s="1">
        <v>1</v>
      </c>
      <c r="AN682" s="1">
        <v>0</v>
      </c>
      <c r="AO682" s="1">
        <v>0</v>
      </c>
      <c r="AP682" s="1">
        <v>0</v>
      </c>
      <c r="AQ682" s="1">
        <v>1</v>
      </c>
      <c r="AR682" s="1">
        <v>0</v>
      </c>
      <c r="AS682" s="1">
        <v>0</v>
      </c>
      <c r="AT682" s="1">
        <v>3</v>
      </c>
      <c r="AU682" s="1">
        <v>38</v>
      </c>
      <c r="AV682" s="1">
        <v>72282</v>
      </c>
    </row>
    <row r="683" spans="1:48" s="1" customFormat="1" x14ac:dyDescent="0.25">
      <c r="A683" s="1" t="str" cm="1">
        <f t="array" ref="A683">_xlfn.IFS(AG683&gt;=70,"70 and Older",AND(AG683&gt;=60,AG683&lt;70),"60-69",AND(AG683&gt;=50,AG683&lt;60),"50-59",AND(AG683&gt;=40,AG683&lt;50),"40-49",AND(AG683&gt;=30,AG683&lt;40),"30-39",AND(AG683&gt;=20,AG683&lt;30),"20-29")</f>
        <v>30-39</v>
      </c>
      <c r="B683" s="1" t="str" cm="1">
        <f t="array" ref="B683">_xlfn.IFS(AO683=1,$AO$1,AP683=1,$AP$1,AQ683=1,$AQ$1,AR683=1,$AR$1,AS683=1,$AS$1)</f>
        <v>Graduation</v>
      </c>
      <c r="C683" s="1" t="str" cm="1">
        <f t="array" ref="C683">_xlfn.IFS(AJ683=1,$AJ$1,AK683=1,$AK$1,AL683=1,$AL$1,AM683=1,$AM$1,AN683=1,$AN$1)</f>
        <v>Together</v>
      </c>
      <c r="D683" s="1">
        <v>1</v>
      </c>
      <c r="E683" s="1">
        <v>1</v>
      </c>
      <c r="F683" s="1" t="str" cm="1">
        <f t="array" ref="F683">_xlfn.IFS(AV683&lt;43783,"1.Low Income",AND(AV683&gt;=43783,AV683&lt;=64856),"2.Mid Income",AV683&gt;64856,"3.High Income")</f>
        <v>2.Mid Income</v>
      </c>
      <c r="G683" s="1" t="str" cm="1">
        <f t="array" ref="G683">_xlfn.IFS(AU683&lt;=30,"&lt;1 month",AND(AU683&gt;30,AU683&lt;=60),"1-2months",AU683&gt;60,"2months +")</f>
        <v>&lt;1 month</v>
      </c>
      <c r="H683" s="1" t="str" cm="1">
        <f t="array" ref="H683">_xlfn.IFS(AT683&lt;5,"&lt;5times",AND(AT683&gt;=5,AT683&lt;=10),"05-10times",AND(AT683&gt;=11,AT683&lt;=15),"11-15times",AT683&gt;=16,"16times or more")</f>
        <v>&lt;5times</v>
      </c>
      <c r="I683" s="1" t="s">
        <v>99</v>
      </c>
      <c r="J683" s="1" t="str">
        <f t="shared" si="21"/>
        <v>7-8 years</v>
      </c>
      <c r="K683" s="2">
        <v>5</v>
      </c>
      <c r="L683" s="2">
        <v>3</v>
      </c>
      <c r="M683" s="2">
        <v>9</v>
      </c>
      <c r="N683" s="2">
        <v>6</v>
      </c>
      <c r="O683" s="2">
        <v>2</v>
      </c>
      <c r="P683" s="2">
        <v>6</v>
      </c>
      <c r="Q683" s="8">
        <v>0</v>
      </c>
      <c r="R683" s="8">
        <v>0</v>
      </c>
      <c r="S683" s="8">
        <v>0</v>
      </c>
      <c r="T683" s="8">
        <v>0</v>
      </c>
      <c r="U683" s="8">
        <v>0</v>
      </c>
      <c r="V683" s="8">
        <v>0</v>
      </c>
      <c r="W683" s="6">
        <v>2</v>
      </c>
      <c r="X683" s="6">
        <v>2</v>
      </c>
      <c r="Y683" s="6">
        <v>0</v>
      </c>
      <c r="Z683" s="6">
        <v>3</v>
      </c>
      <c r="AB683" s="1">
        <v>46</v>
      </c>
      <c r="AC683" s="1">
        <v>40</v>
      </c>
      <c r="AD683" s="1">
        <v>0</v>
      </c>
      <c r="AE683" s="1">
        <v>3</v>
      </c>
      <c r="AF683" s="1">
        <v>11</v>
      </c>
      <c r="AG683" s="1">
        <v>37</v>
      </c>
      <c r="AH683" s="1">
        <v>2624</v>
      </c>
      <c r="AI683" s="11">
        <f t="shared" si="20"/>
        <v>7.1890410958904107</v>
      </c>
      <c r="AJ683" s="1">
        <v>0</v>
      </c>
      <c r="AK683" s="1">
        <v>0</v>
      </c>
      <c r="AL683" s="1">
        <v>0</v>
      </c>
      <c r="AM683" s="1">
        <v>1</v>
      </c>
      <c r="AN683" s="1">
        <v>0</v>
      </c>
      <c r="AO683" s="1">
        <v>0</v>
      </c>
      <c r="AP683" s="1">
        <v>0</v>
      </c>
      <c r="AQ683" s="1">
        <v>1</v>
      </c>
      <c r="AR683" s="1">
        <v>0</v>
      </c>
      <c r="AS683" s="1">
        <v>0</v>
      </c>
      <c r="AT683" s="1">
        <v>4</v>
      </c>
      <c r="AU683" s="1">
        <v>0</v>
      </c>
      <c r="AV683" s="1">
        <v>64090</v>
      </c>
    </row>
    <row r="684" spans="1:48" s="1" customFormat="1" x14ac:dyDescent="0.25">
      <c r="A684" s="1" t="str" cm="1">
        <f t="array" ref="A684">_xlfn.IFS(AG684&gt;=70,"70 and Older",AND(AG684&gt;=60,AG684&lt;70),"60-69",AND(AG684&gt;=50,AG684&lt;60),"50-59",AND(AG684&gt;=40,AG684&lt;50),"40-49",AND(AG684&gt;=30,AG684&lt;40),"30-39",AND(AG684&gt;=20,AG684&lt;30),"20-29")</f>
        <v>60-69</v>
      </c>
      <c r="B684" s="1" t="str" cm="1">
        <f t="array" ref="B684">_xlfn.IFS(AO684=1,$AO$1,AP684=1,$AP$1,AQ684=1,$AQ$1,AR684=1,$AR$1,AS684=1,$AS$1)</f>
        <v>Graduation</v>
      </c>
      <c r="C684" s="1" t="str" cm="1">
        <f t="array" ref="C684">_xlfn.IFS(AJ684=1,$AJ$1,AK684=1,$AK$1,AL684=1,$AL$1,AM684=1,$AM$1,AN684=1,$AN$1)</f>
        <v>Married</v>
      </c>
      <c r="D684" s="1">
        <v>0</v>
      </c>
      <c r="E684" s="1">
        <v>1</v>
      </c>
      <c r="F684" s="1" t="str" cm="1">
        <f t="array" ref="F684">_xlfn.IFS(AV684&lt;43783,"1.Low Income",AND(AV684&gt;=43783,AV684&lt;=64856),"2.Mid Income",AV684&gt;64856,"3.High Income")</f>
        <v>3.High Income</v>
      </c>
      <c r="G684" s="1" t="str" cm="1">
        <f t="array" ref="G684">_xlfn.IFS(AU684&lt;=30,"&lt;1 month",AND(AU684&gt;30,AU684&lt;=60),"1-2months",AU684&gt;60,"2months +")</f>
        <v>1-2months</v>
      </c>
      <c r="H684" s="1" t="str" cm="1">
        <f t="array" ref="H684">_xlfn.IFS(AT684&lt;5,"&lt;5times",AND(AT684&gt;=5,AT684&lt;=10),"05-10times",AND(AT684&gt;=11,AT684&lt;=15),"11-15times",AT684&gt;=16,"16times or more")</f>
        <v>&lt;5times</v>
      </c>
      <c r="I684" s="1" t="s">
        <v>99</v>
      </c>
      <c r="J684" s="1" t="str">
        <f t="shared" si="21"/>
        <v>7-8 years</v>
      </c>
      <c r="K684" s="2">
        <v>538</v>
      </c>
      <c r="L684" s="2">
        <v>13</v>
      </c>
      <c r="M684" s="2">
        <v>91</v>
      </c>
      <c r="N684" s="2">
        <v>17</v>
      </c>
      <c r="O684" s="2">
        <v>6</v>
      </c>
      <c r="P684" s="2">
        <v>26</v>
      </c>
      <c r="Q684" s="8">
        <v>0</v>
      </c>
      <c r="R684" s="8">
        <v>0</v>
      </c>
      <c r="S684" s="8">
        <v>0</v>
      </c>
      <c r="T684" s="8">
        <v>1</v>
      </c>
      <c r="U684" s="8">
        <v>0</v>
      </c>
      <c r="V684" s="8">
        <v>0</v>
      </c>
      <c r="W684" s="6">
        <v>6</v>
      </c>
      <c r="X684" s="6">
        <v>6</v>
      </c>
      <c r="Y684" s="6">
        <v>2</v>
      </c>
      <c r="Z684" s="6">
        <v>11</v>
      </c>
      <c r="AB684" s="1">
        <v>255</v>
      </c>
      <c r="AC684" s="1">
        <v>235</v>
      </c>
      <c r="AD684" s="1">
        <v>1</v>
      </c>
      <c r="AE684" s="1">
        <v>3</v>
      </c>
      <c r="AF684" s="1">
        <v>11</v>
      </c>
      <c r="AG684" s="1">
        <v>63</v>
      </c>
      <c r="AH684" s="1">
        <v>2623</v>
      </c>
      <c r="AI684" s="11">
        <f t="shared" si="20"/>
        <v>7.1863013698630134</v>
      </c>
      <c r="AJ684" s="1">
        <v>0</v>
      </c>
      <c r="AK684" s="1">
        <v>1</v>
      </c>
      <c r="AL684" s="1">
        <v>0</v>
      </c>
      <c r="AM684" s="1">
        <v>0</v>
      </c>
      <c r="AN684" s="1">
        <v>0</v>
      </c>
      <c r="AO684" s="1">
        <v>0</v>
      </c>
      <c r="AP684" s="1">
        <v>0</v>
      </c>
      <c r="AQ684" s="1">
        <v>1</v>
      </c>
      <c r="AR684" s="1">
        <v>0</v>
      </c>
      <c r="AS684" s="1">
        <v>0</v>
      </c>
      <c r="AT684" s="1">
        <v>3</v>
      </c>
      <c r="AU684" s="1">
        <v>54</v>
      </c>
      <c r="AV684" s="1">
        <v>73538</v>
      </c>
    </row>
    <row r="685" spans="1:48" s="1" customFormat="1" x14ac:dyDescent="0.25">
      <c r="A685" s="1" t="str" cm="1">
        <f t="array" ref="A685">_xlfn.IFS(AG685&gt;=70,"70 and Older",AND(AG685&gt;=60,AG685&lt;70),"60-69",AND(AG685&gt;=50,AG685&lt;60),"50-59",AND(AG685&gt;=40,AG685&lt;50),"40-49",AND(AG685&gt;=30,AG685&lt;40),"30-39",AND(AG685&gt;=20,AG685&lt;30),"20-29")</f>
        <v>40-49</v>
      </c>
      <c r="B685" s="1" t="str" cm="1">
        <f t="array" ref="B685">_xlfn.IFS(AO685=1,$AO$1,AP685=1,$AP$1,AQ685=1,$AQ$1,AR685=1,$AR$1,AS685=1,$AS$1)</f>
        <v>Graduation</v>
      </c>
      <c r="C685" s="1" t="str" cm="1">
        <f t="array" ref="C685">_xlfn.IFS(AJ685=1,$AJ$1,AK685=1,$AK$1,AL685=1,$AL$1,AM685=1,$AM$1,AN685=1,$AN$1)</f>
        <v>Married</v>
      </c>
      <c r="D685" s="1">
        <v>1</v>
      </c>
      <c r="E685" s="1">
        <v>1</v>
      </c>
      <c r="F685" s="1" t="str" cm="1">
        <f t="array" ref="F685">_xlfn.IFS(AV685&lt;43783,"1.Low Income",AND(AV685&gt;=43783,AV685&lt;=64856),"2.Mid Income",AV685&gt;64856,"3.High Income")</f>
        <v>3.High Income</v>
      </c>
      <c r="G685" s="1" t="str" cm="1">
        <f t="array" ref="G685">_xlfn.IFS(AU685&lt;=30,"&lt;1 month",AND(AU685&gt;30,AU685&lt;=60),"1-2months",AU685&gt;60,"2months +")</f>
        <v>2months +</v>
      </c>
      <c r="H685" s="1" t="str" cm="1">
        <f t="array" ref="H685">_xlfn.IFS(AT685&lt;5,"&lt;5times",AND(AT685&gt;=5,AT685&lt;=10),"05-10times",AND(AT685&gt;=11,AT685&lt;=15),"11-15times",AT685&gt;=16,"16times or more")</f>
        <v>&lt;5times</v>
      </c>
      <c r="I685" s="1" t="s">
        <v>99</v>
      </c>
      <c r="J685" s="1" t="str">
        <f t="shared" si="21"/>
        <v>7-8 years</v>
      </c>
      <c r="K685" s="2">
        <v>306</v>
      </c>
      <c r="L685" s="2">
        <v>5</v>
      </c>
      <c r="M685" s="2">
        <v>109</v>
      </c>
      <c r="N685" s="2">
        <v>21</v>
      </c>
      <c r="O685" s="2">
        <v>109</v>
      </c>
      <c r="P685" s="2">
        <v>92</v>
      </c>
      <c r="Q685" s="8">
        <v>0</v>
      </c>
      <c r="R685" s="8">
        <v>0</v>
      </c>
      <c r="S685" s="8">
        <v>0</v>
      </c>
      <c r="T685" s="8">
        <v>0</v>
      </c>
      <c r="U685" s="8">
        <v>0</v>
      </c>
      <c r="V685" s="8">
        <v>0</v>
      </c>
      <c r="W685" s="6">
        <v>9</v>
      </c>
      <c r="X685" s="6">
        <v>5</v>
      </c>
      <c r="Y685" s="6">
        <v>2</v>
      </c>
      <c r="Z685" s="6">
        <v>10</v>
      </c>
      <c r="AB685" s="1">
        <v>894</v>
      </c>
      <c r="AC685" s="1">
        <v>761</v>
      </c>
      <c r="AD685" s="1">
        <v>1</v>
      </c>
      <c r="AE685" s="1">
        <v>3</v>
      </c>
      <c r="AF685" s="1">
        <v>11</v>
      </c>
      <c r="AG685" s="1">
        <v>48</v>
      </c>
      <c r="AH685" s="1">
        <v>2623</v>
      </c>
      <c r="AI685" s="11">
        <f t="shared" si="20"/>
        <v>7.1863013698630134</v>
      </c>
      <c r="AJ685" s="1">
        <v>0</v>
      </c>
      <c r="AK685" s="1">
        <v>1</v>
      </c>
      <c r="AL685" s="1">
        <v>0</v>
      </c>
      <c r="AM685" s="1">
        <v>0</v>
      </c>
      <c r="AN685" s="1">
        <v>0</v>
      </c>
      <c r="AO685" s="1">
        <v>0</v>
      </c>
      <c r="AP685" s="1">
        <v>0</v>
      </c>
      <c r="AQ685" s="1">
        <v>1</v>
      </c>
      <c r="AR685" s="1">
        <v>0</v>
      </c>
      <c r="AS685" s="1">
        <v>0</v>
      </c>
      <c r="AT685" s="1">
        <v>3</v>
      </c>
      <c r="AU685" s="1">
        <v>71</v>
      </c>
      <c r="AV685" s="1">
        <v>71022</v>
      </c>
    </row>
    <row r="686" spans="1:48" s="1" customFormat="1" x14ac:dyDescent="0.25">
      <c r="A686" s="1" t="str" cm="1">
        <f t="array" ref="A686">_xlfn.IFS(AG686&gt;=70,"70 and Older",AND(AG686&gt;=60,AG686&lt;70),"60-69",AND(AG686&gt;=50,AG686&lt;60),"50-59",AND(AG686&gt;=40,AG686&lt;50),"40-49",AND(AG686&gt;=30,AG686&lt;40),"30-39",AND(AG686&gt;=20,AG686&lt;30),"20-29")</f>
        <v>60-69</v>
      </c>
      <c r="B686" s="1" t="str" cm="1">
        <f t="array" ref="B686">_xlfn.IFS(AO686=1,$AO$1,AP686=1,$AP$1,AQ686=1,$AQ$1,AR686=1,$AR$1,AS686=1,$AS$1)</f>
        <v>PhD</v>
      </c>
      <c r="C686" s="1" t="str" cm="1">
        <f t="array" ref="C686">_xlfn.IFS(AJ686=1,$AJ$1,AK686=1,$AK$1,AL686=1,$AL$1,AM686=1,$AM$1,AN686=1,$AN$1)</f>
        <v>Single</v>
      </c>
      <c r="D686" s="1">
        <v>0</v>
      </c>
      <c r="E686" s="1">
        <v>1</v>
      </c>
      <c r="F686" s="1" t="str" cm="1">
        <f t="array" ref="F686">_xlfn.IFS(AV686&lt;43783,"1.Low Income",AND(AV686&gt;=43783,AV686&lt;=64856),"2.Mid Income",AV686&gt;64856,"3.High Income")</f>
        <v>3.High Income</v>
      </c>
      <c r="G686" s="1" t="str" cm="1">
        <f t="array" ref="G686">_xlfn.IFS(AU686&lt;=30,"&lt;1 month",AND(AU686&gt;30,AU686&lt;=60),"1-2months",AU686&gt;60,"2months +")</f>
        <v>&lt;1 month</v>
      </c>
      <c r="H686" s="1" t="str" cm="1">
        <f t="array" ref="H686">_xlfn.IFS(AT686&lt;5,"&lt;5times",AND(AT686&gt;=5,AT686&lt;=10),"05-10times",AND(AT686&gt;=11,AT686&lt;=15),"11-15times",AT686&gt;=16,"16times or more")</f>
        <v>&lt;5times</v>
      </c>
      <c r="I686" s="1" t="s">
        <v>99</v>
      </c>
      <c r="J686" s="1" t="str">
        <f t="shared" si="21"/>
        <v>7-8 years</v>
      </c>
      <c r="K686" s="2">
        <v>799</v>
      </c>
      <c r="L686" s="2">
        <v>12</v>
      </c>
      <c r="M686" s="2">
        <v>375</v>
      </c>
      <c r="N686" s="2">
        <v>16</v>
      </c>
      <c r="O686" s="2">
        <v>12</v>
      </c>
      <c r="P686" s="2">
        <v>12</v>
      </c>
      <c r="Q686" s="8">
        <v>0</v>
      </c>
      <c r="R686" s="8">
        <v>0</v>
      </c>
      <c r="S686" s="8">
        <v>0</v>
      </c>
      <c r="T686" s="8">
        <v>0</v>
      </c>
      <c r="U686" s="8">
        <v>0</v>
      </c>
      <c r="V686" s="8">
        <v>1</v>
      </c>
      <c r="W686" s="6">
        <v>5</v>
      </c>
      <c r="X686" s="6">
        <v>7</v>
      </c>
      <c r="Y686" s="6">
        <v>6</v>
      </c>
      <c r="Z686" s="6">
        <v>5</v>
      </c>
      <c r="AB686" s="1">
        <v>1078</v>
      </c>
      <c r="AC686" s="1">
        <v>1057</v>
      </c>
      <c r="AD686" s="1">
        <v>0</v>
      </c>
      <c r="AE686" s="1">
        <v>3</v>
      </c>
      <c r="AF686" s="1">
        <v>11</v>
      </c>
      <c r="AG686" s="1">
        <v>67</v>
      </c>
      <c r="AH686" s="1">
        <v>2622</v>
      </c>
      <c r="AI686" s="11">
        <f t="shared" si="20"/>
        <v>7.183561643835616</v>
      </c>
      <c r="AJ686" s="1">
        <v>0</v>
      </c>
      <c r="AK686" s="1">
        <v>0</v>
      </c>
      <c r="AL686" s="1">
        <v>1</v>
      </c>
      <c r="AM686" s="1">
        <v>0</v>
      </c>
      <c r="AN686" s="1">
        <v>0</v>
      </c>
      <c r="AO686" s="1">
        <v>0</v>
      </c>
      <c r="AP686" s="1">
        <v>0</v>
      </c>
      <c r="AQ686" s="1">
        <v>0</v>
      </c>
      <c r="AR686" s="1">
        <v>0</v>
      </c>
      <c r="AS686" s="1">
        <v>1</v>
      </c>
      <c r="AT686" s="1">
        <v>3</v>
      </c>
      <c r="AU686" s="1">
        <v>27</v>
      </c>
      <c r="AV686" s="1">
        <v>71613</v>
      </c>
    </row>
    <row r="687" spans="1:48" s="1" customFormat="1" x14ac:dyDescent="0.25">
      <c r="A687" s="1" t="str" cm="1">
        <f t="array" ref="A687">_xlfn.IFS(AG687&gt;=70,"70 and Older",AND(AG687&gt;=60,AG687&lt;70),"60-69",AND(AG687&gt;=50,AG687&lt;60),"50-59",AND(AG687&gt;=40,AG687&lt;50),"40-49",AND(AG687&gt;=30,AG687&lt;40),"30-39",AND(AG687&gt;=20,AG687&lt;30),"20-29")</f>
        <v>50-59</v>
      </c>
      <c r="B687" s="1" t="str" cm="1">
        <f t="array" ref="B687">_xlfn.IFS(AO687=1,$AO$1,AP687=1,$AP$1,AQ687=1,$AQ$1,AR687=1,$AR$1,AS687=1,$AS$1)</f>
        <v>PhD</v>
      </c>
      <c r="C687" s="1" t="str" cm="1">
        <f t="array" ref="C687">_xlfn.IFS(AJ687=1,$AJ$1,AK687=1,$AK$1,AL687=1,$AL$1,AM687=1,$AM$1,AN687=1,$AN$1)</f>
        <v>Married</v>
      </c>
      <c r="D687" s="1">
        <v>1</v>
      </c>
      <c r="E687" s="1">
        <v>1</v>
      </c>
      <c r="F687" s="1" t="str" cm="1">
        <f t="array" ref="F687">_xlfn.IFS(AV687&lt;43783,"1.Low Income",AND(AV687&gt;=43783,AV687&lt;=64856),"2.Mid Income",AV687&gt;64856,"3.High Income")</f>
        <v>3.High Income</v>
      </c>
      <c r="G687" s="1" t="str" cm="1">
        <f t="array" ref="G687">_xlfn.IFS(AU687&lt;=30,"&lt;1 month",AND(AU687&gt;30,AU687&lt;=60),"1-2months",AU687&gt;60,"2months +")</f>
        <v>&lt;1 month</v>
      </c>
      <c r="H687" s="1" t="str" cm="1">
        <f t="array" ref="H687">_xlfn.IFS(AT687&lt;5,"&lt;5times",AND(AT687&gt;=5,AT687&lt;=10),"05-10times",AND(AT687&gt;=11,AT687&lt;=15),"11-15times",AT687&gt;=16,"16times or more")</f>
        <v>&lt;5times</v>
      </c>
      <c r="I687" s="1" t="s">
        <v>99</v>
      </c>
      <c r="J687" s="1" t="str">
        <f t="shared" si="21"/>
        <v>7-8 years</v>
      </c>
      <c r="K687" s="2">
        <v>201</v>
      </c>
      <c r="L687" s="2">
        <v>2</v>
      </c>
      <c r="M687" s="2">
        <v>43</v>
      </c>
      <c r="N687" s="2">
        <v>3</v>
      </c>
      <c r="O687" s="2">
        <v>5</v>
      </c>
      <c r="P687" s="2">
        <v>35</v>
      </c>
      <c r="Q687" s="8">
        <v>0</v>
      </c>
      <c r="R687" s="8">
        <v>0</v>
      </c>
      <c r="S687" s="8">
        <v>0</v>
      </c>
      <c r="T687" s="8">
        <v>0</v>
      </c>
      <c r="U687" s="8">
        <v>0</v>
      </c>
      <c r="V687" s="8">
        <v>0</v>
      </c>
      <c r="W687" s="6">
        <v>4</v>
      </c>
      <c r="X687" s="6">
        <v>5</v>
      </c>
      <c r="Y687" s="6">
        <v>1</v>
      </c>
      <c r="Z687" s="6">
        <v>5</v>
      </c>
      <c r="AB687" s="1">
        <v>1085</v>
      </c>
      <c r="AC687" s="1">
        <v>1053</v>
      </c>
      <c r="AD687" s="1">
        <v>0</v>
      </c>
      <c r="AE687" s="1">
        <v>3</v>
      </c>
      <c r="AF687" s="1">
        <v>11</v>
      </c>
      <c r="AG687" s="1">
        <v>55</v>
      </c>
      <c r="AH687" s="1">
        <v>2622</v>
      </c>
      <c r="AI687" s="11">
        <f t="shared" si="20"/>
        <v>7.183561643835616</v>
      </c>
      <c r="AJ687" s="1">
        <v>0</v>
      </c>
      <c r="AK687" s="1">
        <v>1</v>
      </c>
      <c r="AL687" s="1">
        <v>0</v>
      </c>
      <c r="AM687" s="1">
        <v>0</v>
      </c>
      <c r="AN687" s="1">
        <v>0</v>
      </c>
      <c r="AO687" s="1">
        <v>0</v>
      </c>
      <c r="AP687" s="1">
        <v>0</v>
      </c>
      <c r="AQ687" s="1">
        <v>0</v>
      </c>
      <c r="AR687" s="1">
        <v>0</v>
      </c>
      <c r="AS687" s="1">
        <v>1</v>
      </c>
      <c r="AT687" s="1">
        <v>3</v>
      </c>
      <c r="AU687" s="1">
        <v>8</v>
      </c>
      <c r="AV687" s="1">
        <v>71391</v>
      </c>
    </row>
    <row r="688" spans="1:48" s="1" customFormat="1" x14ac:dyDescent="0.25">
      <c r="A688" s="1" t="str" cm="1">
        <f t="array" ref="A688">_xlfn.IFS(AG688&gt;=70,"70 and Older",AND(AG688&gt;=60,AG688&lt;70),"60-69",AND(AG688&gt;=50,AG688&lt;60),"50-59",AND(AG688&gt;=40,AG688&lt;50),"40-49",AND(AG688&gt;=30,AG688&lt;40),"30-39",AND(AG688&gt;=20,AG688&lt;30),"20-29")</f>
        <v>60-69</v>
      </c>
      <c r="B688" s="1" t="str" cm="1">
        <f t="array" ref="B688">_xlfn.IFS(AO688=1,$AO$1,AP688=1,$AP$1,AQ688=1,$AQ$1,AR688=1,$AR$1,AS688=1,$AS$1)</f>
        <v>2nd Cycle</v>
      </c>
      <c r="C688" s="1" t="str" cm="1">
        <f t="array" ref="C688">_xlfn.IFS(AJ688=1,$AJ$1,AK688=1,$AK$1,AL688=1,$AL$1,AM688=1,$AM$1,AN688=1,$AN$1)</f>
        <v>Divorced</v>
      </c>
      <c r="D688" s="1">
        <v>1</v>
      </c>
      <c r="E688" s="1">
        <v>1</v>
      </c>
      <c r="F688" s="1" t="str" cm="1">
        <f t="array" ref="F688">_xlfn.IFS(AV688&lt;43783,"1.Low Income",AND(AV688&gt;=43783,AV688&lt;=64856),"2.Mid Income",AV688&gt;64856,"3.High Income")</f>
        <v>2.Mid Income</v>
      </c>
      <c r="G688" s="1" t="str" cm="1">
        <f t="array" ref="G688">_xlfn.IFS(AU688&lt;=30,"&lt;1 month",AND(AU688&gt;30,AU688&lt;=60),"1-2months",AU688&gt;60,"2months +")</f>
        <v>1-2months</v>
      </c>
      <c r="H688" s="1" t="str" cm="1">
        <f t="array" ref="H688">_xlfn.IFS(AT688&lt;5,"&lt;5times",AND(AT688&gt;=5,AT688&lt;=10),"05-10times",AND(AT688&gt;=11,AT688&lt;=15),"11-15times",AT688&gt;=16,"16times or more")</f>
        <v>&lt;5times</v>
      </c>
      <c r="I688" s="1" t="s">
        <v>99</v>
      </c>
      <c r="J688" s="1" t="str">
        <f t="shared" si="21"/>
        <v>7-8 years</v>
      </c>
      <c r="K688" s="2">
        <v>6</v>
      </c>
      <c r="L688" s="2">
        <v>1</v>
      </c>
      <c r="M688" s="2">
        <v>2</v>
      </c>
      <c r="N688" s="2">
        <v>2</v>
      </c>
      <c r="O688" s="2">
        <v>0</v>
      </c>
      <c r="P688" s="2">
        <v>4</v>
      </c>
      <c r="Q688" s="8">
        <v>0</v>
      </c>
      <c r="R688" s="8">
        <v>0</v>
      </c>
      <c r="S688" s="8">
        <v>0</v>
      </c>
      <c r="T688" s="8">
        <v>0</v>
      </c>
      <c r="U688" s="8">
        <v>0</v>
      </c>
      <c r="V688" s="8">
        <v>0</v>
      </c>
      <c r="W688" s="6">
        <v>1</v>
      </c>
      <c r="X688" s="6">
        <v>1</v>
      </c>
      <c r="Y688" s="6">
        <v>0</v>
      </c>
      <c r="Z688" s="6">
        <v>2</v>
      </c>
      <c r="AB688" s="1">
        <v>57</v>
      </c>
      <c r="AC688" s="1">
        <v>50</v>
      </c>
      <c r="AD688" s="1">
        <v>0</v>
      </c>
      <c r="AE688" s="1">
        <v>3</v>
      </c>
      <c r="AF688" s="1">
        <v>11</v>
      </c>
      <c r="AG688" s="1">
        <v>64</v>
      </c>
      <c r="AH688" s="1">
        <v>2622</v>
      </c>
      <c r="AI688" s="11">
        <f t="shared" si="20"/>
        <v>7.183561643835616</v>
      </c>
      <c r="AJ688" s="1">
        <v>1</v>
      </c>
      <c r="AK688" s="1">
        <v>0</v>
      </c>
      <c r="AL688" s="1">
        <v>0</v>
      </c>
      <c r="AM688" s="1">
        <v>0</v>
      </c>
      <c r="AN688" s="1">
        <v>0</v>
      </c>
      <c r="AO688" s="1">
        <v>1</v>
      </c>
      <c r="AP688" s="1">
        <v>0</v>
      </c>
      <c r="AQ688" s="1">
        <v>0</v>
      </c>
      <c r="AR688" s="1">
        <v>0</v>
      </c>
      <c r="AS688" s="1">
        <v>0</v>
      </c>
      <c r="AT688" s="1">
        <v>4</v>
      </c>
      <c r="AU688" s="1">
        <v>42</v>
      </c>
      <c r="AV688" s="1">
        <v>64474</v>
      </c>
    </row>
    <row r="689" spans="1:49" s="1" customFormat="1" x14ac:dyDescent="0.25">
      <c r="A689" s="1" t="str" cm="1">
        <f t="array" ref="A689">_xlfn.IFS(AG689&gt;=70,"70 and Older",AND(AG689&gt;=60,AG689&lt;70),"60-69",AND(AG689&gt;=50,AG689&lt;60),"50-59",AND(AG689&gt;=40,AG689&lt;50),"40-49",AND(AG689&gt;=30,AG689&lt;40),"30-39",AND(AG689&gt;=20,AG689&lt;30),"20-29")</f>
        <v>40-49</v>
      </c>
      <c r="B689" s="1" t="str" cm="1">
        <f t="array" ref="B689">_xlfn.IFS(AO689=1,$AO$1,AP689=1,$AP$1,AQ689=1,$AQ$1,AR689=1,$AR$1,AS689=1,$AS$1)</f>
        <v>Graduation</v>
      </c>
      <c r="C689" s="1" t="str" cm="1">
        <f t="array" ref="C689">_xlfn.IFS(AJ689=1,$AJ$1,AK689=1,$AK$1,AL689=1,$AL$1,AM689=1,$AM$1,AN689=1,$AN$1)</f>
        <v>Married</v>
      </c>
      <c r="D689" s="1">
        <v>0</v>
      </c>
      <c r="E689" s="1">
        <v>0</v>
      </c>
      <c r="F689" s="1" t="str" cm="1">
        <f t="array" ref="F689">_xlfn.IFS(AV689&lt;43783,"1.Low Income",AND(AV689&gt;=43783,AV689&lt;=64856),"2.Mid Income",AV689&gt;64856,"3.High Income")</f>
        <v>3.High Income</v>
      </c>
      <c r="G689" s="1" t="str" cm="1">
        <f t="array" ref="G689">_xlfn.IFS(AU689&lt;=30,"&lt;1 month",AND(AU689&gt;30,AU689&lt;=60),"1-2months",AU689&gt;60,"2months +")</f>
        <v>&lt;1 month</v>
      </c>
      <c r="H689" s="1" t="str" cm="1">
        <f t="array" ref="H689">_xlfn.IFS(AT689&lt;5,"&lt;5times",AND(AT689&gt;=5,AT689&lt;=10),"05-10times",AND(AT689&gt;=11,AT689&lt;=15),"11-15times",AT689&gt;=16,"16times or more")</f>
        <v>&lt;5times</v>
      </c>
      <c r="I689" s="1" t="s">
        <v>99</v>
      </c>
      <c r="J689" s="1" t="str">
        <f t="shared" si="21"/>
        <v>7-8 years</v>
      </c>
      <c r="K689" s="2">
        <v>338</v>
      </c>
      <c r="L689" s="2">
        <v>4</v>
      </c>
      <c r="M689" s="2">
        <v>89</v>
      </c>
      <c r="N689" s="2">
        <v>11</v>
      </c>
      <c r="O689" s="2">
        <v>8</v>
      </c>
      <c r="P689" s="2">
        <v>13</v>
      </c>
      <c r="Q689" s="8">
        <v>0</v>
      </c>
      <c r="R689" s="8">
        <v>0</v>
      </c>
      <c r="S689" s="8">
        <v>0</v>
      </c>
      <c r="T689" s="8">
        <v>0</v>
      </c>
      <c r="U689" s="8">
        <v>0</v>
      </c>
      <c r="V689" s="8">
        <v>0</v>
      </c>
      <c r="W689" s="6">
        <v>1</v>
      </c>
      <c r="X689" s="6">
        <v>4</v>
      </c>
      <c r="Y689" s="6">
        <v>2</v>
      </c>
      <c r="Z689" s="6">
        <v>9</v>
      </c>
      <c r="AB689" s="1">
        <v>600</v>
      </c>
      <c r="AC689" s="1">
        <v>547</v>
      </c>
      <c r="AD689" s="1">
        <v>0</v>
      </c>
      <c r="AE689" s="1">
        <v>3</v>
      </c>
      <c r="AF689" s="1">
        <v>11</v>
      </c>
      <c r="AG689" s="1">
        <v>41</v>
      </c>
      <c r="AH689" s="1">
        <v>2621</v>
      </c>
      <c r="AI689" s="11">
        <f t="shared" si="20"/>
        <v>7.1808219178082195</v>
      </c>
      <c r="AJ689" s="1">
        <v>0</v>
      </c>
      <c r="AK689" s="1">
        <v>1</v>
      </c>
      <c r="AL689" s="1">
        <v>0</v>
      </c>
      <c r="AM689" s="1">
        <v>0</v>
      </c>
      <c r="AN689" s="1">
        <v>0</v>
      </c>
      <c r="AO689" s="1">
        <v>0</v>
      </c>
      <c r="AP689" s="1">
        <v>0</v>
      </c>
      <c r="AQ689" s="1">
        <v>1</v>
      </c>
      <c r="AR689" s="1">
        <v>0</v>
      </c>
      <c r="AS689" s="1">
        <v>0</v>
      </c>
      <c r="AT689" s="1">
        <v>2</v>
      </c>
      <c r="AU689" s="1">
        <v>12</v>
      </c>
      <c r="AV689" s="1">
        <v>78041</v>
      </c>
    </row>
    <row r="690" spans="1:49" s="1" customFormat="1" x14ac:dyDescent="0.25">
      <c r="A690" s="1" t="str" cm="1">
        <f t="array" ref="A690">_xlfn.IFS(AG690&gt;=70,"70 and Older",AND(AG690&gt;=60,AG690&lt;70),"60-69",AND(AG690&gt;=50,AG690&lt;60),"50-59",AND(AG690&gt;=40,AG690&lt;50),"40-49",AND(AG690&gt;=30,AG690&lt;40),"30-39",AND(AG690&gt;=20,AG690&lt;30),"20-29")</f>
        <v>50-59</v>
      </c>
      <c r="B690" s="1" t="str" cm="1">
        <f t="array" ref="B690">_xlfn.IFS(AO690=1,$AO$1,AP690=1,$AP$1,AQ690=1,$AQ$1,AR690=1,$AR$1,AS690=1,$AS$1)</f>
        <v>Graduation</v>
      </c>
      <c r="C690" s="1" t="str" cm="1">
        <f t="array" ref="C690">_xlfn.IFS(AJ690=1,$AJ$1,AK690=1,$AK$1,AL690=1,$AL$1,AM690=1,$AM$1,AN690=1,$AN$1)</f>
        <v>Together</v>
      </c>
      <c r="D690" s="1">
        <v>0</v>
      </c>
      <c r="E690" s="1">
        <v>1</v>
      </c>
      <c r="F690" s="1" t="str" cm="1">
        <f t="array" ref="F690">_xlfn.IFS(AV690&lt;43783,"1.Low Income",AND(AV690&gt;=43783,AV690&lt;=64856),"2.Mid Income",AV690&gt;64856,"3.High Income")</f>
        <v>3.High Income</v>
      </c>
      <c r="G690" s="1" t="str" cm="1">
        <f t="array" ref="G690">_xlfn.IFS(AU690&lt;=30,"&lt;1 month",AND(AU690&gt;30,AU690&lt;=60),"1-2months",AU690&gt;60,"2months +")</f>
        <v>1-2months</v>
      </c>
      <c r="H690" s="1" t="str" cm="1">
        <f t="array" ref="H690">_xlfn.IFS(AT690&lt;5,"&lt;5times",AND(AT690&gt;=5,AT690&lt;=10),"05-10times",AND(AT690&gt;=11,AT690&lt;=15),"11-15times",AT690&gt;=16,"16times or more")</f>
        <v>&lt;5times</v>
      </c>
      <c r="I690" s="1" t="s">
        <v>99</v>
      </c>
      <c r="J690" s="1" t="str">
        <f t="shared" si="21"/>
        <v>7-8 years</v>
      </c>
      <c r="K690" s="2">
        <v>226</v>
      </c>
      <c r="L690" s="2">
        <v>22</v>
      </c>
      <c r="M690" s="2">
        <v>133</v>
      </c>
      <c r="N690" s="2">
        <v>41</v>
      </c>
      <c r="O690" s="2">
        <v>31</v>
      </c>
      <c r="P690" s="2">
        <v>31</v>
      </c>
      <c r="Q690" s="8">
        <v>0</v>
      </c>
      <c r="R690" s="8">
        <v>0</v>
      </c>
      <c r="S690" s="8">
        <v>0</v>
      </c>
      <c r="T690" s="8">
        <v>0</v>
      </c>
      <c r="U690" s="8">
        <v>0</v>
      </c>
      <c r="V690" s="8">
        <v>0</v>
      </c>
      <c r="W690" s="6">
        <v>3</v>
      </c>
      <c r="X690" s="6">
        <v>4</v>
      </c>
      <c r="Y690" s="6">
        <v>3</v>
      </c>
      <c r="Z690" s="6">
        <v>8</v>
      </c>
      <c r="AB690" s="1">
        <v>254</v>
      </c>
      <c r="AC690" s="1">
        <v>226</v>
      </c>
      <c r="AD690" s="1">
        <v>0</v>
      </c>
      <c r="AE690" s="1">
        <v>3</v>
      </c>
      <c r="AF690" s="1">
        <v>11</v>
      </c>
      <c r="AG690" s="1">
        <v>51</v>
      </c>
      <c r="AH690" s="1">
        <v>2621</v>
      </c>
      <c r="AI690" s="11">
        <f t="shared" si="20"/>
        <v>7.1808219178082195</v>
      </c>
      <c r="AJ690" s="1">
        <v>0</v>
      </c>
      <c r="AK690" s="1">
        <v>0</v>
      </c>
      <c r="AL690" s="1">
        <v>0</v>
      </c>
      <c r="AM690" s="1">
        <v>1</v>
      </c>
      <c r="AN690" s="1">
        <v>0</v>
      </c>
      <c r="AO690" s="1">
        <v>0</v>
      </c>
      <c r="AP690" s="1">
        <v>0</v>
      </c>
      <c r="AQ690" s="1">
        <v>1</v>
      </c>
      <c r="AR690" s="1">
        <v>0</v>
      </c>
      <c r="AS690" s="1">
        <v>0</v>
      </c>
      <c r="AT690" s="1">
        <v>2</v>
      </c>
      <c r="AU690" s="1">
        <v>37</v>
      </c>
      <c r="AV690" s="1">
        <v>77766</v>
      </c>
    </row>
    <row r="691" spans="1:49" s="1" customFormat="1" x14ac:dyDescent="0.25">
      <c r="A691" s="1" t="str" cm="1">
        <f t="array" ref="A691">_xlfn.IFS(AG691&gt;=70,"70 and Older",AND(AG691&gt;=60,AG691&lt;70),"60-69",AND(AG691&gt;=50,AG691&lt;60),"50-59",AND(AG691&gt;=40,AG691&lt;50),"40-49",AND(AG691&gt;=30,AG691&lt;40),"30-39",AND(AG691&gt;=20,AG691&lt;30),"20-29")</f>
        <v>40-49</v>
      </c>
      <c r="B691" s="1" t="str" cm="1">
        <f t="array" ref="B691">_xlfn.IFS(AO691=1,$AO$1,AP691=1,$AP$1,AQ691=1,$AQ$1,AR691=1,$AR$1,AS691=1,$AS$1)</f>
        <v>Graduation</v>
      </c>
      <c r="C691" s="1" t="str" cm="1">
        <f t="array" ref="C691">_xlfn.IFS(AJ691=1,$AJ$1,AK691=1,$AK$1,AL691=1,$AL$1,AM691=1,$AM$1,AN691=1,$AN$1)</f>
        <v>Married</v>
      </c>
      <c r="D691" s="1">
        <v>0</v>
      </c>
      <c r="E691" s="1">
        <v>0</v>
      </c>
      <c r="F691" s="1" t="str" cm="1">
        <f t="array" ref="F691">_xlfn.IFS(AV691&lt;43783,"1.Low Income",AND(AV691&gt;=43783,AV691&lt;=64856),"2.Mid Income",AV691&gt;64856,"3.High Income")</f>
        <v>2.Mid Income</v>
      </c>
      <c r="G691" s="1" t="str" cm="1">
        <f t="array" ref="G691">_xlfn.IFS(AU691&lt;=30,"&lt;1 month",AND(AU691&gt;30,AU691&lt;=60),"1-2months",AU691&gt;60,"2months +")</f>
        <v>&lt;1 month</v>
      </c>
      <c r="H691" s="1" t="str" cm="1">
        <f t="array" ref="H691">_xlfn.IFS(AT691&lt;5,"&lt;5times",AND(AT691&gt;=5,AT691&lt;=10),"05-10times",AND(AT691&gt;=11,AT691&lt;=15),"11-15times",AT691&gt;=16,"16times or more")</f>
        <v>05-10times</v>
      </c>
      <c r="I691" s="1" t="s">
        <v>99</v>
      </c>
      <c r="J691" s="1" t="str">
        <f t="shared" si="21"/>
        <v>7-8 years</v>
      </c>
      <c r="K691" s="2">
        <v>2</v>
      </c>
      <c r="L691" s="2">
        <v>12</v>
      </c>
      <c r="M691" s="2">
        <v>10</v>
      </c>
      <c r="N691" s="2">
        <v>6</v>
      </c>
      <c r="O691" s="2">
        <v>13</v>
      </c>
      <c r="P691" s="2">
        <v>30</v>
      </c>
      <c r="Q691" s="8">
        <v>0</v>
      </c>
      <c r="R691" s="8">
        <v>0</v>
      </c>
      <c r="S691" s="8">
        <v>0</v>
      </c>
      <c r="T691" s="8">
        <v>0</v>
      </c>
      <c r="U691" s="8">
        <v>0</v>
      </c>
      <c r="V691" s="8">
        <v>1</v>
      </c>
      <c r="W691" s="6">
        <v>1</v>
      </c>
      <c r="X691" s="6">
        <v>3</v>
      </c>
      <c r="Y691" s="6">
        <v>1</v>
      </c>
      <c r="Z691" s="6">
        <v>2</v>
      </c>
      <c r="AB691" s="1">
        <v>229</v>
      </c>
      <c r="AC691" s="1">
        <v>214</v>
      </c>
      <c r="AD691" s="1">
        <v>0</v>
      </c>
      <c r="AE691" s="1">
        <v>3</v>
      </c>
      <c r="AF691" s="1">
        <v>11</v>
      </c>
      <c r="AG691" s="1">
        <v>45</v>
      </c>
      <c r="AH691" s="1">
        <v>2620</v>
      </c>
      <c r="AI691" s="11">
        <f t="shared" si="20"/>
        <v>7.1780821917808222</v>
      </c>
      <c r="AJ691" s="1">
        <v>0</v>
      </c>
      <c r="AK691" s="1">
        <v>1</v>
      </c>
      <c r="AL691" s="1">
        <v>0</v>
      </c>
      <c r="AM691" s="1">
        <v>0</v>
      </c>
      <c r="AN691" s="1">
        <v>0</v>
      </c>
      <c r="AO691" s="1">
        <v>0</v>
      </c>
      <c r="AP691" s="1">
        <v>0</v>
      </c>
      <c r="AQ691" s="1">
        <v>1</v>
      </c>
      <c r="AR691" s="1">
        <v>0</v>
      </c>
      <c r="AS691" s="1">
        <v>0</v>
      </c>
      <c r="AT691" s="1">
        <v>5</v>
      </c>
      <c r="AU691" s="1">
        <v>21</v>
      </c>
      <c r="AV691" s="1">
        <v>60033</v>
      </c>
    </row>
    <row r="692" spans="1:49" s="1" customFormat="1" x14ac:dyDescent="0.25">
      <c r="A692" s="1" t="str" cm="1">
        <f t="array" ref="A692">_xlfn.IFS(AG692&gt;=70,"70 and Older",AND(AG692&gt;=60,AG692&lt;70),"60-69",AND(AG692&gt;=50,AG692&lt;60),"50-59",AND(AG692&gt;=40,AG692&lt;50),"40-49",AND(AG692&gt;=30,AG692&lt;40),"30-39",AND(AG692&gt;=20,AG692&lt;30),"20-29")</f>
        <v>60-69</v>
      </c>
      <c r="B692" s="1" t="str" cm="1">
        <f t="array" ref="B692">_xlfn.IFS(AO692=1,$AO$1,AP692=1,$AP$1,AQ692=1,$AQ$1,AR692=1,$AR$1,AS692=1,$AS$1)</f>
        <v>Graduation</v>
      </c>
      <c r="C692" s="1" t="str" cm="1">
        <f t="array" ref="C692">_xlfn.IFS(AJ692=1,$AJ$1,AK692=1,$AK$1,AL692=1,$AL$1,AM692=1,$AM$1,AN692=1,$AN$1)</f>
        <v>Married</v>
      </c>
      <c r="D692" s="1">
        <v>0</v>
      </c>
      <c r="E692" s="1">
        <v>0</v>
      </c>
      <c r="F692" s="1" t="str" cm="1">
        <f t="array" ref="F692">_xlfn.IFS(AV692&lt;43783,"1.Low Income",AND(AV692&gt;=43783,AV692&lt;=64856),"2.Mid Income",AV692&gt;64856,"3.High Income")</f>
        <v>3.High Income</v>
      </c>
      <c r="G692" s="1" t="str" cm="1">
        <f t="array" ref="G692">_xlfn.IFS(AU692&lt;=30,"&lt;1 month",AND(AU692&gt;30,AU692&lt;=60),"1-2months",AU692&gt;60,"2months +")</f>
        <v>1-2months</v>
      </c>
      <c r="H692" s="1" t="str" cm="1">
        <f t="array" ref="H692">_xlfn.IFS(AT692&lt;5,"&lt;5times",AND(AT692&gt;=5,AT692&lt;=10),"05-10times",AND(AT692&gt;=11,AT692&lt;=15),"11-15times",AT692&gt;=16,"16times or more")</f>
        <v>&lt;5times</v>
      </c>
      <c r="I692" s="1" t="s">
        <v>99</v>
      </c>
      <c r="J692" s="1" t="str">
        <f t="shared" si="21"/>
        <v>7-8 years</v>
      </c>
      <c r="K692" s="2">
        <v>240</v>
      </c>
      <c r="L692" s="2">
        <v>67</v>
      </c>
      <c r="M692" s="2">
        <v>500</v>
      </c>
      <c r="N692" s="2">
        <v>199</v>
      </c>
      <c r="O692" s="2">
        <v>0</v>
      </c>
      <c r="P692" s="2">
        <v>163</v>
      </c>
      <c r="Q692" s="8">
        <v>0</v>
      </c>
      <c r="R692" s="8">
        <v>0</v>
      </c>
      <c r="S692" s="8">
        <v>0</v>
      </c>
      <c r="T692" s="8">
        <v>0</v>
      </c>
      <c r="U692" s="8">
        <v>0</v>
      </c>
      <c r="V692" s="8">
        <v>0</v>
      </c>
      <c r="W692" s="6">
        <v>3</v>
      </c>
      <c r="X692" s="6">
        <v>3</v>
      </c>
      <c r="Y692" s="6">
        <v>5</v>
      </c>
      <c r="Z692" s="6">
        <v>6</v>
      </c>
      <c r="AB692" s="1">
        <v>914</v>
      </c>
      <c r="AC692" s="1">
        <v>852</v>
      </c>
      <c r="AD692" s="1">
        <v>0</v>
      </c>
      <c r="AE692" s="1">
        <v>3</v>
      </c>
      <c r="AF692" s="1">
        <v>11</v>
      </c>
      <c r="AG692" s="1">
        <v>64</v>
      </c>
      <c r="AH692" s="1">
        <v>2619</v>
      </c>
      <c r="AI692" s="11">
        <f t="shared" si="20"/>
        <v>7.1753424657534248</v>
      </c>
      <c r="AJ692" s="1">
        <v>0</v>
      </c>
      <c r="AK692" s="1">
        <v>1</v>
      </c>
      <c r="AL692" s="1">
        <v>0</v>
      </c>
      <c r="AM692" s="1">
        <v>0</v>
      </c>
      <c r="AN692" s="1">
        <v>0</v>
      </c>
      <c r="AO692" s="1">
        <v>0</v>
      </c>
      <c r="AP692" s="1">
        <v>0</v>
      </c>
      <c r="AQ692" s="1">
        <v>1</v>
      </c>
      <c r="AR692" s="1">
        <v>0</v>
      </c>
      <c r="AS692" s="1">
        <v>0</v>
      </c>
      <c r="AT692" s="1">
        <v>1</v>
      </c>
      <c r="AU692" s="1">
        <v>46</v>
      </c>
      <c r="AV692" s="1">
        <v>83033</v>
      </c>
    </row>
    <row r="693" spans="1:49" s="1" customFormat="1" x14ac:dyDescent="0.25">
      <c r="A693" s="1" t="str" cm="1">
        <f t="array" ref="A693">_xlfn.IFS(AG693&gt;=70,"70 and Older",AND(AG693&gt;=60,AG693&lt;70),"60-69",AND(AG693&gt;=50,AG693&lt;60),"50-59",AND(AG693&gt;=40,AG693&lt;50),"40-49",AND(AG693&gt;=30,AG693&lt;40),"30-39",AND(AG693&gt;=20,AG693&lt;30),"20-29")</f>
        <v>50-59</v>
      </c>
      <c r="B693" s="1" t="str" cm="1">
        <f t="array" ref="B693">_xlfn.IFS(AO693=1,$AO$1,AP693=1,$AP$1,AQ693=1,$AQ$1,AR693=1,$AR$1,AS693=1,$AS$1)</f>
        <v>Master</v>
      </c>
      <c r="C693" s="1" t="str" cm="1">
        <f t="array" ref="C693">_xlfn.IFS(AJ693=1,$AJ$1,AK693=1,$AK$1,AL693=1,$AL$1,AM693=1,$AM$1,AN693=1,$AN$1)</f>
        <v>Single</v>
      </c>
      <c r="D693" s="1">
        <v>0</v>
      </c>
      <c r="E693" s="1">
        <v>1</v>
      </c>
      <c r="F693" s="1" t="str" cm="1">
        <f t="array" ref="F693">_xlfn.IFS(AV693&lt;43783,"1.Low Income",AND(AV693&gt;=43783,AV693&lt;=64856),"2.Mid Income",AV693&gt;64856,"3.High Income")</f>
        <v>3.High Income</v>
      </c>
      <c r="G693" s="1" t="str" cm="1">
        <f t="array" ref="G693">_xlfn.IFS(AU693&lt;=30,"&lt;1 month",AND(AU693&gt;30,AU693&lt;=60),"1-2months",AU693&gt;60,"2months +")</f>
        <v>1-2months</v>
      </c>
      <c r="H693" s="1" t="str" cm="1">
        <f t="array" ref="H693">_xlfn.IFS(AT693&lt;5,"&lt;5times",AND(AT693&gt;=5,AT693&lt;=10),"05-10times",AND(AT693&gt;=11,AT693&lt;=15),"11-15times",AT693&gt;=16,"16times or more")</f>
        <v>&lt;5times</v>
      </c>
      <c r="I693" s="1" t="s">
        <v>99</v>
      </c>
      <c r="J693" s="1" t="str">
        <f t="shared" si="21"/>
        <v>7-8 years</v>
      </c>
      <c r="K693" s="2">
        <v>80</v>
      </c>
      <c r="L693" s="2">
        <v>4</v>
      </c>
      <c r="M693" s="2">
        <v>46</v>
      </c>
      <c r="N693" s="2">
        <v>0</v>
      </c>
      <c r="O693" s="2">
        <v>17</v>
      </c>
      <c r="P693" s="2">
        <v>2</v>
      </c>
      <c r="Q693" s="8">
        <v>0</v>
      </c>
      <c r="R693" s="8">
        <v>0</v>
      </c>
      <c r="S693" s="8">
        <v>0</v>
      </c>
      <c r="T693" s="8">
        <v>0</v>
      </c>
      <c r="U693" s="8">
        <v>0</v>
      </c>
      <c r="V693" s="8">
        <v>0</v>
      </c>
      <c r="W693" s="6">
        <v>5</v>
      </c>
      <c r="X693" s="6">
        <v>2</v>
      </c>
      <c r="Y693" s="6">
        <v>1</v>
      </c>
      <c r="Z693" s="6">
        <v>5</v>
      </c>
      <c r="AB693" s="1">
        <v>386</v>
      </c>
      <c r="AC693" s="1">
        <v>379</v>
      </c>
      <c r="AD693" s="1">
        <v>0</v>
      </c>
      <c r="AE693" s="1">
        <v>3</v>
      </c>
      <c r="AF693" s="1">
        <v>11</v>
      </c>
      <c r="AG693" s="1">
        <v>54</v>
      </c>
      <c r="AH693" s="1">
        <v>2619</v>
      </c>
      <c r="AI693" s="11">
        <f t="shared" si="20"/>
        <v>7.1753424657534248</v>
      </c>
      <c r="AJ693" s="1">
        <v>0</v>
      </c>
      <c r="AK693" s="1">
        <v>0</v>
      </c>
      <c r="AL693" s="1">
        <v>1</v>
      </c>
      <c r="AM693" s="1">
        <v>0</v>
      </c>
      <c r="AN693" s="1">
        <v>0</v>
      </c>
      <c r="AO693" s="1">
        <v>0</v>
      </c>
      <c r="AP693" s="1">
        <v>0</v>
      </c>
      <c r="AQ693" s="1">
        <v>0</v>
      </c>
      <c r="AR693" s="1">
        <v>1</v>
      </c>
      <c r="AS693" s="1">
        <v>0</v>
      </c>
      <c r="AT693" s="1">
        <v>3</v>
      </c>
      <c r="AU693" s="1">
        <v>31</v>
      </c>
      <c r="AV693" s="1">
        <v>69882</v>
      </c>
    </row>
    <row r="694" spans="1:49" s="1" customFormat="1" x14ac:dyDescent="0.25">
      <c r="A694" s="1" t="str" cm="1">
        <f t="array" ref="A694">_xlfn.IFS(AG694&gt;=70,"70 and Older",AND(AG694&gt;=60,AG694&lt;70),"60-69",AND(AG694&gt;=50,AG694&lt;60),"50-59",AND(AG694&gt;=40,AG694&lt;50),"40-49",AND(AG694&gt;=30,AG694&lt;40),"30-39",AND(AG694&gt;=20,AG694&lt;30),"20-29")</f>
        <v>40-49</v>
      </c>
      <c r="B694" s="1" t="str" cm="1">
        <f t="array" ref="B694">_xlfn.IFS(AO694=1,$AO$1,AP694=1,$AP$1,AQ694=1,$AQ$1,AR694=1,$AR$1,AS694=1,$AS$1)</f>
        <v>Graduation</v>
      </c>
      <c r="C694" s="1" t="str" cm="1">
        <f t="array" ref="C694">_xlfn.IFS(AJ694=1,$AJ$1,AK694=1,$AK$1,AL694=1,$AL$1,AM694=1,$AM$1,AN694=1,$AN$1)</f>
        <v>Together</v>
      </c>
      <c r="D694" s="1">
        <v>0</v>
      </c>
      <c r="E694" s="1">
        <v>0</v>
      </c>
      <c r="F694" s="1" t="str" cm="1">
        <f t="array" ref="F694">_xlfn.IFS(AV694&lt;43783,"1.Low Income",AND(AV694&gt;=43783,AV694&lt;=64856),"2.Mid Income",AV694&gt;64856,"3.High Income")</f>
        <v>3.High Income</v>
      </c>
      <c r="G694" s="1" t="str" cm="1">
        <f t="array" ref="G694">_xlfn.IFS(AU694&lt;=30,"&lt;1 month",AND(AU694&gt;30,AU694&lt;=60),"1-2months",AU694&gt;60,"2months +")</f>
        <v>1-2months</v>
      </c>
      <c r="H694" s="1" t="str" cm="1">
        <f t="array" ref="H694">_xlfn.IFS(AT694&lt;5,"&lt;5times",AND(AT694&gt;=5,AT694&lt;=10),"05-10times",AND(AT694&gt;=11,AT694&lt;=15),"11-15times",AT694&gt;=16,"16times or more")</f>
        <v>&lt;5times</v>
      </c>
      <c r="I694" s="1" t="s">
        <v>99</v>
      </c>
      <c r="J694" s="1" t="str">
        <f t="shared" si="21"/>
        <v>7-8 years</v>
      </c>
      <c r="K694" s="2">
        <v>153</v>
      </c>
      <c r="L694" s="2">
        <v>64</v>
      </c>
      <c r="M694" s="2">
        <v>123</v>
      </c>
      <c r="N694" s="2">
        <v>116</v>
      </c>
      <c r="O694" s="2">
        <v>64</v>
      </c>
      <c r="P694" s="2">
        <v>14</v>
      </c>
      <c r="Q694" s="8">
        <v>0</v>
      </c>
      <c r="R694" s="8">
        <v>0</v>
      </c>
      <c r="S694" s="8">
        <v>0</v>
      </c>
      <c r="T694" s="8">
        <v>0</v>
      </c>
      <c r="U694" s="8">
        <v>0</v>
      </c>
      <c r="V694" s="8">
        <v>1</v>
      </c>
      <c r="W694" s="6">
        <v>2</v>
      </c>
      <c r="X694" s="6">
        <v>5</v>
      </c>
      <c r="Y694" s="6">
        <v>2</v>
      </c>
      <c r="Z694" s="6">
        <v>9</v>
      </c>
      <c r="AB694" s="1">
        <v>150</v>
      </c>
      <c r="AC694" s="1">
        <v>111</v>
      </c>
      <c r="AD694" s="1">
        <v>0</v>
      </c>
      <c r="AE694" s="1">
        <v>3</v>
      </c>
      <c r="AF694" s="1">
        <v>11</v>
      </c>
      <c r="AG694" s="1">
        <v>42</v>
      </c>
      <c r="AH694" s="1">
        <v>2619</v>
      </c>
      <c r="AI694" s="11">
        <f t="shared" si="20"/>
        <v>7.1753424657534248</v>
      </c>
      <c r="AJ694" s="1">
        <v>0</v>
      </c>
      <c r="AK694" s="1">
        <v>0</v>
      </c>
      <c r="AL694" s="1">
        <v>0</v>
      </c>
      <c r="AM694" s="1">
        <v>1</v>
      </c>
      <c r="AN694" s="1">
        <v>0</v>
      </c>
      <c r="AO694" s="1">
        <v>0</v>
      </c>
      <c r="AP694" s="1">
        <v>0</v>
      </c>
      <c r="AQ694" s="1">
        <v>1</v>
      </c>
      <c r="AR694" s="1">
        <v>0</v>
      </c>
      <c r="AS694" s="1">
        <v>0</v>
      </c>
      <c r="AT694" s="1">
        <v>3</v>
      </c>
      <c r="AU694" s="1">
        <v>53</v>
      </c>
      <c r="AV694" s="1">
        <v>69759</v>
      </c>
    </row>
    <row r="695" spans="1:49" s="1" customFormat="1" x14ac:dyDescent="0.25">
      <c r="A695" s="1" t="str" cm="1">
        <f t="array" ref="A695">_xlfn.IFS(AG695&gt;=70,"70 and Older",AND(AG695&gt;=60,AG695&lt;70),"60-69",AND(AG695&gt;=50,AG695&lt;60),"50-59",AND(AG695&gt;=40,AG695&lt;50),"40-49",AND(AG695&gt;=30,AG695&lt;40),"30-39",AND(AG695&gt;=20,AG695&lt;30),"20-29")</f>
        <v>60-69</v>
      </c>
      <c r="B695" s="1" t="str" cm="1">
        <f t="array" ref="B695">_xlfn.IFS(AO695=1,$AO$1,AP695=1,$AP$1,AQ695=1,$AQ$1,AR695=1,$AR$1,AS695=1,$AS$1)</f>
        <v>Graduation</v>
      </c>
      <c r="C695" s="1" t="str" cm="1">
        <f t="array" ref="C695">_xlfn.IFS(AJ695=1,$AJ$1,AK695=1,$AK$1,AL695=1,$AL$1,AM695=1,$AM$1,AN695=1,$AN$1)</f>
        <v>Widow</v>
      </c>
      <c r="D695" s="1">
        <v>0</v>
      </c>
      <c r="E695" s="1">
        <v>1</v>
      </c>
      <c r="F695" s="1" t="str" cm="1">
        <f t="array" ref="F695">_xlfn.IFS(AV695&lt;43783,"1.Low Income",AND(AV695&gt;=43783,AV695&lt;=64856),"2.Mid Income",AV695&gt;64856,"3.High Income")</f>
        <v>2.Mid Income</v>
      </c>
      <c r="G695" s="1" t="str" cm="1">
        <f t="array" ref="G695">_xlfn.IFS(AU695&lt;=30,"&lt;1 month",AND(AU695&gt;30,AU695&lt;=60),"1-2months",AU695&gt;60,"2months +")</f>
        <v>&lt;1 month</v>
      </c>
      <c r="H695" s="1" t="str" cm="1">
        <f t="array" ref="H695">_xlfn.IFS(AT695&lt;5,"&lt;5times",AND(AT695&gt;=5,AT695&lt;=10),"05-10times",AND(AT695&gt;=11,AT695&lt;=15),"11-15times",AT695&gt;=16,"16times or more")</f>
        <v>05-10times</v>
      </c>
      <c r="I695" s="1" t="s">
        <v>99</v>
      </c>
      <c r="J695" s="1" t="str">
        <f t="shared" si="21"/>
        <v>7-8 years</v>
      </c>
      <c r="K695" s="2">
        <v>284</v>
      </c>
      <c r="L695" s="2">
        <v>0</v>
      </c>
      <c r="M695" s="2">
        <v>55</v>
      </c>
      <c r="N695" s="2">
        <v>0</v>
      </c>
      <c r="O695" s="2">
        <v>6</v>
      </c>
      <c r="P695" s="2">
        <v>52</v>
      </c>
      <c r="Q695" s="8">
        <v>0</v>
      </c>
      <c r="R695" s="8">
        <v>0</v>
      </c>
      <c r="S695" s="8">
        <v>0</v>
      </c>
      <c r="T695" s="8">
        <v>0</v>
      </c>
      <c r="U695" s="8">
        <v>0</v>
      </c>
      <c r="V695" s="8">
        <v>0</v>
      </c>
      <c r="W695" s="6">
        <v>4</v>
      </c>
      <c r="X695" s="6">
        <v>6</v>
      </c>
      <c r="Y695" s="6">
        <v>2</v>
      </c>
      <c r="Z695" s="6">
        <v>5</v>
      </c>
      <c r="AB695" s="1">
        <v>33</v>
      </c>
      <c r="AC695" s="1">
        <v>25</v>
      </c>
      <c r="AD695" s="1">
        <v>0</v>
      </c>
      <c r="AE695" s="1">
        <v>3</v>
      </c>
      <c r="AF695" s="1">
        <v>11</v>
      </c>
      <c r="AG695" s="1">
        <v>64</v>
      </c>
      <c r="AH695" s="1">
        <v>2619</v>
      </c>
      <c r="AI695" s="11">
        <f t="shared" si="20"/>
        <v>7.1753424657534248</v>
      </c>
      <c r="AJ695" s="1">
        <v>0</v>
      </c>
      <c r="AK695" s="1">
        <v>0</v>
      </c>
      <c r="AL695" s="1">
        <v>0</v>
      </c>
      <c r="AM695" s="1">
        <v>0</v>
      </c>
      <c r="AN695" s="1">
        <v>1</v>
      </c>
      <c r="AO695" s="1">
        <v>0</v>
      </c>
      <c r="AP695" s="1">
        <v>0</v>
      </c>
      <c r="AQ695" s="1">
        <v>1</v>
      </c>
      <c r="AR695" s="1">
        <v>0</v>
      </c>
      <c r="AS695" s="1">
        <v>0</v>
      </c>
      <c r="AT695" s="1">
        <v>5</v>
      </c>
      <c r="AU695" s="1">
        <v>4</v>
      </c>
      <c r="AV695" s="1">
        <v>62450</v>
      </c>
    </row>
    <row r="696" spans="1:49" s="1" customFormat="1" x14ac:dyDescent="0.25">
      <c r="A696" s="1" t="str" cm="1">
        <f t="array" ref="A696">_xlfn.IFS(AG696&gt;=70,"70 and Older",AND(AG696&gt;=60,AG696&lt;70),"60-69",AND(AG696&gt;=50,AG696&lt;60),"50-59",AND(AG696&gt;=40,AG696&lt;50),"40-49",AND(AG696&gt;=30,AG696&lt;40),"30-39",AND(AG696&gt;=20,AG696&lt;30),"20-29")</f>
        <v>30-39</v>
      </c>
      <c r="B696" s="1" t="str" cm="1">
        <f t="array" ref="B696">_xlfn.IFS(AO696=1,$AO$1,AP696=1,$AP$1,AQ696=1,$AQ$1,AR696=1,$AR$1,AS696=1,$AS$1)</f>
        <v>Master</v>
      </c>
      <c r="C696" s="1" t="str" cm="1">
        <f t="array" ref="C696">_xlfn.IFS(AJ696=1,$AJ$1,AK696=1,$AK$1,AL696=1,$AL$1,AM696=1,$AM$1,AN696=1,$AN$1)</f>
        <v>Single</v>
      </c>
      <c r="D696" s="1">
        <v>0</v>
      </c>
      <c r="E696" s="1">
        <v>0</v>
      </c>
      <c r="F696" s="1" t="str" cm="1">
        <f t="array" ref="F696">_xlfn.IFS(AV696&lt;43783,"1.Low Income",AND(AV696&gt;=43783,AV696&lt;=64856),"2.Mid Income",AV696&gt;64856,"3.High Income")</f>
        <v>3.High Income</v>
      </c>
      <c r="G696" s="1" t="str" cm="1">
        <f t="array" ref="G696">_xlfn.IFS(AU696&lt;=30,"&lt;1 month",AND(AU696&gt;30,AU696&lt;=60),"1-2months",AU696&gt;60,"2months +")</f>
        <v>1-2months</v>
      </c>
      <c r="H696" s="1" t="str" cm="1">
        <f t="array" ref="H696">_xlfn.IFS(AT696&lt;5,"&lt;5times",AND(AT696&gt;=5,AT696&lt;=10),"05-10times",AND(AT696&gt;=11,AT696&lt;=15),"11-15times",AT696&gt;=16,"16times or more")</f>
        <v>&lt;5times</v>
      </c>
      <c r="I696" s="1" t="s">
        <v>99</v>
      </c>
      <c r="J696" s="1" t="str">
        <f t="shared" si="21"/>
        <v>7-8 years</v>
      </c>
      <c r="K696" s="2">
        <v>1020</v>
      </c>
      <c r="L696" s="2">
        <v>31</v>
      </c>
      <c r="M696" s="2">
        <v>430</v>
      </c>
      <c r="N696" s="2">
        <v>62</v>
      </c>
      <c r="O696" s="2">
        <v>63</v>
      </c>
      <c r="P696" s="2">
        <v>79</v>
      </c>
      <c r="Q696" s="8">
        <v>0</v>
      </c>
      <c r="R696" s="8">
        <v>0</v>
      </c>
      <c r="S696" s="8">
        <v>0</v>
      </c>
      <c r="T696" s="8">
        <v>0</v>
      </c>
      <c r="U696" s="8">
        <v>1</v>
      </c>
      <c r="V696" s="8">
        <v>0</v>
      </c>
      <c r="W696" s="6">
        <v>1</v>
      </c>
      <c r="X696" s="6">
        <v>4</v>
      </c>
      <c r="Y696" s="6">
        <v>6</v>
      </c>
      <c r="Z696" s="6">
        <v>4</v>
      </c>
      <c r="AB696" s="1">
        <v>1036</v>
      </c>
      <c r="AC696" s="1">
        <v>980</v>
      </c>
      <c r="AD696" s="1">
        <v>4</v>
      </c>
      <c r="AE696" s="1">
        <v>3</v>
      </c>
      <c r="AF696" s="1">
        <v>11</v>
      </c>
      <c r="AG696" s="1">
        <v>30</v>
      </c>
      <c r="AH696" s="1">
        <v>2618</v>
      </c>
      <c r="AI696" s="11">
        <f t="shared" si="20"/>
        <v>7.1726027397260275</v>
      </c>
      <c r="AJ696" s="1">
        <v>0</v>
      </c>
      <c r="AK696" s="1">
        <v>0</v>
      </c>
      <c r="AL696" s="1">
        <v>1</v>
      </c>
      <c r="AM696" s="1">
        <v>0</v>
      </c>
      <c r="AN696" s="1">
        <v>0</v>
      </c>
      <c r="AO696" s="1">
        <v>0</v>
      </c>
      <c r="AP696" s="1">
        <v>0</v>
      </c>
      <c r="AQ696" s="1">
        <v>0</v>
      </c>
      <c r="AR696" s="1">
        <v>1</v>
      </c>
      <c r="AS696" s="1">
        <v>0</v>
      </c>
      <c r="AT696" s="1">
        <v>0</v>
      </c>
      <c r="AU696" s="1">
        <v>37</v>
      </c>
      <c r="AV696" s="1">
        <v>101970</v>
      </c>
      <c r="AW696" s="20"/>
    </row>
    <row r="697" spans="1:49" s="1" customFormat="1" x14ac:dyDescent="0.25">
      <c r="A697" s="1" t="str" cm="1">
        <f t="array" ref="A697">_xlfn.IFS(AG697&gt;=70,"70 and Older",AND(AG697&gt;=60,AG697&lt;70),"60-69",AND(AG697&gt;=50,AG697&lt;60),"50-59",AND(AG697&gt;=40,AG697&lt;50),"40-49",AND(AG697&gt;=30,AG697&lt;40),"30-39",AND(AG697&gt;=20,AG697&lt;30),"20-29")</f>
        <v>60-69</v>
      </c>
      <c r="B697" s="1" t="str" cm="1">
        <f t="array" ref="B697">_xlfn.IFS(AO697=1,$AO$1,AP697=1,$AP$1,AQ697=1,$AQ$1,AR697=1,$AR$1,AS697=1,$AS$1)</f>
        <v>PhD</v>
      </c>
      <c r="C697" s="1" t="str" cm="1">
        <f t="array" ref="C697">_xlfn.IFS(AJ697=1,$AJ$1,AK697=1,$AK$1,AL697=1,$AL$1,AM697=1,$AM$1,AN697=1,$AN$1)</f>
        <v>Married</v>
      </c>
      <c r="D697" s="1">
        <v>0</v>
      </c>
      <c r="E697" s="1">
        <v>0</v>
      </c>
      <c r="F697" s="1" t="str" cm="1">
        <f t="array" ref="F697">_xlfn.IFS(AV697&lt;43783,"1.Low Income",AND(AV697&gt;=43783,AV697&lt;=64856),"2.Mid Income",AV697&gt;64856,"3.High Income")</f>
        <v>3.High Income</v>
      </c>
      <c r="G697" s="1" t="str" cm="1">
        <f t="array" ref="G697">_xlfn.IFS(AU697&lt;=30,"&lt;1 month",AND(AU697&gt;30,AU697&lt;=60),"1-2months",AU697&gt;60,"2months +")</f>
        <v>1-2months</v>
      </c>
      <c r="H697" s="1" t="str" cm="1">
        <f t="array" ref="H697">_xlfn.IFS(AT697&lt;5,"&lt;5times",AND(AT697&gt;=5,AT697&lt;=10),"05-10times",AND(AT697&gt;=11,AT697&lt;=15),"11-15times",AT697&gt;=16,"16times or more")</f>
        <v>&lt;5times</v>
      </c>
      <c r="I697" s="1" t="s">
        <v>99</v>
      </c>
      <c r="J697" s="1" t="str">
        <f t="shared" si="21"/>
        <v>7-8 years</v>
      </c>
      <c r="K697" s="2">
        <v>680</v>
      </c>
      <c r="L697" s="2">
        <v>11</v>
      </c>
      <c r="M697" s="2">
        <v>392</v>
      </c>
      <c r="N697" s="2">
        <v>75</v>
      </c>
      <c r="O697" s="2">
        <v>0</v>
      </c>
      <c r="P697" s="2">
        <v>0</v>
      </c>
      <c r="Q697" s="8">
        <v>0</v>
      </c>
      <c r="R697" s="8">
        <v>0</v>
      </c>
      <c r="S697" s="8">
        <v>0</v>
      </c>
      <c r="T697" s="8">
        <v>0</v>
      </c>
      <c r="U697" s="8">
        <v>0</v>
      </c>
      <c r="V697" s="8">
        <v>0</v>
      </c>
      <c r="W697" s="6">
        <v>1</v>
      </c>
      <c r="X697" s="6">
        <v>2</v>
      </c>
      <c r="Y697" s="6">
        <v>11</v>
      </c>
      <c r="Z697" s="6">
        <v>4</v>
      </c>
      <c r="AB697" s="1">
        <v>953</v>
      </c>
      <c r="AC697" s="1">
        <v>887</v>
      </c>
      <c r="AD697" s="1">
        <v>0</v>
      </c>
      <c r="AE697" s="1">
        <v>3</v>
      </c>
      <c r="AF697" s="1">
        <v>11</v>
      </c>
      <c r="AG697" s="1">
        <v>63</v>
      </c>
      <c r="AH697" s="1">
        <v>2618</v>
      </c>
      <c r="AI697" s="11">
        <f t="shared" si="20"/>
        <v>7.1726027397260275</v>
      </c>
      <c r="AJ697" s="1">
        <v>0</v>
      </c>
      <c r="AK697" s="1">
        <v>1</v>
      </c>
      <c r="AL697" s="1">
        <v>0</v>
      </c>
      <c r="AM697" s="1">
        <v>0</v>
      </c>
      <c r="AN697" s="1">
        <v>0</v>
      </c>
      <c r="AO697" s="1">
        <v>0</v>
      </c>
      <c r="AP697" s="1">
        <v>0</v>
      </c>
      <c r="AQ697" s="1">
        <v>0</v>
      </c>
      <c r="AR697" s="1">
        <v>0</v>
      </c>
      <c r="AS697" s="1">
        <v>1</v>
      </c>
      <c r="AT697" s="1">
        <v>1</v>
      </c>
      <c r="AU697" s="1">
        <v>35</v>
      </c>
      <c r="AV697" s="1">
        <v>90000</v>
      </c>
    </row>
    <row r="698" spans="1:49" s="1" customFormat="1" x14ac:dyDescent="0.25">
      <c r="A698" s="1" t="str" cm="1">
        <f t="array" ref="A698">_xlfn.IFS(AG698&gt;=70,"70 and Older",AND(AG698&gt;=60,AG698&lt;70),"60-69",AND(AG698&gt;=50,AG698&lt;60),"50-59",AND(AG698&gt;=40,AG698&lt;50),"40-49",AND(AG698&gt;=30,AG698&lt;40),"30-39",AND(AG698&gt;=20,AG698&lt;30),"20-29")</f>
        <v>30-39</v>
      </c>
      <c r="B698" s="1" t="str" cm="1">
        <f t="array" ref="B698">_xlfn.IFS(AO698=1,$AO$1,AP698=1,$AP$1,AQ698=1,$AQ$1,AR698=1,$AR$1,AS698=1,$AS$1)</f>
        <v>2nd Cycle</v>
      </c>
      <c r="C698" s="1" t="str" cm="1">
        <f t="array" ref="C698">_xlfn.IFS(AJ698=1,$AJ$1,AK698=1,$AK$1,AL698=1,$AL$1,AM698=1,$AM$1,AN698=1,$AN$1)</f>
        <v>Married</v>
      </c>
      <c r="D698" s="1">
        <v>0</v>
      </c>
      <c r="E698" s="1">
        <v>1</v>
      </c>
      <c r="F698" s="1" t="str" cm="1">
        <f t="array" ref="F698">_xlfn.IFS(AV698&lt;43783,"1.Low Income",AND(AV698&gt;=43783,AV698&lt;=64856),"2.Mid Income",AV698&gt;64856,"3.High Income")</f>
        <v>3.High Income</v>
      </c>
      <c r="G698" s="1" t="str" cm="1">
        <f t="array" ref="G698">_xlfn.IFS(AU698&lt;=30,"&lt;1 month",AND(AU698&gt;30,AU698&lt;=60),"1-2months",AU698&gt;60,"2months +")</f>
        <v>2months +</v>
      </c>
      <c r="H698" s="1" t="str" cm="1">
        <f t="array" ref="H698">_xlfn.IFS(AT698&lt;5,"&lt;5times",AND(AT698&gt;=5,AT698&lt;=10),"05-10times",AND(AT698&gt;=11,AT698&lt;=15),"11-15times",AT698&gt;=16,"16times or more")</f>
        <v>&lt;5times</v>
      </c>
      <c r="I698" s="1" t="s">
        <v>99</v>
      </c>
      <c r="J698" s="1" t="str">
        <f t="shared" si="21"/>
        <v>7-8 years</v>
      </c>
      <c r="K698" s="2">
        <v>198</v>
      </c>
      <c r="L698" s="2">
        <v>18</v>
      </c>
      <c r="M698" s="2">
        <v>252</v>
      </c>
      <c r="N698" s="2">
        <v>32</v>
      </c>
      <c r="O698" s="2">
        <v>108</v>
      </c>
      <c r="P698" s="2">
        <v>54</v>
      </c>
      <c r="Q698" s="8">
        <v>0</v>
      </c>
      <c r="R698" s="8">
        <v>0</v>
      </c>
      <c r="S698" s="8">
        <v>0</v>
      </c>
      <c r="T698" s="8">
        <v>0</v>
      </c>
      <c r="U698" s="8">
        <v>0</v>
      </c>
      <c r="V698" s="8">
        <v>0</v>
      </c>
      <c r="W698" s="6">
        <v>2</v>
      </c>
      <c r="X698" s="6">
        <v>4</v>
      </c>
      <c r="Y698" s="6">
        <v>6</v>
      </c>
      <c r="Z698" s="6">
        <v>8</v>
      </c>
      <c r="AB698" s="1">
        <v>542</v>
      </c>
      <c r="AC698" s="1">
        <v>360</v>
      </c>
      <c r="AD698" s="1">
        <v>2</v>
      </c>
      <c r="AE698" s="1">
        <v>3</v>
      </c>
      <c r="AF698" s="1">
        <v>11</v>
      </c>
      <c r="AG698" s="1">
        <v>39</v>
      </c>
      <c r="AH698" s="1">
        <v>2618</v>
      </c>
      <c r="AI698" s="11">
        <f t="shared" si="20"/>
        <v>7.1726027397260275</v>
      </c>
      <c r="AJ698" s="1">
        <v>0</v>
      </c>
      <c r="AK698" s="1">
        <v>1</v>
      </c>
      <c r="AL698" s="1">
        <v>0</v>
      </c>
      <c r="AM698" s="1">
        <v>0</v>
      </c>
      <c r="AN698" s="1">
        <v>0</v>
      </c>
      <c r="AO698" s="1">
        <v>1</v>
      </c>
      <c r="AP698" s="1">
        <v>0</v>
      </c>
      <c r="AQ698" s="1">
        <v>0</v>
      </c>
      <c r="AR698" s="1">
        <v>0</v>
      </c>
      <c r="AS698" s="1">
        <v>0</v>
      </c>
      <c r="AT698" s="1">
        <v>2</v>
      </c>
      <c r="AU698" s="1">
        <v>70</v>
      </c>
      <c r="AV698" s="1">
        <v>80124</v>
      </c>
    </row>
    <row r="699" spans="1:49" s="1" customFormat="1" x14ac:dyDescent="0.25">
      <c r="A699" s="1" t="str" cm="1">
        <f t="array" ref="A699">_xlfn.IFS(AG699&gt;=70,"70 and Older",AND(AG699&gt;=60,AG699&lt;70),"60-69",AND(AG699&gt;=50,AG699&lt;60),"50-59",AND(AG699&gt;=40,AG699&lt;50),"40-49",AND(AG699&gt;=30,AG699&lt;40),"30-39",AND(AG699&gt;=20,AG699&lt;30),"20-29")</f>
        <v>40-49</v>
      </c>
      <c r="B699" s="1" t="str" cm="1">
        <f t="array" ref="B699">_xlfn.IFS(AO699=1,$AO$1,AP699=1,$AP$1,AQ699=1,$AQ$1,AR699=1,$AR$1,AS699=1,$AS$1)</f>
        <v>Graduation</v>
      </c>
      <c r="C699" s="1" t="str" cm="1">
        <f t="array" ref="C699">_xlfn.IFS(AJ699=1,$AJ$1,AK699=1,$AK$1,AL699=1,$AL$1,AM699=1,$AM$1,AN699=1,$AN$1)</f>
        <v>Married</v>
      </c>
      <c r="D699" s="1">
        <v>1</v>
      </c>
      <c r="E699" s="1">
        <v>1</v>
      </c>
      <c r="F699" s="1" t="str" cm="1">
        <f t="array" ref="F699">_xlfn.IFS(AV699&lt;43783,"1.Low Income",AND(AV699&gt;=43783,AV699&lt;=64856),"2.Mid Income",AV699&gt;64856,"3.High Income")</f>
        <v>3.High Income</v>
      </c>
      <c r="G699" s="1" t="str" cm="1">
        <f t="array" ref="G699">_xlfn.IFS(AU699&lt;=30,"&lt;1 month",AND(AU699&gt;30,AU699&lt;=60),"1-2months",AU699&gt;60,"2months +")</f>
        <v>2months +</v>
      </c>
      <c r="H699" s="1" t="str" cm="1">
        <f t="array" ref="H699">_xlfn.IFS(AT699&lt;5,"&lt;5times",AND(AT699&gt;=5,AT699&lt;=10),"05-10times",AND(AT699&gt;=11,AT699&lt;=15),"11-15times",AT699&gt;=16,"16times or more")</f>
        <v>&lt;5times</v>
      </c>
      <c r="I699" s="1" t="s">
        <v>99</v>
      </c>
      <c r="J699" s="1" t="str">
        <f t="shared" si="21"/>
        <v>7-8 years</v>
      </c>
      <c r="K699" s="2">
        <v>69</v>
      </c>
      <c r="L699" s="2">
        <v>2</v>
      </c>
      <c r="M699" s="2">
        <v>15</v>
      </c>
      <c r="N699" s="2">
        <v>2</v>
      </c>
      <c r="O699" s="2">
        <v>2</v>
      </c>
      <c r="P699" s="2">
        <v>6</v>
      </c>
      <c r="Q699" s="8">
        <v>0</v>
      </c>
      <c r="R699" s="8">
        <v>0</v>
      </c>
      <c r="S699" s="8">
        <v>0</v>
      </c>
      <c r="T699" s="8">
        <v>0</v>
      </c>
      <c r="U699" s="8">
        <v>0</v>
      </c>
      <c r="V699" s="8">
        <v>0</v>
      </c>
      <c r="W699" s="6">
        <v>2</v>
      </c>
      <c r="X699" s="6">
        <v>2</v>
      </c>
      <c r="Y699" s="6">
        <v>0</v>
      </c>
      <c r="Z699" s="6">
        <v>4</v>
      </c>
      <c r="AB699" s="1">
        <v>1299</v>
      </c>
      <c r="AC699" s="1">
        <v>1210</v>
      </c>
      <c r="AD699" s="1">
        <v>0</v>
      </c>
      <c r="AE699" s="1">
        <v>3</v>
      </c>
      <c r="AF699" s="1">
        <v>11</v>
      </c>
      <c r="AG699" s="1">
        <v>45</v>
      </c>
      <c r="AH699" s="1">
        <v>2618</v>
      </c>
      <c r="AI699" s="11">
        <f t="shared" si="20"/>
        <v>7.1726027397260275</v>
      </c>
      <c r="AJ699" s="1">
        <v>0</v>
      </c>
      <c r="AK699" s="1">
        <v>1</v>
      </c>
      <c r="AL699" s="1">
        <v>0</v>
      </c>
      <c r="AM699" s="1">
        <v>0</v>
      </c>
      <c r="AN699" s="1">
        <v>0</v>
      </c>
      <c r="AO699" s="1">
        <v>0</v>
      </c>
      <c r="AP699" s="1">
        <v>0</v>
      </c>
      <c r="AQ699" s="1">
        <v>1</v>
      </c>
      <c r="AR699" s="1">
        <v>0</v>
      </c>
      <c r="AS699" s="1">
        <v>0</v>
      </c>
      <c r="AT699" s="1">
        <v>3</v>
      </c>
      <c r="AU699" s="1">
        <v>92</v>
      </c>
      <c r="AV699" s="1">
        <v>75114</v>
      </c>
    </row>
    <row r="700" spans="1:49" s="1" customFormat="1" x14ac:dyDescent="0.25">
      <c r="A700" s="1" t="str" cm="1">
        <f t="array" ref="A700">_xlfn.IFS(AG700&gt;=70,"70 and Older",AND(AG700&gt;=60,AG700&lt;70),"60-69",AND(AG700&gt;=50,AG700&lt;60),"50-59",AND(AG700&gt;=40,AG700&lt;50),"40-49",AND(AG700&gt;=30,AG700&lt;40),"30-39",AND(AG700&gt;=20,AG700&lt;30),"20-29")</f>
        <v>50-59</v>
      </c>
      <c r="B700" s="1" t="str" cm="1">
        <f t="array" ref="B700">_xlfn.IFS(AO700=1,$AO$1,AP700=1,$AP$1,AQ700=1,$AQ$1,AR700=1,$AR$1,AS700=1,$AS$1)</f>
        <v>Master</v>
      </c>
      <c r="C700" s="1" t="str" cm="1">
        <f t="array" ref="C700">_xlfn.IFS(AJ700=1,$AJ$1,AK700=1,$AK$1,AL700=1,$AL$1,AM700=1,$AM$1,AN700=1,$AN$1)</f>
        <v>Married</v>
      </c>
      <c r="D700" s="1">
        <v>0</v>
      </c>
      <c r="E700" s="1">
        <v>0</v>
      </c>
      <c r="F700" s="1" t="str" cm="1">
        <f t="array" ref="F700">_xlfn.IFS(AV700&lt;43783,"1.Low Income",AND(AV700&gt;=43783,AV700&lt;=64856),"2.Mid Income",AV700&gt;64856,"3.High Income")</f>
        <v>3.High Income</v>
      </c>
      <c r="G700" s="1" t="str" cm="1">
        <f t="array" ref="G700">_xlfn.IFS(AU700&lt;=30,"&lt;1 month",AND(AU700&gt;30,AU700&lt;=60),"1-2months",AU700&gt;60,"2months +")</f>
        <v>2months +</v>
      </c>
      <c r="H700" s="1" t="str" cm="1">
        <f t="array" ref="H700">_xlfn.IFS(AT700&lt;5,"&lt;5times",AND(AT700&gt;=5,AT700&lt;=10),"05-10times",AND(AT700&gt;=11,AT700&lt;=15),"11-15times",AT700&gt;=16,"16times or more")</f>
        <v>&lt;5times</v>
      </c>
      <c r="I700" s="1" t="s">
        <v>99</v>
      </c>
      <c r="J700" s="1" t="str">
        <f t="shared" si="21"/>
        <v>7-8 years</v>
      </c>
      <c r="K700" s="2">
        <v>209</v>
      </c>
      <c r="L700" s="2">
        <v>19</v>
      </c>
      <c r="M700" s="2">
        <v>456</v>
      </c>
      <c r="N700" s="2">
        <v>160</v>
      </c>
      <c r="O700" s="2">
        <v>142</v>
      </c>
      <c r="P700" s="2">
        <v>66</v>
      </c>
      <c r="Q700" s="8">
        <v>0</v>
      </c>
      <c r="R700" s="8">
        <v>0</v>
      </c>
      <c r="S700" s="8">
        <v>0</v>
      </c>
      <c r="T700" s="8">
        <v>0</v>
      </c>
      <c r="U700" s="8">
        <v>0</v>
      </c>
      <c r="V700" s="8">
        <v>0</v>
      </c>
      <c r="W700" s="6">
        <v>1</v>
      </c>
      <c r="X700" s="6">
        <v>2</v>
      </c>
      <c r="Y700" s="6">
        <v>9</v>
      </c>
      <c r="Z700" s="6">
        <v>13</v>
      </c>
      <c r="AB700" s="1">
        <v>1150</v>
      </c>
      <c r="AC700" s="1">
        <v>1087</v>
      </c>
      <c r="AD700" s="1">
        <v>1</v>
      </c>
      <c r="AE700" s="1">
        <v>3</v>
      </c>
      <c r="AF700" s="1">
        <v>11</v>
      </c>
      <c r="AG700" s="1">
        <v>59</v>
      </c>
      <c r="AH700" s="1">
        <v>2617</v>
      </c>
      <c r="AI700" s="11">
        <f t="shared" si="20"/>
        <v>7.1698630136986301</v>
      </c>
      <c r="AJ700" s="1">
        <v>0</v>
      </c>
      <c r="AK700" s="1">
        <v>1</v>
      </c>
      <c r="AL700" s="1">
        <v>0</v>
      </c>
      <c r="AM700" s="1">
        <v>0</v>
      </c>
      <c r="AN700" s="1">
        <v>0</v>
      </c>
      <c r="AO700" s="1">
        <v>0</v>
      </c>
      <c r="AP700" s="1">
        <v>0</v>
      </c>
      <c r="AQ700" s="1">
        <v>0</v>
      </c>
      <c r="AR700" s="1">
        <v>1</v>
      </c>
      <c r="AS700" s="1">
        <v>0</v>
      </c>
      <c r="AT700" s="1">
        <v>1</v>
      </c>
      <c r="AU700" s="1">
        <v>68</v>
      </c>
      <c r="AV700" s="1">
        <v>91249</v>
      </c>
    </row>
    <row r="701" spans="1:49" s="1" customFormat="1" x14ac:dyDescent="0.25">
      <c r="A701" s="1" t="str" cm="1">
        <f t="array" ref="A701">_xlfn.IFS(AG701&gt;=70,"70 and Older",AND(AG701&gt;=60,AG701&lt;70),"60-69",AND(AG701&gt;=50,AG701&lt;60),"50-59",AND(AG701&gt;=40,AG701&lt;50),"40-49",AND(AG701&gt;=30,AG701&lt;40),"30-39",AND(AG701&gt;=20,AG701&lt;30),"20-29")</f>
        <v>70 and Older</v>
      </c>
      <c r="B701" s="1" t="str" cm="1">
        <f t="array" ref="B701">_xlfn.IFS(AO701=1,$AO$1,AP701=1,$AP$1,AQ701=1,$AQ$1,AR701=1,$AR$1,AS701=1,$AS$1)</f>
        <v>Master</v>
      </c>
      <c r="C701" s="1" t="str" cm="1">
        <f t="array" ref="C701">_xlfn.IFS(AJ701=1,$AJ$1,AK701=1,$AK$1,AL701=1,$AL$1,AM701=1,$AM$1,AN701=1,$AN$1)</f>
        <v>Married</v>
      </c>
      <c r="D701" s="1">
        <v>0</v>
      </c>
      <c r="E701" s="1">
        <v>0</v>
      </c>
      <c r="F701" s="1" t="str" cm="1">
        <f t="array" ref="F701">_xlfn.IFS(AV701&lt;43783,"1.Low Income",AND(AV701&gt;=43783,AV701&lt;=64856),"2.Mid Income",AV701&gt;64856,"3.High Income")</f>
        <v>3.High Income</v>
      </c>
      <c r="G701" s="1" t="str" cm="1">
        <f t="array" ref="G701">_xlfn.IFS(AU701&lt;=30,"&lt;1 month",AND(AU701&gt;30,AU701&lt;=60),"1-2months",AU701&gt;60,"2months +")</f>
        <v>2months +</v>
      </c>
      <c r="H701" s="1" t="str" cm="1">
        <f t="array" ref="H701">_xlfn.IFS(AT701&lt;5,"&lt;5times",AND(AT701&gt;=5,AT701&lt;=10),"05-10times",AND(AT701&gt;=11,AT701&lt;=15),"11-15times",AT701&gt;=16,"16times or more")</f>
        <v>&lt;5times</v>
      </c>
      <c r="I701" s="1" t="s">
        <v>99</v>
      </c>
      <c r="J701" s="1" t="str">
        <f t="shared" si="21"/>
        <v>7-8 years</v>
      </c>
      <c r="K701" s="2">
        <v>483</v>
      </c>
      <c r="L701" s="2">
        <v>0</v>
      </c>
      <c r="M701" s="2">
        <v>591</v>
      </c>
      <c r="N701" s="2">
        <v>156</v>
      </c>
      <c r="O701" s="2">
        <v>0</v>
      </c>
      <c r="P701" s="2">
        <v>12</v>
      </c>
      <c r="Q701" s="8">
        <v>0</v>
      </c>
      <c r="R701" s="8">
        <v>0</v>
      </c>
      <c r="S701" s="8">
        <v>0</v>
      </c>
      <c r="T701" s="8">
        <v>0</v>
      </c>
      <c r="U701" s="8">
        <v>0</v>
      </c>
      <c r="V701" s="8">
        <v>0</v>
      </c>
      <c r="W701" s="6">
        <v>1</v>
      </c>
      <c r="X701" s="6">
        <v>3</v>
      </c>
      <c r="Y701" s="6">
        <v>5</v>
      </c>
      <c r="Z701" s="6">
        <v>10</v>
      </c>
      <c r="AB701" s="1">
        <v>1606</v>
      </c>
      <c r="AC701" s="1">
        <v>1430</v>
      </c>
      <c r="AD701" s="1">
        <v>1</v>
      </c>
      <c r="AE701" s="1">
        <v>3</v>
      </c>
      <c r="AF701" s="1">
        <v>11</v>
      </c>
      <c r="AG701" s="1">
        <v>71</v>
      </c>
      <c r="AH701" s="1">
        <v>2617</v>
      </c>
      <c r="AI701" s="11">
        <f t="shared" si="20"/>
        <v>7.1698630136986301</v>
      </c>
      <c r="AJ701" s="1">
        <v>0</v>
      </c>
      <c r="AK701" s="1">
        <v>1</v>
      </c>
      <c r="AL701" s="1">
        <v>0</v>
      </c>
      <c r="AM701" s="1">
        <v>0</v>
      </c>
      <c r="AN701" s="1">
        <v>0</v>
      </c>
      <c r="AO701" s="1">
        <v>0</v>
      </c>
      <c r="AP701" s="1">
        <v>0</v>
      </c>
      <c r="AQ701" s="1">
        <v>0</v>
      </c>
      <c r="AR701" s="1">
        <v>1</v>
      </c>
      <c r="AS701" s="1">
        <v>0</v>
      </c>
      <c r="AT701" s="1">
        <v>1</v>
      </c>
      <c r="AU701" s="1">
        <v>78</v>
      </c>
      <c r="AV701" s="1">
        <v>90226</v>
      </c>
    </row>
    <row r="702" spans="1:49" s="1" customFormat="1" x14ac:dyDescent="0.25">
      <c r="A702" s="1" t="str" cm="1">
        <f t="array" ref="A702">_xlfn.IFS(AG702&gt;=70,"70 and Older",AND(AG702&gt;=60,AG702&lt;70),"60-69",AND(AG702&gt;=50,AG702&lt;60),"50-59",AND(AG702&gt;=40,AG702&lt;50),"40-49",AND(AG702&gt;=30,AG702&lt;40),"30-39",AND(AG702&gt;=20,AG702&lt;30),"20-29")</f>
        <v>40-49</v>
      </c>
      <c r="B702" s="1" t="str" cm="1">
        <f t="array" ref="B702">_xlfn.IFS(AO702=1,$AO$1,AP702=1,$AP$1,AQ702=1,$AQ$1,AR702=1,$AR$1,AS702=1,$AS$1)</f>
        <v>Graduation</v>
      </c>
      <c r="C702" s="1" t="str" cm="1">
        <f t="array" ref="C702">_xlfn.IFS(AJ702=1,$AJ$1,AK702=1,$AK$1,AL702=1,$AL$1,AM702=1,$AM$1,AN702=1,$AN$1)</f>
        <v>Single</v>
      </c>
      <c r="D702" s="1">
        <v>1</v>
      </c>
      <c r="E702" s="1">
        <v>0</v>
      </c>
      <c r="F702" s="1" t="str" cm="1">
        <f t="array" ref="F702">_xlfn.IFS(AV702&lt;43783,"1.Low Income",AND(AV702&gt;=43783,AV702&lt;=64856),"2.Mid Income",AV702&gt;64856,"3.High Income")</f>
        <v>3.High Income</v>
      </c>
      <c r="G702" s="1" t="str" cm="1">
        <f t="array" ref="G702">_xlfn.IFS(AU702&lt;=30,"&lt;1 month",AND(AU702&gt;30,AU702&lt;=60),"1-2months",AU702&gt;60,"2months +")</f>
        <v>2months +</v>
      </c>
      <c r="H702" s="1" t="str" cm="1">
        <f t="array" ref="H702">_xlfn.IFS(AT702&lt;5,"&lt;5times",AND(AT702&gt;=5,AT702&lt;=10),"05-10times",AND(AT702&gt;=11,AT702&lt;=15),"11-15times",AT702&gt;=16,"16times or more")</f>
        <v>&lt;5times</v>
      </c>
      <c r="I702" s="1" t="s">
        <v>99</v>
      </c>
      <c r="J702" s="1" t="str">
        <f t="shared" si="21"/>
        <v>7-8 years</v>
      </c>
      <c r="K702" s="2">
        <v>191</v>
      </c>
      <c r="L702" s="2">
        <v>56</v>
      </c>
      <c r="M702" s="2">
        <v>139</v>
      </c>
      <c r="N702" s="2">
        <v>51</v>
      </c>
      <c r="O702" s="2">
        <v>8</v>
      </c>
      <c r="P702" s="2">
        <v>100</v>
      </c>
      <c r="Q702" s="8">
        <v>0</v>
      </c>
      <c r="R702" s="8">
        <v>0</v>
      </c>
      <c r="S702" s="8">
        <v>0</v>
      </c>
      <c r="T702" s="8">
        <v>0</v>
      </c>
      <c r="U702" s="8">
        <v>0</v>
      </c>
      <c r="V702" s="8">
        <v>0</v>
      </c>
      <c r="W702" s="6">
        <v>4</v>
      </c>
      <c r="X702" s="6">
        <v>4</v>
      </c>
      <c r="Y702" s="6">
        <v>3</v>
      </c>
      <c r="Z702" s="6">
        <v>8</v>
      </c>
      <c r="AB702" s="1">
        <v>852</v>
      </c>
      <c r="AC702" s="1">
        <v>761</v>
      </c>
      <c r="AD702" s="1">
        <v>0</v>
      </c>
      <c r="AE702" s="1">
        <v>3</v>
      </c>
      <c r="AF702" s="1">
        <v>11</v>
      </c>
      <c r="AG702" s="1">
        <v>41</v>
      </c>
      <c r="AH702" s="1">
        <v>2617</v>
      </c>
      <c r="AI702" s="11">
        <f t="shared" si="20"/>
        <v>7.1698630136986301</v>
      </c>
      <c r="AJ702" s="1">
        <v>0</v>
      </c>
      <c r="AK702" s="1">
        <v>0</v>
      </c>
      <c r="AL702" s="1">
        <v>1</v>
      </c>
      <c r="AM702" s="1">
        <v>0</v>
      </c>
      <c r="AN702" s="1">
        <v>0</v>
      </c>
      <c r="AO702" s="1">
        <v>0</v>
      </c>
      <c r="AP702" s="1">
        <v>0</v>
      </c>
      <c r="AQ702" s="1">
        <v>1</v>
      </c>
      <c r="AR702" s="1">
        <v>0</v>
      </c>
      <c r="AS702" s="1">
        <v>0</v>
      </c>
      <c r="AT702" s="1">
        <v>2</v>
      </c>
      <c r="AU702" s="1">
        <v>86</v>
      </c>
      <c r="AV702" s="1">
        <v>77766</v>
      </c>
    </row>
    <row r="703" spans="1:49" s="1" customFormat="1" x14ac:dyDescent="0.25">
      <c r="A703" s="1" t="str" cm="1">
        <f t="array" ref="A703">_xlfn.IFS(AG703&gt;=70,"70 and Older",AND(AG703&gt;=60,AG703&lt;70),"60-69",AND(AG703&gt;=50,AG703&lt;60),"50-59",AND(AG703&gt;=40,AG703&lt;50),"40-49",AND(AG703&gt;=30,AG703&lt;40),"30-39",AND(AG703&gt;=20,AG703&lt;30),"20-29")</f>
        <v>40-49</v>
      </c>
      <c r="B703" s="1" t="str" cm="1">
        <f t="array" ref="B703">_xlfn.IFS(AO703=1,$AO$1,AP703=1,$AP$1,AQ703=1,$AQ$1,AR703=1,$AR$1,AS703=1,$AS$1)</f>
        <v>Master</v>
      </c>
      <c r="C703" s="1" t="str" cm="1">
        <f t="array" ref="C703">_xlfn.IFS(AJ703=1,$AJ$1,AK703=1,$AK$1,AL703=1,$AL$1,AM703=1,$AM$1,AN703=1,$AN$1)</f>
        <v>Married</v>
      </c>
      <c r="D703" s="1">
        <v>1</v>
      </c>
      <c r="E703" s="1">
        <v>1</v>
      </c>
      <c r="F703" s="1" t="str" cm="1">
        <f t="array" ref="F703">_xlfn.IFS(AV703&lt;43783,"1.Low Income",AND(AV703&gt;=43783,AV703&lt;=64856),"2.Mid Income",AV703&gt;64856,"3.High Income")</f>
        <v>3.High Income</v>
      </c>
      <c r="G703" s="1" t="str" cm="1">
        <f t="array" ref="G703">_xlfn.IFS(AU703&lt;=30,"&lt;1 month",AND(AU703&gt;30,AU703&lt;=60),"1-2months",AU703&gt;60,"2months +")</f>
        <v>2months +</v>
      </c>
      <c r="H703" s="1" t="str" cm="1">
        <f t="array" ref="H703">_xlfn.IFS(AT703&lt;5,"&lt;5times",AND(AT703&gt;=5,AT703&lt;=10),"05-10times",AND(AT703&gt;=11,AT703&lt;=15),"11-15times",AT703&gt;=16,"16times or more")</f>
        <v>&lt;5times</v>
      </c>
      <c r="I703" s="1" t="s">
        <v>99</v>
      </c>
      <c r="J703" s="1" t="str">
        <f t="shared" si="21"/>
        <v>7-8 years</v>
      </c>
      <c r="K703" s="2">
        <v>6</v>
      </c>
      <c r="L703" s="2">
        <v>5</v>
      </c>
      <c r="M703" s="2">
        <v>5</v>
      </c>
      <c r="N703" s="2">
        <v>8</v>
      </c>
      <c r="O703" s="2">
        <v>0</v>
      </c>
      <c r="P703" s="2">
        <v>5</v>
      </c>
      <c r="Q703" s="8">
        <v>0</v>
      </c>
      <c r="R703" s="8">
        <v>0</v>
      </c>
      <c r="S703" s="8">
        <v>0</v>
      </c>
      <c r="T703" s="8">
        <v>0</v>
      </c>
      <c r="U703" s="8">
        <v>0</v>
      </c>
      <c r="V703" s="8">
        <v>0</v>
      </c>
      <c r="W703" s="6">
        <v>2</v>
      </c>
      <c r="X703" s="6">
        <v>1</v>
      </c>
      <c r="Y703" s="6">
        <v>0</v>
      </c>
      <c r="Z703" s="6">
        <v>3</v>
      </c>
      <c r="AB703" s="1">
        <v>153</v>
      </c>
      <c r="AC703" s="1">
        <v>132</v>
      </c>
      <c r="AD703" s="1">
        <v>0</v>
      </c>
      <c r="AE703" s="1">
        <v>3</v>
      </c>
      <c r="AF703" s="1">
        <v>11</v>
      </c>
      <c r="AG703" s="1">
        <v>49</v>
      </c>
      <c r="AH703" s="1">
        <v>2617</v>
      </c>
      <c r="AI703" s="11">
        <f t="shared" si="20"/>
        <v>7.1698630136986301</v>
      </c>
      <c r="AJ703" s="1">
        <v>0</v>
      </c>
      <c r="AK703" s="1">
        <v>1</v>
      </c>
      <c r="AL703" s="1">
        <v>0</v>
      </c>
      <c r="AM703" s="1">
        <v>0</v>
      </c>
      <c r="AN703" s="1">
        <v>0</v>
      </c>
      <c r="AO703" s="1">
        <v>0</v>
      </c>
      <c r="AP703" s="1">
        <v>0</v>
      </c>
      <c r="AQ703" s="1">
        <v>0</v>
      </c>
      <c r="AR703" s="1">
        <v>1</v>
      </c>
      <c r="AS703" s="1">
        <v>0</v>
      </c>
      <c r="AT703" s="1">
        <v>2</v>
      </c>
      <c r="AU703" s="1">
        <v>73</v>
      </c>
      <c r="AV703" s="1">
        <v>76653</v>
      </c>
    </row>
    <row r="704" spans="1:49" s="1" customFormat="1" x14ac:dyDescent="0.25">
      <c r="A704" s="1" t="str" cm="1">
        <f t="array" ref="A704">_xlfn.IFS(AG704&gt;=70,"70 and Older",AND(AG704&gt;=60,AG704&lt;70),"60-69",AND(AG704&gt;=50,AG704&lt;60),"50-59",AND(AG704&gt;=40,AG704&lt;50),"40-49",AND(AG704&gt;=30,AG704&lt;40),"30-39",AND(AG704&gt;=20,AG704&lt;30),"20-29")</f>
        <v>30-39</v>
      </c>
      <c r="B704" s="1" t="str" cm="1">
        <f t="array" ref="B704">_xlfn.IFS(AO704=1,$AO$1,AP704=1,$AP$1,AQ704=1,$AQ$1,AR704=1,$AR$1,AS704=1,$AS$1)</f>
        <v>Graduation</v>
      </c>
      <c r="C704" s="1" t="str" cm="1">
        <f t="array" ref="C704">_xlfn.IFS(AJ704=1,$AJ$1,AK704=1,$AK$1,AL704=1,$AL$1,AM704=1,$AM$1,AN704=1,$AN$1)</f>
        <v>Married</v>
      </c>
      <c r="D704" s="1">
        <v>0</v>
      </c>
      <c r="E704" s="1">
        <v>0</v>
      </c>
      <c r="F704" s="1" t="str" cm="1">
        <f t="array" ref="F704">_xlfn.IFS(AV704&lt;43783,"1.Low Income",AND(AV704&gt;=43783,AV704&lt;=64856),"2.Mid Income",AV704&gt;64856,"3.High Income")</f>
        <v>2.Mid Income</v>
      </c>
      <c r="G704" s="1" t="str" cm="1">
        <f t="array" ref="G704">_xlfn.IFS(AU704&lt;=30,"&lt;1 month",AND(AU704&gt;30,AU704&lt;=60),"1-2months",AU704&gt;60,"2months +")</f>
        <v>2months +</v>
      </c>
      <c r="H704" s="1" t="str" cm="1">
        <f t="array" ref="H704">_xlfn.IFS(AT704&lt;5,"&lt;5times",AND(AT704&gt;=5,AT704&lt;=10),"05-10times",AND(AT704&gt;=11,AT704&lt;=15),"11-15times",AT704&gt;=16,"16times or more")</f>
        <v>05-10times</v>
      </c>
      <c r="I704" s="1" t="s">
        <v>99</v>
      </c>
      <c r="J704" s="1" t="str">
        <f t="shared" si="21"/>
        <v>7-8 years</v>
      </c>
      <c r="K704" s="2">
        <v>248</v>
      </c>
      <c r="L704" s="2">
        <v>3</v>
      </c>
      <c r="M704" s="2">
        <v>81</v>
      </c>
      <c r="N704" s="2">
        <v>4</v>
      </c>
      <c r="O704" s="2">
        <v>3</v>
      </c>
      <c r="P704" s="2">
        <v>51</v>
      </c>
      <c r="Q704" s="8">
        <v>0</v>
      </c>
      <c r="R704" s="8">
        <v>0</v>
      </c>
      <c r="S704" s="8">
        <v>0</v>
      </c>
      <c r="T704" s="8">
        <v>0</v>
      </c>
      <c r="U704" s="8">
        <v>0</v>
      </c>
      <c r="V704" s="8">
        <v>0</v>
      </c>
      <c r="W704" s="6">
        <v>3</v>
      </c>
      <c r="X704" s="6">
        <v>7</v>
      </c>
      <c r="Y704" s="6">
        <v>1</v>
      </c>
      <c r="Z704" s="6">
        <v>5</v>
      </c>
      <c r="AB704" s="1">
        <v>67</v>
      </c>
      <c r="AC704" s="1">
        <v>55</v>
      </c>
      <c r="AD704" s="1">
        <v>0</v>
      </c>
      <c r="AE704" s="1">
        <v>3</v>
      </c>
      <c r="AF704" s="1">
        <v>11</v>
      </c>
      <c r="AG704" s="1">
        <v>36</v>
      </c>
      <c r="AH704" s="1">
        <v>2617</v>
      </c>
      <c r="AI704" s="11">
        <f t="shared" si="20"/>
        <v>7.1698630136986301</v>
      </c>
      <c r="AJ704" s="1">
        <v>0</v>
      </c>
      <c r="AK704" s="1">
        <v>1</v>
      </c>
      <c r="AL704" s="1">
        <v>0</v>
      </c>
      <c r="AM704" s="1">
        <v>0</v>
      </c>
      <c r="AN704" s="1">
        <v>0</v>
      </c>
      <c r="AO704" s="1">
        <v>0</v>
      </c>
      <c r="AP704" s="1">
        <v>0</v>
      </c>
      <c r="AQ704" s="1">
        <v>1</v>
      </c>
      <c r="AR704" s="1">
        <v>0</v>
      </c>
      <c r="AS704" s="1">
        <v>0</v>
      </c>
      <c r="AT704" s="1">
        <v>5</v>
      </c>
      <c r="AU704" s="1">
        <v>71</v>
      </c>
      <c r="AV704" s="1">
        <v>61467</v>
      </c>
    </row>
    <row r="705" spans="1:48" s="1" customFormat="1" x14ac:dyDescent="0.25">
      <c r="A705" s="1" t="str" cm="1">
        <f t="array" ref="A705">_xlfn.IFS(AG705&gt;=70,"70 and Older",AND(AG705&gt;=60,AG705&lt;70),"60-69",AND(AG705&gt;=50,AG705&lt;60),"50-59",AND(AG705&gt;=40,AG705&lt;50),"40-49",AND(AG705&gt;=30,AG705&lt;40),"30-39",AND(AG705&gt;=20,AG705&lt;30),"20-29")</f>
        <v>60-69</v>
      </c>
      <c r="B705" s="1" t="str" cm="1">
        <f t="array" ref="B705">_xlfn.IFS(AO705=1,$AO$1,AP705=1,$AP$1,AQ705=1,$AQ$1,AR705=1,$AR$1,AS705=1,$AS$1)</f>
        <v>Graduation</v>
      </c>
      <c r="C705" s="1" t="str" cm="1">
        <f t="array" ref="C705">_xlfn.IFS(AJ705=1,$AJ$1,AK705=1,$AK$1,AL705=1,$AL$1,AM705=1,$AM$1,AN705=1,$AN$1)</f>
        <v>Married</v>
      </c>
      <c r="D705" s="1">
        <v>0</v>
      </c>
      <c r="E705" s="1">
        <v>0</v>
      </c>
      <c r="F705" s="1" t="str" cm="1">
        <f t="array" ref="F705">_xlfn.IFS(AV705&lt;43783,"1.Low Income",AND(AV705&gt;=43783,AV705&lt;=64856),"2.Mid Income",AV705&gt;64856,"3.High Income")</f>
        <v>3.High Income</v>
      </c>
      <c r="G705" s="1" t="str" cm="1">
        <f t="array" ref="G705">_xlfn.IFS(AU705&lt;=30,"&lt;1 month",AND(AU705&gt;30,AU705&lt;=60),"1-2months",AU705&gt;60,"2months +")</f>
        <v>2months +</v>
      </c>
      <c r="H705" s="1" t="str" cm="1">
        <f t="array" ref="H705">_xlfn.IFS(AT705&lt;5,"&lt;5times",AND(AT705&gt;=5,AT705&lt;=10),"05-10times",AND(AT705&gt;=11,AT705&lt;=15),"11-15times",AT705&gt;=16,"16times or more")</f>
        <v>&lt;5times</v>
      </c>
      <c r="I705" s="1" t="s">
        <v>99</v>
      </c>
      <c r="J705" s="1" t="str">
        <f t="shared" si="21"/>
        <v>7-8 years</v>
      </c>
      <c r="K705" s="2">
        <v>187</v>
      </c>
      <c r="L705" s="2">
        <v>81</v>
      </c>
      <c r="M705" s="2">
        <v>149</v>
      </c>
      <c r="N705" s="2">
        <v>25</v>
      </c>
      <c r="O705" s="2">
        <v>43</v>
      </c>
      <c r="P705" s="2">
        <v>91</v>
      </c>
      <c r="Q705" s="8">
        <v>0</v>
      </c>
      <c r="R705" s="8">
        <v>0</v>
      </c>
      <c r="S705" s="8">
        <v>0</v>
      </c>
      <c r="T705" s="8">
        <v>0</v>
      </c>
      <c r="U705" s="8">
        <v>0</v>
      </c>
      <c r="V705" s="8">
        <v>0</v>
      </c>
      <c r="W705" s="6">
        <v>1</v>
      </c>
      <c r="X705" s="6">
        <v>2</v>
      </c>
      <c r="Y705" s="6">
        <v>2</v>
      </c>
      <c r="Z705" s="6">
        <v>12</v>
      </c>
      <c r="AB705" s="1">
        <v>902</v>
      </c>
      <c r="AC705" s="1">
        <v>761</v>
      </c>
      <c r="AD705" s="1">
        <v>0</v>
      </c>
      <c r="AE705" s="1">
        <v>3</v>
      </c>
      <c r="AF705" s="1">
        <v>11</v>
      </c>
      <c r="AG705" s="1">
        <v>64</v>
      </c>
      <c r="AH705" s="1">
        <v>2616</v>
      </c>
      <c r="AI705" s="11">
        <f t="shared" si="20"/>
        <v>7.1671232876712327</v>
      </c>
      <c r="AJ705" s="1">
        <v>0</v>
      </c>
      <c r="AK705" s="1">
        <v>1</v>
      </c>
      <c r="AL705" s="1">
        <v>0</v>
      </c>
      <c r="AM705" s="1">
        <v>0</v>
      </c>
      <c r="AN705" s="1">
        <v>0</v>
      </c>
      <c r="AO705" s="1">
        <v>0</v>
      </c>
      <c r="AP705" s="1">
        <v>0</v>
      </c>
      <c r="AQ705" s="1">
        <v>1</v>
      </c>
      <c r="AR705" s="1">
        <v>0</v>
      </c>
      <c r="AS705" s="1">
        <v>0</v>
      </c>
      <c r="AT705" s="1">
        <v>1</v>
      </c>
      <c r="AU705" s="1">
        <v>69</v>
      </c>
      <c r="AV705" s="1">
        <v>88420</v>
      </c>
    </row>
    <row r="706" spans="1:48" s="1" customFormat="1" x14ac:dyDescent="0.25">
      <c r="A706" s="1" t="str" cm="1">
        <f t="array" ref="A706">_xlfn.IFS(AG706&gt;=70,"70 and Older",AND(AG706&gt;=60,AG706&lt;70),"60-69",AND(AG706&gt;=50,AG706&lt;60),"50-59",AND(AG706&gt;=40,AG706&lt;50),"40-49",AND(AG706&gt;=30,AG706&lt;40),"30-39",AND(AG706&gt;=20,AG706&lt;30),"20-29")</f>
        <v>60-69</v>
      </c>
      <c r="B706" s="1" t="str" cm="1">
        <f t="array" ref="B706">_xlfn.IFS(AO706=1,$AO$1,AP706=1,$AP$1,AQ706=1,$AQ$1,AR706=1,$AR$1,AS706=1,$AS$1)</f>
        <v>PhD</v>
      </c>
      <c r="C706" s="1" t="str" cm="1">
        <f t="array" ref="C706">_xlfn.IFS(AJ706=1,$AJ$1,AK706=1,$AK$1,AL706=1,$AL$1,AM706=1,$AM$1,AN706=1,$AN$1)</f>
        <v>Together</v>
      </c>
      <c r="D706" s="1">
        <v>1</v>
      </c>
      <c r="E706" s="1">
        <v>1</v>
      </c>
      <c r="F706" s="1" t="str" cm="1">
        <f t="array" ref="F706">_xlfn.IFS(AV706&lt;43783,"1.Low Income",AND(AV706&gt;=43783,AV706&lt;=64856),"2.Mid Income",AV706&gt;64856,"3.High Income")</f>
        <v>3.High Income</v>
      </c>
      <c r="G706" s="1" t="str" cm="1">
        <f t="array" ref="G706">_xlfn.IFS(AU706&lt;=30,"&lt;1 month",AND(AU706&gt;30,AU706&lt;=60),"1-2months",AU706&gt;60,"2months +")</f>
        <v>&lt;1 month</v>
      </c>
      <c r="H706" s="1" t="str" cm="1">
        <f t="array" ref="H706">_xlfn.IFS(AT706&lt;5,"&lt;5times",AND(AT706&gt;=5,AT706&lt;=10),"05-10times",AND(AT706&gt;=11,AT706&lt;=15),"11-15times",AT706&gt;=16,"16times or more")</f>
        <v>&lt;5times</v>
      </c>
      <c r="I706" s="1" t="s">
        <v>99</v>
      </c>
      <c r="J706" s="1" t="str">
        <f t="shared" si="21"/>
        <v>7-8 years</v>
      </c>
      <c r="K706" s="2">
        <v>7</v>
      </c>
      <c r="L706" s="2">
        <v>2</v>
      </c>
      <c r="M706" s="2">
        <v>9</v>
      </c>
      <c r="N706" s="2">
        <v>2</v>
      </c>
      <c r="O706" s="2">
        <v>0</v>
      </c>
      <c r="P706" s="2">
        <v>2</v>
      </c>
      <c r="Q706" s="8">
        <v>0</v>
      </c>
      <c r="R706" s="8">
        <v>0</v>
      </c>
      <c r="S706" s="8">
        <v>0</v>
      </c>
      <c r="T706" s="8">
        <v>0</v>
      </c>
      <c r="U706" s="8">
        <v>0</v>
      </c>
      <c r="V706" s="8">
        <v>0</v>
      </c>
      <c r="W706" s="6">
        <v>2</v>
      </c>
      <c r="X706" s="6">
        <v>1</v>
      </c>
      <c r="Y706" s="6">
        <v>0</v>
      </c>
      <c r="Z706" s="6">
        <v>3</v>
      </c>
      <c r="AB706" s="1">
        <v>256</v>
      </c>
      <c r="AC706" s="1">
        <v>244</v>
      </c>
      <c r="AD706" s="1">
        <v>0</v>
      </c>
      <c r="AE706" s="1">
        <v>3</v>
      </c>
      <c r="AF706" s="1">
        <v>11</v>
      </c>
      <c r="AG706" s="1">
        <v>60</v>
      </c>
      <c r="AH706" s="1">
        <v>2616</v>
      </c>
      <c r="AI706" s="11">
        <f t="shared" ref="AI706:AI769" si="22">AH706/365</f>
        <v>7.1671232876712327</v>
      </c>
      <c r="AJ706" s="1">
        <v>0</v>
      </c>
      <c r="AK706" s="1">
        <v>0</v>
      </c>
      <c r="AL706" s="1">
        <v>0</v>
      </c>
      <c r="AM706" s="1">
        <v>1</v>
      </c>
      <c r="AN706" s="1">
        <v>0</v>
      </c>
      <c r="AO706" s="1">
        <v>0</v>
      </c>
      <c r="AP706" s="1">
        <v>0</v>
      </c>
      <c r="AQ706" s="1">
        <v>0</v>
      </c>
      <c r="AR706" s="1">
        <v>0</v>
      </c>
      <c r="AS706" s="1">
        <v>1</v>
      </c>
      <c r="AT706" s="1">
        <v>2</v>
      </c>
      <c r="AU706" s="1">
        <v>28</v>
      </c>
      <c r="AV706" s="1">
        <v>76624</v>
      </c>
    </row>
    <row r="707" spans="1:48" s="1" customFormat="1" x14ac:dyDescent="0.25">
      <c r="A707" s="1" t="str" cm="1">
        <f t="array" ref="A707">_xlfn.IFS(AG707&gt;=70,"70 and Older",AND(AG707&gt;=60,AG707&lt;70),"60-69",AND(AG707&gt;=50,AG707&lt;60),"50-59",AND(AG707&gt;=40,AG707&lt;50),"40-49",AND(AG707&gt;=30,AG707&lt;40),"30-39",AND(AG707&gt;=20,AG707&lt;30),"20-29")</f>
        <v>40-49</v>
      </c>
      <c r="B707" s="1" t="str" cm="1">
        <f t="array" ref="B707">_xlfn.IFS(AO707=1,$AO$1,AP707=1,$AP$1,AQ707=1,$AQ$1,AR707=1,$AR$1,AS707=1,$AS$1)</f>
        <v>Graduation</v>
      </c>
      <c r="C707" s="1" t="str" cm="1">
        <f t="array" ref="C707">_xlfn.IFS(AJ707=1,$AJ$1,AK707=1,$AK$1,AL707=1,$AL$1,AM707=1,$AM$1,AN707=1,$AN$1)</f>
        <v>Married</v>
      </c>
      <c r="D707" s="1">
        <v>0</v>
      </c>
      <c r="E707" s="1">
        <v>0</v>
      </c>
      <c r="F707" s="1" t="str" cm="1">
        <f t="array" ref="F707">_xlfn.IFS(AV707&lt;43783,"1.Low Income",AND(AV707&gt;=43783,AV707&lt;=64856),"2.Mid Income",AV707&gt;64856,"3.High Income")</f>
        <v>3.High Income</v>
      </c>
      <c r="G707" s="1" t="str" cm="1">
        <f t="array" ref="G707">_xlfn.IFS(AU707&lt;=30,"&lt;1 month",AND(AU707&gt;30,AU707&lt;=60),"1-2months",AU707&gt;60,"2months +")</f>
        <v>&lt;1 month</v>
      </c>
      <c r="H707" s="1" t="str" cm="1">
        <f t="array" ref="H707">_xlfn.IFS(AT707&lt;5,"&lt;5times",AND(AT707&gt;=5,AT707&lt;=10),"05-10times",AND(AT707&gt;=11,AT707&lt;=15),"11-15times",AT707&gt;=16,"16times or more")</f>
        <v>&lt;5times</v>
      </c>
      <c r="I707" s="1" t="s">
        <v>99</v>
      </c>
      <c r="J707" s="1" t="str">
        <f t="shared" ref="J707:J770" si="23">IF(AI707&gt;7,"7-8 years",IF(AND(AI707&gt;6,AI707&lt;=7),"6-7 years",IF(AI707&lt;=6,"4-6 years","invalid")))</f>
        <v>7-8 years</v>
      </c>
      <c r="K707" s="2">
        <v>918</v>
      </c>
      <c r="L707" s="2">
        <v>10</v>
      </c>
      <c r="M707" s="2">
        <v>129</v>
      </c>
      <c r="N707" s="2">
        <v>13</v>
      </c>
      <c r="O707" s="2">
        <v>0</v>
      </c>
      <c r="P707" s="2">
        <v>129</v>
      </c>
      <c r="Q707" s="8">
        <v>0</v>
      </c>
      <c r="R707" s="8">
        <v>1</v>
      </c>
      <c r="S707" s="8">
        <v>0</v>
      </c>
      <c r="T707" s="8">
        <v>1</v>
      </c>
      <c r="U707" s="8">
        <v>1</v>
      </c>
      <c r="V707" s="8">
        <v>1</v>
      </c>
      <c r="W707" s="6">
        <v>1</v>
      </c>
      <c r="X707" s="6">
        <v>11</v>
      </c>
      <c r="Y707" s="6">
        <v>3</v>
      </c>
      <c r="Z707" s="6">
        <v>12</v>
      </c>
      <c r="AB707" s="1">
        <v>1165</v>
      </c>
      <c r="AC707" s="1">
        <v>995</v>
      </c>
      <c r="AD707" s="1">
        <v>0</v>
      </c>
      <c r="AE707" s="1">
        <v>3</v>
      </c>
      <c r="AF707" s="1">
        <v>11</v>
      </c>
      <c r="AG707" s="1">
        <v>47</v>
      </c>
      <c r="AH707" s="1">
        <v>2616</v>
      </c>
      <c r="AI707" s="11">
        <f t="shared" si="22"/>
        <v>7.1671232876712327</v>
      </c>
      <c r="AJ707" s="1">
        <v>0</v>
      </c>
      <c r="AK707" s="1">
        <v>1</v>
      </c>
      <c r="AL707" s="1">
        <v>0</v>
      </c>
      <c r="AM707" s="1">
        <v>0</v>
      </c>
      <c r="AN707" s="1">
        <v>0</v>
      </c>
      <c r="AO707" s="1">
        <v>0</v>
      </c>
      <c r="AP707" s="1">
        <v>0</v>
      </c>
      <c r="AQ707" s="1">
        <v>1</v>
      </c>
      <c r="AR707" s="1">
        <v>0</v>
      </c>
      <c r="AS707" s="1">
        <v>0</v>
      </c>
      <c r="AT707" s="1">
        <v>4</v>
      </c>
      <c r="AU707" s="1">
        <v>17</v>
      </c>
      <c r="AV707" s="1">
        <v>67893</v>
      </c>
    </row>
    <row r="708" spans="1:48" s="1" customFormat="1" x14ac:dyDescent="0.25">
      <c r="A708" s="1" t="str" cm="1">
        <f t="array" ref="A708">_xlfn.IFS(AG708&gt;=70,"70 and Older",AND(AG708&gt;=60,AG708&lt;70),"60-69",AND(AG708&gt;=50,AG708&lt;60),"50-59",AND(AG708&gt;=40,AG708&lt;50),"40-49",AND(AG708&gt;=30,AG708&lt;40),"30-39",AND(AG708&gt;=20,AG708&lt;30),"20-29")</f>
        <v>40-49</v>
      </c>
      <c r="B708" s="1" t="str" cm="1">
        <f t="array" ref="B708">_xlfn.IFS(AO708=1,$AO$1,AP708=1,$AP$1,AQ708=1,$AQ$1,AR708=1,$AR$1,AS708=1,$AS$1)</f>
        <v>2nd Cycle</v>
      </c>
      <c r="C708" s="1" t="str" cm="1">
        <f t="array" ref="C708">_xlfn.IFS(AJ708=1,$AJ$1,AK708=1,$AK$1,AL708=1,$AL$1,AM708=1,$AM$1,AN708=1,$AN$1)</f>
        <v>Married</v>
      </c>
      <c r="D708" s="1">
        <v>2</v>
      </c>
      <c r="E708" s="1">
        <v>0</v>
      </c>
      <c r="F708" s="1" t="str" cm="1">
        <f t="array" ref="F708">_xlfn.IFS(AV708&lt;43783,"1.Low Income",AND(AV708&gt;=43783,AV708&lt;=64856),"2.Mid Income",AV708&gt;64856,"3.High Income")</f>
        <v>2.Mid Income</v>
      </c>
      <c r="G708" s="1" t="str" cm="1">
        <f t="array" ref="G708">_xlfn.IFS(AU708&lt;=30,"&lt;1 month",AND(AU708&gt;30,AU708&lt;=60),"1-2months",AU708&gt;60,"2months +")</f>
        <v>1-2months</v>
      </c>
      <c r="H708" s="1" t="str" cm="1">
        <f t="array" ref="H708">_xlfn.IFS(AT708&lt;5,"&lt;5times",AND(AT708&gt;=5,AT708&lt;=10),"05-10times",AND(AT708&gt;=11,AT708&lt;=15),"11-15times",AT708&gt;=16,"16times or more")</f>
        <v>05-10times</v>
      </c>
      <c r="I708" s="1" t="s">
        <v>99</v>
      </c>
      <c r="J708" s="1" t="str">
        <f t="shared" si="23"/>
        <v>7-8 years</v>
      </c>
      <c r="K708" s="2">
        <v>11</v>
      </c>
      <c r="L708" s="2">
        <v>0</v>
      </c>
      <c r="M708" s="2">
        <v>5</v>
      </c>
      <c r="N708" s="2">
        <v>0</v>
      </c>
      <c r="O708" s="2">
        <v>0</v>
      </c>
      <c r="P708" s="2">
        <v>1</v>
      </c>
      <c r="Q708" s="8">
        <v>0</v>
      </c>
      <c r="R708" s="8">
        <v>0</v>
      </c>
      <c r="S708" s="8">
        <v>0</v>
      </c>
      <c r="T708" s="8">
        <v>0</v>
      </c>
      <c r="U708" s="8">
        <v>0</v>
      </c>
      <c r="V708" s="8">
        <v>0</v>
      </c>
      <c r="W708" s="6">
        <v>1</v>
      </c>
      <c r="X708" s="6">
        <v>1</v>
      </c>
      <c r="Y708" s="6">
        <v>0</v>
      </c>
      <c r="Z708" s="6">
        <v>2</v>
      </c>
      <c r="AB708" s="1">
        <v>17</v>
      </c>
      <c r="AC708" s="1">
        <v>11</v>
      </c>
      <c r="AD708" s="1">
        <v>0</v>
      </c>
      <c r="AE708" s="1">
        <v>3</v>
      </c>
      <c r="AF708" s="1">
        <v>11</v>
      </c>
      <c r="AG708" s="1">
        <v>45</v>
      </c>
      <c r="AH708" s="1">
        <v>2616</v>
      </c>
      <c r="AI708" s="11">
        <f t="shared" si="22"/>
        <v>7.1671232876712327</v>
      </c>
      <c r="AJ708" s="1">
        <v>0</v>
      </c>
      <c r="AK708" s="1">
        <v>1</v>
      </c>
      <c r="AL708" s="1">
        <v>0</v>
      </c>
      <c r="AM708" s="1">
        <v>0</v>
      </c>
      <c r="AN708" s="1">
        <v>0</v>
      </c>
      <c r="AO708" s="1">
        <v>1</v>
      </c>
      <c r="AP708" s="1">
        <v>0</v>
      </c>
      <c r="AQ708" s="1">
        <v>0</v>
      </c>
      <c r="AR708" s="1">
        <v>0</v>
      </c>
      <c r="AS708" s="1">
        <v>0</v>
      </c>
      <c r="AT708" s="1">
        <v>5</v>
      </c>
      <c r="AU708" s="1">
        <v>57</v>
      </c>
      <c r="AV708" s="1">
        <v>61314</v>
      </c>
    </row>
    <row r="709" spans="1:48" s="1" customFormat="1" x14ac:dyDescent="0.25">
      <c r="A709" s="1" t="str" cm="1">
        <f t="array" ref="A709">_xlfn.IFS(AG709&gt;=70,"70 and Older",AND(AG709&gt;=60,AG709&lt;70),"60-69",AND(AG709&gt;=50,AG709&lt;60),"50-59",AND(AG709&gt;=40,AG709&lt;50),"40-49",AND(AG709&gt;=30,AG709&lt;40),"30-39",AND(AG709&gt;=20,AG709&lt;30),"20-29")</f>
        <v>40-49</v>
      </c>
      <c r="B709" s="1" t="str" cm="1">
        <f t="array" ref="B709">_xlfn.IFS(AO709=1,$AO$1,AP709=1,$AP$1,AQ709=1,$AQ$1,AR709=1,$AR$1,AS709=1,$AS$1)</f>
        <v>2nd Cycle</v>
      </c>
      <c r="C709" s="1" t="str" cm="1">
        <f t="array" ref="C709">_xlfn.IFS(AJ709=1,$AJ$1,AK709=1,$AK$1,AL709=1,$AL$1,AM709=1,$AM$1,AN709=1,$AN$1)</f>
        <v>Married</v>
      </c>
      <c r="D709" s="1">
        <v>1</v>
      </c>
      <c r="E709" s="1">
        <v>0</v>
      </c>
      <c r="F709" s="1" t="str" cm="1">
        <f t="array" ref="F709">_xlfn.IFS(AV709&lt;43783,"1.Low Income",AND(AV709&gt;=43783,AV709&lt;=64856),"2.Mid Income",AV709&gt;64856,"3.High Income")</f>
        <v>2.Mid Income</v>
      </c>
      <c r="G709" s="1" t="str" cm="1">
        <f t="array" ref="G709">_xlfn.IFS(AU709&lt;=30,"&lt;1 month",AND(AU709&gt;30,AU709&lt;=60),"1-2months",AU709&gt;60,"2months +")</f>
        <v>1-2months</v>
      </c>
      <c r="H709" s="1" t="str" cm="1">
        <f t="array" ref="H709">_xlfn.IFS(AT709&lt;5,"&lt;5times",AND(AT709&gt;=5,AT709&lt;=10),"05-10times",AND(AT709&gt;=11,AT709&lt;=15),"11-15times",AT709&gt;=16,"16times or more")</f>
        <v>05-10times</v>
      </c>
      <c r="I709" s="1" t="s">
        <v>99</v>
      </c>
      <c r="J709" s="1" t="str">
        <f t="shared" si="23"/>
        <v>7-8 years</v>
      </c>
      <c r="K709" s="2">
        <v>16</v>
      </c>
      <c r="L709" s="2">
        <v>2</v>
      </c>
      <c r="M709" s="2">
        <v>18</v>
      </c>
      <c r="N709" s="2">
        <v>3</v>
      </c>
      <c r="O709" s="2">
        <v>0</v>
      </c>
      <c r="P709" s="2">
        <v>24</v>
      </c>
      <c r="Q709" s="8">
        <v>0</v>
      </c>
      <c r="R709" s="8">
        <v>0</v>
      </c>
      <c r="S709" s="8">
        <v>1</v>
      </c>
      <c r="T709" s="8">
        <v>0</v>
      </c>
      <c r="U709" s="8">
        <v>0</v>
      </c>
      <c r="V709" s="8">
        <v>1</v>
      </c>
      <c r="W709" s="6">
        <v>1</v>
      </c>
      <c r="X709" s="6">
        <v>1</v>
      </c>
      <c r="Y709" s="6">
        <v>1</v>
      </c>
      <c r="Z709" s="6">
        <v>2</v>
      </c>
      <c r="AB709" s="1">
        <v>17</v>
      </c>
      <c r="AC709" s="1">
        <v>11</v>
      </c>
      <c r="AD709" s="1">
        <v>0</v>
      </c>
      <c r="AE709" s="1">
        <v>3</v>
      </c>
      <c r="AF709" s="1">
        <v>11</v>
      </c>
      <c r="AG709" s="1">
        <v>45</v>
      </c>
      <c r="AH709" s="1">
        <v>2616</v>
      </c>
      <c r="AI709" s="11">
        <f t="shared" si="22"/>
        <v>7.1671232876712327</v>
      </c>
      <c r="AJ709" s="1">
        <v>0</v>
      </c>
      <c r="AK709" s="1">
        <v>1</v>
      </c>
      <c r="AL709" s="1">
        <v>0</v>
      </c>
      <c r="AM709" s="1">
        <v>0</v>
      </c>
      <c r="AN709" s="1">
        <v>0</v>
      </c>
      <c r="AO709" s="1">
        <v>1</v>
      </c>
      <c r="AP709" s="1">
        <v>0</v>
      </c>
      <c r="AQ709" s="1">
        <v>0</v>
      </c>
      <c r="AR709" s="1">
        <v>0</v>
      </c>
      <c r="AS709" s="1">
        <v>0</v>
      </c>
      <c r="AT709" s="1">
        <v>5</v>
      </c>
      <c r="AU709" s="1">
        <v>56</v>
      </c>
      <c r="AV709" s="1">
        <v>61286</v>
      </c>
    </row>
    <row r="710" spans="1:48" s="1" customFormat="1" x14ac:dyDescent="0.25">
      <c r="A710" s="1" t="str" cm="1">
        <f t="array" ref="A710">_xlfn.IFS(AG710&gt;=70,"70 and Older",AND(AG710&gt;=60,AG710&lt;70),"60-69",AND(AG710&gt;=50,AG710&lt;60),"50-59",AND(AG710&gt;=40,AG710&lt;50),"40-49",AND(AG710&gt;=30,AG710&lt;40),"30-39",AND(AG710&gt;=20,AG710&lt;30),"20-29")</f>
        <v>30-39</v>
      </c>
      <c r="B710" s="1" t="str" cm="1">
        <f t="array" ref="B710">_xlfn.IFS(AO710=1,$AO$1,AP710=1,$AP$1,AQ710=1,$AQ$1,AR710=1,$AR$1,AS710=1,$AS$1)</f>
        <v>PhD</v>
      </c>
      <c r="C710" s="1" t="str" cm="1">
        <f t="array" ref="C710">_xlfn.IFS(AJ710=1,$AJ$1,AK710=1,$AK$1,AL710=1,$AL$1,AM710=1,$AM$1,AN710=1,$AN$1)</f>
        <v>Married</v>
      </c>
      <c r="D710" s="1">
        <v>0</v>
      </c>
      <c r="E710" s="1">
        <v>0</v>
      </c>
      <c r="F710" s="1" t="str" cm="1">
        <f t="array" ref="F710">_xlfn.IFS(AV710&lt;43783,"1.Low Income",AND(AV710&gt;=43783,AV710&lt;=64856),"2.Mid Income",AV710&gt;64856,"3.High Income")</f>
        <v>3.High Income</v>
      </c>
      <c r="G710" s="1" t="str" cm="1">
        <f t="array" ref="G710">_xlfn.IFS(AU710&lt;=30,"&lt;1 month",AND(AU710&gt;30,AU710&lt;=60),"1-2months",AU710&gt;60,"2months +")</f>
        <v>&lt;1 month</v>
      </c>
      <c r="H710" s="1" t="str" cm="1">
        <f t="array" ref="H710">_xlfn.IFS(AT710&lt;5,"&lt;5times",AND(AT710&gt;=5,AT710&lt;=10),"05-10times",AND(AT710&gt;=11,AT710&lt;=15),"11-15times",AT710&gt;=16,"16times or more")</f>
        <v>&lt;5times</v>
      </c>
      <c r="I710" s="1" t="s">
        <v>99</v>
      </c>
      <c r="J710" s="1" t="str">
        <f t="shared" si="23"/>
        <v>7-8 years</v>
      </c>
      <c r="K710" s="2">
        <v>779</v>
      </c>
      <c r="L710" s="2">
        <v>86</v>
      </c>
      <c r="M710" s="2">
        <v>537</v>
      </c>
      <c r="N710" s="2">
        <v>34</v>
      </c>
      <c r="O710" s="2">
        <v>69</v>
      </c>
      <c r="P710" s="2">
        <v>138</v>
      </c>
      <c r="Q710" s="8">
        <v>0</v>
      </c>
      <c r="R710" s="8">
        <v>0</v>
      </c>
      <c r="S710" s="8">
        <v>0</v>
      </c>
      <c r="T710" s="8">
        <v>0</v>
      </c>
      <c r="U710" s="8">
        <v>0</v>
      </c>
      <c r="V710" s="8">
        <v>0</v>
      </c>
      <c r="W710" s="6">
        <v>1</v>
      </c>
      <c r="X710" s="6">
        <v>5</v>
      </c>
      <c r="Y710" s="6">
        <v>9</v>
      </c>
      <c r="Z710" s="6">
        <v>12</v>
      </c>
      <c r="AB710" s="1">
        <v>1805</v>
      </c>
      <c r="AC710" s="1">
        <v>1788</v>
      </c>
      <c r="AD710" s="1">
        <v>1</v>
      </c>
      <c r="AE710" s="1">
        <v>3</v>
      </c>
      <c r="AF710" s="1">
        <v>11</v>
      </c>
      <c r="AG710" s="1">
        <v>34</v>
      </c>
      <c r="AH710" s="1">
        <v>2615</v>
      </c>
      <c r="AI710" s="11">
        <f t="shared" si="22"/>
        <v>7.1643835616438354</v>
      </c>
      <c r="AJ710" s="1">
        <v>0</v>
      </c>
      <c r="AK710" s="1">
        <v>1</v>
      </c>
      <c r="AL710" s="1">
        <v>0</v>
      </c>
      <c r="AM710" s="1">
        <v>0</v>
      </c>
      <c r="AN710" s="1">
        <v>0</v>
      </c>
      <c r="AO710" s="1">
        <v>0</v>
      </c>
      <c r="AP710" s="1">
        <v>0</v>
      </c>
      <c r="AQ710" s="1">
        <v>0</v>
      </c>
      <c r="AR710" s="1">
        <v>0</v>
      </c>
      <c r="AS710" s="1">
        <v>1</v>
      </c>
      <c r="AT710" s="1">
        <v>2</v>
      </c>
      <c r="AU710" s="1">
        <v>4</v>
      </c>
      <c r="AV710" s="1">
        <v>82332</v>
      </c>
    </row>
    <row r="711" spans="1:48" s="1" customFormat="1" x14ac:dyDescent="0.25">
      <c r="A711" s="1" t="str" cm="1">
        <f t="array" ref="A711">_xlfn.IFS(AG711&gt;=70,"70 and Older",AND(AG711&gt;=60,AG711&lt;70),"60-69",AND(AG711&gt;=50,AG711&lt;60),"50-59",AND(AG711&gt;=40,AG711&lt;50),"40-49",AND(AG711&gt;=30,AG711&lt;40),"30-39",AND(AG711&gt;=20,AG711&lt;30),"20-29")</f>
        <v>60-69</v>
      </c>
      <c r="B711" s="1" t="str" cm="1">
        <f t="array" ref="B711">_xlfn.IFS(AO711=1,$AO$1,AP711=1,$AP$1,AQ711=1,$AQ$1,AR711=1,$AR$1,AS711=1,$AS$1)</f>
        <v>PhD</v>
      </c>
      <c r="C711" s="1" t="str" cm="1">
        <f t="array" ref="C711">_xlfn.IFS(AJ711=1,$AJ$1,AK711=1,$AK$1,AL711=1,$AL$1,AM711=1,$AM$1,AN711=1,$AN$1)</f>
        <v>Together</v>
      </c>
      <c r="D711" s="1">
        <v>0</v>
      </c>
      <c r="E711" s="1">
        <v>0</v>
      </c>
      <c r="F711" s="1" t="str" cm="1">
        <f t="array" ref="F711">_xlfn.IFS(AV711&lt;43783,"1.Low Income",AND(AV711&gt;=43783,AV711&lt;=64856),"2.Mid Income",AV711&gt;64856,"3.High Income")</f>
        <v>3.High Income</v>
      </c>
      <c r="G711" s="1" t="str" cm="1">
        <f t="array" ref="G711">_xlfn.IFS(AU711&lt;=30,"&lt;1 month",AND(AU711&gt;30,AU711&lt;=60),"1-2months",AU711&gt;60,"2months +")</f>
        <v>1-2months</v>
      </c>
      <c r="H711" s="1" t="str" cm="1">
        <f t="array" ref="H711">_xlfn.IFS(AT711&lt;5,"&lt;5times",AND(AT711&gt;=5,AT711&lt;=10),"05-10times",AND(AT711&gt;=11,AT711&lt;=15),"11-15times",AT711&gt;=16,"16times or more")</f>
        <v>&lt;5times</v>
      </c>
      <c r="I711" s="1" t="s">
        <v>99</v>
      </c>
      <c r="J711" s="1" t="str">
        <f t="shared" si="23"/>
        <v>7-8 years</v>
      </c>
      <c r="K711" s="2">
        <v>709</v>
      </c>
      <c r="L711" s="2">
        <v>93</v>
      </c>
      <c r="M711" s="2">
        <v>374</v>
      </c>
      <c r="N711" s="2">
        <v>104</v>
      </c>
      <c r="O711" s="2">
        <v>80</v>
      </c>
      <c r="P711" s="2">
        <v>80</v>
      </c>
      <c r="Q711" s="8">
        <v>0</v>
      </c>
      <c r="R711" s="8">
        <v>0</v>
      </c>
      <c r="S711" s="8">
        <v>0</v>
      </c>
      <c r="T711" s="8">
        <v>0</v>
      </c>
      <c r="U711" s="8">
        <v>0</v>
      </c>
      <c r="V711" s="8">
        <v>0</v>
      </c>
      <c r="W711" s="6">
        <v>1</v>
      </c>
      <c r="X711" s="6">
        <v>8</v>
      </c>
      <c r="Y711" s="6">
        <v>6</v>
      </c>
      <c r="Z711" s="6">
        <v>6</v>
      </c>
      <c r="AB711" s="1">
        <v>1469</v>
      </c>
      <c r="AC711" s="1">
        <v>1455</v>
      </c>
      <c r="AD711" s="1">
        <v>0</v>
      </c>
      <c r="AE711" s="1">
        <v>3</v>
      </c>
      <c r="AF711" s="1">
        <v>11</v>
      </c>
      <c r="AG711" s="1">
        <v>64</v>
      </c>
      <c r="AH711" s="1">
        <v>2615</v>
      </c>
      <c r="AI711" s="11">
        <f t="shared" si="22"/>
        <v>7.1643835616438354</v>
      </c>
      <c r="AJ711" s="1">
        <v>0</v>
      </c>
      <c r="AK711" s="1">
        <v>0</v>
      </c>
      <c r="AL711" s="1">
        <v>0</v>
      </c>
      <c r="AM711" s="1">
        <v>1</v>
      </c>
      <c r="AN711" s="1">
        <v>0</v>
      </c>
      <c r="AO711" s="1">
        <v>0</v>
      </c>
      <c r="AP711" s="1">
        <v>0</v>
      </c>
      <c r="AQ711" s="1">
        <v>0</v>
      </c>
      <c r="AR711" s="1">
        <v>0</v>
      </c>
      <c r="AS711" s="1">
        <v>1</v>
      </c>
      <c r="AT711" s="1">
        <v>2</v>
      </c>
      <c r="AU711" s="1">
        <v>32</v>
      </c>
      <c r="AV711" s="1">
        <v>82017</v>
      </c>
    </row>
    <row r="712" spans="1:48" s="1" customFormat="1" x14ac:dyDescent="0.25">
      <c r="A712" s="1" t="str" cm="1">
        <f t="array" ref="A712">_xlfn.IFS(AG712&gt;=70,"70 and Older",AND(AG712&gt;=60,AG712&lt;70),"60-69",AND(AG712&gt;=50,AG712&lt;60),"50-59",AND(AG712&gt;=40,AG712&lt;50),"40-49",AND(AG712&gt;=30,AG712&lt;40),"30-39",AND(AG712&gt;=20,AG712&lt;30),"20-29")</f>
        <v>60-69</v>
      </c>
      <c r="B712" s="1" t="str" cm="1">
        <f t="array" ref="B712">_xlfn.IFS(AO712=1,$AO$1,AP712=1,$AP$1,AQ712=1,$AQ$1,AR712=1,$AR$1,AS712=1,$AS$1)</f>
        <v>PhD</v>
      </c>
      <c r="C712" s="1" t="str" cm="1">
        <f t="array" ref="C712">_xlfn.IFS(AJ712=1,$AJ$1,AK712=1,$AK$1,AL712=1,$AL$1,AM712=1,$AM$1,AN712=1,$AN$1)</f>
        <v>Married</v>
      </c>
      <c r="D712" s="1">
        <v>0</v>
      </c>
      <c r="E712" s="1">
        <v>1</v>
      </c>
      <c r="F712" s="1" t="str" cm="1">
        <f t="array" ref="F712">_xlfn.IFS(AV712&lt;43783,"1.Low Income",AND(AV712&gt;=43783,AV712&lt;=64856),"2.Mid Income",AV712&gt;64856,"3.High Income")</f>
        <v>3.High Income</v>
      </c>
      <c r="G712" s="1" t="str" cm="1">
        <f t="array" ref="G712">_xlfn.IFS(AU712&lt;=30,"&lt;1 month",AND(AU712&gt;30,AU712&lt;=60),"1-2months",AU712&gt;60,"2months +")</f>
        <v>&lt;1 month</v>
      </c>
      <c r="H712" s="1" t="str" cm="1">
        <f t="array" ref="H712">_xlfn.IFS(AT712&lt;5,"&lt;5times",AND(AT712&gt;=5,AT712&lt;=10),"05-10times",AND(AT712&gt;=11,AT712&lt;=15),"11-15times",AT712&gt;=16,"16times or more")</f>
        <v>&lt;5times</v>
      </c>
      <c r="I712" s="1" t="s">
        <v>99</v>
      </c>
      <c r="J712" s="1" t="str">
        <f t="shared" si="23"/>
        <v>7-8 years</v>
      </c>
      <c r="K712" s="2">
        <v>819</v>
      </c>
      <c r="L712" s="2">
        <v>0</v>
      </c>
      <c r="M712" s="2">
        <v>72</v>
      </c>
      <c r="N712" s="2">
        <v>12</v>
      </c>
      <c r="O712" s="2">
        <v>0</v>
      </c>
      <c r="P712" s="2">
        <v>63</v>
      </c>
      <c r="Q712" s="8">
        <v>0</v>
      </c>
      <c r="R712" s="8">
        <v>0</v>
      </c>
      <c r="S712" s="8">
        <v>0</v>
      </c>
      <c r="T712" s="8">
        <v>1</v>
      </c>
      <c r="U712" s="8">
        <v>0</v>
      </c>
      <c r="V712" s="8">
        <v>0</v>
      </c>
      <c r="W712" s="6">
        <v>2</v>
      </c>
      <c r="X712" s="6">
        <v>11</v>
      </c>
      <c r="Y712" s="6">
        <v>2</v>
      </c>
      <c r="Z712" s="6">
        <v>10</v>
      </c>
      <c r="AB712" s="1">
        <v>1471</v>
      </c>
      <c r="AC712" s="1">
        <v>1457</v>
      </c>
      <c r="AD712" s="1">
        <v>1</v>
      </c>
      <c r="AE712" s="1">
        <v>3</v>
      </c>
      <c r="AF712" s="1">
        <v>11</v>
      </c>
      <c r="AG712" s="1">
        <v>65</v>
      </c>
      <c r="AH712" s="1">
        <v>2615</v>
      </c>
      <c r="AI712" s="11">
        <f t="shared" si="22"/>
        <v>7.1643835616438354</v>
      </c>
      <c r="AJ712" s="1">
        <v>0</v>
      </c>
      <c r="AK712" s="1">
        <v>1</v>
      </c>
      <c r="AL712" s="1">
        <v>0</v>
      </c>
      <c r="AM712" s="1">
        <v>0</v>
      </c>
      <c r="AN712" s="1">
        <v>0</v>
      </c>
      <c r="AO712" s="1">
        <v>0</v>
      </c>
      <c r="AP712" s="1">
        <v>0</v>
      </c>
      <c r="AQ712" s="1">
        <v>0</v>
      </c>
      <c r="AR712" s="1">
        <v>0</v>
      </c>
      <c r="AS712" s="1">
        <v>1</v>
      </c>
      <c r="AT712" s="1">
        <v>4</v>
      </c>
      <c r="AU712" s="1">
        <v>23</v>
      </c>
      <c r="AV712" s="1">
        <v>67680</v>
      </c>
    </row>
    <row r="713" spans="1:48" s="1" customFormat="1" x14ac:dyDescent="0.25">
      <c r="A713" s="1" t="str" cm="1">
        <f t="array" ref="A713">_xlfn.IFS(AG713&gt;=70,"70 and Older",AND(AG713&gt;=60,AG713&lt;70),"60-69",AND(AG713&gt;=50,AG713&lt;60),"50-59",AND(AG713&gt;=40,AG713&lt;50),"40-49",AND(AG713&gt;=30,AG713&lt;40),"30-39",AND(AG713&gt;=20,AG713&lt;30),"20-29")</f>
        <v>30-39</v>
      </c>
      <c r="B713" s="1" t="str" cm="1">
        <f t="array" ref="B713">_xlfn.IFS(AO713=1,$AO$1,AP713=1,$AP$1,AQ713=1,$AQ$1,AR713=1,$AR$1,AS713=1,$AS$1)</f>
        <v>2nd Cycle</v>
      </c>
      <c r="C713" s="1" t="str" cm="1">
        <f t="array" ref="C713">_xlfn.IFS(AJ713=1,$AJ$1,AK713=1,$AK$1,AL713=1,$AL$1,AM713=1,$AM$1,AN713=1,$AN$1)</f>
        <v>Single</v>
      </c>
      <c r="D713" s="1">
        <v>0</v>
      </c>
      <c r="E713" s="1">
        <v>1</v>
      </c>
      <c r="F713" s="1" t="str" cm="1">
        <f t="array" ref="F713">_xlfn.IFS(AV713&lt;43783,"1.Low Income",AND(AV713&gt;=43783,AV713&lt;=64856),"2.Mid Income",AV713&gt;64856,"3.High Income")</f>
        <v>2.Mid Income</v>
      </c>
      <c r="G713" s="1" t="str" cm="1">
        <f t="array" ref="G713">_xlfn.IFS(AU713&lt;=30,"&lt;1 month",AND(AU713&gt;30,AU713&lt;=60),"1-2months",AU713&gt;60,"2months +")</f>
        <v>1-2months</v>
      </c>
      <c r="H713" s="1" t="str" cm="1">
        <f t="array" ref="H713">_xlfn.IFS(AT713&lt;5,"&lt;5times",AND(AT713&gt;=5,AT713&lt;=10),"05-10times",AND(AT713&gt;=11,AT713&lt;=15),"11-15times",AT713&gt;=16,"16times or more")</f>
        <v>05-10times</v>
      </c>
      <c r="I713" s="1" t="s">
        <v>99</v>
      </c>
      <c r="J713" s="1" t="str">
        <f t="shared" si="23"/>
        <v>7-8 years</v>
      </c>
      <c r="K713" s="2">
        <v>322</v>
      </c>
      <c r="L713" s="2">
        <v>3</v>
      </c>
      <c r="M713" s="2">
        <v>50</v>
      </c>
      <c r="N713" s="2">
        <v>4</v>
      </c>
      <c r="O713" s="2">
        <v>3</v>
      </c>
      <c r="P713" s="2">
        <v>42</v>
      </c>
      <c r="Q713" s="8">
        <v>0</v>
      </c>
      <c r="R713" s="8">
        <v>0</v>
      </c>
      <c r="S713" s="8">
        <v>0</v>
      </c>
      <c r="T713" s="8">
        <v>0</v>
      </c>
      <c r="U713" s="8">
        <v>0</v>
      </c>
      <c r="V713" s="8">
        <v>0</v>
      </c>
      <c r="W713" s="6">
        <v>5</v>
      </c>
      <c r="X713" s="6">
        <v>7</v>
      </c>
      <c r="Y713" s="6">
        <v>1</v>
      </c>
      <c r="Z713" s="6">
        <v>6</v>
      </c>
      <c r="AB713" s="1">
        <v>670</v>
      </c>
      <c r="AC713" s="1">
        <v>630</v>
      </c>
      <c r="AD713" s="1">
        <v>1</v>
      </c>
      <c r="AE713" s="1">
        <v>3</v>
      </c>
      <c r="AF713" s="1">
        <v>11</v>
      </c>
      <c r="AG713" s="1">
        <v>30</v>
      </c>
      <c r="AH713" s="1">
        <v>2615</v>
      </c>
      <c r="AI713" s="11">
        <f t="shared" si="22"/>
        <v>7.1643835616438354</v>
      </c>
      <c r="AJ713" s="1">
        <v>0</v>
      </c>
      <c r="AK713" s="1">
        <v>0</v>
      </c>
      <c r="AL713" s="1">
        <v>1</v>
      </c>
      <c r="AM713" s="1">
        <v>0</v>
      </c>
      <c r="AN713" s="1">
        <v>0</v>
      </c>
      <c r="AO713" s="1">
        <v>1</v>
      </c>
      <c r="AP713" s="1">
        <v>0</v>
      </c>
      <c r="AQ713" s="1">
        <v>0</v>
      </c>
      <c r="AR713" s="1">
        <v>0</v>
      </c>
      <c r="AS713" s="1">
        <v>0</v>
      </c>
      <c r="AT713" s="1">
        <v>5</v>
      </c>
      <c r="AU713" s="1">
        <v>50</v>
      </c>
      <c r="AV713" s="1">
        <v>62670</v>
      </c>
    </row>
    <row r="714" spans="1:48" s="1" customFormat="1" x14ac:dyDescent="0.25">
      <c r="A714" s="1" t="str" cm="1">
        <f t="array" ref="A714">_xlfn.IFS(AG714&gt;=70,"70 and Older",AND(AG714&gt;=60,AG714&lt;70),"60-69",AND(AG714&gt;=50,AG714&lt;60),"50-59",AND(AG714&gt;=40,AG714&lt;50),"40-49",AND(AG714&gt;=30,AG714&lt;40),"30-39",AND(AG714&gt;=20,AG714&lt;30),"20-29")</f>
        <v>50-59</v>
      </c>
      <c r="B714" s="1" t="str" cm="1">
        <f t="array" ref="B714">_xlfn.IFS(AO714=1,$AO$1,AP714=1,$AP$1,AQ714=1,$AQ$1,AR714=1,$AR$1,AS714=1,$AS$1)</f>
        <v>Master</v>
      </c>
      <c r="C714" s="1" t="str" cm="1">
        <f t="array" ref="C714">_xlfn.IFS(AJ714=1,$AJ$1,AK714=1,$AK$1,AL714=1,$AL$1,AM714=1,$AM$1,AN714=1,$AN$1)</f>
        <v>Married</v>
      </c>
      <c r="D714" s="1">
        <v>0</v>
      </c>
      <c r="E714" s="1">
        <v>0</v>
      </c>
      <c r="F714" s="1" t="str" cm="1">
        <f t="array" ref="F714">_xlfn.IFS(AV714&lt;43783,"1.Low Income",AND(AV714&gt;=43783,AV714&lt;=64856),"2.Mid Income",AV714&gt;64856,"3.High Income")</f>
        <v>3.High Income</v>
      </c>
      <c r="G714" s="1" t="str" cm="1">
        <f t="array" ref="G714">_xlfn.IFS(AU714&lt;=30,"&lt;1 month",AND(AU714&gt;30,AU714&lt;=60),"1-2months",AU714&gt;60,"2months +")</f>
        <v>&lt;1 month</v>
      </c>
      <c r="H714" s="1" t="str" cm="1">
        <f t="array" ref="H714">_xlfn.IFS(AT714&lt;5,"&lt;5times",AND(AT714&gt;=5,AT714&lt;=10),"05-10times",AND(AT714&gt;=11,AT714&lt;=15),"11-15times",AT714&gt;=16,"16times or more")</f>
        <v>&lt;5times</v>
      </c>
      <c r="I714" s="1" t="s">
        <v>99</v>
      </c>
      <c r="J714" s="1" t="str">
        <f t="shared" si="23"/>
        <v>7-8 years</v>
      </c>
      <c r="K714" s="2">
        <v>458</v>
      </c>
      <c r="L714" s="2">
        <v>81</v>
      </c>
      <c r="M714" s="2">
        <v>356</v>
      </c>
      <c r="N714" s="2">
        <v>106</v>
      </c>
      <c r="O714" s="2">
        <v>50</v>
      </c>
      <c r="P714" s="2">
        <v>40</v>
      </c>
      <c r="Q714" s="8">
        <v>0</v>
      </c>
      <c r="R714" s="8">
        <v>0</v>
      </c>
      <c r="S714" s="8">
        <v>0</v>
      </c>
      <c r="T714" s="8">
        <v>0</v>
      </c>
      <c r="U714" s="8">
        <v>0</v>
      </c>
      <c r="V714" s="8">
        <v>0</v>
      </c>
      <c r="W714" s="6">
        <v>1</v>
      </c>
      <c r="X714" s="6">
        <v>4</v>
      </c>
      <c r="Y714" s="6">
        <v>4</v>
      </c>
      <c r="Z714" s="6">
        <v>7</v>
      </c>
      <c r="AB714" s="1">
        <v>1150</v>
      </c>
      <c r="AC714" s="1">
        <v>1139</v>
      </c>
      <c r="AD714" s="1">
        <v>1</v>
      </c>
      <c r="AE714" s="1">
        <v>3</v>
      </c>
      <c r="AF714" s="1">
        <v>11</v>
      </c>
      <c r="AG714" s="1">
        <v>51</v>
      </c>
      <c r="AH714" s="1">
        <v>2614</v>
      </c>
      <c r="AI714" s="11">
        <f t="shared" si="22"/>
        <v>7.161643835616438</v>
      </c>
      <c r="AJ714" s="1">
        <v>0</v>
      </c>
      <c r="AK714" s="1">
        <v>1</v>
      </c>
      <c r="AL714" s="1">
        <v>0</v>
      </c>
      <c r="AM714" s="1">
        <v>0</v>
      </c>
      <c r="AN714" s="1">
        <v>0</v>
      </c>
      <c r="AO714" s="1">
        <v>0</v>
      </c>
      <c r="AP714" s="1">
        <v>0</v>
      </c>
      <c r="AQ714" s="1">
        <v>0</v>
      </c>
      <c r="AR714" s="1">
        <v>1</v>
      </c>
      <c r="AS714" s="1">
        <v>0</v>
      </c>
      <c r="AT714" s="1">
        <v>1</v>
      </c>
      <c r="AU714" s="1">
        <v>23</v>
      </c>
      <c r="AV714" s="1">
        <v>83443</v>
      </c>
    </row>
    <row r="715" spans="1:48" s="1" customFormat="1" x14ac:dyDescent="0.25">
      <c r="A715" s="1" t="str" cm="1">
        <f t="array" ref="A715">_xlfn.IFS(AG715&gt;=70,"70 and Older",AND(AG715&gt;=60,AG715&lt;70),"60-69",AND(AG715&gt;=50,AG715&lt;60),"50-59",AND(AG715&gt;=40,AG715&lt;50),"40-49",AND(AG715&gt;=30,AG715&lt;40),"30-39",AND(AG715&gt;=20,AG715&lt;30),"20-29")</f>
        <v>60-69</v>
      </c>
      <c r="B715" s="1" t="str" cm="1">
        <f t="array" ref="B715">_xlfn.IFS(AO715=1,$AO$1,AP715=1,$AP$1,AQ715=1,$AQ$1,AR715=1,$AR$1,AS715=1,$AS$1)</f>
        <v>Graduation</v>
      </c>
      <c r="C715" s="1" t="str" cm="1">
        <f t="array" ref="C715">_xlfn.IFS(AJ715=1,$AJ$1,AK715=1,$AK$1,AL715=1,$AL$1,AM715=1,$AM$1,AN715=1,$AN$1)</f>
        <v>Together</v>
      </c>
      <c r="D715" s="1">
        <v>1</v>
      </c>
      <c r="E715" s="1">
        <v>0</v>
      </c>
      <c r="F715" s="1" t="str" cm="1">
        <f t="array" ref="F715">_xlfn.IFS(AV715&lt;43783,"1.Low Income",AND(AV715&gt;=43783,AV715&lt;=64856),"2.Mid Income",AV715&gt;64856,"3.High Income")</f>
        <v>3.High Income</v>
      </c>
      <c r="G715" s="1" t="str" cm="1">
        <f t="array" ref="G715">_xlfn.IFS(AU715&lt;=30,"&lt;1 month",AND(AU715&gt;30,AU715&lt;=60),"1-2months",AU715&gt;60,"2months +")</f>
        <v>2months +</v>
      </c>
      <c r="H715" s="1" t="str" cm="1">
        <f t="array" ref="H715">_xlfn.IFS(AT715&lt;5,"&lt;5times",AND(AT715&gt;=5,AT715&lt;=10),"05-10times",AND(AT715&gt;=11,AT715&lt;=15),"11-15times",AT715&gt;=16,"16times or more")</f>
        <v>&lt;5times</v>
      </c>
      <c r="I715" s="1" t="s">
        <v>99</v>
      </c>
      <c r="J715" s="1" t="str">
        <f t="shared" si="23"/>
        <v>7-8 years</v>
      </c>
      <c r="K715" s="2">
        <v>8</v>
      </c>
      <c r="L715" s="2">
        <v>4</v>
      </c>
      <c r="M715" s="2">
        <v>20</v>
      </c>
      <c r="N715" s="2">
        <v>6</v>
      </c>
      <c r="O715" s="2">
        <v>3</v>
      </c>
      <c r="P715" s="2">
        <v>16</v>
      </c>
      <c r="Q715" s="8">
        <v>0</v>
      </c>
      <c r="R715" s="8">
        <v>0</v>
      </c>
      <c r="S715" s="8">
        <v>0</v>
      </c>
      <c r="T715" s="8">
        <v>0</v>
      </c>
      <c r="U715" s="8">
        <v>0</v>
      </c>
      <c r="V715" s="8">
        <v>0</v>
      </c>
      <c r="W715" s="6">
        <v>1</v>
      </c>
      <c r="X715" s="6">
        <v>1</v>
      </c>
      <c r="Y715" s="6">
        <v>0</v>
      </c>
      <c r="Z715" s="6">
        <v>3</v>
      </c>
      <c r="AB715" s="1">
        <v>233</v>
      </c>
      <c r="AC715" s="1">
        <v>225</v>
      </c>
      <c r="AD715" s="1">
        <v>0</v>
      </c>
      <c r="AE715" s="1">
        <v>3</v>
      </c>
      <c r="AF715" s="1">
        <v>11</v>
      </c>
      <c r="AG715" s="1">
        <v>64</v>
      </c>
      <c r="AH715" s="1">
        <v>2614</v>
      </c>
      <c r="AI715" s="11">
        <f t="shared" si="22"/>
        <v>7.161643835616438</v>
      </c>
      <c r="AJ715" s="1">
        <v>0</v>
      </c>
      <c r="AK715" s="1">
        <v>0</v>
      </c>
      <c r="AL715" s="1">
        <v>0</v>
      </c>
      <c r="AM715" s="1">
        <v>1</v>
      </c>
      <c r="AN715" s="1">
        <v>0</v>
      </c>
      <c r="AO715" s="1">
        <v>0</v>
      </c>
      <c r="AP715" s="1">
        <v>0</v>
      </c>
      <c r="AQ715" s="1">
        <v>1</v>
      </c>
      <c r="AR715" s="1">
        <v>0</v>
      </c>
      <c r="AS715" s="1">
        <v>0</v>
      </c>
      <c r="AT715" s="1">
        <v>3</v>
      </c>
      <c r="AU715" s="1">
        <v>87</v>
      </c>
      <c r="AV715" s="1">
        <v>73356</v>
      </c>
    </row>
    <row r="716" spans="1:48" s="1" customFormat="1" x14ac:dyDescent="0.25">
      <c r="A716" s="1" t="str" cm="1">
        <f t="array" ref="A716">_xlfn.IFS(AG716&gt;=70,"70 and Older",AND(AG716&gt;=60,AG716&lt;70),"60-69",AND(AG716&gt;=50,AG716&lt;60),"50-59",AND(AG716&gt;=40,AG716&lt;50),"40-49",AND(AG716&gt;=30,AG716&lt;40),"30-39",AND(AG716&gt;=20,AG716&lt;30),"20-29")</f>
        <v>30-39</v>
      </c>
      <c r="B716" s="1" t="str" cm="1">
        <f t="array" ref="B716">_xlfn.IFS(AO716=1,$AO$1,AP716=1,$AP$1,AQ716=1,$AQ$1,AR716=1,$AR$1,AS716=1,$AS$1)</f>
        <v>Graduation</v>
      </c>
      <c r="C716" s="1" t="str" cm="1">
        <f t="array" ref="C716">_xlfn.IFS(AJ716=1,$AJ$1,AK716=1,$AK$1,AL716=1,$AL$1,AM716=1,$AM$1,AN716=1,$AN$1)</f>
        <v>Together</v>
      </c>
      <c r="D716" s="1">
        <v>0</v>
      </c>
      <c r="E716" s="1">
        <v>1</v>
      </c>
      <c r="F716" s="1" t="str" cm="1">
        <f t="array" ref="F716">_xlfn.IFS(AV716&lt;43783,"1.Low Income",AND(AV716&gt;=43783,AV716&lt;=64856),"2.Mid Income",AV716&gt;64856,"3.High Income")</f>
        <v>3.High Income</v>
      </c>
      <c r="G716" s="1" t="str" cm="1">
        <f t="array" ref="G716">_xlfn.IFS(AU716&lt;=30,"&lt;1 month",AND(AU716&gt;30,AU716&lt;=60),"1-2months",AU716&gt;60,"2months +")</f>
        <v>&lt;1 month</v>
      </c>
      <c r="H716" s="1" t="str" cm="1">
        <f t="array" ref="H716">_xlfn.IFS(AT716&lt;5,"&lt;5times",AND(AT716&gt;=5,AT716&lt;=10),"05-10times",AND(AT716&gt;=11,AT716&lt;=15),"11-15times",AT716&gt;=16,"16times or more")</f>
        <v>&lt;5times</v>
      </c>
      <c r="I716" s="1" t="s">
        <v>99</v>
      </c>
      <c r="J716" s="1" t="str">
        <f t="shared" si="23"/>
        <v>7-8 years</v>
      </c>
      <c r="K716" s="2">
        <v>507</v>
      </c>
      <c r="L716" s="2">
        <v>19</v>
      </c>
      <c r="M716" s="2">
        <v>364</v>
      </c>
      <c r="N716" s="2">
        <v>25</v>
      </c>
      <c r="O716" s="2">
        <v>47</v>
      </c>
      <c r="P716" s="2">
        <v>9</v>
      </c>
      <c r="Q716" s="8">
        <v>0</v>
      </c>
      <c r="R716" s="8">
        <v>0</v>
      </c>
      <c r="S716" s="8">
        <v>0</v>
      </c>
      <c r="T716" s="8">
        <v>0</v>
      </c>
      <c r="U716" s="8">
        <v>0</v>
      </c>
      <c r="V716" s="8">
        <v>0</v>
      </c>
      <c r="W716" s="6">
        <v>3</v>
      </c>
      <c r="X716" s="6">
        <v>9</v>
      </c>
      <c r="Y716" s="6">
        <v>5</v>
      </c>
      <c r="Z716" s="6">
        <v>10</v>
      </c>
      <c r="AB716" s="1">
        <v>884</v>
      </c>
      <c r="AC716" s="1">
        <v>830</v>
      </c>
      <c r="AD716" s="1">
        <v>0</v>
      </c>
      <c r="AE716" s="1">
        <v>3</v>
      </c>
      <c r="AF716" s="1">
        <v>11</v>
      </c>
      <c r="AG716" s="1">
        <v>33</v>
      </c>
      <c r="AH716" s="1">
        <v>2614</v>
      </c>
      <c r="AI716" s="11">
        <f t="shared" si="22"/>
        <v>7.161643835616438</v>
      </c>
      <c r="AJ716" s="1">
        <v>0</v>
      </c>
      <c r="AK716" s="1">
        <v>0</v>
      </c>
      <c r="AL716" s="1">
        <v>0</v>
      </c>
      <c r="AM716" s="1">
        <v>1</v>
      </c>
      <c r="AN716" s="1">
        <v>0</v>
      </c>
      <c r="AO716" s="1">
        <v>0</v>
      </c>
      <c r="AP716" s="1">
        <v>0</v>
      </c>
      <c r="AQ716" s="1">
        <v>1</v>
      </c>
      <c r="AR716" s="1">
        <v>0</v>
      </c>
      <c r="AS716" s="1">
        <v>0</v>
      </c>
      <c r="AT716" s="1">
        <v>4</v>
      </c>
      <c r="AU716" s="1">
        <v>8</v>
      </c>
      <c r="AV716" s="1">
        <v>67911</v>
      </c>
    </row>
    <row r="717" spans="1:48" s="1" customFormat="1" x14ac:dyDescent="0.25">
      <c r="A717" s="1" t="str" cm="1">
        <f t="array" ref="A717">_xlfn.IFS(AG717&gt;=70,"70 and Older",AND(AG717&gt;=60,AG717&lt;70),"60-69",AND(AG717&gt;=50,AG717&lt;60),"50-59",AND(AG717&gt;=40,AG717&lt;50),"40-49",AND(AG717&gt;=30,AG717&lt;40),"30-39",AND(AG717&gt;=20,AG717&lt;30),"20-29")</f>
        <v>50-59</v>
      </c>
      <c r="B717" s="1" t="str" cm="1">
        <f t="array" ref="B717">_xlfn.IFS(AO717=1,$AO$1,AP717=1,$AP$1,AQ717=1,$AQ$1,AR717=1,$AR$1,AS717=1,$AS$1)</f>
        <v>Graduation</v>
      </c>
      <c r="C717" s="1" t="str" cm="1">
        <f t="array" ref="C717">_xlfn.IFS(AJ717=1,$AJ$1,AK717=1,$AK$1,AL717=1,$AL$1,AM717=1,$AM$1,AN717=1,$AN$1)</f>
        <v>Divorced</v>
      </c>
      <c r="D717" s="1">
        <v>0</v>
      </c>
      <c r="E717" s="1">
        <v>1</v>
      </c>
      <c r="F717" s="1" t="str" cm="1">
        <f t="array" ref="F717">_xlfn.IFS(AV717&lt;43783,"1.Low Income",AND(AV717&gt;=43783,AV717&lt;=64856),"2.Mid Income",AV717&gt;64856,"3.High Income")</f>
        <v>2.Mid Income</v>
      </c>
      <c r="G717" s="1" t="str" cm="1">
        <f t="array" ref="G717">_xlfn.IFS(AU717&lt;=30,"&lt;1 month",AND(AU717&gt;30,AU717&lt;=60),"1-2months",AU717&gt;60,"2months +")</f>
        <v>2months +</v>
      </c>
      <c r="H717" s="1" t="str" cm="1">
        <f t="array" ref="H717">_xlfn.IFS(AT717&lt;5,"&lt;5times",AND(AT717&gt;=5,AT717&lt;=10),"05-10times",AND(AT717&gt;=11,AT717&lt;=15),"11-15times",AT717&gt;=16,"16times or more")</f>
        <v>05-10times</v>
      </c>
      <c r="I717" s="1" t="s">
        <v>99</v>
      </c>
      <c r="J717" s="1" t="str">
        <f t="shared" si="23"/>
        <v>7-8 years</v>
      </c>
      <c r="K717" s="2">
        <v>691</v>
      </c>
      <c r="L717" s="2">
        <v>7</v>
      </c>
      <c r="M717" s="2">
        <v>61</v>
      </c>
      <c r="N717" s="2">
        <v>10</v>
      </c>
      <c r="O717" s="2">
        <v>0</v>
      </c>
      <c r="P717" s="2">
        <v>46</v>
      </c>
      <c r="Q717" s="8">
        <v>0</v>
      </c>
      <c r="R717" s="8">
        <v>1</v>
      </c>
      <c r="S717" s="8">
        <v>0</v>
      </c>
      <c r="T717" s="8">
        <v>1</v>
      </c>
      <c r="U717" s="8">
        <v>0</v>
      </c>
      <c r="V717" s="8">
        <v>1</v>
      </c>
      <c r="W717" s="6">
        <v>4</v>
      </c>
      <c r="X717" s="6">
        <v>10</v>
      </c>
      <c r="Y717" s="6">
        <v>4</v>
      </c>
      <c r="Z717" s="6">
        <v>7</v>
      </c>
      <c r="AB717" s="1">
        <v>1011</v>
      </c>
      <c r="AC717" s="1">
        <v>837</v>
      </c>
      <c r="AD717" s="1">
        <v>0</v>
      </c>
      <c r="AE717" s="1">
        <v>3</v>
      </c>
      <c r="AF717" s="1">
        <v>11</v>
      </c>
      <c r="AG717" s="1">
        <v>50</v>
      </c>
      <c r="AH717" s="1">
        <v>2614</v>
      </c>
      <c r="AI717" s="11">
        <f t="shared" si="22"/>
        <v>7.161643835616438</v>
      </c>
      <c r="AJ717" s="1">
        <v>1</v>
      </c>
      <c r="AK717" s="1">
        <v>0</v>
      </c>
      <c r="AL717" s="1">
        <v>0</v>
      </c>
      <c r="AM717" s="1">
        <v>0</v>
      </c>
      <c r="AN717" s="1">
        <v>0</v>
      </c>
      <c r="AO717" s="1">
        <v>0</v>
      </c>
      <c r="AP717" s="1">
        <v>0</v>
      </c>
      <c r="AQ717" s="1">
        <v>1</v>
      </c>
      <c r="AR717" s="1">
        <v>0</v>
      </c>
      <c r="AS717" s="1">
        <v>0</v>
      </c>
      <c r="AT717" s="1">
        <v>5</v>
      </c>
      <c r="AU717" s="1">
        <v>74</v>
      </c>
      <c r="AV717" s="1">
        <v>62981</v>
      </c>
    </row>
    <row r="718" spans="1:48" s="1" customFormat="1" x14ac:dyDescent="0.25">
      <c r="A718" s="1" t="str" cm="1">
        <f t="array" ref="A718">_xlfn.IFS(AG718&gt;=70,"70 and Older",AND(AG718&gt;=60,AG718&lt;70),"60-69",AND(AG718&gt;=50,AG718&lt;60),"50-59",AND(AG718&gt;=40,AG718&lt;50),"40-49",AND(AG718&gt;=30,AG718&lt;40),"30-39",AND(AG718&gt;=20,AG718&lt;30),"20-29")</f>
        <v>50-59</v>
      </c>
      <c r="B718" s="1" t="str" cm="1">
        <f t="array" ref="B718">_xlfn.IFS(AO718=1,$AO$1,AP718=1,$AP$1,AQ718=1,$AQ$1,AR718=1,$AR$1,AS718=1,$AS$1)</f>
        <v>Graduation</v>
      </c>
      <c r="C718" s="1" t="str" cm="1">
        <f t="array" ref="C718">_xlfn.IFS(AJ718=1,$AJ$1,AK718=1,$AK$1,AL718=1,$AL$1,AM718=1,$AM$1,AN718=1,$AN$1)</f>
        <v>Single</v>
      </c>
      <c r="D718" s="1">
        <v>1</v>
      </c>
      <c r="E718" s="1">
        <v>0</v>
      </c>
      <c r="F718" s="1" t="str" cm="1">
        <f t="array" ref="F718">_xlfn.IFS(AV718&lt;43783,"1.Low Income",AND(AV718&gt;=43783,AV718&lt;=64856),"2.Mid Income",AV718&gt;64856,"3.High Income")</f>
        <v>2.Mid Income</v>
      </c>
      <c r="G718" s="1" t="str" cm="1">
        <f t="array" ref="G718">_xlfn.IFS(AU718&lt;=30,"&lt;1 month",AND(AU718&gt;30,AU718&lt;=60),"1-2months",AU718&gt;60,"2months +")</f>
        <v>2months +</v>
      </c>
      <c r="H718" s="1" t="str" cm="1">
        <f t="array" ref="H718">_xlfn.IFS(AT718&lt;5,"&lt;5times",AND(AT718&gt;=5,AT718&lt;=10),"05-10times",AND(AT718&gt;=11,AT718&lt;=15),"11-15times",AT718&gt;=16,"16times or more")</f>
        <v>05-10times</v>
      </c>
      <c r="I718" s="1" t="s">
        <v>99</v>
      </c>
      <c r="J718" s="1" t="str">
        <f t="shared" si="23"/>
        <v>7-8 years</v>
      </c>
      <c r="K718" s="2">
        <v>4</v>
      </c>
      <c r="L718" s="2">
        <v>1</v>
      </c>
      <c r="M718" s="2">
        <v>5</v>
      </c>
      <c r="N718" s="2">
        <v>2</v>
      </c>
      <c r="O718" s="2">
        <v>0</v>
      </c>
      <c r="P718" s="2">
        <v>3</v>
      </c>
      <c r="Q718" s="8">
        <v>0</v>
      </c>
      <c r="R718" s="8">
        <v>0</v>
      </c>
      <c r="S718" s="8">
        <v>0</v>
      </c>
      <c r="T718" s="8">
        <v>0</v>
      </c>
      <c r="U718" s="8">
        <v>0</v>
      </c>
      <c r="V718" s="8">
        <v>0</v>
      </c>
      <c r="W718" s="6">
        <v>1</v>
      </c>
      <c r="X718" s="6">
        <v>1</v>
      </c>
      <c r="Y718" s="6">
        <v>0</v>
      </c>
      <c r="Z718" s="6">
        <v>2</v>
      </c>
      <c r="AB718" s="1">
        <v>71</v>
      </c>
      <c r="AC718" s="1">
        <v>68</v>
      </c>
      <c r="AD718" s="1">
        <v>0</v>
      </c>
      <c r="AE718" s="1">
        <v>3</v>
      </c>
      <c r="AF718" s="1">
        <v>11</v>
      </c>
      <c r="AG718" s="1">
        <v>52</v>
      </c>
      <c r="AH718" s="1">
        <v>2614</v>
      </c>
      <c r="AI718" s="11">
        <f t="shared" si="22"/>
        <v>7.161643835616438</v>
      </c>
      <c r="AJ718" s="1">
        <v>0</v>
      </c>
      <c r="AK718" s="1">
        <v>0</v>
      </c>
      <c r="AL718" s="1">
        <v>1</v>
      </c>
      <c r="AM718" s="1">
        <v>0</v>
      </c>
      <c r="AN718" s="1">
        <v>0</v>
      </c>
      <c r="AO718" s="1">
        <v>0</v>
      </c>
      <c r="AP718" s="1">
        <v>0</v>
      </c>
      <c r="AQ718" s="1">
        <v>1</v>
      </c>
      <c r="AR718" s="1">
        <v>0</v>
      </c>
      <c r="AS718" s="1">
        <v>0</v>
      </c>
      <c r="AT718" s="1">
        <v>5</v>
      </c>
      <c r="AU718" s="1">
        <v>78</v>
      </c>
      <c r="AV718" s="1">
        <v>61278</v>
      </c>
    </row>
    <row r="719" spans="1:48" s="1" customFormat="1" x14ac:dyDescent="0.25">
      <c r="A719" s="1" t="str" cm="1">
        <f t="array" ref="A719">_xlfn.IFS(AG719&gt;=70,"70 and Older",AND(AG719&gt;=60,AG719&lt;70),"60-69",AND(AG719&gt;=50,AG719&lt;60),"50-59",AND(AG719&gt;=40,AG719&lt;50),"40-49",AND(AG719&gt;=30,AG719&lt;40),"30-39",AND(AG719&gt;=20,AG719&lt;30),"20-29")</f>
        <v>40-49</v>
      </c>
      <c r="B719" s="1" t="str" cm="1">
        <f t="array" ref="B719">_xlfn.IFS(AO719=1,$AO$1,AP719=1,$AP$1,AQ719=1,$AQ$1,AR719=1,$AR$1,AS719=1,$AS$1)</f>
        <v>Graduation</v>
      </c>
      <c r="C719" s="1" t="str" cm="1">
        <f t="array" ref="C719">_xlfn.IFS(AJ719=1,$AJ$1,AK719=1,$AK$1,AL719=1,$AL$1,AM719=1,$AM$1,AN719=1,$AN$1)</f>
        <v>Single</v>
      </c>
      <c r="D719" s="1">
        <v>0</v>
      </c>
      <c r="E719" s="1">
        <v>1</v>
      </c>
      <c r="F719" s="1" t="str" cm="1">
        <f t="array" ref="F719">_xlfn.IFS(AV719&lt;43783,"1.Low Income",AND(AV719&gt;=43783,AV719&lt;=64856),"2.Mid Income",AV719&gt;64856,"3.High Income")</f>
        <v>3.High Income</v>
      </c>
      <c r="G719" s="1" t="str" cm="1">
        <f t="array" ref="G719">_xlfn.IFS(AU719&lt;=30,"&lt;1 month",AND(AU719&gt;30,AU719&lt;=60),"1-2months",AU719&gt;60,"2months +")</f>
        <v>&lt;1 month</v>
      </c>
      <c r="H719" s="1" t="str" cm="1">
        <f t="array" ref="H719">_xlfn.IFS(AT719&lt;5,"&lt;5times",AND(AT719&gt;=5,AT719&lt;=10),"05-10times",AND(AT719&gt;=11,AT719&lt;=15),"11-15times",AT719&gt;=16,"16times or more")</f>
        <v>&lt;5times</v>
      </c>
      <c r="I719" s="1" t="s">
        <v>99</v>
      </c>
      <c r="J719" s="1" t="str">
        <f t="shared" si="23"/>
        <v>7-8 years</v>
      </c>
      <c r="K719" s="2">
        <v>243</v>
      </c>
      <c r="L719" s="2">
        <v>11</v>
      </c>
      <c r="M719" s="2">
        <v>119</v>
      </c>
      <c r="N719" s="2">
        <v>10</v>
      </c>
      <c r="O719" s="2">
        <v>3</v>
      </c>
      <c r="P719" s="2">
        <v>15</v>
      </c>
      <c r="Q719" s="8">
        <v>0</v>
      </c>
      <c r="R719" s="8">
        <v>0</v>
      </c>
      <c r="S719" s="8">
        <v>0</v>
      </c>
      <c r="T719" s="8">
        <v>0</v>
      </c>
      <c r="U719" s="8">
        <v>0</v>
      </c>
      <c r="V719" s="8">
        <v>0</v>
      </c>
      <c r="W719" s="6">
        <v>3</v>
      </c>
      <c r="X719" s="6">
        <v>4</v>
      </c>
      <c r="Y719" s="6">
        <v>2</v>
      </c>
      <c r="Z719" s="6">
        <v>8</v>
      </c>
      <c r="AB719" s="1">
        <v>1010</v>
      </c>
      <c r="AC719" s="1">
        <v>840</v>
      </c>
      <c r="AD719" s="1">
        <v>0</v>
      </c>
      <c r="AE719" s="1">
        <v>3</v>
      </c>
      <c r="AF719" s="1">
        <v>11</v>
      </c>
      <c r="AG719" s="1">
        <v>41</v>
      </c>
      <c r="AH719" s="1">
        <v>2613</v>
      </c>
      <c r="AI719" s="11">
        <f t="shared" si="22"/>
        <v>7.1589041095890407</v>
      </c>
      <c r="AJ719" s="1">
        <v>0</v>
      </c>
      <c r="AK719" s="1">
        <v>0</v>
      </c>
      <c r="AL719" s="1">
        <v>1</v>
      </c>
      <c r="AM719" s="1">
        <v>0</v>
      </c>
      <c r="AN719" s="1">
        <v>0</v>
      </c>
      <c r="AO719" s="1">
        <v>0</v>
      </c>
      <c r="AP719" s="1">
        <v>0</v>
      </c>
      <c r="AQ719" s="1">
        <v>1</v>
      </c>
      <c r="AR719" s="1">
        <v>0</v>
      </c>
      <c r="AS719" s="1">
        <v>0</v>
      </c>
      <c r="AT719" s="1">
        <v>2</v>
      </c>
      <c r="AU719" s="1">
        <v>3</v>
      </c>
      <c r="AV719" s="1">
        <v>77863</v>
      </c>
    </row>
    <row r="720" spans="1:48" s="1" customFormat="1" x14ac:dyDescent="0.25">
      <c r="A720" s="1" t="str" cm="1">
        <f t="array" ref="A720">_xlfn.IFS(AG720&gt;=70,"70 and Older",AND(AG720&gt;=60,AG720&lt;70),"60-69",AND(AG720&gt;=50,AG720&lt;60),"50-59",AND(AG720&gt;=40,AG720&lt;50),"40-49",AND(AG720&gt;=30,AG720&lt;40),"30-39",AND(AG720&gt;=20,AG720&lt;30),"20-29")</f>
        <v>40-49</v>
      </c>
      <c r="B720" s="1" t="str" cm="1">
        <f t="array" ref="B720">_xlfn.IFS(AO720=1,$AO$1,AP720=1,$AP$1,AQ720=1,$AQ$1,AR720=1,$AR$1,AS720=1,$AS$1)</f>
        <v>Graduation</v>
      </c>
      <c r="C720" s="1" t="str" cm="1">
        <f t="array" ref="C720">_xlfn.IFS(AJ720=1,$AJ$1,AK720=1,$AK$1,AL720=1,$AL$1,AM720=1,$AM$1,AN720=1,$AN$1)</f>
        <v>Single</v>
      </c>
      <c r="D720" s="1">
        <v>0</v>
      </c>
      <c r="E720" s="1">
        <v>1</v>
      </c>
      <c r="F720" s="1" t="str" cm="1">
        <f t="array" ref="F720">_xlfn.IFS(AV720&lt;43783,"1.Low Income",AND(AV720&gt;=43783,AV720&lt;=64856),"2.Mid Income",AV720&gt;64856,"3.High Income")</f>
        <v>3.High Income</v>
      </c>
      <c r="G720" s="1" t="str" cm="1">
        <f t="array" ref="G720">_xlfn.IFS(AU720&lt;=30,"&lt;1 month",AND(AU720&gt;30,AU720&lt;=60),"1-2months",AU720&gt;60,"2months +")</f>
        <v>2months +</v>
      </c>
      <c r="H720" s="1" t="str" cm="1">
        <f t="array" ref="H720">_xlfn.IFS(AT720&lt;5,"&lt;5times",AND(AT720&gt;=5,AT720&lt;=10),"05-10times",AND(AT720&gt;=11,AT720&lt;=15),"11-15times",AT720&gt;=16,"16times or more")</f>
        <v>&lt;5times</v>
      </c>
      <c r="I720" s="1" t="s">
        <v>99</v>
      </c>
      <c r="J720" s="1" t="str">
        <f t="shared" si="23"/>
        <v>7-8 years</v>
      </c>
      <c r="K720" s="2">
        <v>801</v>
      </c>
      <c r="L720" s="2">
        <v>0</v>
      </c>
      <c r="M720" s="2">
        <v>80</v>
      </c>
      <c r="N720" s="2">
        <v>0</v>
      </c>
      <c r="O720" s="2">
        <v>0</v>
      </c>
      <c r="P720" s="2">
        <v>35</v>
      </c>
      <c r="Q720" s="8">
        <v>0</v>
      </c>
      <c r="R720" s="8">
        <v>0</v>
      </c>
      <c r="S720" s="8">
        <v>0</v>
      </c>
      <c r="T720" s="8">
        <v>1</v>
      </c>
      <c r="U720" s="8">
        <v>0</v>
      </c>
      <c r="V720" s="8">
        <v>0</v>
      </c>
      <c r="W720" s="6">
        <v>5</v>
      </c>
      <c r="X720" s="6">
        <v>8</v>
      </c>
      <c r="Y720" s="6">
        <v>3</v>
      </c>
      <c r="Z720" s="6">
        <v>12</v>
      </c>
      <c r="AB720" s="1">
        <v>1010</v>
      </c>
      <c r="AC720" s="1">
        <v>840</v>
      </c>
      <c r="AD720" s="1">
        <v>0</v>
      </c>
      <c r="AE720" s="1">
        <v>3</v>
      </c>
      <c r="AF720" s="1">
        <v>11</v>
      </c>
      <c r="AG720" s="1">
        <v>41</v>
      </c>
      <c r="AH720" s="1">
        <v>2613</v>
      </c>
      <c r="AI720" s="11">
        <f t="shared" si="22"/>
        <v>7.1589041095890407</v>
      </c>
      <c r="AJ720" s="1">
        <v>0</v>
      </c>
      <c r="AK720" s="1">
        <v>0</v>
      </c>
      <c r="AL720" s="1">
        <v>1</v>
      </c>
      <c r="AM720" s="1">
        <v>0</v>
      </c>
      <c r="AN720" s="1">
        <v>0</v>
      </c>
      <c r="AO720" s="1">
        <v>0</v>
      </c>
      <c r="AP720" s="1">
        <v>0</v>
      </c>
      <c r="AQ720" s="1">
        <v>1</v>
      </c>
      <c r="AR720" s="1">
        <v>0</v>
      </c>
      <c r="AS720" s="1">
        <v>0</v>
      </c>
      <c r="AT720" s="1">
        <v>3</v>
      </c>
      <c r="AU720" s="1">
        <v>65</v>
      </c>
      <c r="AV720" s="1">
        <v>75027</v>
      </c>
    </row>
    <row r="721" spans="1:48" s="1" customFormat="1" x14ac:dyDescent="0.25">
      <c r="A721" s="1" t="str" cm="1">
        <f t="array" ref="A721">_xlfn.IFS(AG721&gt;=70,"70 and Older",AND(AG721&gt;=60,AG721&lt;70),"60-69",AND(AG721&gt;=50,AG721&lt;60),"50-59",AND(AG721&gt;=40,AG721&lt;50),"40-49",AND(AG721&gt;=30,AG721&lt;40),"30-39",AND(AG721&gt;=20,AG721&lt;30),"20-29")</f>
        <v>50-59</v>
      </c>
      <c r="B721" s="1" t="str" cm="1">
        <f t="array" ref="B721">_xlfn.IFS(AO721=1,$AO$1,AP721=1,$AP$1,AQ721=1,$AQ$1,AR721=1,$AR$1,AS721=1,$AS$1)</f>
        <v>Graduation</v>
      </c>
      <c r="C721" s="1" t="str" cm="1">
        <f t="array" ref="C721">_xlfn.IFS(AJ721=1,$AJ$1,AK721=1,$AK$1,AL721=1,$AL$1,AM721=1,$AM$1,AN721=1,$AN$1)</f>
        <v>Together</v>
      </c>
      <c r="D721" s="1">
        <v>0</v>
      </c>
      <c r="E721" s="1">
        <v>1</v>
      </c>
      <c r="F721" s="1" t="str" cm="1">
        <f t="array" ref="F721">_xlfn.IFS(AV721&lt;43783,"1.Low Income",AND(AV721&gt;=43783,AV721&lt;=64856),"2.Mid Income",AV721&gt;64856,"3.High Income")</f>
        <v>3.High Income</v>
      </c>
      <c r="G721" s="1" t="str" cm="1">
        <f t="array" ref="G721">_xlfn.IFS(AU721&lt;=30,"&lt;1 month",AND(AU721&gt;30,AU721&lt;=60),"1-2months",AU721&gt;60,"2months +")</f>
        <v>&lt;1 month</v>
      </c>
      <c r="H721" s="1" t="str" cm="1">
        <f t="array" ref="H721">_xlfn.IFS(AT721&lt;5,"&lt;5times",AND(AT721&gt;=5,AT721&lt;=10),"05-10times",AND(AT721&gt;=11,AT721&lt;=15),"11-15times",AT721&gt;=16,"16times or more")</f>
        <v>&lt;5times</v>
      </c>
      <c r="I721" s="1" t="s">
        <v>99</v>
      </c>
      <c r="J721" s="1" t="str">
        <f t="shared" si="23"/>
        <v>7-8 years</v>
      </c>
      <c r="K721" s="2">
        <v>28</v>
      </c>
      <c r="L721" s="2">
        <v>0</v>
      </c>
      <c r="M721" s="2">
        <v>4</v>
      </c>
      <c r="N721" s="2">
        <v>0</v>
      </c>
      <c r="O721" s="2">
        <v>0</v>
      </c>
      <c r="P721" s="2">
        <v>0</v>
      </c>
      <c r="Q721" s="8">
        <v>0</v>
      </c>
      <c r="R721" s="8">
        <v>0</v>
      </c>
      <c r="S721" s="8">
        <v>0</v>
      </c>
      <c r="T721" s="8">
        <v>0</v>
      </c>
      <c r="U721" s="8">
        <v>0</v>
      </c>
      <c r="V721" s="8">
        <v>0</v>
      </c>
      <c r="W721" s="6">
        <v>1</v>
      </c>
      <c r="X721" s="6">
        <v>1</v>
      </c>
      <c r="Y721" s="6">
        <v>0</v>
      </c>
      <c r="Z721" s="6">
        <v>3</v>
      </c>
      <c r="AB721" s="1">
        <v>506</v>
      </c>
      <c r="AC721" s="1">
        <v>448</v>
      </c>
      <c r="AD721" s="1">
        <v>0</v>
      </c>
      <c r="AE721" s="1">
        <v>3</v>
      </c>
      <c r="AF721" s="1">
        <v>11</v>
      </c>
      <c r="AG721" s="1">
        <v>58</v>
      </c>
      <c r="AH721" s="1">
        <v>2613</v>
      </c>
      <c r="AI721" s="11">
        <f t="shared" si="22"/>
        <v>7.1589041095890407</v>
      </c>
      <c r="AJ721" s="1">
        <v>0</v>
      </c>
      <c r="AK721" s="1">
        <v>0</v>
      </c>
      <c r="AL721" s="1">
        <v>0</v>
      </c>
      <c r="AM721" s="1">
        <v>1</v>
      </c>
      <c r="AN721" s="1">
        <v>0</v>
      </c>
      <c r="AO721" s="1">
        <v>0</v>
      </c>
      <c r="AP721" s="1">
        <v>0</v>
      </c>
      <c r="AQ721" s="1">
        <v>1</v>
      </c>
      <c r="AR721" s="1">
        <v>0</v>
      </c>
      <c r="AS721" s="1">
        <v>0</v>
      </c>
      <c r="AT721" s="1">
        <v>3</v>
      </c>
      <c r="AU721" s="1">
        <v>17</v>
      </c>
      <c r="AV721" s="1">
        <v>74116</v>
      </c>
    </row>
    <row r="722" spans="1:48" s="1" customFormat="1" x14ac:dyDescent="0.25">
      <c r="A722" s="1" t="str" cm="1">
        <f t="array" ref="A722">_xlfn.IFS(AG722&gt;=70,"70 and Older",AND(AG722&gt;=60,AG722&lt;70),"60-69",AND(AG722&gt;=50,AG722&lt;60),"50-59",AND(AG722&gt;=40,AG722&lt;50),"40-49",AND(AG722&gt;=30,AG722&lt;40),"30-39",AND(AG722&gt;=20,AG722&lt;30),"20-29")</f>
        <v>30-39</v>
      </c>
      <c r="B722" s="1" t="str" cm="1">
        <f t="array" ref="B722">_xlfn.IFS(AO722=1,$AO$1,AP722=1,$AP$1,AQ722=1,$AQ$1,AR722=1,$AR$1,AS722=1,$AS$1)</f>
        <v>Master</v>
      </c>
      <c r="C722" s="1" t="str" cm="1">
        <f t="array" ref="C722">_xlfn.IFS(AJ722=1,$AJ$1,AK722=1,$AK$1,AL722=1,$AL$1,AM722=1,$AM$1,AN722=1,$AN$1)</f>
        <v>Married</v>
      </c>
      <c r="D722" s="1">
        <v>1</v>
      </c>
      <c r="E722" s="1">
        <v>1</v>
      </c>
      <c r="F722" s="1" t="str" cm="1">
        <f t="array" ref="F722">_xlfn.IFS(AV722&lt;43783,"1.Low Income",AND(AV722&gt;=43783,AV722&lt;=64856),"2.Mid Income",AV722&gt;64856,"3.High Income")</f>
        <v>2.Mid Income</v>
      </c>
      <c r="G722" s="1" t="str" cm="1">
        <f t="array" ref="G722">_xlfn.IFS(AU722&lt;=30,"&lt;1 month",AND(AU722&gt;30,AU722&lt;=60),"1-2months",AU722&gt;60,"2months +")</f>
        <v>&lt;1 month</v>
      </c>
      <c r="H722" s="1" t="str" cm="1">
        <f t="array" ref="H722">_xlfn.IFS(AT722&lt;5,"&lt;5times",AND(AT722&gt;=5,AT722&lt;=10),"05-10times",AND(AT722&gt;=11,AT722&lt;=15),"11-15times",AT722&gt;=16,"16times or more")</f>
        <v>05-10times</v>
      </c>
      <c r="I722" s="1" t="s">
        <v>99</v>
      </c>
      <c r="J722" s="1" t="str">
        <f t="shared" si="23"/>
        <v>7-8 years</v>
      </c>
      <c r="K722" s="2">
        <v>38</v>
      </c>
      <c r="L722" s="2">
        <v>4</v>
      </c>
      <c r="M722" s="2">
        <v>22</v>
      </c>
      <c r="N722" s="2">
        <v>3</v>
      </c>
      <c r="O722" s="2">
        <v>3</v>
      </c>
      <c r="P722" s="2">
        <v>3</v>
      </c>
      <c r="Q722" s="8">
        <v>0</v>
      </c>
      <c r="R722" s="8">
        <v>0</v>
      </c>
      <c r="S722" s="8">
        <v>0</v>
      </c>
      <c r="T722" s="8">
        <v>0</v>
      </c>
      <c r="U722" s="8">
        <v>0</v>
      </c>
      <c r="V722" s="8">
        <v>1</v>
      </c>
      <c r="W722" s="6">
        <v>3</v>
      </c>
      <c r="X722" s="6">
        <v>3</v>
      </c>
      <c r="Y722" s="6">
        <v>0</v>
      </c>
      <c r="Z722" s="6">
        <v>3</v>
      </c>
      <c r="AB722" s="1">
        <v>219</v>
      </c>
      <c r="AC722" s="1">
        <v>173</v>
      </c>
      <c r="AD722" s="1">
        <v>1</v>
      </c>
      <c r="AE722" s="1">
        <v>3</v>
      </c>
      <c r="AF722" s="1">
        <v>11</v>
      </c>
      <c r="AG722" s="1">
        <v>36</v>
      </c>
      <c r="AH722" s="1">
        <v>2613</v>
      </c>
      <c r="AI722" s="11">
        <f t="shared" si="22"/>
        <v>7.1589041095890407</v>
      </c>
      <c r="AJ722" s="1">
        <v>0</v>
      </c>
      <c r="AK722" s="1">
        <v>1</v>
      </c>
      <c r="AL722" s="1">
        <v>0</v>
      </c>
      <c r="AM722" s="1">
        <v>0</v>
      </c>
      <c r="AN722" s="1">
        <v>0</v>
      </c>
      <c r="AO722" s="1">
        <v>0</v>
      </c>
      <c r="AP722" s="1">
        <v>0</v>
      </c>
      <c r="AQ722" s="1">
        <v>0</v>
      </c>
      <c r="AR722" s="1">
        <v>1</v>
      </c>
      <c r="AS722" s="1">
        <v>0</v>
      </c>
      <c r="AT722" s="1">
        <v>5</v>
      </c>
      <c r="AU722" s="1">
        <v>8</v>
      </c>
      <c r="AV722" s="1">
        <v>61917</v>
      </c>
    </row>
    <row r="723" spans="1:48" s="1" customFormat="1" x14ac:dyDescent="0.25">
      <c r="A723" s="1" t="str" cm="1">
        <f t="array" ref="A723">_xlfn.IFS(AG723&gt;=70,"70 and Older",AND(AG723&gt;=60,AG723&lt;70),"60-69",AND(AG723&gt;=50,AG723&lt;60),"50-59",AND(AG723&gt;=40,AG723&lt;50),"40-49",AND(AG723&gt;=30,AG723&lt;40),"30-39",AND(AG723&gt;=20,AG723&lt;30),"20-29")</f>
        <v>50-59</v>
      </c>
      <c r="B723" s="1" t="str" cm="1">
        <f t="array" ref="B723">_xlfn.IFS(AO723=1,$AO$1,AP723=1,$AP$1,AQ723=1,$AQ$1,AR723=1,$AR$1,AS723=1,$AS$1)</f>
        <v>Graduation</v>
      </c>
      <c r="C723" s="1" t="str" cm="1">
        <f t="array" ref="C723">_xlfn.IFS(AJ723=1,$AJ$1,AK723=1,$AK$1,AL723=1,$AL$1,AM723=1,$AM$1,AN723=1,$AN$1)</f>
        <v>Divorced</v>
      </c>
      <c r="D723" s="1">
        <v>0</v>
      </c>
      <c r="E723" s="1">
        <v>1</v>
      </c>
      <c r="F723" s="1" t="str" cm="1">
        <f t="array" ref="F723">_xlfn.IFS(AV723&lt;43783,"1.Low Income",AND(AV723&gt;=43783,AV723&lt;=64856),"2.Mid Income",AV723&gt;64856,"3.High Income")</f>
        <v>3.High Income</v>
      </c>
      <c r="G723" s="1" t="str" cm="1">
        <f t="array" ref="G723">_xlfn.IFS(AU723&lt;=30,"&lt;1 month",AND(AU723&gt;30,AU723&lt;=60),"1-2months",AU723&gt;60,"2months +")</f>
        <v>&lt;1 month</v>
      </c>
      <c r="H723" s="1" t="str" cm="1">
        <f t="array" ref="H723">_xlfn.IFS(AT723&lt;5,"&lt;5times",AND(AT723&gt;=5,AT723&lt;=10),"05-10times",AND(AT723&gt;=11,AT723&lt;=15),"11-15times",AT723&gt;=16,"16times or more")</f>
        <v>&lt;5times</v>
      </c>
      <c r="I723" s="1" t="s">
        <v>99</v>
      </c>
      <c r="J723" s="1" t="str">
        <f t="shared" si="23"/>
        <v>7-8 years</v>
      </c>
      <c r="K723" s="2">
        <v>247</v>
      </c>
      <c r="L723" s="2">
        <v>49</v>
      </c>
      <c r="M723" s="2">
        <v>159</v>
      </c>
      <c r="N723" s="2">
        <v>7</v>
      </c>
      <c r="O723" s="2">
        <v>82</v>
      </c>
      <c r="P723" s="2">
        <v>109</v>
      </c>
      <c r="Q723" s="8">
        <v>0</v>
      </c>
      <c r="R723" s="8">
        <v>0</v>
      </c>
      <c r="S723" s="8">
        <v>0</v>
      </c>
      <c r="T723" s="8">
        <v>0</v>
      </c>
      <c r="U723" s="8">
        <v>0</v>
      </c>
      <c r="V723" s="8">
        <v>0</v>
      </c>
      <c r="W723" s="6">
        <v>1</v>
      </c>
      <c r="X723" s="6">
        <v>5</v>
      </c>
      <c r="Y723" s="6">
        <v>2</v>
      </c>
      <c r="Z723" s="6">
        <v>10</v>
      </c>
      <c r="AB723" s="1">
        <v>1053</v>
      </c>
      <c r="AC723" s="1">
        <v>1013</v>
      </c>
      <c r="AD723" s="1">
        <v>0</v>
      </c>
      <c r="AE723" s="1">
        <v>3</v>
      </c>
      <c r="AF723" s="1">
        <v>11</v>
      </c>
      <c r="AG723" s="1">
        <v>54</v>
      </c>
      <c r="AH723" s="1">
        <v>2612</v>
      </c>
      <c r="AI723" s="11">
        <f t="shared" si="22"/>
        <v>7.1561643835616442</v>
      </c>
      <c r="AJ723" s="1">
        <v>1</v>
      </c>
      <c r="AK723" s="1">
        <v>0</v>
      </c>
      <c r="AL723" s="1">
        <v>0</v>
      </c>
      <c r="AM723" s="1">
        <v>0</v>
      </c>
      <c r="AN723" s="1">
        <v>0</v>
      </c>
      <c r="AO723" s="1">
        <v>0</v>
      </c>
      <c r="AP723" s="1">
        <v>0</v>
      </c>
      <c r="AQ723" s="1">
        <v>1</v>
      </c>
      <c r="AR723" s="1">
        <v>0</v>
      </c>
      <c r="AS723" s="1">
        <v>0</v>
      </c>
      <c r="AT723" s="1">
        <v>2</v>
      </c>
      <c r="AU723" s="1">
        <v>1</v>
      </c>
      <c r="AV723" s="1">
        <v>78687</v>
      </c>
    </row>
    <row r="724" spans="1:48" s="1" customFormat="1" x14ac:dyDescent="0.25">
      <c r="A724" s="1" t="str" cm="1">
        <f t="array" ref="A724">_xlfn.IFS(AG724&gt;=70,"70 and Older",AND(AG724&gt;=60,AG724&lt;70),"60-69",AND(AG724&gt;=50,AG724&lt;60),"50-59",AND(AG724&gt;=40,AG724&lt;50),"40-49",AND(AG724&gt;=30,AG724&lt;40),"30-39",AND(AG724&gt;=20,AG724&lt;30),"20-29")</f>
        <v>30-39</v>
      </c>
      <c r="B724" s="1" t="str" cm="1">
        <f t="array" ref="B724">_xlfn.IFS(AO724=1,$AO$1,AP724=1,$AP$1,AQ724=1,$AQ$1,AR724=1,$AR$1,AS724=1,$AS$1)</f>
        <v>PhD</v>
      </c>
      <c r="C724" s="1" t="str" cm="1">
        <f t="array" ref="C724">_xlfn.IFS(AJ724=1,$AJ$1,AK724=1,$AK$1,AL724=1,$AL$1,AM724=1,$AM$1,AN724=1,$AN$1)</f>
        <v>Single</v>
      </c>
      <c r="D724" s="1">
        <v>0</v>
      </c>
      <c r="E724" s="1">
        <v>0</v>
      </c>
      <c r="F724" s="1" t="str" cm="1">
        <f t="array" ref="F724">_xlfn.IFS(AV724&lt;43783,"1.Low Income",AND(AV724&gt;=43783,AV724&lt;=64856),"2.Mid Income",AV724&gt;64856,"3.High Income")</f>
        <v>3.High Income</v>
      </c>
      <c r="G724" s="1" t="str" cm="1">
        <f t="array" ref="G724">_xlfn.IFS(AU724&lt;=30,"&lt;1 month",AND(AU724&gt;30,AU724&lt;=60),"1-2months",AU724&gt;60,"2months +")</f>
        <v>1-2months</v>
      </c>
      <c r="H724" s="1" t="str" cm="1">
        <f t="array" ref="H724">_xlfn.IFS(AT724&lt;5,"&lt;5times",AND(AT724&gt;=5,AT724&lt;=10),"05-10times",AND(AT724&gt;=11,AT724&lt;=15),"11-15times",AT724&gt;=16,"16times or more")</f>
        <v>&lt;5times</v>
      </c>
      <c r="I724" s="1" t="s">
        <v>99</v>
      </c>
      <c r="J724" s="1" t="str">
        <f t="shared" si="23"/>
        <v>7-8 years</v>
      </c>
      <c r="K724" s="2">
        <v>995</v>
      </c>
      <c r="L724" s="2">
        <v>112</v>
      </c>
      <c r="M724" s="2">
        <v>417</v>
      </c>
      <c r="N724" s="2">
        <v>42</v>
      </c>
      <c r="O724" s="2">
        <v>48</v>
      </c>
      <c r="P724" s="2">
        <v>41</v>
      </c>
      <c r="Q724" s="8">
        <v>0</v>
      </c>
      <c r="R724" s="8">
        <v>0</v>
      </c>
      <c r="S724" s="8">
        <v>0</v>
      </c>
      <c r="T724" s="8">
        <v>0</v>
      </c>
      <c r="U724" s="8">
        <v>0</v>
      </c>
      <c r="V724" s="8">
        <v>1</v>
      </c>
      <c r="W724" s="6">
        <v>1</v>
      </c>
      <c r="X724" s="6">
        <v>2</v>
      </c>
      <c r="Y724" s="6">
        <v>9</v>
      </c>
      <c r="Z724" s="6">
        <v>13</v>
      </c>
      <c r="AB724" s="1">
        <v>871</v>
      </c>
      <c r="AC724" s="1">
        <v>817</v>
      </c>
      <c r="AD724" s="1">
        <v>1</v>
      </c>
      <c r="AE724" s="1">
        <v>3</v>
      </c>
      <c r="AF724" s="1">
        <v>11</v>
      </c>
      <c r="AG724" s="1">
        <v>34</v>
      </c>
      <c r="AH724" s="1">
        <v>2612</v>
      </c>
      <c r="AI724" s="11">
        <f t="shared" si="22"/>
        <v>7.1561643835616442</v>
      </c>
      <c r="AJ724" s="1">
        <v>0</v>
      </c>
      <c r="AK724" s="1">
        <v>0</v>
      </c>
      <c r="AL724" s="1">
        <v>1</v>
      </c>
      <c r="AM724" s="1">
        <v>0</v>
      </c>
      <c r="AN724" s="1">
        <v>0</v>
      </c>
      <c r="AO724" s="1">
        <v>0</v>
      </c>
      <c r="AP724" s="1">
        <v>0</v>
      </c>
      <c r="AQ724" s="1">
        <v>0</v>
      </c>
      <c r="AR724" s="1">
        <v>0</v>
      </c>
      <c r="AS724" s="1">
        <v>1</v>
      </c>
      <c r="AT724" s="1">
        <v>3</v>
      </c>
      <c r="AU724" s="1">
        <v>47</v>
      </c>
      <c r="AV724" s="1">
        <v>75702</v>
      </c>
    </row>
    <row r="725" spans="1:48" s="1" customFormat="1" x14ac:dyDescent="0.25">
      <c r="A725" s="1" t="str" cm="1">
        <f t="array" ref="A725">_xlfn.IFS(AG725&gt;=70,"70 and Older",AND(AG725&gt;=60,AG725&lt;70),"60-69",AND(AG725&gt;=50,AG725&lt;60),"50-59",AND(AG725&gt;=40,AG725&lt;50),"40-49",AND(AG725&gt;=30,AG725&lt;40),"30-39",AND(AG725&gt;=20,AG725&lt;30),"20-29")</f>
        <v>40-49</v>
      </c>
      <c r="B725" s="1" t="str" cm="1">
        <f t="array" ref="B725">_xlfn.IFS(AO725=1,$AO$1,AP725=1,$AP$1,AQ725=1,$AQ$1,AR725=1,$AR$1,AS725=1,$AS$1)</f>
        <v>Graduation</v>
      </c>
      <c r="C725" s="1" t="str" cm="1">
        <f t="array" ref="C725">_xlfn.IFS(AJ725=1,$AJ$1,AK725=1,$AK$1,AL725=1,$AL$1,AM725=1,$AM$1,AN725=1,$AN$1)</f>
        <v>Together</v>
      </c>
      <c r="D725" s="1">
        <v>1</v>
      </c>
      <c r="E725" s="1">
        <v>1</v>
      </c>
      <c r="F725" s="1" t="str" cm="1">
        <f t="array" ref="F725">_xlfn.IFS(AV725&lt;43783,"1.Low Income",AND(AV725&gt;=43783,AV725&lt;=64856),"2.Mid Income",AV725&gt;64856,"3.High Income")</f>
        <v>3.High Income</v>
      </c>
      <c r="G725" s="1" t="str" cm="1">
        <f t="array" ref="G725">_xlfn.IFS(AU725&lt;=30,"&lt;1 month",AND(AU725&gt;30,AU725&lt;=60),"1-2months",AU725&gt;60,"2months +")</f>
        <v>2months +</v>
      </c>
      <c r="H725" s="1" t="str" cm="1">
        <f t="array" ref="H725">_xlfn.IFS(AT725&lt;5,"&lt;5times",AND(AT725&gt;=5,AT725&lt;=10),"05-10times",AND(AT725&gt;=11,AT725&lt;=15),"11-15times",AT725&gt;=16,"16times or more")</f>
        <v>&lt;5times</v>
      </c>
      <c r="I725" s="1" t="s">
        <v>99</v>
      </c>
      <c r="J725" s="1" t="str">
        <f t="shared" si="23"/>
        <v>7-8 years</v>
      </c>
      <c r="K725" s="2">
        <v>19</v>
      </c>
      <c r="L725" s="2">
        <v>1</v>
      </c>
      <c r="M725" s="2">
        <v>10</v>
      </c>
      <c r="N725" s="2">
        <v>2</v>
      </c>
      <c r="O725" s="2">
        <v>1</v>
      </c>
      <c r="P725" s="2">
        <v>8</v>
      </c>
      <c r="Q725" s="8">
        <v>0</v>
      </c>
      <c r="R725" s="8">
        <v>0</v>
      </c>
      <c r="S725" s="8">
        <v>0</v>
      </c>
      <c r="T725" s="8">
        <v>0</v>
      </c>
      <c r="U725" s="8">
        <v>0</v>
      </c>
      <c r="V725" s="8">
        <v>0</v>
      </c>
      <c r="W725" s="6">
        <v>1</v>
      </c>
      <c r="X725" s="6">
        <v>1</v>
      </c>
      <c r="Y725" s="6">
        <v>0</v>
      </c>
      <c r="Z725" s="6">
        <v>3</v>
      </c>
      <c r="AB725" s="1">
        <v>337</v>
      </c>
      <c r="AC725" s="1">
        <v>273</v>
      </c>
      <c r="AD725" s="1">
        <v>0</v>
      </c>
      <c r="AE725" s="1">
        <v>3</v>
      </c>
      <c r="AF725" s="1">
        <v>11</v>
      </c>
      <c r="AG725" s="1">
        <v>44</v>
      </c>
      <c r="AH725" s="1">
        <v>2611</v>
      </c>
      <c r="AI725" s="11">
        <f t="shared" si="22"/>
        <v>7.1534246575342468</v>
      </c>
      <c r="AJ725" s="1">
        <v>0</v>
      </c>
      <c r="AK725" s="1">
        <v>0</v>
      </c>
      <c r="AL725" s="1">
        <v>0</v>
      </c>
      <c r="AM725" s="1">
        <v>1</v>
      </c>
      <c r="AN725" s="1">
        <v>0</v>
      </c>
      <c r="AO725" s="1">
        <v>0</v>
      </c>
      <c r="AP725" s="1">
        <v>0</v>
      </c>
      <c r="AQ725" s="1">
        <v>1</v>
      </c>
      <c r="AR725" s="1">
        <v>0</v>
      </c>
      <c r="AS725" s="1">
        <v>0</v>
      </c>
      <c r="AT725" s="1">
        <v>3</v>
      </c>
      <c r="AU725" s="1">
        <v>63</v>
      </c>
      <c r="AV725" s="1">
        <v>73807</v>
      </c>
    </row>
    <row r="726" spans="1:48" s="1" customFormat="1" x14ac:dyDescent="0.25">
      <c r="A726" s="1" t="str" cm="1">
        <f t="array" ref="A726">_xlfn.IFS(AG726&gt;=70,"70 and Older",AND(AG726&gt;=60,AG726&lt;70),"60-69",AND(AG726&gt;=50,AG726&lt;60),"50-59",AND(AG726&gt;=40,AG726&lt;50),"40-49",AND(AG726&gt;=30,AG726&lt;40),"30-39",AND(AG726&gt;=20,AG726&lt;30),"20-29")</f>
        <v>60-69</v>
      </c>
      <c r="B726" s="1" t="str" cm="1">
        <f t="array" ref="B726">_xlfn.IFS(AO726=1,$AO$1,AP726=1,$AP$1,AQ726=1,$AQ$1,AR726=1,$AR$1,AS726=1,$AS$1)</f>
        <v>PhD</v>
      </c>
      <c r="C726" s="1" t="str" cm="1">
        <f t="array" ref="C726">_xlfn.IFS(AJ726=1,$AJ$1,AK726=1,$AK$1,AL726=1,$AL$1,AM726=1,$AM$1,AN726=1,$AN$1)</f>
        <v>Married</v>
      </c>
      <c r="D726" s="1">
        <v>1</v>
      </c>
      <c r="E726" s="1">
        <v>1</v>
      </c>
      <c r="F726" s="1" t="str" cm="1">
        <f t="array" ref="F726">_xlfn.IFS(AV726&lt;43783,"1.Low Income",AND(AV726&gt;=43783,AV726&lt;=64856),"2.Mid Income",AV726&gt;64856,"3.High Income")</f>
        <v>3.High Income</v>
      </c>
      <c r="G726" s="1" t="str" cm="1">
        <f t="array" ref="G726">_xlfn.IFS(AU726&lt;=30,"&lt;1 month",AND(AU726&gt;30,AU726&lt;=60),"1-2months",AU726&gt;60,"2months +")</f>
        <v>&lt;1 month</v>
      </c>
      <c r="H726" s="1" t="str" cm="1">
        <f t="array" ref="H726">_xlfn.IFS(AT726&lt;5,"&lt;5times",AND(AT726&gt;=5,AT726&lt;=10),"05-10times",AND(AT726&gt;=11,AT726&lt;=15),"11-15times",AT726&gt;=16,"16times or more")</f>
        <v>&lt;5times</v>
      </c>
      <c r="I726" s="1" t="s">
        <v>99</v>
      </c>
      <c r="J726" s="1" t="str">
        <f t="shared" si="23"/>
        <v>7-8 years</v>
      </c>
      <c r="K726" s="2">
        <v>480</v>
      </c>
      <c r="L726" s="2">
        <v>86</v>
      </c>
      <c r="M726" s="2">
        <v>249</v>
      </c>
      <c r="N726" s="2">
        <v>75</v>
      </c>
      <c r="O726" s="2">
        <v>86</v>
      </c>
      <c r="P726" s="2">
        <v>144</v>
      </c>
      <c r="Q726" s="8">
        <v>0</v>
      </c>
      <c r="R726" s="8">
        <v>0</v>
      </c>
      <c r="S726" s="8">
        <v>0</v>
      </c>
      <c r="T726" s="8">
        <v>0</v>
      </c>
      <c r="U726" s="8">
        <v>0</v>
      </c>
      <c r="V726" s="8">
        <v>0</v>
      </c>
      <c r="W726" s="6">
        <v>8</v>
      </c>
      <c r="X726" s="6">
        <v>6</v>
      </c>
      <c r="Y726" s="6">
        <v>3</v>
      </c>
      <c r="Z726" s="6">
        <v>5</v>
      </c>
      <c r="AB726" s="1">
        <v>1138</v>
      </c>
      <c r="AC726" s="1">
        <v>1115</v>
      </c>
      <c r="AD726" s="1">
        <v>0</v>
      </c>
      <c r="AE726" s="1">
        <v>3</v>
      </c>
      <c r="AF726" s="1">
        <v>11</v>
      </c>
      <c r="AG726" s="1">
        <v>64</v>
      </c>
      <c r="AH726" s="1">
        <v>2611</v>
      </c>
      <c r="AI726" s="11">
        <f t="shared" si="22"/>
        <v>7.1534246575342468</v>
      </c>
      <c r="AJ726" s="1">
        <v>0</v>
      </c>
      <c r="AK726" s="1">
        <v>1</v>
      </c>
      <c r="AL726" s="1">
        <v>0</v>
      </c>
      <c r="AM726" s="1">
        <v>0</v>
      </c>
      <c r="AN726" s="1">
        <v>0</v>
      </c>
      <c r="AO726" s="1">
        <v>0</v>
      </c>
      <c r="AP726" s="1">
        <v>0</v>
      </c>
      <c r="AQ726" s="1">
        <v>0</v>
      </c>
      <c r="AR726" s="1">
        <v>0</v>
      </c>
      <c r="AS726" s="1">
        <v>1</v>
      </c>
      <c r="AT726" s="1">
        <v>3</v>
      </c>
      <c r="AU726" s="1">
        <v>30</v>
      </c>
      <c r="AV726" s="1">
        <v>71796</v>
      </c>
    </row>
    <row r="727" spans="1:48" s="1" customFormat="1" x14ac:dyDescent="0.25">
      <c r="A727" s="1" t="str" cm="1">
        <f t="array" ref="A727">_xlfn.IFS(AG727&gt;=70,"70 and Older",AND(AG727&gt;=60,AG727&lt;70),"60-69",AND(AG727&gt;=50,AG727&lt;60),"50-59",AND(AG727&gt;=40,AG727&lt;50),"40-49",AND(AG727&gt;=30,AG727&lt;40),"30-39",AND(AG727&gt;=20,AG727&lt;30),"20-29")</f>
        <v>70 and Older</v>
      </c>
      <c r="B727" s="1" t="str" cm="1">
        <f t="array" ref="B727">_xlfn.IFS(AO727=1,$AO$1,AP727=1,$AP$1,AQ727=1,$AQ$1,AR727=1,$AR$1,AS727=1,$AS$1)</f>
        <v>Graduation</v>
      </c>
      <c r="C727" s="1" t="str" cm="1">
        <f t="array" ref="C727">_xlfn.IFS(AJ727=1,$AJ$1,AK727=1,$AK$1,AL727=1,$AL$1,AM727=1,$AM$1,AN727=1,$AN$1)</f>
        <v>Married</v>
      </c>
      <c r="D727" s="1">
        <v>0</v>
      </c>
      <c r="E727" s="1">
        <v>1</v>
      </c>
      <c r="F727" s="1" t="str" cm="1">
        <f t="array" ref="F727">_xlfn.IFS(AV727&lt;43783,"1.Low Income",AND(AV727&gt;=43783,AV727&lt;=64856),"2.Mid Income",AV727&gt;64856,"3.High Income")</f>
        <v>3.High Income</v>
      </c>
      <c r="G727" s="1" t="str" cm="1">
        <f t="array" ref="G727">_xlfn.IFS(AU727&lt;=30,"&lt;1 month",AND(AU727&gt;30,AU727&lt;=60),"1-2months",AU727&gt;60,"2months +")</f>
        <v>2months +</v>
      </c>
      <c r="H727" s="1" t="str" cm="1">
        <f t="array" ref="H727">_xlfn.IFS(AT727&lt;5,"&lt;5times",AND(AT727&gt;=5,AT727&lt;=10),"05-10times",AND(AT727&gt;=11,AT727&lt;=15),"11-15times",AT727&gt;=16,"16times or more")</f>
        <v>&lt;5times</v>
      </c>
      <c r="I727" s="1" t="s">
        <v>99</v>
      </c>
      <c r="J727" s="1" t="str">
        <f t="shared" si="23"/>
        <v>7-8 years</v>
      </c>
      <c r="K727" s="2">
        <v>918</v>
      </c>
      <c r="L727" s="2">
        <v>21</v>
      </c>
      <c r="M727" s="2">
        <v>118</v>
      </c>
      <c r="N727" s="2">
        <v>13</v>
      </c>
      <c r="O727" s="2">
        <v>10</v>
      </c>
      <c r="P727" s="2">
        <v>21</v>
      </c>
      <c r="Q727" s="8">
        <v>0</v>
      </c>
      <c r="R727" s="8">
        <v>0</v>
      </c>
      <c r="S727" s="8">
        <v>0</v>
      </c>
      <c r="T727" s="8">
        <v>1</v>
      </c>
      <c r="U727" s="8">
        <v>0</v>
      </c>
      <c r="V727" s="8">
        <v>1</v>
      </c>
      <c r="W727" s="6">
        <v>3</v>
      </c>
      <c r="X727" s="6">
        <v>8</v>
      </c>
      <c r="Y727" s="6">
        <v>3</v>
      </c>
      <c r="Z727" s="6">
        <v>5</v>
      </c>
      <c r="AB727" s="1">
        <v>725</v>
      </c>
      <c r="AC727" s="1">
        <v>704</v>
      </c>
      <c r="AD727" s="1">
        <v>0</v>
      </c>
      <c r="AE727" s="1">
        <v>3</v>
      </c>
      <c r="AF727" s="1">
        <v>11</v>
      </c>
      <c r="AG727" s="1">
        <v>76</v>
      </c>
      <c r="AH727" s="1">
        <v>2611</v>
      </c>
      <c r="AI727" s="11">
        <f t="shared" si="22"/>
        <v>7.1534246575342468</v>
      </c>
      <c r="AJ727" s="1">
        <v>0</v>
      </c>
      <c r="AK727" s="1">
        <v>1</v>
      </c>
      <c r="AL727" s="1">
        <v>0</v>
      </c>
      <c r="AM727" s="1">
        <v>0</v>
      </c>
      <c r="AN727" s="1">
        <v>0</v>
      </c>
      <c r="AO727" s="1">
        <v>0</v>
      </c>
      <c r="AP727" s="1">
        <v>0</v>
      </c>
      <c r="AQ727" s="1">
        <v>1</v>
      </c>
      <c r="AR727" s="1">
        <v>0</v>
      </c>
      <c r="AS727" s="1">
        <v>0</v>
      </c>
      <c r="AT727" s="1">
        <v>3</v>
      </c>
      <c r="AU727" s="1">
        <v>84</v>
      </c>
      <c r="AV727" s="1">
        <v>71706</v>
      </c>
    </row>
    <row r="728" spans="1:48" s="1" customFormat="1" x14ac:dyDescent="0.25">
      <c r="A728" s="1" t="str" cm="1">
        <f t="array" ref="A728">_xlfn.IFS(AG728&gt;=70,"70 and Older",AND(AG728&gt;=60,AG728&lt;70),"60-69",AND(AG728&gt;=50,AG728&lt;60),"50-59",AND(AG728&gt;=40,AG728&lt;50),"40-49",AND(AG728&gt;=30,AG728&lt;40),"30-39",AND(AG728&gt;=20,AG728&lt;30),"20-29")</f>
        <v>40-49</v>
      </c>
      <c r="B728" s="1" t="str" cm="1">
        <f t="array" ref="B728">_xlfn.IFS(AO728=1,$AO$1,AP728=1,$AP$1,AQ728=1,$AQ$1,AR728=1,$AR$1,AS728=1,$AS$1)</f>
        <v>Graduation</v>
      </c>
      <c r="C728" s="1" t="str" cm="1">
        <f t="array" ref="C728">_xlfn.IFS(AJ728=1,$AJ$1,AK728=1,$AK$1,AL728=1,$AL$1,AM728=1,$AM$1,AN728=1,$AN$1)</f>
        <v>Divorced</v>
      </c>
      <c r="D728" s="1">
        <v>0</v>
      </c>
      <c r="E728" s="1">
        <v>0</v>
      </c>
      <c r="F728" s="1" t="str" cm="1">
        <f t="array" ref="F728">_xlfn.IFS(AV728&lt;43783,"1.Low Income",AND(AV728&gt;=43783,AV728&lt;=64856),"2.Mid Income",AV728&gt;64856,"3.High Income")</f>
        <v>3.High Income</v>
      </c>
      <c r="G728" s="1" t="str" cm="1">
        <f t="array" ref="G728">_xlfn.IFS(AU728&lt;=30,"&lt;1 month",AND(AU728&gt;30,AU728&lt;=60),"1-2months",AU728&gt;60,"2months +")</f>
        <v>2months +</v>
      </c>
      <c r="H728" s="1" t="str" cm="1">
        <f t="array" ref="H728">_xlfn.IFS(AT728&lt;5,"&lt;5times",AND(AT728&gt;=5,AT728&lt;=10),"05-10times",AND(AT728&gt;=11,AT728&lt;=15),"11-15times",AT728&gt;=16,"16times or more")</f>
        <v>&lt;5times</v>
      </c>
      <c r="I728" s="1" t="s">
        <v>99</v>
      </c>
      <c r="J728" s="1" t="str">
        <f t="shared" si="23"/>
        <v>7-8 years</v>
      </c>
      <c r="K728" s="2">
        <v>168</v>
      </c>
      <c r="L728" s="2">
        <v>148</v>
      </c>
      <c r="M728" s="2">
        <v>444</v>
      </c>
      <c r="N728" s="2">
        <v>32</v>
      </c>
      <c r="O728" s="2">
        <v>172</v>
      </c>
      <c r="P728" s="2">
        <v>148</v>
      </c>
      <c r="Q728" s="8">
        <v>1</v>
      </c>
      <c r="R728" s="8">
        <v>1</v>
      </c>
      <c r="S728" s="8">
        <v>0</v>
      </c>
      <c r="T728" s="8">
        <v>1</v>
      </c>
      <c r="U728" s="8">
        <v>1</v>
      </c>
      <c r="V728" s="8">
        <v>1</v>
      </c>
      <c r="W728" s="6">
        <v>1</v>
      </c>
      <c r="X728" s="6">
        <v>6</v>
      </c>
      <c r="Y728" s="6">
        <v>9</v>
      </c>
      <c r="Z728" s="6">
        <v>13</v>
      </c>
      <c r="AB728" s="1">
        <v>964</v>
      </c>
      <c r="AC728" s="1">
        <v>816</v>
      </c>
      <c r="AD728" s="1">
        <v>4</v>
      </c>
      <c r="AE728" s="1">
        <v>3</v>
      </c>
      <c r="AF728" s="1">
        <v>11</v>
      </c>
      <c r="AG728" s="1">
        <v>46</v>
      </c>
      <c r="AH728" s="1">
        <v>2609</v>
      </c>
      <c r="AI728" s="11">
        <f t="shared" si="22"/>
        <v>7.1479452054794521</v>
      </c>
      <c r="AJ728" s="1">
        <v>1</v>
      </c>
      <c r="AK728" s="1">
        <v>0</v>
      </c>
      <c r="AL728" s="1">
        <v>0</v>
      </c>
      <c r="AM728" s="1">
        <v>0</v>
      </c>
      <c r="AN728" s="1">
        <v>0</v>
      </c>
      <c r="AO728" s="1">
        <v>0</v>
      </c>
      <c r="AP728" s="1">
        <v>0</v>
      </c>
      <c r="AQ728" s="1">
        <v>1</v>
      </c>
      <c r="AR728" s="1">
        <v>0</v>
      </c>
      <c r="AS728" s="1">
        <v>0</v>
      </c>
      <c r="AT728" s="1">
        <v>1</v>
      </c>
      <c r="AU728" s="1">
        <v>64</v>
      </c>
      <c r="AV728" s="1">
        <v>87000</v>
      </c>
    </row>
    <row r="729" spans="1:48" s="1" customFormat="1" x14ac:dyDescent="0.25">
      <c r="A729" s="1" t="str" cm="1">
        <f t="array" ref="A729">_xlfn.IFS(AG729&gt;=70,"70 and Older",AND(AG729&gt;=60,AG729&lt;70),"60-69",AND(AG729&gt;=50,AG729&lt;60),"50-59",AND(AG729&gt;=40,AG729&lt;50),"40-49",AND(AG729&gt;=30,AG729&lt;40),"30-39",AND(AG729&gt;=20,AG729&lt;30),"20-29")</f>
        <v>30-39</v>
      </c>
      <c r="B729" s="1" t="str" cm="1">
        <f t="array" ref="B729">_xlfn.IFS(AO729=1,$AO$1,AP729=1,$AP$1,AQ729=1,$AQ$1,AR729=1,$AR$1,AS729=1,$AS$1)</f>
        <v>Graduation</v>
      </c>
      <c r="C729" s="1" t="str" cm="1">
        <f t="array" ref="C729">_xlfn.IFS(AJ729=1,$AJ$1,AK729=1,$AK$1,AL729=1,$AL$1,AM729=1,$AM$1,AN729=1,$AN$1)</f>
        <v>Married</v>
      </c>
      <c r="D729" s="1">
        <v>0</v>
      </c>
      <c r="E729" s="1">
        <v>0</v>
      </c>
      <c r="F729" s="1" t="str" cm="1">
        <f t="array" ref="F729">_xlfn.IFS(AV729&lt;43783,"1.Low Income",AND(AV729&gt;=43783,AV729&lt;=64856),"2.Mid Income",AV729&gt;64856,"3.High Income")</f>
        <v>3.High Income</v>
      </c>
      <c r="G729" s="1" t="str" cm="1">
        <f t="array" ref="G729">_xlfn.IFS(AU729&lt;=30,"&lt;1 month",AND(AU729&gt;30,AU729&lt;=60),"1-2months",AU729&gt;60,"2months +")</f>
        <v>2months +</v>
      </c>
      <c r="H729" s="1" t="str" cm="1">
        <f t="array" ref="H729">_xlfn.IFS(AT729&lt;5,"&lt;5times",AND(AT729&gt;=5,AT729&lt;=10),"05-10times",AND(AT729&gt;=11,AT729&lt;=15),"11-15times",AT729&gt;=16,"16times or more")</f>
        <v>&lt;5times</v>
      </c>
      <c r="I729" s="1" t="s">
        <v>99</v>
      </c>
      <c r="J729" s="1" t="str">
        <f t="shared" si="23"/>
        <v>7-8 years</v>
      </c>
      <c r="K729" s="2">
        <v>1074</v>
      </c>
      <c r="L729" s="2">
        <v>37</v>
      </c>
      <c r="M729" s="2">
        <v>518</v>
      </c>
      <c r="N729" s="2">
        <v>193</v>
      </c>
      <c r="O729" s="2">
        <v>92</v>
      </c>
      <c r="P729" s="2">
        <v>129</v>
      </c>
      <c r="Q729" s="8">
        <v>1</v>
      </c>
      <c r="R729" s="8">
        <v>0</v>
      </c>
      <c r="S729" s="8">
        <v>0</v>
      </c>
      <c r="T729" s="8">
        <v>0</v>
      </c>
      <c r="U729" s="8">
        <v>1</v>
      </c>
      <c r="V729" s="8">
        <v>1</v>
      </c>
      <c r="W729" s="6">
        <v>1</v>
      </c>
      <c r="X729" s="6">
        <v>5</v>
      </c>
      <c r="Y729" s="6">
        <v>6</v>
      </c>
      <c r="Z729" s="6">
        <v>7</v>
      </c>
      <c r="AB729" s="1">
        <v>1661</v>
      </c>
      <c r="AC729" s="1">
        <v>1550</v>
      </c>
      <c r="AD729" s="1">
        <v>1</v>
      </c>
      <c r="AE729" s="1">
        <v>3</v>
      </c>
      <c r="AF729" s="1">
        <v>11</v>
      </c>
      <c r="AG729" s="1">
        <v>38</v>
      </c>
      <c r="AH729" s="1">
        <v>2609</v>
      </c>
      <c r="AI729" s="11">
        <f t="shared" si="22"/>
        <v>7.1479452054794521</v>
      </c>
      <c r="AJ729" s="1">
        <v>0</v>
      </c>
      <c r="AK729" s="1">
        <v>1</v>
      </c>
      <c r="AL729" s="1">
        <v>0</v>
      </c>
      <c r="AM729" s="1">
        <v>0</v>
      </c>
      <c r="AN729" s="1">
        <v>0</v>
      </c>
      <c r="AO729" s="1">
        <v>0</v>
      </c>
      <c r="AP729" s="1">
        <v>0</v>
      </c>
      <c r="AQ729" s="1">
        <v>1</v>
      </c>
      <c r="AR729" s="1">
        <v>0</v>
      </c>
      <c r="AS729" s="1">
        <v>0</v>
      </c>
      <c r="AT729" s="1">
        <v>1</v>
      </c>
      <c r="AU729" s="1">
        <v>79</v>
      </c>
      <c r="AV729" s="1">
        <v>84219</v>
      </c>
    </row>
    <row r="730" spans="1:48" s="1" customFormat="1" x14ac:dyDescent="0.25">
      <c r="A730" s="1" t="str" cm="1">
        <f t="array" ref="A730">_xlfn.IFS(AG730&gt;=70,"70 and Older",AND(AG730&gt;=60,AG730&lt;70),"60-69",AND(AG730&gt;=50,AG730&lt;60),"50-59",AND(AG730&gt;=40,AG730&lt;50),"40-49",AND(AG730&gt;=30,AG730&lt;40),"30-39",AND(AG730&gt;=20,AG730&lt;30),"20-29")</f>
        <v>40-49</v>
      </c>
      <c r="B730" s="1" t="str" cm="1">
        <f t="array" ref="B730">_xlfn.IFS(AO730=1,$AO$1,AP730=1,$AP$1,AQ730=1,$AQ$1,AR730=1,$AR$1,AS730=1,$AS$1)</f>
        <v>PhD</v>
      </c>
      <c r="C730" s="1" t="str" cm="1">
        <f t="array" ref="C730">_xlfn.IFS(AJ730=1,$AJ$1,AK730=1,$AK$1,AL730=1,$AL$1,AM730=1,$AM$1,AN730=1,$AN$1)</f>
        <v>Married</v>
      </c>
      <c r="D730" s="1">
        <v>0</v>
      </c>
      <c r="E730" s="1">
        <v>1</v>
      </c>
      <c r="F730" s="1" t="str" cm="1">
        <f t="array" ref="F730">_xlfn.IFS(AV730&lt;43783,"1.Low Income",AND(AV730&gt;=43783,AV730&lt;=64856),"2.Mid Income",AV730&gt;64856,"3.High Income")</f>
        <v>3.High Income</v>
      </c>
      <c r="G730" s="1" t="str" cm="1">
        <f t="array" ref="G730">_xlfn.IFS(AU730&lt;=30,"&lt;1 month",AND(AU730&gt;30,AU730&lt;=60),"1-2months",AU730&gt;60,"2months +")</f>
        <v>&lt;1 month</v>
      </c>
      <c r="H730" s="1" t="str" cm="1">
        <f t="array" ref="H730">_xlfn.IFS(AT730&lt;5,"&lt;5times",AND(AT730&gt;=5,AT730&lt;=10),"05-10times",AND(AT730&gt;=11,AT730&lt;=15),"11-15times",AT730&gt;=16,"16times or more")</f>
        <v>&lt;5times</v>
      </c>
      <c r="I730" s="1" t="s">
        <v>99</v>
      </c>
      <c r="J730" s="1" t="str">
        <f t="shared" si="23"/>
        <v>7-8 years</v>
      </c>
      <c r="K730" s="2">
        <v>228</v>
      </c>
      <c r="L730" s="2">
        <v>19</v>
      </c>
      <c r="M730" s="2">
        <v>130</v>
      </c>
      <c r="N730" s="2">
        <v>4</v>
      </c>
      <c r="O730" s="2">
        <v>11</v>
      </c>
      <c r="P730" s="2">
        <v>51</v>
      </c>
      <c r="Q730" s="8">
        <v>0</v>
      </c>
      <c r="R730" s="8">
        <v>0</v>
      </c>
      <c r="S730" s="8">
        <v>0</v>
      </c>
      <c r="T730" s="8">
        <v>0</v>
      </c>
      <c r="U730" s="8">
        <v>0</v>
      </c>
      <c r="V730" s="8">
        <v>0</v>
      </c>
      <c r="W730" s="6">
        <v>2</v>
      </c>
      <c r="X730" s="6">
        <v>3</v>
      </c>
      <c r="Y730" s="6">
        <v>3</v>
      </c>
      <c r="Z730" s="6">
        <v>8</v>
      </c>
      <c r="AB730" s="1">
        <v>642</v>
      </c>
      <c r="AC730" s="1">
        <v>623</v>
      </c>
      <c r="AD730" s="1">
        <v>1</v>
      </c>
      <c r="AE730" s="1">
        <v>3</v>
      </c>
      <c r="AF730" s="1">
        <v>11</v>
      </c>
      <c r="AG730" s="1">
        <v>45</v>
      </c>
      <c r="AH730" s="1">
        <v>2609</v>
      </c>
      <c r="AI730" s="11">
        <f t="shared" si="22"/>
        <v>7.1479452054794521</v>
      </c>
      <c r="AJ730" s="1">
        <v>0</v>
      </c>
      <c r="AK730" s="1">
        <v>1</v>
      </c>
      <c r="AL730" s="1">
        <v>0</v>
      </c>
      <c r="AM730" s="1">
        <v>0</v>
      </c>
      <c r="AN730" s="1">
        <v>0</v>
      </c>
      <c r="AO730" s="1">
        <v>0</v>
      </c>
      <c r="AP730" s="1">
        <v>0</v>
      </c>
      <c r="AQ730" s="1">
        <v>0</v>
      </c>
      <c r="AR730" s="1">
        <v>0</v>
      </c>
      <c r="AS730" s="1">
        <v>1</v>
      </c>
      <c r="AT730" s="1">
        <v>1</v>
      </c>
      <c r="AU730" s="1">
        <v>18</v>
      </c>
      <c r="AV730" s="1">
        <v>82657</v>
      </c>
    </row>
    <row r="731" spans="1:48" s="1" customFormat="1" x14ac:dyDescent="0.25">
      <c r="A731" s="1" t="str" cm="1">
        <f t="array" ref="A731">_xlfn.IFS(AG731&gt;=70,"70 and Older",AND(AG731&gt;=60,AG731&lt;70),"60-69",AND(AG731&gt;=50,AG731&lt;60),"50-59",AND(AG731&gt;=40,AG731&lt;50),"40-49",AND(AG731&gt;=30,AG731&lt;40),"30-39",AND(AG731&gt;=20,AG731&lt;30),"20-29")</f>
        <v>30-39</v>
      </c>
      <c r="B731" s="1" t="str" cm="1">
        <f t="array" ref="B731">_xlfn.IFS(AO731=1,$AO$1,AP731=1,$AP$1,AQ731=1,$AQ$1,AR731=1,$AR$1,AS731=1,$AS$1)</f>
        <v>Master</v>
      </c>
      <c r="C731" s="1" t="str" cm="1">
        <f t="array" ref="C731">_xlfn.IFS(AJ731=1,$AJ$1,AK731=1,$AK$1,AL731=1,$AL$1,AM731=1,$AM$1,AN731=1,$AN$1)</f>
        <v>Married</v>
      </c>
      <c r="D731" s="1">
        <v>1</v>
      </c>
      <c r="E731" s="1">
        <v>1</v>
      </c>
      <c r="F731" s="1" t="str" cm="1">
        <f t="array" ref="F731">_xlfn.IFS(AV731&lt;43783,"1.Low Income",AND(AV731&gt;=43783,AV731&lt;=64856),"2.Mid Income",AV731&gt;64856,"3.High Income")</f>
        <v>3.High Income</v>
      </c>
      <c r="G731" s="1" t="str" cm="1">
        <f t="array" ref="G731">_xlfn.IFS(AU731&lt;=30,"&lt;1 month",AND(AU731&gt;30,AU731&lt;=60),"1-2months",AU731&gt;60,"2months +")</f>
        <v>&lt;1 month</v>
      </c>
      <c r="H731" s="1" t="str" cm="1">
        <f t="array" ref="H731">_xlfn.IFS(AT731&lt;5,"&lt;5times",AND(AT731&gt;=5,AT731&lt;=10),"05-10times",AND(AT731&gt;=11,AT731&lt;=15),"11-15times",AT731&gt;=16,"16times or more")</f>
        <v>&lt;5times</v>
      </c>
      <c r="I731" s="1" t="s">
        <v>99</v>
      </c>
      <c r="J731" s="1" t="str">
        <f t="shared" si="23"/>
        <v>7-8 years</v>
      </c>
      <c r="K731" s="2">
        <v>154</v>
      </c>
      <c r="L731" s="2">
        <v>0</v>
      </c>
      <c r="M731" s="2">
        <v>50</v>
      </c>
      <c r="N731" s="2">
        <v>6</v>
      </c>
      <c r="O731" s="2">
        <v>11</v>
      </c>
      <c r="P731" s="2">
        <v>37</v>
      </c>
      <c r="Q731" s="8">
        <v>0</v>
      </c>
      <c r="R731" s="8">
        <v>0</v>
      </c>
      <c r="S731" s="8">
        <v>1</v>
      </c>
      <c r="T731" s="8">
        <v>0</v>
      </c>
      <c r="U731" s="8">
        <v>0</v>
      </c>
      <c r="V731" s="8">
        <v>0</v>
      </c>
      <c r="W731" s="6">
        <v>5</v>
      </c>
      <c r="X731" s="6">
        <v>3</v>
      </c>
      <c r="Y731" s="6">
        <v>4</v>
      </c>
      <c r="Z731" s="6">
        <v>3</v>
      </c>
      <c r="AB731" s="1">
        <v>64</v>
      </c>
      <c r="AC731" s="1">
        <v>49</v>
      </c>
      <c r="AD731" s="1">
        <v>0</v>
      </c>
      <c r="AE731" s="1">
        <v>3</v>
      </c>
      <c r="AF731" s="1">
        <v>11</v>
      </c>
      <c r="AG731" s="1">
        <v>38</v>
      </c>
      <c r="AH731" s="1">
        <v>2609</v>
      </c>
      <c r="AI731" s="11">
        <f t="shared" si="22"/>
        <v>7.1479452054794521</v>
      </c>
      <c r="AJ731" s="1">
        <v>0</v>
      </c>
      <c r="AK731" s="1">
        <v>1</v>
      </c>
      <c r="AL731" s="1">
        <v>0</v>
      </c>
      <c r="AM731" s="1">
        <v>0</v>
      </c>
      <c r="AN731" s="1">
        <v>0</v>
      </c>
      <c r="AO731" s="1">
        <v>0</v>
      </c>
      <c r="AP731" s="1">
        <v>0</v>
      </c>
      <c r="AQ731" s="1">
        <v>0</v>
      </c>
      <c r="AR731" s="1">
        <v>1</v>
      </c>
      <c r="AS731" s="1">
        <v>0</v>
      </c>
      <c r="AT731" s="1">
        <v>3</v>
      </c>
      <c r="AU731" s="1">
        <v>16</v>
      </c>
      <c r="AV731" s="1">
        <v>69930</v>
      </c>
    </row>
    <row r="732" spans="1:48" s="1" customFormat="1" x14ac:dyDescent="0.25">
      <c r="A732" s="1" t="str" cm="1">
        <f t="array" ref="A732">_xlfn.IFS(AG732&gt;=70,"70 and Older",AND(AG732&gt;=60,AG732&lt;70),"60-69",AND(AG732&gt;=50,AG732&lt;60),"50-59",AND(AG732&gt;=40,AG732&lt;50),"40-49",AND(AG732&gt;=30,AG732&lt;40),"30-39",AND(AG732&gt;=20,AG732&lt;30),"20-29")</f>
        <v>30-39</v>
      </c>
      <c r="B732" s="1" t="str" cm="1">
        <f t="array" ref="B732">_xlfn.IFS(AO732=1,$AO$1,AP732=1,$AP$1,AQ732=1,$AQ$1,AR732=1,$AR$1,AS732=1,$AS$1)</f>
        <v>Master</v>
      </c>
      <c r="C732" s="1" t="str" cm="1">
        <f t="array" ref="C732">_xlfn.IFS(AJ732=1,$AJ$1,AK732=1,$AK$1,AL732=1,$AL$1,AM732=1,$AM$1,AN732=1,$AN$1)</f>
        <v>Married</v>
      </c>
      <c r="D732" s="1">
        <v>1</v>
      </c>
      <c r="E732" s="1">
        <v>0</v>
      </c>
      <c r="F732" s="1" t="str" cm="1">
        <f t="array" ref="F732">_xlfn.IFS(AV732&lt;43783,"1.Low Income",AND(AV732&gt;=43783,AV732&lt;=64856),"2.Mid Income",AV732&gt;64856,"3.High Income")</f>
        <v>2.Mid Income</v>
      </c>
      <c r="G732" s="1" t="str" cm="1">
        <f t="array" ref="G732">_xlfn.IFS(AU732&lt;=30,"&lt;1 month",AND(AU732&gt;30,AU732&lt;=60),"1-2months",AU732&gt;60,"2months +")</f>
        <v>2months +</v>
      </c>
      <c r="H732" s="1" t="str" cm="1">
        <f t="array" ref="H732">_xlfn.IFS(AT732&lt;5,"&lt;5times",AND(AT732&gt;=5,AT732&lt;=10),"05-10times",AND(AT732&gt;=11,AT732&lt;=15),"11-15times",AT732&gt;=16,"16times or more")</f>
        <v>&lt;5times</v>
      </c>
      <c r="I732" s="1" t="s">
        <v>99</v>
      </c>
      <c r="J732" s="1" t="str">
        <f t="shared" si="23"/>
        <v>7-8 years</v>
      </c>
      <c r="K732" s="2">
        <v>25</v>
      </c>
      <c r="L732" s="2">
        <v>4</v>
      </c>
      <c r="M732" s="2">
        <v>9</v>
      </c>
      <c r="N732" s="2">
        <v>6</v>
      </c>
      <c r="O732" s="2">
        <v>8</v>
      </c>
      <c r="P732" s="2">
        <v>32</v>
      </c>
      <c r="Q732" s="8">
        <v>0</v>
      </c>
      <c r="R732" s="8">
        <v>0</v>
      </c>
      <c r="S732" s="8">
        <v>0</v>
      </c>
      <c r="T732" s="8">
        <v>0</v>
      </c>
      <c r="U732" s="8">
        <v>0</v>
      </c>
      <c r="V732" s="8">
        <v>0</v>
      </c>
      <c r="W732" s="6">
        <v>3</v>
      </c>
      <c r="X732" s="6">
        <v>2</v>
      </c>
      <c r="Y732" s="6">
        <v>1</v>
      </c>
      <c r="Z732" s="6">
        <v>3</v>
      </c>
      <c r="AB732" s="1">
        <v>27</v>
      </c>
      <c r="AC732" s="1">
        <v>17</v>
      </c>
      <c r="AD732" s="1">
        <v>0</v>
      </c>
      <c r="AE732" s="1">
        <v>3</v>
      </c>
      <c r="AF732" s="1">
        <v>11</v>
      </c>
      <c r="AG732" s="1">
        <v>37</v>
      </c>
      <c r="AH732" s="1">
        <v>2609</v>
      </c>
      <c r="AI732" s="11">
        <f t="shared" si="22"/>
        <v>7.1479452054794521</v>
      </c>
      <c r="AJ732" s="1">
        <v>0</v>
      </c>
      <c r="AK732" s="1">
        <v>1</v>
      </c>
      <c r="AL732" s="1">
        <v>0</v>
      </c>
      <c r="AM732" s="1">
        <v>0</v>
      </c>
      <c r="AN732" s="1">
        <v>0</v>
      </c>
      <c r="AO732" s="1">
        <v>0</v>
      </c>
      <c r="AP732" s="1">
        <v>0</v>
      </c>
      <c r="AQ732" s="1">
        <v>0</v>
      </c>
      <c r="AR732" s="1">
        <v>1</v>
      </c>
      <c r="AS732" s="1">
        <v>0</v>
      </c>
      <c r="AT732" s="1">
        <v>4</v>
      </c>
      <c r="AU732" s="1">
        <v>94</v>
      </c>
      <c r="AV732" s="1">
        <v>63915</v>
      </c>
    </row>
    <row r="733" spans="1:48" s="1" customFormat="1" x14ac:dyDescent="0.25">
      <c r="A733" s="1" t="str" cm="1">
        <f t="array" ref="A733">_xlfn.IFS(AG733&gt;=70,"70 and Older",AND(AG733&gt;=60,AG733&lt;70),"60-69",AND(AG733&gt;=50,AG733&lt;60),"50-59",AND(AG733&gt;=40,AG733&lt;50),"40-49",AND(AG733&gt;=30,AG733&lt;40),"30-39",AND(AG733&gt;=20,AG733&lt;30),"20-29")</f>
        <v>50-59</v>
      </c>
      <c r="B733" s="1" t="str" cm="1">
        <f t="array" ref="B733">_xlfn.IFS(AO733=1,$AO$1,AP733=1,$AP$1,AQ733=1,$AQ$1,AR733=1,$AR$1,AS733=1,$AS$1)</f>
        <v>Graduation</v>
      </c>
      <c r="C733" s="1" t="str" cm="1">
        <f t="array" ref="C733">_xlfn.IFS(AJ733=1,$AJ$1,AK733=1,$AK$1,AL733=1,$AL$1,AM733=1,$AM$1,AN733=1,$AN$1)</f>
        <v>Single</v>
      </c>
      <c r="D733" s="1">
        <v>0</v>
      </c>
      <c r="E733" s="1">
        <v>1</v>
      </c>
      <c r="F733" s="1" t="str" cm="1">
        <f t="array" ref="F733">_xlfn.IFS(AV733&lt;43783,"1.Low Income",AND(AV733&gt;=43783,AV733&lt;=64856),"2.Mid Income",AV733&gt;64856,"3.High Income")</f>
        <v>2.Mid Income</v>
      </c>
      <c r="G733" s="1" t="str" cm="1">
        <f t="array" ref="G733">_xlfn.IFS(AU733&lt;=30,"&lt;1 month",AND(AU733&gt;30,AU733&lt;=60),"1-2months",AU733&gt;60,"2months +")</f>
        <v>&lt;1 month</v>
      </c>
      <c r="H733" s="1" t="str" cm="1">
        <f t="array" ref="H733">_xlfn.IFS(AT733&lt;5,"&lt;5times",AND(AT733&gt;=5,AT733&lt;=10),"05-10times",AND(AT733&gt;=11,AT733&lt;=15),"11-15times",AT733&gt;=16,"16times or more")</f>
        <v>05-10times</v>
      </c>
      <c r="I733" s="1" t="s">
        <v>99</v>
      </c>
      <c r="J733" s="1" t="str">
        <f t="shared" si="23"/>
        <v>7-8 years</v>
      </c>
      <c r="K733" s="2">
        <v>91</v>
      </c>
      <c r="L733" s="2">
        <v>3</v>
      </c>
      <c r="M733" s="2">
        <v>52</v>
      </c>
      <c r="N733" s="2">
        <v>2</v>
      </c>
      <c r="O733" s="2">
        <v>1</v>
      </c>
      <c r="P733" s="2">
        <v>31</v>
      </c>
      <c r="Q733" s="8">
        <v>0</v>
      </c>
      <c r="R733" s="8">
        <v>0</v>
      </c>
      <c r="S733" s="8">
        <v>0</v>
      </c>
      <c r="T733" s="8">
        <v>0</v>
      </c>
      <c r="U733" s="8">
        <v>0</v>
      </c>
      <c r="V733" s="8">
        <v>1</v>
      </c>
      <c r="W733" s="6">
        <v>3</v>
      </c>
      <c r="X733" s="6">
        <v>4</v>
      </c>
      <c r="Y733" s="6">
        <v>0</v>
      </c>
      <c r="Z733" s="6">
        <v>4</v>
      </c>
      <c r="AB733" s="1">
        <v>125</v>
      </c>
      <c r="AC733" s="1">
        <v>73</v>
      </c>
      <c r="AD733" s="1">
        <v>0</v>
      </c>
      <c r="AE733" s="1">
        <v>3</v>
      </c>
      <c r="AF733" s="1">
        <v>11</v>
      </c>
      <c r="AG733" s="1">
        <v>59</v>
      </c>
      <c r="AH733" s="1">
        <v>2609</v>
      </c>
      <c r="AI733" s="11">
        <f t="shared" si="22"/>
        <v>7.1479452054794521</v>
      </c>
      <c r="AJ733" s="1">
        <v>0</v>
      </c>
      <c r="AK733" s="1">
        <v>0</v>
      </c>
      <c r="AL733" s="1">
        <v>1</v>
      </c>
      <c r="AM733" s="1">
        <v>0</v>
      </c>
      <c r="AN733" s="1">
        <v>0</v>
      </c>
      <c r="AO733" s="1">
        <v>0</v>
      </c>
      <c r="AP733" s="1">
        <v>0</v>
      </c>
      <c r="AQ733" s="1">
        <v>1</v>
      </c>
      <c r="AR733" s="1">
        <v>0</v>
      </c>
      <c r="AS733" s="1">
        <v>0</v>
      </c>
      <c r="AT733" s="1">
        <v>5</v>
      </c>
      <c r="AU733" s="1">
        <v>28</v>
      </c>
      <c r="AV733" s="1">
        <v>62335</v>
      </c>
    </row>
    <row r="734" spans="1:48" s="1" customFormat="1" x14ac:dyDescent="0.25">
      <c r="A734" s="1" t="str" cm="1">
        <f t="array" ref="A734">_xlfn.IFS(AG734&gt;=70,"70 and Older",AND(AG734&gt;=60,AG734&lt;70),"60-69",AND(AG734&gt;=50,AG734&lt;60),"50-59",AND(AG734&gt;=40,AG734&lt;50),"40-49",AND(AG734&gt;=30,AG734&lt;40),"30-39",AND(AG734&gt;=20,AG734&lt;30),"20-29")</f>
        <v>50-59</v>
      </c>
      <c r="B734" s="1" t="str" cm="1">
        <f t="array" ref="B734">_xlfn.IFS(AO734=1,$AO$1,AP734=1,$AP$1,AQ734=1,$AQ$1,AR734=1,$AR$1,AS734=1,$AS$1)</f>
        <v>Graduation</v>
      </c>
      <c r="C734" s="1" t="str" cm="1">
        <f t="array" ref="C734">_xlfn.IFS(AJ734=1,$AJ$1,AK734=1,$AK$1,AL734=1,$AL$1,AM734=1,$AM$1,AN734=1,$AN$1)</f>
        <v>Together</v>
      </c>
      <c r="D734" s="1">
        <v>1</v>
      </c>
      <c r="E734" s="1">
        <v>0</v>
      </c>
      <c r="F734" s="1" t="str" cm="1">
        <f t="array" ref="F734">_xlfn.IFS(AV734&lt;43783,"1.Low Income",AND(AV734&gt;=43783,AV734&lt;=64856),"2.Mid Income",AV734&gt;64856,"3.High Income")</f>
        <v>2.Mid Income</v>
      </c>
      <c r="G734" s="1" t="str" cm="1">
        <f t="array" ref="G734">_xlfn.IFS(AU734&lt;=30,"&lt;1 month",AND(AU734&gt;30,AU734&lt;=60),"1-2months",AU734&gt;60,"2months +")</f>
        <v>2months +</v>
      </c>
      <c r="H734" s="1" t="str" cm="1">
        <f t="array" ref="H734">_xlfn.IFS(AT734&lt;5,"&lt;5times",AND(AT734&gt;=5,AT734&lt;=10),"05-10times",AND(AT734&gt;=11,AT734&lt;=15),"11-15times",AT734&gt;=16,"16times or more")</f>
        <v>05-10times</v>
      </c>
      <c r="I734" s="1" t="s">
        <v>99</v>
      </c>
      <c r="J734" s="1" t="str">
        <f t="shared" si="23"/>
        <v>7-8 years</v>
      </c>
      <c r="K734" s="2">
        <v>25</v>
      </c>
      <c r="L734" s="2">
        <v>6</v>
      </c>
      <c r="M734" s="2">
        <v>25</v>
      </c>
      <c r="N734" s="2">
        <v>6</v>
      </c>
      <c r="O734" s="2">
        <v>0</v>
      </c>
      <c r="P734" s="2">
        <v>0</v>
      </c>
      <c r="Q734" s="8">
        <v>0</v>
      </c>
      <c r="R734" s="8">
        <v>0</v>
      </c>
      <c r="S734" s="8">
        <v>0</v>
      </c>
      <c r="T734" s="8">
        <v>0</v>
      </c>
      <c r="U734" s="8">
        <v>0</v>
      </c>
      <c r="V734" s="8">
        <v>0</v>
      </c>
      <c r="W734" s="6">
        <v>2</v>
      </c>
      <c r="X734" s="6">
        <v>2</v>
      </c>
      <c r="Y734" s="6">
        <v>0</v>
      </c>
      <c r="Z734" s="6">
        <v>3</v>
      </c>
      <c r="AB734" s="1">
        <v>17</v>
      </c>
      <c r="AC734" s="1">
        <v>13</v>
      </c>
      <c r="AD734" s="1">
        <v>0</v>
      </c>
      <c r="AE734" s="1">
        <v>3</v>
      </c>
      <c r="AF734" s="1">
        <v>11</v>
      </c>
      <c r="AG734" s="1">
        <v>52</v>
      </c>
      <c r="AH734" s="1">
        <v>2609</v>
      </c>
      <c r="AI734" s="11">
        <f t="shared" si="22"/>
        <v>7.1479452054794521</v>
      </c>
      <c r="AJ734" s="1">
        <v>0</v>
      </c>
      <c r="AK734" s="1">
        <v>0</v>
      </c>
      <c r="AL734" s="1">
        <v>0</v>
      </c>
      <c r="AM734" s="1">
        <v>1</v>
      </c>
      <c r="AN734" s="1">
        <v>0</v>
      </c>
      <c r="AO734" s="1">
        <v>0</v>
      </c>
      <c r="AP734" s="1">
        <v>0</v>
      </c>
      <c r="AQ734" s="1">
        <v>1</v>
      </c>
      <c r="AR734" s="1">
        <v>0</v>
      </c>
      <c r="AS734" s="1">
        <v>0</v>
      </c>
      <c r="AT734" s="1">
        <v>5</v>
      </c>
      <c r="AU734" s="1">
        <v>94</v>
      </c>
      <c r="AV734" s="1">
        <v>61787</v>
      </c>
    </row>
    <row r="735" spans="1:48" s="1" customFormat="1" x14ac:dyDescent="0.25">
      <c r="A735" s="1" t="str" cm="1">
        <f t="array" ref="A735">_xlfn.IFS(AG735&gt;=70,"70 and Older",AND(AG735&gt;=60,AG735&lt;70),"60-69",AND(AG735&gt;=50,AG735&lt;60),"50-59",AND(AG735&gt;=40,AG735&lt;50),"40-49",AND(AG735&gt;=30,AG735&lt;40),"30-39",AND(AG735&gt;=20,AG735&lt;30),"20-29")</f>
        <v>30-39</v>
      </c>
      <c r="B735" s="1" t="str" cm="1">
        <f t="array" ref="B735">_xlfn.IFS(AO735=1,$AO$1,AP735=1,$AP$1,AQ735=1,$AQ$1,AR735=1,$AR$1,AS735=1,$AS$1)</f>
        <v>Master</v>
      </c>
      <c r="C735" s="1" t="str" cm="1">
        <f t="array" ref="C735">_xlfn.IFS(AJ735=1,$AJ$1,AK735=1,$AK$1,AL735=1,$AL$1,AM735=1,$AM$1,AN735=1,$AN$1)</f>
        <v>Married</v>
      </c>
      <c r="D735" s="1">
        <v>1</v>
      </c>
      <c r="E735" s="1">
        <v>1</v>
      </c>
      <c r="F735" s="1" t="str" cm="1">
        <f t="array" ref="F735">_xlfn.IFS(AV735&lt;43783,"1.Low Income",AND(AV735&gt;=43783,AV735&lt;=64856),"2.Mid Income",AV735&gt;64856,"3.High Income")</f>
        <v>2.Mid Income</v>
      </c>
      <c r="G735" s="1" t="str" cm="1">
        <f t="array" ref="G735">_xlfn.IFS(AU735&lt;=30,"&lt;1 month",AND(AU735&gt;30,AU735&lt;=60),"1-2months",AU735&gt;60,"2months +")</f>
        <v>&lt;1 month</v>
      </c>
      <c r="H735" s="1" t="str" cm="1">
        <f t="array" ref="H735">_xlfn.IFS(AT735&lt;5,"&lt;5times",AND(AT735&gt;=5,AT735&lt;=10),"05-10times",AND(AT735&gt;=11,AT735&lt;=15),"11-15times",AT735&gt;=16,"16times or more")</f>
        <v>05-10times</v>
      </c>
      <c r="I735" s="1" t="s">
        <v>99</v>
      </c>
      <c r="J735" s="1" t="str">
        <f t="shared" si="23"/>
        <v>7-8 years</v>
      </c>
      <c r="K735" s="2">
        <v>14</v>
      </c>
      <c r="L735" s="2">
        <v>3</v>
      </c>
      <c r="M735" s="2">
        <v>21</v>
      </c>
      <c r="N735" s="2">
        <v>2</v>
      </c>
      <c r="O735" s="2">
        <v>1</v>
      </c>
      <c r="P735" s="2">
        <v>28</v>
      </c>
      <c r="Q735" s="8">
        <v>0</v>
      </c>
      <c r="R735" s="8">
        <v>0</v>
      </c>
      <c r="S735" s="8">
        <v>1</v>
      </c>
      <c r="T735" s="8">
        <v>0</v>
      </c>
      <c r="U735" s="8">
        <v>0</v>
      </c>
      <c r="V735" s="8">
        <v>1</v>
      </c>
      <c r="W735" s="6">
        <v>4</v>
      </c>
      <c r="X735" s="6">
        <v>3</v>
      </c>
      <c r="Y735" s="6">
        <v>1</v>
      </c>
      <c r="Z735" s="6">
        <v>2</v>
      </c>
      <c r="AB735" s="1">
        <v>27</v>
      </c>
      <c r="AC735" s="1">
        <v>17</v>
      </c>
      <c r="AD735" s="1">
        <v>0</v>
      </c>
      <c r="AE735" s="1">
        <v>3</v>
      </c>
      <c r="AF735" s="1">
        <v>11</v>
      </c>
      <c r="AG735" s="1">
        <v>37</v>
      </c>
      <c r="AH735" s="1">
        <v>2609</v>
      </c>
      <c r="AI735" s="11">
        <f t="shared" si="22"/>
        <v>7.1479452054794521</v>
      </c>
      <c r="AJ735" s="1">
        <v>0</v>
      </c>
      <c r="AK735" s="1">
        <v>1</v>
      </c>
      <c r="AL735" s="1">
        <v>0</v>
      </c>
      <c r="AM735" s="1">
        <v>0</v>
      </c>
      <c r="AN735" s="1">
        <v>0</v>
      </c>
      <c r="AO735" s="1">
        <v>0</v>
      </c>
      <c r="AP735" s="1">
        <v>0</v>
      </c>
      <c r="AQ735" s="1">
        <v>0</v>
      </c>
      <c r="AR735" s="1">
        <v>1</v>
      </c>
      <c r="AS735" s="1">
        <v>0</v>
      </c>
      <c r="AT735" s="1">
        <v>5</v>
      </c>
      <c r="AU735" s="1">
        <v>17</v>
      </c>
      <c r="AV735" s="1">
        <v>59925</v>
      </c>
    </row>
    <row r="736" spans="1:48" s="1" customFormat="1" x14ac:dyDescent="0.25">
      <c r="A736" s="1" t="str" cm="1">
        <f t="array" ref="A736">_xlfn.IFS(AG736&gt;=70,"70 and Older",AND(AG736&gt;=60,AG736&lt;70),"60-69",AND(AG736&gt;=50,AG736&lt;60),"50-59",AND(AG736&gt;=40,AG736&lt;50),"40-49",AND(AG736&gt;=30,AG736&lt;40),"30-39",AND(AG736&gt;=20,AG736&lt;30),"20-29")</f>
        <v>40-49</v>
      </c>
      <c r="B736" s="1" t="str" cm="1">
        <f t="array" ref="B736">_xlfn.IFS(AO736=1,$AO$1,AP736=1,$AP$1,AQ736=1,$AQ$1,AR736=1,$AR$1,AS736=1,$AS$1)</f>
        <v>Graduation</v>
      </c>
      <c r="C736" s="1" t="str" cm="1">
        <f t="array" ref="C736">_xlfn.IFS(AJ736=1,$AJ$1,AK736=1,$AK$1,AL736=1,$AL$1,AM736=1,$AM$1,AN736=1,$AN$1)</f>
        <v>Single</v>
      </c>
      <c r="D736" s="1">
        <v>0</v>
      </c>
      <c r="E736" s="1">
        <v>0</v>
      </c>
      <c r="F736" s="1" t="str" cm="1">
        <f t="array" ref="F736">_xlfn.IFS(AV736&lt;43783,"1.Low Income",AND(AV736&gt;=43783,AV736&lt;=64856),"2.Mid Income",AV736&gt;64856,"3.High Income")</f>
        <v>3.High Income</v>
      </c>
      <c r="G736" s="1" t="str" cm="1">
        <f t="array" ref="G736">_xlfn.IFS(AU736&lt;=30,"&lt;1 month",AND(AU736&gt;30,AU736&lt;=60),"1-2months",AU736&gt;60,"2months +")</f>
        <v>&lt;1 month</v>
      </c>
      <c r="H736" s="1" t="str" cm="1">
        <f t="array" ref="H736">_xlfn.IFS(AT736&lt;5,"&lt;5times",AND(AT736&gt;=5,AT736&lt;=10),"05-10times",AND(AT736&gt;=11,AT736&lt;=15),"11-15times",AT736&gt;=16,"16times or more")</f>
        <v>&lt;5times</v>
      </c>
      <c r="I736" s="1" t="s">
        <v>99</v>
      </c>
      <c r="J736" s="1" t="str">
        <f t="shared" si="23"/>
        <v>7-8 years</v>
      </c>
      <c r="K736" s="2">
        <v>546</v>
      </c>
      <c r="L736" s="2">
        <v>72</v>
      </c>
      <c r="M736" s="2">
        <v>376</v>
      </c>
      <c r="N736" s="2">
        <v>94</v>
      </c>
      <c r="O736" s="2">
        <v>145</v>
      </c>
      <c r="P736" s="2">
        <v>72</v>
      </c>
      <c r="Q736" s="8">
        <v>0</v>
      </c>
      <c r="R736" s="8">
        <v>0</v>
      </c>
      <c r="S736" s="8">
        <v>0</v>
      </c>
      <c r="T736" s="8">
        <v>1</v>
      </c>
      <c r="U736" s="8">
        <v>0</v>
      </c>
      <c r="V736" s="8">
        <v>0</v>
      </c>
      <c r="W736" s="6">
        <v>1</v>
      </c>
      <c r="X736" s="6">
        <v>5</v>
      </c>
      <c r="Y736" s="6">
        <v>5</v>
      </c>
      <c r="Z736" s="6">
        <v>8</v>
      </c>
      <c r="AB736" s="1">
        <v>1384</v>
      </c>
      <c r="AC736" s="1">
        <v>1290</v>
      </c>
      <c r="AD736" s="1">
        <v>0</v>
      </c>
      <c r="AE736" s="1">
        <v>3</v>
      </c>
      <c r="AF736" s="1">
        <v>11</v>
      </c>
      <c r="AG736" s="1">
        <v>48</v>
      </c>
      <c r="AH736" s="1">
        <v>2608</v>
      </c>
      <c r="AI736" s="11">
        <f t="shared" si="22"/>
        <v>7.1452054794520548</v>
      </c>
      <c r="AJ736" s="1">
        <v>0</v>
      </c>
      <c r="AK736" s="1">
        <v>0</v>
      </c>
      <c r="AL736" s="1">
        <v>1</v>
      </c>
      <c r="AM736" s="1">
        <v>0</v>
      </c>
      <c r="AN736" s="1">
        <v>0</v>
      </c>
      <c r="AO736" s="1">
        <v>0</v>
      </c>
      <c r="AP736" s="1">
        <v>0</v>
      </c>
      <c r="AQ736" s="1">
        <v>1</v>
      </c>
      <c r="AR736" s="1">
        <v>0</v>
      </c>
      <c r="AS736" s="1">
        <v>0</v>
      </c>
      <c r="AT736" s="1">
        <v>2</v>
      </c>
      <c r="AU736" s="1">
        <v>10</v>
      </c>
      <c r="AV736" s="1">
        <v>81380</v>
      </c>
    </row>
    <row r="737" spans="1:49" s="1" customFormat="1" x14ac:dyDescent="0.25">
      <c r="A737" s="1" t="str" cm="1">
        <f t="array" ref="A737">_xlfn.IFS(AG737&gt;=70,"70 and Older",AND(AG737&gt;=60,AG737&lt;70),"60-69",AND(AG737&gt;=50,AG737&lt;60),"50-59",AND(AG737&gt;=40,AG737&lt;50),"40-49",AND(AG737&gt;=30,AG737&lt;40),"30-39",AND(AG737&gt;=20,AG737&lt;30),"20-29")</f>
        <v>60-69</v>
      </c>
      <c r="B737" s="1" t="str" cm="1">
        <f t="array" ref="B737">_xlfn.IFS(AO737=1,$AO$1,AP737=1,$AP$1,AQ737=1,$AQ$1,AR737=1,$AR$1,AS737=1,$AS$1)</f>
        <v>Graduation</v>
      </c>
      <c r="C737" s="1" t="str" cm="1">
        <f t="array" ref="C737">_xlfn.IFS(AJ737=1,$AJ$1,AK737=1,$AK$1,AL737=1,$AL$1,AM737=1,$AM$1,AN737=1,$AN$1)</f>
        <v>Married</v>
      </c>
      <c r="D737" s="1">
        <v>1</v>
      </c>
      <c r="E737" s="1">
        <v>0</v>
      </c>
      <c r="F737" s="1" t="str" cm="1">
        <f t="array" ref="F737">_xlfn.IFS(AV737&lt;43783,"1.Low Income",AND(AV737&gt;=43783,AV737&lt;=64856),"2.Mid Income",AV737&gt;64856,"3.High Income")</f>
        <v>3.High Income</v>
      </c>
      <c r="G737" s="1" t="str" cm="1">
        <f t="array" ref="G737">_xlfn.IFS(AU737&lt;=30,"&lt;1 month",AND(AU737&gt;30,AU737&lt;=60),"1-2months",AU737&gt;60,"2months +")</f>
        <v>&lt;1 month</v>
      </c>
      <c r="H737" s="1" t="str" cm="1">
        <f t="array" ref="H737">_xlfn.IFS(AT737&lt;5,"&lt;5times",AND(AT737&gt;=5,AT737&lt;=10),"05-10times",AND(AT737&gt;=11,AT737&lt;=15),"11-15times",AT737&gt;=16,"16times or more")</f>
        <v>&lt;5times</v>
      </c>
      <c r="I737" s="1" t="s">
        <v>99</v>
      </c>
      <c r="J737" s="1" t="str">
        <f t="shared" si="23"/>
        <v>7-8 years</v>
      </c>
      <c r="K737" s="2">
        <v>37</v>
      </c>
      <c r="L737" s="2">
        <v>0</v>
      </c>
      <c r="M737" s="2">
        <v>7</v>
      </c>
      <c r="N737" s="2">
        <v>3</v>
      </c>
      <c r="O737" s="2">
        <v>0</v>
      </c>
      <c r="P737" s="2">
        <v>3</v>
      </c>
      <c r="Q737" s="8">
        <v>0</v>
      </c>
      <c r="R737" s="8">
        <v>0</v>
      </c>
      <c r="S737" s="8">
        <v>0</v>
      </c>
      <c r="T737" s="8">
        <v>0</v>
      </c>
      <c r="U737" s="8">
        <v>0</v>
      </c>
      <c r="V737" s="8">
        <v>0</v>
      </c>
      <c r="W737" s="6">
        <v>1</v>
      </c>
      <c r="X737" s="6">
        <v>2</v>
      </c>
      <c r="Y737" s="6">
        <v>0</v>
      </c>
      <c r="Z737" s="6">
        <v>3</v>
      </c>
      <c r="AB737" s="1">
        <v>1497</v>
      </c>
      <c r="AC737" s="1">
        <v>1468</v>
      </c>
      <c r="AD737" s="1">
        <v>3</v>
      </c>
      <c r="AE737" s="1">
        <v>3</v>
      </c>
      <c r="AF737" s="1">
        <v>11</v>
      </c>
      <c r="AG737" s="1">
        <v>62</v>
      </c>
      <c r="AH737" s="1">
        <v>2608</v>
      </c>
      <c r="AI737" s="11">
        <f t="shared" si="22"/>
        <v>7.1452054794520548</v>
      </c>
      <c r="AJ737" s="1">
        <v>0</v>
      </c>
      <c r="AK737" s="1">
        <v>1</v>
      </c>
      <c r="AL737" s="1">
        <v>0</v>
      </c>
      <c r="AM737" s="1">
        <v>0</v>
      </c>
      <c r="AN737" s="1">
        <v>0</v>
      </c>
      <c r="AO737" s="1">
        <v>0</v>
      </c>
      <c r="AP737" s="1">
        <v>0</v>
      </c>
      <c r="AQ737" s="1">
        <v>1</v>
      </c>
      <c r="AR737" s="1">
        <v>0</v>
      </c>
      <c r="AS737" s="1">
        <v>0</v>
      </c>
      <c r="AT737" s="1">
        <v>3</v>
      </c>
      <c r="AU737" s="1">
        <v>5</v>
      </c>
      <c r="AV737" s="1">
        <v>73687</v>
      </c>
    </row>
    <row r="738" spans="1:49" s="1" customFormat="1" x14ac:dyDescent="0.25">
      <c r="A738" s="1" t="str" cm="1">
        <f t="array" ref="A738">_xlfn.IFS(AG738&gt;=70,"70 and Older",AND(AG738&gt;=60,AG738&lt;70),"60-69",AND(AG738&gt;=50,AG738&lt;60),"50-59",AND(AG738&gt;=40,AG738&lt;50),"40-49",AND(AG738&gt;=30,AG738&lt;40),"30-39",AND(AG738&gt;=20,AG738&lt;30),"20-29")</f>
        <v>40-49</v>
      </c>
      <c r="B738" s="1" t="str" cm="1">
        <f t="array" ref="B738">_xlfn.IFS(AO738=1,$AO$1,AP738=1,$AP$1,AQ738=1,$AQ$1,AR738=1,$AR$1,AS738=1,$AS$1)</f>
        <v>Graduation</v>
      </c>
      <c r="C738" s="1" t="str" cm="1">
        <f t="array" ref="C738">_xlfn.IFS(AJ738=1,$AJ$1,AK738=1,$AK$1,AL738=1,$AL$1,AM738=1,$AM$1,AN738=1,$AN$1)</f>
        <v>Married</v>
      </c>
      <c r="D738" s="1">
        <v>1</v>
      </c>
      <c r="E738" s="1">
        <v>1</v>
      </c>
      <c r="F738" s="1" t="str" cm="1">
        <f t="array" ref="F738">_xlfn.IFS(AV738&lt;43783,"1.Low Income",AND(AV738&gt;=43783,AV738&lt;=64856),"2.Mid Income",AV738&gt;64856,"3.High Income")</f>
        <v>3.High Income</v>
      </c>
      <c r="G738" s="1" t="str" cm="1">
        <f t="array" ref="G738">_xlfn.IFS(AU738&lt;=30,"&lt;1 month",AND(AU738&gt;30,AU738&lt;=60),"1-2months",AU738&gt;60,"2months +")</f>
        <v>1-2months</v>
      </c>
      <c r="H738" s="1" t="str" cm="1">
        <f t="array" ref="H738">_xlfn.IFS(AT738&lt;5,"&lt;5times",AND(AT738&gt;=5,AT738&lt;=10),"05-10times",AND(AT738&gt;=11,AT738&lt;=15),"11-15times",AT738&gt;=16,"16times or more")</f>
        <v>&lt;5times</v>
      </c>
      <c r="I738" s="1" t="s">
        <v>99</v>
      </c>
      <c r="J738" s="1" t="str">
        <f t="shared" si="23"/>
        <v>7-8 years</v>
      </c>
      <c r="K738" s="2">
        <v>18</v>
      </c>
      <c r="L738" s="2">
        <v>2</v>
      </c>
      <c r="M738" s="2">
        <v>10</v>
      </c>
      <c r="N738" s="2">
        <v>0</v>
      </c>
      <c r="O738" s="2">
        <v>0</v>
      </c>
      <c r="P738" s="2">
        <v>25</v>
      </c>
      <c r="Q738" s="8">
        <v>0</v>
      </c>
      <c r="R738" s="8">
        <v>0</v>
      </c>
      <c r="S738" s="8">
        <v>1</v>
      </c>
      <c r="T738" s="8">
        <v>0</v>
      </c>
      <c r="U738" s="8">
        <v>0</v>
      </c>
      <c r="V738" s="8">
        <v>0</v>
      </c>
      <c r="W738" s="6">
        <v>1</v>
      </c>
      <c r="X738" s="6">
        <v>1</v>
      </c>
      <c r="Y738" s="6">
        <v>1</v>
      </c>
      <c r="Z738" s="6">
        <v>2</v>
      </c>
      <c r="AB738" s="1">
        <v>384</v>
      </c>
      <c r="AC738" s="1">
        <v>334</v>
      </c>
      <c r="AD738" s="1">
        <v>0</v>
      </c>
      <c r="AE738" s="1">
        <v>3</v>
      </c>
      <c r="AF738" s="1">
        <v>11</v>
      </c>
      <c r="AG738" s="1">
        <v>45</v>
      </c>
      <c r="AH738" s="1">
        <v>2607</v>
      </c>
      <c r="AI738" s="11">
        <f t="shared" si="22"/>
        <v>7.1424657534246574</v>
      </c>
      <c r="AJ738" s="1">
        <v>0</v>
      </c>
      <c r="AK738" s="1">
        <v>1</v>
      </c>
      <c r="AL738" s="1">
        <v>0</v>
      </c>
      <c r="AM738" s="1">
        <v>0</v>
      </c>
      <c r="AN738" s="1">
        <v>0</v>
      </c>
      <c r="AO738" s="1">
        <v>0</v>
      </c>
      <c r="AP738" s="1">
        <v>0</v>
      </c>
      <c r="AQ738" s="1">
        <v>1</v>
      </c>
      <c r="AR738" s="1">
        <v>0</v>
      </c>
      <c r="AS738" s="1">
        <v>0</v>
      </c>
      <c r="AT738" s="1">
        <v>4</v>
      </c>
      <c r="AU738" s="1">
        <v>40</v>
      </c>
      <c r="AV738" s="1">
        <v>65487</v>
      </c>
    </row>
    <row r="739" spans="1:49" s="1" customFormat="1" x14ac:dyDescent="0.25">
      <c r="A739" s="1" t="str" cm="1">
        <f t="array" ref="A739">_xlfn.IFS(AG739&gt;=70,"70 and Older",AND(AG739&gt;=60,AG739&lt;70),"60-69",AND(AG739&gt;=50,AG739&lt;60),"50-59",AND(AG739&gt;=40,AG739&lt;50),"40-49",AND(AG739&gt;=30,AG739&lt;40),"30-39",AND(AG739&gt;=20,AG739&lt;30),"20-29")</f>
        <v>50-59</v>
      </c>
      <c r="B739" s="1" t="str" cm="1">
        <f t="array" ref="B739">_xlfn.IFS(AO739=1,$AO$1,AP739=1,$AP$1,AQ739=1,$AQ$1,AR739=1,$AR$1,AS739=1,$AS$1)</f>
        <v>Graduation</v>
      </c>
      <c r="C739" s="1" t="str" cm="1">
        <f t="array" ref="C739">_xlfn.IFS(AJ739=1,$AJ$1,AK739=1,$AK$1,AL739=1,$AL$1,AM739=1,$AM$1,AN739=1,$AN$1)</f>
        <v>Together</v>
      </c>
      <c r="D739" s="1">
        <v>0</v>
      </c>
      <c r="E739" s="1">
        <v>0</v>
      </c>
      <c r="F739" s="1" t="str" cm="1">
        <f t="array" ref="F739">_xlfn.IFS(AV739&lt;43783,"1.Low Income",AND(AV739&gt;=43783,AV739&lt;=64856),"2.Mid Income",AV739&gt;64856,"3.High Income")</f>
        <v>3.High Income</v>
      </c>
      <c r="G739" s="1" t="str" cm="1">
        <f t="array" ref="G739">_xlfn.IFS(AU739&lt;=30,"&lt;1 month",AND(AU739&gt;30,AU739&lt;=60),"1-2months",AU739&gt;60,"2months +")</f>
        <v>2months +</v>
      </c>
      <c r="H739" s="1" t="str" cm="1">
        <f t="array" ref="H739">_xlfn.IFS(AT739&lt;5,"&lt;5times",AND(AT739&gt;=5,AT739&lt;=10),"05-10times",AND(AT739&gt;=11,AT739&lt;=15),"11-15times",AT739&gt;=16,"16times or more")</f>
        <v>&lt;5times</v>
      </c>
      <c r="I739" s="1" t="s">
        <v>99</v>
      </c>
      <c r="J739" s="1" t="str">
        <f t="shared" si="23"/>
        <v>7-8 years</v>
      </c>
      <c r="K739" s="2">
        <v>272</v>
      </c>
      <c r="L739" s="2">
        <v>7</v>
      </c>
      <c r="M739" s="2">
        <v>80</v>
      </c>
      <c r="N739" s="2">
        <v>20</v>
      </c>
      <c r="O739" s="2">
        <v>7</v>
      </c>
      <c r="P739" s="2">
        <v>11</v>
      </c>
      <c r="Q739" s="8">
        <v>0</v>
      </c>
      <c r="R739" s="8">
        <v>0</v>
      </c>
      <c r="S739" s="8">
        <v>0</v>
      </c>
      <c r="T739" s="8">
        <v>0</v>
      </c>
      <c r="U739" s="8">
        <v>0</v>
      </c>
      <c r="V739" s="8">
        <v>0</v>
      </c>
      <c r="W739" s="6">
        <v>1</v>
      </c>
      <c r="X739" s="6">
        <v>4</v>
      </c>
      <c r="Y739" s="6">
        <v>4</v>
      </c>
      <c r="Z739" s="6">
        <v>6</v>
      </c>
      <c r="AB739" s="1">
        <v>1489</v>
      </c>
      <c r="AC739" s="1">
        <v>1416</v>
      </c>
      <c r="AD739" s="1">
        <v>0</v>
      </c>
      <c r="AE739" s="1">
        <v>3</v>
      </c>
      <c r="AF739" s="1">
        <v>11</v>
      </c>
      <c r="AG739" s="1">
        <v>50</v>
      </c>
      <c r="AH739" s="1">
        <v>2606</v>
      </c>
      <c r="AI739" s="11">
        <f t="shared" si="22"/>
        <v>7.13972602739726</v>
      </c>
      <c r="AJ739" s="1">
        <v>0</v>
      </c>
      <c r="AK739" s="1">
        <v>0</v>
      </c>
      <c r="AL739" s="1">
        <v>0</v>
      </c>
      <c r="AM739" s="1">
        <v>1</v>
      </c>
      <c r="AN739" s="1">
        <v>0</v>
      </c>
      <c r="AO739" s="1">
        <v>0</v>
      </c>
      <c r="AP739" s="1">
        <v>0</v>
      </c>
      <c r="AQ739" s="1">
        <v>1</v>
      </c>
      <c r="AR739" s="1">
        <v>0</v>
      </c>
      <c r="AS739" s="1">
        <v>0</v>
      </c>
      <c r="AT739" s="1">
        <v>1</v>
      </c>
      <c r="AU739" s="1">
        <v>86</v>
      </c>
      <c r="AV739" s="1">
        <v>83837</v>
      </c>
    </row>
    <row r="740" spans="1:49" s="1" customFormat="1" x14ac:dyDescent="0.25">
      <c r="A740" s="1" t="str" cm="1">
        <f t="array" ref="A740">_xlfn.IFS(AG740&gt;=70,"70 and Older",AND(AG740&gt;=60,AG740&lt;70),"60-69",AND(AG740&gt;=50,AG740&lt;60),"50-59",AND(AG740&gt;=40,AG740&lt;50),"40-49",AND(AG740&gt;=30,AG740&lt;40),"30-39",AND(AG740&gt;=20,AG740&lt;30),"20-29")</f>
        <v>60-69</v>
      </c>
      <c r="B740" s="1" t="str" cm="1">
        <f t="array" ref="B740">_xlfn.IFS(AO740=1,$AO$1,AP740=1,$AP$1,AQ740=1,$AQ$1,AR740=1,$AR$1,AS740=1,$AS$1)</f>
        <v>Graduation</v>
      </c>
      <c r="C740" s="1" t="str" cm="1">
        <f t="array" ref="C740">_xlfn.IFS(AJ740=1,$AJ$1,AK740=1,$AK$1,AL740=1,$AL$1,AM740=1,$AM$1,AN740=1,$AN$1)</f>
        <v>Married</v>
      </c>
      <c r="D740" s="1">
        <v>0</v>
      </c>
      <c r="E740" s="1">
        <v>1</v>
      </c>
      <c r="F740" s="1" t="str" cm="1">
        <f t="array" ref="F740">_xlfn.IFS(AV740&lt;43783,"1.Low Income",AND(AV740&gt;=43783,AV740&lt;=64856),"2.Mid Income",AV740&gt;64856,"3.High Income")</f>
        <v>3.High Income</v>
      </c>
      <c r="G740" s="1" t="str" cm="1">
        <f t="array" ref="G740">_xlfn.IFS(AU740&lt;=30,"&lt;1 month",AND(AU740&gt;30,AU740&lt;=60),"1-2months",AU740&gt;60,"2months +")</f>
        <v>1-2months</v>
      </c>
      <c r="H740" s="1" t="str" cm="1">
        <f t="array" ref="H740">_xlfn.IFS(AT740&lt;5,"&lt;5times",AND(AT740&gt;=5,AT740&lt;=10),"05-10times",AND(AT740&gt;=11,AT740&lt;=15),"11-15times",AT740&gt;=16,"16times or more")</f>
        <v>&lt;5times</v>
      </c>
      <c r="I740" s="1" t="s">
        <v>99</v>
      </c>
      <c r="J740" s="1" t="str">
        <f t="shared" si="23"/>
        <v>7-8 years</v>
      </c>
      <c r="K740" s="2">
        <v>543</v>
      </c>
      <c r="L740" s="2">
        <v>10</v>
      </c>
      <c r="M740" s="2">
        <v>205</v>
      </c>
      <c r="N740" s="2">
        <v>160</v>
      </c>
      <c r="O740" s="2">
        <v>143</v>
      </c>
      <c r="P740" s="2">
        <v>82</v>
      </c>
      <c r="Q740" s="8">
        <v>0</v>
      </c>
      <c r="R740" s="8">
        <v>0</v>
      </c>
      <c r="S740" s="8">
        <v>0</v>
      </c>
      <c r="T740" s="8">
        <v>0</v>
      </c>
      <c r="U740" s="8">
        <v>0</v>
      </c>
      <c r="V740" s="8">
        <v>1</v>
      </c>
      <c r="W740" s="6">
        <v>1</v>
      </c>
      <c r="X740" s="6">
        <v>6</v>
      </c>
      <c r="Y740" s="6">
        <v>3</v>
      </c>
      <c r="Z740" s="6">
        <v>6</v>
      </c>
      <c r="AB740" s="1">
        <v>801</v>
      </c>
      <c r="AC740" s="1">
        <v>701</v>
      </c>
      <c r="AD740" s="1">
        <v>0</v>
      </c>
      <c r="AE740" s="1">
        <v>3</v>
      </c>
      <c r="AF740" s="1">
        <v>11</v>
      </c>
      <c r="AG740" s="1">
        <v>69</v>
      </c>
      <c r="AH740" s="1">
        <v>2606</v>
      </c>
      <c r="AI740" s="11">
        <f t="shared" si="22"/>
        <v>7.13972602739726</v>
      </c>
      <c r="AJ740" s="1">
        <v>0</v>
      </c>
      <c r="AK740" s="1">
        <v>1</v>
      </c>
      <c r="AL740" s="1">
        <v>0</v>
      </c>
      <c r="AM740" s="1">
        <v>0</v>
      </c>
      <c r="AN740" s="1">
        <v>0</v>
      </c>
      <c r="AO740" s="1">
        <v>0</v>
      </c>
      <c r="AP740" s="1">
        <v>0</v>
      </c>
      <c r="AQ740" s="1">
        <v>1</v>
      </c>
      <c r="AR740" s="1">
        <v>0</v>
      </c>
      <c r="AS740" s="1">
        <v>0</v>
      </c>
      <c r="AT740" s="1">
        <v>2</v>
      </c>
      <c r="AU740" s="1">
        <v>36</v>
      </c>
      <c r="AV740" s="1">
        <v>81975</v>
      </c>
    </row>
    <row r="741" spans="1:49" s="1" customFormat="1" x14ac:dyDescent="0.25">
      <c r="A741" s="1" t="str" cm="1">
        <f t="array" ref="A741">_xlfn.IFS(AG741&gt;=70,"70 and Older",AND(AG741&gt;=60,AG741&lt;70),"60-69",AND(AG741&gt;=50,AG741&lt;60),"50-59",AND(AG741&gt;=40,AG741&lt;50),"40-49",AND(AG741&gt;=30,AG741&lt;40),"30-39",AND(AG741&gt;=20,AG741&lt;30),"20-29")</f>
        <v>50-59</v>
      </c>
      <c r="B741" s="1" t="str" cm="1">
        <f t="array" ref="B741">_xlfn.IFS(AO741=1,$AO$1,AP741=1,$AP$1,AQ741=1,$AQ$1,AR741=1,$AR$1,AS741=1,$AS$1)</f>
        <v>PhD</v>
      </c>
      <c r="C741" s="1" t="str" cm="1">
        <f t="array" ref="C741">_xlfn.IFS(AJ741=1,$AJ$1,AK741=1,$AK$1,AL741=1,$AL$1,AM741=1,$AM$1,AN741=1,$AN$1)</f>
        <v>Married</v>
      </c>
      <c r="D741" s="1">
        <v>1</v>
      </c>
      <c r="E741" s="1">
        <v>0</v>
      </c>
      <c r="F741" s="1" t="str" cm="1">
        <f t="array" ref="F741">_xlfn.IFS(AV741&lt;43783,"1.Low Income",AND(AV741&gt;=43783,AV741&lt;=64856),"2.Mid Income",AV741&gt;64856,"3.High Income")</f>
        <v>3.High Income</v>
      </c>
      <c r="G741" s="1" t="str" cm="1">
        <f t="array" ref="G741">_xlfn.IFS(AU741&lt;=30,"&lt;1 month",AND(AU741&gt;30,AU741&lt;=60),"1-2months",AU741&gt;60,"2months +")</f>
        <v>2months +</v>
      </c>
      <c r="H741" s="1" t="str" cm="1">
        <f t="array" ref="H741">_xlfn.IFS(AT741&lt;5,"&lt;5times",AND(AT741&gt;=5,AT741&lt;=10),"05-10times",AND(AT741&gt;=11,AT741&lt;=15),"11-15times",AT741&gt;=16,"16times or more")</f>
        <v>&lt;5times</v>
      </c>
      <c r="I741" s="1" t="s">
        <v>99</v>
      </c>
      <c r="J741" s="1" t="str">
        <f t="shared" si="23"/>
        <v>7-8 years</v>
      </c>
      <c r="K741" s="2">
        <v>174</v>
      </c>
      <c r="L741" s="2">
        <v>77</v>
      </c>
      <c r="M741" s="2">
        <v>203</v>
      </c>
      <c r="N741" s="2">
        <v>6</v>
      </c>
      <c r="O741" s="2">
        <v>24</v>
      </c>
      <c r="P741" s="2">
        <v>97</v>
      </c>
      <c r="Q741" s="8">
        <v>0</v>
      </c>
      <c r="R741" s="8">
        <v>0</v>
      </c>
      <c r="S741" s="8">
        <v>0</v>
      </c>
      <c r="T741" s="8">
        <v>0</v>
      </c>
      <c r="U741" s="8">
        <v>0</v>
      </c>
      <c r="V741" s="8">
        <v>0</v>
      </c>
      <c r="W741" s="6">
        <v>2</v>
      </c>
      <c r="X741" s="6">
        <v>8</v>
      </c>
      <c r="Y741" s="6">
        <v>1</v>
      </c>
      <c r="Z741" s="6">
        <v>7</v>
      </c>
      <c r="AB741" s="1">
        <v>619</v>
      </c>
      <c r="AC741" s="1">
        <v>536</v>
      </c>
      <c r="AD741" s="1">
        <v>0</v>
      </c>
      <c r="AE741" s="1">
        <v>3</v>
      </c>
      <c r="AF741" s="1">
        <v>11</v>
      </c>
      <c r="AG741" s="1">
        <v>53</v>
      </c>
      <c r="AH741" s="1">
        <v>2606</v>
      </c>
      <c r="AI741" s="11">
        <f t="shared" si="22"/>
        <v>7.13972602739726</v>
      </c>
      <c r="AJ741" s="1">
        <v>0</v>
      </c>
      <c r="AK741" s="1">
        <v>1</v>
      </c>
      <c r="AL741" s="1">
        <v>0</v>
      </c>
      <c r="AM741" s="1">
        <v>0</v>
      </c>
      <c r="AN741" s="1">
        <v>0</v>
      </c>
      <c r="AO741" s="1">
        <v>0</v>
      </c>
      <c r="AP741" s="1">
        <v>0</v>
      </c>
      <c r="AQ741" s="1">
        <v>0</v>
      </c>
      <c r="AR741" s="1">
        <v>0</v>
      </c>
      <c r="AS741" s="1">
        <v>1</v>
      </c>
      <c r="AT741" s="1">
        <v>4</v>
      </c>
      <c r="AU741" s="1">
        <v>77</v>
      </c>
      <c r="AV741" s="1">
        <v>67272</v>
      </c>
    </row>
    <row r="742" spans="1:49" s="1" customFormat="1" x14ac:dyDescent="0.25">
      <c r="A742" s="1" t="str" cm="1">
        <f t="array" ref="A742">_xlfn.IFS(AG742&gt;=70,"70 and Older",AND(AG742&gt;=60,AG742&lt;70),"60-69",AND(AG742&gt;=50,AG742&lt;60),"50-59",AND(AG742&gt;=40,AG742&lt;50),"40-49",AND(AG742&gt;=30,AG742&lt;40),"30-39",AND(AG742&gt;=20,AG742&lt;30),"20-29")</f>
        <v>70 and Older</v>
      </c>
      <c r="B742" s="1" t="str" cm="1">
        <f t="array" ref="B742">_xlfn.IFS(AO742=1,$AO$1,AP742=1,$AP$1,AQ742=1,$AQ$1,AR742=1,$AR$1,AS742=1,$AS$1)</f>
        <v>PhD</v>
      </c>
      <c r="C742" s="1" t="str" cm="1">
        <f t="array" ref="C742">_xlfn.IFS(AJ742=1,$AJ$1,AK742=1,$AK$1,AL742=1,$AL$1,AM742=1,$AM$1,AN742=1,$AN$1)</f>
        <v>Single</v>
      </c>
      <c r="D742" s="1">
        <v>0</v>
      </c>
      <c r="E742" s="1">
        <v>0</v>
      </c>
      <c r="F742" s="1" t="str" cm="1">
        <f t="array" ref="F742">_xlfn.IFS(AV742&lt;43783,"1.Low Income",AND(AV742&gt;=43783,AV742&lt;=64856),"2.Mid Income",AV742&gt;64856,"3.High Income")</f>
        <v>2.Mid Income</v>
      </c>
      <c r="G742" s="1" t="str" cm="1">
        <f t="array" ref="G742">_xlfn.IFS(AU742&lt;=30,"&lt;1 month",AND(AU742&gt;30,AU742&lt;=60),"1-2months",AU742&gt;60,"2months +")</f>
        <v>1-2months</v>
      </c>
      <c r="H742" s="1" t="str" cm="1">
        <f t="array" ref="H742">_xlfn.IFS(AT742&lt;5,"&lt;5times",AND(AT742&gt;=5,AT742&lt;=10),"05-10times",AND(AT742&gt;=11,AT742&lt;=15),"11-15times",AT742&gt;=16,"16times or more")</f>
        <v>&lt;5times</v>
      </c>
      <c r="I742" s="1" t="s">
        <v>99</v>
      </c>
      <c r="J742" s="1" t="str">
        <f t="shared" si="23"/>
        <v>7-8 years</v>
      </c>
      <c r="K742" s="2">
        <v>6</v>
      </c>
      <c r="L742" s="2">
        <v>4</v>
      </c>
      <c r="M742" s="2">
        <v>25</v>
      </c>
      <c r="N742" s="2">
        <v>15</v>
      </c>
      <c r="O742" s="2">
        <v>12</v>
      </c>
      <c r="P742" s="2">
        <v>13</v>
      </c>
      <c r="Q742" s="8">
        <v>0</v>
      </c>
      <c r="R742" s="8">
        <v>0</v>
      </c>
      <c r="S742" s="8">
        <v>0</v>
      </c>
      <c r="T742" s="8">
        <v>0</v>
      </c>
      <c r="U742" s="8">
        <v>0</v>
      </c>
      <c r="V742" s="8">
        <v>0</v>
      </c>
      <c r="W742" s="6">
        <v>2</v>
      </c>
      <c r="X742" s="6">
        <v>2</v>
      </c>
      <c r="Y742" s="6">
        <v>1</v>
      </c>
      <c r="Z742" s="6">
        <v>3</v>
      </c>
      <c r="AB742" s="1">
        <v>55</v>
      </c>
      <c r="AC742" s="1">
        <v>53</v>
      </c>
      <c r="AD742" s="1">
        <v>0</v>
      </c>
      <c r="AE742" s="1">
        <v>3</v>
      </c>
      <c r="AF742" s="1">
        <v>11</v>
      </c>
      <c r="AG742" s="1">
        <v>71</v>
      </c>
      <c r="AH742" s="1">
        <v>2606</v>
      </c>
      <c r="AI742" s="11">
        <f t="shared" si="22"/>
        <v>7.13972602739726</v>
      </c>
      <c r="AJ742" s="1">
        <v>0</v>
      </c>
      <c r="AK742" s="1">
        <v>0</v>
      </c>
      <c r="AL742" s="1">
        <v>1</v>
      </c>
      <c r="AM742" s="1">
        <v>0</v>
      </c>
      <c r="AN742" s="1">
        <v>0</v>
      </c>
      <c r="AO742" s="1">
        <v>0</v>
      </c>
      <c r="AP742" s="1">
        <v>0</v>
      </c>
      <c r="AQ742" s="1">
        <v>0</v>
      </c>
      <c r="AR742" s="1">
        <v>0</v>
      </c>
      <c r="AS742" s="1">
        <v>1</v>
      </c>
      <c r="AT742" s="1">
        <v>4</v>
      </c>
      <c r="AU742" s="1">
        <v>51</v>
      </c>
      <c r="AV742" s="1">
        <v>63841</v>
      </c>
    </row>
    <row r="743" spans="1:49" s="1" customFormat="1" x14ac:dyDescent="0.25">
      <c r="A743" s="1" t="str" cm="1">
        <f t="array" ref="A743">_xlfn.IFS(AG743&gt;=70,"70 and Older",AND(AG743&gt;=60,AG743&lt;70),"60-69",AND(AG743&gt;=50,AG743&lt;60),"50-59",AND(AG743&gt;=40,AG743&lt;50),"40-49",AND(AG743&gt;=30,AG743&lt;40),"30-39",AND(AG743&gt;=20,AG743&lt;30),"20-29")</f>
        <v>40-49</v>
      </c>
      <c r="B743" s="1" t="str" cm="1">
        <f t="array" ref="B743">_xlfn.IFS(AO743=1,$AO$1,AP743=1,$AP$1,AQ743=1,$AQ$1,AR743=1,$AR$1,AS743=1,$AS$1)</f>
        <v>Graduation</v>
      </c>
      <c r="C743" s="1" t="str" cm="1">
        <f t="array" ref="C743">_xlfn.IFS(AJ743=1,$AJ$1,AK743=1,$AK$1,AL743=1,$AL$1,AM743=1,$AM$1,AN743=1,$AN$1)</f>
        <v>Together</v>
      </c>
      <c r="D743" s="1">
        <v>1</v>
      </c>
      <c r="E743" s="1">
        <v>0</v>
      </c>
      <c r="F743" s="1" t="str" cm="1">
        <f t="array" ref="F743">_xlfn.IFS(AV743&lt;43783,"1.Low Income",AND(AV743&gt;=43783,AV743&lt;=64856),"2.Mid Income",AV743&gt;64856,"3.High Income")</f>
        <v>2.Mid Income</v>
      </c>
      <c r="G743" s="1" t="str" cm="1">
        <f t="array" ref="G743">_xlfn.IFS(AU743&lt;=30,"&lt;1 month",AND(AU743&gt;30,AU743&lt;=60),"1-2months",AU743&gt;60,"2months +")</f>
        <v>&lt;1 month</v>
      </c>
      <c r="H743" s="1" t="str" cm="1">
        <f t="array" ref="H743">_xlfn.IFS(AT743&lt;5,"&lt;5times",AND(AT743&gt;=5,AT743&lt;=10),"05-10times",AND(AT743&gt;=11,AT743&lt;=15),"11-15times",AT743&gt;=16,"16times or more")</f>
        <v>05-10times</v>
      </c>
      <c r="I743" s="1" t="s">
        <v>99</v>
      </c>
      <c r="J743" s="1" t="str">
        <f t="shared" si="23"/>
        <v>7-8 years</v>
      </c>
      <c r="K743" s="2">
        <v>9</v>
      </c>
      <c r="L743" s="2">
        <v>0</v>
      </c>
      <c r="M743" s="2">
        <v>6</v>
      </c>
      <c r="N743" s="2">
        <v>4</v>
      </c>
      <c r="O743" s="2">
        <v>1</v>
      </c>
      <c r="P743" s="2">
        <v>5</v>
      </c>
      <c r="Q743" s="8">
        <v>0</v>
      </c>
      <c r="R743" s="8">
        <v>0</v>
      </c>
      <c r="S743" s="8">
        <v>0</v>
      </c>
      <c r="T743" s="8">
        <v>0</v>
      </c>
      <c r="U743" s="8">
        <v>0</v>
      </c>
      <c r="V743" s="8">
        <v>0</v>
      </c>
      <c r="W743" s="6">
        <v>1</v>
      </c>
      <c r="X743" s="6">
        <v>1</v>
      </c>
      <c r="Y743" s="6">
        <v>0</v>
      </c>
      <c r="Z743" s="6">
        <v>2</v>
      </c>
      <c r="AB743" s="1">
        <v>62</v>
      </c>
      <c r="AC743" s="1">
        <v>55</v>
      </c>
      <c r="AD743" s="1">
        <v>0</v>
      </c>
      <c r="AE743" s="1">
        <v>3</v>
      </c>
      <c r="AF743" s="1">
        <v>11</v>
      </c>
      <c r="AG743" s="1">
        <v>42</v>
      </c>
      <c r="AH743" s="1">
        <v>2605</v>
      </c>
      <c r="AI743" s="11">
        <f t="shared" si="22"/>
        <v>7.1369863013698627</v>
      </c>
      <c r="AJ743" s="1">
        <v>0</v>
      </c>
      <c r="AK743" s="1">
        <v>0</v>
      </c>
      <c r="AL743" s="1">
        <v>0</v>
      </c>
      <c r="AM743" s="1">
        <v>1</v>
      </c>
      <c r="AN743" s="1">
        <v>0</v>
      </c>
      <c r="AO743" s="1">
        <v>0</v>
      </c>
      <c r="AP743" s="1">
        <v>0</v>
      </c>
      <c r="AQ743" s="1">
        <v>1</v>
      </c>
      <c r="AR743" s="1">
        <v>0</v>
      </c>
      <c r="AS743" s="1">
        <v>0</v>
      </c>
      <c r="AT743" s="1">
        <v>5</v>
      </c>
      <c r="AU743" s="1">
        <v>9</v>
      </c>
      <c r="AV743" s="1">
        <v>59247</v>
      </c>
    </row>
    <row r="744" spans="1:49" s="1" customFormat="1" x14ac:dyDescent="0.25">
      <c r="A744" s="1" t="str" cm="1">
        <f t="array" ref="A744">_xlfn.IFS(AG744&gt;=70,"70 and Older",AND(AG744&gt;=60,AG744&lt;70),"60-69",AND(AG744&gt;=50,AG744&lt;60),"50-59",AND(AG744&gt;=40,AG744&lt;50),"40-49",AND(AG744&gt;=30,AG744&lt;40),"30-39",AND(AG744&gt;=20,AG744&lt;30),"20-29")</f>
        <v>50-59</v>
      </c>
      <c r="B744" s="1" t="str" cm="1">
        <f t="array" ref="B744">_xlfn.IFS(AO744=1,$AO$1,AP744=1,$AP$1,AQ744=1,$AQ$1,AR744=1,$AR$1,AS744=1,$AS$1)</f>
        <v>Master</v>
      </c>
      <c r="C744" s="1" t="str" cm="1">
        <f t="array" ref="C744">_xlfn.IFS(AJ744=1,$AJ$1,AK744=1,$AK$1,AL744=1,$AL$1,AM744=1,$AM$1,AN744=1,$AN$1)</f>
        <v>Single</v>
      </c>
      <c r="D744" s="1">
        <v>0</v>
      </c>
      <c r="E744" s="1">
        <v>0</v>
      </c>
      <c r="F744" s="1" t="str" cm="1">
        <f t="array" ref="F744">_xlfn.IFS(AV744&lt;43783,"1.Low Income",AND(AV744&gt;=43783,AV744&lt;=64856),"2.Mid Income",AV744&gt;64856,"3.High Income")</f>
        <v>3.High Income</v>
      </c>
      <c r="G744" s="1" t="str" cm="1">
        <f t="array" ref="G744">_xlfn.IFS(AU744&lt;=30,"&lt;1 month",AND(AU744&gt;30,AU744&lt;=60),"1-2months",AU744&gt;60,"2months +")</f>
        <v>2months +</v>
      </c>
      <c r="H744" s="1" t="str" cm="1">
        <f t="array" ref="H744">_xlfn.IFS(AT744&lt;5,"&lt;5times",AND(AT744&gt;=5,AT744&lt;=10),"05-10times",AND(AT744&gt;=11,AT744&lt;=15),"11-15times",AT744&gt;=16,"16times or more")</f>
        <v>&lt;5times</v>
      </c>
      <c r="I744" s="1" t="s">
        <v>99</v>
      </c>
      <c r="J744" s="1" t="str">
        <f t="shared" si="23"/>
        <v>7-8 years</v>
      </c>
      <c r="K744" s="2">
        <v>227</v>
      </c>
      <c r="L744" s="2">
        <v>23</v>
      </c>
      <c r="M744" s="2">
        <v>389</v>
      </c>
      <c r="N744" s="2">
        <v>42</v>
      </c>
      <c r="O744" s="2">
        <v>21</v>
      </c>
      <c r="P744" s="2">
        <v>75</v>
      </c>
      <c r="Q744" s="8">
        <v>0</v>
      </c>
      <c r="R744" s="8">
        <v>0</v>
      </c>
      <c r="S744" s="8">
        <v>0</v>
      </c>
      <c r="T744" s="8">
        <v>0</v>
      </c>
      <c r="U744" s="8">
        <v>0</v>
      </c>
      <c r="V744" s="8">
        <v>0</v>
      </c>
      <c r="W744" s="6">
        <v>1</v>
      </c>
      <c r="X744" s="6">
        <v>4</v>
      </c>
      <c r="Y744" s="6">
        <v>5</v>
      </c>
      <c r="Z744" s="6">
        <v>7</v>
      </c>
      <c r="AB744" s="1">
        <v>1419</v>
      </c>
      <c r="AC744" s="1">
        <v>1265</v>
      </c>
      <c r="AD744" s="1">
        <v>0</v>
      </c>
      <c r="AE744" s="1">
        <v>3</v>
      </c>
      <c r="AF744" s="1">
        <v>11</v>
      </c>
      <c r="AG744" s="1">
        <v>58</v>
      </c>
      <c r="AH744" s="1">
        <v>2604</v>
      </c>
      <c r="AI744" s="11">
        <f t="shared" si="22"/>
        <v>7.1342465753424653</v>
      </c>
      <c r="AJ744" s="1">
        <v>0</v>
      </c>
      <c r="AK744" s="1">
        <v>0</v>
      </c>
      <c r="AL744" s="1">
        <v>1</v>
      </c>
      <c r="AM744" s="1">
        <v>0</v>
      </c>
      <c r="AN744" s="1">
        <v>0</v>
      </c>
      <c r="AO744" s="1">
        <v>0</v>
      </c>
      <c r="AP744" s="1">
        <v>0</v>
      </c>
      <c r="AQ744" s="1">
        <v>0</v>
      </c>
      <c r="AR744" s="1">
        <v>1</v>
      </c>
      <c r="AS744" s="1">
        <v>0</v>
      </c>
      <c r="AT744" s="1">
        <v>1</v>
      </c>
      <c r="AU744" s="1">
        <v>66</v>
      </c>
      <c r="AV744" s="1">
        <v>83829</v>
      </c>
    </row>
    <row r="745" spans="1:49" s="1" customFormat="1" x14ac:dyDescent="0.25">
      <c r="A745" s="1" t="str" cm="1">
        <f t="array" ref="A745">_xlfn.IFS(AG745&gt;=70,"70 and Older",AND(AG745&gt;=60,AG745&lt;70),"60-69",AND(AG745&gt;=50,AG745&lt;60),"50-59",AND(AG745&gt;=40,AG745&lt;50),"40-49",AND(AG745&gt;=30,AG745&lt;40),"30-39",AND(AG745&gt;=20,AG745&lt;30),"20-29")</f>
        <v>60-69</v>
      </c>
      <c r="B745" s="1" t="str" cm="1">
        <f t="array" ref="B745">_xlfn.IFS(AO745=1,$AO$1,AP745=1,$AP$1,AQ745=1,$AQ$1,AR745=1,$AR$1,AS745=1,$AS$1)</f>
        <v>Graduation</v>
      </c>
      <c r="C745" s="1" t="str" cm="1">
        <f t="array" ref="C745">_xlfn.IFS(AJ745=1,$AJ$1,AK745=1,$AK$1,AL745=1,$AL$1,AM745=1,$AM$1,AN745=1,$AN$1)</f>
        <v>Divorced</v>
      </c>
      <c r="D745" s="1">
        <v>0</v>
      </c>
      <c r="E745" s="1">
        <v>1</v>
      </c>
      <c r="F745" s="1" t="str" cm="1">
        <f t="array" ref="F745">_xlfn.IFS(AV745&lt;43783,"1.Low Income",AND(AV745&gt;=43783,AV745&lt;=64856),"2.Mid Income",AV745&gt;64856,"3.High Income")</f>
        <v>3.High Income</v>
      </c>
      <c r="G745" s="1" t="str" cm="1">
        <f t="array" ref="G745">_xlfn.IFS(AU745&lt;=30,"&lt;1 month",AND(AU745&gt;30,AU745&lt;=60),"1-2months",AU745&gt;60,"2months +")</f>
        <v>2months +</v>
      </c>
      <c r="H745" s="1" t="str" cm="1">
        <f t="array" ref="H745">_xlfn.IFS(AT745&lt;5,"&lt;5times",AND(AT745&gt;=5,AT745&lt;=10),"05-10times",AND(AT745&gt;=11,AT745&lt;=15),"11-15times",AT745&gt;=16,"16times or more")</f>
        <v>&lt;5times</v>
      </c>
      <c r="I745" s="1" t="s">
        <v>99</v>
      </c>
      <c r="J745" s="1" t="str">
        <f t="shared" si="23"/>
        <v>7-8 years</v>
      </c>
      <c r="K745" s="2">
        <v>91</v>
      </c>
      <c r="L745" s="2">
        <v>65</v>
      </c>
      <c r="M745" s="2">
        <v>52</v>
      </c>
      <c r="N745" s="2">
        <v>10</v>
      </c>
      <c r="O745" s="2">
        <v>44</v>
      </c>
      <c r="P745" s="2">
        <v>28</v>
      </c>
      <c r="Q745" s="8">
        <v>0</v>
      </c>
      <c r="R745" s="8">
        <v>0</v>
      </c>
      <c r="S745" s="8">
        <v>0</v>
      </c>
      <c r="T745" s="8">
        <v>0</v>
      </c>
      <c r="U745" s="8">
        <v>0</v>
      </c>
      <c r="V745" s="8">
        <v>0</v>
      </c>
      <c r="W745" s="6">
        <v>3</v>
      </c>
      <c r="X745" s="6">
        <v>3</v>
      </c>
      <c r="Y745" s="6">
        <v>2</v>
      </c>
      <c r="Z745" s="6">
        <v>6</v>
      </c>
      <c r="AB745" s="1">
        <v>607</v>
      </c>
      <c r="AC745" s="1">
        <v>577</v>
      </c>
      <c r="AD745" s="1">
        <v>0</v>
      </c>
      <c r="AE745" s="1">
        <v>3</v>
      </c>
      <c r="AF745" s="1">
        <v>11</v>
      </c>
      <c r="AG745" s="1">
        <v>69</v>
      </c>
      <c r="AH745" s="1">
        <v>2604</v>
      </c>
      <c r="AI745" s="11">
        <f t="shared" si="22"/>
        <v>7.1342465753424653</v>
      </c>
      <c r="AJ745" s="1">
        <v>1</v>
      </c>
      <c r="AK745" s="1">
        <v>0</v>
      </c>
      <c r="AL745" s="1">
        <v>0</v>
      </c>
      <c r="AM745" s="1">
        <v>0</v>
      </c>
      <c r="AN745" s="1">
        <v>0</v>
      </c>
      <c r="AO745" s="1">
        <v>0</v>
      </c>
      <c r="AP745" s="1">
        <v>0</v>
      </c>
      <c r="AQ745" s="1">
        <v>1</v>
      </c>
      <c r="AR745" s="1">
        <v>0</v>
      </c>
      <c r="AS745" s="1">
        <v>0</v>
      </c>
      <c r="AT745" s="1">
        <v>3</v>
      </c>
      <c r="AU745" s="1">
        <v>85</v>
      </c>
      <c r="AV745" s="1">
        <v>72968</v>
      </c>
    </row>
    <row r="746" spans="1:49" s="1" customFormat="1" x14ac:dyDescent="0.25">
      <c r="A746" s="1" t="str" cm="1">
        <f t="array" ref="A746">_xlfn.IFS(AG746&gt;=70,"70 and Older",AND(AG746&gt;=60,AG746&lt;70),"60-69",AND(AG746&gt;=50,AG746&lt;60),"50-59",AND(AG746&gt;=40,AG746&lt;50),"40-49",AND(AG746&gt;=30,AG746&lt;40),"30-39",AND(AG746&gt;=20,AG746&lt;30),"20-29")</f>
        <v>40-49</v>
      </c>
      <c r="B746" s="1" t="str" cm="1">
        <f t="array" ref="B746">_xlfn.IFS(AO746=1,$AO$1,AP746=1,$AP$1,AQ746=1,$AQ$1,AR746=1,$AR$1,AS746=1,$AS$1)</f>
        <v>Graduation</v>
      </c>
      <c r="C746" s="1" t="str" cm="1">
        <f t="array" ref="C746">_xlfn.IFS(AJ746=1,$AJ$1,AK746=1,$AK$1,AL746=1,$AL$1,AM746=1,$AM$1,AN746=1,$AN$1)</f>
        <v>Married</v>
      </c>
      <c r="D746" s="1">
        <v>1</v>
      </c>
      <c r="E746" s="1">
        <v>0</v>
      </c>
      <c r="F746" s="1" t="str" cm="1">
        <f t="array" ref="F746">_xlfn.IFS(AV746&lt;43783,"1.Low Income",AND(AV746&gt;=43783,AV746&lt;=64856),"2.Mid Income",AV746&gt;64856,"3.High Income")</f>
        <v>2.Mid Income</v>
      </c>
      <c r="G746" s="1" t="str" cm="1">
        <f t="array" ref="G746">_xlfn.IFS(AU746&lt;=30,"&lt;1 month",AND(AU746&gt;30,AU746&lt;=60),"1-2months",AU746&gt;60,"2months +")</f>
        <v>&lt;1 month</v>
      </c>
      <c r="H746" s="1" t="str" cm="1">
        <f t="array" ref="H746">_xlfn.IFS(AT746&lt;5,"&lt;5times",AND(AT746&gt;=5,AT746&lt;=10),"05-10times",AND(AT746&gt;=11,AT746&lt;=15),"11-15times",AT746&gt;=16,"16times or more")</f>
        <v>05-10times</v>
      </c>
      <c r="I746" s="1" t="s">
        <v>99</v>
      </c>
      <c r="J746" s="1" t="str">
        <f t="shared" si="23"/>
        <v>7-8 years</v>
      </c>
      <c r="K746" s="2">
        <v>155</v>
      </c>
      <c r="L746" s="2">
        <v>1</v>
      </c>
      <c r="M746" s="2">
        <v>25</v>
      </c>
      <c r="N746" s="2">
        <v>0</v>
      </c>
      <c r="O746" s="2">
        <v>1</v>
      </c>
      <c r="P746" s="2">
        <v>3</v>
      </c>
      <c r="Q746" s="8">
        <v>0</v>
      </c>
      <c r="R746" s="8">
        <v>0</v>
      </c>
      <c r="S746" s="8">
        <v>0</v>
      </c>
      <c r="T746" s="8">
        <v>0</v>
      </c>
      <c r="U746" s="8">
        <v>0</v>
      </c>
      <c r="V746" s="8">
        <v>0</v>
      </c>
      <c r="W746" s="6">
        <v>4</v>
      </c>
      <c r="X746" s="6">
        <v>4</v>
      </c>
      <c r="Y746" s="6">
        <v>1</v>
      </c>
      <c r="Z746" s="6">
        <v>4</v>
      </c>
      <c r="AB746" s="1">
        <v>219</v>
      </c>
      <c r="AC746" s="1">
        <v>217</v>
      </c>
      <c r="AD746" s="1">
        <v>0</v>
      </c>
      <c r="AE746" s="1">
        <v>3</v>
      </c>
      <c r="AF746" s="1">
        <v>11</v>
      </c>
      <c r="AG746" s="1">
        <v>40</v>
      </c>
      <c r="AH746" s="1">
        <v>2604</v>
      </c>
      <c r="AI746" s="11">
        <f t="shared" si="22"/>
        <v>7.1342465753424653</v>
      </c>
      <c r="AJ746" s="1">
        <v>0</v>
      </c>
      <c r="AK746" s="1">
        <v>1</v>
      </c>
      <c r="AL746" s="1">
        <v>0</v>
      </c>
      <c r="AM746" s="1">
        <v>0</v>
      </c>
      <c r="AN746" s="1">
        <v>0</v>
      </c>
      <c r="AO746" s="1">
        <v>0</v>
      </c>
      <c r="AP746" s="1">
        <v>0</v>
      </c>
      <c r="AQ746" s="1">
        <v>1</v>
      </c>
      <c r="AR746" s="1">
        <v>0</v>
      </c>
      <c r="AS746" s="1">
        <v>0</v>
      </c>
      <c r="AT746" s="1">
        <v>5</v>
      </c>
      <c r="AU746" s="1">
        <v>10</v>
      </c>
      <c r="AV746" s="1">
        <v>61010</v>
      </c>
    </row>
    <row r="747" spans="1:49" s="1" customFormat="1" x14ac:dyDescent="0.25">
      <c r="A747" s="1" t="str" cm="1">
        <f t="array" ref="A747">_xlfn.IFS(AG747&gt;=70,"70 and Older",AND(AG747&gt;=60,AG747&lt;70),"60-69",AND(AG747&gt;=50,AG747&lt;60),"50-59",AND(AG747&gt;=40,AG747&lt;50),"40-49",AND(AG747&gt;=30,AG747&lt;40),"30-39",AND(AG747&gt;=20,AG747&lt;30),"20-29")</f>
        <v>60-69</v>
      </c>
      <c r="B747" s="1" t="str" cm="1">
        <f t="array" ref="B747">_xlfn.IFS(AO747=1,$AO$1,AP747=1,$AP$1,AQ747=1,$AQ$1,AR747=1,$AR$1,AS747=1,$AS$1)</f>
        <v>Master</v>
      </c>
      <c r="C747" s="1" t="str" cm="1">
        <f t="array" ref="C747">_xlfn.IFS(AJ747=1,$AJ$1,AK747=1,$AK$1,AL747=1,$AL$1,AM747=1,$AM$1,AN747=1,$AN$1)</f>
        <v>Together</v>
      </c>
      <c r="D747" s="1">
        <v>0</v>
      </c>
      <c r="E747" s="1">
        <v>1</v>
      </c>
      <c r="F747" s="1" t="str" cm="1">
        <f t="array" ref="F747">_xlfn.IFS(AV747&lt;43783,"1.Low Income",AND(AV747&gt;=43783,AV747&lt;=64856),"2.Mid Income",AV747&gt;64856,"3.High Income")</f>
        <v>3.High Income</v>
      </c>
      <c r="G747" s="1" t="str" cm="1">
        <f t="array" ref="G747">_xlfn.IFS(AU747&lt;=30,"&lt;1 month",AND(AU747&gt;30,AU747&lt;=60),"1-2months",AU747&gt;60,"2months +")</f>
        <v>2months +</v>
      </c>
      <c r="H747" s="1" t="str" cm="1">
        <f t="array" ref="H747">_xlfn.IFS(AT747&lt;5,"&lt;5times",AND(AT747&gt;=5,AT747&lt;=10),"05-10times",AND(AT747&gt;=11,AT747&lt;=15),"11-15times",AT747&gt;=16,"16times or more")</f>
        <v>&lt;5times</v>
      </c>
      <c r="I747" s="1" t="s">
        <v>99</v>
      </c>
      <c r="J747" s="1" t="str">
        <f t="shared" si="23"/>
        <v>7-8 years</v>
      </c>
      <c r="K747" s="2">
        <v>213</v>
      </c>
      <c r="L747" s="2">
        <v>5</v>
      </c>
      <c r="M747" s="2">
        <v>28</v>
      </c>
      <c r="N747" s="2">
        <v>7</v>
      </c>
      <c r="O747" s="2">
        <v>7</v>
      </c>
      <c r="P747" s="2">
        <v>41</v>
      </c>
      <c r="Q747" s="8">
        <v>0</v>
      </c>
      <c r="R747" s="8">
        <v>0</v>
      </c>
      <c r="S747" s="8">
        <v>0</v>
      </c>
      <c r="T747" s="8">
        <v>0</v>
      </c>
      <c r="U747" s="8">
        <v>0</v>
      </c>
      <c r="V747" s="8">
        <v>0</v>
      </c>
      <c r="W747" s="6">
        <v>1</v>
      </c>
      <c r="X747" s="6">
        <v>4</v>
      </c>
      <c r="Y747" s="6">
        <v>1</v>
      </c>
      <c r="Z747" s="6">
        <v>6</v>
      </c>
      <c r="AB747" s="1">
        <v>304</v>
      </c>
      <c r="AC747" s="1">
        <v>289</v>
      </c>
      <c r="AD747" s="1">
        <v>0</v>
      </c>
      <c r="AE747" s="1">
        <v>3</v>
      </c>
      <c r="AF747" s="1">
        <v>11</v>
      </c>
      <c r="AG747" s="1">
        <v>69</v>
      </c>
      <c r="AH747" s="1">
        <v>2603</v>
      </c>
      <c r="AI747" s="11">
        <f t="shared" si="22"/>
        <v>7.1315068493150688</v>
      </c>
      <c r="AJ747" s="1">
        <v>0</v>
      </c>
      <c r="AK747" s="1">
        <v>0</v>
      </c>
      <c r="AL747" s="1">
        <v>0</v>
      </c>
      <c r="AM747" s="1">
        <v>1</v>
      </c>
      <c r="AN747" s="1">
        <v>0</v>
      </c>
      <c r="AO747" s="1">
        <v>0</v>
      </c>
      <c r="AP747" s="1">
        <v>0</v>
      </c>
      <c r="AQ747" s="1">
        <v>0</v>
      </c>
      <c r="AR747" s="1">
        <v>1</v>
      </c>
      <c r="AS747" s="1">
        <v>0</v>
      </c>
      <c r="AT747" s="1">
        <v>3</v>
      </c>
      <c r="AU747" s="1">
        <v>98</v>
      </c>
      <c r="AV747" s="1">
        <v>73455</v>
      </c>
    </row>
    <row r="748" spans="1:49" s="1" customFormat="1" x14ac:dyDescent="0.25">
      <c r="A748" s="1" t="str" cm="1">
        <f t="array" ref="A748">_xlfn.IFS(AG748&gt;=70,"70 and Older",AND(AG748&gt;=60,AG748&lt;70),"60-69",AND(AG748&gt;=50,AG748&lt;60),"50-59",AND(AG748&gt;=40,AG748&lt;50),"40-49",AND(AG748&gt;=30,AG748&lt;40),"30-39",AND(AG748&gt;=20,AG748&lt;30),"20-29")</f>
        <v>40-49</v>
      </c>
      <c r="B748" s="1" t="str" cm="1">
        <f t="array" ref="B748">_xlfn.IFS(AO748=1,$AO$1,AP748=1,$AP$1,AQ748=1,$AQ$1,AR748=1,$AR$1,AS748=1,$AS$1)</f>
        <v>Graduation</v>
      </c>
      <c r="C748" s="1" t="str" cm="1">
        <f t="array" ref="C748">_xlfn.IFS(AJ748=1,$AJ$1,AK748=1,$AK$1,AL748=1,$AL$1,AM748=1,$AM$1,AN748=1,$AN$1)</f>
        <v>Divorced</v>
      </c>
      <c r="D748" s="1">
        <v>1</v>
      </c>
      <c r="E748" s="1">
        <v>1</v>
      </c>
      <c r="F748" s="1" t="str" cm="1">
        <f t="array" ref="F748">_xlfn.IFS(AV748&lt;43783,"1.Low Income",AND(AV748&gt;=43783,AV748&lt;=64856),"2.Mid Income",AV748&gt;64856,"3.High Income")</f>
        <v>3.High Income</v>
      </c>
      <c r="G748" s="1" t="str" cm="1">
        <f t="array" ref="G748">_xlfn.IFS(AU748&lt;=30,"&lt;1 month",AND(AU748&gt;30,AU748&lt;=60),"1-2months",AU748&gt;60,"2months +")</f>
        <v>1-2months</v>
      </c>
      <c r="H748" s="1" t="str" cm="1">
        <f t="array" ref="H748">_xlfn.IFS(AT748&lt;5,"&lt;5times",AND(AT748&gt;=5,AT748&lt;=10),"05-10times",AND(AT748&gt;=11,AT748&lt;=15),"11-15times",AT748&gt;=16,"16times or more")</f>
        <v>&lt;5times</v>
      </c>
      <c r="I748" s="1" t="s">
        <v>99</v>
      </c>
      <c r="J748" s="1" t="str">
        <f t="shared" si="23"/>
        <v>7-8 years</v>
      </c>
      <c r="K748" s="2">
        <v>144</v>
      </c>
      <c r="L748" s="2">
        <v>1</v>
      </c>
      <c r="M748" s="2">
        <v>32</v>
      </c>
      <c r="N748" s="2">
        <v>2</v>
      </c>
      <c r="O748" s="2">
        <v>1</v>
      </c>
      <c r="P748" s="2">
        <v>7</v>
      </c>
      <c r="Q748" s="8">
        <v>0</v>
      </c>
      <c r="R748" s="8">
        <v>0</v>
      </c>
      <c r="S748" s="8">
        <v>0</v>
      </c>
      <c r="T748" s="8">
        <v>0</v>
      </c>
      <c r="U748" s="8">
        <v>0</v>
      </c>
      <c r="V748" s="8">
        <v>0</v>
      </c>
      <c r="W748" s="6">
        <v>4</v>
      </c>
      <c r="X748" s="6">
        <v>4</v>
      </c>
      <c r="Y748" s="6">
        <v>1</v>
      </c>
      <c r="Z748" s="6">
        <v>4</v>
      </c>
      <c r="AB748" s="1">
        <v>61</v>
      </c>
      <c r="AC748" s="1">
        <v>59</v>
      </c>
      <c r="AD748" s="1">
        <v>0</v>
      </c>
      <c r="AE748" s="1">
        <v>3</v>
      </c>
      <c r="AF748" s="1">
        <v>11</v>
      </c>
      <c r="AG748" s="1">
        <v>48</v>
      </c>
      <c r="AH748" s="1">
        <v>2603</v>
      </c>
      <c r="AI748" s="11">
        <f t="shared" si="22"/>
        <v>7.1315068493150688</v>
      </c>
      <c r="AJ748" s="1">
        <v>1</v>
      </c>
      <c r="AK748" s="1">
        <v>0</v>
      </c>
      <c r="AL748" s="1">
        <v>0</v>
      </c>
      <c r="AM748" s="1">
        <v>0</v>
      </c>
      <c r="AN748" s="1">
        <v>0</v>
      </c>
      <c r="AO748" s="1">
        <v>0</v>
      </c>
      <c r="AP748" s="1">
        <v>0</v>
      </c>
      <c r="AQ748" s="1">
        <v>1</v>
      </c>
      <c r="AR748" s="1">
        <v>0</v>
      </c>
      <c r="AS748" s="1">
        <v>0</v>
      </c>
      <c r="AT748" s="1">
        <v>4</v>
      </c>
      <c r="AU748" s="1">
        <v>47</v>
      </c>
      <c r="AV748" s="1">
        <v>66503</v>
      </c>
    </row>
    <row r="749" spans="1:49" s="1" customFormat="1" x14ac:dyDescent="0.25">
      <c r="A749" s="1" t="str" cm="1">
        <f t="array" ref="A749">_xlfn.IFS(AG749&gt;=70,"70 and Older",AND(AG749&gt;=60,AG749&lt;70),"60-69",AND(AG749&gt;=50,AG749&lt;60),"50-59",AND(AG749&gt;=40,AG749&lt;50),"40-49",AND(AG749&gt;=30,AG749&lt;40),"30-39",AND(AG749&gt;=20,AG749&lt;30),"20-29")</f>
        <v>60-69</v>
      </c>
      <c r="B749" s="1" t="str" cm="1">
        <f t="array" ref="B749">_xlfn.IFS(AO749=1,$AO$1,AP749=1,$AP$1,AQ749=1,$AQ$1,AR749=1,$AR$1,AS749=1,$AS$1)</f>
        <v>Master</v>
      </c>
      <c r="C749" s="1" t="str" cm="1">
        <f t="array" ref="C749">_xlfn.IFS(AJ749=1,$AJ$1,AK749=1,$AK$1,AL749=1,$AL$1,AM749=1,$AM$1,AN749=1,$AN$1)</f>
        <v>Together</v>
      </c>
      <c r="D749" s="1">
        <v>1</v>
      </c>
      <c r="E749" s="1">
        <v>1</v>
      </c>
      <c r="F749" s="1" t="str" cm="1">
        <f t="array" ref="F749">_xlfn.IFS(AV749&lt;43783,"1.Low Income",AND(AV749&gt;=43783,AV749&lt;=64856),"2.Mid Income",AV749&gt;64856,"3.High Income")</f>
        <v>2.Mid Income</v>
      </c>
      <c r="G749" s="1" t="str" cm="1">
        <f t="array" ref="G749">_xlfn.IFS(AU749&lt;=30,"&lt;1 month",AND(AU749&gt;30,AU749&lt;=60),"1-2months",AU749&gt;60,"2months +")</f>
        <v>1-2months</v>
      </c>
      <c r="H749" s="1" t="str" cm="1">
        <f t="array" ref="H749">_xlfn.IFS(AT749&lt;5,"&lt;5times",AND(AT749&gt;=5,AT749&lt;=10),"05-10times",AND(AT749&gt;=11,AT749&lt;=15),"11-15times",AT749&gt;=16,"16times or more")</f>
        <v>05-10times</v>
      </c>
      <c r="I749" s="1" t="s">
        <v>99</v>
      </c>
      <c r="J749" s="1" t="str">
        <f t="shared" si="23"/>
        <v>7-8 years</v>
      </c>
      <c r="K749" s="2">
        <v>224</v>
      </c>
      <c r="L749" s="2">
        <v>0</v>
      </c>
      <c r="M749" s="2">
        <v>30</v>
      </c>
      <c r="N749" s="2">
        <v>0</v>
      </c>
      <c r="O749" s="2">
        <v>0</v>
      </c>
      <c r="P749" s="2">
        <v>10</v>
      </c>
      <c r="Q749" s="8">
        <v>0</v>
      </c>
      <c r="R749" s="8">
        <v>0</v>
      </c>
      <c r="S749" s="8">
        <v>0</v>
      </c>
      <c r="T749" s="8">
        <v>0</v>
      </c>
      <c r="U749" s="8">
        <v>0</v>
      </c>
      <c r="V749" s="8">
        <v>0</v>
      </c>
      <c r="W749" s="6">
        <v>8</v>
      </c>
      <c r="X749" s="6">
        <v>5</v>
      </c>
      <c r="Y749" s="6">
        <v>1</v>
      </c>
      <c r="Z749" s="6">
        <v>5</v>
      </c>
      <c r="AB749" s="1">
        <v>304</v>
      </c>
      <c r="AC749" s="1">
        <v>289</v>
      </c>
      <c r="AD749" s="1">
        <v>0</v>
      </c>
      <c r="AE749" s="1">
        <v>3</v>
      </c>
      <c r="AF749" s="1">
        <v>11</v>
      </c>
      <c r="AG749" s="1">
        <v>69</v>
      </c>
      <c r="AH749" s="1">
        <v>2603</v>
      </c>
      <c r="AI749" s="11">
        <f t="shared" si="22"/>
        <v>7.1315068493150688</v>
      </c>
      <c r="AJ749" s="1">
        <v>0</v>
      </c>
      <c r="AK749" s="1">
        <v>0</v>
      </c>
      <c r="AL749" s="1">
        <v>0</v>
      </c>
      <c r="AM749" s="1">
        <v>1</v>
      </c>
      <c r="AN749" s="1">
        <v>0</v>
      </c>
      <c r="AO749" s="1">
        <v>0</v>
      </c>
      <c r="AP749" s="1">
        <v>0</v>
      </c>
      <c r="AQ749" s="1">
        <v>0</v>
      </c>
      <c r="AR749" s="1">
        <v>1</v>
      </c>
      <c r="AS749" s="1">
        <v>0</v>
      </c>
      <c r="AT749" s="1">
        <v>5</v>
      </c>
      <c r="AU749" s="1">
        <v>32</v>
      </c>
      <c r="AV749" s="1">
        <v>62466</v>
      </c>
    </row>
    <row r="750" spans="1:49" s="1" customFormat="1" x14ac:dyDescent="0.25">
      <c r="A750" s="1" t="str" cm="1">
        <f t="array" ref="A750">_xlfn.IFS(AG750&gt;=70,"70 and Older",AND(AG750&gt;=60,AG750&lt;70),"60-69",AND(AG750&gt;=50,AG750&lt;60),"50-59",AND(AG750&gt;=40,AG750&lt;50),"40-49",AND(AG750&gt;=30,AG750&lt;40),"30-39",AND(AG750&gt;=20,AG750&lt;30),"20-29")</f>
        <v>60-69</v>
      </c>
      <c r="B750" s="1" t="str" cm="1">
        <f t="array" ref="B750">_xlfn.IFS(AO750=1,$AO$1,AP750=1,$AP$1,AQ750=1,$AQ$1,AR750=1,$AR$1,AS750=1,$AS$1)</f>
        <v>PhD</v>
      </c>
      <c r="C750" s="1" t="str" cm="1">
        <f t="array" ref="C750">_xlfn.IFS(AJ750=1,$AJ$1,AK750=1,$AK$1,AL750=1,$AL$1,AM750=1,$AM$1,AN750=1,$AN$1)</f>
        <v>Married</v>
      </c>
      <c r="D750" s="1">
        <v>0</v>
      </c>
      <c r="E750" s="1">
        <v>1</v>
      </c>
      <c r="F750" s="1" t="str" cm="1">
        <f t="array" ref="F750">_xlfn.IFS(AV750&lt;43783,"1.Low Income",AND(AV750&gt;=43783,AV750&lt;=64856),"2.Mid Income",AV750&gt;64856,"3.High Income")</f>
        <v>3.High Income</v>
      </c>
      <c r="G750" s="1" t="str" cm="1">
        <f t="array" ref="G750">_xlfn.IFS(AU750&lt;=30,"&lt;1 month",AND(AU750&gt;30,AU750&lt;=60),"1-2months",AU750&gt;60,"2months +")</f>
        <v>1-2months</v>
      </c>
      <c r="H750" s="1" t="str" cm="1">
        <f t="array" ref="H750">_xlfn.IFS(AT750&lt;5,"&lt;5times",AND(AT750&gt;=5,AT750&lt;=10),"05-10times",AND(AT750&gt;=11,AT750&lt;=15),"11-15times",AT750&gt;=16,"16times or more")</f>
        <v>&lt;5times</v>
      </c>
      <c r="I750" s="1" t="s">
        <v>99</v>
      </c>
      <c r="J750" s="1" t="str">
        <f t="shared" si="23"/>
        <v>7-8 years</v>
      </c>
      <c r="K750" s="2">
        <v>99</v>
      </c>
      <c r="L750" s="2">
        <v>4</v>
      </c>
      <c r="M750" s="2">
        <v>32</v>
      </c>
      <c r="N750" s="2">
        <v>37</v>
      </c>
      <c r="O750" s="2">
        <v>54</v>
      </c>
      <c r="P750" s="2">
        <v>6</v>
      </c>
      <c r="Q750" s="8">
        <v>0</v>
      </c>
      <c r="R750" s="8">
        <v>0</v>
      </c>
      <c r="S750" s="8">
        <v>0</v>
      </c>
      <c r="T750" s="8">
        <v>0</v>
      </c>
      <c r="U750" s="8">
        <v>0</v>
      </c>
      <c r="V750" s="8">
        <v>0</v>
      </c>
      <c r="W750" s="6">
        <v>2</v>
      </c>
      <c r="X750" s="6">
        <v>2</v>
      </c>
      <c r="Y750" s="6">
        <v>1</v>
      </c>
      <c r="Z750" s="6">
        <v>7</v>
      </c>
      <c r="AB750" s="1">
        <v>699</v>
      </c>
      <c r="AC750" s="1">
        <v>664</v>
      </c>
      <c r="AD750" s="1">
        <v>0</v>
      </c>
      <c r="AE750" s="1">
        <v>3</v>
      </c>
      <c r="AF750" s="1">
        <v>11</v>
      </c>
      <c r="AG750" s="1">
        <v>65</v>
      </c>
      <c r="AH750" s="1">
        <v>2602</v>
      </c>
      <c r="AI750" s="11">
        <f t="shared" si="22"/>
        <v>7.1287671232876715</v>
      </c>
      <c r="AJ750" s="1">
        <v>0</v>
      </c>
      <c r="AK750" s="1">
        <v>1</v>
      </c>
      <c r="AL750" s="1">
        <v>0</v>
      </c>
      <c r="AM750" s="1">
        <v>0</v>
      </c>
      <c r="AN750" s="1">
        <v>0</v>
      </c>
      <c r="AO750" s="1">
        <v>0</v>
      </c>
      <c r="AP750" s="1">
        <v>0</v>
      </c>
      <c r="AQ750" s="1">
        <v>0</v>
      </c>
      <c r="AR750" s="1">
        <v>0</v>
      </c>
      <c r="AS750" s="1">
        <v>1</v>
      </c>
      <c r="AT750" s="1">
        <v>1</v>
      </c>
      <c r="AU750" s="1">
        <v>46</v>
      </c>
      <c r="AV750" s="1">
        <v>82623</v>
      </c>
    </row>
    <row r="751" spans="1:49" s="1" customFormat="1" x14ac:dyDescent="0.25">
      <c r="A751" s="1" t="str" cm="1">
        <f t="array" ref="A751">_xlfn.IFS(AG751&gt;=70,"70 and Older",AND(AG751&gt;=60,AG751&lt;70),"60-69",AND(AG751&gt;=50,AG751&lt;60),"50-59",AND(AG751&gt;=40,AG751&lt;50),"40-49",AND(AG751&gt;=30,AG751&lt;40),"30-39",AND(AG751&gt;=20,AG751&lt;30),"20-29")</f>
        <v>70 and Older</v>
      </c>
      <c r="B751" s="1" t="str" cm="1">
        <f t="array" ref="B751">_xlfn.IFS(AO751=1,$AO$1,AP751=1,$AP$1,AQ751=1,$AQ$1,AR751=1,$AR$1,AS751=1,$AS$1)</f>
        <v>PhD</v>
      </c>
      <c r="C751" s="1" t="str" cm="1">
        <f t="array" ref="C751">_xlfn.IFS(AJ751=1,$AJ$1,AK751=1,$AK$1,AL751=1,$AL$1,AM751=1,$AM$1,AN751=1,$AN$1)</f>
        <v>Married</v>
      </c>
      <c r="D751" s="1">
        <v>0</v>
      </c>
      <c r="E751" s="1">
        <v>0</v>
      </c>
      <c r="F751" s="1" t="str" cm="1">
        <f t="array" ref="F751">_xlfn.IFS(AV751&lt;43783,"1.Low Income",AND(AV751&gt;=43783,AV751&lt;=64856),"2.Mid Income",AV751&gt;64856,"3.High Income")</f>
        <v>3.High Income</v>
      </c>
      <c r="G751" s="1" t="str" cm="1">
        <f t="array" ref="G751">_xlfn.IFS(AU751&lt;=30,"&lt;1 month",AND(AU751&gt;30,AU751&lt;=60),"1-2months",AU751&gt;60,"2months +")</f>
        <v>&lt;1 month</v>
      </c>
      <c r="H751" s="1" t="str" cm="1">
        <f t="array" ref="H751">_xlfn.IFS(AT751&lt;5,"&lt;5times",AND(AT751&gt;=5,AT751&lt;=10),"05-10times",AND(AT751&gt;=11,AT751&lt;=15),"11-15times",AT751&gt;=16,"16times or more")</f>
        <v>&lt;5times</v>
      </c>
      <c r="I751" s="1" t="s">
        <v>99</v>
      </c>
      <c r="J751" s="1" t="str">
        <f t="shared" si="23"/>
        <v>7-8 years</v>
      </c>
      <c r="K751" s="2">
        <v>551</v>
      </c>
      <c r="L751" s="2">
        <v>137</v>
      </c>
      <c r="M751" s="2">
        <v>792</v>
      </c>
      <c r="N751" s="2">
        <v>179</v>
      </c>
      <c r="O751" s="2">
        <v>103</v>
      </c>
      <c r="P751" s="2">
        <v>33</v>
      </c>
      <c r="Q751" s="8">
        <v>1</v>
      </c>
      <c r="R751" s="8">
        <v>0</v>
      </c>
      <c r="S751" s="8">
        <v>0</v>
      </c>
      <c r="T751" s="8">
        <v>1</v>
      </c>
      <c r="U751" s="8">
        <v>1</v>
      </c>
      <c r="V751" s="8">
        <v>0</v>
      </c>
      <c r="W751" s="6">
        <v>1</v>
      </c>
      <c r="X751" s="6">
        <v>6</v>
      </c>
      <c r="Y751" s="6">
        <v>7</v>
      </c>
      <c r="Z751" s="6">
        <v>13</v>
      </c>
      <c r="AB751" s="1">
        <v>2098</v>
      </c>
      <c r="AC751" s="1">
        <v>2077</v>
      </c>
      <c r="AD751" s="1">
        <v>1</v>
      </c>
      <c r="AE751" s="1">
        <v>3</v>
      </c>
      <c r="AF751" s="1">
        <v>11</v>
      </c>
      <c r="AG751" s="1">
        <v>79</v>
      </c>
      <c r="AH751" s="1">
        <v>2601</v>
      </c>
      <c r="AI751" s="11">
        <f t="shared" si="22"/>
        <v>7.1260273972602741</v>
      </c>
      <c r="AJ751" s="1">
        <v>0</v>
      </c>
      <c r="AK751" s="1">
        <v>1</v>
      </c>
      <c r="AL751" s="1">
        <v>0</v>
      </c>
      <c r="AM751" s="1">
        <v>0</v>
      </c>
      <c r="AN751" s="1">
        <v>0</v>
      </c>
      <c r="AO751" s="1">
        <v>0</v>
      </c>
      <c r="AP751" s="1">
        <v>0</v>
      </c>
      <c r="AQ751" s="1">
        <v>0</v>
      </c>
      <c r="AR751" s="1">
        <v>0</v>
      </c>
      <c r="AS751" s="1">
        <v>1</v>
      </c>
      <c r="AT751" s="1">
        <v>0</v>
      </c>
      <c r="AU751" s="1">
        <v>2</v>
      </c>
      <c r="AV751" s="1">
        <v>102160</v>
      </c>
      <c r="AW751" s="20"/>
    </row>
    <row r="752" spans="1:49" s="1" customFormat="1" x14ac:dyDescent="0.25">
      <c r="A752" s="1" t="str" cm="1">
        <f t="array" ref="A752">_xlfn.IFS(AG752&gt;=70,"70 and Older",AND(AG752&gt;=60,AG752&lt;70),"60-69",AND(AG752&gt;=50,AG752&lt;60),"50-59",AND(AG752&gt;=40,AG752&lt;50),"40-49",AND(AG752&gt;=30,AG752&lt;40),"30-39",AND(AG752&gt;=20,AG752&lt;30),"20-29")</f>
        <v>50-59</v>
      </c>
      <c r="B752" s="1" t="str" cm="1">
        <f t="array" ref="B752">_xlfn.IFS(AO752=1,$AO$1,AP752=1,$AP$1,AQ752=1,$AQ$1,AR752=1,$AR$1,AS752=1,$AS$1)</f>
        <v>Master</v>
      </c>
      <c r="C752" s="1" t="str" cm="1">
        <f t="array" ref="C752">_xlfn.IFS(AJ752=1,$AJ$1,AK752=1,$AK$1,AL752=1,$AL$1,AM752=1,$AM$1,AN752=1,$AN$1)</f>
        <v>Divorced</v>
      </c>
      <c r="D752" s="1">
        <v>0</v>
      </c>
      <c r="E752" s="1">
        <v>0</v>
      </c>
      <c r="F752" s="1" t="str" cm="1">
        <f t="array" ref="F752">_xlfn.IFS(AV752&lt;43783,"1.Low Income",AND(AV752&gt;=43783,AV752&lt;=64856),"2.Mid Income",AV752&gt;64856,"3.High Income")</f>
        <v>3.High Income</v>
      </c>
      <c r="G752" s="1" t="str" cm="1">
        <f t="array" ref="G752">_xlfn.IFS(AU752&lt;=30,"&lt;1 month",AND(AU752&gt;30,AU752&lt;=60),"1-2months",AU752&gt;60,"2months +")</f>
        <v>&lt;1 month</v>
      </c>
      <c r="H752" s="1" t="str" cm="1">
        <f t="array" ref="H752">_xlfn.IFS(AT752&lt;5,"&lt;5times",AND(AT752&gt;=5,AT752&lt;=10),"05-10times",AND(AT752&gt;=11,AT752&lt;=15),"11-15times",AT752&gt;=16,"16times or more")</f>
        <v>&lt;5times</v>
      </c>
      <c r="I752" s="1" t="s">
        <v>99</v>
      </c>
      <c r="J752" s="1" t="str">
        <f t="shared" si="23"/>
        <v>7-8 years</v>
      </c>
      <c r="K752" s="2">
        <v>464</v>
      </c>
      <c r="L752" s="2">
        <v>5</v>
      </c>
      <c r="M752" s="2">
        <v>64</v>
      </c>
      <c r="N752" s="2">
        <v>7</v>
      </c>
      <c r="O752" s="2">
        <v>0</v>
      </c>
      <c r="P752" s="2">
        <v>37</v>
      </c>
      <c r="Q752" s="8">
        <v>0</v>
      </c>
      <c r="R752" s="8">
        <v>1</v>
      </c>
      <c r="S752" s="8">
        <v>0</v>
      </c>
      <c r="T752" s="8">
        <v>0</v>
      </c>
      <c r="U752" s="8">
        <v>0</v>
      </c>
      <c r="V752" s="8">
        <v>1</v>
      </c>
      <c r="W752" s="6">
        <v>1</v>
      </c>
      <c r="X752" s="6">
        <v>7</v>
      </c>
      <c r="Y752" s="6">
        <v>3</v>
      </c>
      <c r="Z752" s="6">
        <v>7</v>
      </c>
      <c r="AB752" s="1">
        <v>651</v>
      </c>
      <c r="AC752" s="1">
        <v>639</v>
      </c>
      <c r="AD752" s="1">
        <v>0</v>
      </c>
      <c r="AE752" s="1">
        <v>3</v>
      </c>
      <c r="AF752" s="1">
        <v>11</v>
      </c>
      <c r="AG752" s="1">
        <v>58</v>
      </c>
      <c r="AH752" s="1">
        <v>2601</v>
      </c>
      <c r="AI752" s="11">
        <f t="shared" si="22"/>
        <v>7.1260273972602741</v>
      </c>
      <c r="AJ752" s="1">
        <v>1</v>
      </c>
      <c r="AK752" s="1">
        <v>0</v>
      </c>
      <c r="AL752" s="1">
        <v>0</v>
      </c>
      <c r="AM752" s="1">
        <v>0</v>
      </c>
      <c r="AN752" s="1">
        <v>0</v>
      </c>
      <c r="AO752" s="1">
        <v>0</v>
      </c>
      <c r="AP752" s="1">
        <v>0</v>
      </c>
      <c r="AQ752" s="1">
        <v>0</v>
      </c>
      <c r="AR752" s="1">
        <v>1</v>
      </c>
      <c r="AS752" s="1">
        <v>0</v>
      </c>
      <c r="AT752" s="1">
        <v>3</v>
      </c>
      <c r="AU752" s="1">
        <v>12</v>
      </c>
      <c r="AV752" s="1">
        <v>74985</v>
      </c>
    </row>
    <row r="753" spans="1:51" s="1" customFormat="1" x14ac:dyDescent="0.25">
      <c r="A753" s="1" t="str" cm="1">
        <f t="array" ref="A753">_xlfn.IFS(AG753&gt;=70,"70 and Older",AND(AG753&gt;=60,AG753&lt;70),"60-69",AND(AG753&gt;=50,AG753&lt;60),"50-59",AND(AG753&gt;=40,AG753&lt;50),"40-49",AND(AG753&gt;=30,AG753&lt;40),"30-39",AND(AG753&gt;=20,AG753&lt;30),"20-29")</f>
        <v>40-49</v>
      </c>
      <c r="B753" s="1" t="str" cm="1">
        <f t="array" ref="B753">_xlfn.IFS(AO753=1,$AO$1,AP753=1,$AP$1,AQ753=1,$AQ$1,AR753=1,$AR$1,AS753=1,$AS$1)</f>
        <v>Graduation</v>
      </c>
      <c r="C753" s="1" t="str" cm="1">
        <f t="array" ref="C753">_xlfn.IFS(AJ753=1,$AJ$1,AK753=1,$AK$1,AL753=1,$AL$1,AM753=1,$AM$1,AN753=1,$AN$1)</f>
        <v>Married</v>
      </c>
      <c r="D753" s="1">
        <v>1</v>
      </c>
      <c r="E753" s="1">
        <v>0</v>
      </c>
      <c r="F753" s="1" t="str" cm="1">
        <f t="array" ref="F753">_xlfn.IFS(AV753&lt;43783,"1.Low Income",AND(AV753&gt;=43783,AV753&lt;=64856),"2.Mid Income",AV753&gt;64856,"3.High Income")</f>
        <v>2.Mid Income</v>
      </c>
      <c r="G753" s="1" t="str" cm="1">
        <f t="array" ref="G753">_xlfn.IFS(AU753&lt;=30,"&lt;1 month",AND(AU753&gt;30,AU753&lt;=60),"1-2months",AU753&gt;60,"2months +")</f>
        <v>&lt;1 month</v>
      </c>
      <c r="H753" s="1" t="str" cm="1">
        <f t="array" ref="H753">_xlfn.IFS(AT753&lt;5,"&lt;5times",AND(AT753&gt;=5,AT753&lt;=10),"05-10times",AND(AT753&gt;=11,AT753&lt;=15),"11-15times",AT753&gt;=16,"16times or more")</f>
        <v>&lt;5times</v>
      </c>
      <c r="I753" s="1" t="s">
        <v>99</v>
      </c>
      <c r="J753" s="1" t="str">
        <f t="shared" si="23"/>
        <v>7-8 years</v>
      </c>
      <c r="K753" s="2">
        <v>19</v>
      </c>
      <c r="L753" s="2">
        <v>8</v>
      </c>
      <c r="M753" s="2">
        <v>29</v>
      </c>
      <c r="N753" s="2">
        <v>0</v>
      </c>
      <c r="O753" s="2">
        <v>12</v>
      </c>
      <c r="P753" s="2">
        <v>26</v>
      </c>
      <c r="Q753" s="8">
        <v>0</v>
      </c>
      <c r="R753" s="8">
        <v>0</v>
      </c>
      <c r="S753" s="8">
        <v>1</v>
      </c>
      <c r="T753" s="8">
        <v>0</v>
      </c>
      <c r="U753" s="8">
        <v>0</v>
      </c>
      <c r="V753" s="8">
        <v>1</v>
      </c>
      <c r="W753" s="6">
        <v>1</v>
      </c>
      <c r="X753" s="6">
        <v>2</v>
      </c>
      <c r="Y753" s="6">
        <v>2</v>
      </c>
      <c r="Z753" s="6">
        <v>2</v>
      </c>
      <c r="AB753" s="1">
        <v>69</v>
      </c>
      <c r="AC753" s="1">
        <v>57</v>
      </c>
      <c r="AD753" s="1">
        <v>0</v>
      </c>
      <c r="AE753" s="1">
        <v>3</v>
      </c>
      <c r="AF753" s="1">
        <v>11</v>
      </c>
      <c r="AG753" s="1">
        <v>48</v>
      </c>
      <c r="AH753" s="1">
        <v>2601</v>
      </c>
      <c r="AI753" s="11">
        <f t="shared" si="22"/>
        <v>7.1260273972602741</v>
      </c>
      <c r="AJ753" s="1">
        <v>0</v>
      </c>
      <c r="AK753" s="1">
        <v>1</v>
      </c>
      <c r="AL753" s="1">
        <v>0</v>
      </c>
      <c r="AM753" s="1">
        <v>0</v>
      </c>
      <c r="AN753" s="1">
        <v>0</v>
      </c>
      <c r="AO753" s="1">
        <v>0</v>
      </c>
      <c r="AP753" s="1">
        <v>0</v>
      </c>
      <c r="AQ753" s="1">
        <v>1</v>
      </c>
      <c r="AR753" s="1">
        <v>0</v>
      </c>
      <c r="AS753" s="1">
        <v>0</v>
      </c>
      <c r="AT753" s="1">
        <v>4</v>
      </c>
      <c r="AU753" s="1">
        <v>0</v>
      </c>
      <c r="AV753" s="1">
        <v>64795</v>
      </c>
    </row>
    <row r="754" spans="1:51" s="1" customFormat="1" x14ac:dyDescent="0.25">
      <c r="A754" s="1" t="str" cm="1">
        <f t="array" ref="A754">_xlfn.IFS(AG754&gt;=70,"70 and Older",AND(AG754&gt;=60,AG754&lt;70),"60-69",AND(AG754&gt;=50,AG754&lt;60),"50-59",AND(AG754&gt;=40,AG754&lt;50),"40-49",AND(AG754&gt;=30,AG754&lt;40),"30-39",AND(AG754&gt;=20,AG754&lt;30),"20-29")</f>
        <v>30-39</v>
      </c>
      <c r="B754" s="1" t="str" cm="1">
        <f t="array" ref="B754">_xlfn.IFS(AO754=1,$AO$1,AP754=1,$AP$1,AQ754=1,$AQ$1,AR754=1,$AR$1,AS754=1,$AS$1)</f>
        <v>Graduation</v>
      </c>
      <c r="C754" s="1" t="str" cm="1">
        <f t="array" ref="C754">_xlfn.IFS(AJ754=1,$AJ$1,AK754=1,$AK$1,AL754=1,$AL$1,AM754=1,$AM$1,AN754=1,$AN$1)</f>
        <v>Divorced</v>
      </c>
      <c r="D754" s="1">
        <v>1</v>
      </c>
      <c r="E754" s="1">
        <v>0</v>
      </c>
      <c r="F754" s="1" t="str" cm="1">
        <f t="array" ref="F754">_xlfn.IFS(AV754&lt;43783,"1.Low Income",AND(AV754&gt;=43783,AV754&lt;=64856),"2.Mid Income",AV754&gt;64856,"3.High Income")</f>
        <v>2.Mid Income</v>
      </c>
      <c r="G754" s="1" t="str" cm="1">
        <f t="array" ref="G754">_xlfn.IFS(AU754&lt;=30,"&lt;1 month",AND(AU754&gt;30,AU754&lt;=60),"1-2months",AU754&gt;60,"2months +")</f>
        <v>&lt;1 month</v>
      </c>
      <c r="H754" s="1" t="str" cm="1">
        <f t="array" ref="H754">_xlfn.IFS(AT754&lt;5,"&lt;5times",AND(AT754&gt;=5,AT754&lt;=10),"05-10times",AND(AT754&gt;=11,AT754&lt;=15),"11-15times",AT754&gt;=16,"16times or more")</f>
        <v>05-10times</v>
      </c>
      <c r="I754" s="1" t="s">
        <v>99</v>
      </c>
      <c r="J754" s="1" t="str">
        <f t="shared" si="23"/>
        <v>7-8 years</v>
      </c>
      <c r="K754" s="2">
        <v>2</v>
      </c>
      <c r="L754" s="2">
        <v>1</v>
      </c>
      <c r="M754" s="2">
        <v>4</v>
      </c>
      <c r="N754" s="2">
        <v>3</v>
      </c>
      <c r="O754" s="2">
        <v>1</v>
      </c>
      <c r="P754" s="2">
        <v>2</v>
      </c>
      <c r="Q754" s="8">
        <v>0</v>
      </c>
      <c r="R754" s="8">
        <v>0</v>
      </c>
      <c r="S754" s="8">
        <v>0</v>
      </c>
      <c r="T754" s="8">
        <v>0</v>
      </c>
      <c r="U754" s="8">
        <v>0</v>
      </c>
      <c r="V754" s="8">
        <v>0</v>
      </c>
      <c r="W754" s="6">
        <v>1</v>
      </c>
      <c r="X754" s="6">
        <v>1</v>
      </c>
      <c r="Y754" s="6">
        <v>0</v>
      </c>
      <c r="Z754" s="6">
        <v>2</v>
      </c>
      <c r="AB754" s="1">
        <v>72</v>
      </c>
      <c r="AC754" s="1">
        <v>53</v>
      </c>
      <c r="AD754" s="1">
        <v>0</v>
      </c>
      <c r="AE754" s="1">
        <v>3</v>
      </c>
      <c r="AF754" s="1">
        <v>11</v>
      </c>
      <c r="AG754" s="1">
        <v>39</v>
      </c>
      <c r="AH754" s="1">
        <v>2601</v>
      </c>
      <c r="AI754" s="11">
        <f t="shared" si="22"/>
        <v>7.1260273972602741</v>
      </c>
      <c r="AJ754" s="1">
        <v>1</v>
      </c>
      <c r="AK754" s="1">
        <v>0</v>
      </c>
      <c r="AL754" s="1">
        <v>0</v>
      </c>
      <c r="AM754" s="1">
        <v>0</v>
      </c>
      <c r="AN754" s="1">
        <v>0</v>
      </c>
      <c r="AO754" s="1">
        <v>0</v>
      </c>
      <c r="AP754" s="1">
        <v>0</v>
      </c>
      <c r="AQ754" s="1">
        <v>1</v>
      </c>
      <c r="AR754" s="1">
        <v>0</v>
      </c>
      <c r="AS754" s="1">
        <v>0</v>
      </c>
      <c r="AT754" s="1">
        <v>5</v>
      </c>
      <c r="AU754" s="1">
        <v>18</v>
      </c>
      <c r="AV754" s="1">
        <v>60152</v>
      </c>
    </row>
    <row r="755" spans="1:51" s="1" customFormat="1" x14ac:dyDescent="0.25">
      <c r="A755" s="1" t="str" cm="1">
        <f t="array" ref="A755">_xlfn.IFS(AG755&gt;=70,"70 and Older",AND(AG755&gt;=60,AG755&lt;70),"60-69",AND(AG755&gt;=50,AG755&lt;60),"50-59",AND(AG755&gt;=40,AG755&lt;50),"40-49",AND(AG755&gt;=30,AG755&lt;40),"30-39",AND(AG755&gt;=20,AG755&lt;30),"20-29")</f>
        <v>40-49</v>
      </c>
      <c r="B755" s="1" t="str" cm="1">
        <f t="array" ref="B755">_xlfn.IFS(AO755=1,$AO$1,AP755=1,$AP$1,AQ755=1,$AQ$1,AR755=1,$AR$1,AS755=1,$AS$1)</f>
        <v>PhD</v>
      </c>
      <c r="C755" s="1" t="str" cm="1">
        <f t="array" ref="C755">_xlfn.IFS(AJ755=1,$AJ$1,AK755=1,$AK$1,AL755=1,$AL$1,AM755=1,$AM$1,AN755=1,$AN$1)</f>
        <v>Married</v>
      </c>
      <c r="D755" s="1">
        <v>1</v>
      </c>
      <c r="E755" s="1">
        <v>0</v>
      </c>
      <c r="F755" s="1" t="str" cm="1">
        <f t="array" ref="F755">_xlfn.IFS(AV755&lt;43783,"1.Low Income",AND(AV755&gt;=43783,AV755&lt;=64856),"2.Mid Income",AV755&gt;64856,"3.High Income")</f>
        <v>2.Mid Income</v>
      </c>
      <c r="G755" s="1" t="str" cm="1">
        <f t="array" ref="G755">_xlfn.IFS(AU755&lt;=30,"&lt;1 month",AND(AU755&gt;30,AU755&lt;=60),"1-2months",AU755&gt;60,"2months +")</f>
        <v>2months +</v>
      </c>
      <c r="H755" s="1" t="str" cm="1">
        <f t="array" ref="H755">_xlfn.IFS(AT755&lt;5,"&lt;5times",AND(AT755&gt;=5,AT755&lt;=10),"05-10times",AND(AT755&gt;=11,AT755&lt;=15),"11-15times",AT755&gt;=16,"16times or more")</f>
        <v>05-10times</v>
      </c>
      <c r="I755" s="1" t="s">
        <v>99</v>
      </c>
      <c r="J755" s="1" t="str">
        <f t="shared" si="23"/>
        <v>7-8 years</v>
      </c>
      <c r="K755" s="2">
        <v>14</v>
      </c>
      <c r="L755" s="2">
        <v>0</v>
      </c>
      <c r="M755" s="2">
        <v>24</v>
      </c>
      <c r="N755" s="2">
        <v>3</v>
      </c>
      <c r="O755" s="2">
        <v>3</v>
      </c>
      <c r="P755" s="2">
        <v>2</v>
      </c>
      <c r="Q755" s="8">
        <v>0</v>
      </c>
      <c r="R755" s="8">
        <v>0</v>
      </c>
      <c r="S755" s="8">
        <v>0</v>
      </c>
      <c r="T755" s="8">
        <v>0</v>
      </c>
      <c r="U755" s="8">
        <v>0</v>
      </c>
      <c r="V755" s="8">
        <v>1</v>
      </c>
      <c r="W755" s="6">
        <v>1</v>
      </c>
      <c r="X755" s="6">
        <v>3</v>
      </c>
      <c r="Y755" s="6">
        <v>0</v>
      </c>
      <c r="Z755" s="6">
        <v>2</v>
      </c>
      <c r="AB755" s="1">
        <v>16</v>
      </c>
      <c r="AC755" s="1">
        <v>9</v>
      </c>
      <c r="AD755" s="1">
        <v>0</v>
      </c>
      <c r="AE755" s="1">
        <v>3</v>
      </c>
      <c r="AF755" s="1">
        <v>11</v>
      </c>
      <c r="AG755" s="1">
        <v>46</v>
      </c>
      <c r="AH755" s="1">
        <v>2601</v>
      </c>
      <c r="AI755" s="11">
        <f t="shared" si="22"/>
        <v>7.1260273972602741</v>
      </c>
      <c r="AJ755" s="1">
        <v>0</v>
      </c>
      <c r="AK755" s="1">
        <v>1</v>
      </c>
      <c r="AL755" s="1">
        <v>0</v>
      </c>
      <c r="AM755" s="1">
        <v>0</v>
      </c>
      <c r="AN755" s="1">
        <v>0</v>
      </c>
      <c r="AO755" s="1">
        <v>0</v>
      </c>
      <c r="AP755" s="1">
        <v>0</v>
      </c>
      <c r="AQ755" s="1">
        <v>0</v>
      </c>
      <c r="AR755" s="1">
        <v>0</v>
      </c>
      <c r="AS755" s="1">
        <v>1</v>
      </c>
      <c r="AT755" s="1">
        <v>5</v>
      </c>
      <c r="AU755" s="1">
        <v>95</v>
      </c>
      <c r="AV755" s="1">
        <v>58821</v>
      </c>
    </row>
    <row r="756" spans="1:51" s="1" customFormat="1" x14ac:dyDescent="0.25">
      <c r="A756" s="1" t="str" cm="1">
        <f t="array" ref="A756">_xlfn.IFS(AG756&gt;=70,"70 and Older",AND(AG756&gt;=60,AG756&lt;70),"60-69",AND(AG756&gt;=50,AG756&lt;60),"50-59",AND(AG756&gt;=40,AG756&lt;50),"40-49",AND(AG756&gt;=30,AG756&lt;40),"30-39",AND(AG756&gt;=20,AG756&lt;30),"20-29")</f>
        <v>40-49</v>
      </c>
      <c r="B756" s="1" t="str" cm="1">
        <f t="array" ref="B756">_xlfn.IFS(AO756=1,$AO$1,AP756=1,$AP$1,AQ756=1,$AQ$1,AR756=1,$AR$1,AS756=1,$AS$1)</f>
        <v>PhD</v>
      </c>
      <c r="C756" s="1" t="str" cm="1">
        <f t="array" ref="C756">_xlfn.IFS(AJ756=1,$AJ$1,AK756=1,$AK$1,AL756=1,$AL$1,AM756=1,$AM$1,AN756=1,$AN$1)</f>
        <v>Married</v>
      </c>
      <c r="D756" s="1">
        <v>1</v>
      </c>
      <c r="E756" s="1">
        <v>0</v>
      </c>
      <c r="F756" s="1" t="str" cm="1">
        <f t="array" ref="F756">_xlfn.IFS(AV756&lt;43783,"1.Low Income",AND(AV756&gt;=43783,AV756&lt;=64856),"2.Mid Income",AV756&gt;64856,"3.High Income")</f>
        <v>2.Mid Income</v>
      </c>
      <c r="G756" s="1" t="str" cm="1">
        <f t="array" ref="G756">_xlfn.IFS(AU756&lt;=30,"&lt;1 month",AND(AU756&gt;30,AU756&lt;=60),"1-2months",AU756&gt;60,"2months +")</f>
        <v>2months +</v>
      </c>
      <c r="H756" s="1" t="str" cm="1">
        <f t="array" ref="H756">_xlfn.IFS(AT756&lt;5,"&lt;5times",AND(AT756&gt;=5,AT756&lt;=10),"05-10times",AND(AT756&gt;=11,AT756&lt;=15),"11-15times",AT756&gt;=16,"16times or more")</f>
        <v>05-10times</v>
      </c>
      <c r="I756" s="1" t="s">
        <v>99</v>
      </c>
      <c r="J756" s="1" t="str">
        <f t="shared" si="23"/>
        <v>7-8 years</v>
      </c>
      <c r="K756" s="2">
        <v>14</v>
      </c>
      <c r="L756" s="2">
        <v>0</v>
      </c>
      <c r="M756" s="2">
        <v>24</v>
      </c>
      <c r="N756" s="2">
        <v>3</v>
      </c>
      <c r="O756" s="2">
        <v>3</v>
      </c>
      <c r="P756" s="2">
        <v>2</v>
      </c>
      <c r="Q756" s="8">
        <v>0</v>
      </c>
      <c r="R756" s="8">
        <v>0</v>
      </c>
      <c r="S756" s="8">
        <v>0</v>
      </c>
      <c r="T756" s="8">
        <v>0</v>
      </c>
      <c r="U756" s="8">
        <v>0</v>
      </c>
      <c r="V756" s="8">
        <v>0</v>
      </c>
      <c r="W756" s="6">
        <v>1</v>
      </c>
      <c r="X756" s="6">
        <v>3</v>
      </c>
      <c r="Y756" s="6">
        <v>0</v>
      </c>
      <c r="Z756" s="6">
        <v>2</v>
      </c>
      <c r="AB756" s="1">
        <v>16</v>
      </c>
      <c r="AC756" s="1">
        <v>9</v>
      </c>
      <c r="AD756" s="1">
        <v>0</v>
      </c>
      <c r="AE756" s="1">
        <v>3</v>
      </c>
      <c r="AF756" s="1">
        <v>11</v>
      </c>
      <c r="AG756" s="1">
        <v>46</v>
      </c>
      <c r="AH756" s="1">
        <v>2601</v>
      </c>
      <c r="AI756" s="11">
        <f t="shared" si="22"/>
        <v>7.1260273972602741</v>
      </c>
      <c r="AJ756" s="1">
        <v>0</v>
      </c>
      <c r="AK756" s="1">
        <v>1</v>
      </c>
      <c r="AL756" s="1">
        <v>0</v>
      </c>
      <c r="AM756" s="1">
        <v>0</v>
      </c>
      <c r="AN756" s="1">
        <v>0</v>
      </c>
      <c r="AO756" s="1">
        <v>0</v>
      </c>
      <c r="AP756" s="1">
        <v>0</v>
      </c>
      <c r="AQ756" s="1">
        <v>0</v>
      </c>
      <c r="AR756" s="1">
        <v>0</v>
      </c>
      <c r="AS756" s="1">
        <v>1</v>
      </c>
      <c r="AT756" s="1">
        <v>5</v>
      </c>
      <c r="AU756" s="1">
        <v>80</v>
      </c>
      <c r="AV756" s="1">
        <v>58710</v>
      </c>
    </row>
    <row r="757" spans="1:51" s="1" customFormat="1" x14ac:dyDescent="0.25">
      <c r="A757" s="1" t="str" cm="1">
        <f t="array" ref="A757">_xlfn.IFS(AG757&gt;=70,"70 and Older",AND(AG757&gt;=60,AG757&lt;70),"60-69",AND(AG757&gt;=50,AG757&lt;60),"50-59",AND(AG757&gt;=40,AG757&lt;50),"40-49",AND(AG757&gt;=30,AG757&lt;40),"30-39",AND(AG757&gt;=20,AG757&lt;30),"20-29")</f>
        <v>40-49</v>
      </c>
      <c r="B757" s="1" t="str" cm="1">
        <f t="array" ref="B757">_xlfn.IFS(AO757=1,$AO$1,AP757=1,$AP$1,AQ757=1,$AQ$1,AR757=1,$AR$1,AS757=1,$AS$1)</f>
        <v>Master</v>
      </c>
      <c r="C757" s="1" t="str" cm="1">
        <f t="array" ref="C757">_xlfn.IFS(AJ757=1,$AJ$1,AK757=1,$AK$1,AL757=1,$AL$1,AM757=1,$AM$1,AN757=1,$AN$1)</f>
        <v>Single</v>
      </c>
      <c r="D757" s="1">
        <v>0</v>
      </c>
      <c r="E757" s="1">
        <v>0</v>
      </c>
      <c r="F757" s="1" t="str" cm="1">
        <f t="array" ref="F757">_xlfn.IFS(AV757&lt;43783,"1.Low Income",AND(AV757&gt;=43783,AV757&lt;=64856),"2.Mid Income",AV757&gt;64856,"3.High Income")</f>
        <v>3.High Income</v>
      </c>
      <c r="G757" s="1" t="str" cm="1">
        <f t="array" ref="G757">_xlfn.IFS(AU757&lt;=30,"&lt;1 month",AND(AU757&gt;30,AU757&lt;=60),"1-2months",AU757&gt;60,"2months +")</f>
        <v>2months +</v>
      </c>
      <c r="H757" s="1" t="str" cm="1">
        <f t="array" ref="H757">_xlfn.IFS(AT757&lt;5,"&lt;5times",AND(AT757&gt;=5,AT757&lt;=10),"05-10times",AND(AT757&gt;=11,AT757&lt;=15),"11-15times",AT757&gt;=16,"16times or more")</f>
        <v>&lt;5times</v>
      </c>
      <c r="I757" s="1" t="s">
        <v>99</v>
      </c>
      <c r="J757" s="1" t="str">
        <f t="shared" si="23"/>
        <v>7-8 years</v>
      </c>
      <c r="K757" s="2">
        <v>594</v>
      </c>
      <c r="L757" s="2">
        <v>51</v>
      </c>
      <c r="M757" s="2">
        <v>631</v>
      </c>
      <c r="N757" s="2">
        <v>72</v>
      </c>
      <c r="O757" s="2">
        <v>55</v>
      </c>
      <c r="P757" s="2">
        <v>32</v>
      </c>
      <c r="Q757" s="8">
        <v>0</v>
      </c>
      <c r="R757" s="8">
        <v>0</v>
      </c>
      <c r="S757" s="8">
        <v>0</v>
      </c>
      <c r="T757" s="8">
        <v>0</v>
      </c>
      <c r="U757" s="8">
        <v>0</v>
      </c>
      <c r="V757" s="8">
        <v>0</v>
      </c>
      <c r="W757" s="6">
        <v>1</v>
      </c>
      <c r="X757" s="6">
        <v>4</v>
      </c>
      <c r="Y757" s="6">
        <v>6</v>
      </c>
      <c r="Z757" s="6">
        <v>8</v>
      </c>
      <c r="AB757" s="1">
        <v>2062</v>
      </c>
      <c r="AC757" s="1">
        <v>2035</v>
      </c>
      <c r="AD757" s="1">
        <v>0</v>
      </c>
      <c r="AE757" s="1">
        <v>3</v>
      </c>
      <c r="AF757" s="1">
        <v>11</v>
      </c>
      <c r="AG757" s="1">
        <v>45</v>
      </c>
      <c r="AH757" s="1">
        <v>2600</v>
      </c>
      <c r="AI757" s="11">
        <f t="shared" si="22"/>
        <v>7.1232876712328768</v>
      </c>
      <c r="AJ757" s="1">
        <v>0</v>
      </c>
      <c r="AK757" s="1">
        <v>0</v>
      </c>
      <c r="AL757" s="1">
        <v>1</v>
      </c>
      <c r="AM757" s="1">
        <v>0</v>
      </c>
      <c r="AN757" s="1">
        <v>0</v>
      </c>
      <c r="AO757" s="1">
        <v>0</v>
      </c>
      <c r="AP757" s="1">
        <v>0</v>
      </c>
      <c r="AQ757" s="1">
        <v>0</v>
      </c>
      <c r="AR757" s="1">
        <v>1</v>
      </c>
      <c r="AS757" s="1">
        <v>0</v>
      </c>
      <c r="AT757" s="1">
        <v>1</v>
      </c>
      <c r="AU757" s="1">
        <v>68</v>
      </c>
      <c r="AV757" s="1">
        <v>84953</v>
      </c>
    </row>
    <row r="758" spans="1:51" s="1" customFormat="1" x14ac:dyDescent="0.25">
      <c r="A758" s="1" t="str" cm="1">
        <f t="array" ref="A758">_xlfn.IFS(AG758&gt;=70,"70 and Older",AND(AG758&gt;=60,AG758&lt;70),"60-69",AND(AG758&gt;=50,AG758&lt;60),"50-59",AND(AG758&gt;=40,AG758&lt;50),"40-49",AND(AG758&gt;=30,AG758&lt;40),"30-39",AND(AG758&gt;=20,AG758&lt;30),"20-29")</f>
        <v>20-29</v>
      </c>
      <c r="B758" s="1" t="str" cm="1">
        <f t="array" ref="B758">_xlfn.IFS(AO758=1,$AO$1,AP758=1,$AP$1,AQ758=1,$AQ$1,AR758=1,$AR$1,AS758=1,$AS$1)</f>
        <v>Graduation</v>
      </c>
      <c r="C758" s="1" t="str" cm="1">
        <f t="array" ref="C758">_xlfn.IFS(AJ758=1,$AJ$1,AK758=1,$AK$1,AL758=1,$AL$1,AM758=1,$AM$1,AN758=1,$AN$1)</f>
        <v>Together</v>
      </c>
      <c r="D758" s="1">
        <v>0</v>
      </c>
      <c r="E758" s="1">
        <v>0</v>
      </c>
      <c r="F758" s="1" t="str" cm="1">
        <f t="array" ref="F758">_xlfn.IFS(AV758&lt;43783,"1.Low Income",AND(AV758&gt;=43783,AV758&lt;=64856),"2.Mid Income",AV758&gt;64856,"3.High Income")</f>
        <v>3.High Income</v>
      </c>
      <c r="G758" s="1" t="str" cm="1">
        <f t="array" ref="G758">_xlfn.IFS(AU758&lt;=30,"&lt;1 month",AND(AU758&gt;30,AU758&lt;=60),"1-2months",AU758&gt;60,"2months +")</f>
        <v>1-2months</v>
      </c>
      <c r="H758" s="1" t="str" cm="1">
        <f t="array" ref="H758">_xlfn.IFS(AT758&lt;5,"&lt;5times",AND(AT758&gt;=5,AT758&lt;=10),"05-10times",AND(AT758&gt;=11,AT758&lt;=15),"11-15times",AT758&gt;=16,"16times or more")</f>
        <v>&lt;5times</v>
      </c>
      <c r="I758" s="1" t="s">
        <v>99</v>
      </c>
      <c r="J758" s="1" t="str">
        <f t="shared" si="23"/>
        <v>7-8 years</v>
      </c>
      <c r="K758" s="2">
        <v>671</v>
      </c>
      <c r="L758" s="2">
        <v>47</v>
      </c>
      <c r="M758" s="2">
        <v>655</v>
      </c>
      <c r="N758" s="2">
        <v>145</v>
      </c>
      <c r="O758" s="2">
        <v>111</v>
      </c>
      <c r="P758" s="2">
        <v>15</v>
      </c>
      <c r="Q758" s="8">
        <v>0</v>
      </c>
      <c r="R758" s="8">
        <v>0</v>
      </c>
      <c r="S758" s="8">
        <v>0</v>
      </c>
      <c r="T758" s="8">
        <v>0</v>
      </c>
      <c r="U758" s="8">
        <v>0</v>
      </c>
      <c r="V758" s="8">
        <v>1</v>
      </c>
      <c r="W758" s="6">
        <v>1</v>
      </c>
      <c r="X758" s="6">
        <v>7</v>
      </c>
      <c r="Y758" s="6">
        <v>5</v>
      </c>
      <c r="Z758" s="6">
        <v>12</v>
      </c>
      <c r="AB758" s="1">
        <v>653</v>
      </c>
      <c r="AC758" s="1">
        <v>470</v>
      </c>
      <c r="AD758" s="1">
        <v>1</v>
      </c>
      <c r="AE758" s="1">
        <v>3</v>
      </c>
      <c r="AF758" s="1">
        <v>11</v>
      </c>
      <c r="AG758" s="1">
        <v>29</v>
      </c>
      <c r="AH758" s="1">
        <v>2599</v>
      </c>
      <c r="AI758" s="11">
        <f t="shared" si="22"/>
        <v>7.1205479452054794</v>
      </c>
      <c r="AJ758" s="1">
        <v>0</v>
      </c>
      <c r="AK758" s="1">
        <v>0</v>
      </c>
      <c r="AL758" s="1">
        <v>0</v>
      </c>
      <c r="AM758" s="1">
        <v>1</v>
      </c>
      <c r="AN758" s="1">
        <v>0</v>
      </c>
      <c r="AO758" s="1">
        <v>0</v>
      </c>
      <c r="AP758" s="1">
        <v>0</v>
      </c>
      <c r="AQ758" s="1">
        <v>1</v>
      </c>
      <c r="AR758" s="1">
        <v>0</v>
      </c>
      <c r="AS758" s="1">
        <v>0</v>
      </c>
      <c r="AT758" s="1">
        <v>1</v>
      </c>
      <c r="AU758" s="1">
        <v>37</v>
      </c>
      <c r="AV758" s="1">
        <v>86580</v>
      </c>
    </row>
    <row r="759" spans="1:51" s="1" customFormat="1" x14ac:dyDescent="0.25">
      <c r="A759" s="1" t="str" cm="1">
        <f t="array" ref="A759">_xlfn.IFS(AG759&gt;=70,"70 and Older",AND(AG759&gt;=60,AG759&lt;70),"60-69",AND(AG759&gt;=50,AG759&lt;60),"50-59",AND(AG759&gt;=40,AG759&lt;50),"40-49",AND(AG759&gt;=30,AG759&lt;40),"30-39",AND(AG759&gt;=20,AG759&lt;30),"20-29")</f>
        <v>50-59</v>
      </c>
      <c r="B759" s="1" t="str" cm="1">
        <f t="array" ref="B759">_xlfn.IFS(AO759=1,$AO$1,AP759=1,$AP$1,AQ759=1,$AQ$1,AR759=1,$AR$1,AS759=1,$AS$1)</f>
        <v>Graduation</v>
      </c>
      <c r="C759" s="1" t="str" cm="1">
        <f t="array" ref="C759">_xlfn.IFS(AJ759=1,$AJ$1,AK759=1,$AK$1,AL759=1,$AL$1,AM759=1,$AM$1,AN759=1,$AN$1)</f>
        <v>Together</v>
      </c>
      <c r="D759" s="1">
        <v>1</v>
      </c>
      <c r="E759" s="1">
        <v>0</v>
      </c>
      <c r="F759" s="1" t="str" cm="1">
        <f t="array" ref="F759">_xlfn.IFS(AV759&lt;43783,"1.Low Income",AND(AV759&gt;=43783,AV759&lt;=64856),"2.Mid Income",AV759&gt;64856,"3.High Income")</f>
        <v>2.Mid Income</v>
      </c>
      <c r="G759" s="1" t="str" cm="1">
        <f t="array" ref="G759">_xlfn.IFS(AU759&lt;=30,"&lt;1 month",AND(AU759&gt;30,AU759&lt;=60),"1-2months",AU759&gt;60,"2months +")</f>
        <v>1-2months</v>
      </c>
      <c r="H759" s="1" t="str" cm="1">
        <f t="array" ref="H759">_xlfn.IFS(AT759&lt;5,"&lt;5times",AND(AT759&gt;=5,AT759&lt;=10),"05-10times",AND(AT759&gt;=11,AT759&lt;=15),"11-15times",AT759&gt;=16,"16times or more")</f>
        <v>&lt;5times</v>
      </c>
      <c r="I759" s="1" t="s">
        <v>99</v>
      </c>
      <c r="J759" s="1" t="str">
        <f t="shared" si="23"/>
        <v>7-8 years</v>
      </c>
      <c r="K759" s="2">
        <v>6</v>
      </c>
      <c r="L759" s="2">
        <v>16</v>
      </c>
      <c r="M759" s="2">
        <v>24</v>
      </c>
      <c r="N759" s="2">
        <v>11</v>
      </c>
      <c r="O759" s="2">
        <v>0</v>
      </c>
      <c r="P759" s="2">
        <v>34</v>
      </c>
      <c r="Q759" s="8">
        <v>0</v>
      </c>
      <c r="R759" s="8">
        <v>0</v>
      </c>
      <c r="S759" s="8">
        <v>1</v>
      </c>
      <c r="T759" s="8">
        <v>0</v>
      </c>
      <c r="U759" s="8">
        <v>0</v>
      </c>
      <c r="V759" s="8">
        <v>1</v>
      </c>
      <c r="W759" s="6">
        <v>2</v>
      </c>
      <c r="X759" s="6">
        <v>3</v>
      </c>
      <c r="Y759" s="6">
        <v>1</v>
      </c>
      <c r="Z759" s="6">
        <v>2</v>
      </c>
      <c r="AB759" s="1">
        <v>34</v>
      </c>
      <c r="AC759" s="1">
        <v>31</v>
      </c>
      <c r="AD759" s="1">
        <v>0</v>
      </c>
      <c r="AE759" s="1">
        <v>3</v>
      </c>
      <c r="AF759" s="1">
        <v>11</v>
      </c>
      <c r="AG759" s="1">
        <v>53</v>
      </c>
      <c r="AH759" s="1">
        <v>2599</v>
      </c>
      <c r="AI759" s="11">
        <f t="shared" si="22"/>
        <v>7.1205479452054794</v>
      </c>
      <c r="AJ759" s="1">
        <v>0</v>
      </c>
      <c r="AK759" s="1">
        <v>0</v>
      </c>
      <c r="AL759" s="1">
        <v>0</v>
      </c>
      <c r="AM759" s="1">
        <v>1</v>
      </c>
      <c r="AN759" s="1">
        <v>0</v>
      </c>
      <c r="AO759" s="1">
        <v>0</v>
      </c>
      <c r="AP759" s="1">
        <v>0</v>
      </c>
      <c r="AQ759" s="1">
        <v>1</v>
      </c>
      <c r="AR759" s="1">
        <v>0</v>
      </c>
      <c r="AS759" s="1">
        <v>0</v>
      </c>
      <c r="AT759" s="1">
        <v>4</v>
      </c>
      <c r="AU759" s="1">
        <v>53</v>
      </c>
      <c r="AV759" s="1">
        <v>64014</v>
      </c>
    </row>
    <row r="760" spans="1:51" s="1" customFormat="1" x14ac:dyDescent="0.25">
      <c r="A760" s="1" t="str" cm="1">
        <f t="array" ref="A760">_xlfn.IFS(AG760&gt;=70,"70 and Older",AND(AG760&gt;=60,AG760&lt;70),"60-69",AND(AG760&gt;=50,AG760&lt;60),"50-59",AND(AG760&gt;=40,AG760&lt;50),"40-49",AND(AG760&gt;=30,AG760&lt;40),"30-39",AND(AG760&gt;=20,AG760&lt;30),"20-29")</f>
        <v>60-69</v>
      </c>
      <c r="B760" s="1" t="str" cm="1">
        <f t="array" ref="B760">_xlfn.IFS(AO760=1,$AO$1,AP760=1,$AP$1,AQ760=1,$AQ$1,AR760=1,$AR$1,AS760=1,$AS$1)</f>
        <v>Master</v>
      </c>
      <c r="C760" s="1" t="str" cm="1">
        <f t="array" ref="C760">_xlfn.IFS(AJ760=1,$AJ$1,AK760=1,$AK$1,AL760=1,$AL$1,AM760=1,$AM$1,AN760=1,$AN$1)</f>
        <v>Married</v>
      </c>
      <c r="D760" s="1">
        <v>1</v>
      </c>
      <c r="E760" s="1">
        <v>0</v>
      </c>
      <c r="F760" s="1" t="str" cm="1">
        <f t="array" ref="F760">_xlfn.IFS(AV760&lt;43783,"1.Low Income",AND(AV760&gt;=43783,AV760&lt;=64856),"2.Mid Income",AV760&gt;64856,"3.High Income")</f>
        <v>2.Mid Income</v>
      </c>
      <c r="G760" s="1" t="str" cm="1">
        <f t="array" ref="G760">_xlfn.IFS(AU760&lt;=30,"&lt;1 month",AND(AU760&gt;30,AU760&lt;=60),"1-2months",AU760&gt;60,"2months +")</f>
        <v>&lt;1 month</v>
      </c>
      <c r="H760" s="1" t="str" cm="1">
        <f t="array" ref="H760">_xlfn.IFS(AT760&lt;5,"&lt;5times",AND(AT760&gt;=5,AT760&lt;=10),"05-10times",AND(AT760&gt;=11,AT760&lt;=15),"11-15times",AT760&gt;=16,"16times or more")</f>
        <v>&lt;5times</v>
      </c>
      <c r="I760" s="1" t="s">
        <v>99</v>
      </c>
      <c r="J760" s="1" t="str">
        <f t="shared" si="23"/>
        <v>7-8 years</v>
      </c>
      <c r="K760" s="2">
        <v>2</v>
      </c>
      <c r="L760" s="2">
        <v>3</v>
      </c>
      <c r="M760" s="2">
        <v>6</v>
      </c>
      <c r="N760" s="2">
        <v>4</v>
      </c>
      <c r="O760" s="2">
        <v>1</v>
      </c>
      <c r="P760" s="2">
        <v>9</v>
      </c>
      <c r="Q760" s="8">
        <v>0</v>
      </c>
      <c r="R760" s="8">
        <v>0</v>
      </c>
      <c r="S760" s="8">
        <v>0</v>
      </c>
      <c r="T760" s="8">
        <v>0</v>
      </c>
      <c r="U760" s="8">
        <v>0</v>
      </c>
      <c r="V760" s="8">
        <v>0</v>
      </c>
      <c r="W760" s="6">
        <v>1</v>
      </c>
      <c r="X760" s="6">
        <v>1</v>
      </c>
      <c r="Y760" s="6">
        <v>1</v>
      </c>
      <c r="Z760" s="6">
        <v>2</v>
      </c>
      <c r="AB760" s="1">
        <v>91</v>
      </c>
      <c r="AC760" s="1">
        <v>39</v>
      </c>
      <c r="AD760" s="1">
        <v>0</v>
      </c>
      <c r="AE760" s="1">
        <v>3</v>
      </c>
      <c r="AF760" s="1">
        <v>11</v>
      </c>
      <c r="AG760" s="1">
        <v>69</v>
      </c>
      <c r="AH760" s="1">
        <v>2599</v>
      </c>
      <c r="AI760" s="11">
        <f t="shared" si="22"/>
        <v>7.1205479452054794</v>
      </c>
      <c r="AJ760" s="1">
        <v>0</v>
      </c>
      <c r="AK760" s="1">
        <v>1</v>
      </c>
      <c r="AL760" s="1">
        <v>0</v>
      </c>
      <c r="AM760" s="1">
        <v>0</v>
      </c>
      <c r="AN760" s="1">
        <v>0</v>
      </c>
      <c r="AO760" s="1">
        <v>0</v>
      </c>
      <c r="AP760" s="1">
        <v>0</v>
      </c>
      <c r="AQ760" s="1">
        <v>0</v>
      </c>
      <c r="AR760" s="1">
        <v>1</v>
      </c>
      <c r="AS760" s="1">
        <v>0</v>
      </c>
      <c r="AT760" s="1">
        <v>4</v>
      </c>
      <c r="AU760" s="1">
        <v>10</v>
      </c>
      <c r="AV760" s="1">
        <v>63972</v>
      </c>
    </row>
    <row r="761" spans="1:51" s="1" customFormat="1" x14ac:dyDescent="0.25">
      <c r="A761" s="1" t="str" cm="1">
        <f t="array" ref="A761">_xlfn.IFS(AG761&gt;=70,"70 and Older",AND(AG761&gt;=60,AG761&lt;70),"60-69",AND(AG761&gt;=50,AG761&lt;60),"50-59",AND(AG761&gt;=40,AG761&lt;50),"40-49",AND(AG761&gt;=30,AG761&lt;40),"30-39",AND(AG761&gt;=20,AG761&lt;30),"20-29")</f>
        <v>60-69</v>
      </c>
      <c r="B761" s="1" t="str" cm="1">
        <f t="array" ref="B761">_xlfn.IFS(AO761=1,$AO$1,AP761=1,$AP$1,AQ761=1,$AQ$1,AR761=1,$AR$1,AS761=1,$AS$1)</f>
        <v>Graduation</v>
      </c>
      <c r="C761" s="1" t="str" cm="1">
        <f t="array" ref="C761">_xlfn.IFS(AJ761=1,$AJ$1,AK761=1,$AK$1,AL761=1,$AL$1,AM761=1,$AM$1,AN761=1,$AN$1)</f>
        <v>Together</v>
      </c>
      <c r="D761" s="1">
        <v>1</v>
      </c>
      <c r="E761" s="1">
        <v>0</v>
      </c>
      <c r="F761" s="1" t="str" cm="1">
        <f t="array" ref="F761">_xlfn.IFS(AV761&lt;43783,"1.Low Income",AND(AV761&gt;=43783,AV761&lt;=64856),"2.Mid Income",AV761&gt;64856,"3.High Income")</f>
        <v>2.Mid Income</v>
      </c>
      <c r="G761" s="1" t="str" cm="1">
        <f t="array" ref="G761">_xlfn.IFS(AU761&lt;=30,"&lt;1 month",AND(AU761&gt;30,AU761&lt;=60),"1-2months",AU761&gt;60,"2months +")</f>
        <v>1-2months</v>
      </c>
      <c r="H761" s="1" t="str" cm="1">
        <f t="array" ref="H761">_xlfn.IFS(AT761&lt;5,"&lt;5times",AND(AT761&gt;=5,AT761&lt;=10),"05-10times",AND(AT761&gt;=11,AT761&lt;=15),"11-15times",AT761&gt;=16,"16times or more")</f>
        <v>05-10times</v>
      </c>
      <c r="I761" s="1" t="s">
        <v>99</v>
      </c>
      <c r="J761" s="1" t="str">
        <f t="shared" si="23"/>
        <v>7-8 years</v>
      </c>
      <c r="K761" s="2">
        <v>1047</v>
      </c>
      <c r="L761" s="2">
        <v>0</v>
      </c>
      <c r="M761" s="2">
        <v>140</v>
      </c>
      <c r="N761" s="2">
        <v>67</v>
      </c>
      <c r="O761" s="2">
        <v>38</v>
      </c>
      <c r="P761" s="2">
        <v>153</v>
      </c>
      <c r="Q761" s="8">
        <v>0</v>
      </c>
      <c r="R761" s="8">
        <v>0</v>
      </c>
      <c r="S761" s="8">
        <v>0</v>
      </c>
      <c r="T761" s="8">
        <v>0</v>
      </c>
      <c r="U761" s="8">
        <v>0</v>
      </c>
      <c r="V761" s="8">
        <v>0</v>
      </c>
      <c r="W761" s="6">
        <v>2</v>
      </c>
      <c r="X761" s="6">
        <v>4</v>
      </c>
      <c r="Y761" s="6">
        <v>3</v>
      </c>
      <c r="Z761" s="6">
        <v>12</v>
      </c>
      <c r="AB761" s="1">
        <v>511</v>
      </c>
      <c r="AC761" s="1">
        <v>477</v>
      </c>
      <c r="AD761" s="1">
        <v>0</v>
      </c>
      <c r="AE761" s="1">
        <v>3</v>
      </c>
      <c r="AF761" s="1">
        <v>11</v>
      </c>
      <c r="AG761" s="1">
        <v>65</v>
      </c>
      <c r="AH761" s="1">
        <v>2599</v>
      </c>
      <c r="AI761" s="11">
        <f t="shared" si="22"/>
        <v>7.1205479452054794</v>
      </c>
      <c r="AJ761" s="1">
        <v>0</v>
      </c>
      <c r="AK761" s="1">
        <v>0</v>
      </c>
      <c r="AL761" s="1">
        <v>0</v>
      </c>
      <c r="AM761" s="1">
        <v>1</v>
      </c>
      <c r="AN761" s="1">
        <v>0</v>
      </c>
      <c r="AO761" s="1">
        <v>0</v>
      </c>
      <c r="AP761" s="1">
        <v>0</v>
      </c>
      <c r="AQ761" s="1">
        <v>1</v>
      </c>
      <c r="AR761" s="1">
        <v>0</v>
      </c>
      <c r="AS761" s="1">
        <v>0</v>
      </c>
      <c r="AT761" s="1">
        <v>5</v>
      </c>
      <c r="AU761" s="1">
        <v>48</v>
      </c>
      <c r="AV761" s="1">
        <v>63285</v>
      </c>
    </row>
    <row r="762" spans="1:51" s="1" customFormat="1" x14ac:dyDescent="0.25">
      <c r="A762" s="1" t="str" cm="1">
        <f t="array" ref="A762">_xlfn.IFS(AG762&gt;=70,"70 and Older",AND(AG762&gt;=60,AG762&lt;70),"60-69",AND(AG762&gt;=50,AG762&lt;60),"50-59",AND(AG762&gt;=40,AG762&lt;50),"40-49",AND(AG762&gt;=30,AG762&lt;40),"30-39",AND(AG762&gt;=20,AG762&lt;30),"20-29")</f>
        <v>60-69</v>
      </c>
      <c r="B762" s="1" t="str" cm="1">
        <f t="array" ref="B762">_xlfn.IFS(AO762=1,$AO$1,AP762=1,$AP$1,AQ762=1,$AQ$1,AR762=1,$AR$1,AS762=1,$AS$1)</f>
        <v>2nd Cycle</v>
      </c>
      <c r="C762" s="1" t="str" cm="1">
        <f t="array" ref="C762">_xlfn.IFS(AJ762=1,$AJ$1,AK762=1,$AK$1,AL762=1,$AL$1,AM762=1,$AM$1,AN762=1,$AN$1)</f>
        <v>Divorced</v>
      </c>
      <c r="D762" s="1">
        <v>0</v>
      </c>
      <c r="E762" s="1">
        <v>1</v>
      </c>
      <c r="F762" s="1" t="str" cm="1">
        <f t="array" ref="F762">_xlfn.IFS(AV762&lt;43783,"1.Low Income",AND(AV762&gt;=43783,AV762&lt;=64856),"2.Mid Income",AV762&gt;64856,"3.High Income")</f>
        <v>3.High Income</v>
      </c>
      <c r="G762" s="1" t="str" cm="1">
        <f t="array" ref="G762">_xlfn.IFS(AU762&lt;=30,"&lt;1 month",AND(AU762&gt;30,AU762&lt;=60),"1-2months",AU762&gt;60,"2months +")</f>
        <v>2months +</v>
      </c>
      <c r="H762" s="1" t="str" cm="1">
        <f t="array" ref="H762">_xlfn.IFS(AT762&lt;5,"&lt;5times",AND(AT762&gt;=5,AT762&lt;=10),"05-10times",AND(AT762&gt;=11,AT762&lt;=15),"11-15times",AT762&gt;=16,"16times or more")</f>
        <v>&lt;5times</v>
      </c>
      <c r="I762" s="1" t="s">
        <v>99</v>
      </c>
      <c r="J762" s="1" t="str">
        <f t="shared" si="23"/>
        <v>7-8 years</v>
      </c>
      <c r="K762" s="2">
        <v>940</v>
      </c>
      <c r="L762" s="2">
        <v>44</v>
      </c>
      <c r="M762" s="2">
        <v>396</v>
      </c>
      <c r="N762" s="2">
        <v>0</v>
      </c>
      <c r="O762" s="2">
        <v>88</v>
      </c>
      <c r="P762" s="2">
        <v>58</v>
      </c>
      <c r="Q762" s="8">
        <v>1</v>
      </c>
      <c r="R762" s="8">
        <v>0</v>
      </c>
      <c r="S762" s="8">
        <v>1</v>
      </c>
      <c r="T762" s="8">
        <v>0</v>
      </c>
      <c r="U762" s="8">
        <v>1</v>
      </c>
      <c r="V762" s="8">
        <v>1</v>
      </c>
      <c r="W762" s="6">
        <v>1</v>
      </c>
      <c r="X762" s="6">
        <v>8</v>
      </c>
      <c r="Y762" s="6">
        <v>7</v>
      </c>
      <c r="Z762" s="6">
        <v>7</v>
      </c>
      <c r="AB762" s="1">
        <v>1542</v>
      </c>
      <c r="AC762" s="1">
        <v>1508</v>
      </c>
      <c r="AD762" s="1">
        <v>0</v>
      </c>
      <c r="AE762" s="1">
        <v>3</v>
      </c>
      <c r="AF762" s="1">
        <v>11</v>
      </c>
      <c r="AG762" s="1">
        <v>61</v>
      </c>
      <c r="AH762" s="1">
        <v>2598</v>
      </c>
      <c r="AI762" s="11">
        <f t="shared" si="22"/>
        <v>7.117808219178082</v>
      </c>
      <c r="AJ762" s="1">
        <v>1</v>
      </c>
      <c r="AK762" s="1">
        <v>0</v>
      </c>
      <c r="AL762" s="1">
        <v>0</v>
      </c>
      <c r="AM762" s="1">
        <v>0</v>
      </c>
      <c r="AN762" s="1">
        <v>0</v>
      </c>
      <c r="AO762" s="1">
        <v>1</v>
      </c>
      <c r="AP762" s="1">
        <v>0</v>
      </c>
      <c r="AQ762" s="1">
        <v>0</v>
      </c>
      <c r="AR762" s="1">
        <v>0</v>
      </c>
      <c r="AS762" s="1">
        <v>0</v>
      </c>
      <c r="AT762" s="1">
        <v>2</v>
      </c>
      <c r="AU762" s="1">
        <v>78</v>
      </c>
      <c r="AV762" s="1">
        <v>79529</v>
      </c>
    </row>
    <row r="763" spans="1:51" s="1" customFormat="1" x14ac:dyDescent="0.25">
      <c r="A763" s="1" t="str" cm="1">
        <f t="array" ref="A763">_xlfn.IFS(AG763&gt;=70,"70 and Older",AND(AG763&gt;=60,AG763&lt;70),"60-69",AND(AG763&gt;=50,AG763&lt;60),"50-59",AND(AG763&gt;=40,AG763&lt;50),"40-49",AND(AG763&gt;=30,AG763&lt;40),"30-39",AND(AG763&gt;=20,AG763&lt;30),"20-29")</f>
        <v>30-39</v>
      </c>
      <c r="B763" s="1" t="str" cm="1">
        <f t="array" ref="B763">_xlfn.IFS(AO763=1,$AO$1,AP763=1,$AP$1,AQ763=1,$AQ$1,AR763=1,$AR$1,AS763=1,$AS$1)</f>
        <v>Graduation</v>
      </c>
      <c r="C763" s="1" t="str" cm="1">
        <f t="array" ref="C763">_xlfn.IFS(AJ763=1,$AJ$1,AK763=1,$AK$1,AL763=1,$AL$1,AM763=1,$AM$1,AN763=1,$AN$1)</f>
        <v>Single</v>
      </c>
      <c r="D763" s="1">
        <v>1</v>
      </c>
      <c r="E763" s="1">
        <v>1</v>
      </c>
      <c r="F763" s="1" t="str" cm="1">
        <f t="array" ref="F763">_xlfn.IFS(AV763&lt;43783,"1.Low Income",AND(AV763&gt;=43783,AV763&lt;=64856),"2.Mid Income",AV763&gt;64856,"3.High Income")</f>
        <v>2.Mid Income</v>
      </c>
      <c r="G763" s="1" t="str" cm="1">
        <f t="array" ref="G763">_xlfn.IFS(AU763&lt;=30,"&lt;1 month",AND(AU763&gt;30,AU763&lt;=60),"1-2months",AU763&gt;60,"2months +")</f>
        <v>2months +</v>
      </c>
      <c r="H763" s="1" t="str" cm="1">
        <f t="array" ref="H763">_xlfn.IFS(AT763&lt;5,"&lt;5times",AND(AT763&gt;=5,AT763&lt;=10),"05-10times",AND(AT763&gt;=11,AT763&lt;=15),"11-15times",AT763&gt;=16,"16times or more")</f>
        <v>05-10times</v>
      </c>
      <c r="I763" s="1" t="s">
        <v>99</v>
      </c>
      <c r="J763" s="1" t="str">
        <f t="shared" si="23"/>
        <v>7-8 years</v>
      </c>
      <c r="K763" s="2">
        <v>9</v>
      </c>
      <c r="L763" s="2">
        <v>4</v>
      </c>
      <c r="M763" s="2">
        <v>17</v>
      </c>
      <c r="N763" s="2">
        <v>10</v>
      </c>
      <c r="O763" s="2">
        <v>2</v>
      </c>
      <c r="P763" s="2">
        <v>7</v>
      </c>
      <c r="Q763" s="8">
        <v>0</v>
      </c>
      <c r="R763" s="8">
        <v>0</v>
      </c>
      <c r="S763" s="8">
        <v>0</v>
      </c>
      <c r="T763" s="8">
        <v>0</v>
      </c>
      <c r="U763" s="8">
        <v>0</v>
      </c>
      <c r="V763" s="8">
        <v>0</v>
      </c>
      <c r="W763" s="6">
        <v>4</v>
      </c>
      <c r="X763" s="6">
        <v>3</v>
      </c>
      <c r="Y763" s="6">
        <v>0</v>
      </c>
      <c r="Z763" s="6">
        <v>3</v>
      </c>
      <c r="AB763" s="1">
        <v>19</v>
      </c>
      <c r="AC763" s="1">
        <v>15</v>
      </c>
      <c r="AD763" s="1">
        <v>0</v>
      </c>
      <c r="AE763" s="1">
        <v>3</v>
      </c>
      <c r="AF763" s="1">
        <v>11</v>
      </c>
      <c r="AG763" s="1">
        <v>37</v>
      </c>
      <c r="AH763" s="1">
        <v>2598</v>
      </c>
      <c r="AI763" s="11">
        <f t="shared" si="22"/>
        <v>7.117808219178082</v>
      </c>
      <c r="AJ763" s="1">
        <v>0</v>
      </c>
      <c r="AK763" s="1">
        <v>0</v>
      </c>
      <c r="AL763" s="1">
        <v>1</v>
      </c>
      <c r="AM763" s="1">
        <v>0</v>
      </c>
      <c r="AN763" s="1">
        <v>0</v>
      </c>
      <c r="AO763" s="1">
        <v>0</v>
      </c>
      <c r="AP763" s="1">
        <v>0</v>
      </c>
      <c r="AQ763" s="1">
        <v>1</v>
      </c>
      <c r="AR763" s="1">
        <v>0</v>
      </c>
      <c r="AS763" s="1">
        <v>0</v>
      </c>
      <c r="AT763" s="1">
        <v>5</v>
      </c>
      <c r="AU763" s="1">
        <v>81</v>
      </c>
      <c r="AV763" s="1">
        <v>59481</v>
      </c>
    </row>
    <row r="764" spans="1:51" s="1" customFormat="1" x14ac:dyDescent="0.25">
      <c r="A764" s="1" t="str" cm="1">
        <f t="array" ref="A764">_xlfn.IFS(AG764&gt;=70,"70 and Older",AND(AG764&gt;=60,AG764&lt;70),"60-69",AND(AG764&gt;=50,AG764&lt;60),"50-59",AND(AG764&gt;=40,AG764&lt;50),"40-49",AND(AG764&gt;=30,AG764&lt;40),"30-39",AND(AG764&gt;=20,AG764&lt;30),"20-29")</f>
        <v>20-29</v>
      </c>
      <c r="B764" s="1" t="str" cm="1">
        <f t="array" ref="B764">_xlfn.IFS(AO764=1,$AO$1,AP764=1,$AP$1,AQ764=1,$AQ$1,AR764=1,$AR$1,AS764=1,$AS$1)</f>
        <v>Graduation</v>
      </c>
      <c r="C764" s="1" t="str" cm="1">
        <f t="array" ref="C764">_xlfn.IFS(AJ764=1,$AJ$1,AK764=1,$AK$1,AL764=1,$AL$1,AM764=1,$AM$1,AN764=1,$AN$1)</f>
        <v>Single</v>
      </c>
      <c r="D764" s="1">
        <v>0</v>
      </c>
      <c r="E764" s="1">
        <v>0</v>
      </c>
      <c r="F764" s="1" t="str" cm="1">
        <f t="array" ref="F764">_xlfn.IFS(AV764&lt;43783,"1.Low Income",AND(AV764&gt;=43783,AV764&lt;=64856),"2.Mid Income",AV764&gt;64856,"3.High Income")</f>
        <v>3.High Income</v>
      </c>
      <c r="G764" s="1" t="str" cm="1">
        <f t="array" ref="G764">_xlfn.IFS(AU764&lt;=30,"&lt;1 month",AND(AU764&gt;30,AU764&lt;=60),"1-2months",AU764&gt;60,"2months +")</f>
        <v>&lt;1 month</v>
      </c>
      <c r="H764" s="1" t="str" cm="1">
        <f t="array" ref="H764">_xlfn.IFS(AT764&lt;5,"&lt;5times",AND(AT764&gt;=5,AT764&lt;=10),"05-10times",AND(AT764&gt;=11,AT764&lt;=15),"11-15times",AT764&gt;=16,"16times or more")</f>
        <v>&lt;5times</v>
      </c>
      <c r="I764" s="1" t="s">
        <v>99</v>
      </c>
      <c r="J764" s="1" t="str">
        <f t="shared" si="23"/>
        <v>7-8 years</v>
      </c>
      <c r="K764" s="2">
        <v>345</v>
      </c>
      <c r="L764" s="2">
        <v>53</v>
      </c>
      <c r="M764" s="2">
        <v>528</v>
      </c>
      <c r="N764" s="2">
        <v>98</v>
      </c>
      <c r="O764" s="2">
        <v>75</v>
      </c>
      <c r="P764" s="2">
        <v>97</v>
      </c>
      <c r="Q764" s="8">
        <v>0</v>
      </c>
      <c r="R764" s="8">
        <v>0</v>
      </c>
      <c r="S764" s="8">
        <v>1</v>
      </c>
      <c r="T764" s="8">
        <v>0</v>
      </c>
      <c r="U764" s="8">
        <v>0</v>
      </c>
      <c r="V764" s="8">
        <v>1</v>
      </c>
      <c r="W764" s="6">
        <v>1</v>
      </c>
      <c r="X764" s="6">
        <v>8</v>
      </c>
      <c r="Y764" s="6">
        <v>3</v>
      </c>
      <c r="Z764" s="6">
        <v>5</v>
      </c>
      <c r="AB764" s="1">
        <v>1046</v>
      </c>
      <c r="AC764" s="1">
        <v>864</v>
      </c>
      <c r="AD764" s="1">
        <v>0</v>
      </c>
      <c r="AE764" s="1">
        <v>3</v>
      </c>
      <c r="AF764" s="1">
        <v>11</v>
      </c>
      <c r="AG764" s="1">
        <v>27</v>
      </c>
      <c r="AH764" s="1">
        <v>2597</v>
      </c>
      <c r="AI764" s="11">
        <f t="shared" si="22"/>
        <v>7.1150684931506847</v>
      </c>
      <c r="AJ764" s="1">
        <v>0</v>
      </c>
      <c r="AK764" s="1">
        <v>0</v>
      </c>
      <c r="AL764" s="1">
        <v>1</v>
      </c>
      <c r="AM764" s="1">
        <v>0</v>
      </c>
      <c r="AN764" s="1">
        <v>0</v>
      </c>
      <c r="AO764" s="1">
        <v>0</v>
      </c>
      <c r="AP764" s="1">
        <v>0</v>
      </c>
      <c r="AQ764" s="1">
        <v>1</v>
      </c>
      <c r="AR764" s="1">
        <v>0</v>
      </c>
      <c r="AS764" s="1">
        <v>0</v>
      </c>
      <c r="AT764" s="1">
        <v>2</v>
      </c>
      <c r="AU764" s="1">
        <v>9</v>
      </c>
      <c r="AV764" s="1">
        <v>79143</v>
      </c>
    </row>
    <row r="765" spans="1:51" s="1" customFormat="1" x14ac:dyDescent="0.25">
      <c r="A765" s="1" t="str" cm="1">
        <f t="array" ref="A765">_xlfn.IFS(AG765&gt;=70,"70 and Older",AND(AG765&gt;=60,AG765&lt;70),"60-69",AND(AG765&gt;=50,AG765&lt;60),"50-59",AND(AG765&gt;=40,AG765&lt;50),"40-49",AND(AG765&gt;=30,AG765&lt;40),"30-39",AND(AG765&gt;=20,AG765&lt;30),"20-29")</f>
        <v>40-49</v>
      </c>
      <c r="B765" s="1" t="str" cm="1">
        <f t="array" ref="B765">_xlfn.IFS(AO765=1,$AO$1,AP765=1,$AP$1,AQ765=1,$AQ$1,AR765=1,$AR$1,AS765=1,$AS$1)</f>
        <v>Graduation</v>
      </c>
      <c r="C765" s="1" t="str" cm="1">
        <f t="array" ref="C765">_xlfn.IFS(AJ765=1,$AJ$1,AK765=1,$AK$1,AL765=1,$AL$1,AM765=1,$AM$1,AN765=1,$AN$1)</f>
        <v>Single</v>
      </c>
      <c r="D765" s="1">
        <v>0</v>
      </c>
      <c r="E765" s="1">
        <v>0</v>
      </c>
      <c r="F765" s="1" t="str" cm="1">
        <f t="array" ref="F765">_xlfn.IFS(AV765&lt;43783,"1.Low Income",AND(AV765&gt;=43783,AV765&lt;=64856),"2.Mid Income",AV765&gt;64856,"3.High Income")</f>
        <v>3.High Income</v>
      </c>
      <c r="G765" s="1" t="str" cm="1">
        <f t="array" ref="G765">_xlfn.IFS(AU765&lt;=30,"&lt;1 month",AND(AU765&gt;30,AU765&lt;=60),"1-2months",AU765&gt;60,"2months +")</f>
        <v>&lt;1 month</v>
      </c>
      <c r="H765" s="1" t="str" cm="1">
        <f t="array" ref="H765">_xlfn.IFS(AT765&lt;5,"&lt;5times",AND(AT765&gt;=5,AT765&lt;=10),"05-10times",AND(AT765&gt;=11,AT765&lt;=15),"11-15times",AT765&gt;=16,"16times or more")</f>
        <v>&lt;5times</v>
      </c>
      <c r="I765" s="1" t="s">
        <v>99</v>
      </c>
      <c r="J765" s="1" t="str">
        <f t="shared" si="23"/>
        <v>7-8 years</v>
      </c>
      <c r="K765" s="2">
        <v>1060</v>
      </c>
      <c r="L765" s="2">
        <v>61</v>
      </c>
      <c r="M765" s="2">
        <v>835</v>
      </c>
      <c r="N765" s="2">
        <v>80</v>
      </c>
      <c r="O765" s="2">
        <v>20</v>
      </c>
      <c r="P765" s="2">
        <v>101</v>
      </c>
      <c r="Q765" s="8">
        <v>1</v>
      </c>
      <c r="R765" s="8">
        <v>1</v>
      </c>
      <c r="S765" s="8">
        <v>1</v>
      </c>
      <c r="T765" s="8">
        <v>0</v>
      </c>
      <c r="U765" s="8">
        <v>1</v>
      </c>
      <c r="V765" s="8">
        <v>1</v>
      </c>
      <c r="W765" s="6">
        <v>1</v>
      </c>
      <c r="X765" s="6">
        <v>4</v>
      </c>
      <c r="Y765" s="6">
        <v>7</v>
      </c>
      <c r="Z765" s="6">
        <v>10</v>
      </c>
      <c r="AB765" s="1">
        <v>1508</v>
      </c>
      <c r="AC765" s="1">
        <v>1429</v>
      </c>
      <c r="AD765" s="1">
        <v>0</v>
      </c>
      <c r="AE765" s="1">
        <v>3</v>
      </c>
      <c r="AF765" s="1">
        <v>11</v>
      </c>
      <c r="AG765" s="1">
        <v>47</v>
      </c>
      <c r="AH765" s="1">
        <v>2596</v>
      </c>
      <c r="AI765" s="11">
        <f t="shared" si="22"/>
        <v>7.1123287671232873</v>
      </c>
      <c r="AJ765" s="1">
        <v>0</v>
      </c>
      <c r="AK765" s="1">
        <v>0</v>
      </c>
      <c r="AL765" s="1">
        <v>1</v>
      </c>
      <c r="AM765" s="1">
        <v>0</v>
      </c>
      <c r="AN765" s="1">
        <v>0</v>
      </c>
      <c r="AO765" s="1">
        <v>0</v>
      </c>
      <c r="AP765" s="1">
        <v>0</v>
      </c>
      <c r="AQ765" s="1">
        <v>1</v>
      </c>
      <c r="AR765" s="1">
        <v>0</v>
      </c>
      <c r="AS765" s="1">
        <v>0</v>
      </c>
      <c r="AT765" s="1">
        <v>1</v>
      </c>
      <c r="AU765" s="1">
        <v>29</v>
      </c>
      <c r="AV765" s="1">
        <v>94384</v>
      </c>
      <c r="AW765"/>
      <c r="AX765"/>
      <c r="AY765"/>
    </row>
    <row r="766" spans="1:51" s="1" customFormat="1" x14ac:dyDescent="0.25">
      <c r="A766" s="1" t="str" cm="1">
        <f t="array" ref="A766">_xlfn.IFS(AG766&gt;=70,"70 and Older",AND(AG766&gt;=60,AG766&lt;70),"60-69",AND(AG766&gt;=50,AG766&lt;60),"50-59",AND(AG766&gt;=40,AG766&lt;50),"40-49",AND(AG766&gt;=30,AG766&lt;40),"30-39",AND(AG766&gt;=20,AG766&lt;30),"20-29")</f>
        <v>30-39</v>
      </c>
      <c r="B766" s="1" t="str" cm="1">
        <f t="array" ref="B766">_xlfn.IFS(AO766=1,$AO$1,AP766=1,$AP$1,AQ766=1,$AQ$1,AR766=1,$AR$1,AS766=1,$AS$1)</f>
        <v>Graduation</v>
      </c>
      <c r="C766" s="1" t="str" cm="1">
        <f t="array" ref="C766">_xlfn.IFS(AJ766=1,$AJ$1,AK766=1,$AK$1,AL766=1,$AL$1,AM766=1,$AM$1,AN766=1,$AN$1)</f>
        <v>Together</v>
      </c>
      <c r="D766" s="1">
        <v>0</v>
      </c>
      <c r="E766" s="1">
        <v>1</v>
      </c>
      <c r="F766" s="1" t="str" cm="1">
        <f t="array" ref="F766">_xlfn.IFS(AV766&lt;43783,"1.Low Income",AND(AV766&gt;=43783,AV766&lt;=64856),"2.Mid Income",AV766&gt;64856,"3.High Income")</f>
        <v>3.High Income</v>
      </c>
      <c r="G766" s="1" t="str" cm="1">
        <f t="array" ref="G766">_xlfn.IFS(AU766&lt;=30,"&lt;1 month",AND(AU766&gt;30,AU766&lt;=60),"1-2months",AU766&gt;60,"2months +")</f>
        <v>2months +</v>
      </c>
      <c r="H766" s="1" t="str" cm="1">
        <f t="array" ref="H766">_xlfn.IFS(AT766&lt;5,"&lt;5times",AND(AT766&gt;=5,AT766&lt;=10),"05-10times",AND(AT766&gt;=11,AT766&lt;=15),"11-15times",AT766&gt;=16,"16times or more")</f>
        <v>&lt;5times</v>
      </c>
      <c r="I766" s="1" t="s">
        <v>99</v>
      </c>
      <c r="J766" s="1" t="str">
        <f t="shared" si="23"/>
        <v>7-8 years</v>
      </c>
      <c r="K766" s="2">
        <v>30</v>
      </c>
      <c r="L766" s="2">
        <v>11</v>
      </c>
      <c r="M766" s="2">
        <v>33</v>
      </c>
      <c r="N766" s="2">
        <v>13</v>
      </c>
      <c r="O766" s="2">
        <v>6</v>
      </c>
      <c r="P766" s="2">
        <v>29</v>
      </c>
      <c r="Q766" s="8">
        <v>0</v>
      </c>
      <c r="R766" s="8">
        <v>0</v>
      </c>
      <c r="S766" s="8">
        <v>0</v>
      </c>
      <c r="T766" s="8">
        <v>0</v>
      </c>
      <c r="U766" s="8">
        <v>0</v>
      </c>
      <c r="V766" s="8">
        <v>0</v>
      </c>
      <c r="W766" s="6">
        <v>1</v>
      </c>
      <c r="X766" s="6">
        <v>2</v>
      </c>
      <c r="Y766" s="6">
        <v>0</v>
      </c>
      <c r="Z766" s="6">
        <v>4</v>
      </c>
      <c r="AB766" s="1">
        <v>394</v>
      </c>
      <c r="AC766" s="1">
        <v>328</v>
      </c>
      <c r="AD766" s="1">
        <v>0</v>
      </c>
      <c r="AE766" s="1">
        <v>3</v>
      </c>
      <c r="AF766" s="1">
        <v>11</v>
      </c>
      <c r="AG766" s="1">
        <v>37</v>
      </c>
      <c r="AH766" s="1">
        <v>2596</v>
      </c>
      <c r="AI766" s="11">
        <f t="shared" si="22"/>
        <v>7.1123287671232873</v>
      </c>
      <c r="AJ766" s="1">
        <v>0</v>
      </c>
      <c r="AK766" s="1">
        <v>0</v>
      </c>
      <c r="AL766" s="1">
        <v>0</v>
      </c>
      <c r="AM766" s="1">
        <v>1</v>
      </c>
      <c r="AN766" s="1">
        <v>0</v>
      </c>
      <c r="AO766" s="1">
        <v>0</v>
      </c>
      <c r="AP766" s="1">
        <v>0</v>
      </c>
      <c r="AQ766" s="1">
        <v>1</v>
      </c>
      <c r="AR766" s="1">
        <v>0</v>
      </c>
      <c r="AS766" s="1">
        <v>0</v>
      </c>
      <c r="AT766" s="1">
        <v>2</v>
      </c>
      <c r="AU766" s="1">
        <v>71</v>
      </c>
      <c r="AV766" s="1">
        <v>76542</v>
      </c>
    </row>
    <row r="767" spans="1:51" s="1" customFormat="1" x14ac:dyDescent="0.25">
      <c r="A767" s="1" t="str" cm="1">
        <f t="array" ref="A767">_xlfn.IFS(AG767&gt;=70,"70 and Older",AND(AG767&gt;=60,AG767&lt;70),"60-69",AND(AG767&gt;=50,AG767&lt;60),"50-59",AND(AG767&gt;=40,AG767&lt;50),"40-49",AND(AG767&gt;=30,AG767&lt;40),"30-39",AND(AG767&gt;=20,AG767&lt;30),"20-29")</f>
        <v>70 and Older</v>
      </c>
      <c r="B767" s="1" t="str" cm="1">
        <f t="array" ref="B767">_xlfn.IFS(AO767=1,$AO$1,AP767=1,$AP$1,AQ767=1,$AQ$1,AR767=1,$AR$1,AS767=1,$AS$1)</f>
        <v>PhD</v>
      </c>
      <c r="C767" s="1" t="str" cm="1">
        <f t="array" ref="C767">_xlfn.IFS(AJ767=1,$AJ$1,AK767=1,$AK$1,AL767=1,$AL$1,AM767=1,$AM$1,AN767=1,$AN$1)</f>
        <v>Married</v>
      </c>
      <c r="D767" s="1">
        <v>0</v>
      </c>
      <c r="E767" s="1">
        <v>1</v>
      </c>
      <c r="F767" s="1" t="str" cm="1">
        <f t="array" ref="F767">_xlfn.IFS(AV767&lt;43783,"1.Low Income",AND(AV767&gt;=43783,AV767&lt;=64856),"2.Mid Income",AV767&gt;64856,"3.High Income")</f>
        <v>3.High Income</v>
      </c>
      <c r="G767" s="1" t="str" cm="1">
        <f t="array" ref="G767">_xlfn.IFS(AU767&lt;=30,"&lt;1 month",AND(AU767&gt;30,AU767&lt;=60),"1-2months",AU767&gt;60,"2months +")</f>
        <v>1-2months</v>
      </c>
      <c r="H767" s="1" t="str" cm="1">
        <f t="array" ref="H767">_xlfn.IFS(AT767&lt;5,"&lt;5times",AND(AT767&gt;=5,AT767&lt;=10),"05-10times",AND(AT767&gt;=11,AT767&lt;=15),"11-15times",AT767&gt;=16,"16times or more")</f>
        <v>&lt;5times</v>
      </c>
      <c r="I767" s="1" t="s">
        <v>99</v>
      </c>
      <c r="J767" s="1" t="str">
        <f t="shared" si="23"/>
        <v>7-8 years</v>
      </c>
      <c r="K767" s="2">
        <v>173</v>
      </c>
      <c r="L767" s="2">
        <v>2</v>
      </c>
      <c r="M767" s="2">
        <v>39</v>
      </c>
      <c r="N767" s="2">
        <v>3</v>
      </c>
      <c r="O767" s="2">
        <v>2</v>
      </c>
      <c r="P767" s="2">
        <v>47</v>
      </c>
      <c r="Q767" s="8">
        <v>0</v>
      </c>
      <c r="R767" s="8">
        <v>0</v>
      </c>
      <c r="S767" s="8">
        <v>0</v>
      </c>
      <c r="T767" s="8">
        <v>0</v>
      </c>
      <c r="U767" s="8">
        <v>0</v>
      </c>
      <c r="V767" s="8">
        <v>0</v>
      </c>
      <c r="W767" s="6">
        <v>3</v>
      </c>
      <c r="X767" s="6">
        <v>5</v>
      </c>
      <c r="Y767" s="6">
        <v>1</v>
      </c>
      <c r="Z767" s="6">
        <v>4</v>
      </c>
      <c r="AB767" s="1">
        <v>185</v>
      </c>
      <c r="AC767" s="1">
        <v>161</v>
      </c>
      <c r="AD767" s="1">
        <v>0</v>
      </c>
      <c r="AE767" s="1">
        <v>3</v>
      </c>
      <c r="AF767" s="1">
        <v>11</v>
      </c>
      <c r="AG767" s="1">
        <v>74</v>
      </c>
      <c r="AH767" s="1">
        <v>2596</v>
      </c>
      <c r="AI767" s="11">
        <f t="shared" si="22"/>
        <v>7.1123287671232873</v>
      </c>
      <c r="AJ767" s="1">
        <v>0</v>
      </c>
      <c r="AK767" s="1">
        <v>1</v>
      </c>
      <c r="AL767" s="1">
        <v>0</v>
      </c>
      <c r="AM767" s="1">
        <v>0</v>
      </c>
      <c r="AN767" s="1">
        <v>0</v>
      </c>
      <c r="AO767" s="1">
        <v>0</v>
      </c>
      <c r="AP767" s="1">
        <v>0</v>
      </c>
      <c r="AQ767" s="1">
        <v>0</v>
      </c>
      <c r="AR767" s="1">
        <v>0</v>
      </c>
      <c r="AS767" s="1">
        <v>1</v>
      </c>
      <c r="AT767" s="1">
        <v>4</v>
      </c>
      <c r="AU767" s="1">
        <v>49</v>
      </c>
      <c r="AV767" s="1">
        <v>66476</v>
      </c>
    </row>
    <row r="768" spans="1:51" s="1" customFormat="1" x14ac:dyDescent="0.25">
      <c r="A768" s="1" t="str" cm="1">
        <f t="array" ref="A768">_xlfn.IFS(AG768&gt;=70,"70 and Older",AND(AG768&gt;=60,AG768&lt;70),"60-69",AND(AG768&gt;=50,AG768&lt;60),"50-59",AND(AG768&gt;=40,AG768&lt;50),"40-49",AND(AG768&gt;=30,AG768&lt;40),"30-39",AND(AG768&gt;=20,AG768&lt;30),"20-29")</f>
        <v>70 and Older</v>
      </c>
      <c r="B768" s="1" t="str" cm="1">
        <f t="array" ref="B768">_xlfn.IFS(AO768=1,$AO$1,AP768=1,$AP$1,AQ768=1,$AQ$1,AR768=1,$AR$1,AS768=1,$AS$1)</f>
        <v>PhD</v>
      </c>
      <c r="C768" s="1" t="str" cm="1">
        <f t="array" ref="C768">_xlfn.IFS(AJ768=1,$AJ$1,AK768=1,$AK$1,AL768=1,$AL$1,AM768=1,$AM$1,AN768=1,$AN$1)</f>
        <v>Married</v>
      </c>
      <c r="D768" s="1">
        <v>0</v>
      </c>
      <c r="E768" s="1">
        <v>1</v>
      </c>
      <c r="F768" s="1" t="str" cm="1">
        <f t="array" ref="F768">_xlfn.IFS(AV768&lt;43783,"1.Low Income",AND(AV768&gt;=43783,AV768&lt;=64856),"2.Mid Income",AV768&gt;64856,"3.High Income")</f>
        <v>3.High Income</v>
      </c>
      <c r="G768" s="1" t="str" cm="1">
        <f t="array" ref="G768">_xlfn.IFS(AU768&lt;=30,"&lt;1 month",AND(AU768&gt;30,AU768&lt;=60),"1-2months",AU768&gt;60,"2months +")</f>
        <v>2months +</v>
      </c>
      <c r="H768" s="1" t="str" cm="1">
        <f t="array" ref="H768">_xlfn.IFS(AT768&lt;5,"&lt;5times",AND(AT768&gt;=5,AT768&lt;=10),"05-10times",AND(AT768&gt;=11,AT768&lt;=15),"11-15times",AT768&gt;=16,"16times or more")</f>
        <v>&lt;5times</v>
      </c>
      <c r="I768" s="1" t="s">
        <v>100</v>
      </c>
      <c r="J768" s="1" t="str">
        <f t="shared" si="23"/>
        <v>7-8 years</v>
      </c>
      <c r="K768" s="2">
        <v>373</v>
      </c>
      <c r="L768" s="2">
        <v>14</v>
      </c>
      <c r="M768" s="2">
        <v>83</v>
      </c>
      <c r="N768" s="2">
        <v>6</v>
      </c>
      <c r="O768" s="2">
        <v>9</v>
      </c>
      <c r="P768" s="2">
        <v>19</v>
      </c>
      <c r="Q768" s="8">
        <v>0</v>
      </c>
      <c r="R768" s="8">
        <v>0</v>
      </c>
      <c r="S768" s="8">
        <v>0</v>
      </c>
      <c r="T768" s="8">
        <v>0</v>
      </c>
      <c r="U768" s="8">
        <v>0</v>
      </c>
      <c r="V768" s="8">
        <v>0</v>
      </c>
      <c r="W768" s="6">
        <v>3</v>
      </c>
      <c r="X768" s="6">
        <v>8</v>
      </c>
      <c r="Y768" s="6">
        <v>2</v>
      </c>
      <c r="Z768" s="6">
        <v>6</v>
      </c>
      <c r="AB768" s="1">
        <v>185</v>
      </c>
      <c r="AC768" s="1">
        <v>161</v>
      </c>
      <c r="AD768" s="1">
        <v>0</v>
      </c>
      <c r="AE768" s="1">
        <v>3</v>
      </c>
      <c r="AF768" s="1">
        <v>11</v>
      </c>
      <c r="AG768" s="1">
        <v>74</v>
      </c>
      <c r="AH768" s="1">
        <v>2596</v>
      </c>
      <c r="AI768" s="11">
        <f t="shared" si="22"/>
        <v>7.1123287671232873</v>
      </c>
      <c r="AJ768" s="1">
        <v>0</v>
      </c>
      <c r="AK768" s="1">
        <v>1</v>
      </c>
      <c r="AL768" s="1">
        <v>0</v>
      </c>
      <c r="AM768" s="1">
        <v>0</v>
      </c>
      <c r="AN768" s="1">
        <v>0</v>
      </c>
      <c r="AO768" s="1">
        <v>0</v>
      </c>
      <c r="AP768" s="1">
        <v>0</v>
      </c>
      <c r="AQ768" s="1">
        <v>0</v>
      </c>
      <c r="AR768" s="1">
        <v>0</v>
      </c>
      <c r="AS768" s="1">
        <v>1</v>
      </c>
      <c r="AT768" s="1">
        <v>4</v>
      </c>
      <c r="AU768" s="1">
        <v>78</v>
      </c>
      <c r="AV768" s="1">
        <v>66476</v>
      </c>
    </row>
    <row r="769" spans="1:48" s="1" customFormat="1" x14ac:dyDescent="0.25">
      <c r="A769" s="1" t="str" cm="1">
        <f t="array" ref="A769">_xlfn.IFS(AG769&gt;=70,"70 and Older",AND(AG769&gt;=60,AG769&lt;70),"60-69",AND(AG769&gt;=50,AG769&lt;60),"50-59",AND(AG769&gt;=40,AG769&lt;50),"40-49",AND(AG769&gt;=30,AG769&lt;40),"30-39",AND(AG769&gt;=20,AG769&lt;30),"20-29")</f>
        <v>50-59</v>
      </c>
      <c r="B769" s="1" t="str" cm="1">
        <f t="array" ref="B769">_xlfn.IFS(AO769=1,$AO$1,AP769=1,$AP$1,AQ769=1,$AQ$1,AR769=1,$AR$1,AS769=1,$AS$1)</f>
        <v>Graduation</v>
      </c>
      <c r="C769" s="1" t="str" cm="1">
        <f t="array" ref="C769">_xlfn.IFS(AJ769=1,$AJ$1,AK769=1,$AK$1,AL769=1,$AL$1,AM769=1,$AM$1,AN769=1,$AN$1)</f>
        <v>Married</v>
      </c>
      <c r="D769" s="1">
        <v>0</v>
      </c>
      <c r="E769" s="1">
        <v>0</v>
      </c>
      <c r="F769" s="1" t="str" cm="1">
        <f t="array" ref="F769">_xlfn.IFS(AV769&lt;43783,"1.Low Income",AND(AV769&gt;=43783,AV769&lt;=64856),"2.Mid Income",AV769&gt;64856,"3.High Income")</f>
        <v>3.High Income</v>
      </c>
      <c r="G769" s="1" t="str" cm="1">
        <f t="array" ref="G769">_xlfn.IFS(AU769&lt;=30,"&lt;1 month",AND(AU769&gt;30,AU769&lt;=60),"1-2months",AU769&gt;60,"2months +")</f>
        <v>&lt;1 month</v>
      </c>
      <c r="H769" s="1" t="str" cm="1">
        <f t="array" ref="H769">_xlfn.IFS(AT769&lt;5,"&lt;5times",AND(AT769&gt;=5,AT769&lt;=10),"05-10times",AND(AT769&gt;=11,AT769&lt;=15),"11-15times",AT769&gt;=16,"16times or more")</f>
        <v>&lt;5times</v>
      </c>
      <c r="I769" s="1" t="s">
        <v>99</v>
      </c>
      <c r="J769" s="1" t="str">
        <f t="shared" si="23"/>
        <v>7-8 years</v>
      </c>
      <c r="K769" s="2">
        <v>600</v>
      </c>
      <c r="L769" s="2">
        <v>20</v>
      </c>
      <c r="M769" s="2">
        <v>350</v>
      </c>
      <c r="N769" s="2">
        <v>29</v>
      </c>
      <c r="O769" s="2">
        <v>30</v>
      </c>
      <c r="P769" s="2">
        <v>33</v>
      </c>
      <c r="Q769" s="8">
        <v>0</v>
      </c>
      <c r="R769" s="8">
        <v>0</v>
      </c>
      <c r="S769" s="8">
        <v>0</v>
      </c>
      <c r="T769" s="8">
        <v>0</v>
      </c>
      <c r="U769" s="8">
        <v>1</v>
      </c>
      <c r="V769" s="8">
        <v>0</v>
      </c>
      <c r="W769" s="6">
        <v>1</v>
      </c>
      <c r="X769" s="6">
        <v>6</v>
      </c>
      <c r="Y769" s="6">
        <v>9</v>
      </c>
      <c r="Z769" s="6">
        <v>10</v>
      </c>
      <c r="AB769" s="1">
        <v>1259</v>
      </c>
      <c r="AC769" s="1">
        <v>1133</v>
      </c>
      <c r="AD769" s="1">
        <v>0</v>
      </c>
      <c r="AE769" s="1">
        <v>3</v>
      </c>
      <c r="AF769" s="1">
        <v>11</v>
      </c>
      <c r="AG769" s="1">
        <v>58</v>
      </c>
      <c r="AH769" s="1">
        <v>2595</v>
      </c>
      <c r="AI769" s="11">
        <f t="shared" si="22"/>
        <v>7.1095890410958908</v>
      </c>
      <c r="AJ769" s="1">
        <v>0</v>
      </c>
      <c r="AK769" s="1">
        <v>1</v>
      </c>
      <c r="AL769" s="1">
        <v>0</v>
      </c>
      <c r="AM769" s="1">
        <v>0</v>
      </c>
      <c r="AN769" s="1">
        <v>0</v>
      </c>
      <c r="AO769" s="1">
        <v>0</v>
      </c>
      <c r="AP769" s="1">
        <v>0</v>
      </c>
      <c r="AQ769" s="1">
        <v>1</v>
      </c>
      <c r="AR769" s="1">
        <v>0</v>
      </c>
      <c r="AS769" s="1">
        <v>0</v>
      </c>
      <c r="AT769" s="1">
        <v>1</v>
      </c>
      <c r="AU769" s="1">
        <v>18</v>
      </c>
      <c r="AV769" s="1">
        <v>85710</v>
      </c>
    </row>
    <row r="770" spans="1:48" s="1" customFormat="1" x14ac:dyDescent="0.25">
      <c r="A770" s="1" t="str" cm="1">
        <f t="array" ref="A770">_xlfn.IFS(AG770&gt;=70,"70 and Older",AND(AG770&gt;=60,AG770&lt;70),"60-69",AND(AG770&gt;=50,AG770&lt;60),"50-59",AND(AG770&gt;=40,AG770&lt;50),"40-49",AND(AG770&gt;=30,AG770&lt;40),"30-39",AND(AG770&gt;=20,AG770&lt;30),"20-29")</f>
        <v>40-49</v>
      </c>
      <c r="B770" s="1" t="str" cm="1">
        <f t="array" ref="B770">_xlfn.IFS(AO770=1,$AO$1,AP770=1,$AP$1,AQ770=1,$AQ$1,AR770=1,$AR$1,AS770=1,$AS$1)</f>
        <v>Graduation</v>
      </c>
      <c r="C770" s="1" t="str" cm="1">
        <f t="array" ref="C770">_xlfn.IFS(AJ770=1,$AJ$1,AK770=1,$AK$1,AL770=1,$AL$1,AM770=1,$AM$1,AN770=1,$AN$1)</f>
        <v>Together</v>
      </c>
      <c r="D770" s="1">
        <v>0</v>
      </c>
      <c r="E770" s="1">
        <v>0</v>
      </c>
      <c r="F770" s="1" t="str" cm="1">
        <f t="array" ref="F770">_xlfn.IFS(AV770&lt;43783,"1.Low Income",AND(AV770&gt;=43783,AV770&lt;=64856),"2.Mid Income",AV770&gt;64856,"3.High Income")</f>
        <v>3.High Income</v>
      </c>
      <c r="G770" s="1" t="str" cm="1">
        <f t="array" ref="G770">_xlfn.IFS(AU770&lt;=30,"&lt;1 month",AND(AU770&gt;30,AU770&lt;=60),"1-2months",AU770&gt;60,"2months +")</f>
        <v>1-2months</v>
      </c>
      <c r="H770" s="1" t="str" cm="1">
        <f t="array" ref="H770">_xlfn.IFS(AT770&lt;5,"&lt;5times",AND(AT770&gt;=5,AT770&lt;=10),"05-10times",AND(AT770&gt;=11,AT770&lt;=15),"11-15times",AT770&gt;=16,"16times or more")</f>
        <v>&lt;5times</v>
      </c>
      <c r="I770" s="1" t="s">
        <v>99</v>
      </c>
      <c r="J770" s="1" t="str">
        <f t="shared" si="23"/>
        <v>7-8 years</v>
      </c>
      <c r="K770" s="2">
        <v>376</v>
      </c>
      <c r="L770" s="2">
        <v>53</v>
      </c>
      <c r="M770" s="2">
        <v>462</v>
      </c>
      <c r="N770" s="2">
        <v>168</v>
      </c>
      <c r="O770" s="2">
        <v>53</v>
      </c>
      <c r="P770" s="2">
        <v>53</v>
      </c>
      <c r="Q770" s="8">
        <v>0</v>
      </c>
      <c r="R770" s="8">
        <v>0</v>
      </c>
      <c r="S770" s="8">
        <v>0</v>
      </c>
      <c r="T770" s="8">
        <v>0</v>
      </c>
      <c r="U770" s="8">
        <v>0</v>
      </c>
      <c r="V770" s="8">
        <v>0</v>
      </c>
      <c r="W770" s="6">
        <v>1</v>
      </c>
      <c r="X770" s="6">
        <v>2</v>
      </c>
      <c r="Y770" s="6">
        <v>7</v>
      </c>
      <c r="Z770" s="6">
        <v>7</v>
      </c>
      <c r="AB770" s="1">
        <v>1058</v>
      </c>
      <c r="AC770" s="1">
        <v>947</v>
      </c>
      <c r="AD770" s="1">
        <v>0</v>
      </c>
      <c r="AE770" s="1">
        <v>3</v>
      </c>
      <c r="AF770" s="1">
        <v>11</v>
      </c>
      <c r="AG770" s="1">
        <v>41</v>
      </c>
      <c r="AH770" s="1">
        <v>2594</v>
      </c>
      <c r="AI770" s="11">
        <f t="shared" ref="AI770:AI833" si="24">AH770/365</f>
        <v>7.1068493150684935</v>
      </c>
      <c r="AJ770" s="1">
        <v>0</v>
      </c>
      <c r="AK770" s="1">
        <v>0</v>
      </c>
      <c r="AL770" s="1">
        <v>0</v>
      </c>
      <c r="AM770" s="1">
        <v>1</v>
      </c>
      <c r="AN770" s="1">
        <v>0</v>
      </c>
      <c r="AO770" s="1">
        <v>0</v>
      </c>
      <c r="AP770" s="1">
        <v>0</v>
      </c>
      <c r="AQ770" s="1">
        <v>1</v>
      </c>
      <c r="AR770" s="1">
        <v>0</v>
      </c>
      <c r="AS770" s="1">
        <v>0</v>
      </c>
      <c r="AT770" s="1">
        <v>0</v>
      </c>
      <c r="AU770" s="1">
        <v>32</v>
      </c>
      <c r="AV770" s="1">
        <v>113734</v>
      </c>
    </row>
    <row r="771" spans="1:48" s="1" customFormat="1" x14ac:dyDescent="0.25">
      <c r="A771" s="1" t="str" cm="1">
        <f t="array" ref="A771">_xlfn.IFS(AG771&gt;=70,"70 and Older",AND(AG771&gt;=60,AG771&lt;70),"60-69",AND(AG771&gt;=50,AG771&lt;60),"50-59",AND(AG771&gt;=40,AG771&lt;50),"40-49",AND(AG771&gt;=30,AG771&lt;40),"30-39",AND(AG771&gt;=20,AG771&lt;30),"20-29")</f>
        <v>50-59</v>
      </c>
      <c r="B771" s="1" t="str" cm="1">
        <f t="array" ref="B771">_xlfn.IFS(AO771=1,$AO$1,AP771=1,$AP$1,AQ771=1,$AQ$1,AR771=1,$AR$1,AS771=1,$AS$1)</f>
        <v>PhD</v>
      </c>
      <c r="C771" s="1" t="str" cm="1">
        <f t="array" ref="C771">_xlfn.IFS(AJ771=1,$AJ$1,AK771=1,$AK$1,AL771=1,$AL$1,AM771=1,$AM$1,AN771=1,$AN$1)</f>
        <v>Single</v>
      </c>
      <c r="D771" s="1">
        <v>1</v>
      </c>
      <c r="E771" s="1">
        <v>0</v>
      </c>
      <c r="F771" s="1" t="str" cm="1">
        <f t="array" ref="F771">_xlfn.IFS(AV771&lt;43783,"1.Low Income",AND(AV771&gt;=43783,AV771&lt;=64856),"2.Mid Income",AV771&gt;64856,"3.High Income")</f>
        <v>2.Mid Income</v>
      </c>
      <c r="G771" s="1" t="str" cm="1">
        <f t="array" ref="G771">_xlfn.IFS(AU771&lt;=30,"&lt;1 month",AND(AU771&gt;30,AU771&lt;=60),"1-2months",AU771&gt;60,"2months +")</f>
        <v>1-2months</v>
      </c>
      <c r="H771" s="1" t="str" cm="1">
        <f t="array" ref="H771">_xlfn.IFS(AT771&lt;5,"&lt;5times",AND(AT771&gt;=5,AT771&lt;=10),"05-10times",AND(AT771&gt;=11,AT771&lt;=15),"11-15times",AT771&gt;=16,"16times or more")</f>
        <v>&lt;5times</v>
      </c>
      <c r="I771" s="1" t="s">
        <v>99</v>
      </c>
      <c r="J771" s="1" t="str">
        <f t="shared" ref="J771:J834" si="25">IF(AI771&gt;7,"7-8 years",IF(AND(AI771&gt;6,AI771&lt;=7),"6-7 years",IF(AI771&lt;=6,"4-6 years","invalid")))</f>
        <v>7-8 years</v>
      </c>
      <c r="K771" s="2">
        <v>4</v>
      </c>
      <c r="L771" s="2">
        <v>12</v>
      </c>
      <c r="M771" s="2">
        <v>5</v>
      </c>
      <c r="N771" s="2">
        <v>3</v>
      </c>
      <c r="O771" s="2">
        <v>16</v>
      </c>
      <c r="P771" s="2">
        <v>17</v>
      </c>
      <c r="Q771" s="8">
        <v>0</v>
      </c>
      <c r="R771" s="8">
        <v>0</v>
      </c>
      <c r="S771" s="8">
        <v>0</v>
      </c>
      <c r="T771" s="8">
        <v>0</v>
      </c>
      <c r="U771" s="8">
        <v>0</v>
      </c>
      <c r="V771" s="8">
        <v>0</v>
      </c>
      <c r="W771" s="6">
        <v>2</v>
      </c>
      <c r="X771" s="6">
        <v>2</v>
      </c>
      <c r="Y771" s="6">
        <v>0</v>
      </c>
      <c r="Z771" s="6">
        <v>3</v>
      </c>
      <c r="AB771" s="1">
        <v>54</v>
      </c>
      <c r="AC771" s="1">
        <v>51</v>
      </c>
      <c r="AD771" s="1">
        <v>0</v>
      </c>
      <c r="AE771" s="1">
        <v>3</v>
      </c>
      <c r="AF771" s="1">
        <v>11</v>
      </c>
      <c r="AG771" s="1">
        <v>58</v>
      </c>
      <c r="AH771" s="1">
        <v>2594</v>
      </c>
      <c r="AI771" s="11">
        <f t="shared" si="24"/>
        <v>7.1068493150684935</v>
      </c>
      <c r="AJ771" s="1">
        <v>0</v>
      </c>
      <c r="AK771" s="1">
        <v>0</v>
      </c>
      <c r="AL771" s="1">
        <v>1</v>
      </c>
      <c r="AM771" s="1">
        <v>0</v>
      </c>
      <c r="AN771" s="1">
        <v>0</v>
      </c>
      <c r="AO771" s="1">
        <v>0</v>
      </c>
      <c r="AP771" s="1">
        <v>0</v>
      </c>
      <c r="AQ771" s="1">
        <v>0</v>
      </c>
      <c r="AR771" s="1">
        <v>0</v>
      </c>
      <c r="AS771" s="1">
        <v>1</v>
      </c>
      <c r="AT771" s="1">
        <v>4</v>
      </c>
      <c r="AU771" s="1">
        <v>50</v>
      </c>
      <c r="AV771" s="1">
        <v>63967</v>
      </c>
    </row>
    <row r="772" spans="1:48" s="1" customFormat="1" x14ac:dyDescent="0.25">
      <c r="A772" s="1" t="str" cm="1">
        <f t="array" ref="A772">_xlfn.IFS(AG772&gt;=70,"70 and Older",AND(AG772&gt;=60,AG772&lt;70),"60-69",AND(AG772&gt;=50,AG772&lt;60),"50-59",AND(AG772&gt;=40,AG772&lt;50),"40-49",AND(AG772&gt;=30,AG772&lt;40),"30-39",AND(AG772&gt;=20,AG772&lt;30),"20-29")</f>
        <v>40-49</v>
      </c>
      <c r="B772" s="1" t="str" cm="1">
        <f t="array" ref="B772">_xlfn.IFS(AO772=1,$AO$1,AP772=1,$AP$1,AQ772=1,$AQ$1,AR772=1,$AR$1,AS772=1,$AS$1)</f>
        <v>PhD</v>
      </c>
      <c r="C772" s="1" t="str" cm="1">
        <f t="array" ref="C772">_xlfn.IFS(AJ772=1,$AJ$1,AK772=1,$AK$1,AL772=1,$AL$1,AM772=1,$AM$1,AN772=1,$AN$1)</f>
        <v>Together</v>
      </c>
      <c r="D772" s="1">
        <v>0</v>
      </c>
      <c r="E772" s="1">
        <v>0</v>
      </c>
      <c r="F772" s="1" t="str" cm="1">
        <f t="array" ref="F772">_xlfn.IFS(AV772&lt;43783,"1.Low Income",AND(AV772&gt;=43783,AV772&lt;=64856),"2.Mid Income",AV772&gt;64856,"3.High Income")</f>
        <v>3.High Income</v>
      </c>
      <c r="G772" s="1" t="str" cm="1">
        <f t="array" ref="G772">_xlfn.IFS(AU772&lt;=30,"&lt;1 month",AND(AU772&gt;30,AU772&lt;=60),"1-2months",AU772&gt;60,"2months +")</f>
        <v>1-2months</v>
      </c>
      <c r="H772" s="1" t="str" cm="1">
        <f t="array" ref="H772">_xlfn.IFS(AT772&lt;5,"&lt;5times",AND(AT772&gt;=5,AT772&lt;=10),"05-10times",AND(AT772&gt;=11,AT772&lt;=15),"11-15times",AT772&gt;=16,"16times or more")</f>
        <v>&lt;5times</v>
      </c>
      <c r="I772" s="1" t="s">
        <v>99</v>
      </c>
      <c r="J772" s="1" t="str">
        <f t="shared" si="25"/>
        <v>7-8 years</v>
      </c>
      <c r="K772" s="2">
        <v>613</v>
      </c>
      <c r="L772" s="2">
        <v>22</v>
      </c>
      <c r="M772" s="2">
        <v>319</v>
      </c>
      <c r="N772" s="2">
        <v>33</v>
      </c>
      <c r="O772" s="2">
        <v>102</v>
      </c>
      <c r="P772" s="2">
        <v>12</v>
      </c>
      <c r="Q772" s="8">
        <v>0</v>
      </c>
      <c r="R772" s="8">
        <v>0</v>
      </c>
      <c r="S772" s="8">
        <v>0</v>
      </c>
      <c r="T772" s="8">
        <v>0</v>
      </c>
      <c r="U772" s="8">
        <v>0</v>
      </c>
      <c r="V772" s="8">
        <v>0</v>
      </c>
      <c r="W772" s="6">
        <v>1</v>
      </c>
      <c r="X772" s="6">
        <v>4</v>
      </c>
      <c r="Y772" s="6">
        <v>6</v>
      </c>
      <c r="Z772" s="6">
        <v>9</v>
      </c>
      <c r="AB772" s="1">
        <v>1799</v>
      </c>
      <c r="AC772" s="1">
        <v>1782</v>
      </c>
      <c r="AD772" s="1">
        <v>0</v>
      </c>
      <c r="AE772" s="1">
        <v>3</v>
      </c>
      <c r="AF772" s="1">
        <v>11</v>
      </c>
      <c r="AG772" s="1">
        <v>49</v>
      </c>
      <c r="AH772" s="1">
        <v>2593</v>
      </c>
      <c r="AI772" s="11">
        <f t="shared" si="24"/>
        <v>7.1041095890410961</v>
      </c>
      <c r="AJ772" s="1">
        <v>0</v>
      </c>
      <c r="AK772" s="1">
        <v>0</v>
      </c>
      <c r="AL772" s="1">
        <v>0</v>
      </c>
      <c r="AM772" s="1">
        <v>1</v>
      </c>
      <c r="AN772" s="1">
        <v>0</v>
      </c>
      <c r="AO772" s="1">
        <v>0</v>
      </c>
      <c r="AP772" s="1">
        <v>0</v>
      </c>
      <c r="AQ772" s="1">
        <v>0</v>
      </c>
      <c r="AR772" s="1">
        <v>0</v>
      </c>
      <c r="AS772" s="1">
        <v>1</v>
      </c>
      <c r="AT772" s="1">
        <v>1</v>
      </c>
      <c r="AU772" s="1">
        <v>58</v>
      </c>
      <c r="AV772" s="1">
        <v>90638</v>
      </c>
    </row>
    <row r="773" spans="1:48" s="1" customFormat="1" x14ac:dyDescent="0.25">
      <c r="A773" s="1" t="str" cm="1">
        <f t="array" ref="A773">_xlfn.IFS(AG773&gt;=70,"70 and Older",AND(AG773&gt;=60,AG773&lt;70),"60-69",AND(AG773&gt;=50,AG773&lt;60),"50-59",AND(AG773&gt;=40,AG773&lt;50),"40-49",AND(AG773&gt;=30,AG773&lt;40),"30-39",AND(AG773&gt;=20,AG773&lt;30),"20-29")</f>
        <v>30-39</v>
      </c>
      <c r="B773" s="1" t="str" cm="1">
        <f t="array" ref="B773">_xlfn.IFS(AO773=1,$AO$1,AP773=1,$AP$1,AQ773=1,$AQ$1,AR773=1,$AR$1,AS773=1,$AS$1)</f>
        <v>Graduation</v>
      </c>
      <c r="C773" s="1" t="str" cm="1">
        <f t="array" ref="C773">_xlfn.IFS(AJ773=1,$AJ$1,AK773=1,$AK$1,AL773=1,$AL$1,AM773=1,$AM$1,AN773=1,$AN$1)</f>
        <v>Single</v>
      </c>
      <c r="D773" s="1">
        <v>0</v>
      </c>
      <c r="E773" s="1">
        <v>1</v>
      </c>
      <c r="F773" s="1" t="str" cm="1">
        <f t="array" ref="F773">_xlfn.IFS(AV773&lt;43783,"1.Low Income",AND(AV773&gt;=43783,AV773&lt;=64856),"2.Mid Income",AV773&gt;64856,"3.High Income")</f>
        <v>3.High Income</v>
      </c>
      <c r="G773" s="1" t="str" cm="1">
        <f t="array" ref="G773">_xlfn.IFS(AU773&lt;=30,"&lt;1 month",AND(AU773&gt;30,AU773&lt;=60),"1-2months",AU773&gt;60,"2months +")</f>
        <v>1-2months</v>
      </c>
      <c r="H773" s="1" t="str" cm="1">
        <f t="array" ref="H773">_xlfn.IFS(AT773&lt;5,"&lt;5times",AND(AT773&gt;=5,AT773&lt;=10),"05-10times",AND(AT773&gt;=11,AT773&lt;=15),"11-15times",AT773&gt;=16,"16times or more")</f>
        <v>&lt;5times</v>
      </c>
      <c r="I773" s="1" t="s">
        <v>99</v>
      </c>
      <c r="J773" s="1" t="str">
        <f t="shared" si="25"/>
        <v>7-8 years</v>
      </c>
      <c r="K773" s="2">
        <v>721</v>
      </c>
      <c r="L773" s="2">
        <v>0</v>
      </c>
      <c r="M773" s="2">
        <v>152</v>
      </c>
      <c r="N773" s="2">
        <v>119</v>
      </c>
      <c r="O773" s="2">
        <v>50</v>
      </c>
      <c r="P773" s="2">
        <v>50</v>
      </c>
      <c r="Q773" s="8">
        <v>0</v>
      </c>
      <c r="R773" s="8">
        <v>0</v>
      </c>
      <c r="S773" s="8">
        <v>0</v>
      </c>
      <c r="T773" s="8">
        <v>0</v>
      </c>
      <c r="U773" s="8">
        <v>0</v>
      </c>
      <c r="V773" s="8">
        <v>0</v>
      </c>
      <c r="W773" s="6">
        <v>3</v>
      </c>
      <c r="X773" s="6">
        <v>7</v>
      </c>
      <c r="Y773" s="6">
        <v>6</v>
      </c>
      <c r="Z773" s="6">
        <v>12</v>
      </c>
      <c r="AB773" s="1">
        <v>1707</v>
      </c>
      <c r="AC773" s="1">
        <v>1491</v>
      </c>
      <c r="AD773" s="1">
        <v>0</v>
      </c>
      <c r="AE773" s="1">
        <v>3</v>
      </c>
      <c r="AF773" s="1">
        <v>11</v>
      </c>
      <c r="AG773" s="1">
        <v>36</v>
      </c>
      <c r="AH773" s="1">
        <v>2593</v>
      </c>
      <c r="AI773" s="11">
        <f t="shared" si="24"/>
        <v>7.1041095890410961</v>
      </c>
      <c r="AJ773" s="1">
        <v>0</v>
      </c>
      <c r="AK773" s="1">
        <v>0</v>
      </c>
      <c r="AL773" s="1">
        <v>1</v>
      </c>
      <c r="AM773" s="1">
        <v>0</v>
      </c>
      <c r="AN773" s="1">
        <v>0</v>
      </c>
      <c r="AO773" s="1">
        <v>0</v>
      </c>
      <c r="AP773" s="1">
        <v>0</v>
      </c>
      <c r="AQ773" s="1">
        <v>1</v>
      </c>
      <c r="AR773" s="1">
        <v>0</v>
      </c>
      <c r="AS773" s="1">
        <v>0</v>
      </c>
      <c r="AT773" s="1">
        <v>2</v>
      </c>
      <c r="AU773" s="1">
        <v>49</v>
      </c>
      <c r="AV773" s="1">
        <v>79593</v>
      </c>
    </row>
    <row r="774" spans="1:48" s="1" customFormat="1" x14ac:dyDescent="0.25">
      <c r="A774" s="1" t="str" cm="1">
        <f t="array" ref="A774">_xlfn.IFS(AG774&gt;=70,"70 and Older",AND(AG774&gt;=60,AG774&lt;70),"60-69",AND(AG774&gt;=50,AG774&lt;60),"50-59",AND(AG774&gt;=40,AG774&lt;50),"40-49",AND(AG774&gt;=30,AG774&lt;40),"30-39",AND(AG774&gt;=20,AG774&lt;30),"20-29")</f>
        <v>50-59</v>
      </c>
      <c r="B774" s="1" t="str" cm="1">
        <f t="array" ref="B774">_xlfn.IFS(AO774=1,$AO$1,AP774=1,$AP$1,AQ774=1,$AQ$1,AR774=1,$AR$1,AS774=1,$AS$1)</f>
        <v>Master</v>
      </c>
      <c r="C774" s="1" t="str" cm="1">
        <f t="array" ref="C774">_xlfn.IFS(AJ774=1,$AJ$1,AK774=1,$AK$1,AL774=1,$AL$1,AM774=1,$AM$1,AN774=1,$AN$1)</f>
        <v>Divorced</v>
      </c>
      <c r="D774" s="1">
        <v>0</v>
      </c>
      <c r="E774" s="1">
        <v>1</v>
      </c>
      <c r="F774" s="1" t="str" cm="1">
        <f t="array" ref="F774">_xlfn.IFS(AV774&lt;43783,"1.Low Income",AND(AV774&gt;=43783,AV774&lt;=64856),"2.Mid Income",AV774&gt;64856,"3.High Income")</f>
        <v>3.High Income</v>
      </c>
      <c r="G774" s="1" t="str" cm="1">
        <f t="array" ref="G774">_xlfn.IFS(AU774&lt;=30,"&lt;1 month",AND(AU774&gt;30,AU774&lt;=60),"1-2months",AU774&gt;60,"2months +")</f>
        <v>2months +</v>
      </c>
      <c r="H774" s="1" t="str" cm="1">
        <f t="array" ref="H774">_xlfn.IFS(AT774&lt;5,"&lt;5times",AND(AT774&gt;=5,AT774&lt;=10),"05-10times",AND(AT774&gt;=11,AT774&lt;=15),"11-15times",AT774&gt;=16,"16times or more")</f>
        <v>&lt;5times</v>
      </c>
      <c r="I774" s="1" t="s">
        <v>99</v>
      </c>
      <c r="J774" s="1" t="str">
        <f t="shared" si="25"/>
        <v>7-8 years</v>
      </c>
      <c r="K774" s="2">
        <v>330</v>
      </c>
      <c r="L774" s="2">
        <v>5</v>
      </c>
      <c r="M774" s="2">
        <v>159</v>
      </c>
      <c r="N774" s="2">
        <v>36</v>
      </c>
      <c r="O774" s="2">
        <v>27</v>
      </c>
      <c r="P774" s="2">
        <v>16</v>
      </c>
      <c r="Q774" s="8">
        <v>0</v>
      </c>
      <c r="R774" s="8">
        <v>0</v>
      </c>
      <c r="S774" s="8">
        <v>0</v>
      </c>
      <c r="T774" s="8">
        <v>0</v>
      </c>
      <c r="U774" s="8">
        <v>0</v>
      </c>
      <c r="V774" s="8">
        <v>0</v>
      </c>
      <c r="W774" s="6">
        <v>4</v>
      </c>
      <c r="X774" s="6">
        <v>4</v>
      </c>
      <c r="Y774" s="6">
        <v>4</v>
      </c>
      <c r="Z774" s="6">
        <v>9</v>
      </c>
      <c r="AB774" s="1">
        <v>777</v>
      </c>
      <c r="AC774" s="1">
        <v>646</v>
      </c>
      <c r="AD774" s="1">
        <v>0</v>
      </c>
      <c r="AE774" s="1">
        <v>3</v>
      </c>
      <c r="AF774" s="1">
        <v>11</v>
      </c>
      <c r="AG774" s="1">
        <v>52</v>
      </c>
      <c r="AH774" s="1">
        <v>2593</v>
      </c>
      <c r="AI774" s="11">
        <f t="shared" si="24"/>
        <v>7.1041095890410961</v>
      </c>
      <c r="AJ774" s="1">
        <v>1</v>
      </c>
      <c r="AK774" s="1">
        <v>0</v>
      </c>
      <c r="AL774" s="1">
        <v>0</v>
      </c>
      <c r="AM774" s="1">
        <v>0</v>
      </c>
      <c r="AN774" s="1">
        <v>0</v>
      </c>
      <c r="AO774" s="1">
        <v>0</v>
      </c>
      <c r="AP774" s="1">
        <v>0</v>
      </c>
      <c r="AQ774" s="1">
        <v>0</v>
      </c>
      <c r="AR774" s="1">
        <v>1</v>
      </c>
      <c r="AS774" s="1">
        <v>0</v>
      </c>
      <c r="AT774" s="1">
        <v>2</v>
      </c>
      <c r="AU774" s="1">
        <v>68</v>
      </c>
      <c r="AV774" s="1">
        <v>78093</v>
      </c>
    </row>
    <row r="775" spans="1:48" s="1" customFormat="1" x14ac:dyDescent="0.25">
      <c r="A775" s="1" t="str" cm="1">
        <f t="array" ref="A775">_xlfn.IFS(AG775&gt;=70,"70 and Older",AND(AG775&gt;=60,AG775&lt;70),"60-69",AND(AG775&gt;=50,AG775&lt;60),"50-59",AND(AG775&gt;=40,AG775&lt;50),"40-49",AND(AG775&gt;=30,AG775&lt;40),"30-39",AND(AG775&gt;=20,AG775&lt;30),"20-29")</f>
        <v>50-59</v>
      </c>
      <c r="B775" s="1" t="str" cm="1">
        <f t="array" ref="B775">_xlfn.IFS(AO775=1,$AO$1,AP775=1,$AP$1,AQ775=1,$AQ$1,AR775=1,$AR$1,AS775=1,$AS$1)</f>
        <v>Master</v>
      </c>
      <c r="C775" s="1" t="str" cm="1">
        <f t="array" ref="C775">_xlfn.IFS(AJ775=1,$AJ$1,AK775=1,$AK$1,AL775=1,$AL$1,AM775=1,$AM$1,AN775=1,$AN$1)</f>
        <v>Divorced</v>
      </c>
      <c r="D775" s="1">
        <v>0</v>
      </c>
      <c r="E775" s="1">
        <v>1</v>
      </c>
      <c r="F775" s="1" t="str" cm="1">
        <f t="array" ref="F775">_xlfn.IFS(AV775&lt;43783,"1.Low Income",AND(AV775&gt;=43783,AV775&lt;=64856),"2.Mid Income",AV775&gt;64856,"3.High Income")</f>
        <v>3.High Income</v>
      </c>
      <c r="G775" s="1" t="str" cm="1">
        <f t="array" ref="G775">_xlfn.IFS(AU775&lt;=30,"&lt;1 month",AND(AU775&gt;30,AU775&lt;=60),"1-2months",AU775&gt;60,"2months +")</f>
        <v>2months +</v>
      </c>
      <c r="H775" s="1" t="str" cm="1">
        <f t="array" ref="H775">_xlfn.IFS(AT775&lt;5,"&lt;5times",AND(AT775&gt;=5,AT775&lt;=10),"05-10times",AND(AT775&gt;=11,AT775&lt;=15),"11-15times",AT775&gt;=16,"16times or more")</f>
        <v>&lt;5times</v>
      </c>
      <c r="I775" s="1" t="s">
        <v>99</v>
      </c>
      <c r="J775" s="1" t="str">
        <f t="shared" si="25"/>
        <v>7-8 years</v>
      </c>
      <c r="K775" s="2">
        <v>167</v>
      </c>
      <c r="L775" s="2">
        <v>0</v>
      </c>
      <c r="M775" s="2">
        <v>43</v>
      </c>
      <c r="N775" s="2">
        <v>6</v>
      </c>
      <c r="O775" s="2">
        <v>2</v>
      </c>
      <c r="P775" s="2">
        <v>13</v>
      </c>
      <c r="Q775" s="8">
        <v>0</v>
      </c>
      <c r="R775" s="8">
        <v>0</v>
      </c>
      <c r="S775" s="8">
        <v>0</v>
      </c>
      <c r="T775" s="8">
        <v>0</v>
      </c>
      <c r="U775" s="8">
        <v>0</v>
      </c>
      <c r="V775" s="8">
        <v>0</v>
      </c>
      <c r="W775" s="6">
        <v>2</v>
      </c>
      <c r="X775" s="6">
        <v>4</v>
      </c>
      <c r="Y775" s="6">
        <v>2</v>
      </c>
      <c r="Z775" s="6">
        <v>4</v>
      </c>
      <c r="AB775" s="1">
        <v>777</v>
      </c>
      <c r="AC775" s="1">
        <v>646</v>
      </c>
      <c r="AD775" s="1">
        <v>0</v>
      </c>
      <c r="AE775" s="1">
        <v>3</v>
      </c>
      <c r="AF775" s="1">
        <v>11</v>
      </c>
      <c r="AG775" s="1">
        <v>52</v>
      </c>
      <c r="AH775" s="1">
        <v>2593</v>
      </c>
      <c r="AI775" s="11">
        <f t="shared" si="24"/>
        <v>7.1041095890410961</v>
      </c>
      <c r="AJ775" s="1">
        <v>1</v>
      </c>
      <c r="AK775" s="1">
        <v>0</v>
      </c>
      <c r="AL775" s="1">
        <v>0</v>
      </c>
      <c r="AM775" s="1">
        <v>0</v>
      </c>
      <c r="AN775" s="1">
        <v>0</v>
      </c>
      <c r="AO775" s="1">
        <v>0</v>
      </c>
      <c r="AP775" s="1">
        <v>0</v>
      </c>
      <c r="AQ775" s="1">
        <v>0</v>
      </c>
      <c r="AR775" s="1">
        <v>1</v>
      </c>
      <c r="AS775" s="1">
        <v>0</v>
      </c>
      <c r="AT775" s="1">
        <v>3</v>
      </c>
      <c r="AU775" s="1">
        <v>81</v>
      </c>
      <c r="AV775" s="1">
        <v>75330</v>
      </c>
    </row>
    <row r="776" spans="1:48" s="1" customFormat="1" x14ac:dyDescent="0.25">
      <c r="A776" s="1" t="str" cm="1">
        <f t="array" ref="A776">_xlfn.IFS(AG776&gt;=70,"70 and Older",AND(AG776&gt;=60,AG776&lt;70),"60-69",AND(AG776&gt;=50,AG776&lt;60),"50-59",AND(AG776&gt;=40,AG776&lt;50),"40-49",AND(AG776&gt;=30,AG776&lt;40),"30-39",AND(AG776&gt;=20,AG776&lt;30),"20-29")</f>
        <v>50-59</v>
      </c>
      <c r="B776" s="1" t="str" cm="1">
        <f t="array" ref="B776">_xlfn.IFS(AO776=1,$AO$1,AP776=1,$AP$1,AQ776=1,$AQ$1,AR776=1,$AR$1,AS776=1,$AS$1)</f>
        <v>Master</v>
      </c>
      <c r="C776" s="1" t="str" cm="1">
        <f t="array" ref="C776">_xlfn.IFS(AJ776=1,$AJ$1,AK776=1,$AK$1,AL776=1,$AL$1,AM776=1,$AM$1,AN776=1,$AN$1)</f>
        <v>Divorced</v>
      </c>
      <c r="D776" s="1">
        <v>0</v>
      </c>
      <c r="E776" s="1">
        <v>0</v>
      </c>
      <c r="F776" s="1" t="str" cm="1">
        <f t="array" ref="F776">_xlfn.IFS(AV776&lt;43783,"1.Low Income",AND(AV776&gt;=43783,AV776&lt;=64856),"2.Mid Income",AV776&gt;64856,"3.High Income")</f>
        <v>2.Mid Income</v>
      </c>
      <c r="G776" s="1" t="str" cm="1">
        <f t="array" ref="G776">_xlfn.IFS(AU776&lt;=30,"&lt;1 month",AND(AU776&gt;30,AU776&lt;=60),"1-2months",AU776&gt;60,"2months +")</f>
        <v>&lt;1 month</v>
      </c>
      <c r="H776" s="1" t="str" cm="1">
        <f t="array" ref="H776">_xlfn.IFS(AT776&lt;5,"&lt;5times",AND(AT776&gt;=5,AT776&lt;=10),"05-10times",AND(AT776&gt;=11,AT776&lt;=15),"11-15times",AT776&gt;=16,"16times or more")</f>
        <v>05-10times</v>
      </c>
      <c r="I776" s="1" t="s">
        <v>99</v>
      </c>
      <c r="J776" s="1" t="str">
        <f t="shared" si="25"/>
        <v>7-8 years</v>
      </c>
      <c r="K776" s="2">
        <v>1000</v>
      </c>
      <c r="L776" s="2">
        <v>155</v>
      </c>
      <c r="M776" s="2">
        <v>379</v>
      </c>
      <c r="N776" s="2">
        <v>224</v>
      </c>
      <c r="O776" s="2">
        <v>17</v>
      </c>
      <c r="P776" s="2">
        <v>120</v>
      </c>
      <c r="Q776" s="8">
        <v>0</v>
      </c>
      <c r="R776" s="8">
        <v>0</v>
      </c>
      <c r="S776" s="8">
        <v>0</v>
      </c>
      <c r="T776" s="8">
        <v>0</v>
      </c>
      <c r="U776" s="8">
        <v>0</v>
      </c>
      <c r="V776" s="8">
        <v>0</v>
      </c>
      <c r="W776" s="6">
        <v>1</v>
      </c>
      <c r="X776" s="6">
        <v>4</v>
      </c>
      <c r="Y776" s="6">
        <v>8</v>
      </c>
      <c r="Z776" s="6">
        <v>4</v>
      </c>
      <c r="AB776" s="1">
        <v>777</v>
      </c>
      <c r="AC776" s="1">
        <v>646</v>
      </c>
      <c r="AD776" s="1">
        <v>0</v>
      </c>
      <c r="AE776" s="1">
        <v>3</v>
      </c>
      <c r="AF776" s="1">
        <v>11</v>
      </c>
      <c r="AG776" s="1">
        <v>52</v>
      </c>
      <c r="AH776" s="1">
        <v>2593</v>
      </c>
      <c r="AI776" s="11">
        <f t="shared" si="24"/>
        <v>7.1041095890410961</v>
      </c>
      <c r="AJ776" s="1">
        <v>1</v>
      </c>
      <c r="AK776" s="1">
        <v>0</v>
      </c>
      <c r="AL776" s="1">
        <v>0</v>
      </c>
      <c r="AM776" s="1">
        <v>0</v>
      </c>
      <c r="AN776" s="1">
        <v>0</v>
      </c>
      <c r="AO776" s="1">
        <v>0</v>
      </c>
      <c r="AP776" s="1">
        <v>0</v>
      </c>
      <c r="AQ776" s="1">
        <v>0</v>
      </c>
      <c r="AR776" s="1">
        <v>1</v>
      </c>
      <c r="AS776" s="1">
        <v>0</v>
      </c>
      <c r="AT776" s="1">
        <v>5</v>
      </c>
      <c r="AU776" s="1">
        <v>11</v>
      </c>
      <c r="AV776" s="1">
        <v>63211</v>
      </c>
    </row>
    <row r="777" spans="1:48" s="1" customFormat="1" x14ac:dyDescent="0.25">
      <c r="A777" s="1" t="str" cm="1">
        <f t="array" ref="A777">_xlfn.IFS(AG777&gt;=70,"70 and Older",AND(AG777&gt;=60,AG777&lt;70),"60-69",AND(AG777&gt;=50,AG777&lt;60),"50-59",AND(AG777&gt;=40,AG777&lt;50),"40-49",AND(AG777&gt;=30,AG777&lt;40),"30-39",AND(AG777&gt;=20,AG777&lt;30),"20-29")</f>
        <v>60-69</v>
      </c>
      <c r="B777" s="1" t="str" cm="1">
        <f t="array" ref="B777">_xlfn.IFS(AO777=1,$AO$1,AP777=1,$AP$1,AQ777=1,$AQ$1,AR777=1,$AR$1,AS777=1,$AS$1)</f>
        <v>Master</v>
      </c>
      <c r="C777" s="1" t="str" cm="1">
        <f t="array" ref="C777">_xlfn.IFS(AJ777=1,$AJ$1,AK777=1,$AK$1,AL777=1,$AL$1,AM777=1,$AM$1,AN777=1,$AN$1)</f>
        <v>Married</v>
      </c>
      <c r="D777" s="1">
        <v>0</v>
      </c>
      <c r="E777" s="1">
        <v>0</v>
      </c>
      <c r="F777" s="1" t="str" cm="1">
        <f t="array" ref="F777">_xlfn.IFS(AV777&lt;43783,"1.Low Income",AND(AV777&gt;=43783,AV777&lt;=64856),"2.Mid Income",AV777&gt;64856,"3.High Income")</f>
        <v>3.High Income</v>
      </c>
      <c r="G777" s="1" t="str" cm="1">
        <f t="array" ref="G777">_xlfn.IFS(AU777&lt;=30,"&lt;1 month",AND(AU777&gt;30,AU777&lt;=60),"1-2months",AU777&gt;60,"2months +")</f>
        <v>1-2months</v>
      </c>
      <c r="H777" s="1" t="str" cm="1">
        <f t="array" ref="H777">_xlfn.IFS(AT777&lt;5,"&lt;5times",AND(AT777&gt;=5,AT777&lt;=10),"05-10times",AND(AT777&gt;=11,AT777&lt;=15),"11-15times",AT777&gt;=16,"16times or more")</f>
        <v>&lt;5times</v>
      </c>
      <c r="I777" s="1" t="s">
        <v>99</v>
      </c>
      <c r="J777" s="1" t="str">
        <f t="shared" si="25"/>
        <v>7-8 years</v>
      </c>
      <c r="K777" s="2">
        <v>493</v>
      </c>
      <c r="L777" s="2">
        <v>70</v>
      </c>
      <c r="M777" s="2">
        <v>324</v>
      </c>
      <c r="N777" s="2">
        <v>146</v>
      </c>
      <c r="O777" s="2">
        <v>40</v>
      </c>
      <c r="P777" s="2">
        <v>84</v>
      </c>
      <c r="Q777" s="8">
        <v>0</v>
      </c>
      <c r="R777" s="8">
        <v>0</v>
      </c>
      <c r="S777" s="8">
        <v>0</v>
      </c>
      <c r="T777" s="8">
        <v>0</v>
      </c>
      <c r="U777" s="8">
        <v>0</v>
      </c>
      <c r="V777" s="8">
        <v>0</v>
      </c>
      <c r="W777" s="6">
        <v>1</v>
      </c>
      <c r="X777" s="6">
        <v>3</v>
      </c>
      <c r="Y777" s="6">
        <v>7</v>
      </c>
      <c r="Z777" s="6">
        <v>11</v>
      </c>
      <c r="AB777" s="1">
        <v>1505</v>
      </c>
      <c r="AC777" s="1">
        <v>1367</v>
      </c>
      <c r="AD777" s="1">
        <v>0</v>
      </c>
      <c r="AE777" s="1">
        <v>3</v>
      </c>
      <c r="AF777" s="1">
        <v>11</v>
      </c>
      <c r="AG777" s="1">
        <v>60</v>
      </c>
      <c r="AH777" s="1">
        <v>2592</v>
      </c>
      <c r="AI777" s="11">
        <f t="shared" si="24"/>
        <v>7.1013698630136988</v>
      </c>
      <c r="AJ777" s="1">
        <v>0</v>
      </c>
      <c r="AK777" s="1">
        <v>1</v>
      </c>
      <c r="AL777" s="1">
        <v>0</v>
      </c>
      <c r="AM777" s="1">
        <v>0</v>
      </c>
      <c r="AN777" s="1">
        <v>0</v>
      </c>
      <c r="AO777" s="1">
        <v>0</v>
      </c>
      <c r="AP777" s="1">
        <v>0</v>
      </c>
      <c r="AQ777" s="1">
        <v>0</v>
      </c>
      <c r="AR777" s="1">
        <v>1</v>
      </c>
      <c r="AS777" s="1">
        <v>0</v>
      </c>
      <c r="AT777" s="1">
        <v>1</v>
      </c>
      <c r="AU777" s="1">
        <v>41</v>
      </c>
      <c r="AV777" s="1">
        <v>91820</v>
      </c>
    </row>
    <row r="778" spans="1:48" s="1" customFormat="1" x14ac:dyDescent="0.25">
      <c r="A778" s="1" t="str" cm="1">
        <f t="array" ref="A778">_xlfn.IFS(AG778&gt;=70,"70 and Older",AND(AG778&gt;=60,AG778&lt;70),"60-69",AND(AG778&gt;=50,AG778&lt;60),"50-59",AND(AG778&gt;=40,AG778&lt;50),"40-49",AND(AG778&gt;=30,AG778&lt;40),"30-39",AND(AG778&gt;=20,AG778&lt;30),"20-29")</f>
        <v>50-59</v>
      </c>
      <c r="B778" s="1" t="str" cm="1">
        <f t="array" ref="B778">_xlfn.IFS(AO778=1,$AO$1,AP778=1,$AP$1,AQ778=1,$AQ$1,AR778=1,$AR$1,AS778=1,$AS$1)</f>
        <v>Master</v>
      </c>
      <c r="C778" s="1" t="str" cm="1">
        <f t="array" ref="C778">_xlfn.IFS(AJ778=1,$AJ$1,AK778=1,$AK$1,AL778=1,$AL$1,AM778=1,$AM$1,AN778=1,$AN$1)</f>
        <v>Married</v>
      </c>
      <c r="D778" s="1">
        <v>0</v>
      </c>
      <c r="E778" s="1">
        <v>2</v>
      </c>
      <c r="F778" s="1" t="str" cm="1">
        <f t="array" ref="F778">_xlfn.IFS(AV778&lt;43783,"1.Low Income",AND(AV778&gt;=43783,AV778&lt;=64856),"2.Mid Income",AV778&gt;64856,"3.High Income")</f>
        <v>3.High Income</v>
      </c>
      <c r="G778" s="1" t="str" cm="1">
        <f t="array" ref="G778">_xlfn.IFS(AU778&lt;=30,"&lt;1 month",AND(AU778&gt;30,AU778&lt;=60),"1-2months",AU778&gt;60,"2months +")</f>
        <v>2months +</v>
      </c>
      <c r="H778" s="1" t="str" cm="1">
        <f t="array" ref="H778">_xlfn.IFS(AT778&lt;5,"&lt;5times",AND(AT778&gt;=5,AT778&lt;=10),"05-10times",AND(AT778&gt;=11,AT778&lt;=15),"11-15times",AT778&gt;=16,"16times or more")</f>
        <v>&lt;5times</v>
      </c>
      <c r="I778" s="1" t="s">
        <v>99</v>
      </c>
      <c r="J778" s="1" t="str">
        <f t="shared" si="25"/>
        <v>7-8 years</v>
      </c>
      <c r="K778" s="2">
        <v>35</v>
      </c>
      <c r="L778" s="2">
        <v>0</v>
      </c>
      <c r="M778" s="2">
        <v>4</v>
      </c>
      <c r="N778" s="2">
        <v>0</v>
      </c>
      <c r="O778" s="2">
        <v>0</v>
      </c>
      <c r="P778" s="2">
        <v>10</v>
      </c>
      <c r="Q778" s="8">
        <v>0</v>
      </c>
      <c r="R778" s="8">
        <v>0</v>
      </c>
      <c r="S778" s="8">
        <v>1</v>
      </c>
      <c r="T778" s="8">
        <v>0</v>
      </c>
      <c r="U778" s="8">
        <v>0</v>
      </c>
      <c r="V778" s="8">
        <v>0</v>
      </c>
      <c r="W778" s="6">
        <v>1</v>
      </c>
      <c r="X778" s="6">
        <v>1</v>
      </c>
      <c r="Y778" s="6">
        <v>1</v>
      </c>
      <c r="Z778" s="6">
        <v>2</v>
      </c>
      <c r="AB778" s="1">
        <v>116</v>
      </c>
      <c r="AC778" s="1">
        <v>93</v>
      </c>
      <c r="AD778" s="1">
        <v>0</v>
      </c>
      <c r="AE778" s="1">
        <v>3</v>
      </c>
      <c r="AF778" s="1">
        <v>11</v>
      </c>
      <c r="AG778" s="1">
        <v>51</v>
      </c>
      <c r="AH778" s="1">
        <v>2592</v>
      </c>
      <c r="AI778" s="11">
        <f t="shared" si="24"/>
        <v>7.1013698630136988</v>
      </c>
      <c r="AJ778" s="1">
        <v>0</v>
      </c>
      <c r="AK778" s="1">
        <v>1</v>
      </c>
      <c r="AL778" s="1">
        <v>0</v>
      </c>
      <c r="AM778" s="1">
        <v>0</v>
      </c>
      <c r="AN778" s="1">
        <v>0</v>
      </c>
      <c r="AO778" s="1">
        <v>0</v>
      </c>
      <c r="AP778" s="1">
        <v>0</v>
      </c>
      <c r="AQ778" s="1">
        <v>0</v>
      </c>
      <c r="AR778" s="1">
        <v>1</v>
      </c>
      <c r="AS778" s="1">
        <v>0</v>
      </c>
      <c r="AT778" s="1">
        <v>3</v>
      </c>
      <c r="AU778" s="1">
        <v>81</v>
      </c>
      <c r="AV778" s="1">
        <v>73059</v>
      </c>
    </row>
    <row r="779" spans="1:48" s="1" customFormat="1" x14ac:dyDescent="0.25">
      <c r="A779" s="1" t="str" cm="1">
        <f t="array" ref="A779">_xlfn.IFS(AG779&gt;=70,"70 and Older",AND(AG779&gt;=60,AG779&lt;70),"60-69",AND(AG779&gt;=50,AG779&lt;60),"50-59",AND(AG779&gt;=40,AG779&lt;50),"40-49",AND(AG779&gt;=30,AG779&lt;40),"30-39",AND(AG779&gt;=20,AG779&lt;30),"20-29")</f>
        <v>40-49</v>
      </c>
      <c r="B779" s="1" t="str" cm="1">
        <f t="array" ref="B779">_xlfn.IFS(AO779=1,$AO$1,AP779=1,$AP$1,AQ779=1,$AQ$1,AR779=1,$AR$1,AS779=1,$AS$1)</f>
        <v>PhD</v>
      </c>
      <c r="C779" s="1" t="str" cm="1">
        <f t="array" ref="C779">_xlfn.IFS(AJ779=1,$AJ$1,AK779=1,$AK$1,AL779=1,$AL$1,AM779=1,$AM$1,AN779=1,$AN$1)</f>
        <v>Married</v>
      </c>
      <c r="D779" s="1">
        <v>1</v>
      </c>
      <c r="E779" s="1">
        <v>0</v>
      </c>
      <c r="F779" s="1" t="str" cm="1">
        <f t="array" ref="F779">_xlfn.IFS(AV779&lt;43783,"1.Low Income",AND(AV779&gt;=43783,AV779&lt;=64856),"2.Mid Income",AV779&gt;64856,"3.High Income")</f>
        <v>3.High Income</v>
      </c>
      <c r="G779" s="1" t="str" cm="1">
        <f t="array" ref="G779">_xlfn.IFS(AU779&lt;=30,"&lt;1 month",AND(AU779&gt;30,AU779&lt;=60),"1-2months",AU779&gt;60,"2months +")</f>
        <v>1-2months</v>
      </c>
      <c r="H779" s="1" t="str" cm="1">
        <f t="array" ref="H779">_xlfn.IFS(AT779&lt;5,"&lt;5times",AND(AT779&gt;=5,AT779&lt;=10),"05-10times",AND(AT779&gt;=11,AT779&lt;=15),"11-15times",AT779&gt;=16,"16times or more")</f>
        <v>&lt;5times</v>
      </c>
      <c r="I779" s="1" t="s">
        <v>99</v>
      </c>
      <c r="J779" s="1" t="str">
        <f t="shared" si="25"/>
        <v>7-8 years</v>
      </c>
      <c r="K779" s="2">
        <v>18</v>
      </c>
      <c r="L779" s="2">
        <v>0</v>
      </c>
      <c r="M779" s="2">
        <v>9</v>
      </c>
      <c r="N779" s="2">
        <v>0</v>
      </c>
      <c r="O779" s="2">
        <v>1</v>
      </c>
      <c r="P779" s="2">
        <v>11</v>
      </c>
      <c r="Q779" s="8">
        <v>0</v>
      </c>
      <c r="R779" s="8">
        <v>0</v>
      </c>
      <c r="S779" s="8">
        <v>0</v>
      </c>
      <c r="T779" s="8">
        <v>0</v>
      </c>
      <c r="U779" s="8">
        <v>0</v>
      </c>
      <c r="V779" s="8">
        <v>0</v>
      </c>
      <c r="W779" s="6">
        <v>1</v>
      </c>
      <c r="X779" s="6">
        <v>1</v>
      </c>
      <c r="Y779" s="6">
        <v>0</v>
      </c>
      <c r="Z779" s="6">
        <v>3</v>
      </c>
      <c r="AB779" s="1">
        <v>17</v>
      </c>
      <c r="AC779" s="1">
        <v>14</v>
      </c>
      <c r="AD779" s="1">
        <v>0</v>
      </c>
      <c r="AE779" s="1">
        <v>3</v>
      </c>
      <c r="AF779" s="1">
        <v>11</v>
      </c>
      <c r="AG779" s="1">
        <v>42</v>
      </c>
      <c r="AH779" s="1">
        <v>2592</v>
      </c>
      <c r="AI779" s="11">
        <f t="shared" si="24"/>
        <v>7.1013698630136988</v>
      </c>
      <c r="AJ779" s="1">
        <v>0</v>
      </c>
      <c r="AK779" s="1">
        <v>1</v>
      </c>
      <c r="AL779" s="1">
        <v>0</v>
      </c>
      <c r="AM779" s="1">
        <v>0</v>
      </c>
      <c r="AN779" s="1">
        <v>0</v>
      </c>
      <c r="AO779" s="1">
        <v>0</v>
      </c>
      <c r="AP779" s="1">
        <v>0</v>
      </c>
      <c r="AQ779" s="1">
        <v>0</v>
      </c>
      <c r="AR779" s="1">
        <v>0</v>
      </c>
      <c r="AS779" s="1">
        <v>1</v>
      </c>
      <c r="AT779" s="1">
        <v>3</v>
      </c>
      <c r="AU779" s="1">
        <v>42</v>
      </c>
      <c r="AV779" s="1">
        <v>69719</v>
      </c>
    </row>
    <row r="780" spans="1:48" s="1" customFormat="1" x14ac:dyDescent="0.25">
      <c r="A780" s="1" t="str" cm="1">
        <f t="array" ref="A780">_xlfn.IFS(AG780&gt;=70,"70 and Older",AND(AG780&gt;=60,AG780&lt;70),"60-69",AND(AG780&gt;=50,AG780&lt;60),"50-59",AND(AG780&gt;=40,AG780&lt;50),"40-49",AND(AG780&gt;=30,AG780&lt;40),"30-39",AND(AG780&gt;=20,AG780&lt;30),"20-29")</f>
        <v>40-49</v>
      </c>
      <c r="B780" s="1" t="str" cm="1">
        <f t="array" ref="B780">_xlfn.IFS(AO780=1,$AO$1,AP780=1,$AP$1,AQ780=1,$AQ$1,AR780=1,$AR$1,AS780=1,$AS$1)</f>
        <v>Graduation</v>
      </c>
      <c r="C780" s="1" t="str" cm="1">
        <f t="array" ref="C780">_xlfn.IFS(AJ780=1,$AJ$1,AK780=1,$AK$1,AL780=1,$AL$1,AM780=1,$AM$1,AN780=1,$AN$1)</f>
        <v>Divorced</v>
      </c>
      <c r="D780" s="1">
        <v>1</v>
      </c>
      <c r="E780" s="1">
        <v>0</v>
      </c>
      <c r="F780" s="1" t="str" cm="1">
        <f t="array" ref="F780">_xlfn.IFS(AV780&lt;43783,"1.Low Income",AND(AV780&gt;=43783,AV780&lt;=64856),"2.Mid Income",AV780&gt;64856,"3.High Income")</f>
        <v>2.Mid Income</v>
      </c>
      <c r="G780" s="1" t="str" cm="1">
        <f t="array" ref="G780">_xlfn.IFS(AU780&lt;=30,"&lt;1 month",AND(AU780&gt;30,AU780&lt;=60),"1-2months",AU780&gt;60,"2months +")</f>
        <v>2months +</v>
      </c>
      <c r="H780" s="1" t="str" cm="1">
        <f t="array" ref="H780">_xlfn.IFS(AT780&lt;5,"&lt;5times",AND(AT780&gt;=5,AT780&lt;=10),"05-10times",AND(AT780&gt;=11,AT780&lt;=15),"11-15times",AT780&gt;=16,"16times or more")</f>
        <v>05-10times</v>
      </c>
      <c r="I780" s="1" t="s">
        <v>99</v>
      </c>
      <c r="J780" s="1" t="str">
        <f t="shared" si="25"/>
        <v>7-8 years</v>
      </c>
      <c r="K780" s="2">
        <v>1</v>
      </c>
      <c r="L780" s="2">
        <v>9</v>
      </c>
      <c r="M780" s="2">
        <v>8</v>
      </c>
      <c r="N780" s="2">
        <v>11</v>
      </c>
      <c r="O780" s="2">
        <v>3</v>
      </c>
      <c r="P780" s="2">
        <v>22</v>
      </c>
      <c r="Q780" s="8">
        <v>0</v>
      </c>
      <c r="R780" s="8">
        <v>0</v>
      </c>
      <c r="S780" s="8">
        <v>0</v>
      </c>
      <c r="T780" s="8">
        <v>0</v>
      </c>
      <c r="U780" s="8">
        <v>0</v>
      </c>
      <c r="V780" s="8">
        <v>0</v>
      </c>
      <c r="W780" s="6">
        <v>3</v>
      </c>
      <c r="X780" s="6">
        <v>3</v>
      </c>
      <c r="Y780" s="6">
        <v>0</v>
      </c>
      <c r="Z780" s="6">
        <v>3</v>
      </c>
      <c r="AB780" s="1">
        <v>41</v>
      </c>
      <c r="AC780" s="1">
        <v>39</v>
      </c>
      <c r="AD780" s="1">
        <v>0</v>
      </c>
      <c r="AE780" s="1">
        <v>3</v>
      </c>
      <c r="AF780" s="1">
        <v>11</v>
      </c>
      <c r="AG780" s="1">
        <v>44</v>
      </c>
      <c r="AH780" s="1">
        <v>2592</v>
      </c>
      <c r="AI780" s="11">
        <f t="shared" si="24"/>
        <v>7.1013698630136988</v>
      </c>
      <c r="AJ780" s="1">
        <v>1</v>
      </c>
      <c r="AK780" s="1">
        <v>0</v>
      </c>
      <c r="AL780" s="1">
        <v>0</v>
      </c>
      <c r="AM780" s="1">
        <v>0</v>
      </c>
      <c r="AN780" s="1">
        <v>0</v>
      </c>
      <c r="AO780" s="1">
        <v>0</v>
      </c>
      <c r="AP780" s="1">
        <v>0</v>
      </c>
      <c r="AQ780" s="1">
        <v>1</v>
      </c>
      <c r="AR780" s="1">
        <v>0</v>
      </c>
      <c r="AS780" s="1">
        <v>0</v>
      </c>
      <c r="AT780" s="1">
        <v>5</v>
      </c>
      <c r="AU780" s="1">
        <v>65</v>
      </c>
      <c r="AV780" s="1">
        <v>60482</v>
      </c>
    </row>
    <row r="781" spans="1:48" s="1" customFormat="1" x14ac:dyDescent="0.25">
      <c r="A781" s="1" t="str" cm="1">
        <f t="array" ref="A781">_xlfn.IFS(AG781&gt;=70,"70 and Older",AND(AG781&gt;=60,AG781&lt;70),"60-69",AND(AG781&gt;=50,AG781&lt;60),"50-59",AND(AG781&gt;=40,AG781&lt;50),"40-49",AND(AG781&gt;=30,AG781&lt;40),"30-39",AND(AG781&gt;=20,AG781&lt;30),"20-29")</f>
        <v>40-49</v>
      </c>
      <c r="B781" s="1" t="str" cm="1">
        <f t="array" ref="B781">_xlfn.IFS(AO781=1,$AO$1,AP781=1,$AP$1,AQ781=1,$AQ$1,AR781=1,$AR$1,AS781=1,$AS$1)</f>
        <v>Graduation</v>
      </c>
      <c r="C781" s="1" t="str" cm="1">
        <f t="array" ref="C781">_xlfn.IFS(AJ781=1,$AJ$1,AK781=1,$AK$1,AL781=1,$AL$1,AM781=1,$AM$1,AN781=1,$AN$1)</f>
        <v>Divorced</v>
      </c>
      <c r="D781" s="1">
        <v>1</v>
      </c>
      <c r="E781" s="1">
        <v>0</v>
      </c>
      <c r="F781" s="1" t="str" cm="1">
        <f t="array" ref="F781">_xlfn.IFS(AV781&lt;43783,"1.Low Income",AND(AV781&gt;=43783,AV781&lt;=64856),"2.Mid Income",AV781&gt;64856,"3.High Income")</f>
        <v>2.Mid Income</v>
      </c>
      <c r="G781" s="1" t="str" cm="1">
        <f t="array" ref="G781">_xlfn.IFS(AU781&lt;=30,"&lt;1 month",AND(AU781&gt;30,AU781&lt;=60),"1-2months",AU781&gt;60,"2months +")</f>
        <v>2months +</v>
      </c>
      <c r="H781" s="1" t="str" cm="1">
        <f t="array" ref="H781">_xlfn.IFS(AT781&lt;5,"&lt;5times",AND(AT781&gt;=5,AT781&lt;=10),"05-10times",AND(AT781&gt;=11,AT781&lt;=15),"11-15times",AT781&gt;=16,"16times or more")</f>
        <v>05-10times</v>
      </c>
      <c r="I781" s="1" t="s">
        <v>99</v>
      </c>
      <c r="J781" s="1" t="str">
        <f t="shared" si="25"/>
        <v>7-8 years</v>
      </c>
      <c r="K781" s="2">
        <v>15</v>
      </c>
      <c r="L781" s="2">
        <v>0</v>
      </c>
      <c r="M781" s="2">
        <v>11</v>
      </c>
      <c r="N781" s="2">
        <v>0</v>
      </c>
      <c r="O781" s="2">
        <v>2</v>
      </c>
      <c r="P781" s="2">
        <v>9</v>
      </c>
      <c r="Q781" s="8">
        <v>0</v>
      </c>
      <c r="R781" s="8">
        <v>0</v>
      </c>
      <c r="S781" s="8">
        <v>0</v>
      </c>
      <c r="T781" s="8">
        <v>0</v>
      </c>
      <c r="U781" s="8">
        <v>0</v>
      </c>
      <c r="V781" s="8">
        <v>0</v>
      </c>
      <c r="W781" s="6">
        <v>1</v>
      </c>
      <c r="X781" s="6">
        <v>1</v>
      </c>
      <c r="Y781" s="6">
        <v>1</v>
      </c>
      <c r="Z781" s="6">
        <v>2</v>
      </c>
      <c r="AB781" s="1">
        <v>41</v>
      </c>
      <c r="AC781" s="1">
        <v>39</v>
      </c>
      <c r="AD781" s="1">
        <v>0</v>
      </c>
      <c r="AE781" s="1">
        <v>3</v>
      </c>
      <c r="AF781" s="1">
        <v>11</v>
      </c>
      <c r="AG781" s="1">
        <v>44</v>
      </c>
      <c r="AH781" s="1">
        <v>2592</v>
      </c>
      <c r="AI781" s="11">
        <f t="shared" si="24"/>
        <v>7.1013698630136988</v>
      </c>
      <c r="AJ781" s="1">
        <v>1</v>
      </c>
      <c r="AK781" s="1">
        <v>0</v>
      </c>
      <c r="AL781" s="1">
        <v>0</v>
      </c>
      <c r="AM781" s="1">
        <v>0</v>
      </c>
      <c r="AN781" s="1">
        <v>0</v>
      </c>
      <c r="AO781" s="1">
        <v>0</v>
      </c>
      <c r="AP781" s="1">
        <v>0</v>
      </c>
      <c r="AQ781" s="1">
        <v>1</v>
      </c>
      <c r="AR781" s="1">
        <v>0</v>
      </c>
      <c r="AS781" s="1">
        <v>0</v>
      </c>
      <c r="AT781" s="1">
        <v>5</v>
      </c>
      <c r="AU781" s="1">
        <v>66</v>
      </c>
      <c r="AV781" s="1">
        <v>60474</v>
      </c>
    </row>
    <row r="782" spans="1:48" s="1" customFormat="1" x14ac:dyDescent="0.25">
      <c r="A782" s="1" t="str" cm="1">
        <f t="array" ref="A782">_xlfn.IFS(AG782&gt;=70,"70 and Older",AND(AG782&gt;=60,AG782&lt;70),"60-69",AND(AG782&gt;=50,AG782&lt;60),"50-59",AND(AG782&gt;=40,AG782&lt;50),"40-49",AND(AG782&gt;=30,AG782&lt;40),"30-39",AND(AG782&gt;=20,AG782&lt;30),"20-29")</f>
        <v>40-49</v>
      </c>
      <c r="B782" s="1" t="str" cm="1">
        <f t="array" ref="B782">_xlfn.IFS(AO782=1,$AO$1,AP782=1,$AP$1,AQ782=1,$AQ$1,AR782=1,$AR$1,AS782=1,$AS$1)</f>
        <v>Graduation</v>
      </c>
      <c r="C782" s="1" t="str" cm="1">
        <f t="array" ref="C782">_xlfn.IFS(AJ782=1,$AJ$1,AK782=1,$AK$1,AL782=1,$AL$1,AM782=1,$AM$1,AN782=1,$AN$1)</f>
        <v>Married</v>
      </c>
      <c r="D782" s="1">
        <v>0</v>
      </c>
      <c r="E782" s="1">
        <v>0</v>
      </c>
      <c r="F782" s="1" t="str" cm="1">
        <f t="array" ref="F782">_xlfn.IFS(AV782&lt;43783,"1.Low Income",AND(AV782&gt;=43783,AV782&lt;=64856),"2.Mid Income",AV782&gt;64856,"3.High Income")</f>
        <v>2.Mid Income</v>
      </c>
      <c r="G782" s="1" t="str" cm="1">
        <f t="array" ref="G782">_xlfn.IFS(AU782&lt;=30,"&lt;1 month",AND(AU782&gt;30,AU782&lt;=60),"1-2months",AU782&gt;60,"2months +")</f>
        <v>2months +</v>
      </c>
      <c r="H782" s="1" t="str" cm="1">
        <f t="array" ref="H782">_xlfn.IFS(AT782&lt;5,"&lt;5times",AND(AT782&gt;=5,AT782&lt;=10),"05-10times",AND(AT782&gt;=11,AT782&lt;=15),"11-15times",AT782&gt;=16,"16times or more")</f>
        <v>05-10times</v>
      </c>
      <c r="I782" s="1" t="s">
        <v>99</v>
      </c>
      <c r="J782" s="1" t="str">
        <f t="shared" si="25"/>
        <v>7-8 years</v>
      </c>
      <c r="K782" s="2">
        <v>228</v>
      </c>
      <c r="L782" s="2">
        <v>122</v>
      </c>
      <c r="M782" s="2">
        <v>122</v>
      </c>
      <c r="N782" s="2">
        <v>208</v>
      </c>
      <c r="O782" s="2">
        <v>129</v>
      </c>
      <c r="P782" s="2">
        <v>30</v>
      </c>
      <c r="Q782" s="8">
        <v>0</v>
      </c>
      <c r="R782" s="8">
        <v>0</v>
      </c>
      <c r="S782" s="8">
        <v>0</v>
      </c>
      <c r="T782" s="8">
        <v>0</v>
      </c>
      <c r="U782" s="8">
        <v>0</v>
      </c>
      <c r="V782" s="8">
        <v>0</v>
      </c>
      <c r="W782" s="6">
        <v>6</v>
      </c>
      <c r="X782" s="6">
        <v>11</v>
      </c>
      <c r="Y782" s="6">
        <v>2</v>
      </c>
      <c r="Z782" s="6">
        <v>8</v>
      </c>
      <c r="AB782" s="1">
        <v>70</v>
      </c>
      <c r="AC782" s="1">
        <v>37</v>
      </c>
      <c r="AD782" s="1">
        <v>1</v>
      </c>
      <c r="AE782" s="1">
        <v>3</v>
      </c>
      <c r="AF782" s="1">
        <v>11</v>
      </c>
      <c r="AG782" s="1">
        <v>42</v>
      </c>
      <c r="AH782" s="1">
        <v>2592</v>
      </c>
      <c r="AI782" s="11">
        <f t="shared" si="24"/>
        <v>7.1013698630136988</v>
      </c>
      <c r="AJ782" s="1">
        <v>0</v>
      </c>
      <c r="AK782" s="1">
        <v>1</v>
      </c>
      <c r="AL782" s="1">
        <v>0</v>
      </c>
      <c r="AM782" s="1">
        <v>0</v>
      </c>
      <c r="AN782" s="1">
        <v>0</v>
      </c>
      <c r="AO782" s="1">
        <v>0</v>
      </c>
      <c r="AP782" s="1">
        <v>0</v>
      </c>
      <c r="AQ782" s="1">
        <v>1</v>
      </c>
      <c r="AR782" s="1">
        <v>0</v>
      </c>
      <c r="AS782" s="1">
        <v>0</v>
      </c>
      <c r="AT782" s="1">
        <v>5</v>
      </c>
      <c r="AU782" s="1">
        <v>73</v>
      </c>
      <c r="AV782" s="1">
        <v>59052</v>
      </c>
    </row>
    <row r="783" spans="1:48" s="1" customFormat="1" x14ac:dyDescent="0.25">
      <c r="A783" s="1" t="str" cm="1">
        <f t="array" ref="A783">_xlfn.IFS(AG783&gt;=70,"70 and Older",AND(AG783&gt;=60,AG783&lt;70),"60-69",AND(AG783&gt;=50,AG783&lt;60),"50-59",AND(AG783&gt;=40,AG783&lt;50),"40-49",AND(AG783&gt;=30,AG783&lt;40),"30-39",AND(AG783&gt;=20,AG783&lt;30),"20-29")</f>
        <v>30-39</v>
      </c>
      <c r="B783" s="1" t="str" cm="1">
        <f t="array" ref="B783">_xlfn.IFS(AO783=1,$AO$1,AP783=1,$AP$1,AQ783=1,$AQ$1,AR783=1,$AR$1,AS783=1,$AS$1)</f>
        <v>Graduation</v>
      </c>
      <c r="C783" s="1" t="str" cm="1">
        <f t="array" ref="C783">_xlfn.IFS(AJ783=1,$AJ$1,AK783=1,$AK$1,AL783=1,$AL$1,AM783=1,$AM$1,AN783=1,$AN$1)</f>
        <v>Single</v>
      </c>
      <c r="D783" s="1">
        <v>0</v>
      </c>
      <c r="E783" s="1">
        <v>0</v>
      </c>
      <c r="F783" s="1" t="str" cm="1">
        <f t="array" ref="F783">_xlfn.IFS(AV783&lt;43783,"1.Low Income",AND(AV783&gt;=43783,AV783&lt;=64856),"2.Mid Income",AV783&gt;64856,"3.High Income")</f>
        <v>3.High Income</v>
      </c>
      <c r="G783" s="1" t="str" cm="1">
        <f t="array" ref="G783">_xlfn.IFS(AU783&lt;=30,"&lt;1 month",AND(AU783&gt;30,AU783&lt;=60),"1-2months",AU783&gt;60,"2months +")</f>
        <v>1-2months</v>
      </c>
      <c r="H783" s="1" t="str" cm="1">
        <f t="array" ref="H783">_xlfn.IFS(AT783&lt;5,"&lt;5times",AND(AT783&gt;=5,AT783&lt;=10),"05-10times",AND(AT783&gt;=11,AT783&lt;=15),"11-15times",AT783&gt;=16,"16times or more")</f>
        <v>&lt;5times</v>
      </c>
      <c r="I783" s="1" t="s">
        <v>99</v>
      </c>
      <c r="J783" s="1" t="str">
        <f t="shared" si="25"/>
        <v>7-8 years</v>
      </c>
      <c r="K783" s="2">
        <v>448</v>
      </c>
      <c r="L783" s="2">
        <v>21</v>
      </c>
      <c r="M783" s="2">
        <v>125</v>
      </c>
      <c r="N783" s="2">
        <v>52</v>
      </c>
      <c r="O783" s="2">
        <v>101</v>
      </c>
      <c r="P783" s="2">
        <v>62</v>
      </c>
      <c r="Q783" s="8">
        <v>1</v>
      </c>
      <c r="R783" s="8">
        <v>0</v>
      </c>
      <c r="S783" s="8">
        <v>1</v>
      </c>
      <c r="T783" s="8">
        <v>0</v>
      </c>
      <c r="U783" s="8">
        <v>1</v>
      </c>
      <c r="V783" s="8">
        <v>1</v>
      </c>
      <c r="W783" s="6">
        <v>0</v>
      </c>
      <c r="X783" s="6">
        <v>7</v>
      </c>
      <c r="Y783" s="6">
        <v>6</v>
      </c>
      <c r="Z783" s="6">
        <v>8</v>
      </c>
      <c r="AB783" s="1">
        <v>1527</v>
      </c>
      <c r="AC783" s="1">
        <v>1510</v>
      </c>
      <c r="AD783" s="1">
        <v>1</v>
      </c>
      <c r="AE783" s="1">
        <v>3</v>
      </c>
      <c r="AF783" s="1">
        <v>11</v>
      </c>
      <c r="AG783" s="1">
        <v>30</v>
      </c>
      <c r="AH783" s="1">
        <v>2591</v>
      </c>
      <c r="AI783" s="11">
        <f t="shared" si="24"/>
        <v>7.0986301369863014</v>
      </c>
      <c r="AJ783" s="1">
        <v>0</v>
      </c>
      <c r="AK783" s="1">
        <v>0</v>
      </c>
      <c r="AL783" s="1">
        <v>1</v>
      </c>
      <c r="AM783" s="1">
        <v>0</v>
      </c>
      <c r="AN783" s="1">
        <v>0</v>
      </c>
      <c r="AO783" s="1">
        <v>0</v>
      </c>
      <c r="AP783" s="1">
        <v>0</v>
      </c>
      <c r="AQ783" s="1">
        <v>1</v>
      </c>
      <c r="AR783" s="1">
        <v>0</v>
      </c>
      <c r="AS783" s="1">
        <v>0</v>
      </c>
      <c r="AT783" s="1">
        <v>1</v>
      </c>
      <c r="AU783" s="1">
        <v>47</v>
      </c>
      <c r="AV783" s="1">
        <v>86857</v>
      </c>
    </row>
    <row r="784" spans="1:48" s="1" customFormat="1" x14ac:dyDescent="0.25">
      <c r="A784" s="1" t="str" cm="1">
        <f t="array" ref="A784">_xlfn.IFS(AG784&gt;=70,"70 and Older",AND(AG784&gt;=60,AG784&lt;70),"60-69",AND(AG784&gt;=50,AG784&lt;60),"50-59",AND(AG784&gt;=40,AG784&lt;50),"40-49",AND(AG784&gt;=30,AG784&lt;40),"30-39",AND(AG784&gt;=20,AG784&lt;30),"20-29")</f>
        <v>60-69</v>
      </c>
      <c r="B784" s="1" t="str" cm="1">
        <f t="array" ref="B784">_xlfn.IFS(AO784=1,$AO$1,AP784=1,$AP$1,AQ784=1,$AQ$1,AR784=1,$AR$1,AS784=1,$AS$1)</f>
        <v>PhD</v>
      </c>
      <c r="C784" s="1" t="str" cm="1">
        <f t="array" ref="C784">_xlfn.IFS(AJ784=1,$AJ$1,AK784=1,$AK$1,AL784=1,$AL$1,AM784=1,$AM$1,AN784=1,$AN$1)</f>
        <v>Together</v>
      </c>
      <c r="D784" s="1">
        <v>0</v>
      </c>
      <c r="E784" s="1">
        <v>0</v>
      </c>
      <c r="F784" s="1" t="str" cm="1">
        <f t="array" ref="F784">_xlfn.IFS(AV784&lt;43783,"1.Low Income",AND(AV784&gt;=43783,AV784&lt;=64856),"2.Mid Income",AV784&gt;64856,"3.High Income")</f>
        <v>3.High Income</v>
      </c>
      <c r="G784" s="1" t="str" cm="1">
        <f t="array" ref="G784">_xlfn.IFS(AU784&lt;=30,"&lt;1 month",AND(AU784&gt;30,AU784&lt;=60),"1-2months",AU784&gt;60,"2months +")</f>
        <v>&lt;1 month</v>
      </c>
      <c r="H784" s="1" t="str" cm="1">
        <f t="array" ref="H784">_xlfn.IFS(AT784&lt;5,"&lt;5times",AND(AT784&gt;=5,AT784&lt;=10),"05-10times",AND(AT784&gt;=11,AT784&lt;=15),"11-15times",AT784&gt;=16,"16times or more")</f>
        <v>&lt;5times</v>
      </c>
      <c r="I784" s="1" t="s">
        <v>99</v>
      </c>
      <c r="J784" s="1" t="str">
        <f t="shared" si="25"/>
        <v>7-8 years</v>
      </c>
      <c r="K784" s="2">
        <v>1001</v>
      </c>
      <c r="L784" s="2">
        <v>12</v>
      </c>
      <c r="M784" s="2">
        <v>240</v>
      </c>
      <c r="N784" s="2">
        <v>16</v>
      </c>
      <c r="O784" s="2">
        <v>12</v>
      </c>
      <c r="P784" s="2">
        <v>12</v>
      </c>
      <c r="Q784" s="8">
        <v>0</v>
      </c>
      <c r="R784" s="8">
        <v>0</v>
      </c>
      <c r="S784" s="8">
        <v>0</v>
      </c>
      <c r="T784" s="8">
        <v>0</v>
      </c>
      <c r="U784" s="8">
        <v>0</v>
      </c>
      <c r="V784" s="8">
        <v>0</v>
      </c>
      <c r="W784" s="6">
        <v>1</v>
      </c>
      <c r="X784" s="6">
        <v>5</v>
      </c>
      <c r="Y784" s="6">
        <v>4</v>
      </c>
      <c r="Z784" s="6">
        <v>10</v>
      </c>
      <c r="AB784" s="1">
        <v>1726</v>
      </c>
      <c r="AC784" s="1">
        <v>1709</v>
      </c>
      <c r="AD784" s="1">
        <v>2</v>
      </c>
      <c r="AE784" s="1">
        <v>3</v>
      </c>
      <c r="AF784" s="1">
        <v>11</v>
      </c>
      <c r="AG784" s="1">
        <v>65</v>
      </c>
      <c r="AH784" s="1">
        <v>2591</v>
      </c>
      <c r="AI784" s="11">
        <f t="shared" si="24"/>
        <v>7.0986301369863014</v>
      </c>
      <c r="AJ784" s="1">
        <v>0</v>
      </c>
      <c r="AK784" s="1">
        <v>0</v>
      </c>
      <c r="AL784" s="1">
        <v>0</v>
      </c>
      <c r="AM784" s="1">
        <v>1</v>
      </c>
      <c r="AN784" s="1">
        <v>0</v>
      </c>
      <c r="AO784" s="1">
        <v>0</v>
      </c>
      <c r="AP784" s="1">
        <v>0</v>
      </c>
      <c r="AQ784" s="1">
        <v>0</v>
      </c>
      <c r="AR784" s="1">
        <v>0</v>
      </c>
      <c r="AS784" s="1">
        <v>1</v>
      </c>
      <c r="AT784" s="1">
        <v>1</v>
      </c>
      <c r="AU784" s="1">
        <v>18</v>
      </c>
      <c r="AV784" s="1">
        <v>83844</v>
      </c>
    </row>
    <row r="785" spans="1:48" s="1" customFormat="1" x14ac:dyDescent="0.25">
      <c r="A785" s="1" t="str" cm="1">
        <f t="array" ref="A785">_xlfn.IFS(AG785&gt;=70,"70 and Older",AND(AG785&gt;=60,AG785&lt;70),"60-69",AND(AG785&gt;=50,AG785&lt;60),"50-59",AND(AG785&gt;=40,AG785&lt;50),"40-49",AND(AG785&gt;=30,AG785&lt;40),"30-39",AND(AG785&gt;=20,AG785&lt;30),"20-29")</f>
        <v>30-39</v>
      </c>
      <c r="B785" s="1" t="str" cm="1">
        <f t="array" ref="B785">_xlfn.IFS(AO785=1,$AO$1,AP785=1,$AP$1,AQ785=1,$AQ$1,AR785=1,$AR$1,AS785=1,$AS$1)</f>
        <v>Master</v>
      </c>
      <c r="C785" s="1" t="str" cm="1">
        <f t="array" ref="C785">_xlfn.IFS(AJ785=1,$AJ$1,AK785=1,$AK$1,AL785=1,$AL$1,AM785=1,$AM$1,AN785=1,$AN$1)</f>
        <v>Together</v>
      </c>
      <c r="D785" s="1">
        <v>0</v>
      </c>
      <c r="E785" s="1">
        <v>0</v>
      </c>
      <c r="F785" s="1" t="str" cm="1">
        <f t="array" ref="F785">_xlfn.IFS(AV785&lt;43783,"1.Low Income",AND(AV785&gt;=43783,AV785&lt;=64856),"2.Mid Income",AV785&gt;64856,"3.High Income")</f>
        <v>2.Mid Income</v>
      </c>
      <c r="G785" s="1" t="str" cm="1">
        <f t="array" ref="G785">_xlfn.IFS(AU785&lt;=30,"&lt;1 month",AND(AU785&gt;30,AU785&lt;=60),"1-2months",AU785&gt;60,"2months +")</f>
        <v>2months +</v>
      </c>
      <c r="H785" s="1" t="str" cm="1">
        <f t="array" ref="H785">_xlfn.IFS(AT785&lt;5,"&lt;5times",AND(AT785&gt;=5,AT785&lt;=10),"05-10times",AND(AT785&gt;=11,AT785&lt;=15),"11-15times",AT785&gt;=16,"16times or more")</f>
        <v>&lt;5times</v>
      </c>
      <c r="I785" s="1" t="s">
        <v>99</v>
      </c>
      <c r="J785" s="1" t="str">
        <f t="shared" si="25"/>
        <v>7-8 years</v>
      </c>
      <c r="K785" s="2">
        <v>36</v>
      </c>
      <c r="L785" s="2">
        <v>4</v>
      </c>
      <c r="M785" s="2">
        <v>18</v>
      </c>
      <c r="N785" s="2">
        <v>6</v>
      </c>
      <c r="O785" s="2">
        <v>2</v>
      </c>
      <c r="P785" s="2">
        <v>18</v>
      </c>
      <c r="Q785" s="8">
        <v>0</v>
      </c>
      <c r="R785" s="8">
        <v>0</v>
      </c>
      <c r="S785" s="8">
        <v>0</v>
      </c>
      <c r="T785" s="8">
        <v>0</v>
      </c>
      <c r="U785" s="8">
        <v>0</v>
      </c>
      <c r="V785" s="8">
        <v>0</v>
      </c>
      <c r="W785" s="6">
        <v>1</v>
      </c>
      <c r="X785" s="6">
        <v>2</v>
      </c>
      <c r="Y785" s="6">
        <v>0</v>
      </c>
      <c r="Z785" s="6">
        <v>4</v>
      </c>
      <c r="AB785" s="1">
        <v>11</v>
      </c>
      <c r="AC785" s="1">
        <v>10</v>
      </c>
      <c r="AD785" s="1">
        <v>0</v>
      </c>
      <c r="AE785" s="1">
        <v>3</v>
      </c>
      <c r="AF785" s="1">
        <v>11</v>
      </c>
      <c r="AG785" s="1">
        <v>38</v>
      </c>
      <c r="AH785" s="1">
        <v>2591</v>
      </c>
      <c r="AI785" s="11">
        <f t="shared" si="24"/>
        <v>7.0986301369863014</v>
      </c>
      <c r="AJ785" s="1">
        <v>0</v>
      </c>
      <c r="AK785" s="1">
        <v>0</v>
      </c>
      <c r="AL785" s="1">
        <v>0</v>
      </c>
      <c r="AM785" s="1">
        <v>1</v>
      </c>
      <c r="AN785" s="1">
        <v>0</v>
      </c>
      <c r="AO785" s="1">
        <v>0</v>
      </c>
      <c r="AP785" s="1">
        <v>0</v>
      </c>
      <c r="AQ785" s="1">
        <v>0</v>
      </c>
      <c r="AR785" s="1">
        <v>1</v>
      </c>
      <c r="AS785" s="1">
        <v>0</v>
      </c>
      <c r="AT785" s="1">
        <v>4</v>
      </c>
      <c r="AU785" s="1">
        <v>80</v>
      </c>
      <c r="AV785" s="1">
        <v>63998</v>
      </c>
    </row>
    <row r="786" spans="1:48" s="1" customFormat="1" x14ac:dyDescent="0.25">
      <c r="A786" s="1" t="str" cm="1">
        <f t="array" ref="A786">_xlfn.IFS(AG786&gt;=70,"70 and Older",AND(AG786&gt;=60,AG786&lt;70),"60-69",AND(AG786&gt;=50,AG786&lt;60),"50-59",AND(AG786&gt;=40,AG786&lt;50),"40-49",AND(AG786&gt;=30,AG786&lt;40),"30-39",AND(AG786&gt;=20,AG786&lt;30),"20-29")</f>
        <v>50-59</v>
      </c>
      <c r="B786" s="1" t="str" cm="1">
        <f t="array" ref="B786">_xlfn.IFS(AO786=1,$AO$1,AP786=1,$AP$1,AQ786=1,$AQ$1,AR786=1,$AR$1,AS786=1,$AS$1)</f>
        <v>Graduation</v>
      </c>
      <c r="C786" s="1" t="str" cm="1">
        <f t="array" ref="C786">_xlfn.IFS(AJ786=1,$AJ$1,AK786=1,$AK$1,AL786=1,$AL$1,AM786=1,$AM$1,AN786=1,$AN$1)</f>
        <v>Married</v>
      </c>
      <c r="D786" s="1">
        <v>0</v>
      </c>
      <c r="E786" s="1">
        <v>2</v>
      </c>
      <c r="F786" s="1" t="str" cm="1">
        <f t="array" ref="F786">_xlfn.IFS(AV786&lt;43783,"1.Low Income",AND(AV786&gt;=43783,AV786&lt;=64856),"2.Mid Income",AV786&gt;64856,"3.High Income")</f>
        <v>3.High Income</v>
      </c>
      <c r="G786" s="1" t="str" cm="1">
        <f t="array" ref="G786">_xlfn.IFS(AU786&lt;=30,"&lt;1 month",AND(AU786&gt;30,AU786&lt;=60),"1-2months",AU786&gt;60,"2months +")</f>
        <v>&lt;1 month</v>
      </c>
      <c r="H786" s="1" t="str" cm="1">
        <f t="array" ref="H786">_xlfn.IFS(AT786&lt;5,"&lt;5times",AND(AT786&gt;=5,AT786&lt;=10),"05-10times",AND(AT786&gt;=11,AT786&lt;=15),"11-15times",AT786&gt;=16,"16times or more")</f>
        <v>&lt;5times</v>
      </c>
      <c r="I786" s="1" t="s">
        <v>99</v>
      </c>
      <c r="J786" s="1" t="str">
        <f t="shared" si="25"/>
        <v>7-8 years</v>
      </c>
      <c r="K786" s="2">
        <v>734</v>
      </c>
      <c r="L786" s="2">
        <v>26</v>
      </c>
      <c r="M786" s="2">
        <v>70</v>
      </c>
      <c r="N786" s="2">
        <v>11</v>
      </c>
      <c r="O786" s="2">
        <v>44</v>
      </c>
      <c r="P786" s="2">
        <v>17</v>
      </c>
      <c r="Q786" s="8">
        <v>1</v>
      </c>
      <c r="R786" s="8">
        <v>0</v>
      </c>
      <c r="S786" s="8">
        <v>0</v>
      </c>
      <c r="T786" s="8">
        <v>0</v>
      </c>
      <c r="U786" s="8">
        <v>0</v>
      </c>
      <c r="V786" s="8">
        <v>0</v>
      </c>
      <c r="W786" s="6">
        <v>2</v>
      </c>
      <c r="X786" s="6">
        <v>6</v>
      </c>
      <c r="Y786" s="6">
        <v>3</v>
      </c>
      <c r="Z786" s="6">
        <v>4</v>
      </c>
      <c r="AB786" s="1">
        <v>222</v>
      </c>
      <c r="AC786" s="1">
        <v>184</v>
      </c>
      <c r="AD786" s="1">
        <v>0</v>
      </c>
      <c r="AE786" s="1">
        <v>3</v>
      </c>
      <c r="AF786" s="1">
        <v>11</v>
      </c>
      <c r="AG786" s="1">
        <v>58</v>
      </c>
      <c r="AH786" s="1">
        <v>2590</v>
      </c>
      <c r="AI786" s="11">
        <f t="shared" si="24"/>
        <v>7.095890410958904</v>
      </c>
      <c r="AJ786" s="1">
        <v>0</v>
      </c>
      <c r="AK786" s="1">
        <v>1</v>
      </c>
      <c r="AL786" s="1">
        <v>0</v>
      </c>
      <c r="AM786" s="1">
        <v>0</v>
      </c>
      <c r="AN786" s="1">
        <v>0</v>
      </c>
      <c r="AO786" s="1">
        <v>0</v>
      </c>
      <c r="AP786" s="1">
        <v>0</v>
      </c>
      <c r="AQ786" s="1">
        <v>1</v>
      </c>
      <c r="AR786" s="1">
        <v>0</v>
      </c>
      <c r="AS786" s="1">
        <v>0</v>
      </c>
      <c r="AT786" s="1">
        <v>2</v>
      </c>
      <c r="AU786" s="1">
        <v>0</v>
      </c>
      <c r="AV786" s="1">
        <v>78416</v>
      </c>
    </row>
    <row r="787" spans="1:48" s="1" customFormat="1" x14ac:dyDescent="0.25">
      <c r="A787" s="1" t="str" cm="1">
        <f t="array" ref="A787">_xlfn.IFS(AG787&gt;=70,"70 and Older",AND(AG787&gt;=60,AG787&lt;70),"60-69",AND(AG787&gt;=50,AG787&lt;60),"50-59",AND(AG787&gt;=40,AG787&lt;50),"40-49",AND(AG787&gt;=30,AG787&lt;40),"30-39",AND(AG787&gt;=20,AG787&lt;30),"20-29")</f>
        <v>50-59</v>
      </c>
      <c r="B787" s="1" t="str" cm="1">
        <f t="array" ref="B787">_xlfn.IFS(AO787=1,$AO$1,AP787=1,$AP$1,AQ787=1,$AQ$1,AR787=1,$AR$1,AS787=1,$AS$1)</f>
        <v>Graduation</v>
      </c>
      <c r="C787" s="1" t="str" cm="1">
        <f t="array" ref="C787">_xlfn.IFS(AJ787=1,$AJ$1,AK787=1,$AK$1,AL787=1,$AL$1,AM787=1,$AM$1,AN787=1,$AN$1)</f>
        <v>Single</v>
      </c>
      <c r="D787" s="1">
        <v>1</v>
      </c>
      <c r="E787" s="1">
        <v>0</v>
      </c>
      <c r="F787" s="1" t="str" cm="1">
        <f t="array" ref="F787">_xlfn.IFS(AV787&lt;43783,"1.Low Income",AND(AV787&gt;=43783,AV787&lt;=64856),"2.Mid Income",AV787&gt;64856,"3.High Income")</f>
        <v>2.Mid Income</v>
      </c>
      <c r="G787" s="1" t="str" cm="1">
        <f t="array" ref="G787">_xlfn.IFS(AU787&lt;=30,"&lt;1 month",AND(AU787&gt;30,AU787&lt;=60),"1-2months",AU787&gt;60,"2months +")</f>
        <v>2months +</v>
      </c>
      <c r="H787" s="1" t="str" cm="1">
        <f t="array" ref="H787">_xlfn.IFS(AT787&lt;5,"&lt;5times",AND(AT787&gt;=5,AT787&lt;=10),"05-10times",AND(AT787&gt;=11,AT787&lt;=15),"11-15times",AT787&gt;=16,"16times or more")</f>
        <v>05-10times</v>
      </c>
      <c r="I787" s="1" t="s">
        <v>99</v>
      </c>
      <c r="J787" s="1" t="str">
        <f t="shared" si="25"/>
        <v>7-8 years</v>
      </c>
      <c r="K787" s="2">
        <v>139</v>
      </c>
      <c r="L787" s="2">
        <v>13</v>
      </c>
      <c r="M787" s="2">
        <v>78</v>
      </c>
      <c r="N787" s="2">
        <v>20</v>
      </c>
      <c r="O787" s="2">
        <v>13</v>
      </c>
      <c r="P787" s="2">
        <v>36</v>
      </c>
      <c r="Q787" s="8">
        <v>0</v>
      </c>
      <c r="R787" s="8">
        <v>0</v>
      </c>
      <c r="S787" s="8">
        <v>0</v>
      </c>
      <c r="T787" s="8">
        <v>0</v>
      </c>
      <c r="U787" s="8">
        <v>0</v>
      </c>
      <c r="V787" s="8">
        <v>1</v>
      </c>
      <c r="W787" s="6">
        <v>3</v>
      </c>
      <c r="X787" s="6">
        <v>7</v>
      </c>
      <c r="Y787" s="6">
        <v>1</v>
      </c>
      <c r="Z787" s="6">
        <v>3</v>
      </c>
      <c r="AB787" s="1">
        <v>542</v>
      </c>
      <c r="AC787" s="1">
        <v>430</v>
      </c>
      <c r="AD787" s="1">
        <v>0</v>
      </c>
      <c r="AE787" s="1">
        <v>3</v>
      </c>
      <c r="AF787" s="1">
        <v>11</v>
      </c>
      <c r="AG787" s="1">
        <v>55</v>
      </c>
      <c r="AH787" s="1">
        <v>2590</v>
      </c>
      <c r="AI787" s="11">
        <f t="shared" si="24"/>
        <v>7.095890410958904</v>
      </c>
      <c r="AJ787" s="1">
        <v>0</v>
      </c>
      <c r="AK787" s="1">
        <v>0</v>
      </c>
      <c r="AL787" s="1">
        <v>1</v>
      </c>
      <c r="AM787" s="1">
        <v>0</v>
      </c>
      <c r="AN787" s="1">
        <v>0</v>
      </c>
      <c r="AO787" s="1">
        <v>0</v>
      </c>
      <c r="AP787" s="1">
        <v>0</v>
      </c>
      <c r="AQ787" s="1">
        <v>1</v>
      </c>
      <c r="AR787" s="1">
        <v>0</v>
      </c>
      <c r="AS787" s="1">
        <v>0</v>
      </c>
      <c r="AT787" s="1">
        <v>5</v>
      </c>
      <c r="AU787" s="1">
        <v>68</v>
      </c>
      <c r="AV787" s="1">
        <v>59292</v>
      </c>
    </row>
    <row r="788" spans="1:48" s="1" customFormat="1" x14ac:dyDescent="0.25">
      <c r="A788" s="1" t="str" cm="1">
        <f t="array" ref="A788">_xlfn.IFS(AG788&gt;=70,"70 and Older",AND(AG788&gt;=60,AG788&lt;70),"60-69",AND(AG788&gt;=50,AG788&lt;60),"50-59",AND(AG788&gt;=40,AG788&lt;50),"40-49",AND(AG788&gt;=30,AG788&lt;40),"30-39",AND(AG788&gt;=20,AG788&lt;30),"20-29")</f>
        <v>50-59</v>
      </c>
      <c r="B788" s="1" t="str" cm="1">
        <f t="array" ref="B788">_xlfn.IFS(AO788=1,$AO$1,AP788=1,$AP$1,AQ788=1,$AQ$1,AR788=1,$AR$1,AS788=1,$AS$1)</f>
        <v>Graduation</v>
      </c>
      <c r="C788" s="1" t="str" cm="1">
        <f t="array" ref="C788">_xlfn.IFS(AJ788=1,$AJ$1,AK788=1,$AK$1,AL788=1,$AL$1,AM788=1,$AM$1,AN788=1,$AN$1)</f>
        <v>Married</v>
      </c>
      <c r="D788" s="1">
        <v>0</v>
      </c>
      <c r="E788" s="1">
        <v>1</v>
      </c>
      <c r="F788" s="1" t="str" cm="1">
        <f t="array" ref="F788">_xlfn.IFS(AV788&lt;43783,"1.Low Income",AND(AV788&gt;=43783,AV788&lt;=64856),"2.Mid Income",AV788&gt;64856,"3.High Income")</f>
        <v>3.High Income</v>
      </c>
      <c r="G788" s="1" t="str" cm="1">
        <f t="array" ref="G788">_xlfn.IFS(AU788&lt;=30,"&lt;1 month",AND(AU788&gt;30,AU788&lt;=60),"1-2months",AU788&gt;60,"2months +")</f>
        <v>2months +</v>
      </c>
      <c r="H788" s="1" t="str" cm="1">
        <f t="array" ref="H788">_xlfn.IFS(AT788&lt;5,"&lt;5times",AND(AT788&gt;=5,AT788&lt;=10),"05-10times",AND(AT788&gt;=11,AT788&lt;=15),"11-15times",AT788&gt;=16,"16times or more")</f>
        <v>&lt;5times</v>
      </c>
      <c r="I788" s="1" t="s">
        <v>99</v>
      </c>
      <c r="J788" s="1" t="str">
        <f t="shared" si="25"/>
        <v>7-8 years</v>
      </c>
      <c r="K788" s="2">
        <v>301</v>
      </c>
      <c r="L788" s="2">
        <v>11</v>
      </c>
      <c r="M788" s="2">
        <v>61</v>
      </c>
      <c r="N788" s="2">
        <v>4</v>
      </c>
      <c r="O788" s="2">
        <v>7</v>
      </c>
      <c r="P788" s="2">
        <v>11</v>
      </c>
      <c r="Q788" s="8">
        <v>0</v>
      </c>
      <c r="R788" s="8">
        <v>0</v>
      </c>
      <c r="S788" s="8">
        <v>0</v>
      </c>
      <c r="T788" s="8">
        <v>0</v>
      </c>
      <c r="U788" s="8">
        <v>0</v>
      </c>
      <c r="V788" s="8">
        <v>0</v>
      </c>
      <c r="W788" s="6">
        <v>1</v>
      </c>
      <c r="X788" s="6">
        <v>8</v>
      </c>
      <c r="Y788" s="6">
        <v>2</v>
      </c>
      <c r="Z788" s="6">
        <v>4</v>
      </c>
      <c r="AB788" s="1">
        <v>836</v>
      </c>
      <c r="AC788" s="1">
        <v>664</v>
      </c>
      <c r="AD788" s="1">
        <v>0</v>
      </c>
      <c r="AE788" s="1">
        <v>3</v>
      </c>
      <c r="AF788" s="1">
        <v>11</v>
      </c>
      <c r="AG788" s="1">
        <v>52</v>
      </c>
      <c r="AH788" s="1">
        <v>2589</v>
      </c>
      <c r="AI788" s="11">
        <f t="shared" si="24"/>
        <v>7.0931506849315067</v>
      </c>
      <c r="AJ788" s="1">
        <v>0</v>
      </c>
      <c r="AK788" s="1">
        <v>1</v>
      </c>
      <c r="AL788" s="1">
        <v>0</v>
      </c>
      <c r="AM788" s="1">
        <v>0</v>
      </c>
      <c r="AN788" s="1">
        <v>0</v>
      </c>
      <c r="AO788" s="1">
        <v>0</v>
      </c>
      <c r="AP788" s="1">
        <v>0</v>
      </c>
      <c r="AQ788" s="1">
        <v>1</v>
      </c>
      <c r="AR788" s="1">
        <v>0</v>
      </c>
      <c r="AS788" s="1">
        <v>0</v>
      </c>
      <c r="AT788" s="1">
        <v>4</v>
      </c>
      <c r="AU788" s="1">
        <v>99</v>
      </c>
      <c r="AV788" s="1">
        <v>67433</v>
      </c>
    </row>
    <row r="789" spans="1:48" s="1" customFormat="1" x14ac:dyDescent="0.25">
      <c r="A789" s="1" t="str" cm="1">
        <f t="array" ref="A789">_xlfn.IFS(AG789&gt;=70,"70 and Older",AND(AG789&gt;=60,AG789&lt;70),"60-69",AND(AG789&gt;=50,AG789&lt;60),"50-59",AND(AG789&gt;=40,AG789&lt;50),"40-49",AND(AG789&gt;=30,AG789&lt;40),"30-39",AND(AG789&gt;=20,AG789&lt;30),"20-29")</f>
        <v>40-49</v>
      </c>
      <c r="B789" s="1" t="str" cm="1">
        <f t="array" ref="B789">_xlfn.IFS(AO789=1,$AO$1,AP789=1,$AP$1,AQ789=1,$AQ$1,AR789=1,$AR$1,AS789=1,$AS$1)</f>
        <v>Master</v>
      </c>
      <c r="C789" s="1" t="str" cm="1">
        <f t="array" ref="C789">_xlfn.IFS(AJ789=1,$AJ$1,AK789=1,$AK$1,AL789=1,$AL$1,AM789=1,$AM$1,AN789=1,$AN$1)</f>
        <v>Single</v>
      </c>
      <c r="D789" s="1">
        <v>2</v>
      </c>
      <c r="E789" s="1">
        <v>1</v>
      </c>
      <c r="F789" s="1" t="str" cm="1">
        <f t="array" ref="F789">_xlfn.IFS(AV789&lt;43783,"1.Low Income",AND(AV789&gt;=43783,AV789&lt;=64856),"2.Mid Income",AV789&gt;64856,"3.High Income")</f>
        <v>2.Mid Income</v>
      </c>
      <c r="G789" s="1" t="str" cm="1">
        <f t="array" ref="G789">_xlfn.IFS(AU789&lt;=30,"&lt;1 month",AND(AU789&gt;30,AU789&lt;=60),"1-2months",AU789&gt;60,"2months +")</f>
        <v>1-2months</v>
      </c>
      <c r="H789" s="1" t="str" cm="1">
        <f t="array" ref="H789">_xlfn.IFS(AT789&lt;5,"&lt;5times",AND(AT789&gt;=5,AT789&lt;=10),"05-10times",AND(AT789&gt;=11,AT789&lt;=15),"11-15times",AT789&gt;=16,"16times or more")</f>
        <v>05-10times</v>
      </c>
      <c r="I789" s="1" t="s">
        <v>99</v>
      </c>
      <c r="J789" s="1" t="str">
        <f t="shared" si="25"/>
        <v>7-8 years</v>
      </c>
      <c r="K789" s="2">
        <v>189</v>
      </c>
      <c r="L789" s="2">
        <v>2</v>
      </c>
      <c r="M789" s="2">
        <v>55</v>
      </c>
      <c r="N789" s="2">
        <v>0</v>
      </c>
      <c r="O789" s="2">
        <v>5</v>
      </c>
      <c r="P789" s="2">
        <v>12</v>
      </c>
      <c r="Q789" s="8">
        <v>0</v>
      </c>
      <c r="R789" s="8">
        <v>0</v>
      </c>
      <c r="S789" s="8">
        <v>0</v>
      </c>
      <c r="T789" s="8">
        <v>0</v>
      </c>
      <c r="U789" s="8">
        <v>0</v>
      </c>
      <c r="V789" s="8">
        <v>0</v>
      </c>
      <c r="W789" s="6">
        <v>4</v>
      </c>
      <c r="X789" s="6">
        <v>6</v>
      </c>
      <c r="Y789" s="6">
        <v>1</v>
      </c>
      <c r="Z789" s="6">
        <v>4</v>
      </c>
      <c r="AB789" s="1">
        <v>303</v>
      </c>
      <c r="AC789" s="1">
        <v>221</v>
      </c>
      <c r="AD789" s="1">
        <v>0</v>
      </c>
      <c r="AE789" s="1">
        <v>3</v>
      </c>
      <c r="AF789" s="1">
        <v>11</v>
      </c>
      <c r="AG789" s="1">
        <v>48</v>
      </c>
      <c r="AH789" s="1">
        <v>2589</v>
      </c>
      <c r="AI789" s="11">
        <f t="shared" si="24"/>
        <v>7.0931506849315067</v>
      </c>
      <c r="AJ789" s="1">
        <v>0</v>
      </c>
      <c r="AK789" s="1">
        <v>0</v>
      </c>
      <c r="AL789" s="1">
        <v>1</v>
      </c>
      <c r="AM789" s="1">
        <v>0</v>
      </c>
      <c r="AN789" s="1">
        <v>0</v>
      </c>
      <c r="AO789" s="1">
        <v>0</v>
      </c>
      <c r="AP789" s="1">
        <v>0</v>
      </c>
      <c r="AQ789" s="1">
        <v>0</v>
      </c>
      <c r="AR789" s="1">
        <v>1</v>
      </c>
      <c r="AS789" s="1">
        <v>0</v>
      </c>
      <c r="AT789" s="1">
        <v>5</v>
      </c>
      <c r="AU789" s="1">
        <v>47</v>
      </c>
      <c r="AV789" s="1">
        <v>59304</v>
      </c>
    </row>
    <row r="790" spans="1:48" s="1" customFormat="1" x14ac:dyDescent="0.25">
      <c r="A790" s="1" t="str" cm="1">
        <f t="array" ref="A790">_xlfn.IFS(AG790&gt;=70,"70 and Older",AND(AG790&gt;=60,AG790&lt;70),"60-69",AND(AG790&gt;=50,AG790&lt;60),"50-59",AND(AG790&gt;=40,AG790&lt;50),"40-49",AND(AG790&gt;=30,AG790&lt;40),"30-39",AND(AG790&gt;=20,AG790&lt;30),"20-29")</f>
        <v>60-69</v>
      </c>
      <c r="B790" s="1" t="str" cm="1">
        <f t="array" ref="B790">_xlfn.IFS(AO790=1,$AO$1,AP790=1,$AP$1,AQ790=1,$AQ$1,AR790=1,$AR$1,AS790=1,$AS$1)</f>
        <v>PhD</v>
      </c>
      <c r="C790" s="1" t="str" cm="1">
        <f t="array" ref="C790">_xlfn.IFS(AJ790=1,$AJ$1,AK790=1,$AK$1,AL790=1,$AL$1,AM790=1,$AM$1,AN790=1,$AN$1)</f>
        <v>Divorced</v>
      </c>
      <c r="D790" s="1">
        <v>0</v>
      </c>
      <c r="E790" s="1">
        <v>0</v>
      </c>
      <c r="F790" s="1" t="str" cm="1">
        <f t="array" ref="F790">_xlfn.IFS(AV790&lt;43783,"1.Low Income",AND(AV790&gt;=43783,AV790&lt;=64856),"2.Mid Income",AV790&gt;64856,"3.High Income")</f>
        <v>3.High Income</v>
      </c>
      <c r="G790" s="1" t="str" cm="1">
        <f t="array" ref="G790">_xlfn.IFS(AU790&lt;=30,"&lt;1 month",AND(AU790&gt;30,AU790&lt;=60),"1-2months",AU790&gt;60,"2months +")</f>
        <v>&lt;1 month</v>
      </c>
      <c r="H790" s="1" t="str" cm="1">
        <f t="array" ref="H790">_xlfn.IFS(AT790&lt;5,"&lt;5times",AND(AT790&gt;=5,AT790&lt;=10),"05-10times",AND(AT790&gt;=11,AT790&lt;=15),"11-15times",AT790&gt;=16,"16times or more")</f>
        <v>&lt;5times</v>
      </c>
      <c r="I790" s="1" t="s">
        <v>99</v>
      </c>
      <c r="J790" s="1" t="str">
        <f t="shared" si="25"/>
        <v>7-8 years</v>
      </c>
      <c r="K790" s="2">
        <v>83</v>
      </c>
      <c r="L790" s="2">
        <v>2</v>
      </c>
      <c r="M790" s="2">
        <v>101</v>
      </c>
      <c r="N790" s="2">
        <v>64</v>
      </c>
      <c r="O790" s="2">
        <v>26</v>
      </c>
      <c r="P790" s="2">
        <v>117</v>
      </c>
      <c r="Q790" s="8">
        <v>0</v>
      </c>
      <c r="R790" s="8">
        <v>0</v>
      </c>
      <c r="S790" s="8">
        <v>0</v>
      </c>
      <c r="T790" s="8">
        <v>0</v>
      </c>
      <c r="U790" s="8">
        <v>0</v>
      </c>
      <c r="V790" s="8">
        <v>0</v>
      </c>
      <c r="W790" s="6">
        <v>1</v>
      </c>
      <c r="X790" s="6">
        <v>3</v>
      </c>
      <c r="Y790" s="6">
        <v>5</v>
      </c>
      <c r="Z790" s="6">
        <v>3</v>
      </c>
      <c r="AB790" s="1">
        <v>304</v>
      </c>
      <c r="AC790" s="1">
        <v>247</v>
      </c>
      <c r="AD790" s="1">
        <v>0</v>
      </c>
      <c r="AE790" s="1">
        <v>3</v>
      </c>
      <c r="AF790" s="1">
        <v>11</v>
      </c>
      <c r="AG790" s="1">
        <v>63</v>
      </c>
      <c r="AH790" s="1">
        <v>2587</v>
      </c>
      <c r="AI790" s="11">
        <f t="shared" si="24"/>
        <v>7.087671232876712</v>
      </c>
      <c r="AJ790" s="1">
        <v>1</v>
      </c>
      <c r="AK790" s="1">
        <v>0</v>
      </c>
      <c r="AL790" s="1">
        <v>0</v>
      </c>
      <c r="AM790" s="1">
        <v>0</v>
      </c>
      <c r="AN790" s="1">
        <v>0</v>
      </c>
      <c r="AO790" s="1">
        <v>0</v>
      </c>
      <c r="AP790" s="1">
        <v>0</v>
      </c>
      <c r="AQ790" s="1">
        <v>0</v>
      </c>
      <c r="AR790" s="1">
        <v>0</v>
      </c>
      <c r="AS790" s="1">
        <v>1</v>
      </c>
      <c r="AT790" s="1">
        <v>2</v>
      </c>
      <c r="AU790" s="1">
        <v>19</v>
      </c>
      <c r="AV790" s="1">
        <v>77343</v>
      </c>
    </row>
    <row r="791" spans="1:48" s="1" customFormat="1" x14ac:dyDescent="0.25">
      <c r="A791" s="1" t="str" cm="1">
        <f t="array" ref="A791">_xlfn.IFS(AG791&gt;=70,"70 and Older",AND(AG791&gt;=60,AG791&lt;70),"60-69",AND(AG791&gt;=50,AG791&lt;60),"50-59",AND(AG791&gt;=40,AG791&lt;50),"40-49",AND(AG791&gt;=30,AG791&lt;40),"30-39",AND(AG791&gt;=20,AG791&lt;30),"20-29")</f>
        <v>60-69</v>
      </c>
      <c r="B791" s="1" t="str" cm="1">
        <f t="array" ref="B791">_xlfn.IFS(AO791=1,$AO$1,AP791=1,$AP$1,AQ791=1,$AQ$1,AR791=1,$AR$1,AS791=1,$AS$1)</f>
        <v>Graduation</v>
      </c>
      <c r="C791" s="1" t="str" cm="1">
        <f t="array" ref="C791">_xlfn.IFS(AJ791=1,$AJ$1,AK791=1,$AK$1,AL791=1,$AL$1,AM791=1,$AM$1,AN791=1,$AN$1)</f>
        <v>Divorced</v>
      </c>
      <c r="D791" s="1">
        <v>0</v>
      </c>
      <c r="E791" s="1">
        <v>1</v>
      </c>
      <c r="F791" s="1" t="str" cm="1">
        <f t="array" ref="F791">_xlfn.IFS(AV791&lt;43783,"1.Low Income",AND(AV791&gt;=43783,AV791&lt;=64856),"2.Mid Income",AV791&gt;64856,"3.High Income")</f>
        <v>3.High Income</v>
      </c>
      <c r="G791" s="1" t="str" cm="1">
        <f t="array" ref="G791">_xlfn.IFS(AU791&lt;=30,"&lt;1 month",AND(AU791&gt;30,AU791&lt;=60),"1-2months",AU791&gt;60,"2months +")</f>
        <v>2months +</v>
      </c>
      <c r="H791" s="1" t="str" cm="1">
        <f t="array" ref="H791">_xlfn.IFS(AT791&lt;5,"&lt;5times",AND(AT791&gt;=5,AT791&lt;=10),"05-10times",AND(AT791&gt;=11,AT791&lt;=15),"11-15times",AT791&gt;=16,"16times or more")</f>
        <v>&lt;5times</v>
      </c>
      <c r="I791" s="1" t="s">
        <v>99</v>
      </c>
      <c r="J791" s="1" t="str">
        <f t="shared" si="25"/>
        <v>7-8 years</v>
      </c>
      <c r="K791" s="2">
        <v>61</v>
      </c>
      <c r="L791" s="2">
        <v>0</v>
      </c>
      <c r="M791" s="2">
        <v>3</v>
      </c>
      <c r="N791" s="2">
        <v>0</v>
      </c>
      <c r="O791" s="2">
        <v>0</v>
      </c>
      <c r="P791" s="2">
        <v>7</v>
      </c>
      <c r="Q791" s="8">
        <v>0</v>
      </c>
      <c r="R791" s="8">
        <v>0</v>
      </c>
      <c r="S791" s="8">
        <v>0</v>
      </c>
      <c r="T791" s="8">
        <v>0</v>
      </c>
      <c r="U791" s="8">
        <v>0</v>
      </c>
      <c r="V791" s="8">
        <v>0</v>
      </c>
      <c r="W791" s="6">
        <v>1</v>
      </c>
      <c r="X791" s="6">
        <v>1</v>
      </c>
      <c r="Y791" s="6">
        <v>1</v>
      </c>
      <c r="Z791" s="6">
        <v>3</v>
      </c>
      <c r="AB791" s="1">
        <v>30</v>
      </c>
      <c r="AC791" s="1">
        <v>5</v>
      </c>
      <c r="AD791" s="1">
        <v>1</v>
      </c>
      <c r="AE791" s="1">
        <v>3</v>
      </c>
      <c r="AF791" s="1">
        <v>11</v>
      </c>
      <c r="AG791" s="1">
        <v>65</v>
      </c>
      <c r="AH791" s="1">
        <v>2587</v>
      </c>
      <c r="AI791" s="11">
        <f t="shared" si="24"/>
        <v>7.087671232876712</v>
      </c>
      <c r="AJ791" s="1">
        <v>1</v>
      </c>
      <c r="AK791" s="1">
        <v>0</v>
      </c>
      <c r="AL791" s="1">
        <v>0</v>
      </c>
      <c r="AM791" s="1">
        <v>0</v>
      </c>
      <c r="AN791" s="1">
        <v>0</v>
      </c>
      <c r="AO791" s="1">
        <v>0</v>
      </c>
      <c r="AP791" s="1">
        <v>0</v>
      </c>
      <c r="AQ791" s="1">
        <v>1</v>
      </c>
      <c r="AR791" s="1">
        <v>0</v>
      </c>
      <c r="AS791" s="1">
        <v>0</v>
      </c>
      <c r="AT791" s="1">
        <v>3</v>
      </c>
      <c r="AU791" s="1">
        <v>82</v>
      </c>
      <c r="AV791" s="1">
        <v>72635</v>
      </c>
    </row>
    <row r="792" spans="1:48" s="1" customFormat="1" x14ac:dyDescent="0.25">
      <c r="A792" s="1" t="str" cm="1">
        <f t="array" ref="A792">_xlfn.IFS(AG792&gt;=70,"70 and Older",AND(AG792&gt;=60,AG792&lt;70),"60-69",AND(AG792&gt;=50,AG792&lt;60),"50-59",AND(AG792&gt;=40,AG792&lt;50),"40-49",AND(AG792&gt;=30,AG792&lt;40),"30-39",AND(AG792&gt;=20,AG792&lt;30),"20-29")</f>
        <v>20-29</v>
      </c>
      <c r="B792" s="1" t="str" cm="1">
        <f t="array" ref="B792">_xlfn.IFS(AO792=1,$AO$1,AP792=1,$AP$1,AQ792=1,$AQ$1,AR792=1,$AR$1,AS792=1,$AS$1)</f>
        <v>Master</v>
      </c>
      <c r="C792" s="1" t="str" cm="1">
        <f t="array" ref="C792">_xlfn.IFS(AJ792=1,$AJ$1,AK792=1,$AK$1,AL792=1,$AL$1,AM792=1,$AM$1,AN792=1,$AN$1)</f>
        <v>Together</v>
      </c>
      <c r="D792" s="1">
        <v>1</v>
      </c>
      <c r="E792" s="1">
        <v>0</v>
      </c>
      <c r="F792" s="1" t="str" cm="1">
        <f t="array" ref="F792">_xlfn.IFS(AV792&lt;43783,"1.Low Income",AND(AV792&gt;=43783,AV792&lt;=64856),"2.Mid Income",AV792&gt;64856,"3.High Income")</f>
        <v>3.High Income</v>
      </c>
      <c r="G792" s="1" t="str" cm="1">
        <f t="array" ref="G792">_xlfn.IFS(AU792&lt;=30,"&lt;1 month",AND(AU792&gt;30,AU792&lt;=60),"1-2months",AU792&gt;60,"2months +")</f>
        <v>&lt;1 month</v>
      </c>
      <c r="H792" s="1" t="str" cm="1">
        <f t="array" ref="H792">_xlfn.IFS(AT792&lt;5,"&lt;5times",AND(AT792&gt;=5,AT792&lt;=10),"05-10times",AND(AT792&gt;=11,AT792&lt;=15),"11-15times",AT792&gt;=16,"16times or more")</f>
        <v>&lt;5times</v>
      </c>
      <c r="I792" s="1" t="s">
        <v>99</v>
      </c>
      <c r="J792" s="1" t="str">
        <f t="shared" si="25"/>
        <v>7-8 years</v>
      </c>
      <c r="K792" s="2">
        <v>71</v>
      </c>
      <c r="L792" s="2">
        <v>0</v>
      </c>
      <c r="M792" s="2">
        <v>18</v>
      </c>
      <c r="N792" s="2">
        <v>0</v>
      </c>
      <c r="O792" s="2">
        <v>0</v>
      </c>
      <c r="P792" s="2">
        <v>13</v>
      </c>
      <c r="Q792" s="8">
        <v>0</v>
      </c>
      <c r="R792" s="8">
        <v>0</v>
      </c>
      <c r="S792" s="8">
        <v>0</v>
      </c>
      <c r="T792" s="8">
        <v>0</v>
      </c>
      <c r="U792" s="8">
        <v>0</v>
      </c>
      <c r="V792" s="8">
        <v>0</v>
      </c>
      <c r="W792" s="6">
        <v>1</v>
      </c>
      <c r="X792" s="6">
        <v>3</v>
      </c>
      <c r="Y792" s="6">
        <v>1</v>
      </c>
      <c r="Z792" s="6">
        <v>2</v>
      </c>
      <c r="AB792" s="1">
        <v>226</v>
      </c>
      <c r="AC792" s="1">
        <v>211</v>
      </c>
      <c r="AD792" s="1">
        <v>0</v>
      </c>
      <c r="AE792" s="1">
        <v>3</v>
      </c>
      <c r="AF792" s="1">
        <v>11</v>
      </c>
      <c r="AG792" s="1">
        <v>28</v>
      </c>
      <c r="AH792" s="1">
        <v>2587</v>
      </c>
      <c r="AI792" s="11">
        <f t="shared" si="24"/>
        <v>7.087671232876712</v>
      </c>
      <c r="AJ792" s="1">
        <v>0</v>
      </c>
      <c r="AK792" s="1">
        <v>0</v>
      </c>
      <c r="AL792" s="1">
        <v>0</v>
      </c>
      <c r="AM792" s="1">
        <v>1</v>
      </c>
      <c r="AN792" s="1">
        <v>0</v>
      </c>
      <c r="AO792" s="1">
        <v>0</v>
      </c>
      <c r="AP792" s="1">
        <v>0</v>
      </c>
      <c r="AQ792" s="1">
        <v>0</v>
      </c>
      <c r="AR792" s="1">
        <v>1</v>
      </c>
      <c r="AS792" s="1">
        <v>0</v>
      </c>
      <c r="AT792" s="1">
        <v>4</v>
      </c>
      <c r="AU792" s="1">
        <v>0</v>
      </c>
      <c r="AV792" s="1">
        <v>65704</v>
      </c>
    </row>
    <row r="793" spans="1:48" s="1" customFormat="1" x14ac:dyDescent="0.25">
      <c r="A793" s="1" t="str" cm="1">
        <f t="array" ref="A793">_xlfn.IFS(AG793&gt;=70,"70 and Older",AND(AG793&gt;=60,AG793&lt;70),"60-69",AND(AG793&gt;=50,AG793&lt;60),"50-59",AND(AG793&gt;=40,AG793&lt;50),"40-49",AND(AG793&gt;=30,AG793&lt;40),"30-39",AND(AG793&gt;=20,AG793&lt;30),"20-29")</f>
        <v>50-59</v>
      </c>
      <c r="B793" s="1" t="str" cm="1">
        <f t="array" ref="B793">_xlfn.IFS(AO793=1,$AO$1,AP793=1,$AP$1,AQ793=1,$AQ$1,AR793=1,$AR$1,AS793=1,$AS$1)</f>
        <v>Graduation</v>
      </c>
      <c r="C793" s="1" t="str" cm="1">
        <f t="array" ref="C793">_xlfn.IFS(AJ793=1,$AJ$1,AK793=1,$AK$1,AL793=1,$AL$1,AM793=1,$AM$1,AN793=1,$AN$1)</f>
        <v>Single</v>
      </c>
      <c r="D793" s="1">
        <v>1</v>
      </c>
      <c r="E793" s="1">
        <v>0</v>
      </c>
      <c r="F793" s="1" t="str" cm="1">
        <f t="array" ref="F793">_xlfn.IFS(AV793&lt;43783,"1.Low Income",AND(AV793&gt;=43783,AV793&lt;=64856),"2.Mid Income",AV793&gt;64856,"3.High Income")</f>
        <v>2.Mid Income</v>
      </c>
      <c r="G793" s="1" t="str" cm="1">
        <f t="array" ref="G793">_xlfn.IFS(AU793&lt;=30,"&lt;1 month",AND(AU793&gt;30,AU793&lt;=60),"1-2months",AU793&gt;60,"2months +")</f>
        <v>&lt;1 month</v>
      </c>
      <c r="H793" s="1" t="str" cm="1">
        <f t="array" ref="H793">_xlfn.IFS(AT793&lt;5,"&lt;5times",AND(AT793&gt;=5,AT793&lt;=10),"05-10times",AND(AT793&gt;=11,AT793&lt;=15),"11-15times",AT793&gt;=16,"16times or more")</f>
        <v>&lt;5times</v>
      </c>
      <c r="I793" s="1" t="s">
        <v>99</v>
      </c>
      <c r="J793" s="1" t="str">
        <f t="shared" si="25"/>
        <v>7-8 years</v>
      </c>
      <c r="K793" s="2">
        <v>15</v>
      </c>
      <c r="L793" s="2">
        <v>0</v>
      </c>
      <c r="M793" s="2">
        <v>6</v>
      </c>
      <c r="N793" s="2">
        <v>0</v>
      </c>
      <c r="O793" s="2">
        <v>1</v>
      </c>
      <c r="P793" s="2">
        <v>12</v>
      </c>
      <c r="Q793" s="8">
        <v>0</v>
      </c>
      <c r="R793" s="8">
        <v>0</v>
      </c>
      <c r="S793" s="8">
        <v>1</v>
      </c>
      <c r="T793" s="8">
        <v>0</v>
      </c>
      <c r="U793" s="8">
        <v>0</v>
      </c>
      <c r="V793" s="8">
        <v>1</v>
      </c>
      <c r="W793" s="6">
        <v>2</v>
      </c>
      <c r="X793" s="6">
        <v>1</v>
      </c>
      <c r="Y793" s="6">
        <v>1</v>
      </c>
      <c r="Z793" s="6">
        <v>2</v>
      </c>
      <c r="AB793" s="1">
        <v>35</v>
      </c>
      <c r="AC793" s="1">
        <v>30</v>
      </c>
      <c r="AD793" s="1">
        <v>0</v>
      </c>
      <c r="AE793" s="1">
        <v>3</v>
      </c>
      <c r="AF793" s="1">
        <v>11</v>
      </c>
      <c r="AG793" s="1">
        <v>54</v>
      </c>
      <c r="AH793" s="1">
        <v>2587</v>
      </c>
      <c r="AI793" s="11">
        <f t="shared" si="24"/>
        <v>7.087671232876712</v>
      </c>
      <c r="AJ793" s="1">
        <v>0</v>
      </c>
      <c r="AK793" s="1">
        <v>0</v>
      </c>
      <c r="AL793" s="1">
        <v>1</v>
      </c>
      <c r="AM793" s="1">
        <v>0</v>
      </c>
      <c r="AN793" s="1">
        <v>0</v>
      </c>
      <c r="AO793" s="1">
        <v>0</v>
      </c>
      <c r="AP793" s="1">
        <v>0</v>
      </c>
      <c r="AQ793" s="1">
        <v>1</v>
      </c>
      <c r="AR793" s="1">
        <v>0</v>
      </c>
      <c r="AS793" s="1">
        <v>0</v>
      </c>
      <c r="AT793" s="1">
        <v>4</v>
      </c>
      <c r="AU793" s="1">
        <v>15</v>
      </c>
      <c r="AV793" s="1">
        <v>64849</v>
      </c>
    </row>
    <row r="794" spans="1:48" s="1" customFormat="1" x14ac:dyDescent="0.25">
      <c r="A794" s="1" t="str" cm="1">
        <f t="array" ref="A794">_xlfn.IFS(AG794&gt;=70,"70 and Older",AND(AG794&gt;=60,AG794&lt;70),"60-69",AND(AG794&gt;=50,AG794&lt;60),"50-59",AND(AG794&gt;=40,AG794&lt;50),"40-49",AND(AG794&gt;=30,AG794&lt;40),"30-39",AND(AG794&gt;=20,AG794&lt;30),"20-29")</f>
        <v>60-69</v>
      </c>
      <c r="B794" s="1" t="str" cm="1">
        <f t="array" ref="B794">_xlfn.IFS(AO794=1,$AO$1,AP794=1,$AP$1,AQ794=1,$AQ$1,AR794=1,$AR$1,AS794=1,$AS$1)</f>
        <v>Graduation</v>
      </c>
      <c r="C794" s="1" t="str" cm="1">
        <f t="array" ref="C794">_xlfn.IFS(AJ794=1,$AJ$1,AK794=1,$AK$1,AL794=1,$AL$1,AM794=1,$AM$1,AN794=1,$AN$1)</f>
        <v>Married</v>
      </c>
      <c r="D794" s="1">
        <v>0</v>
      </c>
      <c r="E794" s="1">
        <v>0</v>
      </c>
      <c r="F794" s="1" t="str" cm="1">
        <f t="array" ref="F794">_xlfn.IFS(AV794&lt;43783,"1.Low Income",AND(AV794&gt;=43783,AV794&lt;=64856),"2.Mid Income",AV794&gt;64856,"3.High Income")</f>
        <v>2.Mid Income</v>
      </c>
      <c r="G794" s="1" t="str" cm="1">
        <f t="array" ref="G794">_xlfn.IFS(AU794&lt;=30,"&lt;1 month",AND(AU794&gt;30,AU794&lt;=60),"1-2months",AU794&gt;60,"2months +")</f>
        <v>&lt;1 month</v>
      </c>
      <c r="H794" s="1" t="str" cm="1">
        <f t="array" ref="H794">_xlfn.IFS(AT794&lt;5,"&lt;5times",AND(AT794&gt;=5,AT794&lt;=10),"05-10times",AND(AT794&gt;=11,AT794&lt;=15),"11-15times",AT794&gt;=16,"16times or more")</f>
        <v>05-10times</v>
      </c>
      <c r="I794" s="1" t="s">
        <v>99</v>
      </c>
      <c r="J794" s="1" t="str">
        <f t="shared" si="25"/>
        <v>7-8 years</v>
      </c>
      <c r="K794" s="2">
        <v>56</v>
      </c>
      <c r="L794" s="2">
        <v>19</v>
      </c>
      <c r="M794" s="2">
        <v>29</v>
      </c>
      <c r="N794" s="2">
        <v>2</v>
      </c>
      <c r="O794" s="2">
        <v>14</v>
      </c>
      <c r="P794" s="2">
        <v>25</v>
      </c>
      <c r="Q794" s="8">
        <v>0</v>
      </c>
      <c r="R794" s="8">
        <v>0</v>
      </c>
      <c r="S794" s="8">
        <v>0</v>
      </c>
      <c r="T794" s="8">
        <v>0</v>
      </c>
      <c r="U794" s="8">
        <v>0</v>
      </c>
      <c r="V794" s="8">
        <v>1</v>
      </c>
      <c r="W794" s="6">
        <v>1</v>
      </c>
      <c r="X794" s="6">
        <v>3</v>
      </c>
      <c r="Y794" s="6">
        <v>1</v>
      </c>
      <c r="Z794" s="6">
        <v>3</v>
      </c>
      <c r="AB794" s="1">
        <v>183</v>
      </c>
      <c r="AC794" s="1">
        <v>124</v>
      </c>
      <c r="AD794" s="1">
        <v>0</v>
      </c>
      <c r="AE794" s="1">
        <v>3</v>
      </c>
      <c r="AF794" s="1">
        <v>11</v>
      </c>
      <c r="AG794" s="1">
        <v>65</v>
      </c>
      <c r="AH794" s="1">
        <v>2587</v>
      </c>
      <c r="AI794" s="11">
        <f t="shared" si="24"/>
        <v>7.087671232876712</v>
      </c>
      <c r="AJ794" s="1">
        <v>0</v>
      </c>
      <c r="AK794" s="1">
        <v>1</v>
      </c>
      <c r="AL794" s="1">
        <v>0</v>
      </c>
      <c r="AM794" s="1">
        <v>0</v>
      </c>
      <c r="AN794" s="1">
        <v>0</v>
      </c>
      <c r="AO794" s="1">
        <v>0</v>
      </c>
      <c r="AP794" s="1">
        <v>0</v>
      </c>
      <c r="AQ794" s="1">
        <v>1</v>
      </c>
      <c r="AR794" s="1">
        <v>0</v>
      </c>
      <c r="AS794" s="1">
        <v>0</v>
      </c>
      <c r="AT794" s="1">
        <v>5</v>
      </c>
      <c r="AU794" s="1">
        <v>8</v>
      </c>
      <c r="AV794" s="1">
        <v>62513</v>
      </c>
    </row>
    <row r="795" spans="1:48" s="1" customFormat="1" x14ac:dyDescent="0.25">
      <c r="A795" s="1" t="str" cm="1">
        <f t="array" ref="A795">_xlfn.IFS(AG795&gt;=70,"70 and Older",AND(AG795&gt;=60,AG795&lt;70),"60-69",AND(AG795&gt;=50,AG795&lt;60),"50-59",AND(AG795&gt;=40,AG795&lt;50),"40-49",AND(AG795&gt;=30,AG795&lt;40),"30-39",AND(AG795&gt;=20,AG795&lt;30),"20-29")</f>
        <v>60-69</v>
      </c>
      <c r="B795" s="1" t="str" cm="1">
        <f t="array" ref="B795">_xlfn.IFS(AO795=1,$AO$1,AP795=1,$AP$1,AQ795=1,$AQ$1,AR795=1,$AR$1,AS795=1,$AS$1)</f>
        <v>PhD</v>
      </c>
      <c r="C795" s="1" t="str" cm="1">
        <f t="array" ref="C795">_xlfn.IFS(AJ795=1,$AJ$1,AK795=1,$AK$1,AL795=1,$AL$1,AM795=1,$AM$1,AN795=1,$AN$1)</f>
        <v>Married</v>
      </c>
      <c r="D795" s="1">
        <v>0</v>
      </c>
      <c r="E795" s="1">
        <v>2</v>
      </c>
      <c r="F795" s="1" t="str" cm="1">
        <f t="array" ref="F795">_xlfn.IFS(AV795&lt;43783,"1.Low Income",AND(AV795&gt;=43783,AV795&lt;=64856),"2.Mid Income",AV795&gt;64856,"3.High Income")</f>
        <v>3.High Income</v>
      </c>
      <c r="G795" s="1" t="str" cm="1">
        <f t="array" ref="G795">_xlfn.IFS(AU795&lt;=30,"&lt;1 month",AND(AU795&gt;30,AU795&lt;=60),"1-2months",AU795&gt;60,"2months +")</f>
        <v>&lt;1 month</v>
      </c>
      <c r="H795" s="1" t="str" cm="1">
        <f t="array" ref="H795">_xlfn.IFS(AT795&lt;5,"&lt;5times",AND(AT795&gt;=5,AT795&lt;=10),"05-10times",AND(AT795&gt;=11,AT795&lt;=15),"11-15times",AT795&gt;=16,"16times or more")</f>
        <v>&lt;5times</v>
      </c>
      <c r="I795" s="1" t="s">
        <v>99</v>
      </c>
      <c r="J795" s="1" t="str">
        <f t="shared" si="25"/>
        <v>7-8 years</v>
      </c>
      <c r="K795" s="2">
        <v>612</v>
      </c>
      <c r="L795" s="2">
        <v>91</v>
      </c>
      <c r="M795" s="2">
        <v>520</v>
      </c>
      <c r="N795" s="2">
        <v>258</v>
      </c>
      <c r="O795" s="2">
        <v>107</v>
      </c>
      <c r="P795" s="2">
        <v>107</v>
      </c>
      <c r="Q795" s="8">
        <v>0</v>
      </c>
      <c r="R795" s="8">
        <v>0</v>
      </c>
      <c r="S795" s="8">
        <v>0</v>
      </c>
      <c r="T795" s="8">
        <v>0</v>
      </c>
      <c r="U795" s="8">
        <v>0</v>
      </c>
      <c r="V795" s="8">
        <v>0</v>
      </c>
      <c r="W795" s="6">
        <v>2</v>
      </c>
      <c r="X795" s="6">
        <v>9</v>
      </c>
      <c r="Y795" s="6">
        <v>6</v>
      </c>
      <c r="Z795" s="6">
        <v>8</v>
      </c>
      <c r="AB795" s="1">
        <v>1203</v>
      </c>
      <c r="AC795" s="1">
        <v>1191</v>
      </c>
      <c r="AD795" s="1">
        <v>0</v>
      </c>
      <c r="AE795" s="1">
        <v>3</v>
      </c>
      <c r="AF795" s="1">
        <v>11</v>
      </c>
      <c r="AG795" s="1">
        <v>61</v>
      </c>
      <c r="AH795" s="1">
        <v>2586</v>
      </c>
      <c r="AI795" s="11">
        <f t="shared" si="24"/>
        <v>7.0849315068493155</v>
      </c>
      <c r="AJ795" s="1">
        <v>0</v>
      </c>
      <c r="AK795" s="1">
        <v>1</v>
      </c>
      <c r="AL795" s="1">
        <v>0</v>
      </c>
      <c r="AM795" s="1">
        <v>0</v>
      </c>
      <c r="AN795" s="1">
        <v>0</v>
      </c>
      <c r="AO795" s="1">
        <v>0</v>
      </c>
      <c r="AP795" s="1">
        <v>0</v>
      </c>
      <c r="AQ795" s="1">
        <v>0</v>
      </c>
      <c r="AR795" s="1">
        <v>0</v>
      </c>
      <c r="AS795" s="1">
        <v>1</v>
      </c>
      <c r="AT795" s="1">
        <v>2</v>
      </c>
      <c r="AU795" s="1">
        <v>6</v>
      </c>
      <c r="AV795" s="1">
        <v>75777</v>
      </c>
    </row>
    <row r="796" spans="1:48" s="1" customFormat="1" x14ac:dyDescent="0.25">
      <c r="A796" s="1" t="str" cm="1">
        <f t="array" ref="A796">_xlfn.IFS(AG796&gt;=70,"70 and Older",AND(AG796&gt;=60,AG796&lt;70),"60-69",AND(AG796&gt;=50,AG796&lt;60),"50-59",AND(AG796&gt;=40,AG796&lt;50),"40-49",AND(AG796&gt;=30,AG796&lt;40),"30-39",AND(AG796&gt;=20,AG796&lt;30),"20-29")</f>
        <v>60-69</v>
      </c>
      <c r="B796" s="1" t="str" cm="1">
        <f t="array" ref="B796">_xlfn.IFS(AO796=1,$AO$1,AP796=1,$AP$1,AQ796=1,$AQ$1,AR796=1,$AR$1,AS796=1,$AS$1)</f>
        <v>Master</v>
      </c>
      <c r="C796" s="1" t="str" cm="1">
        <f t="array" ref="C796">_xlfn.IFS(AJ796=1,$AJ$1,AK796=1,$AK$1,AL796=1,$AL$1,AM796=1,$AM$1,AN796=1,$AN$1)</f>
        <v>Together</v>
      </c>
      <c r="D796" s="1">
        <v>0</v>
      </c>
      <c r="E796" s="1">
        <v>1</v>
      </c>
      <c r="F796" s="1" t="str" cm="1">
        <f t="array" ref="F796">_xlfn.IFS(AV796&lt;43783,"1.Low Income",AND(AV796&gt;=43783,AV796&lt;=64856),"2.Mid Income",AV796&gt;64856,"3.High Income")</f>
        <v>3.High Income</v>
      </c>
      <c r="G796" s="1" t="str" cm="1">
        <f t="array" ref="G796">_xlfn.IFS(AU796&lt;=30,"&lt;1 month",AND(AU796&gt;30,AU796&lt;=60),"1-2months",AU796&gt;60,"2months +")</f>
        <v>&lt;1 month</v>
      </c>
      <c r="H796" s="1" t="str" cm="1">
        <f t="array" ref="H796">_xlfn.IFS(AT796&lt;5,"&lt;5times",AND(AT796&gt;=5,AT796&lt;=10),"05-10times",AND(AT796&gt;=11,AT796&lt;=15),"11-15times",AT796&gt;=16,"16times or more")</f>
        <v>&lt;5times</v>
      </c>
      <c r="I796" s="1" t="s">
        <v>99</v>
      </c>
      <c r="J796" s="1" t="str">
        <f t="shared" si="25"/>
        <v>7-8 years</v>
      </c>
      <c r="K796" s="2">
        <v>944</v>
      </c>
      <c r="L796" s="2">
        <v>0</v>
      </c>
      <c r="M796" s="2">
        <v>60</v>
      </c>
      <c r="N796" s="2">
        <v>0</v>
      </c>
      <c r="O796" s="2">
        <v>0</v>
      </c>
      <c r="P796" s="2">
        <v>30</v>
      </c>
      <c r="Q796" s="8">
        <v>0</v>
      </c>
      <c r="R796" s="8">
        <v>0</v>
      </c>
      <c r="S796" s="8">
        <v>1</v>
      </c>
      <c r="T796" s="8">
        <v>0</v>
      </c>
      <c r="U796" s="8">
        <v>0</v>
      </c>
      <c r="V796" s="8">
        <v>0</v>
      </c>
      <c r="W796" s="6">
        <v>2</v>
      </c>
      <c r="X796" s="6">
        <v>7</v>
      </c>
      <c r="Y796" s="6">
        <v>5</v>
      </c>
      <c r="Z796" s="6">
        <v>13</v>
      </c>
      <c r="AB796" s="1">
        <v>149</v>
      </c>
      <c r="AC796" s="1">
        <v>113</v>
      </c>
      <c r="AD796" s="1">
        <v>0</v>
      </c>
      <c r="AE796" s="1">
        <v>3</v>
      </c>
      <c r="AF796" s="1">
        <v>11</v>
      </c>
      <c r="AG796" s="1">
        <v>69</v>
      </c>
      <c r="AH796" s="1">
        <v>2586</v>
      </c>
      <c r="AI796" s="11">
        <f t="shared" si="24"/>
        <v>7.0849315068493155</v>
      </c>
      <c r="AJ796" s="1">
        <v>0</v>
      </c>
      <c r="AK796" s="1">
        <v>0</v>
      </c>
      <c r="AL796" s="1">
        <v>0</v>
      </c>
      <c r="AM796" s="1">
        <v>1</v>
      </c>
      <c r="AN796" s="1">
        <v>0</v>
      </c>
      <c r="AO796" s="1">
        <v>0</v>
      </c>
      <c r="AP796" s="1">
        <v>0</v>
      </c>
      <c r="AQ796" s="1">
        <v>0</v>
      </c>
      <c r="AR796" s="1">
        <v>1</v>
      </c>
      <c r="AS796" s="1">
        <v>0</v>
      </c>
      <c r="AT796" s="1">
        <v>3</v>
      </c>
      <c r="AU796" s="1">
        <v>2</v>
      </c>
      <c r="AV796" s="1">
        <v>74918</v>
      </c>
    </row>
    <row r="797" spans="1:48" s="1" customFormat="1" x14ac:dyDescent="0.25">
      <c r="A797" s="1" t="str" cm="1">
        <f t="array" ref="A797">_xlfn.IFS(AG797&gt;=70,"70 and Older",AND(AG797&gt;=60,AG797&lt;70),"60-69",AND(AG797&gt;=50,AG797&lt;60),"50-59",AND(AG797&gt;=40,AG797&lt;50),"40-49",AND(AG797&gt;=30,AG797&lt;40),"30-39",AND(AG797&gt;=20,AG797&lt;30),"20-29")</f>
        <v>40-49</v>
      </c>
      <c r="B797" s="1" t="str" cm="1">
        <f t="array" ref="B797">_xlfn.IFS(AO797=1,$AO$1,AP797=1,$AP$1,AQ797=1,$AQ$1,AR797=1,$AR$1,AS797=1,$AS$1)</f>
        <v>Graduation</v>
      </c>
      <c r="C797" s="1" t="str" cm="1">
        <f t="array" ref="C797">_xlfn.IFS(AJ797=1,$AJ$1,AK797=1,$AK$1,AL797=1,$AL$1,AM797=1,$AM$1,AN797=1,$AN$1)</f>
        <v>Married</v>
      </c>
      <c r="D797" s="1">
        <v>0</v>
      </c>
      <c r="E797" s="1">
        <v>0</v>
      </c>
      <c r="F797" s="1" t="str" cm="1">
        <f t="array" ref="F797">_xlfn.IFS(AV797&lt;43783,"1.Low Income",AND(AV797&gt;=43783,AV797&lt;=64856),"2.Mid Income",AV797&gt;64856,"3.High Income")</f>
        <v>3.High Income</v>
      </c>
      <c r="G797" s="1" t="str" cm="1">
        <f t="array" ref="G797">_xlfn.IFS(AU797&lt;=30,"&lt;1 month",AND(AU797&gt;30,AU797&lt;=60),"1-2months",AU797&gt;60,"2months +")</f>
        <v>&lt;1 month</v>
      </c>
      <c r="H797" s="1" t="str" cm="1">
        <f t="array" ref="H797">_xlfn.IFS(AT797&lt;5,"&lt;5times",AND(AT797&gt;=5,AT797&lt;=10),"05-10times",AND(AT797&gt;=11,AT797&lt;=15),"11-15times",AT797&gt;=16,"16times or more")</f>
        <v>&lt;5times</v>
      </c>
      <c r="I797" s="1" t="s">
        <v>99</v>
      </c>
      <c r="J797" s="1" t="str">
        <f t="shared" si="25"/>
        <v>7-8 years</v>
      </c>
      <c r="K797" s="2">
        <v>751</v>
      </c>
      <c r="L797" s="2">
        <v>127</v>
      </c>
      <c r="M797" s="2">
        <v>687</v>
      </c>
      <c r="N797" s="2">
        <v>20</v>
      </c>
      <c r="O797" s="2">
        <v>15</v>
      </c>
      <c r="P797" s="2">
        <v>31</v>
      </c>
      <c r="Q797" s="8">
        <v>0</v>
      </c>
      <c r="R797" s="8">
        <v>0</v>
      </c>
      <c r="S797" s="8">
        <v>0</v>
      </c>
      <c r="T797" s="8">
        <v>0</v>
      </c>
      <c r="U797" s="8">
        <v>0</v>
      </c>
      <c r="V797" s="8">
        <v>0</v>
      </c>
      <c r="W797" s="6">
        <v>1</v>
      </c>
      <c r="X797" s="6">
        <v>4</v>
      </c>
      <c r="Y797" s="6">
        <v>6</v>
      </c>
      <c r="Z797" s="6">
        <v>4</v>
      </c>
      <c r="AB797" s="1">
        <v>1293</v>
      </c>
      <c r="AC797" s="1">
        <v>1191</v>
      </c>
      <c r="AD797" s="1">
        <v>0</v>
      </c>
      <c r="AE797" s="1">
        <v>3</v>
      </c>
      <c r="AF797" s="1">
        <v>11</v>
      </c>
      <c r="AG797" s="1">
        <v>40</v>
      </c>
      <c r="AH797" s="1">
        <v>2585</v>
      </c>
      <c r="AI797" s="11">
        <f t="shared" si="24"/>
        <v>7.0821917808219181</v>
      </c>
      <c r="AJ797" s="1">
        <v>0</v>
      </c>
      <c r="AK797" s="1">
        <v>1</v>
      </c>
      <c r="AL797" s="1">
        <v>0</v>
      </c>
      <c r="AM797" s="1">
        <v>0</v>
      </c>
      <c r="AN797" s="1">
        <v>0</v>
      </c>
      <c r="AO797" s="1">
        <v>0</v>
      </c>
      <c r="AP797" s="1">
        <v>0</v>
      </c>
      <c r="AQ797" s="1">
        <v>1</v>
      </c>
      <c r="AR797" s="1">
        <v>0</v>
      </c>
      <c r="AS797" s="1">
        <v>0</v>
      </c>
      <c r="AT797" s="1">
        <v>1</v>
      </c>
      <c r="AU797" s="1">
        <v>13</v>
      </c>
      <c r="AV797" s="1">
        <v>84219</v>
      </c>
    </row>
    <row r="798" spans="1:48" s="1" customFormat="1" x14ac:dyDescent="0.25">
      <c r="A798" s="1" t="str" cm="1">
        <f t="array" ref="A798">_xlfn.IFS(AG798&gt;=70,"70 and Older",AND(AG798&gt;=60,AG798&lt;70),"60-69",AND(AG798&gt;=50,AG798&lt;60),"50-59",AND(AG798&gt;=40,AG798&lt;50),"40-49",AND(AG798&gt;=30,AG798&lt;40),"30-39",AND(AG798&gt;=20,AG798&lt;30),"20-29")</f>
        <v>40-49</v>
      </c>
      <c r="B798" s="1" t="str" cm="1">
        <f t="array" ref="B798">_xlfn.IFS(AO798=1,$AO$1,AP798=1,$AP$1,AQ798=1,$AQ$1,AR798=1,$AR$1,AS798=1,$AS$1)</f>
        <v>Graduation</v>
      </c>
      <c r="C798" s="1" t="str" cm="1">
        <f t="array" ref="C798">_xlfn.IFS(AJ798=1,$AJ$1,AK798=1,$AK$1,AL798=1,$AL$1,AM798=1,$AM$1,AN798=1,$AN$1)</f>
        <v>Together</v>
      </c>
      <c r="D798" s="1">
        <v>1</v>
      </c>
      <c r="E798" s="1">
        <v>1</v>
      </c>
      <c r="F798" s="1" t="str" cm="1">
        <f t="array" ref="F798">_xlfn.IFS(AV798&lt;43783,"1.Low Income",AND(AV798&gt;=43783,AV798&lt;=64856),"2.Mid Income",AV798&gt;64856,"3.High Income")</f>
        <v>3.High Income</v>
      </c>
      <c r="G798" s="1" t="str" cm="1">
        <f t="array" ref="G798">_xlfn.IFS(AU798&lt;=30,"&lt;1 month",AND(AU798&gt;30,AU798&lt;=60),"1-2months",AU798&gt;60,"2months +")</f>
        <v>2months +</v>
      </c>
      <c r="H798" s="1" t="str" cm="1">
        <f t="array" ref="H798">_xlfn.IFS(AT798&lt;5,"&lt;5times",AND(AT798&gt;=5,AT798&lt;=10),"05-10times",AND(AT798&gt;=11,AT798&lt;=15),"11-15times",AT798&gt;=16,"16times or more")</f>
        <v>&lt;5times</v>
      </c>
      <c r="I798" s="1" t="s">
        <v>99</v>
      </c>
      <c r="J798" s="1" t="str">
        <f t="shared" si="25"/>
        <v>7-8 years</v>
      </c>
      <c r="K798" s="2">
        <v>229</v>
      </c>
      <c r="L798" s="2">
        <v>7</v>
      </c>
      <c r="M798" s="2">
        <v>140</v>
      </c>
      <c r="N798" s="2">
        <v>10</v>
      </c>
      <c r="O798" s="2">
        <v>3</v>
      </c>
      <c r="P798" s="2">
        <v>11</v>
      </c>
      <c r="Q798" s="8">
        <v>0</v>
      </c>
      <c r="R798" s="8">
        <v>0</v>
      </c>
      <c r="S798" s="8">
        <v>0</v>
      </c>
      <c r="T798" s="8">
        <v>0</v>
      </c>
      <c r="U798" s="8">
        <v>0</v>
      </c>
      <c r="V798" s="8">
        <v>1</v>
      </c>
      <c r="W798" s="6">
        <v>7</v>
      </c>
      <c r="X798" s="6">
        <v>5</v>
      </c>
      <c r="Y798" s="6">
        <v>1</v>
      </c>
      <c r="Z798" s="6">
        <v>8</v>
      </c>
      <c r="AB798" s="1">
        <v>1028</v>
      </c>
      <c r="AC798" s="1">
        <v>796</v>
      </c>
      <c r="AD798" s="1">
        <v>0</v>
      </c>
      <c r="AE798" s="1">
        <v>3</v>
      </c>
      <c r="AF798" s="1">
        <v>11</v>
      </c>
      <c r="AG798" s="1">
        <v>45</v>
      </c>
      <c r="AH798" s="1">
        <v>2585</v>
      </c>
      <c r="AI798" s="11">
        <f t="shared" si="24"/>
        <v>7.0821917808219181</v>
      </c>
      <c r="AJ798" s="1">
        <v>0</v>
      </c>
      <c r="AK798" s="1">
        <v>0</v>
      </c>
      <c r="AL798" s="1">
        <v>0</v>
      </c>
      <c r="AM798" s="1">
        <v>1</v>
      </c>
      <c r="AN798" s="1">
        <v>0</v>
      </c>
      <c r="AO798" s="1">
        <v>0</v>
      </c>
      <c r="AP798" s="1">
        <v>0</v>
      </c>
      <c r="AQ798" s="1">
        <v>1</v>
      </c>
      <c r="AR798" s="1">
        <v>0</v>
      </c>
      <c r="AS798" s="1">
        <v>0</v>
      </c>
      <c r="AT798" s="1">
        <v>4</v>
      </c>
      <c r="AU798" s="1">
        <v>78</v>
      </c>
      <c r="AV798" s="1">
        <v>67267</v>
      </c>
    </row>
    <row r="799" spans="1:48" s="1" customFormat="1" x14ac:dyDescent="0.25">
      <c r="A799" s="1" t="str" cm="1">
        <f t="array" ref="A799">_xlfn.IFS(AG799&gt;=70,"70 and Older",AND(AG799&gt;=60,AG799&lt;70),"60-69",AND(AG799&gt;=50,AG799&lt;60),"50-59",AND(AG799&gt;=40,AG799&lt;50),"40-49",AND(AG799&gt;=30,AG799&lt;40),"30-39",AND(AG799&gt;=20,AG799&lt;30),"20-29")</f>
        <v>30-39</v>
      </c>
      <c r="B799" s="1" t="str" cm="1">
        <f t="array" ref="B799">_xlfn.IFS(AO799=1,$AO$1,AP799=1,$AP$1,AQ799=1,$AQ$1,AR799=1,$AR$1,AS799=1,$AS$1)</f>
        <v>PhD</v>
      </c>
      <c r="C799" s="1" t="str" cm="1">
        <f t="array" ref="C799">_xlfn.IFS(AJ799=1,$AJ$1,AK799=1,$AK$1,AL799=1,$AL$1,AM799=1,$AM$1,AN799=1,$AN$1)</f>
        <v>Married</v>
      </c>
      <c r="D799" s="1">
        <v>0</v>
      </c>
      <c r="E799" s="1">
        <v>0</v>
      </c>
      <c r="F799" s="1" t="str" cm="1">
        <f t="array" ref="F799">_xlfn.IFS(AV799&lt;43783,"1.Low Income",AND(AV799&gt;=43783,AV799&lt;=64856),"2.Mid Income",AV799&gt;64856,"3.High Income")</f>
        <v>3.High Income</v>
      </c>
      <c r="G799" s="1" t="str" cm="1">
        <f t="array" ref="G799">_xlfn.IFS(AU799&lt;=30,"&lt;1 month",AND(AU799&gt;30,AU799&lt;=60),"1-2months",AU799&gt;60,"2months +")</f>
        <v>2months +</v>
      </c>
      <c r="H799" s="1" t="str" cm="1">
        <f t="array" ref="H799">_xlfn.IFS(AT799&lt;5,"&lt;5times",AND(AT799&gt;=5,AT799&lt;=10),"05-10times",AND(AT799&gt;=11,AT799&lt;=15),"11-15times",AT799&gt;=16,"16times or more")</f>
        <v>&lt;5times</v>
      </c>
      <c r="I799" s="1" t="s">
        <v>99</v>
      </c>
      <c r="J799" s="1" t="str">
        <f t="shared" si="25"/>
        <v>7-8 years</v>
      </c>
      <c r="K799" s="2">
        <v>817</v>
      </c>
      <c r="L799" s="2">
        <v>183</v>
      </c>
      <c r="M799" s="2">
        <v>797</v>
      </c>
      <c r="N799" s="2">
        <v>106</v>
      </c>
      <c r="O799" s="2">
        <v>163</v>
      </c>
      <c r="P799" s="2">
        <v>20</v>
      </c>
      <c r="Q799" s="8">
        <v>1</v>
      </c>
      <c r="R799" s="8">
        <v>0</v>
      </c>
      <c r="S799" s="8">
        <v>0</v>
      </c>
      <c r="T799" s="8">
        <v>0</v>
      </c>
      <c r="U799" s="8">
        <v>1</v>
      </c>
      <c r="V799" s="8">
        <v>1</v>
      </c>
      <c r="W799" s="6">
        <v>0</v>
      </c>
      <c r="X799" s="6">
        <v>5</v>
      </c>
      <c r="Y799" s="6">
        <v>11</v>
      </c>
      <c r="Z799" s="6">
        <v>5</v>
      </c>
      <c r="AB799" s="1">
        <v>2012</v>
      </c>
      <c r="AC799" s="1">
        <v>1990</v>
      </c>
      <c r="AD799" s="1">
        <v>3</v>
      </c>
      <c r="AE799" s="1">
        <v>3</v>
      </c>
      <c r="AF799" s="1">
        <v>11</v>
      </c>
      <c r="AG799" s="1">
        <v>37</v>
      </c>
      <c r="AH799" s="1">
        <v>2583</v>
      </c>
      <c r="AI799" s="11">
        <f t="shared" si="24"/>
        <v>7.0767123287671234</v>
      </c>
      <c r="AJ799" s="1">
        <v>0</v>
      </c>
      <c r="AK799" s="1">
        <v>1</v>
      </c>
      <c r="AL799" s="1">
        <v>0</v>
      </c>
      <c r="AM799" s="1">
        <v>0</v>
      </c>
      <c r="AN799" s="1">
        <v>0</v>
      </c>
      <c r="AO799" s="1">
        <v>0</v>
      </c>
      <c r="AP799" s="1">
        <v>0</v>
      </c>
      <c r="AQ799" s="1">
        <v>0</v>
      </c>
      <c r="AR799" s="1">
        <v>0</v>
      </c>
      <c r="AS799" s="1">
        <v>1</v>
      </c>
      <c r="AT799" s="1">
        <v>1</v>
      </c>
      <c r="AU799" s="1">
        <v>72</v>
      </c>
      <c r="AV799" s="1">
        <v>86610</v>
      </c>
    </row>
    <row r="800" spans="1:48" s="1" customFormat="1" x14ac:dyDescent="0.25">
      <c r="A800" s="1" t="str" cm="1">
        <f t="array" ref="A800">_xlfn.IFS(AG800&gt;=70,"70 and Older",AND(AG800&gt;=60,AG800&lt;70),"60-69",AND(AG800&gt;=50,AG800&lt;60),"50-59",AND(AG800&gt;=40,AG800&lt;50),"40-49",AND(AG800&gt;=30,AG800&lt;40),"30-39",AND(AG800&gt;=20,AG800&lt;30),"20-29")</f>
        <v>30-39</v>
      </c>
      <c r="B800" s="1" t="str" cm="1">
        <f t="array" ref="B800">_xlfn.IFS(AO800=1,$AO$1,AP800=1,$AP$1,AQ800=1,$AQ$1,AR800=1,$AR$1,AS800=1,$AS$1)</f>
        <v>PhD</v>
      </c>
      <c r="C800" s="1" t="str" cm="1">
        <f t="array" ref="C800">_xlfn.IFS(AJ800=1,$AJ$1,AK800=1,$AK$1,AL800=1,$AL$1,AM800=1,$AM$1,AN800=1,$AN$1)</f>
        <v>Married</v>
      </c>
      <c r="D800" s="1">
        <v>0</v>
      </c>
      <c r="E800" s="1">
        <v>0</v>
      </c>
      <c r="F800" s="1" t="str" cm="1">
        <f t="array" ref="F800">_xlfn.IFS(AV800&lt;43783,"1.Low Income",AND(AV800&gt;=43783,AV800&lt;=64856),"2.Mid Income",AV800&gt;64856,"3.High Income")</f>
        <v>3.High Income</v>
      </c>
      <c r="G800" s="1" t="str" cm="1">
        <f t="array" ref="G800">_xlfn.IFS(AU800&lt;=30,"&lt;1 month",AND(AU800&gt;30,AU800&lt;=60),"1-2months",AU800&gt;60,"2months +")</f>
        <v>&lt;1 month</v>
      </c>
      <c r="H800" s="1" t="str" cm="1">
        <f t="array" ref="H800">_xlfn.IFS(AT800&lt;5,"&lt;5times",AND(AT800&gt;=5,AT800&lt;=10),"05-10times",AND(AT800&gt;=11,AT800&lt;=15),"11-15times",AT800&gt;=16,"16times or more")</f>
        <v>&lt;5times</v>
      </c>
      <c r="I800" s="1" t="s">
        <v>99</v>
      </c>
      <c r="J800" s="1" t="str">
        <f t="shared" si="25"/>
        <v>7-8 years</v>
      </c>
      <c r="K800" s="2">
        <v>899</v>
      </c>
      <c r="L800" s="2">
        <v>102</v>
      </c>
      <c r="M800" s="2">
        <v>838</v>
      </c>
      <c r="N800" s="2">
        <v>133</v>
      </c>
      <c r="O800" s="2">
        <v>102</v>
      </c>
      <c r="P800" s="2">
        <v>40</v>
      </c>
      <c r="Q800" s="8">
        <v>0</v>
      </c>
      <c r="R800" s="8">
        <v>0</v>
      </c>
      <c r="S800" s="8">
        <v>0</v>
      </c>
      <c r="T800" s="8">
        <v>0</v>
      </c>
      <c r="U800" s="8">
        <v>0</v>
      </c>
      <c r="V800" s="8">
        <v>1</v>
      </c>
      <c r="W800" s="6">
        <v>1</v>
      </c>
      <c r="X800" s="6">
        <v>5</v>
      </c>
      <c r="Y800" s="6">
        <v>6</v>
      </c>
      <c r="Z800" s="6">
        <v>10</v>
      </c>
      <c r="AB800" s="1">
        <v>1254</v>
      </c>
      <c r="AC800" s="1">
        <v>1210</v>
      </c>
      <c r="AD800" s="1">
        <v>2</v>
      </c>
      <c r="AE800" s="1">
        <v>3</v>
      </c>
      <c r="AF800" s="1">
        <v>11</v>
      </c>
      <c r="AG800" s="1">
        <v>39</v>
      </c>
      <c r="AH800" s="1">
        <v>2583</v>
      </c>
      <c r="AI800" s="11">
        <f t="shared" si="24"/>
        <v>7.0767123287671234</v>
      </c>
      <c r="AJ800" s="1">
        <v>0</v>
      </c>
      <c r="AK800" s="1">
        <v>1</v>
      </c>
      <c r="AL800" s="1">
        <v>0</v>
      </c>
      <c r="AM800" s="1">
        <v>0</v>
      </c>
      <c r="AN800" s="1">
        <v>0</v>
      </c>
      <c r="AO800" s="1">
        <v>0</v>
      </c>
      <c r="AP800" s="1">
        <v>0</v>
      </c>
      <c r="AQ800" s="1">
        <v>0</v>
      </c>
      <c r="AR800" s="1">
        <v>0</v>
      </c>
      <c r="AS800" s="1">
        <v>1</v>
      </c>
      <c r="AT800" s="1">
        <v>1</v>
      </c>
      <c r="AU800" s="1">
        <v>14</v>
      </c>
      <c r="AV800" s="1">
        <v>86111</v>
      </c>
    </row>
    <row r="801" spans="1:51" s="1" customFormat="1" x14ac:dyDescent="0.25">
      <c r="A801" s="1" t="str" cm="1">
        <f t="array" ref="A801">_xlfn.IFS(AG801&gt;=70,"70 and Older",AND(AG801&gt;=60,AG801&lt;70),"60-69",AND(AG801&gt;=50,AG801&lt;60),"50-59",AND(AG801&gt;=40,AG801&lt;50),"40-49",AND(AG801&gt;=30,AG801&lt;40),"30-39",AND(AG801&gt;=20,AG801&lt;30),"20-29")</f>
        <v>40-49</v>
      </c>
      <c r="B801" s="1" t="str" cm="1">
        <f t="array" ref="B801">_xlfn.IFS(AO801=1,$AO$1,AP801=1,$AP$1,AQ801=1,$AQ$1,AR801=1,$AR$1,AS801=1,$AS$1)</f>
        <v>PhD</v>
      </c>
      <c r="C801" s="1" t="str" cm="1">
        <f t="array" ref="C801">_xlfn.IFS(AJ801=1,$AJ$1,AK801=1,$AK$1,AL801=1,$AL$1,AM801=1,$AM$1,AN801=1,$AN$1)</f>
        <v>Divorced</v>
      </c>
      <c r="D801" s="1">
        <v>0</v>
      </c>
      <c r="E801" s="1">
        <v>0</v>
      </c>
      <c r="F801" s="1" t="str" cm="1">
        <f t="array" ref="F801">_xlfn.IFS(AV801&lt;43783,"1.Low Income",AND(AV801&gt;=43783,AV801&lt;=64856),"2.Mid Income",AV801&gt;64856,"3.High Income")</f>
        <v>3.High Income</v>
      </c>
      <c r="G801" s="1" t="str" cm="1">
        <f t="array" ref="G801">_xlfn.IFS(AU801&lt;=30,"&lt;1 month",AND(AU801&gt;30,AU801&lt;=60),"1-2months",AU801&gt;60,"2months +")</f>
        <v>2months +</v>
      </c>
      <c r="H801" s="1" t="str" cm="1">
        <f t="array" ref="H801">_xlfn.IFS(AT801&lt;5,"&lt;5times",AND(AT801&gt;=5,AT801&lt;=10),"05-10times",AND(AT801&gt;=11,AT801&lt;=15),"11-15times",AT801&gt;=16,"16times or more")</f>
        <v>&lt;5times</v>
      </c>
      <c r="I801" s="1" t="s">
        <v>99</v>
      </c>
      <c r="J801" s="1" t="str">
        <f t="shared" si="25"/>
        <v>7-8 years</v>
      </c>
      <c r="K801" s="2">
        <v>390</v>
      </c>
      <c r="L801" s="2">
        <v>22</v>
      </c>
      <c r="M801" s="2">
        <v>323</v>
      </c>
      <c r="N801" s="2">
        <v>104</v>
      </c>
      <c r="O801" s="2">
        <v>35</v>
      </c>
      <c r="P801" s="2">
        <v>107</v>
      </c>
      <c r="Q801" s="8">
        <v>1</v>
      </c>
      <c r="R801" s="8">
        <v>0</v>
      </c>
      <c r="S801" s="8">
        <v>0</v>
      </c>
      <c r="T801" s="8">
        <v>0</v>
      </c>
      <c r="U801" s="8">
        <v>0</v>
      </c>
      <c r="V801" s="8">
        <v>0</v>
      </c>
      <c r="W801" s="6">
        <v>1</v>
      </c>
      <c r="X801" s="6">
        <v>6</v>
      </c>
      <c r="Y801" s="6">
        <v>8</v>
      </c>
      <c r="Z801" s="6">
        <v>6</v>
      </c>
      <c r="AB801" s="1">
        <v>1281</v>
      </c>
      <c r="AC801" s="1">
        <v>1269</v>
      </c>
      <c r="AD801" s="1">
        <v>0</v>
      </c>
      <c r="AE801" s="1">
        <v>3</v>
      </c>
      <c r="AF801" s="1">
        <v>11</v>
      </c>
      <c r="AG801" s="1">
        <v>45</v>
      </c>
      <c r="AH801" s="1">
        <v>2583</v>
      </c>
      <c r="AI801" s="11">
        <f t="shared" si="24"/>
        <v>7.0767123287671234</v>
      </c>
      <c r="AJ801" s="1">
        <v>1</v>
      </c>
      <c r="AK801" s="1">
        <v>0</v>
      </c>
      <c r="AL801" s="1">
        <v>0</v>
      </c>
      <c r="AM801" s="1">
        <v>0</v>
      </c>
      <c r="AN801" s="1">
        <v>0</v>
      </c>
      <c r="AO801" s="1">
        <v>0</v>
      </c>
      <c r="AP801" s="1">
        <v>0</v>
      </c>
      <c r="AQ801" s="1">
        <v>0</v>
      </c>
      <c r="AR801" s="1">
        <v>0</v>
      </c>
      <c r="AS801" s="1">
        <v>1</v>
      </c>
      <c r="AT801" s="1">
        <v>2</v>
      </c>
      <c r="AU801" s="1">
        <v>67</v>
      </c>
      <c r="AV801" s="1">
        <v>81698</v>
      </c>
    </row>
    <row r="802" spans="1:51" s="1" customFormat="1" x14ac:dyDescent="0.25">
      <c r="A802" s="1" t="str" cm="1">
        <f t="array" ref="A802">_xlfn.IFS(AG802&gt;=70,"70 and Older",AND(AG802&gt;=60,AG802&lt;70),"60-69",AND(AG802&gt;=50,AG802&lt;60),"50-59",AND(AG802&gt;=40,AG802&lt;50),"40-49",AND(AG802&gt;=30,AG802&lt;40),"30-39",AND(AG802&gt;=20,AG802&lt;30),"20-29")</f>
        <v>60-69</v>
      </c>
      <c r="B802" s="1" t="str" cm="1">
        <f t="array" ref="B802">_xlfn.IFS(AO802=1,$AO$1,AP802=1,$AP$1,AQ802=1,$AQ$1,AR802=1,$AR$1,AS802=1,$AS$1)</f>
        <v>Graduation</v>
      </c>
      <c r="C802" s="1" t="str" cm="1">
        <f t="array" ref="C802">_xlfn.IFS(AJ802=1,$AJ$1,AK802=1,$AK$1,AL802=1,$AL$1,AM802=1,$AM$1,AN802=1,$AN$1)</f>
        <v>Married</v>
      </c>
      <c r="D802" s="1">
        <v>0</v>
      </c>
      <c r="E802" s="1">
        <v>1</v>
      </c>
      <c r="F802" s="1" t="str" cm="1">
        <f t="array" ref="F802">_xlfn.IFS(AV802&lt;43783,"1.Low Income",AND(AV802&gt;=43783,AV802&lt;=64856),"2.Mid Income",AV802&gt;64856,"3.High Income")</f>
        <v>3.High Income</v>
      </c>
      <c r="G802" s="1" t="str" cm="1">
        <f t="array" ref="G802">_xlfn.IFS(AU802&lt;=30,"&lt;1 month",AND(AU802&gt;30,AU802&lt;=60),"1-2months",AU802&gt;60,"2months +")</f>
        <v>1-2months</v>
      </c>
      <c r="H802" s="1" t="str" cm="1">
        <f t="array" ref="H802">_xlfn.IFS(AT802&lt;5,"&lt;5times",AND(AT802&gt;=5,AT802&lt;=10),"05-10times",AND(AT802&gt;=11,AT802&lt;=15),"11-15times",AT802&gt;=16,"16times or more")</f>
        <v>&lt;5times</v>
      </c>
      <c r="I802" s="1" t="s">
        <v>99</v>
      </c>
      <c r="J802" s="1" t="str">
        <f t="shared" si="25"/>
        <v>7-8 years</v>
      </c>
      <c r="K802" s="2">
        <v>614</v>
      </c>
      <c r="L802" s="2">
        <v>35</v>
      </c>
      <c r="M802" s="2">
        <v>160</v>
      </c>
      <c r="N802" s="2">
        <v>58</v>
      </c>
      <c r="O802" s="2">
        <v>35</v>
      </c>
      <c r="P802" s="2">
        <v>35</v>
      </c>
      <c r="Q802" s="8">
        <v>0</v>
      </c>
      <c r="R802" s="8">
        <v>0</v>
      </c>
      <c r="S802" s="8">
        <v>0</v>
      </c>
      <c r="T802" s="8">
        <v>0</v>
      </c>
      <c r="U802" s="8">
        <v>0</v>
      </c>
      <c r="V802" s="8">
        <v>0</v>
      </c>
      <c r="W802" s="6">
        <v>2</v>
      </c>
      <c r="X802" s="6">
        <v>5</v>
      </c>
      <c r="Y802" s="6">
        <v>8</v>
      </c>
      <c r="Z802" s="6">
        <v>10</v>
      </c>
      <c r="AB802" s="1">
        <v>714</v>
      </c>
      <c r="AC802" s="1">
        <v>559</v>
      </c>
      <c r="AD802" s="1">
        <v>0</v>
      </c>
      <c r="AE802" s="1">
        <v>3</v>
      </c>
      <c r="AF802" s="1">
        <v>11</v>
      </c>
      <c r="AG802" s="1">
        <v>66</v>
      </c>
      <c r="AH802" s="1">
        <v>2582</v>
      </c>
      <c r="AI802" s="11">
        <f t="shared" si="24"/>
        <v>7.0739726027397261</v>
      </c>
      <c r="AJ802" s="1">
        <v>0</v>
      </c>
      <c r="AK802" s="1">
        <v>1</v>
      </c>
      <c r="AL802" s="1">
        <v>0</v>
      </c>
      <c r="AM802" s="1">
        <v>0</v>
      </c>
      <c r="AN802" s="1">
        <v>0</v>
      </c>
      <c r="AO802" s="1">
        <v>0</v>
      </c>
      <c r="AP802" s="1">
        <v>0</v>
      </c>
      <c r="AQ802" s="1">
        <v>1</v>
      </c>
      <c r="AR802" s="1">
        <v>0</v>
      </c>
      <c r="AS802" s="1">
        <v>0</v>
      </c>
      <c r="AT802" s="1">
        <v>3</v>
      </c>
      <c r="AU802" s="1">
        <v>57</v>
      </c>
      <c r="AV802" s="1">
        <v>74881</v>
      </c>
    </row>
    <row r="803" spans="1:51" s="1" customFormat="1" x14ac:dyDescent="0.25">
      <c r="A803" s="1" t="str" cm="1">
        <f t="array" ref="A803">_xlfn.IFS(AG803&gt;=70,"70 and Older",AND(AG803&gt;=60,AG803&lt;70),"60-69",AND(AG803&gt;=50,AG803&lt;60),"50-59",AND(AG803&gt;=40,AG803&lt;50),"40-49",AND(AG803&gt;=30,AG803&lt;40),"30-39",AND(AG803&gt;=20,AG803&lt;30),"20-29")</f>
        <v>60-69</v>
      </c>
      <c r="B803" s="1" t="str" cm="1">
        <f t="array" ref="B803">_xlfn.IFS(AO803=1,$AO$1,AP803=1,$AP$1,AQ803=1,$AQ$1,AR803=1,$AR$1,AS803=1,$AS$1)</f>
        <v>Graduation</v>
      </c>
      <c r="C803" s="1" t="str" cm="1">
        <f t="array" ref="C803">_xlfn.IFS(AJ803=1,$AJ$1,AK803=1,$AK$1,AL803=1,$AL$1,AM803=1,$AM$1,AN803=1,$AN$1)</f>
        <v>Single</v>
      </c>
      <c r="D803" s="1">
        <v>0</v>
      </c>
      <c r="E803" s="1">
        <v>1</v>
      </c>
      <c r="F803" s="1" t="str" cm="1">
        <f t="array" ref="F803">_xlfn.IFS(AV803&lt;43783,"1.Low Income",AND(AV803&gt;=43783,AV803&lt;=64856),"2.Mid Income",AV803&gt;64856,"3.High Income")</f>
        <v>3.High Income</v>
      </c>
      <c r="G803" s="1" t="str" cm="1">
        <f t="array" ref="G803">_xlfn.IFS(AU803&lt;=30,"&lt;1 month",AND(AU803&gt;30,AU803&lt;=60),"1-2months",AU803&gt;60,"2months +")</f>
        <v>&lt;1 month</v>
      </c>
      <c r="H803" s="1" t="str" cm="1">
        <f t="array" ref="H803">_xlfn.IFS(AT803&lt;5,"&lt;5times",AND(AT803&gt;=5,AT803&lt;=10),"05-10times",AND(AT803&gt;=11,AT803&lt;=15),"11-15times",AT803&gt;=16,"16times or more")</f>
        <v>&lt;5times</v>
      </c>
      <c r="I803" s="1" t="s">
        <v>99</v>
      </c>
      <c r="J803" s="1" t="str">
        <f t="shared" si="25"/>
        <v>7-8 years</v>
      </c>
      <c r="K803" s="2">
        <v>462</v>
      </c>
      <c r="L803" s="2">
        <v>61</v>
      </c>
      <c r="M803" s="2">
        <v>184</v>
      </c>
      <c r="N803" s="2">
        <v>10</v>
      </c>
      <c r="O803" s="2">
        <v>53</v>
      </c>
      <c r="P803" s="2">
        <v>107</v>
      </c>
      <c r="Q803" s="8">
        <v>0</v>
      </c>
      <c r="R803" s="8">
        <v>0</v>
      </c>
      <c r="S803" s="8">
        <v>1</v>
      </c>
      <c r="T803" s="8">
        <v>0</v>
      </c>
      <c r="U803" s="8">
        <v>0</v>
      </c>
      <c r="V803" s="8">
        <v>1</v>
      </c>
      <c r="W803" s="6">
        <v>4</v>
      </c>
      <c r="X803" s="6">
        <v>7</v>
      </c>
      <c r="Y803" s="6">
        <v>5</v>
      </c>
      <c r="Z803" s="6">
        <v>9</v>
      </c>
      <c r="AB803" s="1">
        <v>835</v>
      </c>
      <c r="AC803" s="1">
        <v>802</v>
      </c>
      <c r="AD803" s="1">
        <v>0</v>
      </c>
      <c r="AE803" s="1">
        <v>3</v>
      </c>
      <c r="AF803" s="1">
        <v>11</v>
      </c>
      <c r="AG803" s="1">
        <v>65</v>
      </c>
      <c r="AH803" s="1">
        <v>2582</v>
      </c>
      <c r="AI803" s="11">
        <f t="shared" si="24"/>
        <v>7.0739726027397261</v>
      </c>
      <c r="AJ803" s="1">
        <v>0</v>
      </c>
      <c r="AK803" s="1">
        <v>0</v>
      </c>
      <c r="AL803" s="1">
        <v>1</v>
      </c>
      <c r="AM803" s="1">
        <v>0</v>
      </c>
      <c r="AN803" s="1">
        <v>0</v>
      </c>
      <c r="AO803" s="1">
        <v>0</v>
      </c>
      <c r="AP803" s="1">
        <v>0</v>
      </c>
      <c r="AQ803" s="1">
        <v>1</v>
      </c>
      <c r="AR803" s="1">
        <v>0</v>
      </c>
      <c r="AS803" s="1">
        <v>0</v>
      </c>
      <c r="AT803" s="1">
        <v>3</v>
      </c>
      <c r="AU803" s="1">
        <v>22</v>
      </c>
      <c r="AV803" s="1">
        <v>70932</v>
      </c>
    </row>
    <row r="804" spans="1:51" s="1" customFormat="1" x14ac:dyDescent="0.25">
      <c r="A804" s="1" t="str" cm="1">
        <f t="array" ref="A804">_xlfn.IFS(AG804&gt;=70,"70 and Older",AND(AG804&gt;=60,AG804&lt;70),"60-69",AND(AG804&gt;=50,AG804&lt;60),"50-59",AND(AG804&gt;=40,AG804&lt;50),"40-49",AND(AG804&gt;=30,AG804&lt;40),"30-39",AND(AG804&gt;=20,AG804&lt;30),"20-29")</f>
        <v>20-29</v>
      </c>
      <c r="B804" s="1" t="str" cm="1">
        <f t="array" ref="B804">_xlfn.IFS(AO804=1,$AO$1,AP804=1,$AP$1,AQ804=1,$AQ$1,AR804=1,$AR$1,AS804=1,$AS$1)</f>
        <v>Graduation</v>
      </c>
      <c r="C804" s="1" t="str" cm="1">
        <f t="array" ref="C804">_xlfn.IFS(AJ804=1,$AJ$1,AK804=1,$AK$1,AL804=1,$AL$1,AM804=1,$AM$1,AN804=1,$AN$1)</f>
        <v>Single</v>
      </c>
      <c r="D804" s="1">
        <v>0</v>
      </c>
      <c r="E804" s="1">
        <v>1</v>
      </c>
      <c r="F804" s="1" t="str" cm="1">
        <f t="array" ref="F804">_xlfn.IFS(AV804&lt;43783,"1.Low Income",AND(AV804&gt;=43783,AV804&lt;=64856),"2.Mid Income",AV804&gt;64856,"3.High Income")</f>
        <v>3.High Income</v>
      </c>
      <c r="G804" s="1" t="str" cm="1">
        <f t="array" ref="G804">_xlfn.IFS(AU804&lt;=30,"&lt;1 month",AND(AU804&gt;30,AU804&lt;=60),"1-2months",AU804&gt;60,"2months +")</f>
        <v>2months +</v>
      </c>
      <c r="H804" s="1" t="str" cm="1">
        <f t="array" ref="H804">_xlfn.IFS(AT804&lt;5,"&lt;5times",AND(AT804&gt;=5,AT804&lt;=10),"05-10times",AND(AT804&gt;=11,AT804&lt;=15),"11-15times",AT804&gt;=16,"16times or more")</f>
        <v>&lt;5times</v>
      </c>
      <c r="I804" s="1" t="s">
        <v>99</v>
      </c>
      <c r="J804" s="1" t="str">
        <f t="shared" si="25"/>
        <v>7-8 years</v>
      </c>
      <c r="K804" s="2">
        <v>170</v>
      </c>
      <c r="L804" s="2">
        <v>6</v>
      </c>
      <c r="M804" s="2">
        <v>97</v>
      </c>
      <c r="N804" s="2">
        <v>24</v>
      </c>
      <c r="O804" s="2">
        <v>12</v>
      </c>
      <c r="P804" s="2">
        <v>88</v>
      </c>
      <c r="Q804" s="8">
        <v>0</v>
      </c>
      <c r="R804" s="8">
        <v>0</v>
      </c>
      <c r="S804" s="8">
        <v>0</v>
      </c>
      <c r="T804" s="8">
        <v>0</v>
      </c>
      <c r="U804" s="8">
        <v>0</v>
      </c>
      <c r="V804" s="8">
        <v>0</v>
      </c>
      <c r="W804" s="6">
        <v>3</v>
      </c>
      <c r="X804" s="6">
        <v>6</v>
      </c>
      <c r="Y804" s="6">
        <v>1</v>
      </c>
      <c r="Z804" s="6">
        <v>5</v>
      </c>
      <c r="AB804" s="1">
        <v>543</v>
      </c>
      <c r="AC804" s="1">
        <v>394</v>
      </c>
      <c r="AD804" s="1">
        <v>0</v>
      </c>
      <c r="AE804" s="1">
        <v>3</v>
      </c>
      <c r="AF804" s="1">
        <v>11</v>
      </c>
      <c r="AG804" s="1">
        <v>29</v>
      </c>
      <c r="AH804" s="1">
        <v>2582</v>
      </c>
      <c r="AI804" s="11">
        <f t="shared" si="24"/>
        <v>7.0739726027397261</v>
      </c>
      <c r="AJ804" s="1">
        <v>0</v>
      </c>
      <c r="AK804" s="1">
        <v>0</v>
      </c>
      <c r="AL804" s="1">
        <v>1</v>
      </c>
      <c r="AM804" s="1">
        <v>0</v>
      </c>
      <c r="AN804" s="1">
        <v>0</v>
      </c>
      <c r="AO804" s="1">
        <v>0</v>
      </c>
      <c r="AP804" s="1">
        <v>0</v>
      </c>
      <c r="AQ804" s="1">
        <v>1</v>
      </c>
      <c r="AR804" s="1">
        <v>0</v>
      </c>
      <c r="AS804" s="1">
        <v>0</v>
      </c>
      <c r="AT804" s="1">
        <v>3</v>
      </c>
      <c r="AU804" s="1">
        <v>94</v>
      </c>
      <c r="AV804" s="1">
        <v>70421</v>
      </c>
    </row>
    <row r="805" spans="1:51" s="1" customFormat="1" x14ac:dyDescent="0.25">
      <c r="A805" s="1" t="str" cm="1">
        <f t="array" ref="A805">_xlfn.IFS(AG805&gt;=70,"70 and Older",AND(AG805&gt;=60,AG805&lt;70),"60-69",AND(AG805&gt;=50,AG805&lt;60),"50-59",AND(AG805&gt;=40,AG805&lt;50),"40-49",AND(AG805&gt;=30,AG805&lt;40),"30-39",AND(AG805&gt;=20,AG805&lt;30),"20-29")</f>
        <v>40-49</v>
      </c>
      <c r="B805" s="1" t="str" cm="1">
        <f t="array" ref="B805">_xlfn.IFS(AO805=1,$AO$1,AP805=1,$AP$1,AQ805=1,$AQ$1,AR805=1,$AR$1,AS805=1,$AS$1)</f>
        <v>Graduation</v>
      </c>
      <c r="C805" s="1" t="str" cm="1">
        <f t="array" ref="C805">_xlfn.IFS(AJ805=1,$AJ$1,AK805=1,$AK$1,AL805=1,$AL$1,AM805=1,$AM$1,AN805=1,$AN$1)</f>
        <v>Married</v>
      </c>
      <c r="D805" s="1">
        <v>1</v>
      </c>
      <c r="E805" s="1">
        <v>0</v>
      </c>
      <c r="F805" s="1" t="str" cm="1">
        <f t="array" ref="F805">_xlfn.IFS(AV805&lt;43783,"1.Low Income",AND(AV805&gt;=43783,AV805&lt;=64856),"2.Mid Income",AV805&gt;64856,"3.High Income")</f>
        <v>3.High Income</v>
      </c>
      <c r="G805" s="1" t="str" cm="1">
        <f t="array" ref="G805">_xlfn.IFS(AU805&lt;=30,"&lt;1 month",AND(AU805&gt;30,AU805&lt;=60),"1-2months",AU805&gt;60,"2months +")</f>
        <v>&lt;1 month</v>
      </c>
      <c r="H805" s="1" t="str" cm="1">
        <f t="array" ref="H805">_xlfn.IFS(AT805&lt;5,"&lt;5times",AND(AT805&gt;=5,AT805&lt;=10),"05-10times",AND(AT805&gt;=11,AT805&lt;=15),"11-15times",AT805&gt;=16,"16times or more")</f>
        <v>&lt;5times</v>
      </c>
      <c r="I805" s="1" t="s">
        <v>99</v>
      </c>
      <c r="J805" s="1" t="str">
        <f t="shared" si="25"/>
        <v>7-8 years</v>
      </c>
      <c r="K805" s="2">
        <v>3</v>
      </c>
      <c r="L805" s="2">
        <v>3</v>
      </c>
      <c r="M805" s="2">
        <v>7</v>
      </c>
      <c r="N805" s="2">
        <v>0</v>
      </c>
      <c r="O805" s="2">
        <v>2</v>
      </c>
      <c r="P805" s="2">
        <v>11</v>
      </c>
      <c r="Q805" s="8">
        <v>0</v>
      </c>
      <c r="R805" s="8">
        <v>0</v>
      </c>
      <c r="S805" s="8">
        <v>0</v>
      </c>
      <c r="T805" s="8">
        <v>0</v>
      </c>
      <c r="U805" s="8">
        <v>0</v>
      </c>
      <c r="V805" s="8">
        <v>0</v>
      </c>
      <c r="W805" s="6">
        <v>2</v>
      </c>
      <c r="X805" s="6">
        <v>1</v>
      </c>
      <c r="Y805" s="6">
        <v>0</v>
      </c>
      <c r="Z805" s="6">
        <v>3</v>
      </c>
      <c r="AB805" s="1">
        <v>151</v>
      </c>
      <c r="AC805" s="1">
        <v>127</v>
      </c>
      <c r="AD805" s="1">
        <v>0</v>
      </c>
      <c r="AE805" s="1">
        <v>3</v>
      </c>
      <c r="AF805" s="1">
        <v>11</v>
      </c>
      <c r="AG805" s="1">
        <v>43</v>
      </c>
      <c r="AH805" s="1">
        <v>2582</v>
      </c>
      <c r="AI805" s="11">
        <f t="shared" si="24"/>
        <v>7.0739726027397261</v>
      </c>
      <c r="AJ805" s="1">
        <v>0</v>
      </c>
      <c r="AK805" s="1">
        <v>1</v>
      </c>
      <c r="AL805" s="1">
        <v>0</v>
      </c>
      <c r="AM805" s="1">
        <v>0</v>
      </c>
      <c r="AN805" s="1">
        <v>0</v>
      </c>
      <c r="AO805" s="1">
        <v>0</v>
      </c>
      <c r="AP805" s="1">
        <v>0</v>
      </c>
      <c r="AQ805" s="1">
        <v>1</v>
      </c>
      <c r="AR805" s="1">
        <v>0</v>
      </c>
      <c r="AS805" s="1">
        <v>0</v>
      </c>
      <c r="AT805" s="1">
        <v>4</v>
      </c>
      <c r="AU805" s="1">
        <v>29</v>
      </c>
      <c r="AV805" s="1">
        <v>69139</v>
      </c>
    </row>
    <row r="806" spans="1:51" s="1" customFormat="1" x14ac:dyDescent="0.25">
      <c r="A806" s="1" t="str" cm="1">
        <f t="array" ref="A806">_xlfn.IFS(AG806&gt;=70,"70 and Older",AND(AG806&gt;=60,AG806&lt;70),"60-69",AND(AG806&gt;=50,AG806&lt;60),"50-59",AND(AG806&gt;=40,AG806&lt;50),"40-49",AND(AG806&gt;=30,AG806&lt;40),"30-39",AND(AG806&gt;=20,AG806&lt;30),"20-29")</f>
        <v>60-69</v>
      </c>
      <c r="B806" s="1" t="str" cm="1">
        <f t="array" ref="B806">_xlfn.IFS(AO806=1,$AO$1,AP806=1,$AP$1,AQ806=1,$AQ$1,AR806=1,$AR$1,AS806=1,$AS$1)</f>
        <v>PhD</v>
      </c>
      <c r="C806" s="1" t="str" cm="1">
        <f t="array" ref="C806">_xlfn.IFS(AJ806=1,$AJ$1,AK806=1,$AK$1,AL806=1,$AL$1,AM806=1,$AM$1,AN806=1,$AN$1)</f>
        <v>Single</v>
      </c>
      <c r="D806" s="1">
        <v>0</v>
      </c>
      <c r="E806" s="1">
        <v>1</v>
      </c>
      <c r="F806" s="1" t="str" cm="1">
        <f t="array" ref="F806">_xlfn.IFS(AV806&lt;43783,"1.Low Income",AND(AV806&gt;=43783,AV806&lt;=64856),"2.Mid Income",AV806&gt;64856,"3.High Income")</f>
        <v>3.High Income</v>
      </c>
      <c r="G806" s="1" t="str" cm="1">
        <f t="array" ref="G806">_xlfn.IFS(AU806&lt;=30,"&lt;1 month",AND(AU806&gt;30,AU806&lt;=60),"1-2months",AU806&gt;60,"2months +")</f>
        <v>2months +</v>
      </c>
      <c r="H806" s="1" t="str" cm="1">
        <f t="array" ref="H806">_xlfn.IFS(AT806&lt;5,"&lt;5times",AND(AT806&gt;=5,AT806&lt;=10),"05-10times",AND(AT806&gt;=11,AT806&lt;=15),"11-15times",AT806&gt;=16,"16times or more")</f>
        <v>&lt;5times</v>
      </c>
      <c r="I806" s="1" t="s">
        <v>99</v>
      </c>
      <c r="J806" s="1" t="str">
        <f t="shared" si="25"/>
        <v>7-8 years</v>
      </c>
      <c r="K806" s="2">
        <v>123</v>
      </c>
      <c r="L806" s="2">
        <v>1</v>
      </c>
      <c r="M806" s="2">
        <v>26</v>
      </c>
      <c r="N806" s="2">
        <v>2</v>
      </c>
      <c r="O806" s="2">
        <v>0</v>
      </c>
      <c r="P806" s="2">
        <v>72</v>
      </c>
      <c r="Q806" s="8">
        <v>0</v>
      </c>
      <c r="R806" s="8">
        <v>0</v>
      </c>
      <c r="S806" s="8">
        <v>1</v>
      </c>
      <c r="T806" s="8">
        <v>0</v>
      </c>
      <c r="U806" s="8">
        <v>0</v>
      </c>
      <c r="V806" s="8">
        <v>0</v>
      </c>
      <c r="W806" s="6">
        <v>2</v>
      </c>
      <c r="X806" s="6">
        <v>3</v>
      </c>
      <c r="Y806" s="6">
        <v>2</v>
      </c>
      <c r="Z806" s="6">
        <v>3</v>
      </c>
      <c r="AB806" s="1">
        <v>444</v>
      </c>
      <c r="AC806" s="1">
        <v>392</v>
      </c>
      <c r="AD806" s="1">
        <v>0</v>
      </c>
      <c r="AE806" s="1">
        <v>3</v>
      </c>
      <c r="AF806" s="1">
        <v>11</v>
      </c>
      <c r="AG806" s="1">
        <v>62</v>
      </c>
      <c r="AH806" s="1">
        <v>2582</v>
      </c>
      <c r="AI806" s="11">
        <f t="shared" si="24"/>
        <v>7.0739726027397261</v>
      </c>
      <c r="AJ806" s="1">
        <v>0</v>
      </c>
      <c r="AK806" s="1">
        <v>0</v>
      </c>
      <c r="AL806" s="1">
        <v>1</v>
      </c>
      <c r="AM806" s="1">
        <v>0</v>
      </c>
      <c r="AN806" s="1">
        <v>0</v>
      </c>
      <c r="AO806" s="1">
        <v>0</v>
      </c>
      <c r="AP806" s="1">
        <v>0</v>
      </c>
      <c r="AQ806" s="1">
        <v>0</v>
      </c>
      <c r="AR806" s="1">
        <v>0</v>
      </c>
      <c r="AS806" s="1">
        <v>1</v>
      </c>
      <c r="AT806" s="1">
        <v>4</v>
      </c>
      <c r="AU806" s="1">
        <v>74</v>
      </c>
      <c r="AV806" s="1">
        <v>66465</v>
      </c>
    </row>
    <row r="807" spans="1:51" s="1" customFormat="1" x14ac:dyDescent="0.25">
      <c r="A807" s="1" t="str" cm="1">
        <f t="array" ref="A807">_xlfn.IFS(AG807&gt;=70,"70 and Older",AND(AG807&gt;=60,AG807&lt;70),"60-69",AND(AG807&gt;=50,AG807&lt;60),"50-59",AND(AG807&gt;=40,AG807&lt;50),"40-49",AND(AG807&gt;=30,AG807&lt;40),"30-39",AND(AG807&gt;=20,AG807&lt;30),"20-29")</f>
        <v>50-59</v>
      </c>
      <c r="B807" s="1" t="str" cm="1">
        <f t="array" ref="B807">_xlfn.IFS(AO807=1,$AO$1,AP807=1,$AP$1,AQ807=1,$AQ$1,AR807=1,$AR$1,AS807=1,$AS$1)</f>
        <v>PhD</v>
      </c>
      <c r="C807" s="1" t="str" cm="1">
        <f t="array" ref="C807">_xlfn.IFS(AJ807=1,$AJ$1,AK807=1,$AK$1,AL807=1,$AL$1,AM807=1,$AM$1,AN807=1,$AN$1)</f>
        <v>Divorced</v>
      </c>
      <c r="D807" s="1">
        <v>0</v>
      </c>
      <c r="E807" s="1">
        <v>0</v>
      </c>
      <c r="F807" s="1" t="str" cm="1">
        <f t="array" ref="F807">_xlfn.IFS(AV807&lt;43783,"1.Low Income",AND(AV807&gt;=43783,AV807&lt;=64856),"2.Mid Income",AV807&gt;64856,"3.High Income")</f>
        <v>3.High Income</v>
      </c>
      <c r="G807" s="1" t="str" cm="1">
        <f t="array" ref="G807">_xlfn.IFS(AU807&lt;=30,"&lt;1 month",AND(AU807&gt;30,AU807&lt;=60),"1-2months",AU807&gt;60,"2months +")</f>
        <v>&lt;1 month</v>
      </c>
      <c r="H807" s="1" t="str" cm="1">
        <f t="array" ref="H807">_xlfn.IFS(AT807&lt;5,"&lt;5times",AND(AT807&gt;=5,AT807&lt;=10),"05-10times",AND(AT807&gt;=11,AT807&lt;=15),"11-15times",AT807&gt;=16,"16times or more")</f>
        <v>&lt;5times</v>
      </c>
      <c r="I807" s="1" t="s">
        <v>99</v>
      </c>
      <c r="J807" s="1" t="str">
        <f t="shared" si="25"/>
        <v>7-8 years</v>
      </c>
      <c r="K807" s="2">
        <v>630</v>
      </c>
      <c r="L807" s="2">
        <v>26</v>
      </c>
      <c r="M807" s="2">
        <v>611</v>
      </c>
      <c r="N807" s="2">
        <v>44</v>
      </c>
      <c r="O807" s="2">
        <v>18</v>
      </c>
      <c r="P807" s="2">
        <v>54</v>
      </c>
      <c r="Q807" s="8">
        <v>0</v>
      </c>
      <c r="R807" s="8">
        <v>0</v>
      </c>
      <c r="S807" s="8">
        <v>0</v>
      </c>
      <c r="T807" s="8">
        <v>0</v>
      </c>
      <c r="U807" s="8">
        <v>0</v>
      </c>
      <c r="V807" s="8">
        <v>0</v>
      </c>
      <c r="W807" s="6">
        <v>1</v>
      </c>
      <c r="X807" s="6">
        <v>6</v>
      </c>
      <c r="Y807" s="6">
        <v>6</v>
      </c>
      <c r="Z807" s="6">
        <v>6</v>
      </c>
      <c r="AB807" s="1">
        <v>1301</v>
      </c>
      <c r="AC807" s="1">
        <v>1289</v>
      </c>
      <c r="AD807" s="1">
        <v>0</v>
      </c>
      <c r="AE807" s="1">
        <v>3</v>
      </c>
      <c r="AF807" s="1">
        <v>11</v>
      </c>
      <c r="AG807" s="1">
        <v>58</v>
      </c>
      <c r="AH807" s="1">
        <v>2581</v>
      </c>
      <c r="AI807" s="11">
        <f t="shared" si="24"/>
        <v>7.0712328767123287</v>
      </c>
      <c r="AJ807" s="1">
        <v>1</v>
      </c>
      <c r="AK807" s="1">
        <v>0</v>
      </c>
      <c r="AL807" s="1">
        <v>0</v>
      </c>
      <c r="AM807" s="1">
        <v>0</v>
      </c>
      <c r="AN807" s="1">
        <v>0</v>
      </c>
      <c r="AO807" s="1">
        <v>0</v>
      </c>
      <c r="AP807" s="1">
        <v>0</v>
      </c>
      <c r="AQ807" s="1">
        <v>0</v>
      </c>
      <c r="AR807" s="1">
        <v>0</v>
      </c>
      <c r="AS807" s="1">
        <v>1</v>
      </c>
      <c r="AT807" s="1">
        <v>1</v>
      </c>
      <c r="AU807" s="1">
        <v>29</v>
      </c>
      <c r="AV807" s="1">
        <v>85696</v>
      </c>
    </row>
    <row r="808" spans="1:51" s="1" customFormat="1" x14ac:dyDescent="0.25">
      <c r="A808" s="1" t="str" cm="1">
        <f t="array" ref="A808">_xlfn.IFS(AG808&gt;=70,"70 and Older",AND(AG808&gt;=60,AG808&lt;70),"60-69",AND(AG808&gt;=50,AG808&lt;60),"50-59",AND(AG808&gt;=40,AG808&lt;50),"40-49",AND(AG808&gt;=30,AG808&lt;40),"30-39",AND(AG808&gt;=20,AG808&lt;30),"20-29")</f>
        <v>50-59</v>
      </c>
      <c r="B808" s="1" t="str" cm="1">
        <f t="array" ref="B808">_xlfn.IFS(AO808=1,$AO$1,AP808=1,$AP$1,AQ808=1,$AQ$1,AR808=1,$AR$1,AS808=1,$AS$1)</f>
        <v>PhD</v>
      </c>
      <c r="C808" s="1" t="str" cm="1">
        <f t="array" ref="C808">_xlfn.IFS(AJ808=1,$AJ$1,AK808=1,$AK$1,AL808=1,$AL$1,AM808=1,$AM$1,AN808=1,$AN$1)</f>
        <v>Divorced</v>
      </c>
      <c r="D808" s="1">
        <v>0</v>
      </c>
      <c r="E808" s="1">
        <v>1</v>
      </c>
      <c r="F808" s="1" t="str" cm="1">
        <f t="array" ref="F808">_xlfn.IFS(AV808&lt;43783,"1.Low Income",AND(AV808&gt;=43783,AV808&lt;=64856),"2.Mid Income",AV808&gt;64856,"3.High Income")</f>
        <v>3.High Income</v>
      </c>
      <c r="G808" s="1" t="str" cm="1">
        <f t="array" ref="G808">_xlfn.IFS(AU808&lt;=30,"&lt;1 month",AND(AU808&gt;30,AU808&lt;=60),"1-2months",AU808&gt;60,"2months +")</f>
        <v>2months +</v>
      </c>
      <c r="H808" s="1" t="str" cm="1">
        <f t="array" ref="H808">_xlfn.IFS(AT808&lt;5,"&lt;5times",AND(AT808&gt;=5,AT808&lt;=10),"05-10times",AND(AT808&gt;=11,AT808&lt;=15),"11-15times",AT808&gt;=16,"16times or more")</f>
        <v>&lt;5times</v>
      </c>
      <c r="I808" s="1" t="s">
        <v>99</v>
      </c>
      <c r="J808" s="1" t="str">
        <f t="shared" si="25"/>
        <v>7-8 years</v>
      </c>
      <c r="K808" s="2">
        <v>717</v>
      </c>
      <c r="L808" s="2">
        <v>42</v>
      </c>
      <c r="M808" s="2">
        <v>864</v>
      </c>
      <c r="N808" s="2">
        <v>219</v>
      </c>
      <c r="O808" s="2">
        <v>30</v>
      </c>
      <c r="P808" s="2">
        <v>84</v>
      </c>
      <c r="Q808" s="8">
        <v>1</v>
      </c>
      <c r="R808" s="8">
        <v>0</v>
      </c>
      <c r="S808" s="8">
        <v>0</v>
      </c>
      <c r="T808" s="8">
        <v>0</v>
      </c>
      <c r="U808" s="8">
        <v>0</v>
      </c>
      <c r="V808" s="8">
        <v>0</v>
      </c>
      <c r="W808" s="6">
        <v>2</v>
      </c>
      <c r="X808" s="6">
        <v>6</v>
      </c>
      <c r="Y808" s="6">
        <v>7</v>
      </c>
      <c r="Z808" s="6">
        <v>9</v>
      </c>
      <c r="AB808" s="1">
        <v>1301</v>
      </c>
      <c r="AC808" s="1">
        <v>1289</v>
      </c>
      <c r="AD808" s="1">
        <v>0</v>
      </c>
      <c r="AE808" s="1">
        <v>3</v>
      </c>
      <c r="AF808" s="1">
        <v>11</v>
      </c>
      <c r="AG808" s="1">
        <v>58</v>
      </c>
      <c r="AH808" s="1">
        <v>2581</v>
      </c>
      <c r="AI808" s="11">
        <f t="shared" si="24"/>
        <v>7.0712328767123287</v>
      </c>
      <c r="AJ808" s="1">
        <v>1</v>
      </c>
      <c r="AK808" s="1">
        <v>0</v>
      </c>
      <c r="AL808" s="1">
        <v>0</v>
      </c>
      <c r="AM808" s="1">
        <v>0</v>
      </c>
      <c r="AN808" s="1">
        <v>0</v>
      </c>
      <c r="AO808" s="1">
        <v>0</v>
      </c>
      <c r="AP808" s="1">
        <v>0</v>
      </c>
      <c r="AQ808" s="1">
        <v>0</v>
      </c>
      <c r="AR808" s="1">
        <v>0</v>
      </c>
      <c r="AS808" s="1">
        <v>1</v>
      </c>
      <c r="AT808" s="1">
        <v>2</v>
      </c>
      <c r="AU808" s="1">
        <v>69</v>
      </c>
      <c r="AV808" s="1">
        <v>82347</v>
      </c>
    </row>
    <row r="809" spans="1:51" s="1" customFormat="1" x14ac:dyDescent="0.25">
      <c r="A809" s="1" t="str" cm="1">
        <f t="array" ref="A809">_xlfn.IFS(AG809&gt;=70,"70 and Older",AND(AG809&gt;=60,AG809&lt;70),"60-69",AND(AG809&gt;=50,AG809&lt;60),"50-59",AND(AG809&gt;=40,AG809&lt;50),"40-49",AND(AG809&gt;=30,AG809&lt;40),"30-39",AND(AG809&gt;=20,AG809&lt;30),"20-29")</f>
        <v>30-39</v>
      </c>
      <c r="B809" s="1" t="str" cm="1">
        <f t="array" ref="B809">_xlfn.IFS(AO809=1,$AO$1,AP809=1,$AP$1,AQ809=1,$AQ$1,AR809=1,$AR$1,AS809=1,$AS$1)</f>
        <v>Graduation</v>
      </c>
      <c r="C809" s="1" t="str" cm="1">
        <f t="array" ref="C809">_xlfn.IFS(AJ809=1,$AJ$1,AK809=1,$AK$1,AL809=1,$AL$1,AM809=1,$AM$1,AN809=1,$AN$1)</f>
        <v>Married</v>
      </c>
      <c r="D809" s="1">
        <v>0</v>
      </c>
      <c r="E809" s="1">
        <v>0</v>
      </c>
      <c r="F809" s="1" t="str" cm="1">
        <f t="array" ref="F809">_xlfn.IFS(AV809&lt;43783,"1.Low Income",AND(AV809&gt;=43783,AV809&lt;=64856),"2.Mid Income",AV809&gt;64856,"3.High Income")</f>
        <v>3.High Income</v>
      </c>
      <c r="G809" s="1" t="str" cm="1">
        <f t="array" ref="G809">_xlfn.IFS(AU809&lt;=30,"&lt;1 month",AND(AU809&gt;30,AU809&lt;=60),"1-2months",AU809&gt;60,"2months +")</f>
        <v>&lt;1 month</v>
      </c>
      <c r="H809" s="1" t="str" cm="1">
        <f t="array" ref="H809">_xlfn.IFS(AT809&lt;5,"&lt;5times",AND(AT809&gt;=5,AT809&lt;=10),"05-10times",AND(AT809&gt;=11,AT809&lt;=15),"11-15times",AT809&gt;=16,"16times or more")</f>
        <v>&lt;5times</v>
      </c>
      <c r="I809" s="1" t="s">
        <v>99</v>
      </c>
      <c r="J809" s="1" t="str">
        <f t="shared" si="25"/>
        <v>7-8 years</v>
      </c>
      <c r="K809" s="2">
        <v>882</v>
      </c>
      <c r="L809" s="2">
        <v>29</v>
      </c>
      <c r="M809" s="2">
        <v>514</v>
      </c>
      <c r="N809" s="2">
        <v>38</v>
      </c>
      <c r="O809" s="2">
        <v>29</v>
      </c>
      <c r="P809" s="2">
        <v>44</v>
      </c>
      <c r="Q809" s="8">
        <v>1</v>
      </c>
      <c r="R809" s="8">
        <v>0</v>
      </c>
      <c r="S809" s="8">
        <v>0</v>
      </c>
      <c r="T809" s="8">
        <v>0</v>
      </c>
      <c r="U809" s="8">
        <v>1</v>
      </c>
      <c r="V809" s="8">
        <v>1</v>
      </c>
      <c r="W809" s="6">
        <v>1</v>
      </c>
      <c r="X809" s="6">
        <v>4</v>
      </c>
      <c r="Y809" s="6">
        <v>2</v>
      </c>
      <c r="Z809" s="6">
        <v>6</v>
      </c>
      <c r="AB809" s="1">
        <v>1144</v>
      </c>
      <c r="AC809" s="1">
        <v>1090</v>
      </c>
      <c r="AD809" s="1">
        <v>0</v>
      </c>
      <c r="AE809" s="1">
        <v>3</v>
      </c>
      <c r="AF809" s="1">
        <v>11</v>
      </c>
      <c r="AG809" s="1">
        <v>35</v>
      </c>
      <c r="AH809" s="1">
        <v>2580</v>
      </c>
      <c r="AI809" s="11">
        <f t="shared" si="24"/>
        <v>7.0684931506849313</v>
      </c>
      <c r="AJ809" s="1">
        <v>0</v>
      </c>
      <c r="AK809" s="1">
        <v>1</v>
      </c>
      <c r="AL809" s="1">
        <v>0</v>
      </c>
      <c r="AM809" s="1">
        <v>0</v>
      </c>
      <c r="AN809" s="1">
        <v>0</v>
      </c>
      <c r="AO809" s="1">
        <v>0</v>
      </c>
      <c r="AP809" s="1">
        <v>0</v>
      </c>
      <c r="AQ809" s="1">
        <v>1</v>
      </c>
      <c r="AR809" s="1">
        <v>0</v>
      </c>
      <c r="AS809" s="1">
        <v>0</v>
      </c>
      <c r="AT809" s="1">
        <v>2</v>
      </c>
      <c r="AU809" s="1">
        <v>14</v>
      </c>
      <c r="AV809" s="1">
        <v>81051</v>
      </c>
    </row>
    <row r="810" spans="1:51" s="1" customFormat="1" x14ac:dyDescent="0.25">
      <c r="A810" s="1" t="str" cm="1">
        <f t="array" ref="A810">_xlfn.IFS(AG810&gt;=70,"70 and Older",AND(AG810&gt;=60,AG810&lt;70),"60-69",AND(AG810&gt;=50,AG810&lt;60),"50-59",AND(AG810&gt;=40,AG810&lt;50),"40-49",AND(AG810&gt;=30,AG810&lt;40),"30-39",AND(AG810&gt;=20,AG810&lt;30),"20-29")</f>
        <v>40-49</v>
      </c>
      <c r="B810" s="1" t="str" cm="1">
        <f t="array" ref="B810">_xlfn.IFS(AO810=1,$AO$1,AP810=1,$AP$1,AQ810=1,$AQ$1,AR810=1,$AR$1,AS810=1,$AS$1)</f>
        <v>2nd Cycle</v>
      </c>
      <c r="C810" s="1" t="str" cm="1">
        <f t="array" ref="C810">_xlfn.IFS(AJ810=1,$AJ$1,AK810=1,$AK$1,AL810=1,$AL$1,AM810=1,$AM$1,AN810=1,$AN$1)</f>
        <v>Married</v>
      </c>
      <c r="D810" s="1">
        <v>1</v>
      </c>
      <c r="E810" s="1">
        <v>0</v>
      </c>
      <c r="F810" s="1" t="str" cm="1">
        <f t="array" ref="F810">_xlfn.IFS(AV810&lt;43783,"1.Low Income",AND(AV810&gt;=43783,AV810&lt;=64856),"2.Mid Income",AV810&gt;64856,"3.High Income")</f>
        <v>3.High Income</v>
      </c>
      <c r="G810" s="1" t="str" cm="1">
        <f t="array" ref="G810">_xlfn.IFS(AU810&lt;=30,"&lt;1 month",AND(AU810&gt;30,AU810&lt;=60),"1-2months",AU810&gt;60,"2months +")</f>
        <v>1-2months</v>
      </c>
      <c r="H810" s="1" t="str" cm="1">
        <f t="array" ref="H810">_xlfn.IFS(AT810&lt;5,"&lt;5times",AND(AT810&gt;=5,AT810&lt;=10),"05-10times",AND(AT810&gt;=11,AT810&lt;=15),"11-15times",AT810&gt;=16,"16times or more")</f>
        <v>&lt;5times</v>
      </c>
      <c r="I810" s="1" t="s">
        <v>99</v>
      </c>
      <c r="J810" s="1" t="str">
        <f t="shared" si="25"/>
        <v>7-8 years</v>
      </c>
      <c r="K810" s="2">
        <v>2</v>
      </c>
      <c r="L810" s="2">
        <v>2</v>
      </c>
      <c r="M810" s="2">
        <v>4</v>
      </c>
      <c r="N810" s="2">
        <v>13</v>
      </c>
      <c r="O810" s="2">
        <v>13</v>
      </c>
      <c r="P810" s="2">
        <v>4</v>
      </c>
      <c r="Q810" s="8">
        <v>0</v>
      </c>
      <c r="R810" s="8">
        <v>0</v>
      </c>
      <c r="S810" s="8">
        <v>0</v>
      </c>
      <c r="T810" s="8">
        <v>0</v>
      </c>
      <c r="U810" s="8">
        <v>0</v>
      </c>
      <c r="V810" s="8">
        <v>0</v>
      </c>
      <c r="W810" s="6">
        <v>1</v>
      </c>
      <c r="X810" s="6">
        <v>1</v>
      </c>
      <c r="Y810" s="6">
        <v>0</v>
      </c>
      <c r="Z810" s="6">
        <v>4</v>
      </c>
      <c r="AB810" s="1">
        <v>32</v>
      </c>
      <c r="AC810" s="1">
        <v>16</v>
      </c>
      <c r="AD810" s="1">
        <v>1</v>
      </c>
      <c r="AE810" s="1">
        <v>3</v>
      </c>
      <c r="AF810" s="1">
        <v>11</v>
      </c>
      <c r="AG810" s="1">
        <v>41</v>
      </c>
      <c r="AH810" s="1">
        <v>2580</v>
      </c>
      <c r="AI810" s="11">
        <f t="shared" si="24"/>
        <v>7.0684931506849313</v>
      </c>
      <c r="AJ810" s="1">
        <v>0</v>
      </c>
      <c r="AK810" s="1">
        <v>1</v>
      </c>
      <c r="AL810" s="1">
        <v>0</v>
      </c>
      <c r="AM810" s="1">
        <v>0</v>
      </c>
      <c r="AN810" s="1">
        <v>0</v>
      </c>
      <c r="AO810" s="1">
        <v>1</v>
      </c>
      <c r="AP810" s="1">
        <v>0</v>
      </c>
      <c r="AQ810" s="1">
        <v>0</v>
      </c>
      <c r="AR810" s="1">
        <v>0</v>
      </c>
      <c r="AS810" s="1">
        <v>0</v>
      </c>
      <c r="AT810" s="1">
        <v>2</v>
      </c>
      <c r="AU810" s="1">
        <v>38</v>
      </c>
      <c r="AV810" s="1">
        <v>76532</v>
      </c>
    </row>
    <row r="811" spans="1:51" s="1" customFormat="1" x14ac:dyDescent="0.25">
      <c r="A811" s="1" t="str" cm="1">
        <f t="array" ref="A811">_xlfn.IFS(AG811&gt;=70,"70 and Older",AND(AG811&gt;=60,AG811&lt;70),"60-69",AND(AG811&gt;=50,AG811&lt;60),"50-59",AND(AG811&gt;=40,AG811&lt;50),"40-49",AND(AG811&gt;=30,AG811&lt;40),"30-39",AND(AG811&gt;=20,AG811&lt;30),"20-29")</f>
        <v>50-59</v>
      </c>
      <c r="B811" s="1" t="str" cm="1">
        <f t="array" ref="B811">_xlfn.IFS(AO811=1,$AO$1,AP811=1,$AP$1,AQ811=1,$AQ$1,AR811=1,$AR$1,AS811=1,$AS$1)</f>
        <v>Graduation</v>
      </c>
      <c r="C811" s="1" t="str" cm="1">
        <f t="array" ref="C811">_xlfn.IFS(AJ811=1,$AJ$1,AK811=1,$AK$1,AL811=1,$AL$1,AM811=1,$AM$1,AN811=1,$AN$1)</f>
        <v>Married</v>
      </c>
      <c r="D811" s="1">
        <v>1</v>
      </c>
      <c r="E811" s="1">
        <v>0</v>
      </c>
      <c r="F811" s="1" t="str" cm="1">
        <f t="array" ref="F811">_xlfn.IFS(AV811&lt;43783,"1.Low Income",AND(AV811&gt;=43783,AV811&lt;=64856),"2.Mid Income",AV811&gt;64856,"3.High Income")</f>
        <v>2.Mid Income</v>
      </c>
      <c r="G811" s="1" t="str" cm="1">
        <f t="array" ref="G811">_xlfn.IFS(AU811&lt;=30,"&lt;1 month",AND(AU811&gt;30,AU811&lt;=60),"1-2months",AU811&gt;60,"2months +")</f>
        <v>2months +</v>
      </c>
      <c r="H811" s="1" t="str" cm="1">
        <f t="array" ref="H811">_xlfn.IFS(AT811&lt;5,"&lt;5times",AND(AT811&gt;=5,AT811&lt;=10),"05-10times",AND(AT811&gt;=11,AT811&lt;=15),"11-15times",AT811&gt;=16,"16times or more")</f>
        <v>05-10times</v>
      </c>
      <c r="I811" s="1" t="s">
        <v>99</v>
      </c>
      <c r="J811" s="1" t="str">
        <f t="shared" si="25"/>
        <v>7-8 years</v>
      </c>
      <c r="K811" s="2">
        <v>7</v>
      </c>
      <c r="L811" s="2">
        <v>17</v>
      </c>
      <c r="M811" s="2">
        <v>18</v>
      </c>
      <c r="N811" s="2">
        <v>6</v>
      </c>
      <c r="O811" s="2">
        <v>10</v>
      </c>
      <c r="P811" s="2">
        <v>26</v>
      </c>
      <c r="Q811" s="8">
        <v>0</v>
      </c>
      <c r="R811" s="8">
        <v>0</v>
      </c>
      <c r="S811" s="8">
        <v>0</v>
      </c>
      <c r="T811" s="8">
        <v>0</v>
      </c>
      <c r="U811" s="8">
        <v>0</v>
      </c>
      <c r="V811" s="8">
        <v>0</v>
      </c>
      <c r="W811" s="6">
        <v>4</v>
      </c>
      <c r="X811" s="6">
        <v>4</v>
      </c>
      <c r="Y811" s="6">
        <v>0</v>
      </c>
      <c r="Z811" s="6">
        <v>3</v>
      </c>
      <c r="AB811" s="1">
        <v>66</v>
      </c>
      <c r="AC811" s="1">
        <v>54</v>
      </c>
      <c r="AD811" s="1">
        <v>0</v>
      </c>
      <c r="AE811" s="1">
        <v>3</v>
      </c>
      <c r="AF811" s="1">
        <v>11</v>
      </c>
      <c r="AG811" s="1">
        <v>50</v>
      </c>
      <c r="AH811" s="1">
        <v>2580</v>
      </c>
      <c r="AI811" s="11">
        <f t="shared" si="24"/>
        <v>7.0684931506849313</v>
      </c>
      <c r="AJ811" s="1">
        <v>0</v>
      </c>
      <c r="AK811" s="1">
        <v>1</v>
      </c>
      <c r="AL811" s="1">
        <v>0</v>
      </c>
      <c r="AM811" s="1">
        <v>0</v>
      </c>
      <c r="AN811" s="1">
        <v>0</v>
      </c>
      <c r="AO811" s="1">
        <v>0</v>
      </c>
      <c r="AP811" s="1">
        <v>0</v>
      </c>
      <c r="AQ811" s="1">
        <v>1</v>
      </c>
      <c r="AR811" s="1">
        <v>0</v>
      </c>
      <c r="AS811" s="1">
        <v>0</v>
      </c>
      <c r="AT811" s="1">
        <v>5</v>
      </c>
      <c r="AU811" s="1">
        <v>97</v>
      </c>
      <c r="AV811" s="1">
        <v>60093</v>
      </c>
    </row>
    <row r="812" spans="1:51" s="1" customFormat="1" x14ac:dyDescent="0.25">
      <c r="A812" s="1" t="str" cm="1">
        <f t="array" ref="A812">_xlfn.IFS(AG812&gt;=70,"70 and Older",AND(AG812&gt;=60,AG812&lt;70),"60-69",AND(AG812&gt;=50,AG812&lt;60),"50-59",AND(AG812&gt;=40,AG812&lt;50),"40-49",AND(AG812&gt;=30,AG812&lt;40),"30-39",AND(AG812&gt;=20,AG812&lt;30),"20-29")</f>
        <v>30-39</v>
      </c>
      <c r="B812" s="1" t="str" cm="1">
        <f t="array" ref="B812">_xlfn.IFS(AO812=1,$AO$1,AP812=1,$AP$1,AQ812=1,$AQ$1,AR812=1,$AR$1,AS812=1,$AS$1)</f>
        <v>2nd Cycle</v>
      </c>
      <c r="C812" s="1" t="str" cm="1">
        <f t="array" ref="C812">_xlfn.IFS(AJ812=1,$AJ$1,AK812=1,$AK$1,AL812=1,$AL$1,AM812=1,$AM$1,AN812=1,$AN$1)</f>
        <v>Married</v>
      </c>
      <c r="D812" s="1">
        <v>0</v>
      </c>
      <c r="E812" s="1">
        <v>0</v>
      </c>
      <c r="F812" s="1" t="str" cm="1">
        <f t="array" ref="F812">_xlfn.IFS(AV812&lt;43783,"1.Low Income",AND(AV812&gt;=43783,AV812&lt;=64856),"2.Mid Income",AV812&gt;64856,"3.High Income")</f>
        <v>3.High Income</v>
      </c>
      <c r="G812" s="1" t="str" cm="1">
        <f t="array" ref="G812">_xlfn.IFS(AU812&lt;=30,"&lt;1 month",AND(AU812&gt;30,AU812&lt;=60),"1-2months",AU812&gt;60,"2months +")</f>
        <v>1-2months</v>
      </c>
      <c r="H812" s="1" t="str" cm="1">
        <f t="array" ref="H812">_xlfn.IFS(AT812&lt;5,"&lt;5times",AND(AT812&gt;=5,AT812&lt;=10),"05-10times",AND(AT812&gt;=11,AT812&lt;=15),"11-15times",AT812&gt;=16,"16times or more")</f>
        <v>&lt;5times</v>
      </c>
      <c r="I812" s="1" t="s">
        <v>99</v>
      </c>
      <c r="J812" s="1" t="str">
        <f t="shared" si="25"/>
        <v>7-8 years</v>
      </c>
      <c r="K812" s="2">
        <v>416</v>
      </c>
      <c r="L812" s="2">
        <v>46</v>
      </c>
      <c r="M812" s="2">
        <v>925</v>
      </c>
      <c r="N812" s="2">
        <v>60</v>
      </c>
      <c r="O812" s="2">
        <v>107</v>
      </c>
      <c r="P812" s="2">
        <v>46</v>
      </c>
      <c r="Q812" s="8">
        <v>0</v>
      </c>
      <c r="R812" s="8">
        <v>0</v>
      </c>
      <c r="S812" s="8">
        <v>0</v>
      </c>
      <c r="T812" s="8">
        <v>0</v>
      </c>
      <c r="U812" s="8">
        <v>0</v>
      </c>
      <c r="V812" s="8">
        <v>1</v>
      </c>
      <c r="W812" s="6">
        <v>1</v>
      </c>
      <c r="X812" s="6">
        <v>3</v>
      </c>
      <c r="Y812" s="6">
        <v>6</v>
      </c>
      <c r="Z812" s="6">
        <v>4</v>
      </c>
      <c r="AB812" s="1">
        <v>1029</v>
      </c>
      <c r="AC812" s="1">
        <v>996</v>
      </c>
      <c r="AD812" s="1">
        <v>1</v>
      </c>
      <c r="AE812" s="1">
        <v>3</v>
      </c>
      <c r="AF812" s="1">
        <v>11</v>
      </c>
      <c r="AG812" s="1">
        <v>31</v>
      </c>
      <c r="AH812" s="1">
        <v>2579</v>
      </c>
      <c r="AI812" s="11">
        <f t="shared" si="24"/>
        <v>7.065753424657534</v>
      </c>
      <c r="AJ812" s="1">
        <v>0</v>
      </c>
      <c r="AK812" s="1">
        <v>1</v>
      </c>
      <c r="AL812" s="1">
        <v>0</v>
      </c>
      <c r="AM812" s="1">
        <v>0</v>
      </c>
      <c r="AN812" s="1">
        <v>0</v>
      </c>
      <c r="AO812" s="1">
        <v>1</v>
      </c>
      <c r="AP812" s="1">
        <v>0</v>
      </c>
      <c r="AQ812" s="1">
        <v>0</v>
      </c>
      <c r="AR812" s="1">
        <v>0</v>
      </c>
      <c r="AS812" s="1">
        <v>0</v>
      </c>
      <c r="AT812" s="1">
        <v>1</v>
      </c>
      <c r="AU812" s="1">
        <v>57</v>
      </c>
      <c r="AV812" s="1">
        <v>94472</v>
      </c>
      <c r="AW812"/>
      <c r="AX812"/>
      <c r="AY812"/>
    </row>
    <row r="813" spans="1:51" s="1" customFormat="1" x14ac:dyDescent="0.25">
      <c r="A813" s="1" t="str" cm="1">
        <f t="array" ref="A813">_xlfn.IFS(AG813&gt;=70,"70 and Older",AND(AG813&gt;=60,AG813&lt;70),"60-69",AND(AG813&gt;=50,AG813&lt;60),"50-59",AND(AG813&gt;=40,AG813&lt;50),"40-49",AND(AG813&gt;=30,AG813&lt;40),"30-39",AND(AG813&gt;=20,AG813&lt;30),"20-29")</f>
        <v>40-49</v>
      </c>
      <c r="B813" s="1" t="str" cm="1">
        <f t="array" ref="B813">_xlfn.IFS(AO813=1,$AO$1,AP813=1,$AP$1,AQ813=1,$AQ$1,AR813=1,$AR$1,AS813=1,$AS$1)</f>
        <v>PhD</v>
      </c>
      <c r="C813" s="1" t="str" cm="1">
        <f t="array" ref="C813">_xlfn.IFS(AJ813=1,$AJ$1,AK813=1,$AK$1,AL813=1,$AL$1,AM813=1,$AM$1,AN813=1,$AN$1)</f>
        <v>Single</v>
      </c>
      <c r="D813" s="1">
        <v>0</v>
      </c>
      <c r="E813" s="1">
        <v>0</v>
      </c>
      <c r="F813" s="1" t="str" cm="1">
        <f t="array" ref="F813">_xlfn.IFS(AV813&lt;43783,"1.Low Income",AND(AV813&gt;=43783,AV813&lt;=64856),"2.Mid Income",AV813&gt;64856,"3.High Income")</f>
        <v>3.High Income</v>
      </c>
      <c r="G813" s="1" t="str" cm="1">
        <f t="array" ref="G813">_xlfn.IFS(AU813&lt;=30,"&lt;1 month",AND(AU813&gt;30,AU813&lt;=60),"1-2months",AU813&gt;60,"2months +")</f>
        <v>&lt;1 month</v>
      </c>
      <c r="H813" s="1" t="str" cm="1">
        <f t="array" ref="H813">_xlfn.IFS(AT813&lt;5,"&lt;5times",AND(AT813&gt;=5,AT813&lt;=10),"05-10times",AND(AT813&gt;=11,AT813&lt;=15),"11-15times",AT813&gt;=16,"16times or more")</f>
        <v>&lt;5times</v>
      </c>
      <c r="I813" s="1" t="s">
        <v>99</v>
      </c>
      <c r="J813" s="1" t="str">
        <f t="shared" si="25"/>
        <v>7-8 years</v>
      </c>
      <c r="K813" s="2">
        <v>918</v>
      </c>
      <c r="L813" s="2">
        <v>57</v>
      </c>
      <c r="M813" s="2">
        <v>842</v>
      </c>
      <c r="N813" s="2">
        <v>99</v>
      </c>
      <c r="O813" s="2">
        <v>38</v>
      </c>
      <c r="P813" s="2">
        <v>133</v>
      </c>
      <c r="Q813" s="8">
        <v>1</v>
      </c>
      <c r="R813" s="8">
        <v>0</v>
      </c>
      <c r="S813" s="8">
        <v>0</v>
      </c>
      <c r="T813" s="8">
        <v>0</v>
      </c>
      <c r="U813" s="8">
        <v>0</v>
      </c>
      <c r="V813" s="8">
        <v>1</v>
      </c>
      <c r="W813" s="6">
        <v>1</v>
      </c>
      <c r="X813" s="6">
        <v>5</v>
      </c>
      <c r="Y813" s="6">
        <v>8</v>
      </c>
      <c r="Z813" s="6">
        <v>6</v>
      </c>
      <c r="AB813" s="1">
        <v>1791</v>
      </c>
      <c r="AC813" s="1">
        <v>1774</v>
      </c>
      <c r="AD813" s="1">
        <v>2</v>
      </c>
      <c r="AE813" s="1">
        <v>3</v>
      </c>
      <c r="AF813" s="1">
        <v>11</v>
      </c>
      <c r="AG813" s="1">
        <v>40</v>
      </c>
      <c r="AH813" s="1">
        <v>2579</v>
      </c>
      <c r="AI813" s="11">
        <f t="shared" si="24"/>
        <v>7.065753424657534</v>
      </c>
      <c r="AJ813" s="1">
        <v>0</v>
      </c>
      <c r="AK813" s="1">
        <v>0</v>
      </c>
      <c r="AL813" s="1">
        <v>1</v>
      </c>
      <c r="AM813" s="1">
        <v>0</v>
      </c>
      <c r="AN813" s="1">
        <v>0</v>
      </c>
      <c r="AO813" s="1">
        <v>0</v>
      </c>
      <c r="AP813" s="1">
        <v>0</v>
      </c>
      <c r="AQ813" s="1">
        <v>0</v>
      </c>
      <c r="AR813" s="1">
        <v>0</v>
      </c>
      <c r="AS813" s="1">
        <v>1</v>
      </c>
      <c r="AT813" s="1">
        <v>2</v>
      </c>
      <c r="AU813" s="1">
        <v>26</v>
      </c>
      <c r="AV813" s="1">
        <v>82014</v>
      </c>
    </row>
    <row r="814" spans="1:51" s="1" customFormat="1" x14ac:dyDescent="0.25">
      <c r="A814" s="1" t="str" cm="1">
        <f t="array" ref="A814">_xlfn.IFS(AG814&gt;=70,"70 and Older",AND(AG814&gt;=60,AG814&lt;70),"60-69",AND(AG814&gt;=50,AG814&lt;60),"50-59",AND(AG814&gt;=40,AG814&lt;50),"40-49",AND(AG814&gt;=30,AG814&lt;40),"30-39",AND(AG814&gt;=20,AG814&lt;30),"20-29")</f>
        <v>50-59</v>
      </c>
      <c r="B814" s="1" t="str" cm="1">
        <f t="array" ref="B814">_xlfn.IFS(AO814=1,$AO$1,AP814=1,$AP$1,AQ814=1,$AQ$1,AR814=1,$AR$1,AS814=1,$AS$1)</f>
        <v>PhD</v>
      </c>
      <c r="C814" s="1" t="str" cm="1">
        <f t="array" ref="C814">_xlfn.IFS(AJ814=1,$AJ$1,AK814=1,$AK$1,AL814=1,$AL$1,AM814=1,$AM$1,AN814=1,$AN$1)</f>
        <v>Together</v>
      </c>
      <c r="D814" s="1">
        <v>1</v>
      </c>
      <c r="E814" s="1">
        <v>1</v>
      </c>
      <c r="F814" s="1" t="str" cm="1">
        <f t="array" ref="F814">_xlfn.IFS(AV814&lt;43783,"1.Low Income",AND(AV814&gt;=43783,AV814&lt;=64856),"2.Mid Income",AV814&gt;64856,"3.High Income")</f>
        <v>3.High Income</v>
      </c>
      <c r="G814" s="1" t="str" cm="1">
        <f t="array" ref="G814">_xlfn.IFS(AU814&lt;=30,"&lt;1 month",AND(AU814&gt;30,AU814&lt;=60),"1-2months",AU814&gt;60,"2months +")</f>
        <v>2months +</v>
      </c>
      <c r="H814" s="1" t="str" cm="1">
        <f t="array" ref="H814">_xlfn.IFS(AT814&lt;5,"&lt;5times",AND(AT814&gt;=5,AT814&lt;=10),"05-10times",AND(AT814&gt;=11,AT814&lt;=15),"11-15times",AT814&gt;=16,"16times or more")</f>
        <v>&lt;5times</v>
      </c>
      <c r="I814" s="1" t="s">
        <v>99</v>
      </c>
      <c r="J814" s="1" t="str">
        <f t="shared" si="25"/>
        <v>7-8 years</v>
      </c>
      <c r="K814" s="2">
        <v>5</v>
      </c>
      <c r="L814" s="2">
        <v>6</v>
      </c>
      <c r="M814" s="2">
        <v>10</v>
      </c>
      <c r="N814" s="2">
        <v>6</v>
      </c>
      <c r="O814" s="2">
        <v>5</v>
      </c>
      <c r="P814" s="2">
        <v>10</v>
      </c>
      <c r="Q814" s="8">
        <v>0</v>
      </c>
      <c r="R814" s="8">
        <v>0</v>
      </c>
      <c r="S814" s="8">
        <v>0</v>
      </c>
      <c r="T814" s="8">
        <v>0</v>
      </c>
      <c r="U814" s="8">
        <v>0</v>
      </c>
      <c r="V814" s="8">
        <v>0</v>
      </c>
      <c r="W814" s="6">
        <v>1</v>
      </c>
      <c r="X814" s="6">
        <v>1</v>
      </c>
      <c r="Y814" s="6">
        <v>0</v>
      </c>
      <c r="Z814" s="6">
        <v>3</v>
      </c>
      <c r="AB814" s="1">
        <v>532</v>
      </c>
      <c r="AC814" s="1">
        <v>522</v>
      </c>
      <c r="AD814" s="1">
        <v>0</v>
      </c>
      <c r="AE814" s="1">
        <v>3</v>
      </c>
      <c r="AF814" s="1">
        <v>11</v>
      </c>
      <c r="AG814" s="1">
        <v>53</v>
      </c>
      <c r="AH814" s="1">
        <v>2579</v>
      </c>
      <c r="AI814" s="11">
        <f t="shared" si="24"/>
        <v>7.065753424657534</v>
      </c>
      <c r="AJ814" s="1">
        <v>0</v>
      </c>
      <c r="AK814" s="1">
        <v>0</v>
      </c>
      <c r="AL814" s="1">
        <v>0</v>
      </c>
      <c r="AM814" s="1">
        <v>1</v>
      </c>
      <c r="AN814" s="1">
        <v>0</v>
      </c>
      <c r="AO814" s="1">
        <v>0</v>
      </c>
      <c r="AP814" s="1">
        <v>0</v>
      </c>
      <c r="AQ814" s="1">
        <v>0</v>
      </c>
      <c r="AR814" s="1">
        <v>0</v>
      </c>
      <c r="AS814" s="1">
        <v>1</v>
      </c>
      <c r="AT814" s="1">
        <v>2</v>
      </c>
      <c r="AU814" s="1">
        <v>73</v>
      </c>
      <c r="AV814" s="1">
        <v>77437</v>
      </c>
    </row>
    <row r="815" spans="1:51" s="1" customFormat="1" x14ac:dyDescent="0.25">
      <c r="A815" s="1" t="str" cm="1">
        <f t="array" ref="A815">_xlfn.IFS(AG815&gt;=70,"70 and Older",AND(AG815&gt;=60,AG815&lt;70),"60-69",AND(AG815&gt;=50,AG815&lt;60),"50-59",AND(AG815&gt;=40,AG815&lt;50),"40-49",AND(AG815&gt;=30,AG815&lt;40),"30-39",AND(AG815&gt;=20,AG815&lt;30),"20-29")</f>
        <v>60-69</v>
      </c>
      <c r="B815" s="1" t="str" cm="1">
        <f t="array" ref="B815">_xlfn.IFS(AO815=1,$AO$1,AP815=1,$AP$1,AQ815=1,$AQ$1,AR815=1,$AR$1,AS815=1,$AS$1)</f>
        <v>2nd Cycle</v>
      </c>
      <c r="C815" s="1" t="str" cm="1">
        <f t="array" ref="C815">_xlfn.IFS(AJ815=1,$AJ$1,AK815=1,$AK$1,AL815=1,$AL$1,AM815=1,$AM$1,AN815=1,$AN$1)</f>
        <v>Single</v>
      </c>
      <c r="D815" s="1">
        <v>0</v>
      </c>
      <c r="E815" s="1">
        <v>0</v>
      </c>
      <c r="F815" s="1" t="str" cm="1">
        <f t="array" ref="F815">_xlfn.IFS(AV815&lt;43783,"1.Low Income",AND(AV815&gt;=43783,AV815&lt;=64856),"2.Mid Income",AV815&gt;64856,"3.High Income")</f>
        <v>3.High Income</v>
      </c>
      <c r="G815" s="1" t="str" cm="1">
        <f t="array" ref="G815">_xlfn.IFS(AU815&lt;=30,"&lt;1 month",AND(AU815&gt;30,AU815&lt;=60),"1-2months",AU815&gt;60,"2months +")</f>
        <v>2months +</v>
      </c>
      <c r="H815" s="1" t="str" cm="1">
        <f t="array" ref="H815">_xlfn.IFS(AT815&lt;5,"&lt;5times",AND(AT815&gt;=5,AT815&lt;=10),"05-10times",AND(AT815&gt;=11,AT815&lt;=15),"11-15times",AT815&gt;=16,"16times or more")</f>
        <v>&lt;5times</v>
      </c>
      <c r="I815" s="1" t="s">
        <v>99</v>
      </c>
      <c r="J815" s="1" t="str">
        <f t="shared" si="25"/>
        <v>7-8 years</v>
      </c>
      <c r="K815" s="2">
        <v>375</v>
      </c>
      <c r="L815" s="2">
        <v>152</v>
      </c>
      <c r="M815" s="2">
        <v>335</v>
      </c>
      <c r="N815" s="2">
        <v>93</v>
      </c>
      <c r="O815" s="2">
        <v>91</v>
      </c>
      <c r="P815" s="2">
        <v>81</v>
      </c>
      <c r="Q815" s="8">
        <v>0</v>
      </c>
      <c r="R815" s="8">
        <v>0</v>
      </c>
      <c r="S815" s="8">
        <v>0</v>
      </c>
      <c r="T815" s="8">
        <v>0</v>
      </c>
      <c r="U815" s="8">
        <v>0</v>
      </c>
      <c r="V815" s="8">
        <v>0</v>
      </c>
      <c r="W815" s="6">
        <v>1</v>
      </c>
      <c r="X815" s="6">
        <v>5</v>
      </c>
      <c r="Y815" s="6">
        <v>4</v>
      </c>
      <c r="Z815" s="6">
        <v>6</v>
      </c>
      <c r="AB815" s="1">
        <v>537</v>
      </c>
      <c r="AC815" s="1">
        <v>511</v>
      </c>
      <c r="AD815" s="1">
        <v>0</v>
      </c>
      <c r="AE815" s="1">
        <v>3</v>
      </c>
      <c r="AF815" s="1">
        <v>11</v>
      </c>
      <c r="AG815" s="1">
        <v>62</v>
      </c>
      <c r="AH815" s="1">
        <v>2578</v>
      </c>
      <c r="AI815" s="11">
        <f t="shared" si="24"/>
        <v>7.0630136986301366</v>
      </c>
      <c r="AJ815" s="1">
        <v>0</v>
      </c>
      <c r="AK815" s="1">
        <v>0</v>
      </c>
      <c r="AL815" s="1">
        <v>1</v>
      </c>
      <c r="AM815" s="1">
        <v>0</v>
      </c>
      <c r="AN815" s="1">
        <v>0</v>
      </c>
      <c r="AO815" s="1">
        <v>1</v>
      </c>
      <c r="AP815" s="1">
        <v>0</v>
      </c>
      <c r="AQ815" s="1">
        <v>0</v>
      </c>
      <c r="AR815" s="1">
        <v>0</v>
      </c>
      <c r="AS815" s="1">
        <v>0</v>
      </c>
      <c r="AT815" s="1">
        <v>1</v>
      </c>
      <c r="AU815" s="1">
        <v>67</v>
      </c>
      <c r="AV815" s="1">
        <v>83917</v>
      </c>
    </row>
    <row r="816" spans="1:51" s="1" customFormat="1" x14ac:dyDescent="0.25">
      <c r="A816" s="1" t="str" cm="1">
        <f t="array" ref="A816">_xlfn.IFS(AG816&gt;=70,"70 and Older",AND(AG816&gt;=60,AG816&lt;70),"60-69",AND(AG816&gt;=50,AG816&lt;60),"50-59",AND(AG816&gt;=40,AG816&lt;50),"40-49",AND(AG816&gt;=30,AG816&lt;40),"30-39",AND(AG816&gt;=20,AG816&lt;30),"20-29")</f>
        <v>60-69</v>
      </c>
      <c r="B816" s="1" t="str" cm="1">
        <f t="array" ref="B816">_xlfn.IFS(AO816=1,$AO$1,AP816=1,$AP$1,AQ816=1,$AQ$1,AR816=1,$AR$1,AS816=1,$AS$1)</f>
        <v>Graduation</v>
      </c>
      <c r="C816" s="1" t="str" cm="1">
        <f t="array" ref="C816">_xlfn.IFS(AJ816=1,$AJ$1,AK816=1,$AK$1,AL816=1,$AL$1,AM816=1,$AM$1,AN816=1,$AN$1)</f>
        <v>Single</v>
      </c>
      <c r="D816" s="1">
        <v>1</v>
      </c>
      <c r="E816" s="1">
        <v>1</v>
      </c>
      <c r="F816" s="1" t="str" cm="1">
        <f t="array" ref="F816">_xlfn.IFS(AV816&lt;43783,"1.Low Income",AND(AV816&gt;=43783,AV816&lt;=64856),"2.Mid Income",AV816&gt;64856,"3.High Income")</f>
        <v>3.High Income</v>
      </c>
      <c r="G816" s="1" t="str" cm="1">
        <f t="array" ref="G816">_xlfn.IFS(AU816&lt;=30,"&lt;1 month",AND(AU816&gt;30,AU816&lt;=60),"1-2months",AU816&gt;60,"2months +")</f>
        <v>2months +</v>
      </c>
      <c r="H816" s="1" t="str" cm="1">
        <f t="array" ref="H816">_xlfn.IFS(AT816&lt;5,"&lt;5times",AND(AT816&gt;=5,AT816&lt;=10),"05-10times",AND(AT816&gt;=11,AT816&lt;=15),"11-15times",AT816&gt;=16,"16times or more")</f>
        <v>&lt;5times</v>
      </c>
      <c r="I816" s="1" t="s">
        <v>99</v>
      </c>
      <c r="J816" s="1" t="str">
        <f t="shared" si="25"/>
        <v>7-8 years</v>
      </c>
      <c r="K816" s="2">
        <v>26</v>
      </c>
      <c r="L816" s="2">
        <v>1</v>
      </c>
      <c r="M816" s="2">
        <v>16</v>
      </c>
      <c r="N816" s="2">
        <v>2</v>
      </c>
      <c r="O816" s="2">
        <v>2</v>
      </c>
      <c r="P816" s="2">
        <v>15</v>
      </c>
      <c r="Q816" s="8">
        <v>0</v>
      </c>
      <c r="R816" s="8">
        <v>0</v>
      </c>
      <c r="S816" s="8">
        <v>0</v>
      </c>
      <c r="T816" s="8">
        <v>0</v>
      </c>
      <c r="U816" s="8">
        <v>0</v>
      </c>
      <c r="V816" s="8">
        <v>0</v>
      </c>
      <c r="W816" s="6">
        <v>4</v>
      </c>
      <c r="X816" s="6">
        <v>3</v>
      </c>
      <c r="Y816" s="6">
        <v>0</v>
      </c>
      <c r="Z816" s="6">
        <v>4</v>
      </c>
      <c r="AB816" s="1">
        <v>118</v>
      </c>
      <c r="AC816" s="1">
        <v>75</v>
      </c>
      <c r="AD816" s="1">
        <v>0</v>
      </c>
      <c r="AE816" s="1">
        <v>3</v>
      </c>
      <c r="AF816" s="1">
        <v>11</v>
      </c>
      <c r="AG816" s="1">
        <v>68</v>
      </c>
      <c r="AH816" s="1">
        <v>2578</v>
      </c>
      <c r="AI816" s="11">
        <f t="shared" si="24"/>
        <v>7.0630136986301366</v>
      </c>
      <c r="AJ816" s="1">
        <v>0</v>
      </c>
      <c r="AK816" s="1">
        <v>0</v>
      </c>
      <c r="AL816" s="1">
        <v>1</v>
      </c>
      <c r="AM816" s="1">
        <v>0</v>
      </c>
      <c r="AN816" s="1">
        <v>0</v>
      </c>
      <c r="AO816" s="1">
        <v>0</v>
      </c>
      <c r="AP816" s="1">
        <v>0</v>
      </c>
      <c r="AQ816" s="1">
        <v>1</v>
      </c>
      <c r="AR816" s="1">
        <v>0</v>
      </c>
      <c r="AS816" s="1">
        <v>0</v>
      </c>
      <c r="AT816" s="1">
        <v>2</v>
      </c>
      <c r="AU816" s="1">
        <v>74</v>
      </c>
      <c r="AV816" s="1">
        <v>76800</v>
      </c>
    </row>
    <row r="817" spans="1:48" s="1" customFormat="1" x14ac:dyDescent="0.25">
      <c r="A817" s="1" t="str" cm="1">
        <f t="array" ref="A817">_xlfn.IFS(AG817&gt;=70,"70 and Older",AND(AG817&gt;=60,AG817&lt;70),"60-69",AND(AG817&gt;=50,AG817&lt;60),"50-59",AND(AG817&gt;=40,AG817&lt;50),"40-49",AND(AG817&gt;=30,AG817&lt;40),"30-39",AND(AG817&gt;=20,AG817&lt;30),"20-29")</f>
        <v>40-49</v>
      </c>
      <c r="B817" s="1" t="str" cm="1">
        <f t="array" ref="B817">_xlfn.IFS(AO817=1,$AO$1,AP817=1,$AP$1,AQ817=1,$AQ$1,AR817=1,$AR$1,AS817=1,$AS$1)</f>
        <v>Graduation</v>
      </c>
      <c r="C817" s="1" t="str" cm="1">
        <f t="array" ref="C817">_xlfn.IFS(AJ817=1,$AJ$1,AK817=1,$AK$1,AL817=1,$AL$1,AM817=1,$AM$1,AN817=1,$AN$1)</f>
        <v>Together</v>
      </c>
      <c r="D817" s="1">
        <v>1</v>
      </c>
      <c r="E817" s="1">
        <v>1</v>
      </c>
      <c r="F817" s="1" t="str" cm="1">
        <f t="array" ref="F817">_xlfn.IFS(AV817&lt;43783,"1.Low Income",AND(AV817&gt;=43783,AV817&lt;=64856),"2.Mid Income",AV817&gt;64856,"3.High Income")</f>
        <v>3.High Income</v>
      </c>
      <c r="G817" s="1" t="str" cm="1">
        <f t="array" ref="G817">_xlfn.IFS(AU817&lt;=30,"&lt;1 month",AND(AU817&gt;30,AU817&lt;=60),"1-2months",AU817&gt;60,"2months +")</f>
        <v>&lt;1 month</v>
      </c>
      <c r="H817" s="1" t="str" cm="1">
        <f t="array" ref="H817">_xlfn.IFS(AT817&lt;5,"&lt;5times",AND(AT817&gt;=5,AT817&lt;=10),"05-10times",AND(AT817&gt;=11,AT817&lt;=15),"11-15times",AT817&gt;=16,"16times or more")</f>
        <v>&lt;5times</v>
      </c>
      <c r="I817" s="1" t="s">
        <v>99</v>
      </c>
      <c r="J817" s="1" t="str">
        <f t="shared" si="25"/>
        <v>7-8 years</v>
      </c>
      <c r="K817" s="2">
        <v>97</v>
      </c>
      <c r="L817" s="2">
        <v>12</v>
      </c>
      <c r="M817" s="2">
        <v>84</v>
      </c>
      <c r="N817" s="2">
        <v>13</v>
      </c>
      <c r="O817" s="2">
        <v>10</v>
      </c>
      <c r="P817" s="2">
        <v>15</v>
      </c>
      <c r="Q817" s="8">
        <v>0</v>
      </c>
      <c r="R817" s="8">
        <v>0</v>
      </c>
      <c r="S817" s="8">
        <v>0</v>
      </c>
      <c r="T817" s="8">
        <v>0</v>
      </c>
      <c r="U817" s="8">
        <v>0</v>
      </c>
      <c r="V817" s="8">
        <v>0</v>
      </c>
      <c r="W817" s="6">
        <v>7</v>
      </c>
      <c r="X817" s="6">
        <v>3</v>
      </c>
      <c r="Y817" s="6">
        <v>1</v>
      </c>
      <c r="Z817" s="6">
        <v>6</v>
      </c>
      <c r="AB817" s="1">
        <v>361</v>
      </c>
      <c r="AC817" s="1">
        <v>236</v>
      </c>
      <c r="AD817" s="1">
        <v>0</v>
      </c>
      <c r="AE817" s="1">
        <v>3</v>
      </c>
      <c r="AF817" s="1">
        <v>11</v>
      </c>
      <c r="AG817" s="1">
        <v>42</v>
      </c>
      <c r="AH817" s="1">
        <v>2578</v>
      </c>
      <c r="AI817" s="11">
        <f t="shared" si="24"/>
        <v>7.0630136986301366</v>
      </c>
      <c r="AJ817" s="1">
        <v>0</v>
      </c>
      <c r="AK817" s="1">
        <v>0</v>
      </c>
      <c r="AL817" s="1">
        <v>0</v>
      </c>
      <c r="AM817" s="1">
        <v>1</v>
      </c>
      <c r="AN817" s="1">
        <v>0</v>
      </c>
      <c r="AO817" s="1">
        <v>0</v>
      </c>
      <c r="AP817" s="1">
        <v>0</v>
      </c>
      <c r="AQ817" s="1">
        <v>1</v>
      </c>
      <c r="AR817" s="1">
        <v>0</v>
      </c>
      <c r="AS817" s="1">
        <v>0</v>
      </c>
      <c r="AT817" s="1">
        <v>3</v>
      </c>
      <c r="AU817" s="1">
        <v>21</v>
      </c>
      <c r="AV817" s="1">
        <v>74268</v>
      </c>
    </row>
    <row r="818" spans="1:48" s="1" customFormat="1" x14ac:dyDescent="0.25">
      <c r="A818" s="1" t="str" cm="1">
        <f t="array" ref="A818">_xlfn.IFS(AG818&gt;=70,"70 and Older",AND(AG818&gt;=60,AG818&lt;70),"60-69",AND(AG818&gt;=50,AG818&lt;60),"50-59",AND(AG818&gt;=40,AG818&lt;50),"40-49",AND(AG818&gt;=30,AG818&lt;40),"30-39",AND(AG818&gt;=20,AG818&lt;30),"20-29")</f>
        <v>50-59</v>
      </c>
      <c r="B818" s="1" t="str" cm="1">
        <f t="array" ref="B818">_xlfn.IFS(AO818=1,$AO$1,AP818=1,$AP$1,AQ818=1,$AQ$1,AR818=1,$AR$1,AS818=1,$AS$1)</f>
        <v>Master</v>
      </c>
      <c r="C818" s="1" t="str" cm="1">
        <f t="array" ref="C818">_xlfn.IFS(AJ818=1,$AJ$1,AK818=1,$AK$1,AL818=1,$AL$1,AM818=1,$AM$1,AN818=1,$AN$1)</f>
        <v>Single</v>
      </c>
      <c r="D818" s="1">
        <v>1</v>
      </c>
      <c r="E818" s="1">
        <v>0</v>
      </c>
      <c r="F818" s="1" t="str" cm="1">
        <f t="array" ref="F818">_xlfn.IFS(AV818&lt;43783,"1.Low Income",AND(AV818&gt;=43783,AV818&lt;=64856),"2.Mid Income",AV818&gt;64856,"3.High Income")</f>
        <v>2.Mid Income</v>
      </c>
      <c r="G818" s="1" t="str" cm="1">
        <f t="array" ref="G818">_xlfn.IFS(AU818&lt;=30,"&lt;1 month",AND(AU818&gt;30,AU818&lt;=60),"1-2months",AU818&gt;60,"2months +")</f>
        <v>2months +</v>
      </c>
      <c r="H818" s="1" t="str" cm="1">
        <f t="array" ref="H818">_xlfn.IFS(AT818&lt;5,"&lt;5times",AND(AT818&gt;=5,AT818&lt;=10),"05-10times",AND(AT818&gt;=11,AT818&lt;=15),"11-15times",AT818&gt;=16,"16times or more")</f>
        <v>05-10times</v>
      </c>
      <c r="I818" s="1" t="s">
        <v>99</v>
      </c>
      <c r="J818" s="1" t="str">
        <f t="shared" si="25"/>
        <v>7-8 years</v>
      </c>
      <c r="K818" s="2">
        <v>6</v>
      </c>
      <c r="L818" s="2">
        <v>2</v>
      </c>
      <c r="M818" s="2">
        <v>15</v>
      </c>
      <c r="N818" s="2">
        <v>6</v>
      </c>
      <c r="O818" s="2">
        <v>6</v>
      </c>
      <c r="P818" s="2">
        <v>3</v>
      </c>
      <c r="Q818" s="8">
        <v>0</v>
      </c>
      <c r="R818" s="8">
        <v>0</v>
      </c>
      <c r="S818" s="8">
        <v>0</v>
      </c>
      <c r="T818" s="8">
        <v>0</v>
      </c>
      <c r="U818" s="8">
        <v>0</v>
      </c>
      <c r="V818" s="8">
        <v>0</v>
      </c>
      <c r="W818" s="6">
        <v>1</v>
      </c>
      <c r="X818" s="6">
        <v>1</v>
      </c>
      <c r="Y818" s="6">
        <v>0</v>
      </c>
      <c r="Z818" s="6">
        <v>3</v>
      </c>
      <c r="AB818" s="1">
        <v>32</v>
      </c>
      <c r="AC818" s="1">
        <v>29</v>
      </c>
      <c r="AD818" s="1">
        <v>0</v>
      </c>
      <c r="AE818" s="1">
        <v>3</v>
      </c>
      <c r="AF818" s="1">
        <v>11</v>
      </c>
      <c r="AG818" s="1">
        <v>55</v>
      </c>
      <c r="AH818" s="1">
        <v>2578</v>
      </c>
      <c r="AI818" s="11">
        <f t="shared" si="24"/>
        <v>7.0630136986301366</v>
      </c>
      <c r="AJ818" s="1">
        <v>0</v>
      </c>
      <c r="AK818" s="1">
        <v>0</v>
      </c>
      <c r="AL818" s="1">
        <v>1</v>
      </c>
      <c r="AM818" s="1">
        <v>0</v>
      </c>
      <c r="AN818" s="1">
        <v>0</v>
      </c>
      <c r="AO818" s="1">
        <v>0</v>
      </c>
      <c r="AP818" s="1">
        <v>0</v>
      </c>
      <c r="AQ818" s="1">
        <v>0</v>
      </c>
      <c r="AR818" s="1">
        <v>1</v>
      </c>
      <c r="AS818" s="1">
        <v>0</v>
      </c>
      <c r="AT818" s="1">
        <v>5</v>
      </c>
      <c r="AU818" s="1">
        <v>96</v>
      </c>
      <c r="AV818" s="1">
        <v>61250</v>
      </c>
    </row>
    <row r="819" spans="1:48" s="1" customFormat="1" x14ac:dyDescent="0.25">
      <c r="A819" s="1" t="str" cm="1">
        <f t="array" ref="A819">_xlfn.IFS(AG819&gt;=70,"70 and Older",AND(AG819&gt;=60,AG819&lt;70),"60-69",AND(AG819&gt;=50,AG819&lt;60),"50-59",AND(AG819&gt;=40,AG819&lt;50),"40-49",AND(AG819&gt;=30,AG819&lt;40),"30-39",AND(AG819&gt;=20,AG819&lt;30),"20-29")</f>
        <v>50-59</v>
      </c>
      <c r="B819" s="1" t="str" cm="1">
        <f t="array" ref="B819">_xlfn.IFS(AO819=1,$AO$1,AP819=1,$AP$1,AQ819=1,$AQ$1,AR819=1,$AR$1,AS819=1,$AS$1)</f>
        <v>Master</v>
      </c>
      <c r="C819" s="1" t="str" cm="1">
        <f t="array" ref="C819">_xlfn.IFS(AJ819=1,$AJ$1,AK819=1,$AK$1,AL819=1,$AL$1,AM819=1,$AM$1,AN819=1,$AN$1)</f>
        <v>Single</v>
      </c>
      <c r="D819" s="1">
        <v>1</v>
      </c>
      <c r="E819" s="1">
        <v>0</v>
      </c>
      <c r="F819" s="1" t="str" cm="1">
        <f t="array" ref="F819">_xlfn.IFS(AV819&lt;43783,"1.Low Income",AND(AV819&gt;=43783,AV819&lt;=64856),"2.Mid Income",AV819&gt;64856,"3.High Income")</f>
        <v>2.Mid Income</v>
      </c>
      <c r="G819" s="1" t="str" cm="1">
        <f t="array" ref="G819">_xlfn.IFS(AU819&lt;=30,"&lt;1 month",AND(AU819&gt;30,AU819&lt;=60),"1-2months",AU819&gt;60,"2months +")</f>
        <v>2months +</v>
      </c>
      <c r="H819" s="1" t="str" cm="1">
        <f t="array" ref="H819">_xlfn.IFS(AT819&lt;5,"&lt;5times",AND(AT819&gt;=5,AT819&lt;=10),"05-10times",AND(AT819&gt;=11,AT819&lt;=15),"11-15times",AT819&gt;=16,"16times or more")</f>
        <v>05-10times</v>
      </c>
      <c r="I819" s="1" t="s">
        <v>99</v>
      </c>
      <c r="J819" s="1" t="str">
        <f t="shared" si="25"/>
        <v>7-8 years</v>
      </c>
      <c r="K819" s="2">
        <v>62</v>
      </c>
      <c r="L819" s="2">
        <v>1</v>
      </c>
      <c r="M819" s="2">
        <v>20</v>
      </c>
      <c r="N819" s="2">
        <v>4</v>
      </c>
      <c r="O819" s="2">
        <v>0</v>
      </c>
      <c r="P819" s="2">
        <v>7</v>
      </c>
      <c r="Q819" s="8">
        <v>0</v>
      </c>
      <c r="R819" s="8">
        <v>0</v>
      </c>
      <c r="S819" s="8">
        <v>0</v>
      </c>
      <c r="T819" s="8">
        <v>0</v>
      </c>
      <c r="U819" s="8">
        <v>0</v>
      </c>
      <c r="V819" s="8">
        <v>0</v>
      </c>
      <c r="W819" s="6">
        <v>2</v>
      </c>
      <c r="X819" s="6">
        <v>2</v>
      </c>
      <c r="Y819" s="6">
        <v>1</v>
      </c>
      <c r="Z819" s="6">
        <v>3</v>
      </c>
      <c r="AB819" s="1">
        <v>32</v>
      </c>
      <c r="AC819" s="1">
        <v>29</v>
      </c>
      <c r="AD819" s="1">
        <v>0</v>
      </c>
      <c r="AE819" s="1">
        <v>3</v>
      </c>
      <c r="AF819" s="1">
        <v>11</v>
      </c>
      <c r="AG819" s="1">
        <v>55</v>
      </c>
      <c r="AH819" s="1">
        <v>2578</v>
      </c>
      <c r="AI819" s="11">
        <f t="shared" si="24"/>
        <v>7.0630136986301366</v>
      </c>
      <c r="AJ819" s="1">
        <v>0</v>
      </c>
      <c r="AK819" s="1">
        <v>0</v>
      </c>
      <c r="AL819" s="1">
        <v>1</v>
      </c>
      <c r="AM819" s="1">
        <v>0</v>
      </c>
      <c r="AN819" s="1">
        <v>0</v>
      </c>
      <c r="AO819" s="1">
        <v>0</v>
      </c>
      <c r="AP819" s="1">
        <v>0</v>
      </c>
      <c r="AQ819" s="1">
        <v>0</v>
      </c>
      <c r="AR819" s="1">
        <v>1</v>
      </c>
      <c r="AS819" s="1">
        <v>0</v>
      </c>
      <c r="AT819" s="1">
        <v>5</v>
      </c>
      <c r="AU819" s="1">
        <v>88</v>
      </c>
      <c r="AV819" s="1">
        <v>61223</v>
      </c>
    </row>
    <row r="820" spans="1:48" s="1" customFormat="1" x14ac:dyDescent="0.25">
      <c r="A820" s="1" t="str" cm="1">
        <f t="array" ref="A820">_xlfn.IFS(AG820&gt;=70,"70 and Older",AND(AG820&gt;=60,AG820&lt;70),"60-69",AND(AG820&gt;=50,AG820&lt;60),"50-59",AND(AG820&gt;=40,AG820&lt;50),"40-49",AND(AG820&gt;=30,AG820&lt;40),"30-39",AND(AG820&gt;=20,AG820&lt;30),"20-29")</f>
        <v>60-69</v>
      </c>
      <c r="B820" s="1" t="str" cm="1">
        <f t="array" ref="B820">_xlfn.IFS(AO820=1,$AO$1,AP820=1,$AP$1,AQ820=1,$AQ$1,AR820=1,$AR$1,AS820=1,$AS$1)</f>
        <v>Graduation</v>
      </c>
      <c r="C820" s="1" t="str" cm="1">
        <f t="array" ref="C820">_xlfn.IFS(AJ820=1,$AJ$1,AK820=1,$AK$1,AL820=1,$AL$1,AM820=1,$AM$1,AN820=1,$AN$1)</f>
        <v>Married</v>
      </c>
      <c r="D820" s="1">
        <v>0</v>
      </c>
      <c r="E820" s="1">
        <v>0</v>
      </c>
      <c r="F820" s="1" t="str" cm="1">
        <f t="array" ref="F820">_xlfn.IFS(AV820&lt;43783,"1.Low Income",AND(AV820&gt;=43783,AV820&lt;=64856),"2.Mid Income",AV820&gt;64856,"3.High Income")</f>
        <v>3.High Income</v>
      </c>
      <c r="G820" s="1" t="str" cm="1">
        <f t="array" ref="G820">_xlfn.IFS(AU820&lt;=30,"&lt;1 month",AND(AU820&gt;30,AU820&lt;=60),"1-2months",AU820&gt;60,"2months +")</f>
        <v>&lt;1 month</v>
      </c>
      <c r="H820" s="1" t="str" cm="1">
        <f t="array" ref="H820">_xlfn.IFS(AT820&lt;5,"&lt;5times",AND(AT820&gt;=5,AT820&lt;=10),"05-10times",AND(AT820&gt;=11,AT820&lt;=15),"11-15times",AT820&gt;=16,"16times or more")</f>
        <v>&lt;5times</v>
      </c>
      <c r="I820" s="1" t="s">
        <v>99</v>
      </c>
      <c r="J820" s="1" t="str">
        <f t="shared" si="25"/>
        <v>7-8 years</v>
      </c>
      <c r="K820" s="2">
        <v>693</v>
      </c>
      <c r="L820" s="2">
        <v>21</v>
      </c>
      <c r="M820" s="2">
        <v>925</v>
      </c>
      <c r="N820" s="2">
        <v>31</v>
      </c>
      <c r="O820" s="2">
        <v>24</v>
      </c>
      <c r="P820" s="2">
        <v>84</v>
      </c>
      <c r="Q820" s="8">
        <v>1</v>
      </c>
      <c r="R820" s="8">
        <v>0</v>
      </c>
      <c r="S820" s="8">
        <v>0</v>
      </c>
      <c r="T820" s="8">
        <v>0</v>
      </c>
      <c r="U820" s="8">
        <v>1</v>
      </c>
      <c r="V820" s="8">
        <v>1</v>
      </c>
      <c r="W820" s="6">
        <v>1</v>
      </c>
      <c r="X820" s="6">
        <v>6</v>
      </c>
      <c r="Y820" s="6">
        <v>7</v>
      </c>
      <c r="Z820" s="6">
        <v>9</v>
      </c>
      <c r="AB820" s="1">
        <v>1601</v>
      </c>
      <c r="AC820" s="1">
        <v>1586</v>
      </c>
      <c r="AD820" s="1">
        <v>2</v>
      </c>
      <c r="AE820" s="1">
        <v>3</v>
      </c>
      <c r="AF820" s="1">
        <v>11</v>
      </c>
      <c r="AG820" s="1">
        <v>66</v>
      </c>
      <c r="AH820" s="1">
        <v>2577</v>
      </c>
      <c r="AI820" s="11">
        <f t="shared" si="24"/>
        <v>7.0602739726027401</v>
      </c>
      <c r="AJ820" s="1">
        <v>0</v>
      </c>
      <c r="AK820" s="1">
        <v>1</v>
      </c>
      <c r="AL820" s="1">
        <v>0</v>
      </c>
      <c r="AM820" s="1">
        <v>0</v>
      </c>
      <c r="AN820" s="1">
        <v>0</v>
      </c>
      <c r="AO820" s="1">
        <v>0</v>
      </c>
      <c r="AP820" s="1">
        <v>0</v>
      </c>
      <c r="AQ820" s="1">
        <v>1</v>
      </c>
      <c r="AR820" s="1">
        <v>0</v>
      </c>
      <c r="AS820" s="1">
        <v>0</v>
      </c>
      <c r="AT820" s="1">
        <v>1</v>
      </c>
      <c r="AU820" s="1">
        <v>12</v>
      </c>
      <c r="AV820" s="1">
        <v>86836</v>
      </c>
    </row>
    <row r="821" spans="1:48" s="1" customFormat="1" x14ac:dyDescent="0.25">
      <c r="A821" s="1" t="str" cm="1">
        <f t="array" ref="A821">_xlfn.IFS(AG821&gt;=70,"70 and Older",AND(AG821&gt;=60,AG821&lt;70),"60-69",AND(AG821&gt;=50,AG821&lt;60),"50-59",AND(AG821&gt;=40,AG821&lt;50),"40-49",AND(AG821&gt;=30,AG821&lt;40),"30-39",AND(AG821&gt;=20,AG821&lt;30),"20-29")</f>
        <v>50-59</v>
      </c>
      <c r="B821" s="1" t="str" cm="1">
        <f t="array" ref="B821">_xlfn.IFS(AO821=1,$AO$1,AP821=1,$AP$1,AQ821=1,$AQ$1,AR821=1,$AR$1,AS821=1,$AS$1)</f>
        <v>Graduation</v>
      </c>
      <c r="C821" s="1" t="str" cm="1">
        <f t="array" ref="C821">_xlfn.IFS(AJ821=1,$AJ$1,AK821=1,$AK$1,AL821=1,$AL$1,AM821=1,$AM$1,AN821=1,$AN$1)</f>
        <v>Single</v>
      </c>
      <c r="D821" s="1">
        <v>1</v>
      </c>
      <c r="E821" s="1">
        <v>1</v>
      </c>
      <c r="F821" s="1" t="str" cm="1">
        <f t="array" ref="F821">_xlfn.IFS(AV821&lt;43783,"1.Low Income",AND(AV821&gt;=43783,AV821&lt;=64856),"2.Mid Income",AV821&gt;64856,"3.High Income")</f>
        <v>3.High Income</v>
      </c>
      <c r="G821" s="1" t="str" cm="1">
        <f t="array" ref="G821">_xlfn.IFS(AU821&lt;=30,"&lt;1 month",AND(AU821&gt;30,AU821&lt;=60),"1-2months",AU821&gt;60,"2months +")</f>
        <v>2months +</v>
      </c>
      <c r="H821" s="1" t="str" cm="1">
        <f t="array" ref="H821">_xlfn.IFS(AT821&lt;5,"&lt;5times",AND(AT821&gt;=5,AT821&lt;=10),"05-10times",AND(AT821&gt;=11,AT821&lt;=15),"11-15times",AT821&gt;=16,"16times or more")</f>
        <v>&lt;5times</v>
      </c>
      <c r="I821" s="1" t="s">
        <v>99</v>
      </c>
      <c r="J821" s="1" t="str">
        <f t="shared" si="25"/>
        <v>7-8 years</v>
      </c>
      <c r="K821" s="2">
        <v>93</v>
      </c>
      <c r="L821" s="2">
        <v>1</v>
      </c>
      <c r="M821" s="2">
        <v>21</v>
      </c>
      <c r="N821" s="2">
        <v>0</v>
      </c>
      <c r="O821" s="2">
        <v>4</v>
      </c>
      <c r="P821" s="2">
        <v>25</v>
      </c>
      <c r="Q821" s="8">
        <v>0</v>
      </c>
      <c r="R821" s="8">
        <v>0</v>
      </c>
      <c r="S821" s="8">
        <v>0</v>
      </c>
      <c r="T821" s="8">
        <v>0</v>
      </c>
      <c r="U821" s="8">
        <v>0</v>
      </c>
      <c r="V821" s="8">
        <v>0</v>
      </c>
      <c r="W821" s="6">
        <v>3</v>
      </c>
      <c r="X821" s="6">
        <v>2</v>
      </c>
      <c r="Y821" s="6">
        <v>1</v>
      </c>
      <c r="Z821" s="6">
        <v>4</v>
      </c>
      <c r="AB821" s="1">
        <v>342</v>
      </c>
      <c r="AC821" s="1">
        <v>198</v>
      </c>
      <c r="AD821" s="1">
        <v>1</v>
      </c>
      <c r="AE821" s="1">
        <v>3</v>
      </c>
      <c r="AF821" s="1">
        <v>11</v>
      </c>
      <c r="AG821" s="1">
        <v>56</v>
      </c>
      <c r="AH821" s="1">
        <v>2577</v>
      </c>
      <c r="AI821" s="11">
        <f t="shared" si="24"/>
        <v>7.0602739726027401</v>
      </c>
      <c r="AJ821" s="1">
        <v>0</v>
      </c>
      <c r="AK821" s="1">
        <v>0</v>
      </c>
      <c r="AL821" s="1">
        <v>1</v>
      </c>
      <c r="AM821" s="1">
        <v>0</v>
      </c>
      <c r="AN821" s="1">
        <v>0</v>
      </c>
      <c r="AO821" s="1">
        <v>0</v>
      </c>
      <c r="AP821" s="1">
        <v>0</v>
      </c>
      <c r="AQ821" s="1">
        <v>1</v>
      </c>
      <c r="AR821" s="1">
        <v>0</v>
      </c>
      <c r="AS821" s="1">
        <v>0</v>
      </c>
      <c r="AT821" s="1">
        <v>3</v>
      </c>
      <c r="AU821" s="1">
        <v>79</v>
      </c>
      <c r="AV821" s="1">
        <v>73170</v>
      </c>
    </row>
    <row r="822" spans="1:48" s="1" customFormat="1" x14ac:dyDescent="0.25">
      <c r="A822" s="1" t="str" cm="1">
        <f t="array" ref="A822">_xlfn.IFS(AG822&gt;=70,"70 and Older",AND(AG822&gt;=60,AG822&lt;70),"60-69",AND(AG822&gt;=50,AG822&lt;60),"50-59",AND(AG822&gt;=40,AG822&lt;50),"40-49",AND(AG822&gt;=30,AG822&lt;40),"30-39",AND(AG822&gt;=20,AG822&lt;30),"20-29")</f>
        <v>30-39</v>
      </c>
      <c r="B822" s="1" t="str" cm="1">
        <f t="array" ref="B822">_xlfn.IFS(AO822=1,$AO$1,AP822=1,$AP$1,AQ822=1,$AQ$1,AR822=1,$AR$1,AS822=1,$AS$1)</f>
        <v>Graduation</v>
      </c>
      <c r="C822" s="1" t="str" cm="1">
        <f t="array" ref="C822">_xlfn.IFS(AJ822=1,$AJ$1,AK822=1,$AK$1,AL822=1,$AL$1,AM822=1,$AM$1,AN822=1,$AN$1)</f>
        <v>Together</v>
      </c>
      <c r="D822" s="1">
        <v>0</v>
      </c>
      <c r="E822" s="1">
        <v>1</v>
      </c>
      <c r="F822" s="1" t="str" cm="1">
        <f t="array" ref="F822">_xlfn.IFS(AV822&lt;43783,"1.Low Income",AND(AV822&gt;=43783,AV822&lt;=64856),"2.Mid Income",AV822&gt;64856,"3.High Income")</f>
        <v>3.High Income</v>
      </c>
      <c r="G822" s="1" t="str" cm="1">
        <f t="array" ref="G822">_xlfn.IFS(AU822&lt;=30,"&lt;1 month",AND(AU822&gt;30,AU822&lt;=60),"1-2months",AU822&gt;60,"2months +")</f>
        <v>2months +</v>
      </c>
      <c r="H822" s="1" t="str" cm="1">
        <f t="array" ref="H822">_xlfn.IFS(AT822&lt;5,"&lt;5times",AND(AT822&gt;=5,AT822&lt;=10),"05-10times",AND(AT822&gt;=11,AT822&lt;=15),"11-15times",AT822&gt;=16,"16times or more")</f>
        <v>&lt;5times</v>
      </c>
      <c r="I822" s="1" t="s">
        <v>99</v>
      </c>
      <c r="J822" s="1" t="str">
        <f t="shared" si="25"/>
        <v>7-8 years</v>
      </c>
      <c r="K822" s="2">
        <v>554</v>
      </c>
      <c r="L822" s="2">
        <v>35</v>
      </c>
      <c r="M822" s="2">
        <v>113</v>
      </c>
      <c r="N822" s="2">
        <v>0</v>
      </c>
      <c r="O822" s="2">
        <v>7</v>
      </c>
      <c r="P822" s="2">
        <v>78</v>
      </c>
      <c r="Q822" s="8">
        <v>0</v>
      </c>
      <c r="R822" s="8">
        <v>0</v>
      </c>
      <c r="S822" s="8">
        <v>0</v>
      </c>
      <c r="T822" s="8">
        <v>0</v>
      </c>
      <c r="U822" s="8">
        <v>0</v>
      </c>
      <c r="V822" s="8">
        <v>0</v>
      </c>
      <c r="W822" s="6">
        <v>3</v>
      </c>
      <c r="X822" s="6">
        <v>5</v>
      </c>
      <c r="Y822" s="6">
        <v>3</v>
      </c>
      <c r="Z822" s="6">
        <v>12</v>
      </c>
      <c r="AB822" s="1">
        <v>1117</v>
      </c>
      <c r="AC822" s="1">
        <v>1085</v>
      </c>
      <c r="AD822" s="1">
        <v>0</v>
      </c>
      <c r="AE822" s="1">
        <v>3</v>
      </c>
      <c r="AF822" s="1">
        <v>11</v>
      </c>
      <c r="AG822" s="1">
        <v>38</v>
      </c>
      <c r="AH822" s="1">
        <v>2576</v>
      </c>
      <c r="AI822" s="11">
        <f t="shared" si="24"/>
        <v>7.0575342465753428</v>
      </c>
      <c r="AJ822" s="1">
        <v>0</v>
      </c>
      <c r="AK822" s="1">
        <v>0</v>
      </c>
      <c r="AL822" s="1">
        <v>0</v>
      </c>
      <c r="AM822" s="1">
        <v>1</v>
      </c>
      <c r="AN822" s="1">
        <v>0</v>
      </c>
      <c r="AO822" s="1">
        <v>0</v>
      </c>
      <c r="AP822" s="1">
        <v>0</v>
      </c>
      <c r="AQ822" s="1">
        <v>1</v>
      </c>
      <c r="AR822" s="1">
        <v>0</v>
      </c>
      <c r="AS822" s="1">
        <v>0</v>
      </c>
      <c r="AT822" s="1">
        <v>2</v>
      </c>
      <c r="AU822" s="1">
        <v>73</v>
      </c>
      <c r="AV822" s="1">
        <v>81246</v>
      </c>
    </row>
    <row r="823" spans="1:48" s="1" customFormat="1" x14ac:dyDescent="0.25">
      <c r="A823" s="1" t="str" cm="1">
        <f t="array" ref="A823">_xlfn.IFS(AG823&gt;=70,"70 and Older",AND(AG823&gt;=60,AG823&lt;70),"60-69",AND(AG823&gt;=50,AG823&lt;60),"50-59",AND(AG823&gt;=40,AG823&lt;50),"40-49",AND(AG823&gt;=30,AG823&lt;40),"30-39",AND(AG823&gt;=20,AG823&lt;30),"20-29")</f>
        <v>30-39</v>
      </c>
      <c r="B823" s="1" t="str" cm="1">
        <f t="array" ref="B823">_xlfn.IFS(AO823=1,$AO$1,AP823=1,$AP$1,AQ823=1,$AQ$1,AR823=1,$AR$1,AS823=1,$AS$1)</f>
        <v>Graduation</v>
      </c>
      <c r="C823" s="1" t="str" cm="1">
        <f t="array" ref="C823">_xlfn.IFS(AJ823=1,$AJ$1,AK823=1,$AK$1,AL823=1,$AL$1,AM823=1,$AM$1,AN823=1,$AN$1)</f>
        <v>Together</v>
      </c>
      <c r="D823" s="1">
        <v>0</v>
      </c>
      <c r="E823" s="1">
        <v>1</v>
      </c>
      <c r="F823" s="1" t="str" cm="1">
        <f t="array" ref="F823">_xlfn.IFS(AV823&lt;43783,"1.Low Income",AND(AV823&gt;=43783,AV823&lt;=64856),"2.Mid Income",AV823&gt;64856,"3.High Income")</f>
        <v>3.High Income</v>
      </c>
      <c r="G823" s="1" t="str" cm="1">
        <f t="array" ref="G823">_xlfn.IFS(AU823&lt;=30,"&lt;1 month",AND(AU823&gt;30,AU823&lt;=60),"1-2months",AU823&gt;60,"2months +")</f>
        <v>2months +</v>
      </c>
      <c r="H823" s="1" t="str" cm="1">
        <f t="array" ref="H823">_xlfn.IFS(AT823&lt;5,"&lt;5times",AND(AT823&gt;=5,AT823&lt;=10),"05-10times",AND(AT823&gt;=11,AT823&lt;=15),"11-15times",AT823&gt;=16,"16times or more")</f>
        <v>&lt;5times</v>
      </c>
      <c r="I823" s="1" t="s">
        <v>99</v>
      </c>
      <c r="J823" s="1" t="str">
        <f t="shared" si="25"/>
        <v>7-8 years</v>
      </c>
      <c r="K823" s="2">
        <v>736</v>
      </c>
      <c r="L823" s="2">
        <v>114</v>
      </c>
      <c r="M823" s="2">
        <v>279</v>
      </c>
      <c r="N823" s="2">
        <v>82</v>
      </c>
      <c r="O823" s="2">
        <v>76</v>
      </c>
      <c r="P823" s="2">
        <v>190</v>
      </c>
      <c r="Q823" s="8">
        <v>0</v>
      </c>
      <c r="R823" s="8">
        <v>0</v>
      </c>
      <c r="S823" s="8">
        <v>0</v>
      </c>
      <c r="T823" s="8">
        <v>0</v>
      </c>
      <c r="U823" s="8">
        <v>0</v>
      </c>
      <c r="V823" s="8">
        <v>0</v>
      </c>
      <c r="W823" s="6">
        <v>6</v>
      </c>
      <c r="X823" s="6">
        <v>5</v>
      </c>
      <c r="Y823" s="6">
        <v>6</v>
      </c>
      <c r="Z823" s="6">
        <v>8</v>
      </c>
      <c r="AB823" s="1">
        <v>1117</v>
      </c>
      <c r="AC823" s="1">
        <v>1085</v>
      </c>
      <c r="AD823" s="1">
        <v>0</v>
      </c>
      <c r="AE823" s="1">
        <v>3</v>
      </c>
      <c r="AF823" s="1">
        <v>11</v>
      </c>
      <c r="AG823" s="1">
        <v>38</v>
      </c>
      <c r="AH823" s="1">
        <v>2576</v>
      </c>
      <c r="AI823" s="11">
        <f t="shared" si="24"/>
        <v>7.0575342465753428</v>
      </c>
      <c r="AJ823" s="1">
        <v>0</v>
      </c>
      <c r="AK823" s="1">
        <v>0</v>
      </c>
      <c r="AL823" s="1">
        <v>0</v>
      </c>
      <c r="AM823" s="1">
        <v>1</v>
      </c>
      <c r="AN823" s="1">
        <v>0</v>
      </c>
      <c r="AO823" s="1">
        <v>0</v>
      </c>
      <c r="AP823" s="1">
        <v>0</v>
      </c>
      <c r="AQ823" s="1">
        <v>1</v>
      </c>
      <c r="AR823" s="1">
        <v>0</v>
      </c>
      <c r="AS823" s="1">
        <v>0</v>
      </c>
      <c r="AT823" s="1">
        <v>2</v>
      </c>
      <c r="AU823" s="1">
        <v>98</v>
      </c>
      <c r="AV823" s="1">
        <v>81217</v>
      </c>
    </row>
    <row r="824" spans="1:48" s="1" customFormat="1" x14ac:dyDescent="0.25">
      <c r="A824" s="1" t="str" cm="1">
        <f t="array" ref="A824">_xlfn.IFS(AG824&gt;=70,"70 and Older",AND(AG824&gt;=60,AG824&lt;70),"60-69",AND(AG824&gt;=50,AG824&lt;60),"50-59",AND(AG824&gt;=40,AG824&lt;50),"40-49",AND(AG824&gt;=30,AG824&lt;40),"30-39",AND(AG824&gt;=20,AG824&lt;30),"20-29")</f>
        <v>50-59</v>
      </c>
      <c r="B824" s="1" t="str" cm="1">
        <f t="array" ref="B824">_xlfn.IFS(AO824=1,$AO$1,AP824=1,$AP$1,AQ824=1,$AQ$1,AR824=1,$AR$1,AS824=1,$AS$1)</f>
        <v>PhD</v>
      </c>
      <c r="C824" s="1" t="str" cm="1">
        <f t="array" ref="C824">_xlfn.IFS(AJ824=1,$AJ$1,AK824=1,$AK$1,AL824=1,$AL$1,AM824=1,$AM$1,AN824=1,$AN$1)</f>
        <v>Divorced</v>
      </c>
      <c r="D824" s="1">
        <v>0</v>
      </c>
      <c r="E824" s="1">
        <v>0</v>
      </c>
      <c r="F824" s="1" t="str" cm="1">
        <f t="array" ref="F824">_xlfn.IFS(AV824&lt;43783,"1.Low Income",AND(AV824&gt;=43783,AV824&lt;=64856),"2.Mid Income",AV824&gt;64856,"3.High Income")</f>
        <v>3.High Income</v>
      </c>
      <c r="G824" s="1" t="str" cm="1">
        <f t="array" ref="G824">_xlfn.IFS(AU824&lt;=30,"&lt;1 month",AND(AU824&gt;30,AU824&lt;=60),"1-2months",AU824&gt;60,"2months +")</f>
        <v>2months +</v>
      </c>
      <c r="H824" s="1" t="str" cm="1">
        <f t="array" ref="H824">_xlfn.IFS(AT824&lt;5,"&lt;5times",AND(AT824&gt;=5,AT824&lt;=10),"05-10times",AND(AT824&gt;=11,AT824&lt;=15),"11-15times",AT824&gt;=16,"16times or more")</f>
        <v>&lt;5times</v>
      </c>
      <c r="I824" s="1" t="s">
        <v>99</v>
      </c>
      <c r="J824" s="1" t="str">
        <f t="shared" si="25"/>
        <v>7-8 years</v>
      </c>
      <c r="K824" s="2">
        <v>712</v>
      </c>
      <c r="L824" s="2">
        <v>50</v>
      </c>
      <c r="M824" s="2">
        <v>420</v>
      </c>
      <c r="N824" s="2">
        <v>65</v>
      </c>
      <c r="O824" s="2">
        <v>38</v>
      </c>
      <c r="P824" s="2">
        <v>38</v>
      </c>
      <c r="Q824" s="8">
        <v>0</v>
      </c>
      <c r="R824" s="8">
        <v>0</v>
      </c>
      <c r="S824" s="8">
        <v>0</v>
      </c>
      <c r="T824" s="8">
        <v>0</v>
      </c>
      <c r="U824" s="8">
        <v>0</v>
      </c>
      <c r="V824" s="8">
        <v>1</v>
      </c>
      <c r="W824" s="6">
        <v>1</v>
      </c>
      <c r="X824" s="6">
        <v>8</v>
      </c>
      <c r="Y824" s="6">
        <v>4</v>
      </c>
      <c r="Z824" s="6">
        <v>7</v>
      </c>
      <c r="AB824" s="1">
        <v>1087</v>
      </c>
      <c r="AC824" s="1">
        <v>1001</v>
      </c>
      <c r="AD824" s="1">
        <v>0</v>
      </c>
      <c r="AE824" s="1">
        <v>3</v>
      </c>
      <c r="AF824" s="1">
        <v>11</v>
      </c>
      <c r="AG824" s="1">
        <v>52</v>
      </c>
      <c r="AH824" s="1">
        <v>2576</v>
      </c>
      <c r="AI824" s="11">
        <f t="shared" si="24"/>
        <v>7.0575342465753428</v>
      </c>
      <c r="AJ824" s="1">
        <v>1</v>
      </c>
      <c r="AK824" s="1">
        <v>0</v>
      </c>
      <c r="AL824" s="1">
        <v>0</v>
      </c>
      <c r="AM824" s="1">
        <v>0</v>
      </c>
      <c r="AN824" s="1">
        <v>0</v>
      </c>
      <c r="AO824" s="1">
        <v>0</v>
      </c>
      <c r="AP824" s="1">
        <v>0</v>
      </c>
      <c r="AQ824" s="1">
        <v>0</v>
      </c>
      <c r="AR824" s="1">
        <v>0</v>
      </c>
      <c r="AS824" s="1">
        <v>1</v>
      </c>
      <c r="AT824" s="1">
        <v>2</v>
      </c>
      <c r="AU824" s="1">
        <v>91</v>
      </c>
      <c r="AV824" s="1">
        <v>79632</v>
      </c>
    </row>
    <row r="825" spans="1:48" s="1" customFormat="1" x14ac:dyDescent="0.25">
      <c r="A825" s="1" t="str" cm="1">
        <f t="array" ref="A825">_xlfn.IFS(AG825&gt;=70,"70 and Older",AND(AG825&gt;=60,AG825&lt;70),"60-69",AND(AG825&gt;=50,AG825&lt;60),"50-59",AND(AG825&gt;=40,AG825&lt;50),"40-49",AND(AG825&gt;=30,AG825&lt;40),"30-39",AND(AG825&gt;=20,AG825&lt;30),"20-29")</f>
        <v>30-39</v>
      </c>
      <c r="B825" s="1" t="str" cm="1">
        <f t="array" ref="B825">_xlfn.IFS(AO825=1,$AO$1,AP825=1,$AP$1,AQ825=1,$AQ$1,AR825=1,$AR$1,AS825=1,$AS$1)</f>
        <v>PhD</v>
      </c>
      <c r="C825" s="1" t="str" cm="1">
        <f t="array" ref="C825">_xlfn.IFS(AJ825=1,$AJ$1,AK825=1,$AK$1,AL825=1,$AL$1,AM825=1,$AM$1,AN825=1,$AN$1)</f>
        <v>Married</v>
      </c>
      <c r="D825" s="1">
        <v>0</v>
      </c>
      <c r="E825" s="1">
        <v>0</v>
      </c>
      <c r="F825" s="1" t="str" cm="1">
        <f t="array" ref="F825">_xlfn.IFS(AV825&lt;43783,"1.Low Income",AND(AV825&gt;=43783,AV825&lt;=64856),"2.Mid Income",AV825&gt;64856,"3.High Income")</f>
        <v>2.Mid Income</v>
      </c>
      <c r="G825" s="1" t="str" cm="1">
        <f t="array" ref="G825">_xlfn.IFS(AU825&lt;=30,"&lt;1 month",AND(AU825&gt;30,AU825&lt;=60),"1-2months",AU825&gt;60,"2months +")</f>
        <v>2months +</v>
      </c>
      <c r="H825" s="1" t="str" cm="1">
        <f t="array" ref="H825">_xlfn.IFS(AT825&lt;5,"&lt;5times",AND(AT825&gt;=5,AT825&lt;=10),"05-10times",AND(AT825&gt;=11,AT825&lt;=15),"11-15times",AT825&gt;=16,"16times or more")</f>
        <v>&lt;5times</v>
      </c>
      <c r="I825" s="1" t="s">
        <v>99</v>
      </c>
      <c r="J825" s="1" t="str">
        <f t="shared" si="25"/>
        <v>7-8 years</v>
      </c>
      <c r="K825" s="2">
        <v>1</v>
      </c>
      <c r="L825" s="2">
        <v>5</v>
      </c>
      <c r="M825" s="2">
        <v>3</v>
      </c>
      <c r="N825" s="2">
        <v>7</v>
      </c>
      <c r="O825" s="2">
        <v>4</v>
      </c>
      <c r="P825" s="2">
        <v>8</v>
      </c>
      <c r="Q825" s="8">
        <v>0</v>
      </c>
      <c r="R825" s="8">
        <v>0</v>
      </c>
      <c r="S825" s="8">
        <v>0</v>
      </c>
      <c r="T825" s="8">
        <v>0</v>
      </c>
      <c r="U825" s="8">
        <v>0</v>
      </c>
      <c r="V825" s="8">
        <v>0</v>
      </c>
      <c r="W825" s="6">
        <v>1</v>
      </c>
      <c r="X825" s="6">
        <v>1</v>
      </c>
      <c r="Y825" s="6">
        <v>0</v>
      </c>
      <c r="Z825" s="6">
        <v>2</v>
      </c>
      <c r="AB825" s="1">
        <v>146</v>
      </c>
      <c r="AC825" s="1">
        <v>123</v>
      </c>
      <c r="AD825" s="1">
        <v>0</v>
      </c>
      <c r="AE825" s="1">
        <v>3</v>
      </c>
      <c r="AF825" s="1">
        <v>11</v>
      </c>
      <c r="AG825" s="1">
        <v>35</v>
      </c>
      <c r="AH825" s="1">
        <v>2576</v>
      </c>
      <c r="AI825" s="11">
        <f t="shared" si="24"/>
        <v>7.0575342465753428</v>
      </c>
      <c r="AJ825" s="1">
        <v>0</v>
      </c>
      <c r="AK825" s="1">
        <v>1</v>
      </c>
      <c r="AL825" s="1">
        <v>0</v>
      </c>
      <c r="AM825" s="1">
        <v>0</v>
      </c>
      <c r="AN825" s="1">
        <v>0</v>
      </c>
      <c r="AO825" s="1">
        <v>0</v>
      </c>
      <c r="AP825" s="1">
        <v>0</v>
      </c>
      <c r="AQ825" s="1">
        <v>0</v>
      </c>
      <c r="AR825" s="1">
        <v>0</v>
      </c>
      <c r="AS825" s="1">
        <v>1</v>
      </c>
      <c r="AT825" s="1">
        <v>4</v>
      </c>
      <c r="AU825" s="1">
        <v>95</v>
      </c>
      <c r="AV825" s="1">
        <v>64722</v>
      </c>
    </row>
    <row r="826" spans="1:48" s="1" customFormat="1" x14ac:dyDescent="0.25">
      <c r="A826" s="1" t="str" cm="1">
        <f t="array" ref="A826">_xlfn.IFS(AG826&gt;=70,"70 and Older",AND(AG826&gt;=60,AG826&lt;70),"60-69",AND(AG826&gt;=50,AG826&lt;60),"50-59",AND(AG826&gt;=40,AG826&lt;50),"40-49",AND(AG826&gt;=30,AG826&lt;40),"30-39",AND(AG826&gt;=20,AG826&lt;30),"20-29")</f>
        <v>50-59</v>
      </c>
      <c r="B826" s="1" t="str" cm="1">
        <f t="array" ref="B826">_xlfn.IFS(AO826=1,$AO$1,AP826=1,$AP$1,AQ826=1,$AQ$1,AR826=1,$AR$1,AS826=1,$AS$1)</f>
        <v>PhD</v>
      </c>
      <c r="C826" s="1" t="str" cm="1">
        <f t="array" ref="C826">_xlfn.IFS(AJ826=1,$AJ$1,AK826=1,$AK$1,AL826=1,$AL$1,AM826=1,$AM$1,AN826=1,$AN$1)</f>
        <v>Single</v>
      </c>
      <c r="D826" s="1">
        <v>0</v>
      </c>
      <c r="E826" s="1">
        <v>1</v>
      </c>
      <c r="F826" s="1" t="str" cm="1">
        <f t="array" ref="F826">_xlfn.IFS(AV826&lt;43783,"1.Low Income",AND(AV826&gt;=43783,AV826&lt;=64856),"2.Mid Income",AV826&gt;64856,"3.High Income")</f>
        <v>3.High Income</v>
      </c>
      <c r="G826" s="1" t="str" cm="1">
        <f t="array" ref="G826">_xlfn.IFS(AU826&lt;=30,"&lt;1 month",AND(AU826&gt;30,AU826&lt;=60),"1-2months",AU826&gt;60,"2months +")</f>
        <v>2months +</v>
      </c>
      <c r="H826" s="1" t="str" cm="1">
        <f t="array" ref="H826">_xlfn.IFS(AT826&lt;5,"&lt;5times",AND(AT826&gt;=5,AT826&lt;=10),"05-10times",AND(AT826&gt;=11,AT826&lt;=15),"11-15times",AT826&gt;=16,"16times or more")</f>
        <v>&lt;5times</v>
      </c>
      <c r="I826" s="1" t="s">
        <v>99</v>
      </c>
      <c r="J826" s="1" t="str">
        <f t="shared" si="25"/>
        <v>7-8 years</v>
      </c>
      <c r="K826" s="2">
        <v>215</v>
      </c>
      <c r="L826" s="2">
        <v>63</v>
      </c>
      <c r="M826" s="2">
        <v>507</v>
      </c>
      <c r="N826" s="2">
        <v>231</v>
      </c>
      <c r="O826" s="2">
        <v>31</v>
      </c>
      <c r="P826" s="2">
        <v>190</v>
      </c>
      <c r="Q826" s="8">
        <v>0</v>
      </c>
      <c r="R826" s="8">
        <v>0</v>
      </c>
      <c r="S826" s="8">
        <v>0</v>
      </c>
      <c r="T826" s="8">
        <v>0</v>
      </c>
      <c r="U826" s="8">
        <v>0</v>
      </c>
      <c r="V826" s="8">
        <v>0</v>
      </c>
      <c r="W826" s="6">
        <v>1</v>
      </c>
      <c r="X826" s="6">
        <v>8</v>
      </c>
      <c r="Y826" s="6">
        <v>4</v>
      </c>
      <c r="Z826" s="6">
        <v>7</v>
      </c>
      <c r="AB826" s="1">
        <v>1672</v>
      </c>
      <c r="AC826" s="1">
        <v>1656</v>
      </c>
      <c r="AD826" s="1">
        <v>4</v>
      </c>
      <c r="AE826" s="1">
        <v>3</v>
      </c>
      <c r="AF826" s="1">
        <v>11</v>
      </c>
      <c r="AG826" s="1">
        <v>59</v>
      </c>
      <c r="AH826" s="1">
        <v>2575</v>
      </c>
      <c r="AI826" s="11">
        <f t="shared" si="24"/>
        <v>7.0547945205479454</v>
      </c>
      <c r="AJ826" s="1">
        <v>0</v>
      </c>
      <c r="AK826" s="1">
        <v>0</v>
      </c>
      <c r="AL826" s="1">
        <v>1</v>
      </c>
      <c r="AM826" s="1">
        <v>0</v>
      </c>
      <c r="AN826" s="1">
        <v>0</v>
      </c>
      <c r="AO826" s="1">
        <v>0</v>
      </c>
      <c r="AP826" s="1">
        <v>0</v>
      </c>
      <c r="AQ826" s="1">
        <v>0</v>
      </c>
      <c r="AR826" s="1">
        <v>0</v>
      </c>
      <c r="AS826" s="1">
        <v>1</v>
      </c>
      <c r="AT826" s="1">
        <v>2</v>
      </c>
      <c r="AU826" s="1">
        <v>79</v>
      </c>
      <c r="AV826" s="1">
        <v>82347</v>
      </c>
    </row>
    <row r="827" spans="1:48" s="1" customFormat="1" x14ac:dyDescent="0.25">
      <c r="A827" s="1" t="str" cm="1">
        <f t="array" ref="A827">_xlfn.IFS(AG827&gt;=70,"70 and Older",AND(AG827&gt;=60,AG827&lt;70),"60-69",AND(AG827&gt;=50,AG827&lt;60),"50-59",AND(AG827&gt;=40,AG827&lt;50),"40-49",AND(AG827&gt;=30,AG827&lt;40),"30-39",AND(AG827&gt;=20,AG827&lt;30),"20-29")</f>
        <v>50-59</v>
      </c>
      <c r="B827" s="1" t="str" cm="1">
        <f t="array" ref="B827">_xlfn.IFS(AO827=1,$AO$1,AP827=1,$AP$1,AQ827=1,$AQ$1,AR827=1,$AR$1,AS827=1,$AS$1)</f>
        <v>PhD</v>
      </c>
      <c r="C827" s="1" t="str" cm="1">
        <f t="array" ref="C827">_xlfn.IFS(AJ827=1,$AJ$1,AK827=1,$AK$1,AL827=1,$AL$1,AM827=1,$AM$1,AN827=1,$AN$1)</f>
        <v>Married</v>
      </c>
      <c r="D827" s="1">
        <v>1</v>
      </c>
      <c r="E827" s="1">
        <v>0</v>
      </c>
      <c r="F827" s="1" t="str" cm="1">
        <f t="array" ref="F827">_xlfn.IFS(AV827&lt;43783,"1.Low Income",AND(AV827&gt;=43783,AV827&lt;=64856),"2.Mid Income",AV827&gt;64856,"3.High Income")</f>
        <v>3.High Income</v>
      </c>
      <c r="G827" s="1" t="str" cm="1">
        <f t="array" ref="G827">_xlfn.IFS(AU827&lt;=30,"&lt;1 month",AND(AU827&gt;30,AU827&lt;=60),"1-2months",AU827&gt;60,"2months +")</f>
        <v>2months +</v>
      </c>
      <c r="H827" s="1" t="str" cm="1">
        <f t="array" ref="H827">_xlfn.IFS(AT827&lt;5,"&lt;5times",AND(AT827&gt;=5,AT827&lt;=10),"05-10times",AND(AT827&gt;=11,AT827&lt;=15),"11-15times",AT827&gt;=16,"16times or more")</f>
        <v>&lt;5times</v>
      </c>
      <c r="I827" s="1" t="s">
        <v>99</v>
      </c>
      <c r="J827" s="1" t="str">
        <f t="shared" si="25"/>
        <v>7-8 years</v>
      </c>
      <c r="K827" s="2">
        <v>10</v>
      </c>
      <c r="L827" s="2">
        <v>14</v>
      </c>
      <c r="M827" s="2">
        <v>29</v>
      </c>
      <c r="N827" s="2">
        <v>4</v>
      </c>
      <c r="O827" s="2">
        <v>2</v>
      </c>
      <c r="P827" s="2">
        <v>36</v>
      </c>
      <c r="Q827" s="8">
        <v>0</v>
      </c>
      <c r="R827" s="8">
        <v>0</v>
      </c>
      <c r="S827" s="8">
        <v>0</v>
      </c>
      <c r="T827" s="8">
        <v>0</v>
      </c>
      <c r="U827" s="8">
        <v>0</v>
      </c>
      <c r="V827" s="8">
        <v>0</v>
      </c>
      <c r="W827" s="6">
        <v>3</v>
      </c>
      <c r="X827" s="6">
        <v>2</v>
      </c>
      <c r="Y827" s="6">
        <v>1</v>
      </c>
      <c r="Z827" s="6">
        <v>4</v>
      </c>
      <c r="AB827" s="1">
        <v>32</v>
      </c>
      <c r="AC827" s="1">
        <v>30</v>
      </c>
      <c r="AD827" s="1">
        <v>0</v>
      </c>
      <c r="AE827" s="1">
        <v>3</v>
      </c>
      <c r="AF827" s="1">
        <v>11</v>
      </c>
      <c r="AG827" s="1">
        <v>52</v>
      </c>
      <c r="AH827" s="1">
        <v>2575</v>
      </c>
      <c r="AI827" s="11">
        <f t="shared" si="24"/>
        <v>7.0547945205479454</v>
      </c>
      <c r="AJ827" s="1">
        <v>0</v>
      </c>
      <c r="AK827" s="1">
        <v>1</v>
      </c>
      <c r="AL827" s="1">
        <v>0</v>
      </c>
      <c r="AM827" s="1">
        <v>0</v>
      </c>
      <c r="AN827" s="1">
        <v>0</v>
      </c>
      <c r="AO827" s="1">
        <v>0</v>
      </c>
      <c r="AP827" s="1">
        <v>0</v>
      </c>
      <c r="AQ827" s="1">
        <v>0</v>
      </c>
      <c r="AR827" s="1">
        <v>0</v>
      </c>
      <c r="AS827" s="1">
        <v>1</v>
      </c>
      <c r="AT827" s="1">
        <v>2</v>
      </c>
      <c r="AU827" s="1">
        <v>83</v>
      </c>
      <c r="AV827" s="1">
        <v>76445</v>
      </c>
    </row>
    <row r="828" spans="1:48" s="1" customFormat="1" x14ac:dyDescent="0.25">
      <c r="A828" s="1" t="str" cm="1">
        <f t="array" ref="A828">_xlfn.IFS(AG828&gt;=70,"70 and Older",AND(AG828&gt;=60,AG828&lt;70),"60-69",AND(AG828&gt;=50,AG828&lt;60),"50-59",AND(AG828&gt;=40,AG828&lt;50),"40-49",AND(AG828&gt;=30,AG828&lt;40),"30-39",AND(AG828&gt;=20,AG828&lt;30),"20-29")</f>
        <v>70 and Older</v>
      </c>
      <c r="B828" s="1" t="str" cm="1">
        <f t="array" ref="B828">_xlfn.IFS(AO828=1,$AO$1,AP828=1,$AP$1,AQ828=1,$AQ$1,AR828=1,$AR$1,AS828=1,$AS$1)</f>
        <v>PhD</v>
      </c>
      <c r="C828" s="1" t="str" cm="1">
        <f t="array" ref="C828">_xlfn.IFS(AJ828=1,$AJ$1,AK828=1,$AK$1,AL828=1,$AL$1,AM828=1,$AM$1,AN828=1,$AN$1)</f>
        <v>Married</v>
      </c>
      <c r="D828" s="1">
        <v>0</v>
      </c>
      <c r="E828" s="1">
        <v>1</v>
      </c>
      <c r="F828" s="1" t="str" cm="1">
        <f t="array" ref="F828">_xlfn.IFS(AV828&lt;43783,"1.Low Income",AND(AV828&gt;=43783,AV828&lt;=64856),"2.Mid Income",AV828&gt;64856,"3.High Income")</f>
        <v>2.Mid Income</v>
      </c>
      <c r="G828" s="1" t="str" cm="1">
        <f t="array" ref="G828">_xlfn.IFS(AU828&lt;=30,"&lt;1 month",AND(AU828&gt;30,AU828&lt;=60),"1-2months",AU828&gt;60,"2months +")</f>
        <v>2months +</v>
      </c>
      <c r="H828" s="1" t="str" cm="1">
        <f t="array" ref="H828">_xlfn.IFS(AT828&lt;5,"&lt;5times",AND(AT828&gt;=5,AT828&lt;=10),"05-10times",AND(AT828&gt;=11,AT828&lt;=15),"11-15times",AT828&gt;=16,"16times or more")</f>
        <v>05-10times</v>
      </c>
      <c r="I828" s="1" t="s">
        <v>99</v>
      </c>
      <c r="J828" s="1" t="str">
        <f t="shared" si="25"/>
        <v>7-8 years</v>
      </c>
      <c r="K828" s="2">
        <v>787</v>
      </c>
      <c r="L828" s="2">
        <v>20</v>
      </c>
      <c r="M828" s="2">
        <v>204</v>
      </c>
      <c r="N828" s="2">
        <v>0</v>
      </c>
      <c r="O828" s="2">
        <v>0</v>
      </c>
      <c r="P828" s="2">
        <v>92</v>
      </c>
      <c r="Q828" s="8">
        <v>0</v>
      </c>
      <c r="R828" s="8">
        <v>0</v>
      </c>
      <c r="S828" s="8">
        <v>0</v>
      </c>
      <c r="T828" s="8">
        <v>0</v>
      </c>
      <c r="U828" s="8">
        <v>0</v>
      </c>
      <c r="V828" s="8">
        <v>0</v>
      </c>
      <c r="W828" s="6">
        <v>3</v>
      </c>
      <c r="X828" s="6">
        <v>2</v>
      </c>
      <c r="Y828" s="6">
        <v>2</v>
      </c>
      <c r="Z828" s="6">
        <v>11</v>
      </c>
      <c r="AB828" s="1">
        <v>38</v>
      </c>
      <c r="AC828" s="1">
        <v>38</v>
      </c>
      <c r="AD828" s="1">
        <v>0</v>
      </c>
      <c r="AE828" s="1">
        <v>3</v>
      </c>
      <c r="AF828" s="1">
        <v>11</v>
      </c>
      <c r="AG828" s="1">
        <v>70</v>
      </c>
      <c r="AH828" s="1">
        <v>2575</v>
      </c>
      <c r="AI828" s="11">
        <f t="shared" si="24"/>
        <v>7.0547945205479454</v>
      </c>
      <c r="AJ828" s="1">
        <v>0</v>
      </c>
      <c r="AK828" s="1">
        <v>1</v>
      </c>
      <c r="AL828" s="1">
        <v>0</v>
      </c>
      <c r="AM828" s="1">
        <v>0</v>
      </c>
      <c r="AN828" s="1">
        <v>0</v>
      </c>
      <c r="AO828" s="1">
        <v>0</v>
      </c>
      <c r="AP828" s="1">
        <v>0</v>
      </c>
      <c r="AQ828" s="1">
        <v>0</v>
      </c>
      <c r="AR828" s="1">
        <v>0</v>
      </c>
      <c r="AS828" s="1">
        <v>1</v>
      </c>
      <c r="AT828" s="1">
        <v>5</v>
      </c>
      <c r="AU828" s="1">
        <v>95</v>
      </c>
      <c r="AV828" s="1">
        <v>62807</v>
      </c>
    </row>
    <row r="829" spans="1:48" s="1" customFormat="1" x14ac:dyDescent="0.25">
      <c r="A829" s="1" t="str" cm="1">
        <f t="array" ref="A829">_xlfn.IFS(AG829&gt;=70,"70 and Older",AND(AG829&gt;=60,AG829&lt;70),"60-69",AND(AG829&gt;=50,AG829&lt;60),"50-59",AND(AG829&gt;=40,AG829&lt;50),"40-49",AND(AG829&gt;=30,AG829&lt;40),"30-39",AND(AG829&gt;=20,AG829&lt;30),"20-29")</f>
        <v>60-69</v>
      </c>
      <c r="B829" s="1" t="str" cm="1">
        <f t="array" ref="B829">_xlfn.IFS(AO829=1,$AO$1,AP829=1,$AP$1,AQ829=1,$AQ$1,AR829=1,$AR$1,AS829=1,$AS$1)</f>
        <v>Master</v>
      </c>
      <c r="C829" s="1" t="str" cm="1">
        <f t="array" ref="C829">_xlfn.IFS(AJ829=1,$AJ$1,AK829=1,$AK$1,AL829=1,$AL$1,AM829=1,$AM$1,AN829=1,$AN$1)</f>
        <v>Divorced</v>
      </c>
      <c r="D829" s="1">
        <v>1</v>
      </c>
      <c r="E829" s="1">
        <v>1</v>
      </c>
      <c r="F829" s="1" t="str" cm="1">
        <f t="array" ref="F829">_xlfn.IFS(AV829&lt;43783,"1.Low Income",AND(AV829&gt;=43783,AV829&lt;=64856),"2.Mid Income",AV829&gt;64856,"3.High Income")</f>
        <v>3.High Income</v>
      </c>
      <c r="G829" s="1" t="str" cm="1">
        <f t="array" ref="G829">_xlfn.IFS(AU829&lt;=30,"&lt;1 month",AND(AU829&gt;30,AU829&lt;=60),"1-2months",AU829&gt;60,"2months +")</f>
        <v>1-2months</v>
      </c>
      <c r="H829" s="1" t="str" cm="1">
        <f t="array" ref="H829">_xlfn.IFS(AT829&lt;5,"&lt;5times",AND(AT829&gt;=5,AT829&lt;=10),"05-10times",AND(AT829&gt;=11,AT829&lt;=15),"11-15times",AT829&gt;=16,"16times or more")</f>
        <v>&lt;5times</v>
      </c>
      <c r="I829" s="1" t="s">
        <v>99</v>
      </c>
      <c r="J829" s="1" t="str">
        <f t="shared" si="25"/>
        <v>7-8 years</v>
      </c>
      <c r="K829" s="2">
        <v>8</v>
      </c>
      <c r="L829" s="2">
        <v>0</v>
      </c>
      <c r="M829" s="2">
        <v>14</v>
      </c>
      <c r="N829" s="2">
        <v>2</v>
      </c>
      <c r="O829" s="2">
        <v>3</v>
      </c>
      <c r="P829" s="2">
        <v>7</v>
      </c>
      <c r="Q829" s="8">
        <v>0</v>
      </c>
      <c r="R829" s="8">
        <v>0</v>
      </c>
      <c r="S829" s="8">
        <v>0</v>
      </c>
      <c r="T829" s="8">
        <v>0</v>
      </c>
      <c r="U829" s="8">
        <v>0</v>
      </c>
      <c r="V829" s="8">
        <v>0</v>
      </c>
      <c r="W829" s="6">
        <v>1</v>
      </c>
      <c r="X829" s="6">
        <v>1</v>
      </c>
      <c r="Y829" s="6">
        <v>0</v>
      </c>
      <c r="Z829" s="6">
        <v>3</v>
      </c>
      <c r="AB829" s="1">
        <v>17</v>
      </c>
      <c r="AC829" s="1">
        <v>14</v>
      </c>
      <c r="AD829" s="1">
        <v>0</v>
      </c>
      <c r="AE829" s="1">
        <v>3</v>
      </c>
      <c r="AF829" s="1">
        <v>11</v>
      </c>
      <c r="AG829" s="1">
        <v>60</v>
      </c>
      <c r="AH829" s="1">
        <v>2574</v>
      </c>
      <c r="AI829" s="11">
        <f t="shared" si="24"/>
        <v>7.0520547945205481</v>
      </c>
      <c r="AJ829" s="1">
        <v>1</v>
      </c>
      <c r="AK829" s="1">
        <v>0</v>
      </c>
      <c r="AL829" s="1">
        <v>0</v>
      </c>
      <c r="AM829" s="1">
        <v>0</v>
      </c>
      <c r="AN829" s="1">
        <v>0</v>
      </c>
      <c r="AO829" s="1">
        <v>0</v>
      </c>
      <c r="AP829" s="1">
        <v>0</v>
      </c>
      <c r="AQ829" s="1">
        <v>0</v>
      </c>
      <c r="AR829" s="1">
        <v>1</v>
      </c>
      <c r="AS829" s="1">
        <v>0</v>
      </c>
      <c r="AT829" s="1">
        <v>3</v>
      </c>
      <c r="AU829" s="1">
        <v>50</v>
      </c>
      <c r="AV829" s="1">
        <v>72905</v>
      </c>
    </row>
    <row r="830" spans="1:48" s="1" customFormat="1" x14ac:dyDescent="0.25">
      <c r="A830" s="1" t="str" cm="1">
        <f t="array" ref="A830">_xlfn.IFS(AG830&gt;=70,"70 and Older",AND(AG830&gt;=60,AG830&lt;70),"60-69",AND(AG830&gt;=50,AG830&lt;60),"50-59",AND(AG830&gt;=40,AG830&lt;50),"40-49",AND(AG830&gt;=30,AG830&lt;40),"30-39",AND(AG830&gt;=20,AG830&lt;30),"20-29")</f>
        <v>40-49</v>
      </c>
      <c r="B830" s="1" t="str" cm="1">
        <f t="array" ref="B830">_xlfn.IFS(AO830=1,$AO$1,AP830=1,$AP$1,AQ830=1,$AQ$1,AR830=1,$AR$1,AS830=1,$AS$1)</f>
        <v>PhD</v>
      </c>
      <c r="C830" s="1" t="str" cm="1">
        <f t="array" ref="C830">_xlfn.IFS(AJ830=1,$AJ$1,AK830=1,$AK$1,AL830=1,$AL$1,AM830=1,$AM$1,AN830=1,$AN$1)</f>
        <v>Single</v>
      </c>
      <c r="D830" s="1">
        <v>1</v>
      </c>
      <c r="E830" s="1">
        <v>1</v>
      </c>
      <c r="F830" s="1" t="str" cm="1">
        <f t="array" ref="F830">_xlfn.IFS(AV830&lt;43783,"1.Low Income",AND(AV830&gt;=43783,AV830&lt;=64856),"2.Mid Income",AV830&gt;64856,"3.High Income")</f>
        <v>3.High Income</v>
      </c>
      <c r="G830" s="1" t="str" cm="1">
        <f t="array" ref="G830">_xlfn.IFS(AU830&lt;=30,"&lt;1 month",AND(AU830&gt;30,AU830&lt;=60),"1-2months",AU830&gt;60,"2months +")</f>
        <v>&lt;1 month</v>
      </c>
      <c r="H830" s="1" t="str" cm="1">
        <f t="array" ref="H830">_xlfn.IFS(AT830&lt;5,"&lt;5times",AND(AT830&gt;=5,AT830&lt;=10),"05-10times",AND(AT830&gt;=11,AT830&lt;=15),"11-15times",AT830&gt;=16,"16times or more")</f>
        <v>&lt;5times</v>
      </c>
      <c r="I830" s="1" t="s">
        <v>99</v>
      </c>
      <c r="J830" s="1" t="str">
        <f t="shared" si="25"/>
        <v>7-8 years</v>
      </c>
      <c r="K830" s="2">
        <v>15</v>
      </c>
      <c r="L830" s="2">
        <v>8</v>
      </c>
      <c r="M830" s="2">
        <v>16</v>
      </c>
      <c r="N830" s="2">
        <v>11</v>
      </c>
      <c r="O830" s="2">
        <v>5</v>
      </c>
      <c r="P830" s="2">
        <v>22</v>
      </c>
      <c r="Q830" s="8">
        <v>0</v>
      </c>
      <c r="R830" s="8">
        <v>0</v>
      </c>
      <c r="S830" s="8">
        <v>0</v>
      </c>
      <c r="T830" s="8">
        <v>0</v>
      </c>
      <c r="U830" s="8">
        <v>0</v>
      </c>
      <c r="V830" s="8">
        <v>0</v>
      </c>
      <c r="W830" s="6">
        <v>4</v>
      </c>
      <c r="X830" s="6">
        <v>2</v>
      </c>
      <c r="Y830" s="6">
        <v>0</v>
      </c>
      <c r="Z830" s="6">
        <v>4</v>
      </c>
      <c r="AB830" s="1">
        <v>52</v>
      </c>
      <c r="AC830" s="1">
        <v>18</v>
      </c>
      <c r="AD830" s="1">
        <v>1</v>
      </c>
      <c r="AE830" s="1">
        <v>3</v>
      </c>
      <c r="AF830" s="1">
        <v>11</v>
      </c>
      <c r="AG830" s="1">
        <v>42</v>
      </c>
      <c r="AH830" s="1">
        <v>2574</v>
      </c>
      <c r="AI830" s="11">
        <f t="shared" si="24"/>
        <v>7.0520547945205481</v>
      </c>
      <c r="AJ830" s="1">
        <v>0</v>
      </c>
      <c r="AK830" s="1">
        <v>0</v>
      </c>
      <c r="AL830" s="1">
        <v>1</v>
      </c>
      <c r="AM830" s="1">
        <v>0</v>
      </c>
      <c r="AN830" s="1">
        <v>0</v>
      </c>
      <c r="AO830" s="1">
        <v>0</v>
      </c>
      <c r="AP830" s="1">
        <v>0</v>
      </c>
      <c r="AQ830" s="1">
        <v>0</v>
      </c>
      <c r="AR830" s="1">
        <v>0</v>
      </c>
      <c r="AS830" s="1">
        <v>1</v>
      </c>
      <c r="AT830" s="1">
        <v>4</v>
      </c>
      <c r="AU830" s="1">
        <v>23</v>
      </c>
      <c r="AV830" s="1">
        <v>69063</v>
      </c>
    </row>
    <row r="831" spans="1:48" s="1" customFormat="1" x14ac:dyDescent="0.25">
      <c r="A831" s="1" t="str" cm="1">
        <f t="array" ref="A831">_xlfn.IFS(AG831&gt;=70,"70 and Older",AND(AG831&gt;=60,AG831&lt;70),"60-69",AND(AG831&gt;=50,AG831&lt;60),"50-59",AND(AG831&gt;=40,AG831&lt;50),"40-49",AND(AG831&gt;=30,AG831&lt;40),"30-39",AND(AG831&gt;=20,AG831&lt;30),"20-29")</f>
        <v>50-59</v>
      </c>
      <c r="B831" s="1" t="str" cm="1">
        <f t="array" ref="B831">_xlfn.IFS(AO831=1,$AO$1,AP831=1,$AP$1,AQ831=1,$AQ$1,AR831=1,$AR$1,AS831=1,$AS$1)</f>
        <v>PhD</v>
      </c>
      <c r="C831" s="1" t="str" cm="1">
        <f t="array" ref="C831">_xlfn.IFS(AJ831=1,$AJ$1,AK831=1,$AK$1,AL831=1,$AL$1,AM831=1,$AM$1,AN831=1,$AN$1)</f>
        <v>Single</v>
      </c>
      <c r="D831" s="1">
        <v>1</v>
      </c>
      <c r="E831" s="1">
        <v>0</v>
      </c>
      <c r="F831" s="1" t="str" cm="1">
        <f t="array" ref="F831">_xlfn.IFS(AV831&lt;43783,"1.Low Income",AND(AV831&gt;=43783,AV831&lt;=64856),"2.Mid Income",AV831&gt;64856,"3.High Income")</f>
        <v>2.Mid Income</v>
      </c>
      <c r="G831" s="1" t="str" cm="1">
        <f t="array" ref="G831">_xlfn.IFS(AU831&lt;=30,"&lt;1 month",AND(AU831&gt;30,AU831&lt;=60),"1-2months",AU831&gt;60,"2months +")</f>
        <v>&lt;1 month</v>
      </c>
      <c r="H831" s="1" t="str" cm="1">
        <f t="array" ref="H831">_xlfn.IFS(AT831&lt;5,"&lt;5times",AND(AT831&gt;=5,AT831&lt;=10),"05-10times",AND(AT831&gt;=11,AT831&lt;=15),"11-15times",AT831&gt;=16,"16times or more")</f>
        <v>05-10times</v>
      </c>
      <c r="I831" s="1" t="s">
        <v>99</v>
      </c>
      <c r="J831" s="1" t="str">
        <f t="shared" si="25"/>
        <v>7-8 years</v>
      </c>
      <c r="K831" s="2">
        <v>8</v>
      </c>
      <c r="L831" s="2">
        <v>4</v>
      </c>
      <c r="M831" s="2">
        <v>15</v>
      </c>
      <c r="N831" s="2">
        <v>7</v>
      </c>
      <c r="O831" s="2">
        <v>6</v>
      </c>
      <c r="P831" s="2">
        <v>2</v>
      </c>
      <c r="Q831" s="8">
        <v>0</v>
      </c>
      <c r="R831" s="8">
        <v>0</v>
      </c>
      <c r="S831" s="8">
        <v>0</v>
      </c>
      <c r="T831" s="8">
        <v>0</v>
      </c>
      <c r="U831" s="8">
        <v>0</v>
      </c>
      <c r="V831" s="8">
        <v>0</v>
      </c>
      <c r="W831" s="6">
        <v>1</v>
      </c>
      <c r="X831" s="6">
        <v>1</v>
      </c>
      <c r="Y831" s="6">
        <v>0</v>
      </c>
      <c r="Z831" s="6">
        <v>3</v>
      </c>
      <c r="AB831" s="1">
        <v>13</v>
      </c>
      <c r="AC831" s="1">
        <v>9</v>
      </c>
      <c r="AD831" s="1">
        <v>0</v>
      </c>
      <c r="AE831" s="1">
        <v>3</v>
      </c>
      <c r="AF831" s="1">
        <v>11</v>
      </c>
      <c r="AG831" s="1">
        <v>57</v>
      </c>
      <c r="AH831" s="1">
        <v>2574</v>
      </c>
      <c r="AI831" s="11">
        <f t="shared" si="24"/>
        <v>7.0520547945205481</v>
      </c>
      <c r="AJ831" s="1">
        <v>0</v>
      </c>
      <c r="AK831" s="1">
        <v>0</v>
      </c>
      <c r="AL831" s="1">
        <v>1</v>
      </c>
      <c r="AM831" s="1">
        <v>0</v>
      </c>
      <c r="AN831" s="1">
        <v>0</v>
      </c>
      <c r="AO831" s="1">
        <v>0</v>
      </c>
      <c r="AP831" s="1">
        <v>0</v>
      </c>
      <c r="AQ831" s="1">
        <v>0</v>
      </c>
      <c r="AR831" s="1">
        <v>0</v>
      </c>
      <c r="AS831" s="1">
        <v>1</v>
      </c>
      <c r="AT831" s="1">
        <v>5</v>
      </c>
      <c r="AU831" s="1">
        <v>17</v>
      </c>
      <c r="AV831" s="1">
        <v>61286</v>
      </c>
    </row>
    <row r="832" spans="1:48" s="1" customFormat="1" x14ac:dyDescent="0.25">
      <c r="A832" s="1" t="str" cm="1">
        <f t="array" ref="A832">_xlfn.IFS(AG832&gt;=70,"70 and Older",AND(AG832&gt;=60,AG832&lt;70),"60-69",AND(AG832&gt;=50,AG832&lt;60),"50-59",AND(AG832&gt;=40,AG832&lt;50),"40-49",AND(AG832&gt;=30,AG832&lt;40),"30-39",AND(AG832&gt;=20,AG832&lt;30),"20-29")</f>
        <v>60-69</v>
      </c>
      <c r="B832" s="1" t="str" cm="1">
        <f t="array" ref="B832">_xlfn.IFS(AO832=1,$AO$1,AP832=1,$AP$1,AQ832=1,$AQ$1,AR832=1,$AR$1,AS832=1,$AS$1)</f>
        <v>PhD</v>
      </c>
      <c r="C832" s="1" t="str" cm="1">
        <f t="array" ref="C832">_xlfn.IFS(AJ832=1,$AJ$1,AK832=1,$AK$1,AL832=1,$AL$1,AM832=1,$AM$1,AN832=1,$AN$1)</f>
        <v>Widow</v>
      </c>
      <c r="D832" s="1">
        <v>0</v>
      </c>
      <c r="E832" s="1">
        <v>0</v>
      </c>
      <c r="F832" s="1" t="str" cm="1">
        <f t="array" ref="F832">_xlfn.IFS(AV832&lt;43783,"1.Low Income",AND(AV832&gt;=43783,AV832&lt;=64856),"2.Mid Income",AV832&gt;64856,"3.High Income")</f>
        <v>3.High Income</v>
      </c>
      <c r="G832" s="1" t="str" cm="1">
        <f t="array" ref="G832">_xlfn.IFS(AU832&lt;=30,"&lt;1 month",AND(AU832&gt;30,AU832&lt;=60),"1-2months",AU832&gt;60,"2months +")</f>
        <v>&lt;1 month</v>
      </c>
      <c r="H832" s="1" t="str" cm="1">
        <f t="array" ref="H832">_xlfn.IFS(AT832&lt;5,"&lt;5times",AND(AT832&gt;=5,AT832&lt;=10),"05-10times",AND(AT832&gt;=11,AT832&lt;=15),"11-15times",AT832&gt;=16,"16times or more")</f>
        <v>&lt;5times</v>
      </c>
      <c r="I832" s="1" t="s">
        <v>99</v>
      </c>
      <c r="J832" s="1" t="str">
        <f t="shared" si="25"/>
        <v>7-8 years</v>
      </c>
      <c r="K832" s="2">
        <v>342</v>
      </c>
      <c r="L832" s="2">
        <v>51</v>
      </c>
      <c r="M832" s="2">
        <v>936</v>
      </c>
      <c r="N832" s="2">
        <v>207</v>
      </c>
      <c r="O832" s="2">
        <v>35</v>
      </c>
      <c r="P832" s="2">
        <v>26</v>
      </c>
      <c r="Q832" s="8">
        <v>0</v>
      </c>
      <c r="R832" s="8">
        <v>0</v>
      </c>
      <c r="S832" s="8">
        <v>0</v>
      </c>
      <c r="T832" s="8">
        <v>0</v>
      </c>
      <c r="U832" s="8">
        <v>1</v>
      </c>
      <c r="V832" s="8">
        <v>0</v>
      </c>
      <c r="W832" s="6">
        <v>1</v>
      </c>
      <c r="X832" s="6">
        <v>5</v>
      </c>
      <c r="Y832" s="6">
        <v>8</v>
      </c>
      <c r="Z832" s="6">
        <v>12</v>
      </c>
      <c r="AB832" s="1">
        <v>1426</v>
      </c>
      <c r="AC832" s="1">
        <v>1370</v>
      </c>
      <c r="AD832" s="1">
        <v>0</v>
      </c>
      <c r="AE832" s="1">
        <v>3</v>
      </c>
      <c r="AF832" s="1">
        <v>11</v>
      </c>
      <c r="AG832" s="1">
        <v>62</v>
      </c>
      <c r="AH832" s="1">
        <v>2573</v>
      </c>
      <c r="AI832" s="11">
        <f t="shared" si="24"/>
        <v>7.0493150684931507</v>
      </c>
      <c r="AJ832" s="1">
        <v>0</v>
      </c>
      <c r="AK832" s="1">
        <v>0</v>
      </c>
      <c r="AL832" s="1">
        <v>0</v>
      </c>
      <c r="AM832" s="1">
        <v>0</v>
      </c>
      <c r="AN832" s="1">
        <v>1</v>
      </c>
      <c r="AO832" s="1">
        <v>0</v>
      </c>
      <c r="AP832" s="1">
        <v>0</v>
      </c>
      <c r="AQ832" s="1">
        <v>0</v>
      </c>
      <c r="AR832" s="1">
        <v>0</v>
      </c>
      <c r="AS832" s="1">
        <v>1</v>
      </c>
      <c r="AT832" s="1">
        <v>2</v>
      </c>
      <c r="AU832" s="1">
        <v>16</v>
      </c>
      <c r="AV832" s="1">
        <v>82224</v>
      </c>
    </row>
    <row r="833" spans="1:48" s="1" customFormat="1" x14ac:dyDescent="0.25">
      <c r="A833" s="1" t="str" cm="1">
        <f t="array" ref="A833">_xlfn.IFS(AG833&gt;=70,"70 and Older",AND(AG833&gt;=60,AG833&lt;70),"60-69",AND(AG833&gt;=50,AG833&lt;60),"50-59",AND(AG833&gt;=40,AG833&lt;50),"40-49",AND(AG833&gt;=30,AG833&lt;40),"30-39",AND(AG833&gt;=20,AG833&lt;30),"20-29")</f>
        <v>60-69</v>
      </c>
      <c r="B833" s="1" t="str" cm="1">
        <f t="array" ref="B833">_xlfn.IFS(AO833=1,$AO$1,AP833=1,$AP$1,AQ833=1,$AQ$1,AR833=1,$AR$1,AS833=1,$AS$1)</f>
        <v>Graduation</v>
      </c>
      <c r="C833" s="1" t="str" cm="1">
        <f t="array" ref="C833">_xlfn.IFS(AJ833=1,$AJ$1,AK833=1,$AK$1,AL833=1,$AL$1,AM833=1,$AM$1,AN833=1,$AN$1)</f>
        <v>Married</v>
      </c>
      <c r="D833" s="1">
        <v>0</v>
      </c>
      <c r="E833" s="1">
        <v>1</v>
      </c>
      <c r="F833" s="1" t="str" cm="1">
        <f t="array" ref="F833">_xlfn.IFS(AV833&lt;43783,"1.Low Income",AND(AV833&gt;=43783,AV833&lt;=64856),"2.Mid Income",AV833&gt;64856,"3.High Income")</f>
        <v>3.High Income</v>
      </c>
      <c r="G833" s="1" t="str" cm="1">
        <f t="array" ref="G833">_xlfn.IFS(AU833&lt;=30,"&lt;1 month",AND(AU833&gt;30,AU833&lt;=60),"1-2months",AU833&gt;60,"2months +")</f>
        <v>1-2months</v>
      </c>
      <c r="H833" s="1" t="str" cm="1">
        <f t="array" ref="H833">_xlfn.IFS(AT833&lt;5,"&lt;5times",AND(AT833&gt;=5,AT833&lt;=10),"05-10times",AND(AT833&gt;=11,AT833&lt;=15),"11-15times",AT833&gt;=16,"16times or more")</f>
        <v>&lt;5times</v>
      </c>
      <c r="I833" s="1" t="s">
        <v>99</v>
      </c>
      <c r="J833" s="1" t="str">
        <f t="shared" si="25"/>
        <v>7-8 years</v>
      </c>
      <c r="K833" s="2">
        <v>240</v>
      </c>
      <c r="L833" s="2">
        <v>90</v>
      </c>
      <c r="M833" s="2">
        <v>216</v>
      </c>
      <c r="N833" s="2">
        <v>63</v>
      </c>
      <c r="O833" s="2">
        <v>6</v>
      </c>
      <c r="P833" s="2">
        <v>24</v>
      </c>
      <c r="Q833" s="8">
        <v>0</v>
      </c>
      <c r="R833" s="8">
        <v>0</v>
      </c>
      <c r="S833" s="8">
        <v>0</v>
      </c>
      <c r="T833" s="8">
        <v>0</v>
      </c>
      <c r="U833" s="8">
        <v>0</v>
      </c>
      <c r="V833" s="8">
        <v>0</v>
      </c>
      <c r="W833" s="6">
        <v>4</v>
      </c>
      <c r="X833" s="6">
        <v>4</v>
      </c>
      <c r="Y833" s="6">
        <v>4</v>
      </c>
      <c r="Z833" s="6">
        <v>10</v>
      </c>
      <c r="AB833" s="1">
        <v>923</v>
      </c>
      <c r="AC833" s="1">
        <v>870</v>
      </c>
      <c r="AD833" s="1">
        <v>0</v>
      </c>
      <c r="AE833" s="1">
        <v>3</v>
      </c>
      <c r="AF833" s="1">
        <v>11</v>
      </c>
      <c r="AG833" s="1">
        <v>66</v>
      </c>
      <c r="AH833" s="1">
        <v>2573</v>
      </c>
      <c r="AI833" s="11">
        <f t="shared" si="24"/>
        <v>7.0493150684931507</v>
      </c>
      <c r="AJ833" s="1">
        <v>0</v>
      </c>
      <c r="AK833" s="1">
        <v>1</v>
      </c>
      <c r="AL833" s="1">
        <v>0</v>
      </c>
      <c r="AM833" s="1">
        <v>0</v>
      </c>
      <c r="AN833" s="1">
        <v>0</v>
      </c>
      <c r="AO833" s="1">
        <v>0</v>
      </c>
      <c r="AP833" s="1">
        <v>0</v>
      </c>
      <c r="AQ833" s="1">
        <v>1</v>
      </c>
      <c r="AR833" s="1">
        <v>0</v>
      </c>
      <c r="AS833" s="1">
        <v>0</v>
      </c>
      <c r="AT833" s="1">
        <v>2</v>
      </c>
      <c r="AU833" s="1">
        <v>42</v>
      </c>
      <c r="AV833" s="1">
        <v>80395</v>
      </c>
    </row>
    <row r="834" spans="1:48" s="1" customFormat="1" x14ac:dyDescent="0.25">
      <c r="A834" s="1" t="str" cm="1">
        <f t="array" ref="A834">_xlfn.IFS(AG834&gt;=70,"70 and Older",AND(AG834&gt;=60,AG834&lt;70),"60-69",AND(AG834&gt;=50,AG834&lt;60),"50-59",AND(AG834&gt;=40,AG834&lt;50),"40-49",AND(AG834&gt;=30,AG834&lt;40),"30-39",AND(AG834&gt;=20,AG834&lt;30),"20-29")</f>
        <v>50-59</v>
      </c>
      <c r="B834" s="1" t="str" cm="1">
        <f t="array" ref="B834">_xlfn.IFS(AO834=1,$AO$1,AP834=1,$AP$1,AQ834=1,$AQ$1,AR834=1,$AR$1,AS834=1,$AS$1)</f>
        <v>Master</v>
      </c>
      <c r="C834" s="1" t="str" cm="1">
        <f t="array" ref="C834">_xlfn.IFS(AJ834=1,$AJ$1,AK834=1,$AK$1,AL834=1,$AL$1,AM834=1,$AM$1,AN834=1,$AN$1)</f>
        <v>Together</v>
      </c>
      <c r="D834" s="1">
        <v>1</v>
      </c>
      <c r="E834" s="1">
        <v>1</v>
      </c>
      <c r="F834" s="1" t="str" cm="1">
        <f t="array" ref="F834">_xlfn.IFS(AV834&lt;43783,"1.Low Income",AND(AV834&gt;=43783,AV834&lt;=64856),"2.Mid Income",AV834&gt;64856,"3.High Income")</f>
        <v>3.High Income</v>
      </c>
      <c r="G834" s="1" t="str" cm="1">
        <f t="array" ref="G834">_xlfn.IFS(AU834&lt;=30,"&lt;1 month",AND(AU834&gt;30,AU834&lt;=60),"1-2months",AU834&gt;60,"2months +")</f>
        <v>1-2months</v>
      </c>
      <c r="H834" s="1" t="str" cm="1">
        <f t="array" ref="H834">_xlfn.IFS(AT834&lt;5,"&lt;5times",AND(AT834&gt;=5,AT834&lt;=10),"05-10times",AND(AT834&gt;=11,AT834&lt;=15),"11-15times",AT834&gt;=16,"16times or more")</f>
        <v>&lt;5times</v>
      </c>
      <c r="I834" s="1" t="s">
        <v>99</v>
      </c>
      <c r="J834" s="1" t="str">
        <f t="shared" si="25"/>
        <v>7-8 years</v>
      </c>
      <c r="K834" s="2">
        <v>27</v>
      </c>
      <c r="L834" s="2">
        <v>0</v>
      </c>
      <c r="M834" s="2">
        <v>12</v>
      </c>
      <c r="N834" s="2">
        <v>0</v>
      </c>
      <c r="O834" s="2">
        <v>1</v>
      </c>
      <c r="P834" s="2">
        <v>5</v>
      </c>
      <c r="Q834" s="8">
        <v>0</v>
      </c>
      <c r="R834" s="8">
        <v>0</v>
      </c>
      <c r="S834" s="8">
        <v>0</v>
      </c>
      <c r="T834" s="8">
        <v>0</v>
      </c>
      <c r="U834" s="8">
        <v>0</v>
      </c>
      <c r="V834" s="8">
        <v>0</v>
      </c>
      <c r="W834" s="6">
        <v>2</v>
      </c>
      <c r="X834" s="6">
        <v>2</v>
      </c>
      <c r="Y834" s="6">
        <v>0</v>
      </c>
      <c r="Z834" s="6">
        <v>3</v>
      </c>
      <c r="AB834" s="1">
        <v>229</v>
      </c>
      <c r="AC834" s="1">
        <v>140</v>
      </c>
      <c r="AD834" s="1">
        <v>0</v>
      </c>
      <c r="AE834" s="1">
        <v>3</v>
      </c>
      <c r="AF834" s="1">
        <v>11</v>
      </c>
      <c r="AG834" s="1">
        <v>57</v>
      </c>
      <c r="AH834" s="1">
        <v>2573</v>
      </c>
      <c r="AI834" s="11">
        <f t="shared" ref="AI834:AI897" si="26">AH834/365</f>
        <v>7.0493150684931507</v>
      </c>
      <c r="AJ834" s="1">
        <v>0</v>
      </c>
      <c r="AK834" s="1">
        <v>0</v>
      </c>
      <c r="AL834" s="1">
        <v>0</v>
      </c>
      <c r="AM834" s="1">
        <v>1</v>
      </c>
      <c r="AN834" s="1">
        <v>0</v>
      </c>
      <c r="AO834" s="1">
        <v>0</v>
      </c>
      <c r="AP834" s="1">
        <v>0</v>
      </c>
      <c r="AQ834" s="1">
        <v>0</v>
      </c>
      <c r="AR834" s="1">
        <v>1</v>
      </c>
      <c r="AS834" s="1">
        <v>0</v>
      </c>
      <c r="AT834" s="1">
        <v>3</v>
      </c>
      <c r="AU834" s="1">
        <v>42</v>
      </c>
      <c r="AV834" s="1">
        <v>72679</v>
      </c>
    </row>
    <row r="835" spans="1:48" s="1" customFormat="1" x14ac:dyDescent="0.25">
      <c r="A835" s="1" t="str" cm="1">
        <f t="array" ref="A835">_xlfn.IFS(AG835&gt;=70,"70 and Older",AND(AG835&gt;=60,AG835&lt;70),"60-69",AND(AG835&gt;=50,AG835&lt;60),"50-59",AND(AG835&gt;=40,AG835&lt;50),"40-49",AND(AG835&gt;=30,AG835&lt;40),"30-39",AND(AG835&gt;=20,AG835&lt;30),"20-29")</f>
        <v>70 and Older</v>
      </c>
      <c r="B835" s="1" t="str" cm="1">
        <f t="array" ref="B835">_xlfn.IFS(AO835=1,$AO$1,AP835=1,$AP$1,AQ835=1,$AQ$1,AR835=1,$AR$1,AS835=1,$AS$1)</f>
        <v>PhD</v>
      </c>
      <c r="C835" s="1" t="str" cm="1">
        <f t="array" ref="C835">_xlfn.IFS(AJ835=1,$AJ$1,AK835=1,$AK$1,AL835=1,$AL$1,AM835=1,$AM$1,AN835=1,$AN$1)</f>
        <v>Together</v>
      </c>
      <c r="D835" s="1">
        <v>0</v>
      </c>
      <c r="E835" s="1">
        <v>1</v>
      </c>
      <c r="F835" s="1" t="str" cm="1">
        <f t="array" ref="F835">_xlfn.IFS(AV835&lt;43783,"1.Low Income",AND(AV835&gt;=43783,AV835&lt;=64856),"2.Mid Income",AV835&gt;64856,"3.High Income")</f>
        <v>3.High Income</v>
      </c>
      <c r="G835" s="1" t="str" cm="1">
        <f t="array" ref="G835">_xlfn.IFS(AU835&lt;=30,"&lt;1 month",AND(AU835&gt;30,AU835&lt;=60),"1-2months",AU835&gt;60,"2months +")</f>
        <v>&lt;1 month</v>
      </c>
      <c r="H835" s="1" t="str" cm="1">
        <f t="array" ref="H835">_xlfn.IFS(AT835&lt;5,"&lt;5times",AND(AT835&gt;=5,AT835&lt;=10),"05-10times",AND(AT835&gt;=11,AT835&lt;=15),"11-15times",AT835&gt;=16,"16times or more")</f>
        <v>&lt;5times</v>
      </c>
      <c r="I835" s="1" t="s">
        <v>99</v>
      </c>
      <c r="J835" s="1" t="str">
        <f t="shared" ref="J835:J898" si="27">IF(AI835&gt;7,"7-8 years",IF(AND(AI835&gt;6,AI835&lt;=7),"6-7 years",IF(AI835&lt;=6,"4-6 years","invalid")))</f>
        <v>7-8 years</v>
      </c>
      <c r="K835" s="2">
        <v>70</v>
      </c>
      <c r="L835" s="2">
        <v>0</v>
      </c>
      <c r="M835" s="2">
        <v>17</v>
      </c>
      <c r="N835" s="2">
        <v>0</v>
      </c>
      <c r="O835" s="2">
        <v>0</v>
      </c>
      <c r="P835" s="2">
        <v>6</v>
      </c>
      <c r="Q835" s="8">
        <v>0</v>
      </c>
      <c r="R835" s="8">
        <v>0</v>
      </c>
      <c r="S835" s="8">
        <v>0</v>
      </c>
      <c r="T835" s="8">
        <v>0</v>
      </c>
      <c r="U835" s="8">
        <v>0</v>
      </c>
      <c r="V835" s="8">
        <v>0</v>
      </c>
      <c r="W835" s="6">
        <v>2</v>
      </c>
      <c r="X835" s="6">
        <v>2</v>
      </c>
      <c r="Y835" s="6">
        <v>1</v>
      </c>
      <c r="Z835" s="6">
        <v>3</v>
      </c>
      <c r="AB835" s="1">
        <v>345</v>
      </c>
      <c r="AC835" s="1">
        <v>293</v>
      </c>
      <c r="AD835" s="1">
        <v>0</v>
      </c>
      <c r="AE835" s="1">
        <v>3</v>
      </c>
      <c r="AF835" s="1">
        <v>11</v>
      </c>
      <c r="AG835" s="1">
        <v>74</v>
      </c>
      <c r="AH835" s="1">
        <v>2573</v>
      </c>
      <c r="AI835" s="11">
        <f t="shared" si="26"/>
        <v>7.0493150684931507</v>
      </c>
      <c r="AJ835" s="1">
        <v>0</v>
      </c>
      <c r="AK835" s="1">
        <v>0</v>
      </c>
      <c r="AL835" s="1">
        <v>0</v>
      </c>
      <c r="AM835" s="1">
        <v>1</v>
      </c>
      <c r="AN835" s="1">
        <v>0</v>
      </c>
      <c r="AO835" s="1">
        <v>0</v>
      </c>
      <c r="AP835" s="1">
        <v>0</v>
      </c>
      <c r="AQ835" s="1">
        <v>0</v>
      </c>
      <c r="AR835" s="1">
        <v>0</v>
      </c>
      <c r="AS835" s="1">
        <v>1</v>
      </c>
      <c r="AT835" s="1">
        <v>3</v>
      </c>
      <c r="AU835" s="1">
        <v>7</v>
      </c>
      <c r="AV835" s="1">
        <v>69932</v>
      </c>
    </row>
    <row r="836" spans="1:48" s="1" customFormat="1" x14ac:dyDescent="0.25">
      <c r="A836" s="1" t="str" cm="1">
        <f t="array" ref="A836">_xlfn.IFS(AG836&gt;=70,"70 and Older",AND(AG836&gt;=60,AG836&lt;70),"60-69",AND(AG836&gt;=50,AG836&lt;60),"50-59",AND(AG836&gt;=40,AG836&lt;50),"40-49",AND(AG836&gt;=30,AG836&lt;40),"30-39",AND(AG836&gt;=20,AG836&lt;30),"20-29")</f>
        <v>60-69</v>
      </c>
      <c r="B836" s="1" t="str" cm="1">
        <f t="array" ref="B836">_xlfn.IFS(AO836=1,$AO$1,AP836=1,$AP$1,AQ836=1,$AQ$1,AR836=1,$AR$1,AS836=1,$AS$1)</f>
        <v>Graduation</v>
      </c>
      <c r="C836" s="1" t="str" cm="1">
        <f t="array" ref="C836">_xlfn.IFS(AJ836=1,$AJ$1,AK836=1,$AK$1,AL836=1,$AL$1,AM836=1,$AM$1,AN836=1,$AN$1)</f>
        <v>Married</v>
      </c>
      <c r="D836" s="1">
        <v>1</v>
      </c>
      <c r="E836" s="1">
        <v>1</v>
      </c>
      <c r="F836" s="1" t="str" cm="1">
        <f t="array" ref="F836">_xlfn.IFS(AV836&lt;43783,"1.Low Income",AND(AV836&gt;=43783,AV836&lt;=64856),"2.Mid Income",AV836&gt;64856,"3.High Income")</f>
        <v>3.High Income</v>
      </c>
      <c r="G836" s="1" t="str" cm="1">
        <f t="array" ref="G836">_xlfn.IFS(AU836&lt;=30,"&lt;1 month",AND(AU836&gt;30,AU836&lt;=60),"1-2months",AU836&gt;60,"2months +")</f>
        <v>2months +</v>
      </c>
      <c r="H836" s="1" t="str" cm="1">
        <f t="array" ref="H836">_xlfn.IFS(AT836&lt;5,"&lt;5times",AND(AT836&gt;=5,AT836&lt;=10),"05-10times",AND(AT836&gt;=11,AT836&lt;=15),"11-15times",AT836&gt;=16,"16times or more")</f>
        <v>&lt;5times</v>
      </c>
      <c r="I836" s="1" t="s">
        <v>99</v>
      </c>
      <c r="J836" s="1" t="str">
        <f t="shared" si="27"/>
        <v>7-8 years</v>
      </c>
      <c r="K836" s="2">
        <v>565</v>
      </c>
      <c r="L836" s="2">
        <v>6</v>
      </c>
      <c r="M836" s="2">
        <v>65</v>
      </c>
      <c r="N836" s="2">
        <v>0</v>
      </c>
      <c r="O836" s="2">
        <v>6</v>
      </c>
      <c r="P836" s="2">
        <v>19</v>
      </c>
      <c r="Q836" s="8">
        <v>0</v>
      </c>
      <c r="R836" s="8">
        <v>0</v>
      </c>
      <c r="S836" s="8">
        <v>0</v>
      </c>
      <c r="T836" s="8">
        <v>1</v>
      </c>
      <c r="U836" s="8">
        <v>0</v>
      </c>
      <c r="V836" s="8">
        <v>0</v>
      </c>
      <c r="W836" s="6">
        <v>5</v>
      </c>
      <c r="X836" s="6">
        <v>9</v>
      </c>
      <c r="Y836" s="6">
        <v>2</v>
      </c>
      <c r="Z836" s="6">
        <v>8</v>
      </c>
      <c r="AB836" s="1">
        <v>923</v>
      </c>
      <c r="AC836" s="1">
        <v>870</v>
      </c>
      <c r="AD836" s="1">
        <v>0</v>
      </c>
      <c r="AE836" s="1">
        <v>3</v>
      </c>
      <c r="AF836" s="1">
        <v>11</v>
      </c>
      <c r="AG836" s="1">
        <v>66</v>
      </c>
      <c r="AH836" s="1">
        <v>2573</v>
      </c>
      <c r="AI836" s="11">
        <f t="shared" si="26"/>
        <v>7.0493150684931507</v>
      </c>
      <c r="AJ836" s="1">
        <v>0</v>
      </c>
      <c r="AK836" s="1">
        <v>1</v>
      </c>
      <c r="AL836" s="1">
        <v>0</v>
      </c>
      <c r="AM836" s="1">
        <v>0</v>
      </c>
      <c r="AN836" s="1">
        <v>0</v>
      </c>
      <c r="AO836" s="1">
        <v>0</v>
      </c>
      <c r="AP836" s="1">
        <v>0</v>
      </c>
      <c r="AQ836" s="1">
        <v>1</v>
      </c>
      <c r="AR836" s="1">
        <v>0</v>
      </c>
      <c r="AS836" s="1">
        <v>0</v>
      </c>
      <c r="AT836" s="1">
        <v>4</v>
      </c>
      <c r="AU836" s="1">
        <v>81</v>
      </c>
      <c r="AV836" s="1">
        <v>67472</v>
      </c>
    </row>
    <row r="837" spans="1:48" s="1" customFormat="1" x14ac:dyDescent="0.25">
      <c r="A837" s="1" t="str" cm="1">
        <f t="array" ref="A837">_xlfn.IFS(AG837&gt;=70,"70 and Older",AND(AG837&gt;=60,AG837&lt;70),"60-69",AND(AG837&gt;=50,AG837&lt;60),"50-59",AND(AG837&gt;=40,AG837&lt;50),"40-49",AND(AG837&gt;=30,AG837&lt;40),"30-39",AND(AG837&gt;=20,AG837&lt;30),"20-29")</f>
        <v>40-49</v>
      </c>
      <c r="B837" s="1" t="str" cm="1">
        <f t="array" ref="B837">_xlfn.IFS(AO837=1,$AO$1,AP837=1,$AP$1,AQ837=1,$AQ$1,AR837=1,$AR$1,AS837=1,$AS$1)</f>
        <v>PhD</v>
      </c>
      <c r="C837" s="1" t="str" cm="1">
        <f t="array" ref="C837">_xlfn.IFS(AJ837=1,$AJ$1,AK837=1,$AK$1,AL837=1,$AL$1,AM837=1,$AM$1,AN837=1,$AN$1)</f>
        <v>Single</v>
      </c>
      <c r="D837" s="1">
        <v>1</v>
      </c>
      <c r="E837" s="1">
        <v>0</v>
      </c>
      <c r="F837" s="1" t="str" cm="1">
        <f t="array" ref="F837">_xlfn.IFS(AV837&lt;43783,"1.Low Income",AND(AV837&gt;=43783,AV837&lt;=64856),"2.Mid Income",AV837&gt;64856,"3.High Income")</f>
        <v>3.High Income</v>
      </c>
      <c r="G837" s="1" t="str" cm="1">
        <f t="array" ref="G837">_xlfn.IFS(AU837&lt;=30,"&lt;1 month",AND(AU837&gt;30,AU837&lt;=60),"1-2months",AU837&gt;60,"2months +")</f>
        <v>&lt;1 month</v>
      </c>
      <c r="H837" s="1" t="str" cm="1">
        <f t="array" ref="H837">_xlfn.IFS(AT837&lt;5,"&lt;5times",AND(AT837&gt;=5,AT837&lt;=10),"05-10times",AND(AT837&gt;=11,AT837&lt;=15),"11-15times",AT837&gt;=16,"16times or more")</f>
        <v>&lt;5times</v>
      </c>
      <c r="I837" s="1" t="s">
        <v>100</v>
      </c>
      <c r="J837" s="1" t="str">
        <f t="shared" si="27"/>
        <v>7-8 years</v>
      </c>
      <c r="K837" s="2">
        <v>19</v>
      </c>
      <c r="L837" s="2">
        <v>0</v>
      </c>
      <c r="M837" s="2">
        <v>35</v>
      </c>
      <c r="N837" s="2">
        <v>6</v>
      </c>
      <c r="O837" s="2">
        <v>4</v>
      </c>
      <c r="P837" s="2">
        <v>17</v>
      </c>
      <c r="Q837" s="8">
        <v>0</v>
      </c>
      <c r="R837" s="8">
        <v>0</v>
      </c>
      <c r="S837" s="8">
        <v>0</v>
      </c>
      <c r="T837" s="8">
        <v>0</v>
      </c>
      <c r="U837" s="8">
        <v>0</v>
      </c>
      <c r="V837" s="8">
        <v>1</v>
      </c>
      <c r="W837" s="6">
        <v>2</v>
      </c>
      <c r="X837" s="6">
        <v>2</v>
      </c>
      <c r="Y837" s="6">
        <v>1</v>
      </c>
      <c r="Z837" s="6">
        <v>2</v>
      </c>
      <c r="AB837" s="1">
        <v>93</v>
      </c>
      <c r="AC837" s="1">
        <v>55</v>
      </c>
      <c r="AD837" s="1">
        <v>0</v>
      </c>
      <c r="AE837" s="1">
        <v>3</v>
      </c>
      <c r="AF837" s="1">
        <v>11</v>
      </c>
      <c r="AG837" s="1">
        <v>49</v>
      </c>
      <c r="AH837" s="1">
        <v>2573</v>
      </c>
      <c r="AI837" s="11">
        <f t="shared" si="26"/>
        <v>7.0493150684931507</v>
      </c>
      <c r="AJ837" s="1">
        <v>0</v>
      </c>
      <c r="AK837" s="1">
        <v>0</v>
      </c>
      <c r="AL837" s="1">
        <v>1</v>
      </c>
      <c r="AM837" s="1">
        <v>0</v>
      </c>
      <c r="AN837" s="1">
        <v>0</v>
      </c>
      <c r="AO837" s="1">
        <v>0</v>
      </c>
      <c r="AP837" s="1">
        <v>0</v>
      </c>
      <c r="AQ837" s="1">
        <v>0</v>
      </c>
      <c r="AR837" s="1">
        <v>0</v>
      </c>
      <c r="AS837" s="1">
        <v>1</v>
      </c>
      <c r="AT837" s="1">
        <v>4</v>
      </c>
      <c r="AU837" s="1">
        <v>3</v>
      </c>
      <c r="AV837" s="1">
        <v>65706</v>
      </c>
    </row>
    <row r="838" spans="1:48" s="1" customFormat="1" x14ac:dyDescent="0.25">
      <c r="A838" s="1" t="str" cm="1">
        <f t="array" ref="A838">_xlfn.IFS(AG838&gt;=70,"70 and Older",AND(AG838&gt;=60,AG838&lt;70),"60-69",AND(AG838&gt;=50,AG838&lt;60),"50-59",AND(AG838&gt;=40,AG838&lt;50),"40-49",AND(AG838&gt;=30,AG838&lt;40),"30-39",AND(AG838&gt;=20,AG838&lt;30),"20-29")</f>
        <v>60-69</v>
      </c>
      <c r="B838" s="1" t="str" cm="1">
        <f t="array" ref="B838">_xlfn.IFS(AO838=1,$AO$1,AP838=1,$AP$1,AQ838=1,$AQ$1,AR838=1,$AR$1,AS838=1,$AS$1)</f>
        <v>Graduation</v>
      </c>
      <c r="C838" s="1" t="str" cm="1">
        <f t="array" ref="C838">_xlfn.IFS(AJ838=1,$AJ$1,AK838=1,$AK$1,AL838=1,$AL$1,AM838=1,$AM$1,AN838=1,$AN$1)</f>
        <v>Married</v>
      </c>
      <c r="D838" s="1">
        <v>1</v>
      </c>
      <c r="E838" s="1">
        <v>1</v>
      </c>
      <c r="F838" s="1" t="str" cm="1">
        <f t="array" ref="F838">_xlfn.IFS(AV838&lt;43783,"1.Low Income",AND(AV838&gt;=43783,AV838&lt;=64856),"2.Mid Income",AV838&gt;64856,"3.High Income")</f>
        <v>2.Mid Income</v>
      </c>
      <c r="G838" s="1" t="str" cm="1">
        <f t="array" ref="G838">_xlfn.IFS(AU838&lt;=30,"&lt;1 month",AND(AU838&gt;30,AU838&lt;=60),"1-2months",AU838&gt;60,"2months +")</f>
        <v>2months +</v>
      </c>
      <c r="H838" s="1" t="str" cm="1">
        <f t="array" ref="H838">_xlfn.IFS(AT838&lt;5,"&lt;5times",AND(AT838&gt;=5,AT838&lt;=10),"05-10times",AND(AT838&gt;=11,AT838&lt;=15),"11-15times",AT838&gt;=16,"16times or more")</f>
        <v>05-10times</v>
      </c>
      <c r="I838" s="1" t="s">
        <v>99</v>
      </c>
      <c r="J838" s="1" t="str">
        <f t="shared" si="27"/>
        <v>7-8 years</v>
      </c>
      <c r="K838" s="2">
        <v>9</v>
      </c>
      <c r="L838" s="2">
        <v>0</v>
      </c>
      <c r="M838" s="2">
        <v>16</v>
      </c>
      <c r="N838" s="2">
        <v>6</v>
      </c>
      <c r="O838" s="2">
        <v>6</v>
      </c>
      <c r="P838" s="2">
        <v>10</v>
      </c>
      <c r="Q838" s="8">
        <v>0</v>
      </c>
      <c r="R838" s="8">
        <v>0</v>
      </c>
      <c r="S838" s="8">
        <v>0</v>
      </c>
      <c r="T838" s="8">
        <v>0</v>
      </c>
      <c r="U838" s="8">
        <v>0</v>
      </c>
      <c r="V838" s="8">
        <v>0</v>
      </c>
      <c r="W838" s="6">
        <v>1</v>
      </c>
      <c r="X838" s="6">
        <v>1</v>
      </c>
      <c r="Y838" s="6">
        <v>0</v>
      </c>
      <c r="Z838" s="6">
        <v>3</v>
      </c>
      <c r="AB838" s="1">
        <v>89</v>
      </c>
      <c r="AC838" s="1">
        <v>79</v>
      </c>
      <c r="AD838" s="1">
        <v>1</v>
      </c>
      <c r="AE838" s="1">
        <v>3</v>
      </c>
      <c r="AF838" s="1">
        <v>11</v>
      </c>
      <c r="AG838" s="1">
        <v>65</v>
      </c>
      <c r="AH838" s="1">
        <v>2573</v>
      </c>
      <c r="AI838" s="11">
        <f t="shared" si="26"/>
        <v>7.0493150684931507</v>
      </c>
      <c r="AJ838" s="1">
        <v>0</v>
      </c>
      <c r="AK838" s="1">
        <v>1</v>
      </c>
      <c r="AL838" s="1">
        <v>0</v>
      </c>
      <c r="AM838" s="1">
        <v>0</v>
      </c>
      <c r="AN838" s="1">
        <v>0</v>
      </c>
      <c r="AO838" s="1">
        <v>0</v>
      </c>
      <c r="AP838" s="1">
        <v>0</v>
      </c>
      <c r="AQ838" s="1">
        <v>1</v>
      </c>
      <c r="AR838" s="1">
        <v>0</v>
      </c>
      <c r="AS838" s="1">
        <v>0</v>
      </c>
      <c r="AT838" s="1">
        <v>5</v>
      </c>
      <c r="AU838" s="1">
        <v>61</v>
      </c>
      <c r="AV838" s="1">
        <v>62568</v>
      </c>
    </row>
    <row r="839" spans="1:48" s="1" customFormat="1" x14ac:dyDescent="0.25">
      <c r="A839" s="1" t="str" cm="1">
        <f t="array" ref="A839">_xlfn.IFS(AG839&gt;=70,"70 and Older",AND(AG839&gt;=60,AG839&lt;70),"60-69",AND(AG839&gt;=50,AG839&lt;60),"50-59",AND(AG839&gt;=40,AG839&lt;50),"40-49",AND(AG839&gt;=30,AG839&lt;40),"30-39",AND(AG839&gt;=20,AG839&lt;30),"20-29")</f>
        <v>50-59</v>
      </c>
      <c r="B839" s="1" t="str" cm="1">
        <f t="array" ref="B839">_xlfn.IFS(AO839=1,$AO$1,AP839=1,$AP$1,AQ839=1,$AQ$1,AR839=1,$AR$1,AS839=1,$AS$1)</f>
        <v>Master</v>
      </c>
      <c r="C839" s="1" t="str" cm="1">
        <f t="array" ref="C839">_xlfn.IFS(AJ839=1,$AJ$1,AK839=1,$AK$1,AL839=1,$AL$1,AM839=1,$AM$1,AN839=1,$AN$1)</f>
        <v>Together</v>
      </c>
      <c r="D839" s="1">
        <v>1</v>
      </c>
      <c r="E839" s="1">
        <v>2</v>
      </c>
      <c r="F839" s="1" t="str" cm="1">
        <f t="array" ref="F839">_xlfn.IFS(AV839&lt;43783,"1.Low Income",AND(AV839&gt;=43783,AV839&lt;=64856),"2.Mid Income",AV839&gt;64856,"3.High Income")</f>
        <v>2.Mid Income</v>
      </c>
      <c r="G839" s="1" t="str" cm="1">
        <f t="array" ref="G839">_xlfn.IFS(AU839&lt;=30,"&lt;1 month",AND(AU839&gt;30,AU839&lt;=60),"1-2months",AU839&gt;60,"2months +")</f>
        <v>2months +</v>
      </c>
      <c r="H839" s="1" t="str" cm="1">
        <f t="array" ref="H839">_xlfn.IFS(AT839&lt;5,"&lt;5times",AND(AT839&gt;=5,AT839&lt;=10),"05-10times",AND(AT839&gt;=11,AT839&lt;=15),"11-15times",AT839&gt;=16,"16times or more")</f>
        <v>05-10times</v>
      </c>
      <c r="I839" s="1" t="s">
        <v>99</v>
      </c>
      <c r="J839" s="1" t="str">
        <f t="shared" si="27"/>
        <v>7-8 years</v>
      </c>
      <c r="K839" s="2">
        <v>28</v>
      </c>
      <c r="L839" s="2">
        <v>9</v>
      </c>
      <c r="M839" s="2">
        <v>37</v>
      </c>
      <c r="N839" s="2">
        <v>12</v>
      </c>
      <c r="O839" s="2">
        <v>7</v>
      </c>
      <c r="P839" s="2">
        <v>13</v>
      </c>
      <c r="Q839" s="8">
        <v>0</v>
      </c>
      <c r="R839" s="8">
        <v>0</v>
      </c>
      <c r="S839" s="8">
        <v>0</v>
      </c>
      <c r="T839" s="8">
        <v>0</v>
      </c>
      <c r="U839" s="8">
        <v>0</v>
      </c>
      <c r="V839" s="8">
        <v>0</v>
      </c>
      <c r="W839" s="6">
        <v>3</v>
      </c>
      <c r="X839" s="6">
        <v>2</v>
      </c>
      <c r="Y839" s="6">
        <v>0</v>
      </c>
      <c r="Z839" s="6">
        <v>4</v>
      </c>
      <c r="AB839" s="1">
        <v>229</v>
      </c>
      <c r="AC839" s="1">
        <v>140</v>
      </c>
      <c r="AD839" s="1">
        <v>0</v>
      </c>
      <c r="AE839" s="1">
        <v>3</v>
      </c>
      <c r="AF839" s="1">
        <v>11</v>
      </c>
      <c r="AG839" s="1">
        <v>57</v>
      </c>
      <c r="AH839" s="1">
        <v>2573</v>
      </c>
      <c r="AI839" s="11">
        <f t="shared" si="26"/>
        <v>7.0493150684931507</v>
      </c>
      <c r="AJ839" s="1">
        <v>0</v>
      </c>
      <c r="AK839" s="1">
        <v>0</v>
      </c>
      <c r="AL839" s="1">
        <v>0</v>
      </c>
      <c r="AM839" s="1">
        <v>1</v>
      </c>
      <c r="AN839" s="1">
        <v>0</v>
      </c>
      <c r="AO839" s="1">
        <v>0</v>
      </c>
      <c r="AP839" s="1">
        <v>0</v>
      </c>
      <c r="AQ839" s="1">
        <v>0</v>
      </c>
      <c r="AR839" s="1">
        <v>1</v>
      </c>
      <c r="AS839" s="1">
        <v>0</v>
      </c>
      <c r="AT839" s="1">
        <v>5</v>
      </c>
      <c r="AU839" s="1">
        <v>69</v>
      </c>
      <c r="AV839" s="1">
        <v>61456</v>
      </c>
    </row>
    <row r="840" spans="1:48" s="1" customFormat="1" x14ac:dyDescent="0.25">
      <c r="A840" s="1" t="str" cm="1">
        <f t="array" ref="A840">_xlfn.IFS(AG840&gt;=70,"70 and Older",AND(AG840&gt;=60,AG840&lt;70),"60-69",AND(AG840&gt;=50,AG840&lt;60),"50-59",AND(AG840&gt;=40,AG840&lt;50),"40-49",AND(AG840&gt;=30,AG840&lt;40),"30-39",AND(AG840&gt;=20,AG840&lt;30),"20-29")</f>
        <v>60-69</v>
      </c>
      <c r="B840" s="1" t="str" cm="1">
        <f t="array" ref="B840">_xlfn.IFS(AO840=1,$AO$1,AP840=1,$AP$1,AQ840=1,$AQ$1,AR840=1,$AR$1,AS840=1,$AS$1)</f>
        <v>Graduation</v>
      </c>
      <c r="C840" s="1" t="str" cm="1">
        <f t="array" ref="C840">_xlfn.IFS(AJ840=1,$AJ$1,AK840=1,$AK$1,AL840=1,$AL$1,AM840=1,$AM$1,AN840=1,$AN$1)</f>
        <v>Together</v>
      </c>
      <c r="D840" s="1">
        <v>0</v>
      </c>
      <c r="E840" s="1">
        <v>0</v>
      </c>
      <c r="F840" s="1" t="str" cm="1">
        <f t="array" ref="F840">_xlfn.IFS(AV840&lt;43783,"1.Low Income",AND(AV840&gt;=43783,AV840&lt;=64856),"2.Mid Income",AV840&gt;64856,"3.High Income")</f>
        <v>3.High Income</v>
      </c>
      <c r="G840" s="1" t="str" cm="1">
        <f t="array" ref="G840">_xlfn.IFS(AU840&lt;=30,"&lt;1 month",AND(AU840&gt;30,AU840&lt;=60),"1-2months",AU840&gt;60,"2months +")</f>
        <v>1-2months</v>
      </c>
      <c r="H840" s="1" t="str" cm="1">
        <f t="array" ref="H840">_xlfn.IFS(AT840&lt;5,"&lt;5times",AND(AT840&gt;=5,AT840&lt;=10),"05-10times",AND(AT840&gt;=11,AT840&lt;=15),"11-15times",AT840&gt;=16,"16times or more")</f>
        <v>&lt;5times</v>
      </c>
      <c r="I840" s="1" t="s">
        <v>99</v>
      </c>
      <c r="J840" s="1" t="str">
        <f t="shared" si="27"/>
        <v>7-8 years</v>
      </c>
      <c r="K840" s="2">
        <v>407</v>
      </c>
      <c r="L840" s="2">
        <v>28</v>
      </c>
      <c r="M840" s="2">
        <v>100</v>
      </c>
      <c r="N840" s="2">
        <v>120</v>
      </c>
      <c r="O840" s="2">
        <v>74</v>
      </c>
      <c r="P840" s="2">
        <v>18</v>
      </c>
      <c r="Q840" s="8">
        <v>0</v>
      </c>
      <c r="R840" s="8">
        <v>0</v>
      </c>
      <c r="S840" s="8">
        <v>0</v>
      </c>
      <c r="T840" s="8">
        <v>0</v>
      </c>
      <c r="U840" s="8">
        <v>0</v>
      </c>
      <c r="V840" s="8">
        <v>0</v>
      </c>
      <c r="W840" s="6">
        <v>1</v>
      </c>
      <c r="X840" s="6">
        <v>5</v>
      </c>
      <c r="Y840" s="6">
        <v>9</v>
      </c>
      <c r="Z840" s="6">
        <v>4</v>
      </c>
      <c r="AB840" s="1">
        <v>1383</v>
      </c>
      <c r="AC840" s="1">
        <v>1192</v>
      </c>
      <c r="AD840" s="1">
        <v>1</v>
      </c>
      <c r="AE840" s="1">
        <v>3</v>
      </c>
      <c r="AF840" s="1">
        <v>11</v>
      </c>
      <c r="AG840" s="1">
        <v>68</v>
      </c>
      <c r="AH840" s="1">
        <v>2572</v>
      </c>
      <c r="AI840" s="11">
        <f t="shared" si="26"/>
        <v>7.0465753424657533</v>
      </c>
      <c r="AJ840" s="1">
        <v>0</v>
      </c>
      <c r="AK840" s="1">
        <v>0</v>
      </c>
      <c r="AL840" s="1">
        <v>0</v>
      </c>
      <c r="AM840" s="1">
        <v>1</v>
      </c>
      <c r="AN840" s="1">
        <v>0</v>
      </c>
      <c r="AO840" s="1">
        <v>0</v>
      </c>
      <c r="AP840" s="1">
        <v>0</v>
      </c>
      <c r="AQ840" s="1">
        <v>1</v>
      </c>
      <c r="AR840" s="1">
        <v>0</v>
      </c>
      <c r="AS840" s="1">
        <v>0</v>
      </c>
      <c r="AT840" s="1">
        <v>2</v>
      </c>
      <c r="AU840" s="1">
        <v>60</v>
      </c>
      <c r="AV840" s="1">
        <v>82333</v>
      </c>
    </row>
    <row r="841" spans="1:48" s="1" customFormat="1" x14ac:dyDescent="0.25">
      <c r="A841" s="1" t="str" cm="1">
        <f t="array" ref="A841">_xlfn.IFS(AG841&gt;=70,"70 and Older",AND(AG841&gt;=60,AG841&lt;70),"60-69",AND(AG841&gt;=50,AG841&lt;60),"50-59",AND(AG841&gt;=40,AG841&lt;50),"40-49",AND(AG841&gt;=30,AG841&lt;40),"30-39",AND(AG841&gt;=20,AG841&lt;30),"20-29")</f>
        <v>40-49</v>
      </c>
      <c r="B841" s="1" t="str" cm="1">
        <f t="array" ref="B841">_xlfn.IFS(AO841=1,$AO$1,AP841=1,$AP$1,AQ841=1,$AQ$1,AR841=1,$AR$1,AS841=1,$AS$1)</f>
        <v>2nd Cycle</v>
      </c>
      <c r="C841" s="1" t="str" cm="1">
        <f t="array" ref="C841">_xlfn.IFS(AJ841=1,$AJ$1,AK841=1,$AK$1,AL841=1,$AL$1,AM841=1,$AM$1,AN841=1,$AN$1)</f>
        <v>Single</v>
      </c>
      <c r="D841" s="1">
        <v>0</v>
      </c>
      <c r="E841" s="1">
        <v>0</v>
      </c>
      <c r="F841" s="1" t="str" cm="1">
        <f t="array" ref="F841">_xlfn.IFS(AV841&lt;43783,"1.Low Income",AND(AV841&gt;=43783,AV841&lt;=64856),"2.Mid Income",AV841&gt;64856,"3.High Income")</f>
        <v>3.High Income</v>
      </c>
      <c r="G841" s="1" t="str" cm="1">
        <f t="array" ref="G841">_xlfn.IFS(AU841&lt;=30,"&lt;1 month",AND(AU841&gt;30,AU841&lt;=60),"1-2months",AU841&gt;60,"2months +")</f>
        <v>1-2months</v>
      </c>
      <c r="H841" s="1" t="str" cm="1">
        <f t="array" ref="H841">_xlfn.IFS(AT841&lt;5,"&lt;5times",AND(AT841&gt;=5,AT841&lt;=10),"05-10times",AND(AT841&gt;=11,AT841&lt;=15),"11-15times",AT841&gt;=16,"16times or more")</f>
        <v>&lt;5times</v>
      </c>
      <c r="I841" s="1" t="s">
        <v>99</v>
      </c>
      <c r="J841" s="1" t="str">
        <f t="shared" si="27"/>
        <v>7-8 years</v>
      </c>
      <c r="K841" s="2">
        <v>483</v>
      </c>
      <c r="L841" s="2">
        <v>74</v>
      </c>
      <c r="M841" s="2">
        <v>114</v>
      </c>
      <c r="N841" s="2">
        <v>169</v>
      </c>
      <c r="O841" s="2">
        <v>37</v>
      </c>
      <c r="P841" s="2">
        <v>18</v>
      </c>
      <c r="Q841" s="8">
        <v>0</v>
      </c>
      <c r="R841" s="8">
        <v>0</v>
      </c>
      <c r="S841" s="8">
        <v>0</v>
      </c>
      <c r="T841" s="8">
        <v>0</v>
      </c>
      <c r="U841" s="8">
        <v>0</v>
      </c>
      <c r="V841" s="8">
        <v>1</v>
      </c>
      <c r="W841" s="6">
        <v>1</v>
      </c>
      <c r="X841" s="6">
        <v>5</v>
      </c>
      <c r="Y841" s="6">
        <v>10</v>
      </c>
      <c r="Z841" s="6">
        <v>13</v>
      </c>
      <c r="AB841" s="1">
        <v>1194</v>
      </c>
      <c r="AC841" s="1">
        <v>1073</v>
      </c>
      <c r="AD841" s="1">
        <v>0</v>
      </c>
      <c r="AE841" s="1">
        <v>3</v>
      </c>
      <c r="AF841" s="1">
        <v>11</v>
      </c>
      <c r="AG841" s="1">
        <v>44</v>
      </c>
      <c r="AH841" s="1">
        <v>2572</v>
      </c>
      <c r="AI841" s="11">
        <f t="shared" si="26"/>
        <v>7.0465753424657533</v>
      </c>
      <c r="AJ841" s="1">
        <v>0</v>
      </c>
      <c r="AK841" s="1">
        <v>0</v>
      </c>
      <c r="AL841" s="1">
        <v>1</v>
      </c>
      <c r="AM841" s="1">
        <v>0</v>
      </c>
      <c r="AN841" s="1">
        <v>0</v>
      </c>
      <c r="AO841" s="1">
        <v>1</v>
      </c>
      <c r="AP841" s="1">
        <v>0</v>
      </c>
      <c r="AQ841" s="1">
        <v>0</v>
      </c>
      <c r="AR841" s="1">
        <v>0</v>
      </c>
      <c r="AS841" s="1">
        <v>0</v>
      </c>
      <c r="AT841" s="1">
        <v>2</v>
      </c>
      <c r="AU841" s="1">
        <v>46</v>
      </c>
      <c r="AV841" s="1">
        <v>82072</v>
      </c>
    </row>
    <row r="842" spans="1:48" s="1" customFormat="1" x14ac:dyDescent="0.25">
      <c r="A842" s="1" t="str" cm="1">
        <f t="array" ref="A842">_xlfn.IFS(AG842&gt;=70,"70 and Older",AND(AG842&gt;=60,AG842&lt;70),"60-69",AND(AG842&gt;=50,AG842&lt;60),"50-59",AND(AG842&gt;=40,AG842&lt;50),"40-49",AND(AG842&gt;=30,AG842&lt;40),"30-39",AND(AG842&gt;=20,AG842&lt;30),"20-29")</f>
        <v>60-69</v>
      </c>
      <c r="B842" s="1" t="str" cm="1">
        <f t="array" ref="B842">_xlfn.IFS(AO842=1,$AO$1,AP842=1,$AP$1,AQ842=1,$AQ$1,AR842=1,$AR$1,AS842=1,$AS$1)</f>
        <v>Graduation</v>
      </c>
      <c r="C842" s="1" t="str" cm="1">
        <f t="array" ref="C842">_xlfn.IFS(AJ842=1,$AJ$1,AK842=1,$AK$1,AL842=1,$AL$1,AM842=1,$AM$1,AN842=1,$AN$1)</f>
        <v>Together</v>
      </c>
      <c r="D842" s="1">
        <v>0</v>
      </c>
      <c r="E842" s="1">
        <v>0</v>
      </c>
      <c r="F842" s="1" t="str" cm="1">
        <f t="array" ref="F842">_xlfn.IFS(AV842&lt;43783,"1.Low Income",AND(AV842&gt;=43783,AV842&lt;=64856),"2.Mid Income",AV842&gt;64856,"3.High Income")</f>
        <v>3.High Income</v>
      </c>
      <c r="G842" s="1" t="str" cm="1">
        <f t="array" ref="G842">_xlfn.IFS(AU842&lt;=30,"&lt;1 month",AND(AU842&gt;30,AU842&lt;=60),"1-2months",AU842&gt;60,"2months +")</f>
        <v>2months +</v>
      </c>
      <c r="H842" s="1" t="str" cm="1">
        <f t="array" ref="H842">_xlfn.IFS(AT842&lt;5,"&lt;5times",AND(AT842&gt;=5,AT842&lt;=10),"05-10times",AND(AT842&gt;=11,AT842&lt;=15),"11-15times",AT842&gt;=16,"16times or more")</f>
        <v>&lt;5times</v>
      </c>
      <c r="I842" s="1" t="s">
        <v>100</v>
      </c>
      <c r="J842" s="1" t="str">
        <f t="shared" si="27"/>
        <v>7-8 years</v>
      </c>
      <c r="K842" s="2">
        <v>536</v>
      </c>
      <c r="L842" s="2">
        <v>27</v>
      </c>
      <c r="M842" s="2">
        <v>590</v>
      </c>
      <c r="N842" s="2">
        <v>38</v>
      </c>
      <c r="O842" s="2">
        <v>107</v>
      </c>
      <c r="P842" s="2">
        <v>67</v>
      </c>
      <c r="Q842" s="8">
        <v>0</v>
      </c>
      <c r="R842" s="8">
        <v>0</v>
      </c>
      <c r="S842" s="8">
        <v>1</v>
      </c>
      <c r="T842" s="8">
        <v>0</v>
      </c>
      <c r="U842" s="8">
        <v>1</v>
      </c>
      <c r="V842" s="8">
        <v>1</v>
      </c>
      <c r="W842" s="6">
        <v>1</v>
      </c>
      <c r="X842" s="6">
        <v>5</v>
      </c>
      <c r="Y842" s="6">
        <v>10</v>
      </c>
      <c r="Z842" s="6">
        <v>12</v>
      </c>
      <c r="AB842" s="1">
        <v>1383</v>
      </c>
      <c r="AC842" s="1">
        <v>1192</v>
      </c>
      <c r="AD842" s="1">
        <v>1</v>
      </c>
      <c r="AE842" s="1">
        <v>3</v>
      </c>
      <c r="AF842" s="1">
        <v>11</v>
      </c>
      <c r="AG842" s="1">
        <v>68</v>
      </c>
      <c r="AH842" s="1">
        <v>2572</v>
      </c>
      <c r="AI842" s="11">
        <f t="shared" si="26"/>
        <v>7.0465753424657533</v>
      </c>
      <c r="AJ842" s="1">
        <v>0</v>
      </c>
      <c r="AK842" s="1">
        <v>0</v>
      </c>
      <c r="AL842" s="1">
        <v>0</v>
      </c>
      <c r="AM842" s="1">
        <v>1</v>
      </c>
      <c r="AN842" s="1">
        <v>0</v>
      </c>
      <c r="AO842" s="1">
        <v>0</v>
      </c>
      <c r="AP842" s="1">
        <v>0</v>
      </c>
      <c r="AQ842" s="1">
        <v>1</v>
      </c>
      <c r="AR842" s="1">
        <v>0</v>
      </c>
      <c r="AS842" s="1">
        <v>0</v>
      </c>
      <c r="AT842" s="1">
        <v>3</v>
      </c>
      <c r="AU842" s="1">
        <v>63</v>
      </c>
      <c r="AV842" s="1">
        <v>72099</v>
      </c>
    </row>
    <row r="843" spans="1:48" s="1" customFormat="1" x14ac:dyDescent="0.25">
      <c r="A843" s="1" t="str" cm="1">
        <f t="array" ref="A843">_xlfn.IFS(AG843&gt;=70,"70 and Older",AND(AG843&gt;=60,AG843&lt;70),"60-69",AND(AG843&gt;=50,AG843&lt;60),"50-59",AND(AG843&gt;=40,AG843&lt;50),"40-49",AND(AG843&gt;=30,AG843&lt;40),"30-39",AND(AG843&gt;=20,AG843&lt;30),"20-29")</f>
        <v>60-69</v>
      </c>
      <c r="B843" s="1" t="str" cm="1">
        <f t="array" ref="B843">_xlfn.IFS(AO843=1,$AO$1,AP843=1,$AP$1,AQ843=1,$AQ$1,AR843=1,$AR$1,AS843=1,$AS$1)</f>
        <v>Graduation</v>
      </c>
      <c r="C843" s="1" t="str" cm="1">
        <f t="array" ref="C843">_xlfn.IFS(AJ843=1,$AJ$1,AK843=1,$AK$1,AL843=1,$AL$1,AM843=1,$AM$1,AN843=1,$AN$1)</f>
        <v>Together</v>
      </c>
      <c r="D843" s="1">
        <v>1</v>
      </c>
      <c r="E843" s="1">
        <v>2</v>
      </c>
      <c r="F843" s="1" t="str" cm="1">
        <f t="array" ref="F843">_xlfn.IFS(AV843&lt;43783,"1.Low Income",AND(AV843&gt;=43783,AV843&lt;=64856),"2.Mid Income",AV843&gt;64856,"3.High Income")</f>
        <v>3.High Income</v>
      </c>
      <c r="G843" s="1" t="str" cm="1">
        <f t="array" ref="G843">_xlfn.IFS(AU843&lt;=30,"&lt;1 month",AND(AU843&gt;30,AU843&lt;=60),"1-2months",AU843&gt;60,"2months +")</f>
        <v>1-2months</v>
      </c>
      <c r="H843" s="1" t="str" cm="1">
        <f t="array" ref="H843">_xlfn.IFS(AT843&lt;5,"&lt;5times",AND(AT843&gt;=5,AT843&lt;=10),"05-10times",AND(AT843&gt;=11,AT843&lt;=15),"11-15times",AT843&gt;=16,"16times or more")</f>
        <v>&lt;5times</v>
      </c>
      <c r="I843" s="1" t="s">
        <v>99</v>
      </c>
      <c r="J843" s="1" t="str">
        <f t="shared" si="27"/>
        <v>7-8 years</v>
      </c>
      <c r="K843" s="2">
        <v>433</v>
      </c>
      <c r="L843" s="2">
        <v>89</v>
      </c>
      <c r="M843" s="2">
        <v>650</v>
      </c>
      <c r="N843" s="2">
        <v>16</v>
      </c>
      <c r="O843" s="2">
        <v>102</v>
      </c>
      <c r="P843" s="2">
        <v>102</v>
      </c>
      <c r="Q843" s="8">
        <v>0</v>
      </c>
      <c r="R843" s="8">
        <v>0</v>
      </c>
      <c r="S843" s="8">
        <v>0</v>
      </c>
      <c r="T843" s="8">
        <v>0</v>
      </c>
      <c r="U843" s="8">
        <v>0</v>
      </c>
      <c r="V843" s="8">
        <v>0</v>
      </c>
      <c r="W843" s="6">
        <v>10</v>
      </c>
      <c r="X843" s="6">
        <v>4</v>
      </c>
      <c r="Y843" s="6">
        <v>6</v>
      </c>
      <c r="Z843" s="6">
        <v>9</v>
      </c>
      <c r="AB843" s="1">
        <v>1383</v>
      </c>
      <c r="AC843" s="1">
        <v>1192</v>
      </c>
      <c r="AD843" s="1">
        <v>1</v>
      </c>
      <c r="AE843" s="1">
        <v>3</v>
      </c>
      <c r="AF843" s="1">
        <v>11</v>
      </c>
      <c r="AG843" s="1">
        <v>68</v>
      </c>
      <c r="AH843" s="1">
        <v>2572</v>
      </c>
      <c r="AI843" s="11">
        <f t="shared" si="26"/>
        <v>7.0465753424657533</v>
      </c>
      <c r="AJ843" s="1">
        <v>0</v>
      </c>
      <c r="AK843" s="1">
        <v>0</v>
      </c>
      <c r="AL843" s="1">
        <v>0</v>
      </c>
      <c r="AM843" s="1">
        <v>1</v>
      </c>
      <c r="AN843" s="1">
        <v>0</v>
      </c>
      <c r="AO843" s="1">
        <v>0</v>
      </c>
      <c r="AP843" s="1">
        <v>0</v>
      </c>
      <c r="AQ843" s="1">
        <v>1</v>
      </c>
      <c r="AR843" s="1">
        <v>0</v>
      </c>
      <c r="AS843" s="1">
        <v>0</v>
      </c>
      <c r="AT843" s="1">
        <v>4</v>
      </c>
      <c r="AU843" s="1">
        <v>54</v>
      </c>
      <c r="AV843" s="1">
        <v>68397</v>
      </c>
    </row>
    <row r="844" spans="1:48" s="1" customFormat="1" x14ac:dyDescent="0.25">
      <c r="A844" s="1" t="str" cm="1">
        <f t="array" ref="A844">_xlfn.IFS(AG844&gt;=70,"70 and Older",AND(AG844&gt;=60,AG844&lt;70),"60-69",AND(AG844&gt;=50,AG844&lt;60),"50-59",AND(AG844&gt;=40,AG844&lt;50),"40-49",AND(AG844&gt;=30,AG844&lt;40),"30-39",AND(AG844&gt;=20,AG844&lt;30),"20-29")</f>
        <v>50-59</v>
      </c>
      <c r="B844" s="1" t="str" cm="1">
        <f t="array" ref="B844">_xlfn.IFS(AO844=1,$AO$1,AP844=1,$AP$1,AQ844=1,$AQ$1,AR844=1,$AR$1,AS844=1,$AS$1)</f>
        <v>Master</v>
      </c>
      <c r="C844" s="1" t="str" cm="1">
        <f t="array" ref="C844">_xlfn.IFS(AJ844=1,$AJ$1,AK844=1,$AK$1,AL844=1,$AL$1,AM844=1,$AM$1,AN844=1,$AN$1)</f>
        <v>Divorced</v>
      </c>
      <c r="D844" s="1">
        <v>1</v>
      </c>
      <c r="E844" s="1">
        <v>0</v>
      </c>
      <c r="F844" s="1" t="str" cm="1">
        <f t="array" ref="F844">_xlfn.IFS(AV844&lt;43783,"1.Low Income",AND(AV844&gt;=43783,AV844&lt;=64856),"2.Mid Income",AV844&gt;64856,"3.High Income")</f>
        <v>3.High Income</v>
      </c>
      <c r="G844" s="1" t="str" cm="1">
        <f t="array" ref="G844">_xlfn.IFS(AU844&lt;=30,"&lt;1 month",AND(AU844&gt;30,AU844&lt;=60),"1-2months",AU844&gt;60,"2months +")</f>
        <v>1-2months</v>
      </c>
      <c r="H844" s="1" t="str" cm="1">
        <f t="array" ref="H844">_xlfn.IFS(AT844&lt;5,"&lt;5times",AND(AT844&gt;=5,AT844&lt;=10),"05-10times",AND(AT844&gt;=11,AT844&lt;=15),"11-15times",AT844&gt;=16,"16times or more")</f>
        <v>&lt;5times</v>
      </c>
      <c r="I844" s="1" t="s">
        <v>99</v>
      </c>
      <c r="J844" s="1" t="str">
        <f t="shared" si="27"/>
        <v>7-8 years</v>
      </c>
      <c r="K844" s="2">
        <v>97</v>
      </c>
      <c r="L844" s="2">
        <v>4</v>
      </c>
      <c r="M844" s="2">
        <v>44</v>
      </c>
      <c r="N844" s="2">
        <v>6</v>
      </c>
      <c r="O844" s="2">
        <v>1</v>
      </c>
      <c r="P844" s="2">
        <v>18</v>
      </c>
      <c r="Q844" s="8">
        <v>0</v>
      </c>
      <c r="R844" s="8">
        <v>0</v>
      </c>
      <c r="S844" s="8">
        <v>0</v>
      </c>
      <c r="T844" s="8">
        <v>0</v>
      </c>
      <c r="U844" s="8">
        <v>0</v>
      </c>
      <c r="V844" s="8">
        <v>0</v>
      </c>
      <c r="W844" s="6">
        <v>1</v>
      </c>
      <c r="X844" s="6">
        <v>3</v>
      </c>
      <c r="Y844" s="6">
        <v>1</v>
      </c>
      <c r="Z844" s="6">
        <v>4</v>
      </c>
      <c r="AB844" s="1">
        <v>272</v>
      </c>
      <c r="AC844" s="1">
        <v>251</v>
      </c>
      <c r="AD844" s="1">
        <v>0</v>
      </c>
      <c r="AE844" s="1">
        <v>3</v>
      </c>
      <c r="AF844" s="1">
        <v>11</v>
      </c>
      <c r="AG844" s="1">
        <v>57</v>
      </c>
      <c r="AH844" s="1">
        <v>2571</v>
      </c>
      <c r="AI844" s="11">
        <f t="shared" si="26"/>
        <v>7.043835616438356</v>
      </c>
      <c r="AJ844" s="1">
        <v>1</v>
      </c>
      <c r="AK844" s="1">
        <v>0</v>
      </c>
      <c r="AL844" s="1">
        <v>0</v>
      </c>
      <c r="AM844" s="1">
        <v>0</v>
      </c>
      <c r="AN844" s="1">
        <v>0</v>
      </c>
      <c r="AO844" s="1">
        <v>0</v>
      </c>
      <c r="AP844" s="1">
        <v>0</v>
      </c>
      <c r="AQ844" s="1">
        <v>0</v>
      </c>
      <c r="AR844" s="1">
        <v>1</v>
      </c>
      <c r="AS844" s="1">
        <v>0</v>
      </c>
      <c r="AT844" s="1">
        <v>3</v>
      </c>
      <c r="AU844" s="1">
        <v>58</v>
      </c>
      <c r="AV844" s="1">
        <v>73691</v>
      </c>
    </row>
    <row r="845" spans="1:48" s="1" customFormat="1" x14ac:dyDescent="0.25">
      <c r="A845" s="1" t="str" cm="1">
        <f t="array" ref="A845">_xlfn.IFS(AG845&gt;=70,"70 and Older",AND(AG845&gt;=60,AG845&lt;70),"60-69",AND(AG845&gt;=50,AG845&lt;60),"50-59",AND(AG845&gt;=40,AG845&lt;50),"40-49",AND(AG845&gt;=30,AG845&lt;40),"30-39",AND(AG845&gt;=20,AG845&lt;30),"20-29")</f>
        <v>60-69</v>
      </c>
      <c r="B845" s="1" t="str" cm="1">
        <f t="array" ref="B845">_xlfn.IFS(AO845=1,$AO$1,AP845=1,$AP$1,AQ845=1,$AQ$1,AR845=1,$AR$1,AS845=1,$AS$1)</f>
        <v>Graduation</v>
      </c>
      <c r="C845" s="1" t="str" cm="1">
        <f t="array" ref="C845">_xlfn.IFS(AJ845=1,$AJ$1,AK845=1,$AK$1,AL845=1,$AL$1,AM845=1,$AM$1,AN845=1,$AN$1)</f>
        <v>Together</v>
      </c>
      <c r="D845" s="1">
        <v>0</v>
      </c>
      <c r="E845" s="1">
        <v>1</v>
      </c>
      <c r="F845" s="1" t="str" cm="1">
        <f t="array" ref="F845">_xlfn.IFS(AV845&lt;43783,"1.Low Income",AND(AV845&gt;=43783,AV845&lt;=64856),"2.Mid Income",AV845&gt;64856,"3.High Income")</f>
        <v>3.High Income</v>
      </c>
      <c r="G845" s="1" t="str" cm="1">
        <f t="array" ref="G845">_xlfn.IFS(AU845&lt;=30,"&lt;1 month",AND(AU845&gt;30,AU845&lt;=60),"1-2months",AU845&gt;60,"2months +")</f>
        <v>&lt;1 month</v>
      </c>
      <c r="H845" s="1" t="str" cm="1">
        <f t="array" ref="H845">_xlfn.IFS(AT845&lt;5,"&lt;5times",AND(AT845&gt;=5,AT845&lt;=10),"05-10times",AND(AT845&gt;=11,AT845&lt;=15),"11-15times",AT845&gt;=16,"16times or more")</f>
        <v>&lt;5times</v>
      </c>
      <c r="I845" s="1" t="s">
        <v>99</v>
      </c>
      <c r="J845" s="1" t="str">
        <f t="shared" si="27"/>
        <v>7-8 years</v>
      </c>
      <c r="K845" s="2">
        <v>384</v>
      </c>
      <c r="L845" s="2">
        <v>60</v>
      </c>
      <c r="M845" s="2">
        <v>364</v>
      </c>
      <c r="N845" s="2">
        <v>119</v>
      </c>
      <c r="O845" s="2">
        <v>101</v>
      </c>
      <c r="P845" s="2">
        <v>232</v>
      </c>
      <c r="Q845" s="8">
        <v>0</v>
      </c>
      <c r="R845" s="8">
        <v>0</v>
      </c>
      <c r="S845" s="8">
        <v>0</v>
      </c>
      <c r="T845" s="8">
        <v>0</v>
      </c>
      <c r="U845" s="8">
        <v>0</v>
      </c>
      <c r="V845" s="8">
        <v>0</v>
      </c>
      <c r="W845" s="6">
        <v>4</v>
      </c>
      <c r="X845" s="6">
        <v>11</v>
      </c>
      <c r="Y845" s="6">
        <v>6</v>
      </c>
      <c r="Z845" s="6">
        <v>8</v>
      </c>
      <c r="AB845" s="1">
        <v>547</v>
      </c>
      <c r="AC845" s="1">
        <v>498</v>
      </c>
      <c r="AD845" s="1">
        <v>0</v>
      </c>
      <c r="AE845" s="1">
        <v>3</v>
      </c>
      <c r="AF845" s="1">
        <v>11</v>
      </c>
      <c r="AG845" s="1">
        <v>67</v>
      </c>
      <c r="AH845" s="1">
        <v>2570</v>
      </c>
      <c r="AI845" s="11">
        <f t="shared" si="26"/>
        <v>7.0410958904109586</v>
      </c>
      <c r="AJ845" s="1">
        <v>0</v>
      </c>
      <c r="AK845" s="1">
        <v>0</v>
      </c>
      <c r="AL845" s="1">
        <v>0</v>
      </c>
      <c r="AM845" s="1">
        <v>1</v>
      </c>
      <c r="AN845" s="1">
        <v>0</v>
      </c>
      <c r="AO845" s="1">
        <v>0</v>
      </c>
      <c r="AP845" s="1">
        <v>0</v>
      </c>
      <c r="AQ845" s="1">
        <v>1</v>
      </c>
      <c r="AR845" s="1">
        <v>0</v>
      </c>
      <c r="AS845" s="1">
        <v>0</v>
      </c>
      <c r="AT845" s="1">
        <v>4</v>
      </c>
      <c r="AU845" s="1">
        <v>0</v>
      </c>
      <c r="AV845" s="1">
        <v>67381</v>
      </c>
    </row>
    <row r="846" spans="1:48" s="1" customFormat="1" x14ac:dyDescent="0.25">
      <c r="A846" s="1" t="str" cm="1">
        <f t="array" ref="A846">_xlfn.IFS(AG846&gt;=70,"70 and Older",AND(AG846&gt;=60,AG846&lt;70),"60-69",AND(AG846&gt;=50,AG846&lt;60),"50-59",AND(AG846&gt;=40,AG846&lt;50),"40-49",AND(AG846&gt;=30,AG846&lt;40),"30-39",AND(AG846&gt;=20,AG846&lt;30),"20-29")</f>
        <v>60-69</v>
      </c>
      <c r="B846" s="1" t="str" cm="1">
        <f t="array" ref="B846">_xlfn.IFS(AO846=1,$AO$1,AP846=1,$AP$1,AQ846=1,$AQ$1,AR846=1,$AR$1,AS846=1,$AS$1)</f>
        <v>2nd Cycle</v>
      </c>
      <c r="C846" s="1" t="str" cm="1">
        <f t="array" ref="C846">_xlfn.IFS(AJ846=1,$AJ$1,AK846=1,$AK$1,AL846=1,$AL$1,AM846=1,$AM$1,AN846=1,$AN$1)</f>
        <v>Together</v>
      </c>
      <c r="D846" s="1">
        <v>1</v>
      </c>
      <c r="E846" s="1">
        <v>1</v>
      </c>
      <c r="F846" s="1" t="str" cm="1">
        <f t="array" ref="F846">_xlfn.IFS(AV846&lt;43783,"1.Low Income",AND(AV846&gt;=43783,AV846&lt;=64856),"2.Mid Income",AV846&gt;64856,"3.High Income")</f>
        <v>3.High Income</v>
      </c>
      <c r="G846" s="1" t="str" cm="1">
        <f t="array" ref="G846">_xlfn.IFS(AU846&lt;=30,"&lt;1 month",AND(AU846&gt;30,AU846&lt;=60),"1-2months",AU846&gt;60,"2months +")</f>
        <v>1-2months</v>
      </c>
      <c r="H846" s="1" t="str" cm="1">
        <f t="array" ref="H846">_xlfn.IFS(AT846&lt;5,"&lt;5times",AND(AT846&gt;=5,AT846&lt;=10),"05-10times",AND(AT846&gt;=11,AT846&lt;=15),"11-15times",AT846&gt;=16,"16times or more")</f>
        <v>&lt;5times</v>
      </c>
      <c r="I846" s="1" t="s">
        <v>99</v>
      </c>
      <c r="J846" s="1" t="str">
        <f t="shared" si="27"/>
        <v>7-8 years</v>
      </c>
      <c r="K846" s="2">
        <v>54</v>
      </c>
      <c r="L846" s="2">
        <v>0</v>
      </c>
      <c r="M846" s="2">
        <v>10</v>
      </c>
      <c r="N846" s="2">
        <v>0</v>
      </c>
      <c r="O846" s="2">
        <v>0</v>
      </c>
      <c r="P846" s="2">
        <v>2</v>
      </c>
      <c r="Q846" s="8">
        <v>0</v>
      </c>
      <c r="R846" s="8">
        <v>0</v>
      </c>
      <c r="S846" s="8">
        <v>0</v>
      </c>
      <c r="T846" s="8">
        <v>1</v>
      </c>
      <c r="U846" s="8">
        <v>0</v>
      </c>
      <c r="V846" s="8">
        <v>0</v>
      </c>
      <c r="W846" s="6">
        <v>2</v>
      </c>
      <c r="X846" s="6">
        <v>1</v>
      </c>
      <c r="Y846" s="6">
        <v>0</v>
      </c>
      <c r="Z846" s="6">
        <v>4</v>
      </c>
      <c r="AB846" s="1">
        <v>258</v>
      </c>
      <c r="AC846" s="1">
        <v>245</v>
      </c>
      <c r="AD846" s="1">
        <v>1</v>
      </c>
      <c r="AE846" s="1">
        <v>3</v>
      </c>
      <c r="AF846" s="1">
        <v>11</v>
      </c>
      <c r="AG846" s="1">
        <v>62</v>
      </c>
      <c r="AH846" s="1">
        <v>2569</v>
      </c>
      <c r="AI846" s="11">
        <f t="shared" si="26"/>
        <v>7.0383561643835613</v>
      </c>
      <c r="AJ846" s="1">
        <v>0</v>
      </c>
      <c r="AK846" s="1">
        <v>0</v>
      </c>
      <c r="AL846" s="1">
        <v>0</v>
      </c>
      <c r="AM846" s="1">
        <v>1</v>
      </c>
      <c r="AN846" s="1">
        <v>0</v>
      </c>
      <c r="AO846" s="1">
        <v>1</v>
      </c>
      <c r="AP846" s="1">
        <v>0</v>
      </c>
      <c r="AQ846" s="1">
        <v>0</v>
      </c>
      <c r="AR846" s="1">
        <v>0</v>
      </c>
      <c r="AS846" s="1">
        <v>0</v>
      </c>
      <c r="AT846" s="1">
        <v>3</v>
      </c>
      <c r="AU846" s="1">
        <v>50</v>
      </c>
      <c r="AV846" s="1">
        <v>74250</v>
      </c>
    </row>
    <row r="847" spans="1:48" s="1" customFormat="1" x14ac:dyDescent="0.25">
      <c r="A847" s="1" t="str" cm="1">
        <f t="array" ref="A847">_xlfn.IFS(AG847&gt;=70,"70 and Older",AND(AG847&gt;=60,AG847&lt;70),"60-69",AND(AG847&gt;=50,AG847&lt;60),"50-59",AND(AG847&gt;=40,AG847&lt;50),"40-49",AND(AG847&gt;=30,AG847&lt;40),"30-39",AND(AG847&gt;=20,AG847&lt;30),"20-29")</f>
        <v>50-59</v>
      </c>
      <c r="B847" s="1" t="str" cm="1">
        <f t="array" ref="B847">_xlfn.IFS(AO847=1,$AO$1,AP847=1,$AP$1,AQ847=1,$AQ$1,AR847=1,$AR$1,AS847=1,$AS$1)</f>
        <v>Graduation</v>
      </c>
      <c r="C847" s="1" t="str" cm="1">
        <f t="array" ref="C847">_xlfn.IFS(AJ847=1,$AJ$1,AK847=1,$AK$1,AL847=1,$AL$1,AM847=1,$AM$1,AN847=1,$AN$1)</f>
        <v>Together</v>
      </c>
      <c r="D847" s="1">
        <v>1</v>
      </c>
      <c r="E847" s="1">
        <v>0</v>
      </c>
      <c r="F847" s="1" t="str" cm="1">
        <f t="array" ref="F847">_xlfn.IFS(AV847&lt;43783,"1.Low Income",AND(AV847&gt;=43783,AV847&lt;=64856),"2.Mid Income",AV847&gt;64856,"3.High Income")</f>
        <v>3.High Income</v>
      </c>
      <c r="G847" s="1" t="str" cm="1">
        <f t="array" ref="G847">_xlfn.IFS(AU847&lt;=30,"&lt;1 month",AND(AU847&gt;30,AU847&lt;=60),"1-2months",AU847&gt;60,"2months +")</f>
        <v>2months +</v>
      </c>
      <c r="H847" s="1" t="str" cm="1">
        <f t="array" ref="H847">_xlfn.IFS(AT847&lt;5,"&lt;5times",AND(AT847&gt;=5,AT847&lt;=10),"05-10times",AND(AT847&gt;=11,AT847&lt;=15),"11-15times",AT847&gt;=16,"16times or more")</f>
        <v>&lt;5times</v>
      </c>
      <c r="I847" s="1" t="s">
        <v>99</v>
      </c>
      <c r="J847" s="1" t="str">
        <f t="shared" si="27"/>
        <v>7-8 years</v>
      </c>
      <c r="K847" s="2">
        <v>4</v>
      </c>
      <c r="L847" s="2">
        <v>12</v>
      </c>
      <c r="M847" s="2">
        <v>15</v>
      </c>
      <c r="N847" s="2">
        <v>19</v>
      </c>
      <c r="O847" s="2">
        <v>7</v>
      </c>
      <c r="P847" s="2">
        <v>12</v>
      </c>
      <c r="Q847" s="8">
        <v>0</v>
      </c>
      <c r="R847" s="8">
        <v>0</v>
      </c>
      <c r="S847" s="8">
        <v>0</v>
      </c>
      <c r="T847" s="8">
        <v>0</v>
      </c>
      <c r="U847" s="8">
        <v>0</v>
      </c>
      <c r="V847" s="8">
        <v>0</v>
      </c>
      <c r="W847" s="6">
        <v>2</v>
      </c>
      <c r="X847" s="6">
        <v>2</v>
      </c>
      <c r="Y847" s="6">
        <v>0</v>
      </c>
      <c r="Z847" s="6">
        <v>3</v>
      </c>
      <c r="AB847" s="1">
        <v>189</v>
      </c>
      <c r="AC847" s="1">
        <v>147</v>
      </c>
      <c r="AD847" s="1">
        <v>0</v>
      </c>
      <c r="AE847" s="1">
        <v>3</v>
      </c>
      <c r="AF847" s="1">
        <v>11</v>
      </c>
      <c r="AG847" s="1">
        <v>52</v>
      </c>
      <c r="AH847" s="1">
        <v>2569</v>
      </c>
      <c r="AI847" s="11">
        <f t="shared" si="26"/>
        <v>7.0383561643835613</v>
      </c>
      <c r="AJ847" s="1">
        <v>0</v>
      </c>
      <c r="AK847" s="1">
        <v>0</v>
      </c>
      <c r="AL847" s="1">
        <v>0</v>
      </c>
      <c r="AM847" s="1">
        <v>1</v>
      </c>
      <c r="AN847" s="1">
        <v>0</v>
      </c>
      <c r="AO847" s="1">
        <v>0</v>
      </c>
      <c r="AP847" s="1">
        <v>0</v>
      </c>
      <c r="AQ847" s="1">
        <v>1</v>
      </c>
      <c r="AR847" s="1">
        <v>0</v>
      </c>
      <c r="AS847" s="1">
        <v>0</v>
      </c>
      <c r="AT847" s="1">
        <v>4</v>
      </c>
      <c r="AU847" s="1">
        <v>93</v>
      </c>
      <c r="AV847" s="1">
        <v>64857</v>
      </c>
    </row>
    <row r="848" spans="1:48" s="1" customFormat="1" x14ac:dyDescent="0.25">
      <c r="A848" s="1" t="str" cm="1">
        <f t="array" ref="A848">_xlfn.IFS(AG848&gt;=70,"70 and Older",AND(AG848&gt;=60,AG848&lt;70),"60-69",AND(AG848&gt;=50,AG848&lt;60),"50-59",AND(AG848&gt;=40,AG848&lt;50),"40-49",AND(AG848&gt;=30,AG848&lt;40),"30-39",AND(AG848&gt;=20,AG848&lt;30),"20-29")</f>
        <v>40-49</v>
      </c>
      <c r="B848" s="1" t="str" cm="1">
        <f t="array" ref="B848">_xlfn.IFS(AO848=1,$AO$1,AP848=1,$AP$1,AQ848=1,$AQ$1,AR848=1,$AR$1,AS848=1,$AS$1)</f>
        <v>Graduation</v>
      </c>
      <c r="C848" s="1" t="str" cm="1">
        <f t="array" ref="C848">_xlfn.IFS(AJ848=1,$AJ$1,AK848=1,$AK$1,AL848=1,$AL$1,AM848=1,$AM$1,AN848=1,$AN$1)</f>
        <v>Together</v>
      </c>
      <c r="D848" s="1">
        <v>1</v>
      </c>
      <c r="E848" s="1">
        <v>0</v>
      </c>
      <c r="F848" s="1" t="str" cm="1">
        <f t="array" ref="F848">_xlfn.IFS(AV848&lt;43783,"1.Low Income",AND(AV848&gt;=43783,AV848&lt;=64856),"2.Mid Income",AV848&gt;64856,"3.High Income")</f>
        <v>2.Mid Income</v>
      </c>
      <c r="G848" s="1" t="str" cm="1">
        <f t="array" ref="G848">_xlfn.IFS(AU848&lt;=30,"&lt;1 month",AND(AU848&gt;30,AU848&lt;=60),"1-2months",AU848&gt;60,"2months +")</f>
        <v>1-2months</v>
      </c>
      <c r="H848" s="1" t="str" cm="1">
        <f t="array" ref="H848">_xlfn.IFS(AT848&lt;5,"&lt;5times",AND(AT848&gt;=5,AT848&lt;=10),"05-10times",AND(AT848&gt;=11,AT848&lt;=15),"11-15times",AT848&gt;=16,"16times or more")</f>
        <v>05-10times</v>
      </c>
      <c r="I848" s="1" t="s">
        <v>99</v>
      </c>
      <c r="J848" s="1" t="str">
        <f t="shared" si="27"/>
        <v>7-8 years</v>
      </c>
      <c r="K848" s="2">
        <v>75</v>
      </c>
      <c r="L848" s="2">
        <v>12</v>
      </c>
      <c r="M848" s="2">
        <v>141</v>
      </c>
      <c r="N848" s="2">
        <v>43</v>
      </c>
      <c r="O848" s="2">
        <v>39</v>
      </c>
      <c r="P848" s="2">
        <v>187</v>
      </c>
      <c r="Q848" s="8">
        <v>0</v>
      </c>
      <c r="R848" s="8">
        <v>0</v>
      </c>
      <c r="S848" s="8">
        <v>0</v>
      </c>
      <c r="T848" s="8">
        <v>0</v>
      </c>
      <c r="U848" s="8">
        <v>0</v>
      </c>
      <c r="V848" s="8">
        <v>1</v>
      </c>
      <c r="W848" s="6">
        <v>6</v>
      </c>
      <c r="X848" s="6">
        <v>6</v>
      </c>
      <c r="Y848" s="6">
        <v>1</v>
      </c>
      <c r="Z848" s="6">
        <v>5</v>
      </c>
      <c r="AB848" s="1">
        <v>19</v>
      </c>
      <c r="AC848" s="1">
        <v>16</v>
      </c>
      <c r="AD848" s="1">
        <v>0</v>
      </c>
      <c r="AE848" s="1">
        <v>3</v>
      </c>
      <c r="AF848" s="1">
        <v>11</v>
      </c>
      <c r="AG848" s="1">
        <v>49</v>
      </c>
      <c r="AH848" s="1">
        <v>2569</v>
      </c>
      <c r="AI848" s="11">
        <f t="shared" si="26"/>
        <v>7.0383561643835613</v>
      </c>
      <c r="AJ848" s="1">
        <v>0</v>
      </c>
      <c r="AK848" s="1">
        <v>0</v>
      </c>
      <c r="AL848" s="1">
        <v>0</v>
      </c>
      <c r="AM848" s="1">
        <v>1</v>
      </c>
      <c r="AN848" s="1">
        <v>0</v>
      </c>
      <c r="AO848" s="1">
        <v>0</v>
      </c>
      <c r="AP848" s="1">
        <v>0</v>
      </c>
      <c r="AQ848" s="1">
        <v>1</v>
      </c>
      <c r="AR848" s="1">
        <v>0</v>
      </c>
      <c r="AS848" s="1">
        <v>0</v>
      </c>
      <c r="AT848" s="1">
        <v>5</v>
      </c>
      <c r="AU848" s="1">
        <v>34</v>
      </c>
      <c r="AV848" s="1">
        <v>61416</v>
      </c>
    </row>
    <row r="849" spans="1:48" s="1" customFormat="1" x14ac:dyDescent="0.25">
      <c r="A849" s="1" t="str" cm="1">
        <f t="array" ref="A849">_xlfn.IFS(AG849&gt;=70,"70 and Older",AND(AG849&gt;=60,AG849&lt;70),"60-69",AND(AG849&gt;=50,AG849&lt;60),"50-59",AND(AG849&gt;=40,AG849&lt;50),"40-49",AND(AG849&gt;=30,AG849&lt;40),"30-39",AND(AG849&gt;=20,AG849&lt;30),"20-29")</f>
        <v>40-49</v>
      </c>
      <c r="B849" s="1" t="str" cm="1">
        <f t="array" ref="B849">_xlfn.IFS(AO849=1,$AO$1,AP849=1,$AP$1,AQ849=1,$AQ$1,AR849=1,$AR$1,AS849=1,$AS$1)</f>
        <v>PhD</v>
      </c>
      <c r="C849" s="1" t="str" cm="1">
        <f t="array" ref="C849">_xlfn.IFS(AJ849=1,$AJ$1,AK849=1,$AK$1,AL849=1,$AL$1,AM849=1,$AM$1,AN849=1,$AN$1)</f>
        <v>Together</v>
      </c>
      <c r="D849" s="1">
        <v>0</v>
      </c>
      <c r="E849" s="1">
        <v>0</v>
      </c>
      <c r="F849" s="1" t="str" cm="1">
        <f t="array" ref="F849">_xlfn.IFS(AV849&lt;43783,"1.Low Income",AND(AV849&gt;=43783,AV849&lt;=64856),"2.Mid Income",AV849&gt;64856,"3.High Income")</f>
        <v>3.High Income</v>
      </c>
      <c r="G849" s="1" t="str" cm="1">
        <f t="array" ref="G849">_xlfn.IFS(AU849&lt;=30,"&lt;1 month",AND(AU849&gt;30,AU849&lt;=60),"1-2months",AU849&gt;60,"2months +")</f>
        <v>&lt;1 month</v>
      </c>
      <c r="H849" s="1" t="str" cm="1">
        <f t="array" ref="H849">_xlfn.IFS(AT849&lt;5,"&lt;5times",AND(AT849&gt;=5,AT849&lt;=10),"05-10times",AND(AT849&gt;=11,AT849&lt;=15),"11-15times",AT849&gt;=16,"16times or more")</f>
        <v>&lt;5times</v>
      </c>
      <c r="I849" s="1" t="s">
        <v>99</v>
      </c>
      <c r="J849" s="1" t="str">
        <f t="shared" si="27"/>
        <v>7-8 years</v>
      </c>
      <c r="K849" s="2">
        <v>124</v>
      </c>
      <c r="L849" s="2">
        <v>83</v>
      </c>
      <c r="M849" s="2">
        <v>267</v>
      </c>
      <c r="N849" s="2">
        <v>85</v>
      </c>
      <c r="O849" s="2">
        <v>59</v>
      </c>
      <c r="P849" s="2">
        <v>35</v>
      </c>
      <c r="Q849" s="8">
        <v>0</v>
      </c>
      <c r="R849" s="8">
        <v>0</v>
      </c>
      <c r="S849" s="8">
        <v>0</v>
      </c>
      <c r="T849" s="8">
        <v>0</v>
      </c>
      <c r="U849" s="8">
        <v>0</v>
      </c>
      <c r="V849" s="8">
        <v>1</v>
      </c>
      <c r="W849" s="6">
        <v>2</v>
      </c>
      <c r="X849" s="6">
        <v>5</v>
      </c>
      <c r="Y849" s="6">
        <v>2</v>
      </c>
      <c r="Z849" s="6">
        <v>11</v>
      </c>
      <c r="AB849" s="1">
        <v>17</v>
      </c>
      <c r="AC849" s="1">
        <v>14</v>
      </c>
      <c r="AD849" s="1">
        <v>0</v>
      </c>
      <c r="AE849" s="1">
        <v>3</v>
      </c>
      <c r="AF849" s="1">
        <v>11</v>
      </c>
      <c r="AG849" s="1">
        <v>46</v>
      </c>
      <c r="AH849" s="1">
        <v>2568</v>
      </c>
      <c r="AI849" s="11">
        <f t="shared" si="26"/>
        <v>7.0356164383561648</v>
      </c>
      <c r="AJ849" s="1">
        <v>0</v>
      </c>
      <c r="AK849" s="1">
        <v>0</v>
      </c>
      <c r="AL849" s="1">
        <v>0</v>
      </c>
      <c r="AM849" s="1">
        <v>1</v>
      </c>
      <c r="AN849" s="1">
        <v>0</v>
      </c>
      <c r="AO849" s="1">
        <v>0</v>
      </c>
      <c r="AP849" s="1">
        <v>0</v>
      </c>
      <c r="AQ849" s="1">
        <v>0</v>
      </c>
      <c r="AR849" s="1">
        <v>0</v>
      </c>
      <c r="AS849" s="1">
        <v>1</v>
      </c>
      <c r="AT849" s="1">
        <v>3</v>
      </c>
      <c r="AU849" s="1">
        <v>27</v>
      </c>
      <c r="AV849" s="1">
        <v>73113</v>
      </c>
    </row>
    <row r="850" spans="1:48" s="1" customFormat="1" x14ac:dyDescent="0.25">
      <c r="A850" s="1" t="str" cm="1">
        <f t="array" ref="A850">_xlfn.IFS(AG850&gt;=70,"70 and Older",AND(AG850&gt;=60,AG850&lt;70),"60-69",AND(AG850&gt;=50,AG850&lt;60),"50-59",AND(AG850&gt;=40,AG850&lt;50),"40-49",AND(AG850&gt;=30,AG850&lt;40),"30-39",AND(AG850&gt;=20,AG850&lt;30),"20-29")</f>
        <v>60-69</v>
      </c>
      <c r="B850" s="1" t="str" cm="1">
        <f t="array" ref="B850">_xlfn.IFS(AO850=1,$AO$1,AP850=1,$AP$1,AQ850=1,$AQ$1,AR850=1,$AR$1,AS850=1,$AS$1)</f>
        <v>Graduation</v>
      </c>
      <c r="C850" s="1" t="str" cm="1">
        <f t="array" ref="C850">_xlfn.IFS(AJ850=1,$AJ$1,AK850=1,$AK$1,AL850=1,$AL$1,AM850=1,$AM$1,AN850=1,$AN$1)</f>
        <v>Married</v>
      </c>
      <c r="D850" s="1">
        <v>0</v>
      </c>
      <c r="E850" s="1">
        <v>0</v>
      </c>
      <c r="F850" s="1" t="str" cm="1">
        <f t="array" ref="F850">_xlfn.IFS(AV850&lt;43783,"1.Low Income",AND(AV850&gt;=43783,AV850&lt;=64856),"2.Mid Income",AV850&gt;64856,"3.High Income")</f>
        <v>3.High Income</v>
      </c>
      <c r="G850" s="1" t="str" cm="1">
        <f t="array" ref="G850">_xlfn.IFS(AU850&lt;=30,"&lt;1 month",AND(AU850&gt;30,AU850&lt;=60),"1-2months",AU850&gt;60,"2months +")</f>
        <v>1-2months</v>
      </c>
      <c r="H850" s="1" t="str" cm="1">
        <f t="array" ref="H850">_xlfn.IFS(AT850&lt;5,"&lt;5times",AND(AT850&gt;=5,AT850&lt;=10),"05-10times",AND(AT850&gt;=11,AT850&lt;=15),"11-15times",AT850&gt;=16,"16times or more")</f>
        <v>&lt;5times</v>
      </c>
      <c r="I850" s="1" t="s">
        <v>99</v>
      </c>
      <c r="J850" s="1" t="str">
        <f t="shared" si="27"/>
        <v>7-8 years</v>
      </c>
      <c r="K850" s="2">
        <v>736</v>
      </c>
      <c r="L850" s="2">
        <v>163</v>
      </c>
      <c r="M850" s="2">
        <v>818</v>
      </c>
      <c r="N850" s="2">
        <v>212</v>
      </c>
      <c r="O850" s="2">
        <v>163</v>
      </c>
      <c r="P850" s="2">
        <v>61</v>
      </c>
      <c r="Q850" s="8">
        <v>0</v>
      </c>
      <c r="R850" s="8">
        <v>0</v>
      </c>
      <c r="S850" s="8">
        <v>0</v>
      </c>
      <c r="T850" s="8">
        <v>1</v>
      </c>
      <c r="U850" s="8">
        <v>0</v>
      </c>
      <c r="V850" s="8">
        <v>0</v>
      </c>
      <c r="W850" s="6">
        <v>1</v>
      </c>
      <c r="X850" s="6">
        <v>4</v>
      </c>
      <c r="Y850" s="6">
        <v>7</v>
      </c>
      <c r="Z850" s="6">
        <v>10</v>
      </c>
      <c r="AB850" s="1">
        <v>1319</v>
      </c>
      <c r="AC850" s="1">
        <v>1290</v>
      </c>
      <c r="AD850" s="1">
        <v>0</v>
      </c>
      <c r="AE850" s="1">
        <v>3</v>
      </c>
      <c r="AF850" s="1">
        <v>11</v>
      </c>
      <c r="AG850" s="1">
        <v>60</v>
      </c>
      <c r="AH850" s="1">
        <v>2567</v>
      </c>
      <c r="AI850" s="11">
        <f t="shared" si="26"/>
        <v>7.0328767123287674</v>
      </c>
      <c r="AJ850" s="1">
        <v>0</v>
      </c>
      <c r="AK850" s="1">
        <v>1</v>
      </c>
      <c r="AL850" s="1">
        <v>0</v>
      </c>
      <c r="AM850" s="1">
        <v>0</v>
      </c>
      <c r="AN850" s="1">
        <v>0</v>
      </c>
      <c r="AO850" s="1">
        <v>0</v>
      </c>
      <c r="AP850" s="1">
        <v>0</v>
      </c>
      <c r="AQ850" s="1">
        <v>1</v>
      </c>
      <c r="AR850" s="1">
        <v>0</v>
      </c>
      <c r="AS850" s="1">
        <v>0</v>
      </c>
      <c r="AT850" s="1">
        <v>1</v>
      </c>
      <c r="AU850" s="1">
        <v>52</v>
      </c>
      <c r="AV850" s="1">
        <v>84196</v>
      </c>
    </row>
    <row r="851" spans="1:48" s="1" customFormat="1" x14ac:dyDescent="0.25">
      <c r="A851" s="1" t="str" cm="1">
        <f t="array" ref="A851">_xlfn.IFS(AG851&gt;=70,"70 and Older",AND(AG851&gt;=60,AG851&lt;70),"60-69",AND(AG851&gt;=50,AG851&lt;60),"50-59",AND(AG851&gt;=40,AG851&lt;50),"40-49",AND(AG851&gt;=30,AG851&lt;40),"30-39",AND(AG851&gt;=20,AG851&lt;30),"20-29")</f>
        <v>30-39</v>
      </c>
      <c r="B851" s="1" t="str" cm="1">
        <f t="array" ref="B851">_xlfn.IFS(AO851=1,$AO$1,AP851=1,$AP$1,AQ851=1,$AQ$1,AR851=1,$AR$1,AS851=1,$AS$1)</f>
        <v>Graduation</v>
      </c>
      <c r="C851" s="1" t="str" cm="1">
        <f t="array" ref="C851">_xlfn.IFS(AJ851=1,$AJ$1,AK851=1,$AK$1,AL851=1,$AL$1,AM851=1,$AM$1,AN851=1,$AN$1)</f>
        <v>Married</v>
      </c>
      <c r="D851" s="1">
        <v>0</v>
      </c>
      <c r="E851" s="1">
        <v>1</v>
      </c>
      <c r="F851" s="1" t="str" cm="1">
        <f t="array" ref="F851">_xlfn.IFS(AV851&lt;43783,"1.Low Income",AND(AV851&gt;=43783,AV851&lt;=64856),"2.Mid Income",AV851&gt;64856,"3.High Income")</f>
        <v>3.High Income</v>
      </c>
      <c r="G851" s="1" t="str" cm="1">
        <f t="array" ref="G851">_xlfn.IFS(AU851&lt;=30,"&lt;1 month",AND(AU851&gt;30,AU851&lt;=60),"1-2months",AU851&gt;60,"2months +")</f>
        <v>2months +</v>
      </c>
      <c r="H851" s="1" t="str" cm="1">
        <f t="array" ref="H851">_xlfn.IFS(AT851&lt;5,"&lt;5times",AND(AT851&gt;=5,AT851&lt;=10),"05-10times",AND(AT851&gt;=11,AT851&lt;=15),"11-15times",AT851&gt;=16,"16times or more")</f>
        <v>&lt;5times</v>
      </c>
      <c r="I851" s="1" t="s">
        <v>99</v>
      </c>
      <c r="J851" s="1" t="str">
        <f t="shared" si="27"/>
        <v>7-8 years</v>
      </c>
      <c r="K851" s="2">
        <v>350</v>
      </c>
      <c r="L851" s="2">
        <v>8</v>
      </c>
      <c r="M851" s="2">
        <v>66</v>
      </c>
      <c r="N851" s="2">
        <v>17</v>
      </c>
      <c r="O851" s="2">
        <v>4</v>
      </c>
      <c r="P851" s="2">
        <v>4</v>
      </c>
      <c r="Q851" s="8">
        <v>0</v>
      </c>
      <c r="R851" s="8">
        <v>0</v>
      </c>
      <c r="S851" s="8">
        <v>0</v>
      </c>
      <c r="T851" s="8">
        <v>0</v>
      </c>
      <c r="U851" s="8">
        <v>0</v>
      </c>
      <c r="V851" s="8">
        <v>0</v>
      </c>
      <c r="W851" s="6">
        <v>2</v>
      </c>
      <c r="X851" s="6">
        <v>3</v>
      </c>
      <c r="Y851" s="6">
        <v>2</v>
      </c>
      <c r="Z851" s="6">
        <v>10</v>
      </c>
      <c r="AB851" s="1">
        <v>445</v>
      </c>
      <c r="AC851" s="1">
        <v>420</v>
      </c>
      <c r="AD851" s="1">
        <v>0</v>
      </c>
      <c r="AE851" s="1">
        <v>3</v>
      </c>
      <c r="AF851" s="1">
        <v>11</v>
      </c>
      <c r="AG851" s="1">
        <v>39</v>
      </c>
      <c r="AH851" s="1">
        <v>2567</v>
      </c>
      <c r="AI851" s="11">
        <f t="shared" si="26"/>
        <v>7.0328767123287674</v>
      </c>
      <c r="AJ851" s="1">
        <v>0</v>
      </c>
      <c r="AK851" s="1">
        <v>1</v>
      </c>
      <c r="AL851" s="1">
        <v>0</v>
      </c>
      <c r="AM851" s="1">
        <v>0</v>
      </c>
      <c r="AN851" s="1">
        <v>0</v>
      </c>
      <c r="AO851" s="1">
        <v>0</v>
      </c>
      <c r="AP851" s="1">
        <v>0</v>
      </c>
      <c r="AQ851" s="1">
        <v>1</v>
      </c>
      <c r="AR851" s="1">
        <v>0</v>
      </c>
      <c r="AS851" s="1">
        <v>0</v>
      </c>
      <c r="AT851" s="1">
        <v>2</v>
      </c>
      <c r="AU851" s="1">
        <v>64</v>
      </c>
      <c r="AV851" s="1">
        <v>80124</v>
      </c>
    </row>
    <row r="852" spans="1:48" s="1" customFormat="1" x14ac:dyDescent="0.25">
      <c r="A852" s="1" t="str" cm="1">
        <f t="array" ref="A852">_xlfn.IFS(AG852&gt;=70,"70 and Older",AND(AG852&gt;=60,AG852&lt;70),"60-69",AND(AG852&gt;=50,AG852&lt;60),"50-59",AND(AG852&gt;=40,AG852&lt;50),"40-49",AND(AG852&gt;=30,AG852&lt;40),"30-39",AND(AG852&gt;=20,AG852&lt;30),"20-29")</f>
        <v>30-39</v>
      </c>
      <c r="B852" s="1" t="str" cm="1">
        <f t="array" ref="B852">_xlfn.IFS(AO852=1,$AO$1,AP852=1,$AP$1,AQ852=1,$AQ$1,AR852=1,$AR$1,AS852=1,$AS$1)</f>
        <v>PhD</v>
      </c>
      <c r="C852" s="1" t="str" cm="1">
        <f t="array" ref="C852">_xlfn.IFS(AJ852=1,$AJ$1,AK852=1,$AK$1,AL852=1,$AL$1,AM852=1,$AM$1,AN852=1,$AN$1)</f>
        <v>Together</v>
      </c>
      <c r="D852" s="1">
        <v>0</v>
      </c>
      <c r="E852" s="1">
        <v>1</v>
      </c>
      <c r="F852" s="1" t="str" cm="1">
        <f t="array" ref="F852">_xlfn.IFS(AV852&lt;43783,"1.Low Income",AND(AV852&gt;=43783,AV852&lt;=64856),"2.Mid Income",AV852&gt;64856,"3.High Income")</f>
        <v>3.High Income</v>
      </c>
      <c r="G852" s="1" t="str" cm="1">
        <f t="array" ref="G852">_xlfn.IFS(AU852&lt;=30,"&lt;1 month",AND(AU852&gt;30,AU852&lt;=60),"1-2months",AU852&gt;60,"2months +")</f>
        <v>2months +</v>
      </c>
      <c r="H852" s="1" t="str" cm="1">
        <f t="array" ref="H852">_xlfn.IFS(AT852&lt;5,"&lt;5times",AND(AT852&gt;=5,AT852&lt;=10),"05-10times",AND(AT852&gt;=11,AT852&lt;=15),"11-15times",AT852&gt;=16,"16times or more")</f>
        <v>&lt;5times</v>
      </c>
      <c r="I852" s="1" t="s">
        <v>99</v>
      </c>
      <c r="J852" s="1" t="str">
        <f t="shared" si="27"/>
        <v>7-8 years</v>
      </c>
      <c r="K852" s="2">
        <v>654</v>
      </c>
      <c r="L852" s="2">
        <v>7</v>
      </c>
      <c r="M852" s="2">
        <v>92</v>
      </c>
      <c r="N852" s="2">
        <v>0</v>
      </c>
      <c r="O852" s="2">
        <v>15</v>
      </c>
      <c r="P852" s="2">
        <v>30</v>
      </c>
      <c r="Q852" s="8">
        <v>0</v>
      </c>
      <c r="R852" s="8">
        <v>0</v>
      </c>
      <c r="S852" s="8">
        <v>0</v>
      </c>
      <c r="T852" s="8">
        <v>1</v>
      </c>
      <c r="U852" s="8">
        <v>1</v>
      </c>
      <c r="V852" s="8">
        <v>0</v>
      </c>
      <c r="W852" s="6">
        <v>7</v>
      </c>
      <c r="X852" s="6">
        <v>9</v>
      </c>
      <c r="Y852" s="6">
        <v>4</v>
      </c>
      <c r="Z852" s="6">
        <v>8</v>
      </c>
      <c r="AB852" s="1">
        <v>1180</v>
      </c>
      <c r="AC852" s="1">
        <v>1078</v>
      </c>
      <c r="AD852" s="1">
        <v>0</v>
      </c>
      <c r="AE852" s="1">
        <v>3</v>
      </c>
      <c r="AF852" s="1">
        <v>11</v>
      </c>
      <c r="AG852" s="1">
        <v>31</v>
      </c>
      <c r="AH852" s="1">
        <v>2567</v>
      </c>
      <c r="AI852" s="11">
        <f t="shared" si="26"/>
        <v>7.0328767123287674</v>
      </c>
      <c r="AJ852" s="1">
        <v>0</v>
      </c>
      <c r="AK852" s="1">
        <v>0</v>
      </c>
      <c r="AL852" s="1">
        <v>0</v>
      </c>
      <c r="AM852" s="1">
        <v>1</v>
      </c>
      <c r="AN852" s="1">
        <v>0</v>
      </c>
      <c r="AO852" s="1">
        <v>0</v>
      </c>
      <c r="AP852" s="1">
        <v>0</v>
      </c>
      <c r="AQ852" s="1">
        <v>0</v>
      </c>
      <c r="AR852" s="1">
        <v>0</v>
      </c>
      <c r="AS852" s="1">
        <v>1</v>
      </c>
      <c r="AT852" s="1">
        <v>3</v>
      </c>
      <c r="AU852" s="1">
        <v>96</v>
      </c>
      <c r="AV852" s="1">
        <v>71853</v>
      </c>
    </row>
    <row r="853" spans="1:48" s="1" customFormat="1" x14ac:dyDescent="0.25">
      <c r="A853" s="1" t="str" cm="1">
        <f t="array" ref="A853">_xlfn.IFS(AG853&gt;=70,"70 and Older",AND(AG853&gt;=60,AG853&lt;70),"60-69",AND(AG853&gt;=50,AG853&lt;60),"50-59",AND(AG853&gt;=40,AG853&lt;50),"40-49",AND(AG853&gt;=30,AG853&lt;40),"30-39",AND(AG853&gt;=20,AG853&lt;30),"20-29")</f>
        <v>40-49</v>
      </c>
      <c r="B853" s="1" t="str" cm="1">
        <f t="array" ref="B853">_xlfn.IFS(AO853=1,$AO$1,AP853=1,$AP$1,AQ853=1,$AQ$1,AR853=1,$AR$1,AS853=1,$AS$1)</f>
        <v>Master</v>
      </c>
      <c r="C853" s="1" t="str" cm="1">
        <f t="array" ref="C853">_xlfn.IFS(AJ853=1,$AJ$1,AK853=1,$AK$1,AL853=1,$AL$1,AM853=1,$AM$1,AN853=1,$AN$1)</f>
        <v>Divorced</v>
      </c>
      <c r="D853" s="1">
        <v>0</v>
      </c>
      <c r="E853" s="1">
        <v>1</v>
      </c>
      <c r="F853" s="1" t="str" cm="1">
        <f t="array" ref="F853">_xlfn.IFS(AV853&lt;43783,"1.Low Income",AND(AV853&gt;=43783,AV853&lt;=64856),"2.Mid Income",AV853&gt;64856,"3.High Income")</f>
        <v>3.High Income</v>
      </c>
      <c r="G853" s="1" t="str" cm="1">
        <f t="array" ref="G853">_xlfn.IFS(AU853&lt;=30,"&lt;1 month",AND(AU853&gt;30,AU853&lt;=60),"1-2months",AU853&gt;60,"2months +")</f>
        <v>2months +</v>
      </c>
      <c r="H853" s="1" t="str" cm="1">
        <f t="array" ref="H853">_xlfn.IFS(AT853&lt;5,"&lt;5times",AND(AT853&gt;=5,AT853&lt;=10),"05-10times",AND(AT853&gt;=11,AT853&lt;=15),"11-15times",AT853&gt;=16,"16times or more")</f>
        <v>&lt;5times</v>
      </c>
      <c r="I853" s="1" t="s">
        <v>99</v>
      </c>
      <c r="J853" s="1" t="str">
        <f t="shared" si="27"/>
        <v>7-8 years</v>
      </c>
      <c r="K853" s="2">
        <v>224</v>
      </c>
      <c r="L853" s="2">
        <v>2</v>
      </c>
      <c r="M853" s="2">
        <v>25</v>
      </c>
      <c r="N853" s="2">
        <v>7</v>
      </c>
      <c r="O853" s="2">
        <v>0</v>
      </c>
      <c r="P853" s="2">
        <v>110</v>
      </c>
      <c r="Q853" s="8">
        <v>0</v>
      </c>
      <c r="R853" s="8">
        <v>0</v>
      </c>
      <c r="S853" s="8">
        <v>0</v>
      </c>
      <c r="T853" s="8">
        <v>0</v>
      </c>
      <c r="U853" s="8">
        <v>0</v>
      </c>
      <c r="V853" s="8">
        <v>0</v>
      </c>
      <c r="W853" s="6">
        <v>2</v>
      </c>
      <c r="X853" s="6">
        <v>5</v>
      </c>
      <c r="Y853" s="6">
        <v>3</v>
      </c>
      <c r="Z853" s="6">
        <v>3</v>
      </c>
      <c r="AB853" s="1">
        <v>259</v>
      </c>
      <c r="AC853" s="1">
        <v>186</v>
      </c>
      <c r="AD853" s="1">
        <v>0</v>
      </c>
      <c r="AE853" s="1">
        <v>3</v>
      </c>
      <c r="AF853" s="1">
        <v>11</v>
      </c>
      <c r="AG853" s="1">
        <v>47</v>
      </c>
      <c r="AH853" s="1">
        <v>2567</v>
      </c>
      <c r="AI853" s="11">
        <f t="shared" si="26"/>
        <v>7.0328767123287674</v>
      </c>
      <c r="AJ853" s="1">
        <v>1</v>
      </c>
      <c r="AK853" s="1">
        <v>0</v>
      </c>
      <c r="AL853" s="1">
        <v>0</v>
      </c>
      <c r="AM853" s="1">
        <v>0</v>
      </c>
      <c r="AN853" s="1">
        <v>0</v>
      </c>
      <c r="AO853" s="1">
        <v>0</v>
      </c>
      <c r="AP853" s="1">
        <v>0</v>
      </c>
      <c r="AQ853" s="1">
        <v>0</v>
      </c>
      <c r="AR853" s="1">
        <v>1</v>
      </c>
      <c r="AS853" s="1">
        <v>0</v>
      </c>
      <c r="AT853" s="1">
        <v>3</v>
      </c>
      <c r="AU853" s="1">
        <v>72</v>
      </c>
      <c r="AV853" s="1">
        <v>70566</v>
      </c>
    </row>
    <row r="854" spans="1:48" s="1" customFormat="1" x14ac:dyDescent="0.25">
      <c r="A854" s="1" t="str" cm="1">
        <f t="array" ref="A854">_xlfn.IFS(AG854&gt;=70,"70 and Older",AND(AG854&gt;=60,AG854&lt;70),"60-69",AND(AG854&gt;=50,AG854&lt;60),"50-59",AND(AG854&gt;=40,AG854&lt;50),"40-49",AND(AG854&gt;=30,AG854&lt;40),"30-39",AND(AG854&gt;=20,AG854&lt;30),"20-29")</f>
        <v>70 and Older</v>
      </c>
      <c r="B854" s="1" t="str" cm="1">
        <f t="array" ref="B854">_xlfn.IFS(AO854=1,$AO$1,AP854=1,$AP$1,AQ854=1,$AQ$1,AR854=1,$AR$1,AS854=1,$AS$1)</f>
        <v>PhD</v>
      </c>
      <c r="C854" s="1" t="str" cm="1">
        <f t="array" ref="C854">_xlfn.IFS(AJ854=1,$AJ$1,AK854=1,$AK$1,AL854=1,$AL$1,AM854=1,$AM$1,AN854=1,$AN$1)</f>
        <v>Married</v>
      </c>
      <c r="D854" s="1">
        <v>1</v>
      </c>
      <c r="E854" s="1">
        <v>2</v>
      </c>
      <c r="F854" s="1" t="str" cm="1">
        <f t="array" ref="F854">_xlfn.IFS(AV854&lt;43783,"1.Low Income",AND(AV854&gt;=43783,AV854&lt;=64856),"2.Mid Income",AV854&gt;64856,"3.High Income")</f>
        <v>3.High Income</v>
      </c>
      <c r="G854" s="1" t="str" cm="1">
        <f t="array" ref="G854">_xlfn.IFS(AU854&lt;=30,"&lt;1 month",AND(AU854&gt;30,AU854&lt;=60),"1-2months",AU854&gt;60,"2months +")</f>
        <v>&lt;1 month</v>
      </c>
      <c r="H854" s="1" t="str" cm="1">
        <f t="array" ref="H854">_xlfn.IFS(AT854&lt;5,"&lt;5times",AND(AT854&gt;=5,AT854&lt;=10),"05-10times",AND(AT854&gt;=11,AT854&lt;=15),"11-15times",AT854&gt;=16,"16times or more")</f>
        <v>&lt;5times</v>
      </c>
      <c r="I854" s="1" t="s">
        <v>99</v>
      </c>
      <c r="J854" s="1" t="str">
        <f t="shared" si="27"/>
        <v>7-8 years</v>
      </c>
      <c r="K854" s="2">
        <v>986</v>
      </c>
      <c r="L854" s="2">
        <v>36</v>
      </c>
      <c r="M854" s="2">
        <v>168</v>
      </c>
      <c r="N854" s="2">
        <v>16</v>
      </c>
      <c r="O854" s="2">
        <v>0</v>
      </c>
      <c r="P854" s="2">
        <v>108</v>
      </c>
      <c r="Q854" s="8">
        <v>0</v>
      </c>
      <c r="R854" s="8">
        <v>0</v>
      </c>
      <c r="S854" s="8">
        <v>0</v>
      </c>
      <c r="T854" s="8">
        <v>0</v>
      </c>
      <c r="U854" s="8">
        <v>0</v>
      </c>
      <c r="V854" s="8">
        <v>1</v>
      </c>
      <c r="W854" s="6">
        <v>7</v>
      </c>
      <c r="X854" s="6">
        <v>11</v>
      </c>
      <c r="Y854" s="6">
        <v>3</v>
      </c>
      <c r="Z854" s="6">
        <v>4</v>
      </c>
      <c r="AB854" s="1">
        <v>1039</v>
      </c>
      <c r="AC854" s="1">
        <v>958</v>
      </c>
      <c r="AD854" s="1">
        <v>0</v>
      </c>
      <c r="AE854" s="1">
        <v>3</v>
      </c>
      <c r="AF854" s="1">
        <v>11</v>
      </c>
      <c r="AG854" s="1">
        <v>75</v>
      </c>
      <c r="AH854" s="1">
        <v>2567</v>
      </c>
      <c r="AI854" s="11">
        <f t="shared" si="26"/>
        <v>7.0328767123287674</v>
      </c>
      <c r="AJ854" s="1">
        <v>0</v>
      </c>
      <c r="AK854" s="1">
        <v>1</v>
      </c>
      <c r="AL854" s="1">
        <v>0</v>
      </c>
      <c r="AM854" s="1">
        <v>0</v>
      </c>
      <c r="AN854" s="1">
        <v>0</v>
      </c>
      <c r="AO854" s="1">
        <v>0</v>
      </c>
      <c r="AP854" s="1">
        <v>0</v>
      </c>
      <c r="AQ854" s="1">
        <v>0</v>
      </c>
      <c r="AR854" s="1">
        <v>0</v>
      </c>
      <c r="AS854" s="1">
        <v>1</v>
      </c>
      <c r="AT854" s="1">
        <v>4</v>
      </c>
      <c r="AU854" s="1">
        <v>10</v>
      </c>
      <c r="AV854" s="1">
        <v>67605</v>
      </c>
    </row>
    <row r="855" spans="1:48" s="1" customFormat="1" x14ac:dyDescent="0.25">
      <c r="A855" s="1" t="str" cm="1">
        <f t="array" ref="A855">_xlfn.IFS(AG855&gt;=70,"70 and Older",AND(AG855&gt;=60,AG855&lt;70),"60-69",AND(AG855&gt;=50,AG855&lt;60),"50-59",AND(AG855&gt;=40,AG855&lt;50),"40-49",AND(AG855&gt;=30,AG855&lt;40),"30-39",AND(AG855&gt;=20,AG855&lt;30),"20-29")</f>
        <v>60-69</v>
      </c>
      <c r="B855" s="1" t="str" cm="1">
        <f t="array" ref="B855">_xlfn.IFS(AO855=1,$AO$1,AP855=1,$AP$1,AQ855=1,$AQ$1,AR855=1,$AR$1,AS855=1,$AS$1)</f>
        <v>PhD</v>
      </c>
      <c r="C855" s="1" t="str" cm="1">
        <f t="array" ref="C855">_xlfn.IFS(AJ855=1,$AJ$1,AK855=1,$AK$1,AL855=1,$AL$1,AM855=1,$AM$1,AN855=1,$AN$1)</f>
        <v>Married</v>
      </c>
      <c r="D855" s="1">
        <v>1</v>
      </c>
      <c r="E855" s="1">
        <v>0</v>
      </c>
      <c r="F855" s="1" t="str" cm="1">
        <f t="array" ref="F855">_xlfn.IFS(AV855&lt;43783,"1.Low Income",AND(AV855&gt;=43783,AV855&lt;=64856),"2.Mid Income",AV855&gt;64856,"3.High Income")</f>
        <v>3.High Income</v>
      </c>
      <c r="G855" s="1" t="str" cm="1">
        <f t="array" ref="G855">_xlfn.IFS(AU855&lt;=30,"&lt;1 month",AND(AU855&gt;30,AU855&lt;=60),"1-2months",AU855&gt;60,"2months +")</f>
        <v>&lt;1 month</v>
      </c>
      <c r="H855" s="1" t="str" cm="1">
        <f t="array" ref="H855">_xlfn.IFS(AT855&lt;5,"&lt;5times",AND(AT855&gt;=5,AT855&lt;=10),"05-10times",AND(AT855&gt;=11,AT855&lt;=15),"11-15times",AT855&gt;=16,"16times or more")</f>
        <v>&lt;5times</v>
      </c>
      <c r="I855" s="1" t="s">
        <v>99</v>
      </c>
      <c r="J855" s="1" t="str">
        <f t="shared" si="27"/>
        <v>7-8 years</v>
      </c>
      <c r="K855" s="2">
        <v>7</v>
      </c>
      <c r="L855" s="2">
        <v>5</v>
      </c>
      <c r="M855" s="2">
        <v>39</v>
      </c>
      <c r="N855" s="2">
        <v>17</v>
      </c>
      <c r="O855" s="2">
        <v>15</v>
      </c>
      <c r="P855" s="2">
        <v>37</v>
      </c>
      <c r="Q855" s="8">
        <v>0</v>
      </c>
      <c r="R855" s="8">
        <v>0</v>
      </c>
      <c r="S855" s="8">
        <v>0</v>
      </c>
      <c r="T855" s="8">
        <v>0</v>
      </c>
      <c r="U855" s="8">
        <v>0</v>
      </c>
      <c r="V855" s="8">
        <v>0</v>
      </c>
      <c r="W855" s="6">
        <v>2</v>
      </c>
      <c r="X855" s="6">
        <v>4</v>
      </c>
      <c r="Y855" s="6">
        <v>0</v>
      </c>
      <c r="Z855" s="6">
        <v>3</v>
      </c>
      <c r="AB855" s="1">
        <v>258</v>
      </c>
      <c r="AC855" s="1">
        <v>219</v>
      </c>
      <c r="AD855" s="1">
        <v>0</v>
      </c>
      <c r="AE855" s="1">
        <v>3</v>
      </c>
      <c r="AF855" s="1">
        <v>11</v>
      </c>
      <c r="AG855" s="1">
        <v>66</v>
      </c>
      <c r="AH855" s="1">
        <v>2567</v>
      </c>
      <c r="AI855" s="11">
        <f t="shared" si="26"/>
        <v>7.0328767123287674</v>
      </c>
      <c r="AJ855" s="1">
        <v>0</v>
      </c>
      <c r="AK855" s="1">
        <v>1</v>
      </c>
      <c r="AL855" s="1">
        <v>0</v>
      </c>
      <c r="AM855" s="1">
        <v>0</v>
      </c>
      <c r="AN855" s="1">
        <v>0</v>
      </c>
      <c r="AO855" s="1">
        <v>0</v>
      </c>
      <c r="AP855" s="1">
        <v>0</v>
      </c>
      <c r="AQ855" s="1">
        <v>0</v>
      </c>
      <c r="AR855" s="1">
        <v>0</v>
      </c>
      <c r="AS855" s="1">
        <v>1</v>
      </c>
      <c r="AT855" s="1">
        <v>4</v>
      </c>
      <c r="AU855" s="1">
        <v>11</v>
      </c>
      <c r="AV855" s="1">
        <v>65169</v>
      </c>
    </row>
    <row r="856" spans="1:48" s="1" customFormat="1" x14ac:dyDescent="0.25">
      <c r="A856" s="1" t="str" cm="1">
        <f t="array" ref="A856">_xlfn.IFS(AG856&gt;=70,"70 and Older",AND(AG856&gt;=60,AG856&lt;70),"60-69",AND(AG856&gt;=50,AG856&lt;60),"50-59",AND(AG856&gt;=40,AG856&lt;50),"40-49",AND(AG856&gt;=30,AG856&lt;40),"30-39",AND(AG856&gt;=20,AG856&lt;30),"20-29")</f>
        <v>60-69</v>
      </c>
      <c r="B856" s="1" t="str" cm="1">
        <f t="array" ref="B856">_xlfn.IFS(AO856=1,$AO$1,AP856=1,$AP$1,AQ856=1,$AQ$1,AR856=1,$AR$1,AS856=1,$AS$1)</f>
        <v>PhD</v>
      </c>
      <c r="C856" s="1" t="str" cm="1">
        <f t="array" ref="C856">_xlfn.IFS(AJ856=1,$AJ$1,AK856=1,$AK$1,AL856=1,$AL$1,AM856=1,$AM$1,AN856=1,$AN$1)</f>
        <v>Single</v>
      </c>
      <c r="D856" s="1">
        <v>0</v>
      </c>
      <c r="E856" s="1">
        <v>1</v>
      </c>
      <c r="F856" s="1" t="str" cm="1">
        <f t="array" ref="F856">_xlfn.IFS(AV856&lt;43783,"1.Low Income",AND(AV856&gt;=43783,AV856&lt;=64856),"2.Mid Income",AV856&gt;64856,"3.High Income")</f>
        <v>3.High Income</v>
      </c>
      <c r="G856" s="1" t="str" cm="1">
        <f t="array" ref="G856">_xlfn.IFS(AU856&lt;=30,"&lt;1 month",AND(AU856&gt;30,AU856&lt;=60),"1-2months",AU856&gt;60,"2months +")</f>
        <v>2months +</v>
      </c>
      <c r="H856" s="1" t="str" cm="1">
        <f t="array" ref="H856">_xlfn.IFS(AT856&lt;5,"&lt;5times",AND(AT856&gt;=5,AT856&lt;=10),"05-10times",AND(AT856&gt;=11,AT856&lt;=15),"11-15times",AT856&gt;=16,"16times or more")</f>
        <v>&lt;5times</v>
      </c>
      <c r="I856" s="1" t="s">
        <v>99</v>
      </c>
      <c r="J856" s="1" t="str">
        <f t="shared" si="27"/>
        <v>7-8 years</v>
      </c>
      <c r="K856" s="2">
        <v>410</v>
      </c>
      <c r="L856" s="2">
        <v>112</v>
      </c>
      <c r="M856" s="2">
        <v>420</v>
      </c>
      <c r="N856" s="2">
        <v>0</v>
      </c>
      <c r="O856" s="2">
        <v>82</v>
      </c>
      <c r="P856" s="2">
        <v>71</v>
      </c>
      <c r="Q856" s="8">
        <v>0</v>
      </c>
      <c r="R856" s="8">
        <v>0</v>
      </c>
      <c r="S856" s="8">
        <v>0</v>
      </c>
      <c r="T856" s="8">
        <v>0</v>
      </c>
      <c r="U856" s="8">
        <v>0</v>
      </c>
      <c r="V856" s="8">
        <v>0</v>
      </c>
      <c r="W856" s="6">
        <v>1</v>
      </c>
      <c r="X856" s="6">
        <v>9</v>
      </c>
      <c r="Y856" s="6">
        <v>3</v>
      </c>
      <c r="Z856" s="6">
        <v>13</v>
      </c>
      <c r="AB856" s="1">
        <v>1634</v>
      </c>
      <c r="AC856" s="1">
        <v>1618</v>
      </c>
      <c r="AD856" s="1">
        <v>1</v>
      </c>
      <c r="AE856" s="1">
        <v>3</v>
      </c>
      <c r="AF856" s="1">
        <v>11</v>
      </c>
      <c r="AG856" s="1">
        <v>66</v>
      </c>
      <c r="AH856" s="1">
        <v>2566</v>
      </c>
      <c r="AI856" s="11">
        <f t="shared" si="26"/>
        <v>7.0301369863013701</v>
      </c>
      <c r="AJ856" s="1">
        <v>0</v>
      </c>
      <c r="AK856" s="1">
        <v>0</v>
      </c>
      <c r="AL856" s="1">
        <v>1</v>
      </c>
      <c r="AM856" s="1">
        <v>0</v>
      </c>
      <c r="AN856" s="1">
        <v>0</v>
      </c>
      <c r="AO856" s="1">
        <v>0</v>
      </c>
      <c r="AP856" s="1">
        <v>0</v>
      </c>
      <c r="AQ856" s="1">
        <v>0</v>
      </c>
      <c r="AR856" s="1">
        <v>0</v>
      </c>
      <c r="AS856" s="1">
        <v>1</v>
      </c>
      <c r="AT856" s="1">
        <v>2</v>
      </c>
      <c r="AU856" s="1">
        <v>83</v>
      </c>
      <c r="AV856" s="1">
        <v>79146</v>
      </c>
    </row>
    <row r="857" spans="1:48" s="1" customFormat="1" x14ac:dyDescent="0.25">
      <c r="A857" s="1" t="str" cm="1">
        <f t="array" ref="A857">_xlfn.IFS(AG857&gt;=70,"70 and Older",AND(AG857&gt;=60,AG857&lt;70),"60-69",AND(AG857&gt;=50,AG857&lt;60),"50-59",AND(AG857&gt;=40,AG857&lt;50),"40-49",AND(AG857&gt;=30,AG857&lt;40),"30-39",AND(AG857&gt;=20,AG857&lt;30),"20-29")</f>
        <v>50-59</v>
      </c>
      <c r="B857" s="1" t="str" cm="1">
        <f t="array" ref="B857">_xlfn.IFS(AO857=1,$AO$1,AP857=1,$AP$1,AQ857=1,$AQ$1,AR857=1,$AR$1,AS857=1,$AS$1)</f>
        <v>Graduation</v>
      </c>
      <c r="C857" s="1" t="str" cm="1">
        <f t="array" ref="C857">_xlfn.IFS(AJ857=1,$AJ$1,AK857=1,$AK$1,AL857=1,$AL$1,AM857=1,$AM$1,AN857=1,$AN$1)</f>
        <v>Divorced</v>
      </c>
      <c r="D857" s="1">
        <v>0</v>
      </c>
      <c r="E857" s="1">
        <v>1</v>
      </c>
      <c r="F857" s="1" t="str" cm="1">
        <f t="array" ref="F857">_xlfn.IFS(AV857&lt;43783,"1.Low Income",AND(AV857&gt;=43783,AV857&lt;=64856),"2.Mid Income",AV857&gt;64856,"3.High Income")</f>
        <v>3.High Income</v>
      </c>
      <c r="G857" s="1" t="str" cm="1">
        <f t="array" ref="G857">_xlfn.IFS(AU857&lt;=30,"&lt;1 month",AND(AU857&gt;30,AU857&lt;=60),"1-2months",AU857&gt;60,"2months +")</f>
        <v>&lt;1 month</v>
      </c>
      <c r="H857" s="1" t="str" cm="1">
        <f t="array" ref="H857">_xlfn.IFS(AT857&lt;5,"&lt;5times",AND(AT857&gt;=5,AT857&lt;=10),"05-10times",AND(AT857&gt;=11,AT857&lt;=15),"11-15times",AT857&gt;=16,"16times or more")</f>
        <v>&lt;5times</v>
      </c>
      <c r="I857" s="1" t="s">
        <v>99</v>
      </c>
      <c r="J857" s="1" t="str">
        <f t="shared" si="27"/>
        <v>7-8 years</v>
      </c>
      <c r="K857" s="2">
        <v>686</v>
      </c>
      <c r="L857" s="2">
        <v>17</v>
      </c>
      <c r="M857" s="2">
        <v>142</v>
      </c>
      <c r="N857" s="2">
        <v>23</v>
      </c>
      <c r="O857" s="2">
        <v>26</v>
      </c>
      <c r="P857" s="2">
        <v>35</v>
      </c>
      <c r="Q857" s="8">
        <v>0</v>
      </c>
      <c r="R857" s="8">
        <v>0</v>
      </c>
      <c r="S857" s="8">
        <v>0</v>
      </c>
      <c r="T857" s="8">
        <v>0</v>
      </c>
      <c r="U857" s="8">
        <v>0</v>
      </c>
      <c r="V857" s="8">
        <v>0</v>
      </c>
      <c r="W857" s="6">
        <v>8</v>
      </c>
      <c r="X857" s="6">
        <v>6</v>
      </c>
      <c r="Y857" s="6">
        <v>4</v>
      </c>
      <c r="Z857" s="6">
        <v>13</v>
      </c>
      <c r="AB857" s="1">
        <v>1052</v>
      </c>
      <c r="AC857" s="1">
        <v>925</v>
      </c>
      <c r="AD857" s="1">
        <v>0</v>
      </c>
      <c r="AE857" s="1">
        <v>3</v>
      </c>
      <c r="AF857" s="1">
        <v>11</v>
      </c>
      <c r="AG857" s="1">
        <v>53</v>
      </c>
      <c r="AH857" s="1">
        <v>2566</v>
      </c>
      <c r="AI857" s="11">
        <f t="shared" si="26"/>
        <v>7.0301369863013701</v>
      </c>
      <c r="AJ857" s="1">
        <v>1</v>
      </c>
      <c r="AK857" s="1">
        <v>0</v>
      </c>
      <c r="AL857" s="1">
        <v>0</v>
      </c>
      <c r="AM857" s="1">
        <v>0</v>
      </c>
      <c r="AN857" s="1">
        <v>0</v>
      </c>
      <c r="AO857" s="1">
        <v>0</v>
      </c>
      <c r="AP857" s="1">
        <v>0</v>
      </c>
      <c r="AQ857" s="1">
        <v>1</v>
      </c>
      <c r="AR857" s="1">
        <v>0</v>
      </c>
      <c r="AS857" s="1">
        <v>0</v>
      </c>
      <c r="AT857" s="1">
        <v>3</v>
      </c>
      <c r="AU857" s="1">
        <v>19</v>
      </c>
      <c r="AV857" s="1">
        <v>70924</v>
      </c>
    </row>
    <row r="858" spans="1:48" s="1" customFormat="1" x14ac:dyDescent="0.25">
      <c r="A858" s="1" t="str" cm="1">
        <f t="array" ref="A858">_xlfn.IFS(AG858&gt;=70,"70 and Older",AND(AG858&gt;=60,AG858&lt;70),"60-69",AND(AG858&gt;=50,AG858&lt;60),"50-59",AND(AG858&gt;=40,AG858&lt;50),"40-49",AND(AG858&gt;=30,AG858&lt;40),"30-39",AND(AG858&gt;=20,AG858&lt;30),"20-29")</f>
        <v>50-59</v>
      </c>
      <c r="B858" s="1" t="str" cm="1">
        <f t="array" ref="B858">_xlfn.IFS(AO858=1,$AO$1,AP858=1,$AP$1,AQ858=1,$AQ$1,AR858=1,$AR$1,AS858=1,$AS$1)</f>
        <v>Master</v>
      </c>
      <c r="C858" s="1" t="str" cm="1">
        <f t="array" ref="C858">_xlfn.IFS(AJ858=1,$AJ$1,AK858=1,$AK$1,AL858=1,$AL$1,AM858=1,$AM$1,AN858=1,$AN$1)</f>
        <v>Single</v>
      </c>
      <c r="D858" s="1">
        <v>1</v>
      </c>
      <c r="E858" s="1">
        <v>0</v>
      </c>
      <c r="F858" s="1" t="str" cm="1">
        <f t="array" ref="F858">_xlfn.IFS(AV858&lt;43783,"1.Low Income",AND(AV858&gt;=43783,AV858&lt;=64856),"2.Mid Income",AV858&gt;64856,"3.High Income")</f>
        <v>3.High Income</v>
      </c>
      <c r="G858" s="1" t="str" cm="1">
        <f t="array" ref="G858">_xlfn.IFS(AU858&lt;=30,"&lt;1 month",AND(AU858&gt;30,AU858&lt;=60),"1-2months",AU858&gt;60,"2months +")</f>
        <v>&lt;1 month</v>
      </c>
      <c r="H858" s="1" t="str" cm="1">
        <f t="array" ref="H858">_xlfn.IFS(AT858&lt;5,"&lt;5times",AND(AT858&gt;=5,AT858&lt;=10),"05-10times",AND(AT858&gt;=11,AT858&lt;=15),"11-15times",AT858&gt;=16,"16times or more")</f>
        <v>&lt;5times</v>
      </c>
      <c r="I858" s="1" t="s">
        <v>99</v>
      </c>
      <c r="J858" s="1" t="str">
        <f t="shared" si="27"/>
        <v>7-8 years</v>
      </c>
      <c r="K858" s="2">
        <v>588</v>
      </c>
      <c r="L858" s="2">
        <v>7</v>
      </c>
      <c r="M858" s="2">
        <v>76</v>
      </c>
      <c r="N858" s="2">
        <v>110</v>
      </c>
      <c r="O858" s="2">
        <v>15</v>
      </c>
      <c r="P858" s="2">
        <v>15</v>
      </c>
      <c r="Q858" s="8">
        <v>0</v>
      </c>
      <c r="R858" s="8">
        <v>0</v>
      </c>
      <c r="S858" s="8">
        <v>0</v>
      </c>
      <c r="T858" s="8">
        <v>0</v>
      </c>
      <c r="U858" s="8">
        <v>0</v>
      </c>
      <c r="V858" s="8">
        <v>0</v>
      </c>
      <c r="W858" s="6">
        <v>2</v>
      </c>
      <c r="X858" s="6">
        <v>8</v>
      </c>
      <c r="Y858" s="6">
        <v>4</v>
      </c>
      <c r="Z858" s="6">
        <v>9</v>
      </c>
      <c r="AB858" s="1">
        <v>838</v>
      </c>
      <c r="AC858" s="1">
        <v>730</v>
      </c>
      <c r="AD858" s="1">
        <v>1</v>
      </c>
      <c r="AE858" s="1">
        <v>3</v>
      </c>
      <c r="AF858" s="1">
        <v>11</v>
      </c>
      <c r="AG858" s="1">
        <v>51</v>
      </c>
      <c r="AH858" s="1">
        <v>2565</v>
      </c>
      <c r="AI858" s="11">
        <f t="shared" si="26"/>
        <v>7.0273972602739727</v>
      </c>
      <c r="AJ858" s="1">
        <v>0</v>
      </c>
      <c r="AK858" s="1">
        <v>0</v>
      </c>
      <c r="AL858" s="1">
        <v>1</v>
      </c>
      <c r="AM858" s="1">
        <v>0</v>
      </c>
      <c r="AN858" s="1">
        <v>0</v>
      </c>
      <c r="AO858" s="1">
        <v>0</v>
      </c>
      <c r="AP858" s="1">
        <v>0</v>
      </c>
      <c r="AQ858" s="1">
        <v>0</v>
      </c>
      <c r="AR858" s="1">
        <v>1</v>
      </c>
      <c r="AS858" s="1">
        <v>0</v>
      </c>
      <c r="AT858" s="1">
        <v>3</v>
      </c>
      <c r="AU858" s="1">
        <v>27</v>
      </c>
      <c r="AV858" s="1">
        <v>71427</v>
      </c>
    </row>
    <row r="859" spans="1:48" s="1" customFormat="1" x14ac:dyDescent="0.25">
      <c r="A859" s="1" t="str" cm="1">
        <f t="array" ref="A859">_xlfn.IFS(AG859&gt;=70,"70 and Older",AND(AG859&gt;=60,AG859&lt;70),"60-69",AND(AG859&gt;=50,AG859&lt;60),"50-59",AND(AG859&gt;=40,AG859&lt;50),"40-49",AND(AG859&gt;=30,AG859&lt;40),"30-39",AND(AG859&gt;=20,AG859&lt;30),"20-29")</f>
        <v>40-49</v>
      </c>
      <c r="B859" s="1" t="str" cm="1">
        <f t="array" ref="B859">_xlfn.IFS(AO859=1,$AO$1,AP859=1,$AP$1,AQ859=1,$AQ$1,AR859=1,$AR$1,AS859=1,$AS$1)</f>
        <v>Graduation</v>
      </c>
      <c r="C859" s="1" t="str" cm="1">
        <f t="array" ref="C859">_xlfn.IFS(AJ859=1,$AJ$1,AK859=1,$AK$1,AL859=1,$AL$1,AM859=1,$AM$1,AN859=1,$AN$1)</f>
        <v>Married</v>
      </c>
      <c r="D859" s="1">
        <v>0</v>
      </c>
      <c r="E859" s="1">
        <v>0</v>
      </c>
      <c r="F859" s="1" t="str" cm="1">
        <f t="array" ref="F859">_xlfn.IFS(AV859&lt;43783,"1.Low Income",AND(AV859&gt;=43783,AV859&lt;=64856),"2.Mid Income",AV859&gt;64856,"3.High Income")</f>
        <v>3.High Income</v>
      </c>
      <c r="G859" s="1" t="str" cm="1">
        <f t="array" ref="G859">_xlfn.IFS(AU859&lt;=30,"&lt;1 month",AND(AU859&gt;30,AU859&lt;=60),"1-2months",AU859&gt;60,"2months +")</f>
        <v>1-2months</v>
      </c>
      <c r="H859" s="1" t="str" cm="1">
        <f t="array" ref="H859">_xlfn.IFS(AT859&lt;5,"&lt;5times",AND(AT859&gt;=5,AT859&lt;=10),"05-10times",AND(AT859&gt;=11,AT859&lt;=15),"11-15times",AT859&gt;=16,"16times or more")</f>
        <v>&lt;5times</v>
      </c>
      <c r="I859" s="1" t="s">
        <v>99</v>
      </c>
      <c r="J859" s="1" t="str">
        <f t="shared" si="27"/>
        <v>7-8 years</v>
      </c>
      <c r="K859" s="2">
        <v>450</v>
      </c>
      <c r="L859" s="2">
        <v>133</v>
      </c>
      <c r="M859" s="2">
        <v>951</v>
      </c>
      <c r="N859" s="2">
        <v>173</v>
      </c>
      <c r="O859" s="2">
        <v>0</v>
      </c>
      <c r="P859" s="2">
        <v>216</v>
      </c>
      <c r="Q859" s="8">
        <v>0</v>
      </c>
      <c r="R859" s="8">
        <v>0</v>
      </c>
      <c r="S859" s="8">
        <v>0</v>
      </c>
      <c r="T859" s="8">
        <v>0</v>
      </c>
      <c r="U859" s="8">
        <v>0</v>
      </c>
      <c r="V859" s="8">
        <v>1</v>
      </c>
      <c r="W859" s="6">
        <v>1</v>
      </c>
      <c r="X859" s="6">
        <v>3</v>
      </c>
      <c r="Y859" s="6">
        <v>6</v>
      </c>
      <c r="Z859" s="6">
        <v>6</v>
      </c>
      <c r="AB859" s="1">
        <v>1610</v>
      </c>
      <c r="AC859" s="1">
        <v>1530</v>
      </c>
      <c r="AD859" s="1">
        <v>3</v>
      </c>
      <c r="AE859" s="1">
        <v>3</v>
      </c>
      <c r="AF859" s="1">
        <v>11</v>
      </c>
      <c r="AG859" s="1">
        <v>48</v>
      </c>
      <c r="AH859" s="1">
        <v>2564</v>
      </c>
      <c r="AI859" s="11">
        <f t="shared" si="26"/>
        <v>7.0246575342465754</v>
      </c>
      <c r="AJ859" s="1">
        <v>0</v>
      </c>
      <c r="AK859" s="1">
        <v>1</v>
      </c>
      <c r="AL859" s="1">
        <v>0</v>
      </c>
      <c r="AM859" s="1">
        <v>0</v>
      </c>
      <c r="AN859" s="1">
        <v>0</v>
      </c>
      <c r="AO859" s="1">
        <v>0</v>
      </c>
      <c r="AP859" s="1">
        <v>0</v>
      </c>
      <c r="AQ859" s="1">
        <v>1</v>
      </c>
      <c r="AR859" s="1">
        <v>0</v>
      </c>
      <c r="AS859" s="1">
        <v>0</v>
      </c>
      <c r="AT859" s="1">
        <v>1</v>
      </c>
      <c r="AU859" s="1">
        <v>57</v>
      </c>
      <c r="AV859" s="1">
        <v>90842</v>
      </c>
    </row>
    <row r="860" spans="1:48" s="1" customFormat="1" x14ac:dyDescent="0.25">
      <c r="A860" s="1" t="str" cm="1">
        <f t="array" ref="A860">_xlfn.IFS(AG860&gt;=70,"70 and Older",AND(AG860&gt;=60,AG860&lt;70),"60-69",AND(AG860&gt;=50,AG860&lt;60),"50-59",AND(AG860&gt;=40,AG860&lt;50),"40-49",AND(AG860&gt;=30,AG860&lt;40),"30-39",AND(AG860&gt;=20,AG860&lt;30),"20-29")</f>
        <v>40-49</v>
      </c>
      <c r="B860" s="1" t="str" cm="1">
        <f t="array" ref="B860">_xlfn.IFS(AO860=1,$AO$1,AP860=1,$AP$1,AQ860=1,$AQ$1,AR860=1,$AR$1,AS860=1,$AS$1)</f>
        <v>Graduation</v>
      </c>
      <c r="C860" s="1" t="str" cm="1">
        <f t="array" ref="C860">_xlfn.IFS(AJ860=1,$AJ$1,AK860=1,$AK$1,AL860=1,$AL$1,AM860=1,$AM$1,AN860=1,$AN$1)</f>
        <v>Married</v>
      </c>
      <c r="D860" s="1">
        <v>0</v>
      </c>
      <c r="E860" s="1">
        <v>0</v>
      </c>
      <c r="F860" s="1" t="str" cm="1">
        <f t="array" ref="F860">_xlfn.IFS(AV860&lt;43783,"1.Low Income",AND(AV860&gt;=43783,AV860&lt;=64856),"2.Mid Income",AV860&gt;64856,"3.High Income")</f>
        <v>3.High Income</v>
      </c>
      <c r="G860" s="1" t="str" cm="1">
        <f t="array" ref="G860">_xlfn.IFS(AU860&lt;=30,"&lt;1 month",AND(AU860&gt;30,AU860&lt;=60),"1-2months",AU860&gt;60,"2months +")</f>
        <v>1-2months</v>
      </c>
      <c r="H860" s="1" t="str" cm="1">
        <f t="array" ref="H860">_xlfn.IFS(AT860&lt;5,"&lt;5times",AND(AT860&gt;=5,AT860&lt;=10),"05-10times",AND(AT860&gt;=11,AT860&lt;=15),"11-15times",AT860&gt;=16,"16times or more")</f>
        <v>&lt;5times</v>
      </c>
      <c r="I860" s="1" t="s">
        <v>99</v>
      </c>
      <c r="J860" s="1" t="str">
        <f t="shared" si="27"/>
        <v>7-8 years</v>
      </c>
      <c r="K860" s="2">
        <v>471</v>
      </c>
      <c r="L860" s="2">
        <v>0</v>
      </c>
      <c r="M860" s="2">
        <v>510</v>
      </c>
      <c r="N860" s="2">
        <v>99</v>
      </c>
      <c r="O860" s="2">
        <v>21</v>
      </c>
      <c r="P860" s="2">
        <v>12</v>
      </c>
      <c r="Q860" s="8">
        <v>0</v>
      </c>
      <c r="R860" s="8">
        <v>0</v>
      </c>
      <c r="S860" s="8">
        <v>0</v>
      </c>
      <c r="T860" s="8">
        <v>0</v>
      </c>
      <c r="U860" s="8">
        <v>0</v>
      </c>
      <c r="V860" s="8">
        <v>0</v>
      </c>
      <c r="W860" s="6">
        <v>1</v>
      </c>
      <c r="X860" s="6">
        <v>6</v>
      </c>
      <c r="Y860" s="6">
        <v>4</v>
      </c>
      <c r="Z860" s="6">
        <v>9</v>
      </c>
      <c r="AB860" s="1">
        <v>1610</v>
      </c>
      <c r="AC860" s="1">
        <v>1530</v>
      </c>
      <c r="AD860" s="1">
        <v>3</v>
      </c>
      <c r="AE860" s="1">
        <v>3</v>
      </c>
      <c r="AF860" s="1">
        <v>11</v>
      </c>
      <c r="AG860" s="1">
        <v>48</v>
      </c>
      <c r="AH860" s="1">
        <v>2564</v>
      </c>
      <c r="AI860" s="11">
        <f t="shared" si="26"/>
        <v>7.0246575342465754</v>
      </c>
      <c r="AJ860" s="1">
        <v>0</v>
      </c>
      <c r="AK860" s="1">
        <v>1</v>
      </c>
      <c r="AL860" s="1">
        <v>0</v>
      </c>
      <c r="AM860" s="1">
        <v>0</v>
      </c>
      <c r="AN860" s="1">
        <v>0</v>
      </c>
      <c r="AO860" s="1">
        <v>0</v>
      </c>
      <c r="AP860" s="1">
        <v>0</v>
      </c>
      <c r="AQ860" s="1">
        <v>1</v>
      </c>
      <c r="AR860" s="1">
        <v>0</v>
      </c>
      <c r="AS860" s="1">
        <v>0</v>
      </c>
      <c r="AT860" s="1">
        <v>1</v>
      </c>
      <c r="AU860" s="1">
        <v>40</v>
      </c>
      <c r="AV860" s="1">
        <v>84460</v>
      </c>
    </row>
    <row r="861" spans="1:48" s="1" customFormat="1" x14ac:dyDescent="0.25">
      <c r="A861" s="1" t="str" cm="1">
        <f t="array" ref="A861">_xlfn.IFS(AG861&gt;=70,"70 and Older",AND(AG861&gt;=60,AG861&lt;70),"60-69",AND(AG861&gt;=50,AG861&lt;60),"50-59",AND(AG861&gt;=40,AG861&lt;50),"40-49",AND(AG861&gt;=30,AG861&lt;40),"30-39",AND(AG861&gt;=20,AG861&lt;30),"20-29")</f>
        <v>60-69</v>
      </c>
      <c r="B861" s="1" t="str" cm="1">
        <f t="array" ref="B861">_xlfn.IFS(AO861=1,$AO$1,AP861=1,$AP$1,AQ861=1,$AQ$1,AR861=1,$AR$1,AS861=1,$AS$1)</f>
        <v>Graduation</v>
      </c>
      <c r="C861" s="1" t="str" cm="1">
        <f t="array" ref="C861">_xlfn.IFS(AJ861=1,$AJ$1,AK861=1,$AK$1,AL861=1,$AL$1,AM861=1,$AM$1,AN861=1,$AN$1)</f>
        <v>Divorced</v>
      </c>
      <c r="D861" s="1">
        <v>0</v>
      </c>
      <c r="E861" s="1">
        <v>0</v>
      </c>
      <c r="F861" s="1" t="str" cm="1">
        <f t="array" ref="F861">_xlfn.IFS(AV861&lt;43783,"1.Low Income",AND(AV861&gt;=43783,AV861&lt;=64856),"2.Mid Income",AV861&gt;64856,"3.High Income")</f>
        <v>3.High Income</v>
      </c>
      <c r="G861" s="1" t="str" cm="1">
        <f t="array" ref="G861">_xlfn.IFS(AU861&lt;=30,"&lt;1 month",AND(AU861&gt;30,AU861&lt;=60),"1-2months",AU861&gt;60,"2months +")</f>
        <v>&lt;1 month</v>
      </c>
      <c r="H861" s="1" t="str" cm="1">
        <f t="array" ref="H861">_xlfn.IFS(AT861&lt;5,"&lt;5times",AND(AT861&gt;=5,AT861&lt;=10),"05-10times",AND(AT861&gt;=11,AT861&lt;=15),"11-15times",AT861&gt;=16,"16times or more")</f>
        <v>&lt;5times</v>
      </c>
      <c r="I861" s="1" t="s">
        <v>99</v>
      </c>
      <c r="J861" s="1" t="str">
        <f t="shared" si="27"/>
        <v>7-8 years</v>
      </c>
      <c r="K861" s="2">
        <v>768</v>
      </c>
      <c r="L861" s="2">
        <v>44</v>
      </c>
      <c r="M861" s="2">
        <v>561</v>
      </c>
      <c r="N861" s="2">
        <v>77</v>
      </c>
      <c r="O861" s="2">
        <v>44</v>
      </c>
      <c r="P861" s="2">
        <v>14</v>
      </c>
      <c r="Q861" s="8">
        <v>0</v>
      </c>
      <c r="R861" s="8">
        <v>0</v>
      </c>
      <c r="S861" s="8">
        <v>0</v>
      </c>
      <c r="T861" s="8">
        <v>0</v>
      </c>
      <c r="U861" s="8">
        <v>0</v>
      </c>
      <c r="V861" s="8">
        <v>0</v>
      </c>
      <c r="W861" s="6">
        <v>1</v>
      </c>
      <c r="X861" s="6">
        <v>6</v>
      </c>
      <c r="Y861" s="6">
        <v>6</v>
      </c>
      <c r="Z861" s="6">
        <v>10</v>
      </c>
      <c r="AB861" s="1">
        <v>1784</v>
      </c>
      <c r="AC861" s="1">
        <v>1698</v>
      </c>
      <c r="AD861" s="1">
        <v>0</v>
      </c>
      <c r="AE861" s="1">
        <v>3</v>
      </c>
      <c r="AF861" s="1">
        <v>11</v>
      </c>
      <c r="AG861" s="1">
        <v>62</v>
      </c>
      <c r="AH861" s="1">
        <v>2564</v>
      </c>
      <c r="AI861" s="11">
        <f t="shared" si="26"/>
        <v>7.0246575342465754</v>
      </c>
      <c r="AJ861" s="1">
        <v>1</v>
      </c>
      <c r="AK861" s="1">
        <v>0</v>
      </c>
      <c r="AL861" s="1">
        <v>0</v>
      </c>
      <c r="AM861" s="1">
        <v>0</v>
      </c>
      <c r="AN861" s="1">
        <v>0</v>
      </c>
      <c r="AO861" s="1">
        <v>0</v>
      </c>
      <c r="AP861" s="1">
        <v>0</v>
      </c>
      <c r="AQ861" s="1">
        <v>1</v>
      </c>
      <c r="AR861" s="1">
        <v>0</v>
      </c>
      <c r="AS861" s="1">
        <v>0</v>
      </c>
      <c r="AT861" s="1">
        <v>2</v>
      </c>
      <c r="AU861" s="1">
        <v>5</v>
      </c>
      <c r="AV861" s="1">
        <v>81320</v>
      </c>
    </row>
    <row r="862" spans="1:48" s="1" customFormat="1" x14ac:dyDescent="0.25">
      <c r="A862" s="1" t="str" cm="1">
        <f t="array" ref="A862">_xlfn.IFS(AG862&gt;=70,"70 and Older",AND(AG862&gt;=60,AG862&lt;70),"60-69",AND(AG862&gt;=50,AG862&lt;60),"50-59",AND(AG862&gt;=40,AG862&lt;50),"40-49",AND(AG862&gt;=30,AG862&lt;40),"30-39",AND(AG862&gt;=20,AG862&lt;30),"20-29")</f>
        <v>60-69</v>
      </c>
      <c r="B862" s="1" t="str" cm="1">
        <f t="array" ref="B862">_xlfn.IFS(AO862=1,$AO$1,AP862=1,$AP$1,AQ862=1,$AQ$1,AR862=1,$AR$1,AS862=1,$AS$1)</f>
        <v>Graduation</v>
      </c>
      <c r="C862" s="1" t="str" cm="1">
        <f t="array" ref="C862">_xlfn.IFS(AJ862=1,$AJ$1,AK862=1,$AK$1,AL862=1,$AL$1,AM862=1,$AM$1,AN862=1,$AN$1)</f>
        <v>Single</v>
      </c>
      <c r="D862" s="1">
        <v>0</v>
      </c>
      <c r="E862" s="1">
        <v>1</v>
      </c>
      <c r="F862" s="1" t="str" cm="1">
        <f t="array" ref="F862">_xlfn.IFS(AV862&lt;43783,"1.Low Income",AND(AV862&gt;=43783,AV862&lt;=64856),"2.Mid Income",AV862&gt;64856,"3.High Income")</f>
        <v>3.High Income</v>
      </c>
      <c r="G862" s="1" t="str" cm="1">
        <f t="array" ref="G862">_xlfn.IFS(AU862&lt;=30,"&lt;1 month",AND(AU862&gt;30,AU862&lt;=60),"1-2months",AU862&gt;60,"2months +")</f>
        <v>1-2months</v>
      </c>
      <c r="H862" s="1" t="str" cm="1">
        <f t="array" ref="H862">_xlfn.IFS(AT862&lt;5,"&lt;5times",AND(AT862&gt;=5,AT862&lt;=10),"05-10times",AND(AT862&gt;=11,AT862&lt;=15),"11-15times",AT862&gt;=16,"16times or more")</f>
        <v>&lt;5times</v>
      </c>
      <c r="I862" s="1" t="s">
        <v>99</v>
      </c>
      <c r="J862" s="1" t="str">
        <f t="shared" si="27"/>
        <v>7-8 years</v>
      </c>
      <c r="K862" s="2">
        <v>545</v>
      </c>
      <c r="L862" s="2">
        <v>7</v>
      </c>
      <c r="M862" s="2">
        <v>114</v>
      </c>
      <c r="N862" s="2">
        <v>37</v>
      </c>
      <c r="O862" s="2">
        <v>21</v>
      </c>
      <c r="P862" s="2">
        <v>78</v>
      </c>
      <c r="Q862" s="8">
        <v>0</v>
      </c>
      <c r="R862" s="8">
        <v>0</v>
      </c>
      <c r="S862" s="8">
        <v>0</v>
      </c>
      <c r="T862" s="8">
        <v>1</v>
      </c>
      <c r="U862" s="8">
        <v>0</v>
      </c>
      <c r="V862" s="8">
        <v>0</v>
      </c>
      <c r="W862" s="6">
        <v>5</v>
      </c>
      <c r="X862" s="6">
        <v>7</v>
      </c>
      <c r="Y862" s="6">
        <v>2</v>
      </c>
      <c r="Z862" s="6">
        <v>11</v>
      </c>
      <c r="AB862" s="1">
        <v>1027</v>
      </c>
      <c r="AC862" s="1">
        <v>987</v>
      </c>
      <c r="AD862" s="1">
        <v>0</v>
      </c>
      <c r="AE862" s="1">
        <v>3</v>
      </c>
      <c r="AF862" s="1">
        <v>11</v>
      </c>
      <c r="AG862" s="1">
        <v>64</v>
      </c>
      <c r="AH862" s="1">
        <v>2564</v>
      </c>
      <c r="AI862" s="11">
        <f t="shared" si="26"/>
        <v>7.0246575342465754</v>
      </c>
      <c r="AJ862" s="1">
        <v>0</v>
      </c>
      <c r="AK862" s="1">
        <v>0</v>
      </c>
      <c r="AL862" s="1">
        <v>1</v>
      </c>
      <c r="AM862" s="1">
        <v>0</v>
      </c>
      <c r="AN862" s="1">
        <v>0</v>
      </c>
      <c r="AO862" s="1">
        <v>0</v>
      </c>
      <c r="AP862" s="1">
        <v>0</v>
      </c>
      <c r="AQ862" s="1">
        <v>1</v>
      </c>
      <c r="AR862" s="1">
        <v>0</v>
      </c>
      <c r="AS862" s="1">
        <v>0</v>
      </c>
      <c r="AT862" s="1">
        <v>3</v>
      </c>
      <c r="AU862" s="1">
        <v>32</v>
      </c>
      <c r="AV862" s="1">
        <v>75012</v>
      </c>
    </row>
    <row r="863" spans="1:48" s="1" customFormat="1" x14ac:dyDescent="0.25">
      <c r="A863" s="1" t="str" cm="1">
        <f t="array" ref="A863">_xlfn.IFS(AG863&gt;=70,"70 and Older",AND(AG863&gt;=60,AG863&lt;70),"60-69",AND(AG863&gt;=50,AG863&lt;60),"50-59",AND(AG863&gt;=40,AG863&lt;50),"40-49",AND(AG863&gt;=30,AG863&lt;40),"30-39",AND(AG863&gt;=20,AG863&lt;30),"20-29")</f>
        <v>40-49</v>
      </c>
      <c r="B863" s="1" t="str" cm="1">
        <f t="array" ref="B863">_xlfn.IFS(AO863=1,$AO$1,AP863=1,$AP$1,AQ863=1,$AQ$1,AR863=1,$AR$1,AS863=1,$AS$1)</f>
        <v>2nd Cycle</v>
      </c>
      <c r="C863" s="1" t="str" cm="1">
        <f t="array" ref="C863">_xlfn.IFS(AJ863=1,$AJ$1,AK863=1,$AK$1,AL863=1,$AL$1,AM863=1,$AM$1,AN863=1,$AN$1)</f>
        <v>Married</v>
      </c>
      <c r="D863" s="1">
        <v>1</v>
      </c>
      <c r="E863" s="1">
        <v>1</v>
      </c>
      <c r="F863" s="1" t="str" cm="1">
        <f t="array" ref="F863">_xlfn.IFS(AV863&lt;43783,"1.Low Income",AND(AV863&gt;=43783,AV863&lt;=64856),"2.Mid Income",AV863&gt;64856,"3.High Income")</f>
        <v>3.High Income</v>
      </c>
      <c r="G863" s="1" t="str" cm="1">
        <f t="array" ref="G863">_xlfn.IFS(AU863&lt;=30,"&lt;1 month",AND(AU863&gt;30,AU863&lt;=60),"1-2months",AU863&gt;60,"2months +")</f>
        <v>1-2months</v>
      </c>
      <c r="H863" s="1" t="str" cm="1">
        <f t="array" ref="H863">_xlfn.IFS(AT863&lt;5,"&lt;5times",AND(AT863&gt;=5,AT863&lt;=10),"05-10times",AND(AT863&gt;=11,AT863&lt;=15),"11-15times",AT863&gt;=16,"16times or more")</f>
        <v>&lt;5times</v>
      </c>
      <c r="I863" s="1" t="s">
        <v>99</v>
      </c>
      <c r="J863" s="1" t="str">
        <f t="shared" si="27"/>
        <v>7-8 years</v>
      </c>
      <c r="K863" s="2">
        <v>117</v>
      </c>
      <c r="L863" s="2">
        <v>0</v>
      </c>
      <c r="M863" s="2">
        <v>22</v>
      </c>
      <c r="N863" s="2">
        <v>13</v>
      </c>
      <c r="O863" s="2">
        <v>0</v>
      </c>
      <c r="P863" s="2">
        <v>30</v>
      </c>
      <c r="Q863" s="8">
        <v>0</v>
      </c>
      <c r="R863" s="8">
        <v>0</v>
      </c>
      <c r="S863" s="8">
        <v>0</v>
      </c>
      <c r="T863" s="8">
        <v>0</v>
      </c>
      <c r="U863" s="8">
        <v>0</v>
      </c>
      <c r="V863" s="8">
        <v>0</v>
      </c>
      <c r="W863" s="6">
        <v>3</v>
      </c>
      <c r="X863" s="6">
        <v>4</v>
      </c>
      <c r="Y863" s="6">
        <v>1</v>
      </c>
      <c r="Z863" s="6">
        <v>3</v>
      </c>
      <c r="AB863" s="1">
        <v>322</v>
      </c>
      <c r="AC863" s="1">
        <v>277</v>
      </c>
      <c r="AD863" s="1">
        <v>0</v>
      </c>
      <c r="AE863" s="1">
        <v>3</v>
      </c>
      <c r="AF863" s="1">
        <v>11</v>
      </c>
      <c r="AG863" s="1">
        <v>41</v>
      </c>
      <c r="AH863" s="1">
        <v>2564</v>
      </c>
      <c r="AI863" s="11">
        <f t="shared" si="26"/>
        <v>7.0246575342465754</v>
      </c>
      <c r="AJ863" s="1">
        <v>0</v>
      </c>
      <c r="AK863" s="1">
        <v>1</v>
      </c>
      <c r="AL863" s="1">
        <v>0</v>
      </c>
      <c r="AM863" s="1">
        <v>0</v>
      </c>
      <c r="AN863" s="1">
        <v>0</v>
      </c>
      <c r="AO863" s="1">
        <v>1</v>
      </c>
      <c r="AP863" s="1">
        <v>0</v>
      </c>
      <c r="AQ863" s="1">
        <v>0</v>
      </c>
      <c r="AR863" s="1">
        <v>0</v>
      </c>
      <c r="AS863" s="1">
        <v>0</v>
      </c>
      <c r="AT863" s="1">
        <v>4</v>
      </c>
      <c r="AU863" s="1">
        <v>60</v>
      </c>
      <c r="AV863" s="1">
        <v>66951</v>
      </c>
    </row>
    <row r="864" spans="1:48" s="1" customFormat="1" x14ac:dyDescent="0.25">
      <c r="A864" s="1" t="str" cm="1">
        <f t="array" ref="A864">_xlfn.IFS(AG864&gt;=70,"70 and Older",AND(AG864&gt;=60,AG864&lt;70),"60-69",AND(AG864&gt;=50,AG864&lt;60),"50-59",AND(AG864&gt;=40,AG864&lt;50),"40-49",AND(AG864&gt;=30,AG864&lt;40),"30-39",AND(AG864&gt;=20,AG864&lt;30),"20-29")</f>
        <v>40-49</v>
      </c>
      <c r="B864" s="1" t="str" cm="1">
        <f t="array" ref="B864">_xlfn.IFS(AO864=1,$AO$1,AP864=1,$AP$1,AQ864=1,$AQ$1,AR864=1,$AR$1,AS864=1,$AS$1)</f>
        <v>Basic</v>
      </c>
      <c r="C864" s="1" t="str" cm="1">
        <f t="array" ref="C864">_xlfn.IFS(AJ864=1,$AJ$1,AK864=1,$AK$1,AL864=1,$AL$1,AM864=1,$AM$1,AN864=1,$AN$1)</f>
        <v>Single</v>
      </c>
      <c r="D864" s="1">
        <v>1</v>
      </c>
      <c r="E864" s="1">
        <v>0</v>
      </c>
      <c r="F864" s="1" t="str" cm="1">
        <f t="array" ref="F864">_xlfn.IFS(AV864&lt;43783,"1.Low Income",AND(AV864&gt;=43783,AV864&lt;=64856),"2.Mid Income",AV864&gt;64856,"3.High Income")</f>
        <v>2.Mid Income</v>
      </c>
      <c r="G864" s="1" t="str" cm="1">
        <f t="array" ref="G864">_xlfn.IFS(AU864&lt;=30,"&lt;1 month",AND(AU864&gt;30,AU864&lt;=60),"1-2months",AU864&gt;60,"2months +")</f>
        <v>1-2months</v>
      </c>
      <c r="H864" s="1" t="str" cm="1">
        <f t="array" ref="H864">_xlfn.IFS(AT864&lt;5,"&lt;5times",AND(AT864&gt;=5,AT864&lt;=10),"05-10times",AND(AT864&gt;=11,AT864&lt;=15),"11-15times",AT864&gt;=16,"16times or more")</f>
        <v>&lt;5times</v>
      </c>
      <c r="I864" s="1" t="s">
        <v>99</v>
      </c>
      <c r="J864" s="1" t="str">
        <f t="shared" si="27"/>
        <v>7-8 years</v>
      </c>
      <c r="K864" s="2">
        <v>6</v>
      </c>
      <c r="L864" s="2">
        <v>8</v>
      </c>
      <c r="M864" s="2">
        <v>19</v>
      </c>
      <c r="N864" s="2">
        <v>16</v>
      </c>
      <c r="O864" s="2">
        <v>4</v>
      </c>
      <c r="P864" s="2">
        <v>4</v>
      </c>
      <c r="Q864" s="8">
        <v>0</v>
      </c>
      <c r="R864" s="8">
        <v>0</v>
      </c>
      <c r="S864" s="8">
        <v>0</v>
      </c>
      <c r="T864" s="8">
        <v>0</v>
      </c>
      <c r="U864" s="8">
        <v>0</v>
      </c>
      <c r="V864" s="8">
        <v>0</v>
      </c>
      <c r="W864" s="6">
        <v>3</v>
      </c>
      <c r="X864" s="6">
        <v>3</v>
      </c>
      <c r="Y864" s="6">
        <v>0</v>
      </c>
      <c r="Z864" s="6">
        <v>4</v>
      </c>
      <c r="AB864" s="1">
        <v>46</v>
      </c>
      <c r="AC864" s="1">
        <v>23</v>
      </c>
      <c r="AD864" s="1">
        <v>0</v>
      </c>
      <c r="AE864" s="1">
        <v>3</v>
      </c>
      <c r="AF864" s="1">
        <v>11</v>
      </c>
      <c r="AG864" s="1">
        <v>42</v>
      </c>
      <c r="AH864" s="1">
        <v>2564</v>
      </c>
      <c r="AI864" s="11">
        <f t="shared" si="26"/>
        <v>7.0246575342465754</v>
      </c>
      <c r="AJ864" s="1">
        <v>0</v>
      </c>
      <c r="AK864" s="1">
        <v>0</v>
      </c>
      <c r="AL864" s="1">
        <v>1</v>
      </c>
      <c r="AM864" s="1">
        <v>0</v>
      </c>
      <c r="AN864" s="1">
        <v>0</v>
      </c>
      <c r="AO864" s="1">
        <v>0</v>
      </c>
      <c r="AP864" s="1">
        <v>1</v>
      </c>
      <c r="AQ864" s="1">
        <v>0</v>
      </c>
      <c r="AR864" s="1">
        <v>0</v>
      </c>
      <c r="AS864" s="1">
        <v>0</v>
      </c>
      <c r="AT864" s="1">
        <v>4</v>
      </c>
      <c r="AU864" s="1">
        <v>56</v>
      </c>
      <c r="AV864" s="1">
        <v>63841</v>
      </c>
    </row>
    <row r="865" spans="1:51" s="1" customFormat="1" x14ac:dyDescent="0.25">
      <c r="A865" s="1" t="str" cm="1">
        <f t="array" ref="A865">_xlfn.IFS(AG865&gt;=70,"70 and Older",AND(AG865&gt;=60,AG865&lt;70),"60-69",AND(AG865&gt;=50,AG865&lt;60),"50-59",AND(AG865&gt;=40,AG865&lt;50),"40-49",AND(AG865&gt;=30,AG865&lt;40),"30-39",AND(AG865&gt;=20,AG865&lt;30),"20-29")</f>
        <v>70 and Older</v>
      </c>
      <c r="B865" s="1" t="str" cm="1">
        <f t="array" ref="B865">_xlfn.IFS(AO865=1,$AO$1,AP865=1,$AP$1,AQ865=1,$AQ$1,AR865=1,$AR$1,AS865=1,$AS$1)</f>
        <v>PhD</v>
      </c>
      <c r="C865" s="1" t="str" cm="1">
        <f t="array" ref="C865">_xlfn.IFS(AJ865=1,$AJ$1,AK865=1,$AK$1,AL865=1,$AL$1,AM865=1,$AM$1,AN865=1,$AN$1)</f>
        <v>Married</v>
      </c>
      <c r="D865" s="1">
        <v>1</v>
      </c>
      <c r="E865" s="1">
        <v>1</v>
      </c>
      <c r="F865" s="1" t="str" cm="1">
        <f t="array" ref="F865">_xlfn.IFS(AV865&lt;43783,"1.Low Income",AND(AV865&gt;=43783,AV865&lt;=64856),"2.Mid Income",AV865&gt;64856,"3.High Income")</f>
        <v>3.High Income</v>
      </c>
      <c r="G865" s="1" t="str" cm="1">
        <f t="array" ref="G865">_xlfn.IFS(AU865&lt;=30,"&lt;1 month",AND(AU865&gt;30,AU865&lt;=60),"1-2months",AU865&gt;60,"2months +")</f>
        <v>&lt;1 month</v>
      </c>
      <c r="H865" s="1" t="str" cm="1">
        <f t="array" ref="H865">_xlfn.IFS(AT865&lt;5,"&lt;5times",AND(AT865&gt;=5,AT865&lt;=10),"05-10times",AND(AT865&gt;=11,AT865&lt;=15),"11-15times",AT865&gt;=16,"16times or more")</f>
        <v>&lt;5times</v>
      </c>
      <c r="I865" s="1" t="s">
        <v>99</v>
      </c>
      <c r="J865" s="1" t="str">
        <f t="shared" si="27"/>
        <v>7-8 years</v>
      </c>
      <c r="K865" s="2">
        <v>203</v>
      </c>
      <c r="L865" s="2">
        <v>0</v>
      </c>
      <c r="M865" s="2">
        <v>10</v>
      </c>
      <c r="N865" s="2">
        <v>0</v>
      </c>
      <c r="O865" s="2">
        <v>0</v>
      </c>
      <c r="P865" s="2">
        <v>2</v>
      </c>
      <c r="Q865" s="8">
        <v>0</v>
      </c>
      <c r="R865" s="8">
        <v>0</v>
      </c>
      <c r="S865" s="8">
        <v>0</v>
      </c>
      <c r="T865" s="8">
        <v>1</v>
      </c>
      <c r="U865" s="8">
        <v>0</v>
      </c>
      <c r="V865" s="8">
        <v>0</v>
      </c>
      <c r="W865" s="6">
        <v>5</v>
      </c>
      <c r="X865" s="6">
        <v>3</v>
      </c>
      <c r="Y865" s="6">
        <v>1</v>
      </c>
      <c r="Z865" s="6">
        <v>6</v>
      </c>
      <c r="AB865" s="1">
        <v>39</v>
      </c>
      <c r="AC865" s="1">
        <v>38</v>
      </c>
      <c r="AD865" s="1">
        <v>0</v>
      </c>
      <c r="AE865" s="1">
        <v>3</v>
      </c>
      <c r="AF865" s="1">
        <v>11</v>
      </c>
      <c r="AG865" s="1">
        <v>70</v>
      </c>
      <c r="AH865" s="1">
        <v>2563</v>
      </c>
      <c r="AI865" s="11">
        <f t="shared" si="26"/>
        <v>7.021917808219178</v>
      </c>
      <c r="AJ865" s="1">
        <v>0</v>
      </c>
      <c r="AK865" s="1">
        <v>1</v>
      </c>
      <c r="AL865" s="1">
        <v>0</v>
      </c>
      <c r="AM865" s="1">
        <v>0</v>
      </c>
      <c r="AN865" s="1">
        <v>0</v>
      </c>
      <c r="AO865" s="1">
        <v>0</v>
      </c>
      <c r="AP865" s="1">
        <v>0</v>
      </c>
      <c r="AQ865" s="1">
        <v>0</v>
      </c>
      <c r="AR865" s="1">
        <v>0</v>
      </c>
      <c r="AS865" s="1">
        <v>1</v>
      </c>
      <c r="AT865" s="1">
        <v>3</v>
      </c>
      <c r="AU865" s="1">
        <v>19</v>
      </c>
      <c r="AV865" s="1">
        <v>70287</v>
      </c>
    </row>
    <row r="866" spans="1:51" s="1" customFormat="1" x14ac:dyDescent="0.25">
      <c r="A866" s="1" t="str" cm="1">
        <f t="array" ref="A866">_xlfn.IFS(AG866&gt;=70,"70 and Older",AND(AG866&gt;=60,AG866&lt;70),"60-69",AND(AG866&gt;=50,AG866&lt;60),"50-59",AND(AG866&gt;=40,AG866&lt;50),"40-49",AND(AG866&gt;=30,AG866&lt;40),"30-39",AND(AG866&gt;=20,AG866&lt;30),"20-29")</f>
        <v>40-49</v>
      </c>
      <c r="B866" s="1" t="str" cm="1">
        <f t="array" ref="B866">_xlfn.IFS(AO866=1,$AO$1,AP866=1,$AP$1,AQ866=1,$AQ$1,AR866=1,$AR$1,AS866=1,$AS$1)</f>
        <v>Graduation</v>
      </c>
      <c r="C866" s="1" t="str" cm="1">
        <f t="array" ref="C866">_xlfn.IFS(AJ866=1,$AJ$1,AK866=1,$AK$1,AL866=1,$AL$1,AM866=1,$AM$1,AN866=1,$AN$1)</f>
        <v>Married</v>
      </c>
      <c r="D866" s="1">
        <v>1</v>
      </c>
      <c r="E866" s="1">
        <v>1</v>
      </c>
      <c r="F866" s="1" t="str" cm="1">
        <f t="array" ref="F866">_xlfn.IFS(AV866&lt;43783,"1.Low Income",AND(AV866&gt;=43783,AV866&lt;=64856),"2.Mid Income",AV866&gt;64856,"3.High Income")</f>
        <v>2.Mid Income</v>
      </c>
      <c r="G866" s="1" t="str" cm="1">
        <f t="array" ref="G866">_xlfn.IFS(AU866&lt;=30,"&lt;1 month",AND(AU866&gt;30,AU866&lt;=60),"1-2months",AU866&gt;60,"2months +")</f>
        <v>2months +</v>
      </c>
      <c r="H866" s="1" t="str" cm="1">
        <f t="array" ref="H866">_xlfn.IFS(AT866&lt;5,"&lt;5times",AND(AT866&gt;=5,AT866&lt;=10),"05-10times",AND(AT866&gt;=11,AT866&lt;=15),"11-15times",AT866&gt;=16,"16times or more")</f>
        <v>05-10times</v>
      </c>
      <c r="I866" s="1" t="s">
        <v>99</v>
      </c>
      <c r="J866" s="1" t="str">
        <f t="shared" si="27"/>
        <v>7-8 years</v>
      </c>
      <c r="K866" s="2">
        <v>20</v>
      </c>
      <c r="L866" s="2">
        <v>2</v>
      </c>
      <c r="M866" s="2">
        <v>23</v>
      </c>
      <c r="N866" s="2">
        <v>3</v>
      </c>
      <c r="O866" s="2">
        <v>1</v>
      </c>
      <c r="P866" s="2">
        <v>4</v>
      </c>
      <c r="Q866" s="8">
        <v>0</v>
      </c>
      <c r="R866" s="8">
        <v>0</v>
      </c>
      <c r="S866" s="8">
        <v>0</v>
      </c>
      <c r="T866" s="8">
        <v>0</v>
      </c>
      <c r="U866" s="8">
        <v>0</v>
      </c>
      <c r="V866" s="8">
        <v>0</v>
      </c>
      <c r="W866" s="6">
        <v>5</v>
      </c>
      <c r="X866" s="6">
        <v>3</v>
      </c>
      <c r="Y866" s="6">
        <v>0</v>
      </c>
      <c r="Z866" s="6">
        <v>4</v>
      </c>
      <c r="AB866" s="1">
        <v>19</v>
      </c>
      <c r="AC866" s="1">
        <v>4</v>
      </c>
      <c r="AD866" s="1">
        <v>0</v>
      </c>
      <c r="AE866" s="1">
        <v>3</v>
      </c>
      <c r="AF866" s="1">
        <v>11</v>
      </c>
      <c r="AG866" s="1">
        <v>49</v>
      </c>
      <c r="AH866" s="1">
        <v>2563</v>
      </c>
      <c r="AI866" s="11">
        <f t="shared" si="26"/>
        <v>7.021917808219178</v>
      </c>
      <c r="AJ866" s="1">
        <v>0</v>
      </c>
      <c r="AK866" s="1">
        <v>1</v>
      </c>
      <c r="AL866" s="1">
        <v>0</v>
      </c>
      <c r="AM866" s="1">
        <v>0</v>
      </c>
      <c r="AN866" s="1">
        <v>0</v>
      </c>
      <c r="AO866" s="1">
        <v>0</v>
      </c>
      <c r="AP866" s="1">
        <v>0</v>
      </c>
      <c r="AQ866" s="1">
        <v>1</v>
      </c>
      <c r="AR866" s="1">
        <v>0</v>
      </c>
      <c r="AS866" s="1">
        <v>0</v>
      </c>
      <c r="AT866" s="1">
        <v>5</v>
      </c>
      <c r="AU866" s="1">
        <v>81</v>
      </c>
      <c r="AV866" s="1">
        <v>59594</v>
      </c>
    </row>
    <row r="867" spans="1:51" s="1" customFormat="1" x14ac:dyDescent="0.25">
      <c r="A867" s="1" t="str" cm="1">
        <f t="array" ref="A867">_xlfn.IFS(AG867&gt;=70,"70 and Older",AND(AG867&gt;=60,AG867&lt;70),"60-69",AND(AG867&gt;=50,AG867&lt;60),"50-59",AND(AG867&gt;=40,AG867&lt;50),"40-49",AND(AG867&gt;=30,AG867&lt;40),"30-39",AND(AG867&gt;=20,AG867&lt;30),"20-29")</f>
        <v>30-39</v>
      </c>
      <c r="B867" s="1" t="str" cm="1">
        <f t="array" ref="B867">_xlfn.IFS(AO867=1,$AO$1,AP867=1,$AP$1,AQ867=1,$AQ$1,AR867=1,$AR$1,AS867=1,$AS$1)</f>
        <v>PhD</v>
      </c>
      <c r="C867" s="1" t="str" cm="1">
        <f t="array" ref="C867">_xlfn.IFS(AJ867=1,$AJ$1,AK867=1,$AK$1,AL867=1,$AL$1,AM867=1,$AM$1,AN867=1,$AN$1)</f>
        <v>Divorced</v>
      </c>
      <c r="D867" s="1">
        <v>0</v>
      </c>
      <c r="E867" s="1">
        <v>0</v>
      </c>
      <c r="F867" s="1" t="str" cm="1">
        <f t="array" ref="F867">_xlfn.IFS(AV867&lt;43783,"1.Low Income",AND(AV867&gt;=43783,AV867&lt;=64856),"2.Mid Income",AV867&gt;64856,"3.High Income")</f>
        <v>3.High Income</v>
      </c>
      <c r="G867" s="1" t="str" cm="1">
        <f t="array" ref="G867">_xlfn.IFS(AU867&lt;=30,"&lt;1 month",AND(AU867&gt;30,AU867&lt;=60),"1-2months",AU867&gt;60,"2months +")</f>
        <v>&lt;1 month</v>
      </c>
      <c r="H867" s="1" t="str" cm="1">
        <f t="array" ref="H867">_xlfn.IFS(AT867&lt;5,"&lt;5times",AND(AT867&gt;=5,AT867&lt;=10),"05-10times",AND(AT867&gt;=11,AT867&lt;=15),"11-15times",AT867&gt;=16,"16times or more")</f>
        <v>&lt;5times</v>
      </c>
      <c r="I867" s="1" t="s">
        <v>99</v>
      </c>
      <c r="J867" s="1" t="str">
        <f t="shared" si="27"/>
        <v>7-8 years</v>
      </c>
      <c r="K867" s="2">
        <v>1156</v>
      </c>
      <c r="L867" s="2">
        <v>120</v>
      </c>
      <c r="M867" s="2">
        <v>915</v>
      </c>
      <c r="N867" s="2">
        <v>94</v>
      </c>
      <c r="O867" s="2">
        <v>144</v>
      </c>
      <c r="P867" s="2">
        <v>96</v>
      </c>
      <c r="Q867" s="8">
        <v>0</v>
      </c>
      <c r="R867" s="8">
        <v>0</v>
      </c>
      <c r="S867" s="8">
        <v>0</v>
      </c>
      <c r="T867" s="8">
        <v>0</v>
      </c>
      <c r="U867" s="8">
        <v>1</v>
      </c>
      <c r="V867" s="8">
        <v>1</v>
      </c>
      <c r="W867" s="6">
        <v>1</v>
      </c>
      <c r="X867" s="6">
        <v>3</v>
      </c>
      <c r="Y867" s="6">
        <v>4</v>
      </c>
      <c r="Z867" s="6">
        <v>10</v>
      </c>
      <c r="AB867" s="1">
        <v>1728</v>
      </c>
      <c r="AC867" s="1">
        <v>1677</v>
      </c>
      <c r="AD867" s="1">
        <v>1</v>
      </c>
      <c r="AE867" s="1">
        <v>3</v>
      </c>
      <c r="AF867" s="1">
        <v>11</v>
      </c>
      <c r="AG867" s="1">
        <v>37</v>
      </c>
      <c r="AH867" s="1">
        <v>2562</v>
      </c>
      <c r="AI867" s="11">
        <f t="shared" si="26"/>
        <v>7.0191780821917806</v>
      </c>
      <c r="AJ867" s="1">
        <v>1</v>
      </c>
      <c r="AK867" s="1">
        <v>0</v>
      </c>
      <c r="AL867" s="1">
        <v>0</v>
      </c>
      <c r="AM867" s="1">
        <v>0</v>
      </c>
      <c r="AN867" s="1">
        <v>0</v>
      </c>
      <c r="AO867" s="1">
        <v>0</v>
      </c>
      <c r="AP867" s="1">
        <v>0</v>
      </c>
      <c r="AQ867" s="1">
        <v>0</v>
      </c>
      <c r="AR867" s="1">
        <v>0</v>
      </c>
      <c r="AS867" s="1">
        <v>1</v>
      </c>
      <c r="AT867" s="1">
        <v>1</v>
      </c>
      <c r="AU867" s="1">
        <v>9</v>
      </c>
      <c r="AV867" s="1">
        <v>98777</v>
      </c>
    </row>
    <row r="868" spans="1:51" s="1" customFormat="1" x14ac:dyDescent="0.25">
      <c r="A868" s="1" t="str" cm="1">
        <f t="array" ref="A868">_xlfn.IFS(AG868&gt;=70,"70 and Older",AND(AG868&gt;=60,AG868&lt;70),"60-69",AND(AG868&gt;=50,AG868&lt;60),"50-59",AND(AG868&gt;=40,AG868&lt;50),"40-49",AND(AG868&gt;=30,AG868&lt;40),"30-39",AND(AG868&gt;=20,AG868&lt;30),"20-29")</f>
        <v>60-69</v>
      </c>
      <c r="B868" s="1" t="str" cm="1">
        <f t="array" ref="B868">_xlfn.IFS(AO868=1,$AO$1,AP868=1,$AP$1,AQ868=1,$AQ$1,AR868=1,$AR$1,AS868=1,$AS$1)</f>
        <v>Graduation</v>
      </c>
      <c r="C868" s="1" t="str" cm="1">
        <f t="array" ref="C868">_xlfn.IFS(AJ868=1,$AJ$1,AK868=1,$AK$1,AL868=1,$AL$1,AM868=1,$AM$1,AN868=1,$AN$1)</f>
        <v>Together</v>
      </c>
      <c r="D868" s="1">
        <v>0</v>
      </c>
      <c r="E868" s="1">
        <v>0</v>
      </c>
      <c r="F868" s="1" t="str" cm="1">
        <f t="array" ref="F868">_xlfn.IFS(AV868&lt;43783,"1.Low Income",AND(AV868&gt;=43783,AV868&lt;=64856),"2.Mid Income",AV868&gt;64856,"3.High Income")</f>
        <v>3.High Income</v>
      </c>
      <c r="G868" s="1" t="str" cm="1">
        <f t="array" ref="G868">_xlfn.IFS(AU868&lt;=30,"&lt;1 month",AND(AU868&gt;30,AU868&lt;=60),"1-2months",AU868&gt;60,"2months +")</f>
        <v>1-2months</v>
      </c>
      <c r="H868" s="1" t="str" cm="1">
        <f t="array" ref="H868">_xlfn.IFS(AT868&lt;5,"&lt;5times",AND(AT868&gt;=5,AT868&lt;=10),"05-10times",AND(AT868&gt;=11,AT868&lt;=15),"11-15times",AT868&gt;=16,"16times or more")</f>
        <v>&lt;5times</v>
      </c>
      <c r="I868" s="1" t="s">
        <v>99</v>
      </c>
      <c r="J868" s="1" t="str">
        <f t="shared" si="27"/>
        <v>7-8 years</v>
      </c>
      <c r="K868" s="2">
        <v>217</v>
      </c>
      <c r="L868" s="2">
        <v>76</v>
      </c>
      <c r="M868" s="2">
        <v>690</v>
      </c>
      <c r="N868" s="2">
        <v>50</v>
      </c>
      <c r="O868" s="2">
        <v>26</v>
      </c>
      <c r="P868" s="2">
        <v>38</v>
      </c>
      <c r="Q868" s="8">
        <v>0</v>
      </c>
      <c r="R868" s="8">
        <v>0</v>
      </c>
      <c r="S868" s="8">
        <v>0</v>
      </c>
      <c r="T868" s="8">
        <v>0</v>
      </c>
      <c r="U868" s="8">
        <v>0</v>
      </c>
      <c r="V868" s="8">
        <v>1</v>
      </c>
      <c r="W868" s="6">
        <v>1</v>
      </c>
      <c r="X868" s="6">
        <v>3</v>
      </c>
      <c r="Y868" s="6">
        <v>11</v>
      </c>
      <c r="Z868" s="6">
        <v>5</v>
      </c>
      <c r="AB868" s="1">
        <v>1924</v>
      </c>
      <c r="AC868" s="1">
        <v>1891</v>
      </c>
      <c r="AD868" s="1">
        <v>4</v>
      </c>
      <c r="AE868" s="1">
        <v>3</v>
      </c>
      <c r="AF868" s="1">
        <v>11</v>
      </c>
      <c r="AG868" s="1">
        <v>61</v>
      </c>
      <c r="AH868" s="1">
        <v>2562</v>
      </c>
      <c r="AI868" s="11">
        <f t="shared" si="26"/>
        <v>7.0191780821917806</v>
      </c>
      <c r="AJ868" s="1">
        <v>0</v>
      </c>
      <c r="AK868" s="1">
        <v>0</v>
      </c>
      <c r="AL868" s="1">
        <v>0</v>
      </c>
      <c r="AM868" s="1">
        <v>1</v>
      </c>
      <c r="AN868" s="1">
        <v>0</v>
      </c>
      <c r="AO868" s="1">
        <v>0</v>
      </c>
      <c r="AP868" s="1">
        <v>0</v>
      </c>
      <c r="AQ868" s="1">
        <v>1</v>
      </c>
      <c r="AR868" s="1">
        <v>0</v>
      </c>
      <c r="AS868" s="1">
        <v>0</v>
      </c>
      <c r="AT868" s="1">
        <v>1</v>
      </c>
      <c r="AU868" s="1">
        <v>35</v>
      </c>
      <c r="AV868" s="1">
        <v>96547</v>
      </c>
      <c r="AW868"/>
      <c r="AX868"/>
      <c r="AY868"/>
    </row>
    <row r="869" spans="1:51" s="1" customFormat="1" x14ac:dyDescent="0.25">
      <c r="A869" s="1" t="str" cm="1">
        <f t="array" ref="A869">_xlfn.IFS(AG869&gt;=70,"70 and Older",AND(AG869&gt;=60,AG869&lt;70),"60-69",AND(AG869&gt;=50,AG869&lt;60),"50-59",AND(AG869&gt;=40,AG869&lt;50),"40-49",AND(AG869&gt;=30,AG869&lt;40),"30-39",AND(AG869&gt;=20,AG869&lt;30),"20-29")</f>
        <v>60-69</v>
      </c>
      <c r="B869" s="1" t="str" cm="1">
        <f t="array" ref="B869">_xlfn.IFS(AO869=1,$AO$1,AP869=1,$AP$1,AQ869=1,$AQ$1,AR869=1,$AR$1,AS869=1,$AS$1)</f>
        <v>Graduation</v>
      </c>
      <c r="C869" s="1" t="str" cm="1">
        <f t="array" ref="C869">_xlfn.IFS(AJ869=1,$AJ$1,AK869=1,$AK$1,AL869=1,$AL$1,AM869=1,$AM$1,AN869=1,$AN$1)</f>
        <v>Together</v>
      </c>
      <c r="D869" s="1">
        <v>0</v>
      </c>
      <c r="E869" s="1">
        <v>0</v>
      </c>
      <c r="F869" s="1" t="str" cm="1">
        <f t="array" ref="F869">_xlfn.IFS(AV869&lt;43783,"1.Low Income",AND(AV869&gt;=43783,AV869&lt;=64856),"2.Mid Income",AV869&gt;64856,"3.High Income")</f>
        <v>3.High Income</v>
      </c>
      <c r="G869" s="1" t="str" cm="1">
        <f t="array" ref="G869">_xlfn.IFS(AU869&lt;=30,"&lt;1 month",AND(AU869&gt;30,AU869&lt;=60),"1-2months",AU869&gt;60,"2months +")</f>
        <v>1-2months</v>
      </c>
      <c r="H869" s="1" t="str" cm="1">
        <f t="array" ref="H869">_xlfn.IFS(AT869&lt;5,"&lt;5times",AND(AT869&gt;=5,AT869&lt;=10),"05-10times",AND(AT869&gt;=11,AT869&lt;=15),"11-15times",AT869&gt;=16,"16times or more")</f>
        <v>&lt;5times</v>
      </c>
      <c r="I869" s="1" t="s">
        <v>99</v>
      </c>
      <c r="J869" s="1" t="str">
        <f t="shared" si="27"/>
        <v>7-8 years</v>
      </c>
      <c r="K869" s="2">
        <v>345</v>
      </c>
      <c r="L869" s="2">
        <v>25</v>
      </c>
      <c r="M869" s="2">
        <v>501</v>
      </c>
      <c r="N869" s="2">
        <v>63</v>
      </c>
      <c r="O869" s="2">
        <v>138</v>
      </c>
      <c r="P869" s="2">
        <v>80</v>
      </c>
      <c r="Q869" s="8">
        <v>0</v>
      </c>
      <c r="R869" s="8">
        <v>0</v>
      </c>
      <c r="S869" s="8">
        <v>0</v>
      </c>
      <c r="T869" s="8">
        <v>0</v>
      </c>
      <c r="U869" s="8">
        <v>1</v>
      </c>
      <c r="V869" s="8">
        <v>1</v>
      </c>
      <c r="W869" s="6">
        <v>1</v>
      </c>
      <c r="X869" s="6">
        <v>5</v>
      </c>
      <c r="Y869" s="6">
        <v>3</v>
      </c>
      <c r="Z869" s="6">
        <v>8</v>
      </c>
      <c r="AB869" s="1">
        <v>1924</v>
      </c>
      <c r="AC869" s="1">
        <v>1891</v>
      </c>
      <c r="AD869" s="1">
        <v>4</v>
      </c>
      <c r="AE869" s="1">
        <v>3</v>
      </c>
      <c r="AF869" s="1">
        <v>11</v>
      </c>
      <c r="AG869" s="1">
        <v>61</v>
      </c>
      <c r="AH869" s="1">
        <v>2562</v>
      </c>
      <c r="AI869" s="11">
        <f t="shared" si="26"/>
        <v>7.0191780821917806</v>
      </c>
      <c r="AJ869" s="1">
        <v>0</v>
      </c>
      <c r="AK869" s="1">
        <v>0</v>
      </c>
      <c r="AL869" s="1">
        <v>0</v>
      </c>
      <c r="AM869" s="1">
        <v>1</v>
      </c>
      <c r="AN869" s="1">
        <v>0</v>
      </c>
      <c r="AO869" s="1">
        <v>0</v>
      </c>
      <c r="AP869" s="1">
        <v>0</v>
      </c>
      <c r="AQ869" s="1">
        <v>1</v>
      </c>
      <c r="AR869" s="1">
        <v>0</v>
      </c>
      <c r="AS869" s="1">
        <v>0</v>
      </c>
      <c r="AT869" s="1">
        <v>1</v>
      </c>
      <c r="AU869" s="1">
        <v>58</v>
      </c>
      <c r="AV869" s="1">
        <v>86424</v>
      </c>
    </row>
    <row r="870" spans="1:51" s="1" customFormat="1" x14ac:dyDescent="0.25">
      <c r="A870" s="1" t="str" cm="1">
        <f t="array" ref="A870">_xlfn.IFS(AG870&gt;=70,"70 and Older",AND(AG870&gt;=60,AG870&lt;70),"60-69",AND(AG870&gt;=50,AG870&lt;60),"50-59",AND(AG870&gt;=40,AG870&lt;50),"40-49",AND(AG870&gt;=30,AG870&lt;40),"30-39",AND(AG870&gt;=20,AG870&lt;30),"20-29")</f>
        <v>50-59</v>
      </c>
      <c r="B870" s="1" t="str" cm="1">
        <f t="array" ref="B870">_xlfn.IFS(AO870=1,$AO$1,AP870=1,$AP$1,AQ870=1,$AQ$1,AR870=1,$AR$1,AS870=1,$AS$1)</f>
        <v>PhD</v>
      </c>
      <c r="C870" s="1" t="str" cm="1">
        <f t="array" ref="C870">_xlfn.IFS(AJ870=1,$AJ$1,AK870=1,$AK$1,AL870=1,$AL$1,AM870=1,$AM$1,AN870=1,$AN$1)</f>
        <v>Married</v>
      </c>
      <c r="D870" s="1">
        <v>0</v>
      </c>
      <c r="E870" s="1">
        <v>0</v>
      </c>
      <c r="F870" s="1" t="str" cm="1">
        <f t="array" ref="F870">_xlfn.IFS(AV870&lt;43783,"1.Low Income",AND(AV870&gt;=43783,AV870&lt;=64856),"2.Mid Income",AV870&gt;64856,"3.High Income")</f>
        <v>3.High Income</v>
      </c>
      <c r="G870" s="1" t="str" cm="1">
        <f t="array" ref="G870">_xlfn.IFS(AU870&lt;=30,"&lt;1 month",AND(AU870&gt;30,AU870&lt;=60),"1-2months",AU870&gt;60,"2months +")</f>
        <v>2months +</v>
      </c>
      <c r="H870" s="1" t="str" cm="1">
        <f t="array" ref="H870">_xlfn.IFS(AT870&lt;5,"&lt;5times",AND(AT870&gt;=5,AT870&lt;=10),"05-10times",AND(AT870&gt;=11,AT870&lt;=15),"11-15times",AT870&gt;=16,"16times or more")</f>
        <v>&lt;5times</v>
      </c>
      <c r="I870" s="1" t="s">
        <v>99</v>
      </c>
      <c r="J870" s="1" t="str">
        <f t="shared" si="27"/>
        <v>7-8 years</v>
      </c>
      <c r="K870" s="2">
        <v>267</v>
      </c>
      <c r="L870" s="2">
        <v>38</v>
      </c>
      <c r="M870" s="2">
        <v>701</v>
      </c>
      <c r="N870" s="2">
        <v>149</v>
      </c>
      <c r="O870" s="2">
        <v>165</v>
      </c>
      <c r="P870" s="2">
        <v>63</v>
      </c>
      <c r="Q870" s="8">
        <v>0</v>
      </c>
      <c r="R870" s="8">
        <v>0</v>
      </c>
      <c r="S870" s="8">
        <v>0</v>
      </c>
      <c r="T870" s="8">
        <v>0</v>
      </c>
      <c r="U870" s="8">
        <v>0</v>
      </c>
      <c r="V870" s="8">
        <v>0</v>
      </c>
      <c r="W870" s="6">
        <v>1</v>
      </c>
      <c r="X870" s="6">
        <v>5</v>
      </c>
      <c r="Y870" s="6">
        <v>4</v>
      </c>
      <c r="Z870" s="6">
        <v>10</v>
      </c>
      <c r="AB870" s="1">
        <v>1794</v>
      </c>
      <c r="AC870" s="1">
        <v>1759</v>
      </c>
      <c r="AD870" s="1">
        <v>1</v>
      </c>
      <c r="AE870" s="1">
        <v>3</v>
      </c>
      <c r="AF870" s="1">
        <v>11</v>
      </c>
      <c r="AG870" s="1">
        <v>50</v>
      </c>
      <c r="AH870" s="1">
        <v>2562</v>
      </c>
      <c r="AI870" s="11">
        <f t="shared" si="26"/>
        <v>7.0191780821917806</v>
      </c>
      <c r="AJ870" s="1">
        <v>0</v>
      </c>
      <c r="AK870" s="1">
        <v>1</v>
      </c>
      <c r="AL870" s="1">
        <v>0</v>
      </c>
      <c r="AM870" s="1">
        <v>0</v>
      </c>
      <c r="AN870" s="1">
        <v>0</v>
      </c>
      <c r="AO870" s="1">
        <v>0</v>
      </c>
      <c r="AP870" s="1">
        <v>0</v>
      </c>
      <c r="AQ870" s="1">
        <v>0</v>
      </c>
      <c r="AR870" s="1">
        <v>0</v>
      </c>
      <c r="AS870" s="1">
        <v>1</v>
      </c>
      <c r="AT870" s="1">
        <v>2</v>
      </c>
      <c r="AU870" s="1">
        <v>75</v>
      </c>
      <c r="AV870" s="1">
        <v>80763</v>
      </c>
    </row>
    <row r="871" spans="1:51" s="1" customFormat="1" x14ac:dyDescent="0.25">
      <c r="A871" s="1" t="str" cm="1">
        <f t="array" ref="A871">_xlfn.IFS(AG871&gt;=70,"70 and Older",AND(AG871&gt;=60,AG871&lt;70),"60-69",AND(AG871&gt;=50,AG871&lt;60),"50-59",AND(AG871&gt;=40,AG871&lt;50),"40-49",AND(AG871&gt;=30,AG871&lt;40),"30-39",AND(AG871&gt;=20,AG871&lt;30),"20-29")</f>
        <v>50-59</v>
      </c>
      <c r="B871" s="1" t="str" cm="1">
        <f t="array" ref="B871">_xlfn.IFS(AO871=1,$AO$1,AP871=1,$AP$1,AQ871=1,$AQ$1,AR871=1,$AR$1,AS871=1,$AS$1)</f>
        <v>PhD</v>
      </c>
      <c r="C871" s="1" t="str" cm="1">
        <f t="array" ref="C871">_xlfn.IFS(AJ871=1,$AJ$1,AK871=1,$AK$1,AL871=1,$AL$1,AM871=1,$AM$1,AN871=1,$AN$1)</f>
        <v>Divorced</v>
      </c>
      <c r="D871" s="1">
        <v>0</v>
      </c>
      <c r="E871" s="1">
        <v>1</v>
      </c>
      <c r="F871" s="1" t="str" cm="1">
        <f t="array" ref="F871">_xlfn.IFS(AV871&lt;43783,"1.Low Income",AND(AV871&gt;=43783,AV871&lt;=64856),"2.Mid Income",AV871&gt;64856,"3.High Income")</f>
        <v>3.High Income</v>
      </c>
      <c r="G871" s="1" t="str" cm="1">
        <f t="array" ref="G871">_xlfn.IFS(AU871&lt;=30,"&lt;1 month",AND(AU871&gt;30,AU871&lt;=60),"1-2months",AU871&gt;60,"2months +")</f>
        <v>2months +</v>
      </c>
      <c r="H871" s="1" t="str" cm="1">
        <f t="array" ref="H871">_xlfn.IFS(AT871&lt;5,"&lt;5times",AND(AT871&gt;=5,AT871&lt;=10),"05-10times",AND(AT871&gt;=11,AT871&lt;=15),"11-15times",AT871&gt;=16,"16times or more")</f>
        <v>&lt;5times</v>
      </c>
      <c r="I871" s="1" t="s">
        <v>99</v>
      </c>
      <c r="J871" s="1" t="str">
        <f t="shared" si="27"/>
        <v>7-8 years</v>
      </c>
      <c r="K871" s="2">
        <v>618</v>
      </c>
      <c r="L871" s="2">
        <v>44</v>
      </c>
      <c r="M871" s="2">
        <v>215</v>
      </c>
      <c r="N871" s="2">
        <v>0</v>
      </c>
      <c r="O871" s="2">
        <v>17</v>
      </c>
      <c r="P871" s="2">
        <v>36</v>
      </c>
      <c r="Q871" s="8">
        <v>0</v>
      </c>
      <c r="R871" s="8">
        <v>0</v>
      </c>
      <c r="S871" s="8">
        <v>1</v>
      </c>
      <c r="T871" s="8">
        <v>0</v>
      </c>
      <c r="U871" s="8">
        <v>0</v>
      </c>
      <c r="V871" s="8">
        <v>1</v>
      </c>
      <c r="W871" s="6">
        <v>2</v>
      </c>
      <c r="X871" s="6">
        <v>11</v>
      </c>
      <c r="Y871" s="6">
        <v>8</v>
      </c>
      <c r="Z871" s="6">
        <v>4</v>
      </c>
      <c r="AB871" s="1">
        <v>821</v>
      </c>
      <c r="AC871" s="1">
        <v>797</v>
      </c>
      <c r="AD871" s="1">
        <v>0</v>
      </c>
      <c r="AE871" s="1">
        <v>3</v>
      </c>
      <c r="AF871" s="1">
        <v>11</v>
      </c>
      <c r="AG871" s="1">
        <v>52</v>
      </c>
      <c r="AH871" s="1">
        <v>2562</v>
      </c>
      <c r="AI871" s="11">
        <f t="shared" si="26"/>
        <v>7.0191780821917806</v>
      </c>
      <c r="AJ871" s="1">
        <v>1</v>
      </c>
      <c r="AK871" s="1">
        <v>0</v>
      </c>
      <c r="AL871" s="1">
        <v>0</v>
      </c>
      <c r="AM871" s="1">
        <v>0</v>
      </c>
      <c r="AN871" s="1">
        <v>0</v>
      </c>
      <c r="AO871" s="1">
        <v>0</v>
      </c>
      <c r="AP871" s="1">
        <v>0</v>
      </c>
      <c r="AQ871" s="1">
        <v>0</v>
      </c>
      <c r="AR871" s="1">
        <v>0</v>
      </c>
      <c r="AS871" s="1">
        <v>1</v>
      </c>
      <c r="AT871" s="1">
        <v>3</v>
      </c>
      <c r="AU871" s="1">
        <v>99</v>
      </c>
      <c r="AV871" s="1">
        <v>71866</v>
      </c>
    </row>
    <row r="872" spans="1:51" s="1" customFormat="1" x14ac:dyDescent="0.25">
      <c r="A872" s="1" t="str" cm="1">
        <f t="array" ref="A872">_xlfn.IFS(AG872&gt;=70,"70 and Older",AND(AG872&gt;=60,AG872&lt;70),"60-69",AND(AG872&gt;=50,AG872&lt;60),"50-59",AND(AG872&gt;=40,AG872&lt;50),"40-49",AND(AG872&gt;=30,AG872&lt;40),"30-39",AND(AG872&gt;=20,AG872&lt;30),"20-29")</f>
        <v>50-59</v>
      </c>
      <c r="B872" s="1" t="str" cm="1">
        <f t="array" ref="B872">_xlfn.IFS(AO872=1,$AO$1,AP872=1,$AP$1,AQ872=1,$AQ$1,AR872=1,$AR$1,AS872=1,$AS$1)</f>
        <v>Graduation</v>
      </c>
      <c r="C872" s="1" t="str" cm="1">
        <f t="array" ref="C872">_xlfn.IFS(AJ872=1,$AJ$1,AK872=1,$AK$1,AL872=1,$AL$1,AM872=1,$AM$1,AN872=1,$AN$1)</f>
        <v>Together</v>
      </c>
      <c r="D872" s="1">
        <v>0</v>
      </c>
      <c r="E872" s="1">
        <v>0</v>
      </c>
      <c r="F872" s="1" t="str" cm="1">
        <f t="array" ref="F872">_xlfn.IFS(AV872&lt;43783,"1.Low Income",AND(AV872&gt;=43783,AV872&lt;=64856),"2.Mid Income",AV872&gt;64856,"3.High Income")</f>
        <v>3.High Income</v>
      </c>
      <c r="G872" s="1" t="str" cm="1">
        <f t="array" ref="G872">_xlfn.IFS(AU872&lt;=30,"&lt;1 month",AND(AU872&gt;30,AU872&lt;=60),"1-2months",AU872&gt;60,"2months +")</f>
        <v>&lt;1 month</v>
      </c>
      <c r="H872" s="1" t="str" cm="1">
        <f t="array" ref="H872">_xlfn.IFS(AT872&lt;5,"&lt;5times",AND(AT872&gt;=5,AT872&lt;=10),"05-10times",AND(AT872&gt;=11,AT872&lt;=15),"11-15times",AT872&gt;=16,"16times or more")</f>
        <v>&lt;5times</v>
      </c>
      <c r="I872" s="1" t="s">
        <v>99</v>
      </c>
      <c r="J872" s="1" t="str">
        <f t="shared" si="27"/>
        <v>7-8 years</v>
      </c>
      <c r="K872" s="2">
        <v>20</v>
      </c>
      <c r="L872" s="2">
        <v>6</v>
      </c>
      <c r="M872" s="2">
        <v>5</v>
      </c>
      <c r="N872" s="2">
        <v>0</v>
      </c>
      <c r="O872" s="2">
        <v>9</v>
      </c>
      <c r="P872" s="2">
        <v>12</v>
      </c>
      <c r="Q872" s="8">
        <v>0</v>
      </c>
      <c r="R872" s="8">
        <v>0</v>
      </c>
      <c r="S872" s="8">
        <v>1</v>
      </c>
      <c r="T872" s="8">
        <v>0</v>
      </c>
      <c r="U872" s="8">
        <v>0</v>
      </c>
      <c r="V872" s="8">
        <v>0</v>
      </c>
      <c r="W872" s="6">
        <v>1</v>
      </c>
      <c r="X872" s="6">
        <v>1</v>
      </c>
      <c r="Y872" s="6">
        <v>0</v>
      </c>
      <c r="Z872" s="6">
        <v>3</v>
      </c>
      <c r="AB872" s="1">
        <v>120</v>
      </c>
      <c r="AC872" s="1">
        <v>107</v>
      </c>
      <c r="AD872" s="1">
        <v>0</v>
      </c>
      <c r="AE872" s="1">
        <v>3</v>
      </c>
      <c r="AF872" s="1">
        <v>11</v>
      </c>
      <c r="AG872" s="1">
        <v>55</v>
      </c>
      <c r="AH872" s="1">
        <v>2562</v>
      </c>
      <c r="AI872" s="11">
        <f t="shared" si="26"/>
        <v>7.0191780821917806</v>
      </c>
      <c r="AJ872" s="1">
        <v>0</v>
      </c>
      <c r="AK872" s="1">
        <v>0</v>
      </c>
      <c r="AL872" s="1">
        <v>0</v>
      </c>
      <c r="AM872" s="1">
        <v>1</v>
      </c>
      <c r="AN872" s="1">
        <v>0</v>
      </c>
      <c r="AO872" s="1">
        <v>0</v>
      </c>
      <c r="AP872" s="1">
        <v>0</v>
      </c>
      <c r="AQ872" s="1">
        <v>1</v>
      </c>
      <c r="AR872" s="1">
        <v>0</v>
      </c>
      <c r="AS872" s="1">
        <v>0</v>
      </c>
      <c r="AT872" s="1">
        <v>4</v>
      </c>
      <c r="AU872" s="1">
        <v>20</v>
      </c>
      <c r="AV872" s="1">
        <v>65104</v>
      </c>
    </row>
    <row r="873" spans="1:51" s="1" customFormat="1" x14ac:dyDescent="0.25">
      <c r="A873" s="1" t="str" cm="1">
        <f t="array" ref="A873">_xlfn.IFS(AG873&gt;=70,"70 and Older",AND(AG873&gt;=60,AG873&lt;70),"60-69",AND(AG873&gt;=50,AG873&lt;60),"50-59",AND(AG873&gt;=40,AG873&lt;50),"40-49",AND(AG873&gt;=30,AG873&lt;40),"30-39",AND(AG873&gt;=20,AG873&lt;30),"20-29")</f>
        <v>40-49</v>
      </c>
      <c r="B873" s="1" t="str" cm="1">
        <f t="array" ref="B873">_xlfn.IFS(AO873=1,$AO$1,AP873=1,$AP$1,AQ873=1,$AQ$1,AR873=1,$AR$1,AS873=1,$AS$1)</f>
        <v>Master</v>
      </c>
      <c r="C873" s="1" t="str" cm="1">
        <f t="array" ref="C873">_xlfn.IFS(AJ873=1,$AJ$1,AK873=1,$AK$1,AL873=1,$AL$1,AM873=1,$AM$1,AN873=1,$AN$1)</f>
        <v>Together</v>
      </c>
      <c r="D873" s="1">
        <v>0</v>
      </c>
      <c r="E873" s="1">
        <v>0</v>
      </c>
      <c r="F873" s="1" t="str" cm="1">
        <f t="array" ref="F873">_xlfn.IFS(AV873&lt;43783,"1.Low Income",AND(AV873&gt;=43783,AV873&lt;=64856),"2.Mid Income",AV873&gt;64856,"3.High Income")</f>
        <v>2.Mid Income</v>
      </c>
      <c r="G873" s="1" t="str" cm="1">
        <f t="array" ref="G873">_xlfn.IFS(AU873&lt;=30,"&lt;1 month",AND(AU873&gt;30,AU873&lt;=60),"1-2months",AU873&gt;60,"2months +")</f>
        <v>1-2months</v>
      </c>
      <c r="H873" s="1" t="str" cm="1">
        <f t="array" ref="H873">_xlfn.IFS(AT873&lt;5,"&lt;5times",AND(AT873&gt;=5,AT873&lt;=10),"05-10times",AND(AT873&gt;=11,AT873&lt;=15),"11-15times",AT873&gt;=16,"16times or more")</f>
        <v>05-10times</v>
      </c>
      <c r="I873" s="1" t="s">
        <v>99</v>
      </c>
      <c r="J873" s="1" t="str">
        <f t="shared" si="27"/>
        <v>7-8 years</v>
      </c>
      <c r="K873" s="2">
        <v>1</v>
      </c>
      <c r="L873" s="2">
        <v>1</v>
      </c>
      <c r="M873" s="2">
        <v>3</v>
      </c>
      <c r="N873" s="2">
        <v>1</v>
      </c>
      <c r="O873" s="2">
        <v>1</v>
      </c>
      <c r="P873" s="2">
        <v>1</v>
      </c>
      <c r="Q873" s="8">
        <v>0</v>
      </c>
      <c r="R873" s="8">
        <v>0</v>
      </c>
      <c r="S873" s="8">
        <v>0</v>
      </c>
      <c r="T873" s="8">
        <v>0</v>
      </c>
      <c r="U873" s="8">
        <v>0</v>
      </c>
      <c r="V873" s="8">
        <v>0</v>
      </c>
      <c r="W873" s="6">
        <v>15</v>
      </c>
      <c r="X873" s="6">
        <v>0</v>
      </c>
      <c r="Y873" s="6">
        <v>0</v>
      </c>
      <c r="Z873" s="6">
        <v>0</v>
      </c>
      <c r="AB873" s="1">
        <v>125</v>
      </c>
      <c r="AC873" s="1">
        <v>77</v>
      </c>
      <c r="AD873" s="1">
        <v>0</v>
      </c>
      <c r="AE873" s="1">
        <v>3</v>
      </c>
      <c r="AF873" s="1">
        <v>11</v>
      </c>
      <c r="AG873" s="1">
        <v>45</v>
      </c>
      <c r="AH873" s="1">
        <v>2562</v>
      </c>
      <c r="AI873" s="11">
        <f t="shared" si="26"/>
        <v>7.0191780821917806</v>
      </c>
      <c r="AJ873" s="1">
        <v>0</v>
      </c>
      <c r="AK873" s="1">
        <v>0</v>
      </c>
      <c r="AL873" s="1">
        <v>0</v>
      </c>
      <c r="AM873" s="1">
        <v>1</v>
      </c>
      <c r="AN873" s="1">
        <v>0</v>
      </c>
      <c r="AO873" s="1">
        <v>0</v>
      </c>
      <c r="AP873" s="1">
        <v>0</v>
      </c>
      <c r="AQ873" s="1">
        <v>0</v>
      </c>
      <c r="AR873" s="1">
        <v>1</v>
      </c>
      <c r="AS873" s="1">
        <v>0</v>
      </c>
      <c r="AT873" s="1">
        <v>5</v>
      </c>
      <c r="AU873" s="1">
        <v>46</v>
      </c>
      <c r="AV873" s="1">
        <v>58217</v>
      </c>
    </row>
    <row r="874" spans="1:51" s="1" customFormat="1" x14ac:dyDescent="0.25">
      <c r="A874" s="1" t="str" cm="1">
        <f t="array" ref="A874">_xlfn.IFS(AG874&gt;=70,"70 and Older",AND(AG874&gt;=60,AG874&lt;70),"60-69",AND(AG874&gt;=50,AG874&lt;60),"50-59",AND(AG874&gt;=40,AG874&lt;50),"40-49",AND(AG874&gt;=30,AG874&lt;40),"30-39",AND(AG874&gt;=20,AG874&lt;30),"20-29")</f>
        <v>60-69</v>
      </c>
      <c r="B874" s="1" t="str" cm="1">
        <f t="array" ref="B874">_xlfn.IFS(AO874=1,$AO$1,AP874=1,$AP$1,AQ874=1,$AQ$1,AR874=1,$AR$1,AS874=1,$AS$1)</f>
        <v>Master</v>
      </c>
      <c r="C874" s="1" t="str" cm="1">
        <f t="array" ref="C874">_xlfn.IFS(AJ874=1,$AJ$1,AK874=1,$AK$1,AL874=1,$AL$1,AM874=1,$AM$1,AN874=1,$AN$1)</f>
        <v>Married</v>
      </c>
      <c r="D874" s="1">
        <v>1</v>
      </c>
      <c r="E874" s="1">
        <v>0</v>
      </c>
      <c r="F874" s="1" t="str" cm="1">
        <f t="array" ref="F874">_xlfn.IFS(AV874&lt;43783,"1.Low Income",AND(AV874&gt;=43783,AV874&lt;=64856),"2.Mid Income",AV874&gt;64856,"3.High Income")</f>
        <v>3.High Income</v>
      </c>
      <c r="G874" s="1" t="str" cm="1">
        <f t="array" ref="G874">_xlfn.IFS(AU874&lt;=30,"&lt;1 month",AND(AU874&gt;30,AU874&lt;=60),"1-2months",AU874&gt;60,"2months +")</f>
        <v>2months +</v>
      </c>
      <c r="H874" s="1" t="str" cm="1">
        <f t="array" ref="H874">_xlfn.IFS(AT874&lt;5,"&lt;5times",AND(AT874&gt;=5,AT874&lt;=10),"05-10times",AND(AT874&gt;=11,AT874&lt;=15),"11-15times",AT874&gt;=16,"16times or more")</f>
        <v>&lt;5times</v>
      </c>
      <c r="I874" s="1" t="s">
        <v>99</v>
      </c>
      <c r="J874" s="1" t="str">
        <f t="shared" si="27"/>
        <v>7-8 years</v>
      </c>
      <c r="K874" s="2">
        <v>1218</v>
      </c>
      <c r="L874" s="2">
        <v>16</v>
      </c>
      <c r="M874" s="2">
        <v>272</v>
      </c>
      <c r="N874" s="2">
        <v>104</v>
      </c>
      <c r="O874" s="2">
        <v>0</v>
      </c>
      <c r="P874" s="2">
        <v>80</v>
      </c>
      <c r="Q874" s="8">
        <v>1</v>
      </c>
      <c r="R874" s="8">
        <v>0</v>
      </c>
      <c r="S874" s="8">
        <v>0</v>
      </c>
      <c r="T874" s="8">
        <v>1</v>
      </c>
      <c r="U874" s="8">
        <v>1</v>
      </c>
      <c r="V874" s="8">
        <v>1</v>
      </c>
      <c r="W874" s="6">
        <v>2</v>
      </c>
      <c r="X874" s="6">
        <v>5</v>
      </c>
      <c r="Y874" s="6">
        <v>3</v>
      </c>
      <c r="Z874" s="6">
        <v>6</v>
      </c>
      <c r="AB874" s="1">
        <v>1541</v>
      </c>
      <c r="AC874" s="1">
        <v>1449</v>
      </c>
      <c r="AD874" s="1">
        <v>0</v>
      </c>
      <c r="AE874" s="1">
        <v>3</v>
      </c>
      <c r="AF874" s="1">
        <v>11</v>
      </c>
      <c r="AG874" s="1">
        <v>62</v>
      </c>
      <c r="AH874" s="1">
        <v>2561</v>
      </c>
      <c r="AI874" s="11">
        <f t="shared" si="26"/>
        <v>7.0164383561643833</v>
      </c>
      <c r="AJ874" s="1">
        <v>0</v>
      </c>
      <c r="AK874" s="1">
        <v>1</v>
      </c>
      <c r="AL874" s="1">
        <v>0</v>
      </c>
      <c r="AM874" s="1">
        <v>0</v>
      </c>
      <c r="AN874" s="1">
        <v>0</v>
      </c>
      <c r="AO874" s="1">
        <v>0</v>
      </c>
      <c r="AP874" s="1">
        <v>0</v>
      </c>
      <c r="AQ874" s="1">
        <v>0</v>
      </c>
      <c r="AR874" s="1">
        <v>1</v>
      </c>
      <c r="AS874" s="1">
        <v>0</v>
      </c>
      <c r="AT874" s="1">
        <v>3</v>
      </c>
      <c r="AU874" s="1">
        <v>93</v>
      </c>
      <c r="AV874" s="1">
        <v>72066</v>
      </c>
    </row>
    <row r="875" spans="1:51" s="1" customFormat="1" x14ac:dyDescent="0.25">
      <c r="A875" s="1" t="str" cm="1">
        <f t="array" ref="A875">_xlfn.IFS(AG875&gt;=70,"70 and Older",AND(AG875&gt;=60,AG875&lt;70),"60-69",AND(AG875&gt;=50,AG875&lt;60),"50-59",AND(AG875&gt;=40,AG875&lt;50),"40-49",AND(AG875&gt;=30,AG875&lt;40),"30-39",AND(AG875&gt;=20,AG875&lt;30),"20-29")</f>
        <v>40-49</v>
      </c>
      <c r="B875" s="1" t="str" cm="1">
        <f t="array" ref="B875">_xlfn.IFS(AO875=1,$AO$1,AP875=1,$AP$1,AQ875=1,$AQ$1,AR875=1,$AR$1,AS875=1,$AS$1)</f>
        <v>Graduation</v>
      </c>
      <c r="C875" s="1" t="str" cm="1">
        <f t="array" ref="C875">_xlfn.IFS(AJ875=1,$AJ$1,AK875=1,$AK$1,AL875=1,$AL$1,AM875=1,$AM$1,AN875=1,$AN$1)</f>
        <v>Married</v>
      </c>
      <c r="D875" s="1">
        <v>0</v>
      </c>
      <c r="E875" s="1">
        <v>1</v>
      </c>
      <c r="F875" s="1" t="str" cm="1">
        <f t="array" ref="F875">_xlfn.IFS(AV875&lt;43783,"1.Low Income",AND(AV875&gt;=43783,AV875&lt;=64856),"2.Mid Income",AV875&gt;64856,"3.High Income")</f>
        <v>3.High Income</v>
      </c>
      <c r="G875" s="1" t="str" cm="1">
        <f t="array" ref="G875">_xlfn.IFS(AU875&lt;=30,"&lt;1 month",AND(AU875&gt;30,AU875&lt;=60),"1-2months",AU875&gt;60,"2months +")</f>
        <v>1-2months</v>
      </c>
      <c r="H875" s="1" t="str" cm="1">
        <f t="array" ref="H875">_xlfn.IFS(AT875&lt;5,"&lt;5times",AND(AT875&gt;=5,AT875&lt;=10),"05-10times",AND(AT875&gt;=11,AT875&lt;=15),"11-15times",AT875&gt;=16,"16times or more")</f>
        <v>&lt;5times</v>
      </c>
      <c r="I875" s="1" t="s">
        <v>99</v>
      </c>
      <c r="J875" s="1" t="str">
        <f t="shared" si="27"/>
        <v>7-8 years</v>
      </c>
      <c r="K875" s="2">
        <v>458</v>
      </c>
      <c r="L875" s="2">
        <v>0</v>
      </c>
      <c r="M875" s="2">
        <v>24</v>
      </c>
      <c r="N875" s="2">
        <v>6</v>
      </c>
      <c r="O875" s="2">
        <v>4</v>
      </c>
      <c r="P875" s="2">
        <v>34</v>
      </c>
      <c r="Q875" s="8">
        <v>0</v>
      </c>
      <c r="R875" s="8">
        <v>0</v>
      </c>
      <c r="S875" s="8">
        <v>0</v>
      </c>
      <c r="T875" s="8">
        <v>0</v>
      </c>
      <c r="U875" s="8">
        <v>0</v>
      </c>
      <c r="V875" s="8">
        <v>0</v>
      </c>
      <c r="W875" s="6">
        <v>2</v>
      </c>
      <c r="X875" s="6">
        <v>6</v>
      </c>
      <c r="Y875" s="6">
        <v>2</v>
      </c>
      <c r="Z875" s="6">
        <v>8</v>
      </c>
      <c r="AB875" s="1">
        <v>595</v>
      </c>
      <c r="AC875" s="1">
        <v>584</v>
      </c>
      <c r="AD875" s="1">
        <v>0</v>
      </c>
      <c r="AE875" s="1">
        <v>3</v>
      </c>
      <c r="AF875" s="1">
        <v>11</v>
      </c>
      <c r="AG875" s="1">
        <v>48</v>
      </c>
      <c r="AH875" s="1">
        <v>2561</v>
      </c>
      <c r="AI875" s="11">
        <f t="shared" si="26"/>
        <v>7.0164383561643833</v>
      </c>
      <c r="AJ875" s="1">
        <v>0</v>
      </c>
      <c r="AK875" s="1">
        <v>1</v>
      </c>
      <c r="AL875" s="1">
        <v>0</v>
      </c>
      <c r="AM875" s="1">
        <v>0</v>
      </c>
      <c r="AN875" s="1">
        <v>0</v>
      </c>
      <c r="AO875" s="1">
        <v>0</v>
      </c>
      <c r="AP875" s="1">
        <v>0</v>
      </c>
      <c r="AQ875" s="1">
        <v>1</v>
      </c>
      <c r="AR875" s="1">
        <v>0</v>
      </c>
      <c r="AS875" s="1">
        <v>0</v>
      </c>
      <c r="AT875" s="1">
        <v>3</v>
      </c>
      <c r="AU875" s="1">
        <v>34</v>
      </c>
      <c r="AV875" s="1">
        <v>71367</v>
      </c>
    </row>
    <row r="876" spans="1:51" s="1" customFormat="1" x14ac:dyDescent="0.25">
      <c r="A876" s="1" t="str" cm="1">
        <f t="array" ref="A876">_xlfn.IFS(AG876&gt;=70,"70 and Older",AND(AG876&gt;=60,AG876&lt;70),"60-69",AND(AG876&gt;=50,AG876&lt;60),"50-59",AND(AG876&gt;=40,AG876&lt;50),"40-49",AND(AG876&gt;=30,AG876&lt;40),"30-39",AND(AG876&gt;=20,AG876&lt;30),"20-29")</f>
        <v>60-69</v>
      </c>
      <c r="B876" s="1" t="str" cm="1">
        <f t="array" ref="B876">_xlfn.IFS(AO876=1,$AO$1,AP876=1,$AP$1,AQ876=1,$AQ$1,AR876=1,$AR$1,AS876=1,$AS$1)</f>
        <v>Graduation</v>
      </c>
      <c r="C876" s="1" t="str" cm="1">
        <f t="array" ref="C876">_xlfn.IFS(AJ876=1,$AJ$1,AK876=1,$AK$1,AL876=1,$AL$1,AM876=1,$AM$1,AN876=1,$AN$1)</f>
        <v>Divorced</v>
      </c>
      <c r="D876" s="1">
        <v>0</v>
      </c>
      <c r="E876" s="1">
        <v>1</v>
      </c>
      <c r="F876" s="1" t="str" cm="1">
        <f t="array" ref="F876">_xlfn.IFS(AV876&lt;43783,"1.Low Income",AND(AV876&gt;=43783,AV876&lt;=64856),"2.Mid Income",AV876&gt;64856,"3.High Income")</f>
        <v>3.High Income</v>
      </c>
      <c r="G876" s="1" t="str" cm="1">
        <f t="array" ref="G876">_xlfn.IFS(AU876&lt;=30,"&lt;1 month",AND(AU876&gt;30,AU876&lt;=60),"1-2months",AU876&gt;60,"2months +")</f>
        <v>&lt;1 month</v>
      </c>
      <c r="H876" s="1" t="str" cm="1">
        <f t="array" ref="H876">_xlfn.IFS(AT876&lt;5,"&lt;5times",AND(AT876&gt;=5,AT876&lt;=10),"05-10times",AND(AT876&gt;=11,AT876&lt;=15),"11-15times",AT876&gt;=16,"16times or more")</f>
        <v>&lt;5times</v>
      </c>
      <c r="I876" s="1" t="s">
        <v>99</v>
      </c>
      <c r="J876" s="1" t="str">
        <f t="shared" si="27"/>
        <v>7-8 years</v>
      </c>
      <c r="K876" s="2">
        <v>1048</v>
      </c>
      <c r="L876" s="2">
        <v>0</v>
      </c>
      <c r="M876" s="2">
        <v>217</v>
      </c>
      <c r="N876" s="2">
        <v>0</v>
      </c>
      <c r="O876" s="2">
        <v>0</v>
      </c>
      <c r="P876" s="2">
        <v>12</v>
      </c>
      <c r="Q876" s="8">
        <v>0</v>
      </c>
      <c r="R876" s="8">
        <v>0</v>
      </c>
      <c r="S876" s="8">
        <v>0</v>
      </c>
      <c r="T876" s="8">
        <v>0</v>
      </c>
      <c r="U876" s="8">
        <v>0</v>
      </c>
      <c r="V876" s="8">
        <v>0</v>
      </c>
      <c r="W876" s="6">
        <v>5</v>
      </c>
      <c r="X876" s="6">
        <v>11</v>
      </c>
      <c r="Y876" s="6">
        <v>3</v>
      </c>
      <c r="Z876" s="6">
        <v>5</v>
      </c>
      <c r="AB876" s="1">
        <v>682</v>
      </c>
      <c r="AC876" s="1">
        <v>656</v>
      </c>
      <c r="AD876" s="1">
        <v>0</v>
      </c>
      <c r="AE876" s="1">
        <v>3</v>
      </c>
      <c r="AF876" s="1">
        <v>11</v>
      </c>
      <c r="AG876" s="1">
        <v>68</v>
      </c>
      <c r="AH876" s="1">
        <v>2561</v>
      </c>
      <c r="AI876" s="11">
        <f t="shared" si="26"/>
        <v>7.0164383561643833</v>
      </c>
      <c r="AJ876" s="1">
        <v>1</v>
      </c>
      <c r="AK876" s="1">
        <v>0</v>
      </c>
      <c r="AL876" s="1">
        <v>0</v>
      </c>
      <c r="AM876" s="1">
        <v>0</v>
      </c>
      <c r="AN876" s="1">
        <v>0</v>
      </c>
      <c r="AO876" s="1">
        <v>0</v>
      </c>
      <c r="AP876" s="1">
        <v>0</v>
      </c>
      <c r="AQ876" s="1">
        <v>1</v>
      </c>
      <c r="AR876" s="1">
        <v>0</v>
      </c>
      <c r="AS876" s="1">
        <v>0</v>
      </c>
      <c r="AT876" s="1">
        <v>3</v>
      </c>
      <c r="AU876" s="1">
        <v>1</v>
      </c>
      <c r="AV876" s="1">
        <v>71367</v>
      </c>
    </row>
    <row r="877" spans="1:51" s="1" customFormat="1" x14ac:dyDescent="0.25">
      <c r="A877" s="1" t="str" cm="1">
        <f t="array" ref="A877">_xlfn.IFS(AG877&gt;=70,"70 and Older",AND(AG877&gt;=60,AG877&lt;70),"60-69",AND(AG877&gt;=50,AG877&lt;60),"50-59",AND(AG877&gt;=40,AG877&lt;50),"40-49",AND(AG877&gt;=30,AG877&lt;40),"30-39",AND(AG877&gt;=20,AG877&lt;30),"20-29")</f>
        <v>50-59</v>
      </c>
      <c r="B877" s="1" t="str" cm="1">
        <f t="array" ref="B877">_xlfn.IFS(AO877=1,$AO$1,AP877=1,$AP$1,AQ877=1,$AQ$1,AR877=1,$AR$1,AS877=1,$AS$1)</f>
        <v>Graduation</v>
      </c>
      <c r="C877" s="1" t="str" cm="1">
        <f t="array" ref="C877">_xlfn.IFS(AJ877=1,$AJ$1,AK877=1,$AK$1,AL877=1,$AL$1,AM877=1,$AM$1,AN877=1,$AN$1)</f>
        <v>Together</v>
      </c>
      <c r="D877" s="1">
        <v>1</v>
      </c>
      <c r="E877" s="1">
        <v>0</v>
      </c>
      <c r="F877" s="1" t="str" cm="1">
        <f t="array" ref="F877">_xlfn.IFS(AV877&lt;43783,"1.Low Income",AND(AV877&gt;=43783,AV877&lt;=64856),"2.Mid Income",AV877&gt;64856,"3.High Income")</f>
        <v>3.High Income</v>
      </c>
      <c r="G877" s="1" t="str" cm="1">
        <f t="array" ref="G877">_xlfn.IFS(AU877&lt;=30,"&lt;1 month",AND(AU877&gt;30,AU877&lt;=60),"1-2months",AU877&gt;60,"2months +")</f>
        <v>2months +</v>
      </c>
      <c r="H877" s="1" t="str" cm="1">
        <f t="array" ref="H877">_xlfn.IFS(AT877&lt;5,"&lt;5times",AND(AT877&gt;=5,AT877&lt;=10),"05-10times",AND(AT877&gt;=11,AT877&lt;=15),"11-15times",AT877&gt;=16,"16times or more")</f>
        <v>&lt;5times</v>
      </c>
      <c r="I877" s="1" t="s">
        <v>99</v>
      </c>
      <c r="J877" s="1" t="str">
        <f t="shared" si="27"/>
        <v>7-8 years</v>
      </c>
      <c r="K877" s="2">
        <v>23</v>
      </c>
      <c r="L877" s="2">
        <v>0</v>
      </c>
      <c r="M877" s="2">
        <v>11</v>
      </c>
      <c r="N877" s="2">
        <v>2</v>
      </c>
      <c r="O877" s="2">
        <v>1</v>
      </c>
      <c r="P877" s="2">
        <v>3</v>
      </c>
      <c r="Q877" s="8">
        <v>0</v>
      </c>
      <c r="R877" s="8">
        <v>0</v>
      </c>
      <c r="S877" s="8">
        <v>0</v>
      </c>
      <c r="T877" s="8">
        <v>0</v>
      </c>
      <c r="U877" s="8">
        <v>0</v>
      </c>
      <c r="V877" s="8">
        <v>0</v>
      </c>
      <c r="W877" s="6">
        <v>1</v>
      </c>
      <c r="X877" s="6">
        <v>1</v>
      </c>
      <c r="Y877" s="6">
        <v>0</v>
      </c>
      <c r="Z877" s="6">
        <v>3</v>
      </c>
      <c r="AB877" s="1">
        <v>42</v>
      </c>
      <c r="AC877" s="1">
        <v>29</v>
      </c>
      <c r="AD877" s="1">
        <v>0</v>
      </c>
      <c r="AE877" s="1">
        <v>3</v>
      </c>
      <c r="AF877" s="1">
        <v>11</v>
      </c>
      <c r="AG877" s="1">
        <v>52</v>
      </c>
      <c r="AH877" s="1">
        <v>2560</v>
      </c>
      <c r="AI877" s="11">
        <f t="shared" si="26"/>
        <v>7.0136986301369859</v>
      </c>
      <c r="AJ877" s="1">
        <v>0</v>
      </c>
      <c r="AK877" s="1">
        <v>0</v>
      </c>
      <c r="AL877" s="1">
        <v>0</v>
      </c>
      <c r="AM877" s="1">
        <v>1</v>
      </c>
      <c r="AN877" s="1">
        <v>0</v>
      </c>
      <c r="AO877" s="1">
        <v>0</v>
      </c>
      <c r="AP877" s="1">
        <v>0</v>
      </c>
      <c r="AQ877" s="1">
        <v>1</v>
      </c>
      <c r="AR877" s="1">
        <v>0</v>
      </c>
      <c r="AS877" s="1">
        <v>0</v>
      </c>
      <c r="AT877" s="1">
        <v>3</v>
      </c>
      <c r="AU877" s="1">
        <v>95</v>
      </c>
      <c r="AV877" s="1">
        <v>72940</v>
      </c>
    </row>
    <row r="878" spans="1:51" s="1" customFormat="1" x14ac:dyDescent="0.25">
      <c r="A878" s="1" t="str" cm="1">
        <f t="array" ref="A878">_xlfn.IFS(AG878&gt;=70,"70 and Older",AND(AG878&gt;=60,AG878&lt;70),"60-69",AND(AG878&gt;=50,AG878&lt;60),"50-59",AND(AG878&gt;=40,AG878&lt;50),"40-49",AND(AG878&gt;=30,AG878&lt;40),"30-39",AND(AG878&gt;=20,AG878&lt;30),"20-29")</f>
        <v>30-39</v>
      </c>
      <c r="B878" s="1" t="str" cm="1">
        <f t="array" ref="B878">_xlfn.IFS(AO878=1,$AO$1,AP878=1,$AP$1,AQ878=1,$AQ$1,AR878=1,$AR$1,AS878=1,$AS$1)</f>
        <v>PhD</v>
      </c>
      <c r="C878" s="1" t="str" cm="1">
        <f t="array" ref="C878">_xlfn.IFS(AJ878=1,$AJ$1,AK878=1,$AK$1,AL878=1,$AL$1,AM878=1,$AM$1,AN878=1,$AN$1)</f>
        <v>Together</v>
      </c>
      <c r="D878" s="1">
        <v>0</v>
      </c>
      <c r="E878" s="1">
        <v>1</v>
      </c>
      <c r="F878" s="1" t="str" cm="1">
        <f t="array" ref="F878">_xlfn.IFS(AV878&lt;43783,"1.Low Income",AND(AV878&gt;=43783,AV878&lt;=64856),"2.Mid Income",AV878&gt;64856,"3.High Income")</f>
        <v>3.High Income</v>
      </c>
      <c r="G878" s="1" t="str" cm="1">
        <f t="array" ref="G878">_xlfn.IFS(AU878&lt;=30,"&lt;1 month",AND(AU878&gt;30,AU878&lt;=60),"1-2months",AU878&gt;60,"2months +")</f>
        <v>&lt;1 month</v>
      </c>
      <c r="H878" s="1" t="str" cm="1">
        <f t="array" ref="H878">_xlfn.IFS(AT878&lt;5,"&lt;5times",AND(AT878&gt;=5,AT878&lt;=10),"05-10times",AND(AT878&gt;=11,AT878&lt;=15),"11-15times",AT878&gt;=16,"16times or more")</f>
        <v>&lt;5times</v>
      </c>
      <c r="I878" s="1" t="s">
        <v>99</v>
      </c>
      <c r="J878" s="1" t="str">
        <f t="shared" si="27"/>
        <v>7-8 years</v>
      </c>
      <c r="K878" s="2">
        <v>157</v>
      </c>
      <c r="L878" s="2">
        <v>43</v>
      </c>
      <c r="M878" s="2">
        <v>127</v>
      </c>
      <c r="N878" s="2">
        <v>68</v>
      </c>
      <c r="O878" s="2">
        <v>56</v>
      </c>
      <c r="P878" s="2">
        <v>37</v>
      </c>
      <c r="Q878" s="8">
        <v>0</v>
      </c>
      <c r="R878" s="8">
        <v>0</v>
      </c>
      <c r="S878" s="8">
        <v>1</v>
      </c>
      <c r="T878" s="8">
        <v>0</v>
      </c>
      <c r="U878" s="8">
        <v>0</v>
      </c>
      <c r="V878" s="8">
        <v>1</v>
      </c>
      <c r="W878" s="6">
        <v>6</v>
      </c>
      <c r="X878" s="6">
        <v>3</v>
      </c>
      <c r="Y878" s="6">
        <v>8</v>
      </c>
      <c r="Z878" s="6">
        <v>4</v>
      </c>
      <c r="AB878" s="1">
        <v>185</v>
      </c>
      <c r="AC878" s="1">
        <v>154</v>
      </c>
      <c r="AD878" s="1">
        <v>1</v>
      </c>
      <c r="AE878" s="1">
        <v>3</v>
      </c>
      <c r="AF878" s="1">
        <v>11</v>
      </c>
      <c r="AG878" s="1">
        <v>39</v>
      </c>
      <c r="AH878" s="1">
        <v>2559</v>
      </c>
      <c r="AI878" s="11">
        <f t="shared" si="26"/>
        <v>7.0109589041095894</v>
      </c>
      <c r="AJ878" s="1">
        <v>0</v>
      </c>
      <c r="AK878" s="1">
        <v>0</v>
      </c>
      <c r="AL878" s="1">
        <v>0</v>
      </c>
      <c r="AM878" s="1">
        <v>1</v>
      </c>
      <c r="AN878" s="1">
        <v>0</v>
      </c>
      <c r="AO878" s="1">
        <v>0</v>
      </c>
      <c r="AP878" s="1">
        <v>0</v>
      </c>
      <c r="AQ878" s="1">
        <v>0</v>
      </c>
      <c r="AR878" s="1">
        <v>0</v>
      </c>
      <c r="AS878" s="1">
        <v>1</v>
      </c>
      <c r="AT878" s="1">
        <v>2</v>
      </c>
      <c r="AU878" s="1">
        <v>27</v>
      </c>
      <c r="AV878" s="1">
        <v>76630</v>
      </c>
    </row>
    <row r="879" spans="1:51" s="1" customFormat="1" x14ac:dyDescent="0.25">
      <c r="A879" s="1" t="str" cm="1">
        <f t="array" ref="A879">_xlfn.IFS(AG879&gt;=70,"70 and Older",AND(AG879&gt;=60,AG879&lt;70),"60-69",AND(AG879&gt;=50,AG879&lt;60),"50-59",AND(AG879&gt;=40,AG879&lt;50),"40-49",AND(AG879&gt;=30,AG879&lt;40),"30-39",AND(AG879&gt;=20,AG879&lt;30),"20-29")</f>
        <v>40-49</v>
      </c>
      <c r="B879" s="1" t="str" cm="1">
        <f t="array" ref="B879">_xlfn.IFS(AO879=1,$AO$1,AP879=1,$AP$1,AQ879=1,$AQ$1,AR879=1,$AR$1,AS879=1,$AS$1)</f>
        <v>Graduation</v>
      </c>
      <c r="C879" s="1" t="str" cm="1">
        <f t="array" ref="C879">_xlfn.IFS(AJ879=1,$AJ$1,AK879=1,$AK$1,AL879=1,$AL$1,AM879=1,$AM$1,AN879=1,$AN$1)</f>
        <v>Together</v>
      </c>
      <c r="D879" s="1">
        <v>0</v>
      </c>
      <c r="E879" s="1">
        <v>1</v>
      </c>
      <c r="F879" s="1" t="str" cm="1">
        <f t="array" ref="F879">_xlfn.IFS(AV879&lt;43783,"1.Low Income",AND(AV879&gt;=43783,AV879&lt;=64856),"2.Mid Income",AV879&gt;64856,"3.High Income")</f>
        <v>3.High Income</v>
      </c>
      <c r="G879" s="1" t="str" cm="1">
        <f t="array" ref="G879">_xlfn.IFS(AU879&lt;=30,"&lt;1 month",AND(AU879&gt;30,AU879&lt;=60),"1-2months",AU879&gt;60,"2months +")</f>
        <v>&lt;1 month</v>
      </c>
      <c r="H879" s="1" t="str" cm="1">
        <f t="array" ref="H879">_xlfn.IFS(AT879&lt;5,"&lt;5times",AND(AT879&gt;=5,AT879&lt;=10),"05-10times",AND(AT879&gt;=11,AT879&lt;=15),"11-15times",AT879&gt;=16,"16times or more")</f>
        <v>&lt;5times</v>
      </c>
      <c r="I879" s="1" t="s">
        <v>99</v>
      </c>
      <c r="J879" s="1" t="str">
        <f t="shared" si="27"/>
        <v>7-8 years</v>
      </c>
      <c r="K879" s="2">
        <v>760</v>
      </c>
      <c r="L879" s="2">
        <v>80</v>
      </c>
      <c r="M879" s="2">
        <v>466</v>
      </c>
      <c r="N879" s="2">
        <v>17</v>
      </c>
      <c r="O879" s="2">
        <v>13</v>
      </c>
      <c r="P879" s="2">
        <v>80</v>
      </c>
      <c r="Q879" s="8">
        <v>0</v>
      </c>
      <c r="R879" s="8">
        <v>0</v>
      </c>
      <c r="S879" s="8">
        <v>0</v>
      </c>
      <c r="T879" s="8">
        <v>0</v>
      </c>
      <c r="U879" s="8">
        <v>0</v>
      </c>
      <c r="V879" s="8">
        <v>0</v>
      </c>
      <c r="W879" s="6">
        <v>1</v>
      </c>
      <c r="X879" s="6">
        <v>6</v>
      </c>
      <c r="Y879" s="6">
        <v>9</v>
      </c>
      <c r="Z879" s="6">
        <v>5</v>
      </c>
      <c r="AB879" s="1">
        <v>1466</v>
      </c>
      <c r="AC879" s="1">
        <v>1270</v>
      </c>
      <c r="AD879" s="1">
        <v>0</v>
      </c>
      <c r="AE879" s="1">
        <v>3</v>
      </c>
      <c r="AF879" s="1">
        <v>11</v>
      </c>
      <c r="AG879" s="1">
        <v>49</v>
      </c>
      <c r="AH879" s="1">
        <v>2558</v>
      </c>
      <c r="AI879" s="11">
        <f t="shared" si="26"/>
        <v>7.0082191780821921</v>
      </c>
      <c r="AJ879" s="1">
        <v>0</v>
      </c>
      <c r="AK879" s="1">
        <v>0</v>
      </c>
      <c r="AL879" s="1">
        <v>0</v>
      </c>
      <c r="AM879" s="1">
        <v>1</v>
      </c>
      <c r="AN879" s="1">
        <v>0</v>
      </c>
      <c r="AO879" s="1">
        <v>0</v>
      </c>
      <c r="AP879" s="1">
        <v>0</v>
      </c>
      <c r="AQ879" s="1">
        <v>1</v>
      </c>
      <c r="AR879" s="1">
        <v>0</v>
      </c>
      <c r="AS879" s="1">
        <v>0</v>
      </c>
      <c r="AT879" s="1">
        <v>2</v>
      </c>
      <c r="AU879" s="1">
        <v>28</v>
      </c>
      <c r="AV879" s="1">
        <v>80995</v>
      </c>
    </row>
    <row r="880" spans="1:51" s="1" customFormat="1" x14ac:dyDescent="0.25">
      <c r="A880" s="1" t="str" cm="1">
        <f t="array" ref="A880">_xlfn.IFS(AG880&gt;=70,"70 and Older",AND(AG880&gt;=60,AG880&lt;70),"60-69",AND(AG880&gt;=50,AG880&lt;60),"50-59",AND(AG880&gt;=40,AG880&lt;50),"40-49",AND(AG880&gt;=30,AG880&lt;40),"30-39",AND(AG880&gt;=20,AG880&lt;30),"20-29")</f>
        <v>40-49</v>
      </c>
      <c r="B880" s="1" t="str" cm="1">
        <f t="array" ref="B880">_xlfn.IFS(AO880=1,$AO$1,AP880=1,$AP$1,AQ880=1,$AQ$1,AR880=1,$AR$1,AS880=1,$AS$1)</f>
        <v>Graduation</v>
      </c>
      <c r="C880" s="1" t="str" cm="1">
        <f t="array" ref="C880">_xlfn.IFS(AJ880=1,$AJ$1,AK880=1,$AK$1,AL880=1,$AL$1,AM880=1,$AM$1,AN880=1,$AN$1)</f>
        <v>Married</v>
      </c>
      <c r="D880" s="1">
        <v>0</v>
      </c>
      <c r="E880" s="1">
        <v>0</v>
      </c>
      <c r="F880" s="1" t="str" cm="1">
        <f t="array" ref="F880">_xlfn.IFS(AV880&lt;43783,"1.Low Income",AND(AV880&gt;=43783,AV880&lt;=64856),"2.Mid Income",AV880&gt;64856,"3.High Income")</f>
        <v>3.High Income</v>
      </c>
      <c r="G880" s="1" t="str" cm="1">
        <f t="array" ref="G880">_xlfn.IFS(AU880&lt;=30,"&lt;1 month",AND(AU880&gt;30,AU880&lt;=60),"1-2months",AU880&gt;60,"2months +")</f>
        <v>&lt;1 month</v>
      </c>
      <c r="H880" s="1" t="str" cm="1">
        <f t="array" ref="H880">_xlfn.IFS(AT880&lt;5,"&lt;5times",AND(AT880&gt;=5,AT880&lt;=10),"05-10times",AND(AT880&gt;=11,AT880&lt;=15),"11-15times",AT880&gt;=16,"16times or more")</f>
        <v>&lt;5times</v>
      </c>
      <c r="I880" s="1" t="s">
        <v>99</v>
      </c>
      <c r="J880" s="1" t="str">
        <f t="shared" si="27"/>
        <v>7-8 years</v>
      </c>
      <c r="K880" s="2">
        <v>408</v>
      </c>
      <c r="L880" s="2">
        <v>61</v>
      </c>
      <c r="M880" s="2">
        <v>109</v>
      </c>
      <c r="N880" s="2">
        <v>48</v>
      </c>
      <c r="O880" s="2">
        <v>122</v>
      </c>
      <c r="P880" s="2">
        <v>41</v>
      </c>
      <c r="Q880" s="8">
        <v>1</v>
      </c>
      <c r="R880" s="8">
        <v>0</v>
      </c>
      <c r="S880" s="8">
        <v>0</v>
      </c>
      <c r="T880" s="8">
        <v>0</v>
      </c>
      <c r="U880" s="8">
        <v>0</v>
      </c>
      <c r="V880" s="8">
        <v>0</v>
      </c>
      <c r="W880" s="6">
        <v>1</v>
      </c>
      <c r="X880" s="6">
        <v>5</v>
      </c>
      <c r="Y880" s="6">
        <v>7</v>
      </c>
      <c r="Z880" s="6">
        <v>9</v>
      </c>
      <c r="AB880" s="1">
        <v>604</v>
      </c>
      <c r="AC880" s="1">
        <v>544</v>
      </c>
      <c r="AD880" s="1">
        <v>0</v>
      </c>
      <c r="AE880" s="1">
        <v>3</v>
      </c>
      <c r="AF880" s="1">
        <v>11</v>
      </c>
      <c r="AG880" s="1">
        <v>48</v>
      </c>
      <c r="AH880" s="1">
        <v>2558</v>
      </c>
      <c r="AI880" s="11">
        <f t="shared" si="26"/>
        <v>7.0082191780821921</v>
      </c>
      <c r="AJ880" s="1">
        <v>0</v>
      </c>
      <c r="AK880" s="1">
        <v>1</v>
      </c>
      <c r="AL880" s="1">
        <v>0</v>
      </c>
      <c r="AM880" s="1">
        <v>0</v>
      </c>
      <c r="AN880" s="1">
        <v>0</v>
      </c>
      <c r="AO880" s="1">
        <v>0</v>
      </c>
      <c r="AP880" s="1">
        <v>0</v>
      </c>
      <c r="AQ880" s="1">
        <v>1</v>
      </c>
      <c r="AR880" s="1">
        <v>0</v>
      </c>
      <c r="AS880" s="1">
        <v>0</v>
      </c>
      <c r="AT880" s="1">
        <v>2</v>
      </c>
      <c r="AU880" s="1">
        <v>14</v>
      </c>
      <c r="AV880" s="1">
        <v>79456</v>
      </c>
    </row>
    <row r="881" spans="1:48" s="1" customFormat="1" x14ac:dyDescent="0.25">
      <c r="A881" s="1" t="str" cm="1">
        <f t="array" ref="A881">_xlfn.IFS(AG881&gt;=70,"70 and Older",AND(AG881&gt;=60,AG881&lt;70),"60-69",AND(AG881&gt;=50,AG881&lt;60),"50-59",AND(AG881&gt;=40,AG881&lt;50),"40-49",AND(AG881&gt;=30,AG881&lt;40),"30-39",AND(AG881&gt;=20,AG881&lt;30),"20-29")</f>
        <v>60-69</v>
      </c>
      <c r="B881" s="1" t="str" cm="1">
        <f t="array" ref="B881">_xlfn.IFS(AO881=1,$AO$1,AP881=1,$AP$1,AQ881=1,$AQ$1,AR881=1,$AR$1,AS881=1,$AS$1)</f>
        <v>Master</v>
      </c>
      <c r="C881" s="1" t="str" cm="1">
        <f t="array" ref="C881">_xlfn.IFS(AJ881=1,$AJ$1,AK881=1,$AK$1,AL881=1,$AL$1,AM881=1,$AM$1,AN881=1,$AN$1)</f>
        <v>Married</v>
      </c>
      <c r="D881" s="1">
        <v>0</v>
      </c>
      <c r="E881" s="1">
        <v>1</v>
      </c>
      <c r="F881" s="1" t="str" cm="1">
        <f t="array" ref="F881">_xlfn.IFS(AV881&lt;43783,"1.Low Income",AND(AV881&gt;=43783,AV881&lt;=64856),"2.Mid Income",AV881&gt;64856,"3.High Income")</f>
        <v>3.High Income</v>
      </c>
      <c r="G881" s="1" t="str" cm="1">
        <f t="array" ref="G881">_xlfn.IFS(AU881&lt;=30,"&lt;1 month",AND(AU881&gt;30,AU881&lt;=60),"1-2months",AU881&gt;60,"2months +")</f>
        <v>&lt;1 month</v>
      </c>
      <c r="H881" s="1" t="str" cm="1">
        <f t="array" ref="H881">_xlfn.IFS(AT881&lt;5,"&lt;5times",AND(AT881&gt;=5,AT881&lt;=10),"05-10times",AND(AT881&gt;=11,AT881&lt;=15),"11-15times",AT881&gt;=16,"16times or more")</f>
        <v>&lt;5times</v>
      </c>
      <c r="I881" s="1" t="s">
        <v>99</v>
      </c>
      <c r="J881" s="1" t="str">
        <f t="shared" si="27"/>
        <v>7-8 years</v>
      </c>
      <c r="K881" s="2">
        <v>89</v>
      </c>
      <c r="L881" s="2">
        <v>15</v>
      </c>
      <c r="M881" s="2">
        <v>89</v>
      </c>
      <c r="N881" s="2">
        <v>34</v>
      </c>
      <c r="O881" s="2">
        <v>42</v>
      </c>
      <c r="P881" s="2">
        <v>5</v>
      </c>
      <c r="Q881" s="8">
        <v>0</v>
      </c>
      <c r="R881" s="8">
        <v>0</v>
      </c>
      <c r="S881" s="8">
        <v>0</v>
      </c>
      <c r="T881" s="8">
        <v>0</v>
      </c>
      <c r="U881" s="8">
        <v>0</v>
      </c>
      <c r="V881" s="8">
        <v>0</v>
      </c>
      <c r="W881" s="6">
        <v>1</v>
      </c>
      <c r="X881" s="6">
        <v>4</v>
      </c>
      <c r="Y881" s="6">
        <v>1</v>
      </c>
      <c r="Z881" s="6">
        <v>6</v>
      </c>
      <c r="AB881" s="1">
        <v>392</v>
      </c>
      <c r="AC881" s="1">
        <v>334</v>
      </c>
      <c r="AD881" s="1">
        <v>0</v>
      </c>
      <c r="AE881" s="1">
        <v>3</v>
      </c>
      <c r="AF881" s="1">
        <v>11</v>
      </c>
      <c r="AG881" s="1">
        <v>64</v>
      </c>
      <c r="AH881" s="1">
        <v>2558</v>
      </c>
      <c r="AI881" s="11">
        <f t="shared" si="26"/>
        <v>7.0082191780821921</v>
      </c>
      <c r="AJ881" s="1">
        <v>0</v>
      </c>
      <c r="AK881" s="1">
        <v>1</v>
      </c>
      <c r="AL881" s="1">
        <v>0</v>
      </c>
      <c r="AM881" s="1">
        <v>0</v>
      </c>
      <c r="AN881" s="1">
        <v>0</v>
      </c>
      <c r="AO881" s="1">
        <v>0</v>
      </c>
      <c r="AP881" s="1">
        <v>0</v>
      </c>
      <c r="AQ881" s="1">
        <v>0</v>
      </c>
      <c r="AR881" s="1">
        <v>1</v>
      </c>
      <c r="AS881" s="1">
        <v>0</v>
      </c>
      <c r="AT881" s="1">
        <v>2</v>
      </c>
      <c r="AU881" s="1">
        <v>3</v>
      </c>
      <c r="AV881" s="1">
        <v>77972</v>
      </c>
    </row>
    <row r="882" spans="1:48" s="1" customFormat="1" x14ac:dyDescent="0.25">
      <c r="A882" s="1" t="str" cm="1">
        <f t="array" ref="A882">_xlfn.IFS(AG882&gt;=70,"70 and Older",AND(AG882&gt;=60,AG882&lt;70),"60-69",AND(AG882&gt;=50,AG882&lt;60),"50-59",AND(AG882&gt;=40,AG882&lt;50),"40-49",AND(AG882&gt;=30,AG882&lt;40),"30-39",AND(AG882&gt;=20,AG882&lt;30),"20-29")</f>
        <v>60-69</v>
      </c>
      <c r="B882" s="1" t="str" cm="1">
        <f t="array" ref="B882">_xlfn.IFS(AO882=1,$AO$1,AP882=1,$AP$1,AQ882=1,$AQ$1,AR882=1,$AR$1,AS882=1,$AS$1)</f>
        <v>PhD</v>
      </c>
      <c r="C882" s="1" t="str" cm="1">
        <f t="array" ref="C882">_xlfn.IFS(AJ882=1,$AJ$1,AK882=1,$AK$1,AL882=1,$AL$1,AM882=1,$AM$1,AN882=1,$AN$1)</f>
        <v>Single</v>
      </c>
      <c r="D882" s="1">
        <v>1</v>
      </c>
      <c r="E882" s="1">
        <v>2</v>
      </c>
      <c r="F882" s="1" t="str" cm="1">
        <f t="array" ref="F882">_xlfn.IFS(AV882&lt;43783,"1.Low Income",AND(AV882&gt;=43783,AV882&lt;=64856),"2.Mid Income",AV882&gt;64856,"3.High Income")</f>
        <v>3.High Income</v>
      </c>
      <c r="G882" s="1" t="str" cm="1">
        <f t="array" ref="G882">_xlfn.IFS(AU882&lt;=30,"&lt;1 month",AND(AU882&gt;30,AU882&lt;=60),"1-2months",AU882&gt;60,"2months +")</f>
        <v>1-2months</v>
      </c>
      <c r="H882" s="1" t="str" cm="1">
        <f t="array" ref="H882">_xlfn.IFS(AT882&lt;5,"&lt;5times",AND(AT882&gt;=5,AT882&lt;=10),"05-10times",AND(AT882&gt;=11,AT882&lt;=15),"11-15times",AT882&gt;=16,"16times or more")</f>
        <v>&lt;5times</v>
      </c>
      <c r="I882" s="1" t="s">
        <v>99</v>
      </c>
      <c r="J882" s="1" t="str">
        <f t="shared" si="27"/>
        <v>7-8 years</v>
      </c>
      <c r="K882" s="2">
        <v>28</v>
      </c>
      <c r="L882" s="2">
        <v>1</v>
      </c>
      <c r="M882" s="2">
        <v>21</v>
      </c>
      <c r="N882" s="2">
        <v>3</v>
      </c>
      <c r="O882" s="2">
        <v>0</v>
      </c>
      <c r="P882" s="2">
        <v>10</v>
      </c>
      <c r="Q882" s="8">
        <v>0</v>
      </c>
      <c r="R882" s="8">
        <v>0</v>
      </c>
      <c r="S882" s="8">
        <v>0</v>
      </c>
      <c r="T882" s="8">
        <v>0</v>
      </c>
      <c r="U882" s="8">
        <v>0</v>
      </c>
      <c r="V882" s="8">
        <v>0</v>
      </c>
      <c r="W882" s="6">
        <v>3</v>
      </c>
      <c r="X882" s="6">
        <v>2</v>
      </c>
      <c r="Y882" s="6">
        <v>1</v>
      </c>
      <c r="Z882" s="6">
        <v>3</v>
      </c>
      <c r="AB882" s="1">
        <v>17</v>
      </c>
      <c r="AC882" s="1">
        <v>16</v>
      </c>
      <c r="AD882" s="1">
        <v>0</v>
      </c>
      <c r="AE882" s="1">
        <v>3</v>
      </c>
      <c r="AF882" s="1">
        <v>11</v>
      </c>
      <c r="AG882" s="1">
        <v>67</v>
      </c>
      <c r="AH882" s="1">
        <v>2558</v>
      </c>
      <c r="AI882" s="11">
        <f t="shared" si="26"/>
        <v>7.0082191780821921</v>
      </c>
      <c r="AJ882" s="1">
        <v>0</v>
      </c>
      <c r="AK882" s="1">
        <v>0</v>
      </c>
      <c r="AL882" s="1">
        <v>1</v>
      </c>
      <c r="AM882" s="1">
        <v>0</v>
      </c>
      <c r="AN882" s="1">
        <v>0</v>
      </c>
      <c r="AO882" s="1">
        <v>0</v>
      </c>
      <c r="AP882" s="1">
        <v>0</v>
      </c>
      <c r="AQ882" s="1">
        <v>0</v>
      </c>
      <c r="AR882" s="1">
        <v>0</v>
      </c>
      <c r="AS882" s="1">
        <v>1</v>
      </c>
      <c r="AT882" s="1">
        <v>3</v>
      </c>
      <c r="AU882" s="1">
        <v>56</v>
      </c>
      <c r="AV882" s="1">
        <v>74190</v>
      </c>
    </row>
    <row r="883" spans="1:48" s="1" customFormat="1" x14ac:dyDescent="0.25">
      <c r="A883" s="1" t="str" cm="1">
        <f t="array" ref="A883">_xlfn.IFS(AG883&gt;=70,"70 and Older",AND(AG883&gt;=60,AG883&lt;70),"60-69",AND(AG883&gt;=50,AG883&lt;60),"50-59",AND(AG883&gt;=40,AG883&lt;50),"40-49",AND(AG883&gt;=30,AG883&lt;40),"30-39",AND(AG883&gt;=20,AG883&lt;30),"20-29")</f>
        <v>40-49</v>
      </c>
      <c r="B883" s="1" t="str" cm="1">
        <f t="array" ref="B883">_xlfn.IFS(AO883=1,$AO$1,AP883=1,$AP$1,AQ883=1,$AQ$1,AR883=1,$AR$1,AS883=1,$AS$1)</f>
        <v>Graduation</v>
      </c>
      <c r="C883" s="1" t="str" cm="1">
        <f t="array" ref="C883">_xlfn.IFS(AJ883=1,$AJ$1,AK883=1,$AK$1,AL883=1,$AL$1,AM883=1,$AM$1,AN883=1,$AN$1)</f>
        <v>Married</v>
      </c>
      <c r="D883" s="1">
        <v>0</v>
      </c>
      <c r="E883" s="1">
        <v>2</v>
      </c>
      <c r="F883" s="1" t="str" cm="1">
        <f t="array" ref="F883">_xlfn.IFS(AV883&lt;43783,"1.Low Income",AND(AV883&gt;=43783,AV883&lt;=64856),"2.Mid Income",AV883&gt;64856,"3.High Income")</f>
        <v>3.High Income</v>
      </c>
      <c r="G883" s="1" t="str" cm="1">
        <f t="array" ref="G883">_xlfn.IFS(AU883&lt;=30,"&lt;1 month",AND(AU883&gt;30,AU883&lt;=60),"1-2months",AU883&gt;60,"2months +")</f>
        <v>&lt;1 month</v>
      </c>
      <c r="H883" s="1" t="str" cm="1">
        <f t="array" ref="H883">_xlfn.IFS(AT883&lt;5,"&lt;5times",AND(AT883&gt;=5,AT883&lt;=10),"05-10times",AND(AT883&gt;=11,AT883&lt;=15),"11-15times",AT883&gt;=16,"16times or more")</f>
        <v>&lt;5times</v>
      </c>
      <c r="I883" s="1" t="s">
        <v>99</v>
      </c>
      <c r="J883" s="1" t="str">
        <f t="shared" si="27"/>
        <v>7-8 years</v>
      </c>
      <c r="K883" s="2">
        <v>370</v>
      </c>
      <c r="L883" s="2">
        <v>9</v>
      </c>
      <c r="M883" s="2">
        <v>92</v>
      </c>
      <c r="N883" s="2">
        <v>6</v>
      </c>
      <c r="O883" s="2">
        <v>9</v>
      </c>
      <c r="P883" s="2">
        <v>4</v>
      </c>
      <c r="Q883" s="8">
        <v>0</v>
      </c>
      <c r="R883" s="8">
        <v>0</v>
      </c>
      <c r="S883" s="8">
        <v>0</v>
      </c>
      <c r="T883" s="8">
        <v>0</v>
      </c>
      <c r="U883" s="8">
        <v>0</v>
      </c>
      <c r="V883" s="8">
        <v>0</v>
      </c>
      <c r="W883" s="6">
        <v>3</v>
      </c>
      <c r="X883" s="6">
        <v>7</v>
      </c>
      <c r="Y883" s="6">
        <v>1</v>
      </c>
      <c r="Z883" s="6">
        <v>8</v>
      </c>
      <c r="AB883" s="1">
        <v>216</v>
      </c>
      <c r="AC883" s="1">
        <v>175</v>
      </c>
      <c r="AD883" s="1">
        <v>0</v>
      </c>
      <c r="AE883" s="1">
        <v>3</v>
      </c>
      <c r="AF883" s="1">
        <v>11</v>
      </c>
      <c r="AG883" s="1">
        <v>44</v>
      </c>
      <c r="AH883" s="1">
        <v>2557</v>
      </c>
      <c r="AI883" s="11">
        <f t="shared" si="26"/>
        <v>7.0054794520547947</v>
      </c>
      <c r="AJ883" s="1">
        <v>0</v>
      </c>
      <c r="AK883" s="1">
        <v>1</v>
      </c>
      <c r="AL883" s="1">
        <v>0</v>
      </c>
      <c r="AM883" s="1">
        <v>0</v>
      </c>
      <c r="AN883" s="1">
        <v>0</v>
      </c>
      <c r="AO883" s="1">
        <v>0</v>
      </c>
      <c r="AP883" s="1">
        <v>0</v>
      </c>
      <c r="AQ883" s="1">
        <v>1</v>
      </c>
      <c r="AR883" s="1">
        <v>0</v>
      </c>
      <c r="AS883" s="1">
        <v>0</v>
      </c>
      <c r="AT883" s="1">
        <v>4</v>
      </c>
      <c r="AU883" s="1">
        <v>26</v>
      </c>
      <c r="AV883" s="1">
        <v>66835</v>
      </c>
    </row>
    <row r="884" spans="1:48" s="1" customFormat="1" x14ac:dyDescent="0.25">
      <c r="A884" s="1" t="str" cm="1">
        <f t="array" ref="A884">_xlfn.IFS(AG884&gt;=70,"70 and Older",AND(AG884&gt;=60,AG884&lt;70),"60-69",AND(AG884&gt;=50,AG884&lt;60),"50-59",AND(AG884&gt;=40,AG884&lt;50),"40-49",AND(AG884&gt;=30,AG884&lt;40),"30-39",AND(AG884&gt;=20,AG884&lt;30),"20-29")</f>
        <v>30-39</v>
      </c>
      <c r="B884" s="1" t="str" cm="1">
        <f t="array" ref="B884">_xlfn.IFS(AO884=1,$AO$1,AP884=1,$AP$1,AQ884=1,$AQ$1,AR884=1,$AR$1,AS884=1,$AS$1)</f>
        <v>Graduation</v>
      </c>
      <c r="C884" s="1" t="str" cm="1">
        <f t="array" ref="C884">_xlfn.IFS(AJ884=1,$AJ$1,AK884=1,$AK$1,AL884=1,$AL$1,AM884=1,$AM$1,AN884=1,$AN$1)</f>
        <v>Divorced</v>
      </c>
      <c r="D884" s="1">
        <v>0</v>
      </c>
      <c r="E884" s="1">
        <v>0</v>
      </c>
      <c r="F884" s="1" t="str" cm="1">
        <f t="array" ref="F884">_xlfn.IFS(AV884&lt;43783,"1.Low Income",AND(AV884&gt;=43783,AV884&lt;=64856),"2.Mid Income",AV884&gt;64856,"3.High Income")</f>
        <v>3.High Income</v>
      </c>
      <c r="G884" s="1" t="str" cm="1">
        <f t="array" ref="G884">_xlfn.IFS(AU884&lt;=30,"&lt;1 month",AND(AU884&gt;30,AU884&lt;=60),"1-2months",AU884&gt;60,"2months +")</f>
        <v>1-2months</v>
      </c>
      <c r="H884" s="1" t="str" cm="1">
        <f t="array" ref="H884">_xlfn.IFS(AT884&lt;5,"&lt;5times",AND(AT884&gt;=5,AT884&lt;=10),"05-10times",AND(AT884&gt;=11,AT884&lt;=15),"11-15times",AT884&gt;=16,"16times or more")</f>
        <v>&lt;5times</v>
      </c>
      <c r="I884" s="1" t="s">
        <v>99</v>
      </c>
      <c r="J884" s="1" t="str">
        <f t="shared" si="27"/>
        <v>7-8 years</v>
      </c>
      <c r="K884" s="2">
        <v>163</v>
      </c>
      <c r="L884" s="2">
        <v>23</v>
      </c>
      <c r="M884" s="2">
        <v>424</v>
      </c>
      <c r="N884" s="2">
        <v>27</v>
      </c>
      <c r="O884" s="2">
        <v>65</v>
      </c>
      <c r="P884" s="2">
        <v>76</v>
      </c>
      <c r="Q884" s="8">
        <v>0</v>
      </c>
      <c r="R884" s="8">
        <v>0</v>
      </c>
      <c r="S884" s="8">
        <v>0</v>
      </c>
      <c r="T884" s="8">
        <v>0</v>
      </c>
      <c r="U884" s="8">
        <v>0</v>
      </c>
      <c r="V884" s="8">
        <v>0</v>
      </c>
      <c r="W884" s="6">
        <v>1</v>
      </c>
      <c r="X884" s="6">
        <v>3</v>
      </c>
      <c r="Y884" s="6">
        <v>10</v>
      </c>
      <c r="Z884" s="6">
        <v>13</v>
      </c>
      <c r="AB884" s="1">
        <v>1089</v>
      </c>
      <c r="AC884" s="1">
        <v>991</v>
      </c>
      <c r="AD884" s="1">
        <v>1</v>
      </c>
      <c r="AE884" s="1">
        <v>3</v>
      </c>
      <c r="AF884" s="1">
        <v>11</v>
      </c>
      <c r="AG884" s="1">
        <v>37</v>
      </c>
      <c r="AH884" s="1">
        <v>2556</v>
      </c>
      <c r="AI884" s="11">
        <f t="shared" si="26"/>
        <v>7.0027397260273974</v>
      </c>
      <c r="AJ884" s="1">
        <v>1</v>
      </c>
      <c r="AK884" s="1">
        <v>0</v>
      </c>
      <c r="AL884" s="1">
        <v>0</v>
      </c>
      <c r="AM884" s="1">
        <v>0</v>
      </c>
      <c r="AN884" s="1">
        <v>0</v>
      </c>
      <c r="AO884" s="1">
        <v>0</v>
      </c>
      <c r="AP884" s="1">
        <v>0</v>
      </c>
      <c r="AQ884" s="1">
        <v>1</v>
      </c>
      <c r="AR884" s="1">
        <v>0</v>
      </c>
      <c r="AS884" s="1">
        <v>0</v>
      </c>
      <c r="AT884" s="1">
        <v>1</v>
      </c>
      <c r="AU884" s="1">
        <v>35</v>
      </c>
      <c r="AV884" s="1">
        <v>92491</v>
      </c>
    </row>
    <row r="885" spans="1:48" s="1" customFormat="1" x14ac:dyDescent="0.25">
      <c r="A885" s="1" t="str" cm="1">
        <f t="array" ref="A885">_xlfn.IFS(AG885&gt;=70,"70 and Older",AND(AG885&gt;=60,AG885&lt;70),"60-69",AND(AG885&gt;=50,AG885&lt;60),"50-59",AND(AG885&gt;=40,AG885&lt;50),"40-49",AND(AG885&gt;=30,AG885&lt;40),"30-39",AND(AG885&gt;=20,AG885&lt;30),"20-29")</f>
        <v>60-69</v>
      </c>
      <c r="B885" s="1" t="str" cm="1">
        <f t="array" ref="B885">_xlfn.IFS(AO885=1,$AO$1,AP885=1,$AP$1,AQ885=1,$AQ$1,AR885=1,$AR$1,AS885=1,$AS$1)</f>
        <v>Graduation</v>
      </c>
      <c r="C885" s="1" t="str" cm="1">
        <f t="array" ref="C885">_xlfn.IFS(AJ885=1,$AJ$1,AK885=1,$AK$1,AL885=1,$AL$1,AM885=1,$AM$1,AN885=1,$AN$1)</f>
        <v>Single</v>
      </c>
      <c r="D885" s="1">
        <v>1</v>
      </c>
      <c r="E885" s="1">
        <v>1</v>
      </c>
      <c r="F885" s="1" t="str" cm="1">
        <f t="array" ref="F885">_xlfn.IFS(AV885&lt;43783,"1.Low Income",AND(AV885&gt;=43783,AV885&lt;=64856),"2.Mid Income",AV885&gt;64856,"3.High Income")</f>
        <v>3.High Income</v>
      </c>
      <c r="G885" s="1" t="str" cm="1">
        <f t="array" ref="G885">_xlfn.IFS(AU885&lt;=30,"&lt;1 month",AND(AU885&gt;30,AU885&lt;=60),"1-2months",AU885&gt;60,"2months +")</f>
        <v>1-2months</v>
      </c>
      <c r="H885" s="1" t="str" cm="1">
        <f t="array" ref="H885">_xlfn.IFS(AT885&lt;5,"&lt;5times",AND(AT885&gt;=5,AT885&lt;=10),"05-10times",AND(AT885&gt;=11,AT885&lt;=15),"11-15times",AT885&gt;=16,"16times or more")</f>
        <v>&lt;5times</v>
      </c>
      <c r="I885" s="1" t="s">
        <v>99</v>
      </c>
      <c r="J885" s="1" t="str">
        <f t="shared" si="27"/>
        <v>7-8 years</v>
      </c>
      <c r="K885" s="2">
        <v>205</v>
      </c>
      <c r="L885" s="2">
        <v>20</v>
      </c>
      <c r="M885" s="2">
        <v>47</v>
      </c>
      <c r="N885" s="2">
        <v>23</v>
      </c>
      <c r="O885" s="2">
        <v>2</v>
      </c>
      <c r="P885" s="2">
        <v>56</v>
      </c>
      <c r="Q885" s="8">
        <v>0</v>
      </c>
      <c r="R885" s="8">
        <v>0</v>
      </c>
      <c r="S885" s="8">
        <v>0</v>
      </c>
      <c r="T885" s="8">
        <v>0</v>
      </c>
      <c r="U885" s="8">
        <v>0</v>
      </c>
      <c r="V885" s="8">
        <v>0</v>
      </c>
      <c r="W885" s="6">
        <v>6</v>
      </c>
      <c r="X885" s="6">
        <v>5</v>
      </c>
      <c r="Y885" s="6">
        <v>2</v>
      </c>
      <c r="Z885" s="6">
        <v>5</v>
      </c>
      <c r="AB885" s="1">
        <v>220</v>
      </c>
      <c r="AC885" s="1">
        <v>176</v>
      </c>
      <c r="AD885" s="1">
        <v>0</v>
      </c>
      <c r="AE885" s="1">
        <v>3</v>
      </c>
      <c r="AF885" s="1">
        <v>11</v>
      </c>
      <c r="AG885" s="1">
        <v>64</v>
      </c>
      <c r="AH885" s="1">
        <v>2556</v>
      </c>
      <c r="AI885" s="11">
        <f t="shared" si="26"/>
        <v>7.0027397260273974</v>
      </c>
      <c r="AJ885" s="1">
        <v>0</v>
      </c>
      <c r="AK885" s="1">
        <v>0</v>
      </c>
      <c r="AL885" s="1">
        <v>1</v>
      </c>
      <c r="AM885" s="1">
        <v>0</v>
      </c>
      <c r="AN885" s="1">
        <v>0</v>
      </c>
      <c r="AO885" s="1">
        <v>0</v>
      </c>
      <c r="AP885" s="1">
        <v>0</v>
      </c>
      <c r="AQ885" s="1">
        <v>1</v>
      </c>
      <c r="AR885" s="1">
        <v>0</v>
      </c>
      <c r="AS885" s="1">
        <v>0</v>
      </c>
      <c r="AT885" s="1">
        <v>3</v>
      </c>
      <c r="AU885" s="1">
        <v>46</v>
      </c>
      <c r="AV885" s="1">
        <v>74485</v>
      </c>
    </row>
    <row r="886" spans="1:48" s="1" customFormat="1" x14ac:dyDescent="0.25">
      <c r="A886" s="1" t="str" cm="1">
        <f t="array" ref="A886">_xlfn.IFS(AG886&gt;=70,"70 and Older",AND(AG886&gt;=60,AG886&lt;70),"60-69",AND(AG886&gt;=50,AG886&lt;60),"50-59",AND(AG886&gt;=40,AG886&lt;50),"40-49",AND(AG886&gt;=30,AG886&lt;40),"30-39",AND(AG886&gt;=20,AG886&lt;30),"20-29")</f>
        <v>50-59</v>
      </c>
      <c r="B886" s="1" t="str" cm="1">
        <f t="array" ref="B886">_xlfn.IFS(AO886=1,$AO$1,AP886=1,$AP$1,AQ886=1,$AQ$1,AR886=1,$AR$1,AS886=1,$AS$1)</f>
        <v>Graduation</v>
      </c>
      <c r="C886" s="1" t="str" cm="1">
        <f t="array" ref="C886">_xlfn.IFS(AJ886=1,$AJ$1,AK886=1,$AK$1,AL886=1,$AL$1,AM886=1,$AM$1,AN886=1,$AN$1)</f>
        <v>Together</v>
      </c>
      <c r="D886" s="1">
        <v>1</v>
      </c>
      <c r="E886" s="1">
        <v>1</v>
      </c>
      <c r="F886" s="1" t="str" cm="1">
        <f t="array" ref="F886">_xlfn.IFS(AV886&lt;43783,"1.Low Income",AND(AV886&gt;=43783,AV886&lt;=64856),"2.Mid Income",AV886&gt;64856,"3.High Income")</f>
        <v>3.High Income</v>
      </c>
      <c r="G886" s="1" t="str" cm="1">
        <f t="array" ref="G886">_xlfn.IFS(AU886&lt;=30,"&lt;1 month",AND(AU886&gt;30,AU886&lt;=60),"1-2months",AU886&gt;60,"2months +")</f>
        <v>&lt;1 month</v>
      </c>
      <c r="H886" s="1" t="str" cm="1">
        <f t="array" ref="H886">_xlfn.IFS(AT886&lt;5,"&lt;5times",AND(AT886&gt;=5,AT886&lt;=10),"05-10times",AND(AT886&gt;=11,AT886&lt;=15),"11-15times",AT886&gt;=16,"16times or more")</f>
        <v>&lt;5times</v>
      </c>
      <c r="I886" s="1" t="s">
        <v>99</v>
      </c>
      <c r="J886" s="1" t="str">
        <f t="shared" si="27"/>
        <v>7-8 years</v>
      </c>
      <c r="K886" s="2">
        <v>235</v>
      </c>
      <c r="L886" s="2">
        <v>6</v>
      </c>
      <c r="M886" s="2">
        <v>45</v>
      </c>
      <c r="N886" s="2">
        <v>8</v>
      </c>
      <c r="O886" s="2">
        <v>9</v>
      </c>
      <c r="P886" s="2">
        <v>12</v>
      </c>
      <c r="Q886" s="8">
        <v>0</v>
      </c>
      <c r="R886" s="8">
        <v>0</v>
      </c>
      <c r="S886" s="8">
        <v>0</v>
      </c>
      <c r="T886" s="8">
        <v>0</v>
      </c>
      <c r="U886" s="8">
        <v>0</v>
      </c>
      <c r="V886" s="8">
        <v>0</v>
      </c>
      <c r="W886" s="6">
        <v>4</v>
      </c>
      <c r="X886" s="6">
        <v>5</v>
      </c>
      <c r="Y886" s="6">
        <v>1</v>
      </c>
      <c r="Z886" s="6">
        <v>6</v>
      </c>
      <c r="AB886" s="1">
        <v>225</v>
      </c>
      <c r="AC886" s="1">
        <v>214</v>
      </c>
      <c r="AD886" s="1">
        <v>0</v>
      </c>
      <c r="AE886" s="1">
        <v>3</v>
      </c>
      <c r="AF886" s="1">
        <v>11</v>
      </c>
      <c r="AG886" s="1">
        <v>51</v>
      </c>
      <c r="AH886" s="1">
        <v>2556</v>
      </c>
      <c r="AI886" s="11">
        <f t="shared" si="26"/>
        <v>7.0027397260273974</v>
      </c>
      <c r="AJ886" s="1">
        <v>0</v>
      </c>
      <c r="AK886" s="1">
        <v>0</v>
      </c>
      <c r="AL886" s="1">
        <v>0</v>
      </c>
      <c r="AM886" s="1">
        <v>1</v>
      </c>
      <c r="AN886" s="1">
        <v>0</v>
      </c>
      <c r="AO886" s="1">
        <v>0</v>
      </c>
      <c r="AP886" s="1">
        <v>0</v>
      </c>
      <c r="AQ886" s="1">
        <v>1</v>
      </c>
      <c r="AR886" s="1">
        <v>0</v>
      </c>
      <c r="AS886" s="1">
        <v>0</v>
      </c>
      <c r="AT886" s="1">
        <v>3</v>
      </c>
      <c r="AU886" s="1">
        <v>28</v>
      </c>
      <c r="AV886" s="1">
        <v>70792</v>
      </c>
    </row>
    <row r="887" spans="1:48" s="1" customFormat="1" x14ac:dyDescent="0.25">
      <c r="A887" s="1" t="str" cm="1">
        <f t="array" ref="A887">_xlfn.IFS(AG887&gt;=70,"70 and Older",AND(AG887&gt;=60,AG887&lt;70),"60-69",AND(AG887&gt;=50,AG887&lt;60),"50-59",AND(AG887&gt;=40,AG887&lt;50),"40-49",AND(AG887&gt;=30,AG887&lt;40),"30-39",AND(AG887&gt;=20,AG887&lt;30),"20-29")</f>
        <v>60-69</v>
      </c>
      <c r="B887" s="1" t="str" cm="1">
        <f t="array" ref="B887">_xlfn.IFS(AO887=1,$AO$1,AP887=1,$AP$1,AQ887=1,$AQ$1,AR887=1,$AR$1,AS887=1,$AS$1)</f>
        <v>Master</v>
      </c>
      <c r="C887" s="1" t="str" cm="1">
        <f t="array" ref="C887">_xlfn.IFS(AJ887=1,$AJ$1,AK887=1,$AK$1,AL887=1,$AL$1,AM887=1,$AM$1,AN887=1,$AN$1)</f>
        <v>Together</v>
      </c>
      <c r="D887" s="1">
        <v>1</v>
      </c>
      <c r="E887" s="1">
        <v>0</v>
      </c>
      <c r="F887" s="1" t="str" cm="1">
        <f t="array" ref="F887">_xlfn.IFS(AV887&lt;43783,"1.Low Income",AND(AV887&gt;=43783,AV887&lt;=64856),"2.Mid Income",AV887&gt;64856,"3.High Income")</f>
        <v>2.Mid Income</v>
      </c>
      <c r="G887" s="1" t="str" cm="1">
        <f t="array" ref="G887">_xlfn.IFS(AU887&lt;=30,"&lt;1 month",AND(AU887&gt;30,AU887&lt;=60),"1-2months",AU887&gt;60,"2months +")</f>
        <v>2months +</v>
      </c>
      <c r="H887" s="1" t="str" cm="1">
        <f t="array" ref="H887">_xlfn.IFS(AT887&lt;5,"&lt;5times",AND(AT887&gt;=5,AT887&lt;=10),"05-10times",AND(AT887&gt;=11,AT887&lt;=15),"11-15times",AT887&gt;=16,"16times or more")</f>
        <v>05-10times</v>
      </c>
      <c r="I887" s="1" t="s">
        <v>99</v>
      </c>
      <c r="J887" s="1" t="str">
        <f t="shared" si="27"/>
        <v>7-8 years</v>
      </c>
      <c r="K887" s="2">
        <v>239</v>
      </c>
      <c r="L887" s="2">
        <v>3</v>
      </c>
      <c r="M887" s="2">
        <v>141</v>
      </c>
      <c r="N887" s="2">
        <v>0</v>
      </c>
      <c r="O887" s="2">
        <v>7</v>
      </c>
      <c r="P887" s="2">
        <v>23</v>
      </c>
      <c r="Q887" s="8">
        <v>0</v>
      </c>
      <c r="R887" s="8">
        <v>0</v>
      </c>
      <c r="S887" s="8">
        <v>1</v>
      </c>
      <c r="T887" s="8">
        <v>0</v>
      </c>
      <c r="U887" s="8">
        <v>0</v>
      </c>
      <c r="V887" s="8">
        <v>0</v>
      </c>
      <c r="W887" s="6">
        <v>4</v>
      </c>
      <c r="X887" s="6">
        <v>7</v>
      </c>
      <c r="Y887" s="6">
        <v>1</v>
      </c>
      <c r="Z887" s="6">
        <v>6</v>
      </c>
      <c r="AB887" s="1">
        <v>305</v>
      </c>
      <c r="AC887" s="1">
        <v>275</v>
      </c>
      <c r="AD887" s="1">
        <v>0</v>
      </c>
      <c r="AE887" s="1">
        <v>3</v>
      </c>
      <c r="AF887" s="1">
        <v>11</v>
      </c>
      <c r="AG887" s="1">
        <v>66</v>
      </c>
      <c r="AH887" s="1">
        <v>2556</v>
      </c>
      <c r="AI887" s="11">
        <f t="shared" si="26"/>
        <v>7.0027397260273974</v>
      </c>
      <c r="AJ887" s="1">
        <v>0</v>
      </c>
      <c r="AK887" s="1">
        <v>0</v>
      </c>
      <c r="AL887" s="1">
        <v>0</v>
      </c>
      <c r="AM887" s="1">
        <v>1</v>
      </c>
      <c r="AN887" s="1">
        <v>0</v>
      </c>
      <c r="AO887" s="1">
        <v>0</v>
      </c>
      <c r="AP887" s="1">
        <v>0</v>
      </c>
      <c r="AQ887" s="1">
        <v>0</v>
      </c>
      <c r="AR887" s="1">
        <v>1</v>
      </c>
      <c r="AS887" s="1">
        <v>0</v>
      </c>
      <c r="AT887" s="1">
        <v>5</v>
      </c>
      <c r="AU887" s="1">
        <v>81</v>
      </c>
      <c r="AV887" s="1">
        <v>61284</v>
      </c>
    </row>
    <row r="888" spans="1:48" s="1" customFormat="1" x14ac:dyDescent="0.25">
      <c r="A888" s="1" t="str" cm="1">
        <f t="array" ref="A888">_xlfn.IFS(AG888&gt;=70,"70 and Older",AND(AG888&gt;=60,AG888&lt;70),"60-69",AND(AG888&gt;=50,AG888&lt;60),"50-59",AND(AG888&gt;=40,AG888&lt;50),"40-49",AND(AG888&gt;=30,AG888&lt;40),"30-39",AND(AG888&gt;=20,AG888&lt;30),"20-29")</f>
        <v>60-69</v>
      </c>
      <c r="B888" s="1" t="str" cm="1">
        <f t="array" ref="B888">_xlfn.IFS(AO888=1,$AO$1,AP888=1,$AP$1,AQ888=1,$AQ$1,AR888=1,$AR$1,AS888=1,$AS$1)</f>
        <v>Graduation</v>
      </c>
      <c r="C888" s="1" t="str" cm="1">
        <f t="array" ref="C888">_xlfn.IFS(AJ888=1,$AJ$1,AK888=1,$AK$1,AL888=1,$AL$1,AM888=1,$AM$1,AN888=1,$AN$1)</f>
        <v>Married</v>
      </c>
      <c r="D888" s="1">
        <v>1</v>
      </c>
      <c r="E888" s="1">
        <v>1</v>
      </c>
      <c r="F888" s="1" t="str" cm="1">
        <f t="array" ref="F888">_xlfn.IFS(AV888&lt;43783,"1.Low Income",AND(AV888&gt;=43783,AV888&lt;=64856),"2.Mid Income",AV888&gt;64856,"3.High Income")</f>
        <v>2.Mid Income</v>
      </c>
      <c r="G888" s="1" t="str" cm="1">
        <f t="array" ref="G888">_xlfn.IFS(AU888&lt;=30,"&lt;1 month",AND(AU888&gt;30,AU888&lt;=60),"1-2months",AU888&gt;60,"2months +")</f>
        <v>1-2months</v>
      </c>
      <c r="H888" s="1" t="str" cm="1">
        <f t="array" ref="H888">_xlfn.IFS(AT888&lt;5,"&lt;5times",AND(AT888&gt;=5,AT888&lt;=10),"05-10times",AND(AT888&gt;=11,AT888&lt;=15),"11-15times",AT888&gt;=16,"16times or more")</f>
        <v>05-10times</v>
      </c>
      <c r="I888" s="1" t="s">
        <v>99</v>
      </c>
      <c r="J888" s="1" t="str">
        <f t="shared" si="27"/>
        <v>6-7 years</v>
      </c>
      <c r="K888" s="2">
        <v>23</v>
      </c>
      <c r="L888" s="2">
        <v>1</v>
      </c>
      <c r="M888" s="2">
        <v>6</v>
      </c>
      <c r="N888" s="2">
        <v>0</v>
      </c>
      <c r="O888" s="2">
        <v>0</v>
      </c>
      <c r="P888" s="2">
        <v>2</v>
      </c>
      <c r="Q888" s="8">
        <v>0</v>
      </c>
      <c r="R888" s="8">
        <v>0</v>
      </c>
      <c r="S888" s="8">
        <v>0</v>
      </c>
      <c r="T888" s="8">
        <v>0</v>
      </c>
      <c r="U888" s="8">
        <v>0</v>
      </c>
      <c r="V888" s="8">
        <v>0</v>
      </c>
      <c r="W888" s="6">
        <v>2</v>
      </c>
      <c r="X888" s="6">
        <v>1</v>
      </c>
      <c r="Y888" s="6">
        <v>0</v>
      </c>
      <c r="Z888" s="6">
        <v>3</v>
      </c>
      <c r="AB888" s="1">
        <v>532</v>
      </c>
      <c r="AC888" s="1">
        <v>409</v>
      </c>
      <c r="AD888" s="1">
        <v>0</v>
      </c>
      <c r="AE888" s="1">
        <v>3</v>
      </c>
      <c r="AF888" s="1">
        <v>11</v>
      </c>
      <c r="AG888" s="1">
        <v>67</v>
      </c>
      <c r="AH888" s="1">
        <v>2555</v>
      </c>
      <c r="AI888" s="11">
        <f t="shared" si="26"/>
        <v>7</v>
      </c>
      <c r="AJ888" s="1">
        <v>0</v>
      </c>
      <c r="AK888" s="1">
        <v>1</v>
      </c>
      <c r="AL888" s="1">
        <v>0</v>
      </c>
      <c r="AM888" s="1">
        <v>0</v>
      </c>
      <c r="AN888" s="1">
        <v>0</v>
      </c>
      <c r="AO888" s="1">
        <v>0</v>
      </c>
      <c r="AP888" s="1">
        <v>0</v>
      </c>
      <c r="AQ888" s="1">
        <v>1</v>
      </c>
      <c r="AR888" s="1">
        <v>0</v>
      </c>
      <c r="AS888" s="1">
        <v>0</v>
      </c>
      <c r="AT888" s="1">
        <v>7</v>
      </c>
      <c r="AU888" s="1">
        <v>37</v>
      </c>
      <c r="AV888" s="1">
        <v>45006</v>
      </c>
    </row>
    <row r="889" spans="1:48" s="1" customFormat="1" x14ac:dyDescent="0.25">
      <c r="A889" s="1" t="str" cm="1">
        <f t="array" ref="A889">_xlfn.IFS(AG889&gt;=70,"70 and Older",AND(AG889&gt;=60,AG889&lt;70),"60-69",AND(AG889&gt;=50,AG889&lt;60),"50-59",AND(AG889&gt;=40,AG889&lt;50),"40-49",AND(AG889&gt;=30,AG889&lt;40),"30-39",AND(AG889&gt;=20,AG889&lt;30),"20-29")</f>
        <v>70 and Older</v>
      </c>
      <c r="B889" s="1" t="str" cm="1">
        <f t="array" ref="B889">_xlfn.IFS(AO889=1,$AO$1,AP889=1,$AP$1,AQ889=1,$AQ$1,AR889=1,$AR$1,AS889=1,$AS$1)</f>
        <v>Graduation</v>
      </c>
      <c r="C889" s="1" t="str" cm="1">
        <f t="array" ref="C889">_xlfn.IFS(AJ889=1,$AJ$1,AK889=1,$AK$1,AL889=1,$AL$1,AM889=1,$AM$1,AN889=1,$AN$1)</f>
        <v>Married</v>
      </c>
      <c r="D889" s="1">
        <v>0</v>
      </c>
      <c r="E889" s="1">
        <v>1</v>
      </c>
      <c r="F889" s="1" t="str" cm="1">
        <f t="array" ref="F889">_xlfn.IFS(AV889&lt;43783,"1.Low Income",AND(AV889&gt;=43783,AV889&lt;=64856),"2.Mid Income",AV889&gt;64856,"3.High Income")</f>
        <v>1.Low Income</v>
      </c>
      <c r="G889" s="1" t="str" cm="1">
        <f t="array" ref="G889">_xlfn.IFS(AU889&lt;=30,"&lt;1 month",AND(AU889&gt;30,AU889&lt;=60),"1-2months",AU889&gt;60,"2months +")</f>
        <v>2months +</v>
      </c>
      <c r="H889" s="1" t="str" cm="1">
        <f t="array" ref="H889">_xlfn.IFS(AT889&lt;5,"&lt;5times",AND(AT889&gt;=5,AT889&lt;=10),"05-10times",AND(AT889&gt;=11,AT889&lt;=15),"11-15times",AT889&gt;=16,"16times or more")</f>
        <v>05-10times</v>
      </c>
      <c r="I889" s="1" t="s">
        <v>99</v>
      </c>
      <c r="J889" s="1" t="str">
        <f t="shared" si="27"/>
        <v>6-7 years</v>
      </c>
      <c r="K889" s="2">
        <v>1115</v>
      </c>
      <c r="L889" s="2">
        <v>12</v>
      </c>
      <c r="M889" s="2">
        <v>128</v>
      </c>
      <c r="N889" s="2">
        <v>33</v>
      </c>
      <c r="O889" s="2">
        <v>12</v>
      </c>
      <c r="P889" s="2">
        <v>76</v>
      </c>
      <c r="Q889" s="8">
        <v>0</v>
      </c>
      <c r="R889" s="8">
        <v>1</v>
      </c>
      <c r="S889" s="8">
        <v>0</v>
      </c>
      <c r="T889" s="8">
        <v>1</v>
      </c>
      <c r="U889" s="8">
        <v>0</v>
      </c>
      <c r="V889" s="8">
        <v>0</v>
      </c>
      <c r="W889" s="6">
        <v>1</v>
      </c>
      <c r="X889" s="6">
        <v>2</v>
      </c>
      <c r="Y889" s="6">
        <v>3</v>
      </c>
      <c r="Z889" s="6">
        <v>4</v>
      </c>
      <c r="AB889" s="1">
        <v>893</v>
      </c>
      <c r="AC889" s="1">
        <v>796</v>
      </c>
      <c r="AD889" s="1">
        <v>0</v>
      </c>
      <c r="AE889" s="1">
        <v>3</v>
      </c>
      <c r="AF889" s="1">
        <v>11</v>
      </c>
      <c r="AG889" s="1">
        <v>72</v>
      </c>
      <c r="AH889" s="1">
        <v>2555</v>
      </c>
      <c r="AI889" s="11">
        <f t="shared" si="26"/>
        <v>7</v>
      </c>
      <c r="AJ889" s="1">
        <v>0</v>
      </c>
      <c r="AK889" s="1">
        <v>1</v>
      </c>
      <c r="AL889" s="1">
        <v>0</v>
      </c>
      <c r="AM889" s="1">
        <v>0</v>
      </c>
      <c r="AN889" s="1">
        <v>0</v>
      </c>
      <c r="AO889" s="1">
        <v>0</v>
      </c>
      <c r="AP889" s="1">
        <v>0</v>
      </c>
      <c r="AQ889" s="1">
        <v>1</v>
      </c>
      <c r="AR889" s="1">
        <v>0</v>
      </c>
      <c r="AS889" s="1">
        <v>0</v>
      </c>
      <c r="AT889" s="1">
        <v>7</v>
      </c>
      <c r="AU889" s="1">
        <v>90</v>
      </c>
      <c r="AV889" s="1">
        <v>40059</v>
      </c>
    </row>
    <row r="890" spans="1:48" s="1" customFormat="1" x14ac:dyDescent="0.25">
      <c r="A890" s="1" t="str" cm="1">
        <f t="array" ref="A890">_xlfn.IFS(AG890&gt;=70,"70 and Older",AND(AG890&gt;=60,AG890&lt;70),"60-69",AND(AG890&gt;=50,AG890&lt;60),"50-59",AND(AG890&gt;=40,AG890&lt;50),"40-49",AND(AG890&gt;=30,AG890&lt;40),"30-39",AND(AG890&gt;=20,AG890&lt;30),"20-29")</f>
        <v>50-59</v>
      </c>
      <c r="B890" s="1" t="str" cm="1">
        <f t="array" ref="B890">_xlfn.IFS(AO890=1,$AO$1,AP890=1,$AP$1,AQ890=1,$AQ$1,AR890=1,$AR$1,AS890=1,$AS$1)</f>
        <v>Graduation</v>
      </c>
      <c r="C890" s="1" t="str" cm="1">
        <f t="array" ref="C890">_xlfn.IFS(AJ890=1,$AJ$1,AK890=1,$AK$1,AL890=1,$AL$1,AM890=1,$AM$1,AN890=1,$AN$1)</f>
        <v>Divorced</v>
      </c>
      <c r="D890" s="1">
        <v>0</v>
      </c>
      <c r="E890" s="1">
        <v>1</v>
      </c>
      <c r="F890" s="1" t="str" cm="1">
        <f t="array" ref="F890">_xlfn.IFS(AV890&lt;43783,"1.Low Income",AND(AV890&gt;=43783,AV890&lt;=64856),"2.Mid Income",AV890&gt;64856,"3.High Income")</f>
        <v>1.Low Income</v>
      </c>
      <c r="G890" s="1" t="str" cm="1">
        <f t="array" ref="G890">_xlfn.IFS(AU890&lt;=30,"&lt;1 month",AND(AU890&gt;30,AU890&lt;=60),"1-2months",AU890&gt;60,"2months +")</f>
        <v>1-2months</v>
      </c>
      <c r="H890" s="1" t="str" cm="1">
        <f t="array" ref="H890">_xlfn.IFS(AT890&lt;5,"&lt;5times",AND(AT890&gt;=5,AT890&lt;=10),"05-10times",AND(AT890&gt;=11,AT890&lt;=15),"11-15times",AT890&gt;=16,"16times or more")</f>
        <v>05-10times</v>
      </c>
      <c r="I890" s="1" t="s">
        <v>99</v>
      </c>
      <c r="J890" s="1" t="str">
        <f t="shared" si="27"/>
        <v>6-7 years</v>
      </c>
      <c r="K890" s="2">
        <v>614</v>
      </c>
      <c r="L890" s="2">
        <v>16</v>
      </c>
      <c r="M890" s="2">
        <v>132</v>
      </c>
      <c r="N890" s="2">
        <v>43</v>
      </c>
      <c r="O890" s="2">
        <v>33</v>
      </c>
      <c r="P890" s="2">
        <v>33</v>
      </c>
      <c r="Q890" s="8">
        <v>0</v>
      </c>
      <c r="R890" s="8">
        <v>0</v>
      </c>
      <c r="S890" s="8">
        <v>0</v>
      </c>
      <c r="T890" s="8">
        <v>0</v>
      </c>
      <c r="U890" s="8">
        <v>0</v>
      </c>
      <c r="V890" s="8">
        <v>0</v>
      </c>
      <c r="W890" s="6">
        <v>3</v>
      </c>
      <c r="X890" s="6">
        <v>8</v>
      </c>
      <c r="Y890" s="6">
        <v>5</v>
      </c>
      <c r="Z890" s="6">
        <v>9</v>
      </c>
      <c r="AB890" s="1">
        <v>733</v>
      </c>
      <c r="AC890" s="1">
        <v>584</v>
      </c>
      <c r="AD890" s="1">
        <v>0</v>
      </c>
      <c r="AE890" s="1">
        <v>3</v>
      </c>
      <c r="AF890" s="1">
        <v>11</v>
      </c>
      <c r="AG890" s="1">
        <v>51</v>
      </c>
      <c r="AH890" s="1">
        <v>2555</v>
      </c>
      <c r="AI890" s="11">
        <f t="shared" si="26"/>
        <v>7</v>
      </c>
      <c r="AJ890" s="1">
        <v>1</v>
      </c>
      <c r="AK890" s="1">
        <v>0</v>
      </c>
      <c r="AL890" s="1">
        <v>0</v>
      </c>
      <c r="AM890" s="1">
        <v>0</v>
      </c>
      <c r="AN890" s="1">
        <v>0</v>
      </c>
      <c r="AO890" s="1">
        <v>0</v>
      </c>
      <c r="AP890" s="1">
        <v>0</v>
      </c>
      <c r="AQ890" s="1">
        <v>1</v>
      </c>
      <c r="AR890" s="1">
        <v>0</v>
      </c>
      <c r="AS890" s="1">
        <v>0</v>
      </c>
      <c r="AT890" s="1">
        <v>7</v>
      </c>
      <c r="AU890" s="1">
        <v>54</v>
      </c>
      <c r="AV890" s="1">
        <v>39791</v>
      </c>
    </row>
    <row r="891" spans="1:48" s="1" customFormat="1" x14ac:dyDescent="0.25">
      <c r="A891" s="1" t="str" cm="1">
        <f t="array" ref="A891">_xlfn.IFS(AG891&gt;=70,"70 and Older",AND(AG891&gt;=60,AG891&lt;70),"60-69",AND(AG891&gt;=50,AG891&lt;60),"50-59",AND(AG891&gt;=40,AG891&lt;50),"40-49",AND(AG891&gt;=30,AG891&lt;40),"30-39",AND(AG891&gt;=20,AG891&lt;30),"20-29")</f>
        <v>70 and Older</v>
      </c>
      <c r="B891" s="1" t="str" cm="1">
        <f t="array" ref="B891">_xlfn.IFS(AO891=1,$AO$1,AP891=1,$AP$1,AQ891=1,$AQ$1,AR891=1,$AR$1,AS891=1,$AS$1)</f>
        <v>Master</v>
      </c>
      <c r="C891" s="1" t="str" cm="1">
        <f t="array" ref="C891">_xlfn.IFS(AJ891=1,$AJ$1,AK891=1,$AK$1,AL891=1,$AL$1,AM891=1,$AM$1,AN891=1,$AN$1)</f>
        <v>Widow</v>
      </c>
      <c r="D891" s="1">
        <v>1</v>
      </c>
      <c r="E891" s="1">
        <v>1</v>
      </c>
      <c r="F891" s="1" t="str" cm="1">
        <f t="array" ref="F891">_xlfn.IFS(AV891&lt;43783,"1.Low Income",AND(AV891&gt;=43783,AV891&lt;=64856),"2.Mid Income",AV891&gt;64856,"3.High Income")</f>
        <v>1.Low Income</v>
      </c>
      <c r="G891" s="1" t="str" cm="1">
        <f t="array" ref="G891">_xlfn.IFS(AU891&lt;=30,"&lt;1 month",AND(AU891&gt;30,AU891&lt;=60),"1-2months",AU891&gt;60,"2months +")</f>
        <v>1-2months</v>
      </c>
      <c r="H891" s="1" t="str" cm="1">
        <f t="array" ref="H891">_xlfn.IFS(AT891&lt;5,"&lt;5times",AND(AT891&gt;=5,AT891&lt;=10),"05-10times",AND(AT891&gt;=11,AT891&lt;=15),"11-15times",AT891&gt;=16,"16times or more")</f>
        <v>05-10times</v>
      </c>
      <c r="I891" s="1" t="s">
        <v>99</v>
      </c>
      <c r="J891" s="1" t="str">
        <f t="shared" si="27"/>
        <v>6-7 years</v>
      </c>
      <c r="K891" s="2">
        <v>110</v>
      </c>
      <c r="L891" s="2">
        <v>5</v>
      </c>
      <c r="M891" s="2">
        <v>59</v>
      </c>
      <c r="N891" s="2">
        <v>7</v>
      </c>
      <c r="O891" s="2">
        <v>1</v>
      </c>
      <c r="P891" s="2">
        <v>7</v>
      </c>
      <c r="Q891" s="8">
        <v>0</v>
      </c>
      <c r="R891" s="8">
        <v>0</v>
      </c>
      <c r="S891" s="8">
        <v>0</v>
      </c>
      <c r="T891" s="8">
        <v>0</v>
      </c>
      <c r="U891" s="8">
        <v>0</v>
      </c>
      <c r="V891" s="8">
        <v>0</v>
      </c>
      <c r="W891" s="6">
        <v>5</v>
      </c>
      <c r="X891" s="6">
        <v>5</v>
      </c>
      <c r="Y891" s="6">
        <v>0</v>
      </c>
      <c r="Z891" s="6">
        <v>4</v>
      </c>
      <c r="AB891" s="1">
        <v>90</v>
      </c>
      <c r="AC891" s="1">
        <v>59</v>
      </c>
      <c r="AD891" s="1">
        <v>0</v>
      </c>
      <c r="AE891" s="1">
        <v>3</v>
      </c>
      <c r="AF891" s="1">
        <v>11</v>
      </c>
      <c r="AG891" s="1">
        <v>71</v>
      </c>
      <c r="AH891" s="1">
        <v>2555</v>
      </c>
      <c r="AI891" s="11">
        <f t="shared" si="26"/>
        <v>7</v>
      </c>
      <c r="AJ891" s="1">
        <v>0</v>
      </c>
      <c r="AK891" s="1">
        <v>0</v>
      </c>
      <c r="AL891" s="1">
        <v>0</v>
      </c>
      <c r="AM891" s="1">
        <v>0</v>
      </c>
      <c r="AN891" s="1">
        <v>1</v>
      </c>
      <c r="AO891" s="1">
        <v>0</v>
      </c>
      <c r="AP891" s="1">
        <v>0</v>
      </c>
      <c r="AQ891" s="1">
        <v>0</v>
      </c>
      <c r="AR891" s="1">
        <v>1</v>
      </c>
      <c r="AS891" s="1">
        <v>0</v>
      </c>
      <c r="AT891" s="1">
        <v>8</v>
      </c>
      <c r="AU891" s="1">
        <v>49</v>
      </c>
      <c r="AV891" s="1">
        <v>28973</v>
      </c>
    </row>
    <row r="892" spans="1:48" s="1" customFormat="1" x14ac:dyDescent="0.25">
      <c r="A892" s="1" t="str" cm="1">
        <f t="array" ref="A892">_xlfn.IFS(AG892&gt;=70,"70 and Older",AND(AG892&gt;=60,AG892&lt;70),"60-69",AND(AG892&gt;=50,AG892&lt;60),"50-59",AND(AG892&gt;=40,AG892&lt;50),"40-49",AND(AG892&gt;=30,AG892&lt;40),"30-39",AND(AG892&gt;=20,AG892&lt;30),"20-29")</f>
        <v>30-39</v>
      </c>
      <c r="B892" s="1" t="str" cm="1">
        <f t="array" ref="B892">_xlfn.IFS(AO892=1,$AO$1,AP892=1,$AP$1,AQ892=1,$AQ$1,AR892=1,$AR$1,AS892=1,$AS$1)</f>
        <v>Graduation</v>
      </c>
      <c r="C892" s="1" t="str" cm="1">
        <f t="array" ref="C892">_xlfn.IFS(AJ892=1,$AJ$1,AK892=1,$AK$1,AL892=1,$AL$1,AM892=1,$AM$1,AN892=1,$AN$1)</f>
        <v>Married</v>
      </c>
      <c r="D892" s="1">
        <v>1</v>
      </c>
      <c r="E892" s="1">
        <v>1</v>
      </c>
      <c r="F892" s="1" t="str" cm="1">
        <f t="array" ref="F892">_xlfn.IFS(AV892&lt;43783,"1.Low Income",AND(AV892&gt;=43783,AV892&lt;=64856),"2.Mid Income",AV892&gt;64856,"3.High Income")</f>
        <v>2.Mid Income</v>
      </c>
      <c r="G892" s="1" t="str" cm="1">
        <f t="array" ref="G892">_xlfn.IFS(AU892&lt;=30,"&lt;1 month",AND(AU892&gt;30,AU892&lt;=60),"1-2months",AU892&gt;60,"2months +")</f>
        <v>&lt;1 month</v>
      </c>
      <c r="H892" s="1" t="str" cm="1">
        <f t="array" ref="H892">_xlfn.IFS(AT892&lt;5,"&lt;5times",AND(AT892&gt;=5,AT892&lt;=10),"05-10times",AND(AT892&gt;=11,AT892&lt;=15),"11-15times",AT892&gt;=16,"16times or more")</f>
        <v>05-10times</v>
      </c>
      <c r="I892" s="1" t="s">
        <v>99</v>
      </c>
      <c r="J892" s="1" t="str">
        <f t="shared" si="27"/>
        <v>6-7 years</v>
      </c>
      <c r="K892" s="2">
        <v>30</v>
      </c>
      <c r="L892" s="2">
        <v>9</v>
      </c>
      <c r="M892" s="2">
        <v>12</v>
      </c>
      <c r="N892" s="2">
        <v>2</v>
      </c>
      <c r="O892" s="2">
        <v>11</v>
      </c>
      <c r="P892" s="2">
        <v>30</v>
      </c>
      <c r="Q892" s="8">
        <v>0</v>
      </c>
      <c r="R892" s="8">
        <v>0</v>
      </c>
      <c r="S892" s="8">
        <v>0</v>
      </c>
      <c r="T892" s="8">
        <v>0</v>
      </c>
      <c r="U892" s="8">
        <v>0</v>
      </c>
      <c r="V892" s="8">
        <v>0</v>
      </c>
      <c r="W892" s="6">
        <v>3</v>
      </c>
      <c r="X892" s="6">
        <v>2</v>
      </c>
      <c r="Y892" s="6">
        <v>0</v>
      </c>
      <c r="Z892" s="6">
        <v>4</v>
      </c>
      <c r="AB892" s="1">
        <v>69</v>
      </c>
      <c r="AC892" s="1">
        <v>47</v>
      </c>
      <c r="AD892" s="1">
        <v>0</v>
      </c>
      <c r="AE892" s="1">
        <v>3</v>
      </c>
      <c r="AF892" s="1">
        <v>11</v>
      </c>
      <c r="AG892" s="1">
        <v>32</v>
      </c>
      <c r="AH892" s="1">
        <v>2554</v>
      </c>
      <c r="AI892" s="11">
        <f t="shared" si="26"/>
        <v>6.9972602739726026</v>
      </c>
      <c r="AJ892" s="1">
        <v>0</v>
      </c>
      <c r="AK892" s="1">
        <v>1</v>
      </c>
      <c r="AL892" s="1">
        <v>0</v>
      </c>
      <c r="AM892" s="1">
        <v>0</v>
      </c>
      <c r="AN892" s="1">
        <v>0</v>
      </c>
      <c r="AO892" s="1">
        <v>0</v>
      </c>
      <c r="AP892" s="1">
        <v>0</v>
      </c>
      <c r="AQ892" s="1">
        <v>1</v>
      </c>
      <c r="AR892" s="1">
        <v>0</v>
      </c>
      <c r="AS892" s="1">
        <v>0</v>
      </c>
      <c r="AT892" s="1">
        <v>7</v>
      </c>
      <c r="AU892" s="1">
        <v>29</v>
      </c>
      <c r="AV892" s="1">
        <v>44794</v>
      </c>
    </row>
    <row r="893" spans="1:48" s="1" customFormat="1" x14ac:dyDescent="0.25">
      <c r="A893" s="1" t="str" cm="1">
        <f t="array" ref="A893">_xlfn.IFS(AG893&gt;=70,"70 and Older",AND(AG893&gt;=60,AG893&lt;70),"60-69",AND(AG893&gt;=50,AG893&lt;60),"50-59",AND(AG893&gt;=40,AG893&lt;50),"40-49",AND(AG893&gt;=30,AG893&lt;40),"30-39",AND(AG893&gt;=20,AG893&lt;30),"20-29")</f>
        <v>40-49</v>
      </c>
      <c r="B893" s="1" t="str" cm="1">
        <f t="array" ref="B893">_xlfn.IFS(AO893=1,$AO$1,AP893=1,$AP$1,AQ893=1,$AQ$1,AR893=1,$AR$1,AS893=1,$AS$1)</f>
        <v>Graduation</v>
      </c>
      <c r="C893" s="1" t="str" cm="1">
        <f t="array" ref="C893">_xlfn.IFS(AJ893=1,$AJ$1,AK893=1,$AK$1,AL893=1,$AL$1,AM893=1,$AM$1,AN893=1,$AN$1)</f>
        <v>Divorced</v>
      </c>
      <c r="D893" s="1">
        <v>1</v>
      </c>
      <c r="E893" s="1">
        <v>0</v>
      </c>
      <c r="F893" s="1" t="str" cm="1">
        <f t="array" ref="F893">_xlfn.IFS(AV893&lt;43783,"1.Low Income",AND(AV893&gt;=43783,AV893&lt;=64856),"2.Mid Income",AV893&gt;64856,"3.High Income")</f>
        <v>1.Low Income</v>
      </c>
      <c r="G893" s="1" t="str" cm="1">
        <f t="array" ref="G893">_xlfn.IFS(AU893&lt;=30,"&lt;1 month",AND(AU893&gt;30,AU893&lt;=60),"1-2months",AU893&gt;60,"2months +")</f>
        <v>&lt;1 month</v>
      </c>
      <c r="H893" s="1" t="str" cm="1">
        <f t="array" ref="H893">_xlfn.IFS(AT893&lt;5,"&lt;5times",AND(AT893&gt;=5,AT893&lt;=10),"05-10times",AND(AT893&gt;=11,AT893&lt;=15),"11-15times",AT893&gt;=16,"16times or more")</f>
        <v>05-10times</v>
      </c>
      <c r="I893" s="1" t="s">
        <v>99</v>
      </c>
      <c r="J893" s="1" t="str">
        <f t="shared" si="27"/>
        <v>6-7 years</v>
      </c>
      <c r="K893" s="2">
        <v>234</v>
      </c>
      <c r="L893" s="2">
        <v>14</v>
      </c>
      <c r="M893" s="2">
        <v>77</v>
      </c>
      <c r="N893" s="2">
        <v>19</v>
      </c>
      <c r="O893" s="2">
        <v>10</v>
      </c>
      <c r="P893" s="2">
        <v>42</v>
      </c>
      <c r="Q893" s="8">
        <v>0</v>
      </c>
      <c r="R893" s="8">
        <v>0</v>
      </c>
      <c r="S893" s="8">
        <v>0</v>
      </c>
      <c r="T893" s="8">
        <v>0</v>
      </c>
      <c r="U893" s="8">
        <v>0</v>
      </c>
      <c r="V893" s="8">
        <v>0</v>
      </c>
      <c r="W893" s="6">
        <v>2</v>
      </c>
      <c r="X893" s="6">
        <v>4</v>
      </c>
      <c r="Y893" s="6">
        <v>1</v>
      </c>
      <c r="Z893" s="6">
        <v>8</v>
      </c>
      <c r="AB893" s="1">
        <v>397</v>
      </c>
      <c r="AC893" s="1">
        <v>347</v>
      </c>
      <c r="AD893" s="1">
        <v>0</v>
      </c>
      <c r="AE893" s="1">
        <v>3</v>
      </c>
      <c r="AF893" s="1">
        <v>11</v>
      </c>
      <c r="AG893" s="1">
        <v>46</v>
      </c>
      <c r="AH893" s="1">
        <v>2554</v>
      </c>
      <c r="AI893" s="11">
        <f t="shared" si="26"/>
        <v>6.9972602739726026</v>
      </c>
      <c r="AJ893" s="1">
        <v>1</v>
      </c>
      <c r="AK893" s="1">
        <v>0</v>
      </c>
      <c r="AL893" s="1">
        <v>0</v>
      </c>
      <c r="AM893" s="1">
        <v>0</v>
      </c>
      <c r="AN893" s="1">
        <v>0</v>
      </c>
      <c r="AO893" s="1">
        <v>0</v>
      </c>
      <c r="AP893" s="1">
        <v>0</v>
      </c>
      <c r="AQ893" s="1">
        <v>1</v>
      </c>
      <c r="AR893" s="1">
        <v>0</v>
      </c>
      <c r="AS893" s="1">
        <v>0</v>
      </c>
      <c r="AT893" s="1">
        <v>7</v>
      </c>
      <c r="AU893" s="1">
        <v>11</v>
      </c>
      <c r="AV893" s="1">
        <v>42021</v>
      </c>
    </row>
    <row r="894" spans="1:48" s="1" customFormat="1" x14ac:dyDescent="0.25">
      <c r="A894" s="1" t="str" cm="1">
        <f t="array" ref="A894">_xlfn.IFS(AG894&gt;=70,"70 and Older",AND(AG894&gt;=60,AG894&lt;70),"60-69",AND(AG894&gt;=50,AG894&lt;60),"50-59",AND(AG894&gt;=40,AG894&lt;50),"40-49",AND(AG894&gt;=30,AG894&lt;40),"30-39",AND(AG894&gt;=20,AG894&lt;30),"20-29")</f>
        <v>30-39</v>
      </c>
      <c r="B894" s="1" t="str" cm="1">
        <f t="array" ref="B894">_xlfn.IFS(AO894=1,$AO$1,AP894=1,$AP$1,AQ894=1,$AQ$1,AR894=1,$AR$1,AS894=1,$AS$1)</f>
        <v>PhD</v>
      </c>
      <c r="C894" s="1" t="str" cm="1">
        <f t="array" ref="C894">_xlfn.IFS(AJ894=1,$AJ$1,AK894=1,$AK$1,AL894=1,$AL$1,AM894=1,$AM$1,AN894=1,$AN$1)</f>
        <v>Single</v>
      </c>
      <c r="D894" s="1">
        <v>0</v>
      </c>
      <c r="E894" s="1">
        <v>1</v>
      </c>
      <c r="F894" s="1" t="str" cm="1">
        <f t="array" ref="F894">_xlfn.IFS(AV894&lt;43783,"1.Low Income",AND(AV894&gt;=43783,AV894&lt;=64856),"2.Mid Income",AV894&gt;64856,"3.High Income")</f>
        <v>2.Mid Income</v>
      </c>
      <c r="G894" s="1" t="str" cm="1">
        <f t="array" ref="G894">_xlfn.IFS(AU894&lt;=30,"&lt;1 month",AND(AU894&gt;30,AU894&lt;=60),"1-2months",AU894&gt;60,"2months +")</f>
        <v>1-2months</v>
      </c>
      <c r="H894" s="1" t="str" cm="1">
        <f t="array" ref="H894">_xlfn.IFS(AT894&lt;5,"&lt;5times",AND(AT894&gt;=5,AT894&lt;=10),"05-10times",AND(AT894&gt;=11,AT894&lt;=15),"11-15times",AT894&gt;=16,"16times or more")</f>
        <v>05-10times</v>
      </c>
      <c r="I894" s="1" t="s">
        <v>99</v>
      </c>
      <c r="J894" s="1" t="str">
        <f t="shared" si="27"/>
        <v>6-7 years</v>
      </c>
      <c r="K894" s="2">
        <v>23</v>
      </c>
      <c r="L894" s="2">
        <v>4</v>
      </c>
      <c r="M894" s="2">
        <v>5</v>
      </c>
      <c r="N894" s="2">
        <v>10</v>
      </c>
      <c r="O894" s="2">
        <v>5</v>
      </c>
      <c r="P894" s="2">
        <v>23</v>
      </c>
      <c r="Q894" s="8">
        <v>0</v>
      </c>
      <c r="R894" s="8">
        <v>0</v>
      </c>
      <c r="S894" s="8">
        <v>0</v>
      </c>
      <c r="T894" s="8">
        <v>0</v>
      </c>
      <c r="U894" s="8">
        <v>0</v>
      </c>
      <c r="V894" s="8">
        <v>0</v>
      </c>
      <c r="W894" s="6">
        <v>1</v>
      </c>
      <c r="X894" s="6">
        <v>1</v>
      </c>
      <c r="Y894" s="6">
        <v>0</v>
      </c>
      <c r="Z894" s="6">
        <v>4</v>
      </c>
      <c r="AB894" s="1">
        <v>40</v>
      </c>
      <c r="AC894" s="1">
        <v>33</v>
      </c>
      <c r="AD894" s="1">
        <v>0</v>
      </c>
      <c r="AE894" s="1">
        <v>3</v>
      </c>
      <c r="AF894" s="1">
        <v>11</v>
      </c>
      <c r="AG894" s="1">
        <v>39</v>
      </c>
      <c r="AH894" s="1">
        <v>2553</v>
      </c>
      <c r="AI894" s="11">
        <f t="shared" si="26"/>
        <v>6.9945205479452053</v>
      </c>
      <c r="AJ894" s="1">
        <v>0</v>
      </c>
      <c r="AK894" s="1">
        <v>0</v>
      </c>
      <c r="AL894" s="1">
        <v>1</v>
      </c>
      <c r="AM894" s="1">
        <v>0</v>
      </c>
      <c r="AN894" s="1">
        <v>0</v>
      </c>
      <c r="AO894" s="1">
        <v>0</v>
      </c>
      <c r="AP894" s="1">
        <v>0</v>
      </c>
      <c r="AQ894" s="1">
        <v>0</v>
      </c>
      <c r="AR894" s="1">
        <v>0</v>
      </c>
      <c r="AS894" s="1">
        <v>1</v>
      </c>
      <c r="AT894" s="1">
        <v>6</v>
      </c>
      <c r="AU894" s="1">
        <v>49</v>
      </c>
      <c r="AV894" s="1">
        <v>46984</v>
      </c>
    </row>
    <row r="895" spans="1:48" s="1" customFormat="1" x14ac:dyDescent="0.25">
      <c r="A895" s="1" t="str" cm="1">
        <f t="array" ref="A895">_xlfn.IFS(AG895&gt;=70,"70 and Older",AND(AG895&gt;=60,AG895&lt;70),"60-69",AND(AG895&gt;=50,AG895&lt;60),"50-59",AND(AG895&gt;=40,AG895&lt;50),"40-49",AND(AG895&gt;=30,AG895&lt;40),"30-39",AND(AG895&gt;=20,AG895&lt;30),"20-29")</f>
        <v>30-39</v>
      </c>
      <c r="B895" s="1" t="str" cm="1">
        <f t="array" ref="B895">_xlfn.IFS(AO895=1,$AO$1,AP895=1,$AP$1,AQ895=1,$AQ$1,AR895=1,$AR$1,AS895=1,$AS$1)</f>
        <v>Graduation</v>
      </c>
      <c r="C895" s="1" t="str" cm="1">
        <f t="array" ref="C895">_xlfn.IFS(AJ895=1,$AJ$1,AK895=1,$AK$1,AL895=1,$AL$1,AM895=1,$AM$1,AN895=1,$AN$1)</f>
        <v>Married</v>
      </c>
      <c r="D895" s="1">
        <v>2</v>
      </c>
      <c r="E895" s="1">
        <v>1</v>
      </c>
      <c r="F895" s="1" t="str" cm="1">
        <f t="array" ref="F895">_xlfn.IFS(AV895&lt;43783,"1.Low Income",AND(AV895&gt;=43783,AV895&lt;=64856),"2.Mid Income",AV895&gt;64856,"3.High Income")</f>
        <v>1.Low Income</v>
      </c>
      <c r="G895" s="1" t="str" cm="1">
        <f t="array" ref="G895">_xlfn.IFS(AU895&lt;=30,"&lt;1 month",AND(AU895&gt;30,AU895&lt;=60),"1-2months",AU895&gt;60,"2months +")</f>
        <v>2months +</v>
      </c>
      <c r="H895" s="1" t="str" cm="1">
        <f t="array" ref="H895">_xlfn.IFS(AT895&lt;5,"&lt;5times",AND(AT895&gt;=5,AT895&lt;=10),"05-10times",AND(AT895&gt;=11,AT895&lt;=15),"11-15times",AT895&gt;=16,"16times or more")</f>
        <v>05-10times</v>
      </c>
      <c r="I895" s="1" t="s">
        <v>99</v>
      </c>
      <c r="J895" s="1" t="str">
        <f t="shared" si="27"/>
        <v>6-7 years</v>
      </c>
      <c r="K895" s="2">
        <v>8</v>
      </c>
      <c r="L895" s="2">
        <v>1</v>
      </c>
      <c r="M895" s="2">
        <v>5</v>
      </c>
      <c r="N895" s="2">
        <v>0</v>
      </c>
      <c r="O895" s="2">
        <v>0</v>
      </c>
      <c r="P895" s="2">
        <v>1</v>
      </c>
      <c r="Q895" s="8">
        <v>0</v>
      </c>
      <c r="R895" s="8">
        <v>0</v>
      </c>
      <c r="S895" s="8">
        <v>0</v>
      </c>
      <c r="T895" s="8">
        <v>0</v>
      </c>
      <c r="U895" s="8">
        <v>0</v>
      </c>
      <c r="V895" s="8">
        <v>0</v>
      </c>
      <c r="W895" s="6">
        <v>1</v>
      </c>
      <c r="X895" s="6">
        <v>1</v>
      </c>
      <c r="Y895" s="6">
        <v>0</v>
      </c>
      <c r="Z895" s="6">
        <v>2</v>
      </c>
      <c r="AB895" s="1">
        <v>121</v>
      </c>
      <c r="AC895" s="1">
        <v>111</v>
      </c>
      <c r="AD895" s="1">
        <v>0</v>
      </c>
      <c r="AE895" s="1">
        <v>3</v>
      </c>
      <c r="AF895" s="1">
        <v>11</v>
      </c>
      <c r="AG895" s="1">
        <v>31</v>
      </c>
      <c r="AH895" s="1">
        <v>2553</v>
      </c>
      <c r="AI895" s="11">
        <f t="shared" si="26"/>
        <v>6.9945205479452053</v>
      </c>
      <c r="AJ895" s="1">
        <v>0</v>
      </c>
      <c r="AK895" s="1">
        <v>1</v>
      </c>
      <c r="AL895" s="1">
        <v>0</v>
      </c>
      <c r="AM895" s="1">
        <v>0</v>
      </c>
      <c r="AN895" s="1">
        <v>0</v>
      </c>
      <c r="AO895" s="1">
        <v>0</v>
      </c>
      <c r="AP895" s="1">
        <v>0</v>
      </c>
      <c r="AQ895" s="1">
        <v>1</v>
      </c>
      <c r="AR895" s="1">
        <v>0</v>
      </c>
      <c r="AS895" s="1">
        <v>0</v>
      </c>
      <c r="AT895" s="1">
        <v>7</v>
      </c>
      <c r="AU895" s="1">
        <v>71</v>
      </c>
      <c r="AV895" s="1">
        <v>37070</v>
      </c>
    </row>
    <row r="896" spans="1:48" s="1" customFormat="1" x14ac:dyDescent="0.25">
      <c r="A896" s="1" t="str" cm="1">
        <f t="array" ref="A896">_xlfn.IFS(AG896&gt;=70,"70 and Older",AND(AG896&gt;=60,AG896&lt;70),"60-69",AND(AG896&gt;=50,AG896&lt;60),"50-59",AND(AG896&gt;=40,AG896&lt;50),"40-49",AND(AG896&gt;=30,AG896&lt;40),"30-39",AND(AG896&gt;=20,AG896&lt;30),"20-29")</f>
        <v>60-69</v>
      </c>
      <c r="B896" s="1" t="str" cm="1">
        <f t="array" ref="B896">_xlfn.IFS(AO896=1,$AO$1,AP896=1,$AP$1,AQ896=1,$AQ$1,AR896=1,$AR$1,AS896=1,$AS$1)</f>
        <v>Master</v>
      </c>
      <c r="C896" s="1" t="str" cm="1">
        <f t="array" ref="C896">_xlfn.IFS(AJ896=1,$AJ$1,AK896=1,$AK$1,AL896=1,$AL$1,AM896=1,$AM$1,AN896=1,$AN$1)</f>
        <v>Divorced</v>
      </c>
      <c r="D896" s="1">
        <v>0</v>
      </c>
      <c r="E896" s="1">
        <v>0</v>
      </c>
      <c r="F896" s="1" t="str" cm="1">
        <f t="array" ref="F896">_xlfn.IFS(AV896&lt;43783,"1.Low Income",AND(AV896&gt;=43783,AV896&lt;=64856),"2.Mid Income",AV896&gt;64856,"3.High Income")</f>
        <v>1.Low Income</v>
      </c>
      <c r="G896" s="1" t="str" cm="1">
        <f t="array" ref="G896">_xlfn.IFS(AU896&lt;=30,"&lt;1 month",AND(AU896&gt;30,AU896&lt;=60),"1-2months",AU896&gt;60,"2months +")</f>
        <v>2months +</v>
      </c>
      <c r="H896" s="1" t="str" cm="1">
        <f t="array" ref="H896">_xlfn.IFS(AT896&lt;5,"&lt;5times",AND(AT896&gt;=5,AT896&lt;=10),"05-10times",AND(AT896&gt;=11,AT896&lt;=15),"11-15times",AT896&gt;=16,"16times or more")</f>
        <v>05-10times</v>
      </c>
      <c r="I896" s="1" t="s">
        <v>99</v>
      </c>
      <c r="J896" s="1" t="str">
        <f t="shared" si="27"/>
        <v>6-7 years</v>
      </c>
      <c r="K896" s="2">
        <v>627</v>
      </c>
      <c r="L896" s="2">
        <v>120</v>
      </c>
      <c r="M896" s="2">
        <v>414</v>
      </c>
      <c r="N896" s="2">
        <v>121</v>
      </c>
      <c r="O896" s="2">
        <v>80</v>
      </c>
      <c r="P896" s="2">
        <v>93</v>
      </c>
      <c r="Q896" s="8">
        <v>0</v>
      </c>
      <c r="R896" s="8">
        <v>0</v>
      </c>
      <c r="S896" s="8">
        <v>0</v>
      </c>
      <c r="T896" s="8">
        <v>0</v>
      </c>
      <c r="U896" s="8">
        <v>0</v>
      </c>
      <c r="V896" s="8">
        <v>0</v>
      </c>
      <c r="W896" s="6">
        <v>1</v>
      </c>
      <c r="X896" s="6">
        <v>9</v>
      </c>
      <c r="Y896" s="6">
        <v>6</v>
      </c>
      <c r="Z896" s="6">
        <v>5</v>
      </c>
      <c r="AB896" s="1">
        <v>1271</v>
      </c>
      <c r="AC896" s="1">
        <v>1208</v>
      </c>
      <c r="AD896" s="1">
        <v>1</v>
      </c>
      <c r="AE896" s="1">
        <v>3</v>
      </c>
      <c r="AF896" s="1">
        <v>11</v>
      </c>
      <c r="AG896" s="1">
        <v>65</v>
      </c>
      <c r="AH896" s="1">
        <v>2552</v>
      </c>
      <c r="AI896" s="11">
        <f t="shared" si="26"/>
        <v>6.9917808219178079</v>
      </c>
      <c r="AJ896" s="1">
        <v>1</v>
      </c>
      <c r="AK896" s="1">
        <v>0</v>
      </c>
      <c r="AL896" s="1">
        <v>0</v>
      </c>
      <c r="AM896" s="1">
        <v>0</v>
      </c>
      <c r="AN896" s="1">
        <v>0</v>
      </c>
      <c r="AO896" s="1">
        <v>0</v>
      </c>
      <c r="AP896" s="1">
        <v>0</v>
      </c>
      <c r="AQ896" s="1">
        <v>0</v>
      </c>
      <c r="AR896" s="1">
        <v>1</v>
      </c>
      <c r="AS896" s="1">
        <v>0</v>
      </c>
      <c r="AT896" s="1">
        <v>7</v>
      </c>
      <c r="AU896" s="1">
        <v>65</v>
      </c>
      <c r="AV896" s="1">
        <v>43641</v>
      </c>
    </row>
    <row r="897" spans="1:48" s="1" customFormat="1" x14ac:dyDescent="0.25">
      <c r="A897" s="1" t="str" cm="1">
        <f t="array" ref="A897">_xlfn.IFS(AG897&gt;=70,"70 and Older",AND(AG897&gt;=60,AG897&lt;70),"60-69",AND(AG897&gt;=50,AG897&lt;60),"50-59",AND(AG897&gt;=40,AG897&lt;50),"40-49",AND(AG897&gt;=30,AG897&lt;40),"30-39",AND(AG897&gt;=20,AG897&lt;30),"20-29")</f>
        <v>60-69</v>
      </c>
      <c r="B897" s="1" t="str" cm="1">
        <f t="array" ref="B897">_xlfn.IFS(AO897=1,$AO$1,AP897=1,$AP$1,AQ897=1,$AQ$1,AR897=1,$AR$1,AS897=1,$AS$1)</f>
        <v>Graduation</v>
      </c>
      <c r="C897" s="1" t="str" cm="1">
        <f t="array" ref="C897">_xlfn.IFS(AJ897=1,$AJ$1,AK897=1,$AK$1,AL897=1,$AL$1,AM897=1,$AM$1,AN897=1,$AN$1)</f>
        <v>Single</v>
      </c>
      <c r="D897" s="1">
        <v>0</v>
      </c>
      <c r="E897" s="1">
        <v>0</v>
      </c>
      <c r="F897" s="1" t="str" cm="1">
        <f t="array" ref="F897">_xlfn.IFS(AV897&lt;43783,"1.Low Income",AND(AV897&gt;=43783,AV897&lt;=64856),"2.Mid Income",AV897&gt;64856,"3.High Income")</f>
        <v>1.Low Income</v>
      </c>
      <c r="G897" s="1" t="str" cm="1">
        <f t="array" ref="G897">_xlfn.IFS(AU897&lt;=30,"&lt;1 month",AND(AU897&gt;30,AU897&lt;=60),"1-2months",AU897&gt;60,"2months +")</f>
        <v>1-2months</v>
      </c>
      <c r="H897" s="1" t="str" cm="1">
        <f t="array" ref="H897">_xlfn.IFS(AT897&lt;5,"&lt;5times",AND(AT897&gt;=5,AT897&lt;=10),"05-10times",AND(AT897&gt;=11,AT897&lt;=15),"11-15times",AT897&gt;=16,"16times or more")</f>
        <v>05-10times</v>
      </c>
      <c r="I897" s="1" t="s">
        <v>99</v>
      </c>
      <c r="J897" s="1" t="str">
        <f t="shared" si="27"/>
        <v>6-7 years</v>
      </c>
      <c r="K897" s="2">
        <v>635</v>
      </c>
      <c r="L897" s="2">
        <v>88</v>
      </c>
      <c r="M897" s="2">
        <v>546</v>
      </c>
      <c r="N897" s="2">
        <v>172</v>
      </c>
      <c r="O897" s="2">
        <v>88</v>
      </c>
      <c r="P897" s="2">
        <v>88</v>
      </c>
      <c r="Q897" s="8">
        <v>0</v>
      </c>
      <c r="R897" s="8">
        <v>0</v>
      </c>
      <c r="S897" s="8">
        <v>0</v>
      </c>
      <c r="T897" s="8">
        <v>0</v>
      </c>
      <c r="U897" s="8">
        <v>0</v>
      </c>
      <c r="V897" s="8">
        <v>1</v>
      </c>
      <c r="W897" s="6">
        <v>3</v>
      </c>
      <c r="X897" s="6">
        <v>8</v>
      </c>
      <c r="Y897" s="6">
        <v>10</v>
      </c>
      <c r="Z897" s="6">
        <v>4</v>
      </c>
      <c r="AB897" s="1">
        <v>615</v>
      </c>
      <c r="AC897" s="1">
        <v>591</v>
      </c>
      <c r="AD897" s="1">
        <v>0</v>
      </c>
      <c r="AE897" s="1">
        <v>3</v>
      </c>
      <c r="AF897" s="1">
        <v>11</v>
      </c>
      <c r="AG897" s="1">
        <v>69</v>
      </c>
      <c r="AH897" s="1">
        <v>2552</v>
      </c>
      <c r="AI897" s="11">
        <f t="shared" si="26"/>
        <v>6.9917808219178079</v>
      </c>
      <c r="AJ897" s="1">
        <v>0</v>
      </c>
      <c r="AK897" s="1">
        <v>0</v>
      </c>
      <c r="AL897" s="1">
        <v>1</v>
      </c>
      <c r="AM897" s="1">
        <v>0</v>
      </c>
      <c r="AN897" s="1">
        <v>0</v>
      </c>
      <c r="AO897" s="1">
        <v>0</v>
      </c>
      <c r="AP897" s="1">
        <v>0</v>
      </c>
      <c r="AQ897" s="1">
        <v>1</v>
      </c>
      <c r="AR897" s="1">
        <v>0</v>
      </c>
      <c r="AS897" s="1">
        <v>0</v>
      </c>
      <c r="AT897" s="1">
        <v>8</v>
      </c>
      <c r="AU897" s="1">
        <v>42</v>
      </c>
      <c r="AV897" s="1">
        <v>35416</v>
      </c>
    </row>
    <row r="898" spans="1:48" s="1" customFormat="1" x14ac:dyDescent="0.25">
      <c r="A898" s="1" t="str" cm="1">
        <f t="array" ref="A898">_xlfn.IFS(AG898&gt;=70,"70 and Older",AND(AG898&gt;=60,AG898&lt;70),"60-69",AND(AG898&gt;=50,AG898&lt;60),"50-59",AND(AG898&gt;=40,AG898&lt;50),"40-49",AND(AG898&gt;=30,AG898&lt;40),"30-39",AND(AG898&gt;=20,AG898&lt;30),"20-29")</f>
        <v>60-69</v>
      </c>
      <c r="B898" s="1" t="str" cm="1">
        <f t="array" ref="B898">_xlfn.IFS(AO898=1,$AO$1,AP898=1,$AP$1,AQ898=1,$AQ$1,AR898=1,$AR$1,AS898=1,$AS$1)</f>
        <v>Graduation</v>
      </c>
      <c r="C898" s="1" t="str" cm="1">
        <f t="array" ref="C898">_xlfn.IFS(AJ898=1,$AJ$1,AK898=1,$AK$1,AL898=1,$AL$1,AM898=1,$AM$1,AN898=1,$AN$1)</f>
        <v>Widow</v>
      </c>
      <c r="D898" s="1">
        <v>0</v>
      </c>
      <c r="E898" s="1">
        <v>1</v>
      </c>
      <c r="F898" s="1" t="str" cm="1">
        <f t="array" ref="F898">_xlfn.IFS(AV898&lt;43783,"1.Low Income",AND(AV898&gt;=43783,AV898&lt;=64856),"2.Mid Income",AV898&gt;64856,"3.High Income")</f>
        <v>2.Mid Income</v>
      </c>
      <c r="G898" s="1" t="str" cm="1">
        <f t="array" ref="G898">_xlfn.IFS(AU898&lt;=30,"&lt;1 month",AND(AU898&gt;30,AU898&lt;=60),"1-2months",AU898&gt;60,"2months +")</f>
        <v>2months +</v>
      </c>
      <c r="H898" s="1" t="str" cm="1">
        <f t="array" ref="H898">_xlfn.IFS(AT898&lt;5,"&lt;5times",AND(AT898&gt;=5,AT898&lt;=10),"05-10times",AND(AT898&gt;=11,AT898&lt;=15),"11-15times",AT898&gt;=16,"16times or more")</f>
        <v>05-10times</v>
      </c>
      <c r="I898" s="1" t="s">
        <v>99</v>
      </c>
      <c r="J898" s="1" t="str">
        <f t="shared" si="27"/>
        <v>6-7 years</v>
      </c>
      <c r="K898" s="2">
        <v>673</v>
      </c>
      <c r="L898" s="2">
        <v>0</v>
      </c>
      <c r="M898" s="2">
        <v>199</v>
      </c>
      <c r="N898" s="2">
        <v>37</v>
      </c>
      <c r="O898" s="2">
        <v>47</v>
      </c>
      <c r="P898" s="2">
        <v>26</v>
      </c>
      <c r="Q898" s="8">
        <v>0</v>
      </c>
      <c r="R898" s="8">
        <v>0</v>
      </c>
      <c r="S898" s="8">
        <v>1</v>
      </c>
      <c r="T898" s="8">
        <v>0</v>
      </c>
      <c r="U898" s="8">
        <v>0</v>
      </c>
      <c r="V898" s="8">
        <v>0</v>
      </c>
      <c r="W898" s="6">
        <v>2</v>
      </c>
      <c r="X898" s="6">
        <v>6</v>
      </c>
      <c r="Y898" s="6">
        <v>3</v>
      </c>
      <c r="Z898" s="6">
        <v>5</v>
      </c>
      <c r="AB898" s="1">
        <v>551</v>
      </c>
      <c r="AC898" s="1">
        <v>487</v>
      </c>
      <c r="AD898" s="1">
        <v>0</v>
      </c>
      <c r="AE898" s="1">
        <v>3</v>
      </c>
      <c r="AF898" s="1">
        <v>11</v>
      </c>
      <c r="AG898" s="1">
        <v>65</v>
      </c>
      <c r="AH898" s="1">
        <v>2551</v>
      </c>
      <c r="AI898" s="11">
        <f t="shared" ref="AI898:AI961" si="28">AH898/365</f>
        <v>6.9890410958904106</v>
      </c>
      <c r="AJ898" s="1">
        <v>0</v>
      </c>
      <c r="AK898" s="1">
        <v>0</v>
      </c>
      <c r="AL898" s="1">
        <v>0</v>
      </c>
      <c r="AM898" s="1">
        <v>0</v>
      </c>
      <c r="AN898" s="1">
        <v>1</v>
      </c>
      <c r="AO898" s="1">
        <v>0</v>
      </c>
      <c r="AP898" s="1">
        <v>0</v>
      </c>
      <c r="AQ898" s="1">
        <v>1</v>
      </c>
      <c r="AR898" s="1">
        <v>0</v>
      </c>
      <c r="AS898" s="1">
        <v>0</v>
      </c>
      <c r="AT898" s="1">
        <v>7</v>
      </c>
      <c r="AU898" s="1">
        <v>76</v>
      </c>
      <c r="AV898" s="1">
        <v>45759</v>
      </c>
    </row>
    <row r="899" spans="1:48" s="1" customFormat="1" x14ac:dyDescent="0.25">
      <c r="A899" s="1" t="str" cm="1">
        <f t="array" ref="A899">_xlfn.IFS(AG899&gt;=70,"70 and Older",AND(AG899&gt;=60,AG899&lt;70),"60-69",AND(AG899&gt;=50,AG899&lt;60),"50-59",AND(AG899&gt;=40,AG899&lt;50),"40-49",AND(AG899&gt;=30,AG899&lt;40),"30-39",AND(AG899&gt;=20,AG899&lt;30),"20-29")</f>
        <v>30-39</v>
      </c>
      <c r="B899" s="1" t="str" cm="1">
        <f t="array" ref="B899">_xlfn.IFS(AO899=1,$AO$1,AP899=1,$AP$1,AQ899=1,$AQ$1,AR899=1,$AR$1,AS899=1,$AS$1)</f>
        <v>PhD</v>
      </c>
      <c r="C899" s="1" t="str" cm="1">
        <f t="array" ref="C899">_xlfn.IFS(AJ899=1,$AJ$1,AK899=1,$AK$1,AL899=1,$AL$1,AM899=1,$AM$1,AN899=1,$AN$1)</f>
        <v>Single</v>
      </c>
      <c r="D899" s="1">
        <v>0</v>
      </c>
      <c r="E899" s="1">
        <v>0</v>
      </c>
      <c r="F899" s="1" t="str" cm="1">
        <f t="array" ref="F899">_xlfn.IFS(AV899&lt;43783,"1.Low Income",AND(AV899&gt;=43783,AV899&lt;=64856),"2.Mid Income",AV899&gt;64856,"3.High Income")</f>
        <v>2.Mid Income</v>
      </c>
      <c r="G899" s="1" t="str" cm="1">
        <f t="array" ref="G899">_xlfn.IFS(AU899&lt;=30,"&lt;1 month",AND(AU899&gt;30,AU899&lt;=60),"1-2months",AU899&gt;60,"2months +")</f>
        <v>1-2months</v>
      </c>
      <c r="H899" s="1" t="str" cm="1">
        <f t="array" ref="H899">_xlfn.IFS(AT899&lt;5,"&lt;5times",AND(AT899&gt;=5,AT899&lt;=10),"05-10times",AND(AT899&gt;=11,AT899&lt;=15),"11-15times",AT899&gt;=16,"16times or more")</f>
        <v>05-10times</v>
      </c>
      <c r="I899" s="1" t="s">
        <v>99</v>
      </c>
      <c r="J899" s="1" t="str">
        <f t="shared" ref="J899:J962" si="29">IF(AI899&gt;7,"7-8 years",IF(AND(AI899&gt;6,AI899&lt;=7),"6-7 years",IF(AI899&lt;=6,"4-6 years","invalid")))</f>
        <v>6-7 years</v>
      </c>
      <c r="K899" s="2">
        <v>584</v>
      </c>
      <c r="L899" s="2">
        <v>100</v>
      </c>
      <c r="M899" s="2">
        <v>835</v>
      </c>
      <c r="N899" s="2">
        <v>65</v>
      </c>
      <c r="O899" s="2">
        <v>83</v>
      </c>
      <c r="P899" s="2">
        <v>35</v>
      </c>
      <c r="Q899" s="8">
        <v>0</v>
      </c>
      <c r="R899" s="8">
        <v>0</v>
      </c>
      <c r="S899" s="8">
        <v>1</v>
      </c>
      <c r="T899" s="8">
        <v>0</v>
      </c>
      <c r="U899" s="8">
        <v>0</v>
      </c>
      <c r="V899" s="8">
        <v>1</v>
      </c>
      <c r="W899" s="6">
        <v>1</v>
      </c>
      <c r="X899" s="6">
        <v>5</v>
      </c>
      <c r="Y899" s="6">
        <v>5</v>
      </c>
      <c r="Z899" s="6">
        <v>5</v>
      </c>
      <c r="AB899" s="1">
        <v>1868</v>
      </c>
      <c r="AC899" s="1">
        <v>1813</v>
      </c>
      <c r="AD899" s="1">
        <v>0</v>
      </c>
      <c r="AE899" s="1">
        <v>3</v>
      </c>
      <c r="AF899" s="1">
        <v>11</v>
      </c>
      <c r="AG899" s="1">
        <v>37</v>
      </c>
      <c r="AH899" s="1">
        <v>2550</v>
      </c>
      <c r="AI899" s="11">
        <f t="shared" si="28"/>
        <v>6.9863013698630141</v>
      </c>
      <c r="AJ899" s="1">
        <v>0</v>
      </c>
      <c r="AK899" s="1">
        <v>0</v>
      </c>
      <c r="AL899" s="1">
        <v>1</v>
      </c>
      <c r="AM899" s="1">
        <v>0</v>
      </c>
      <c r="AN899" s="1">
        <v>0</v>
      </c>
      <c r="AO899" s="1">
        <v>0</v>
      </c>
      <c r="AP899" s="1">
        <v>0</v>
      </c>
      <c r="AQ899" s="1">
        <v>0</v>
      </c>
      <c r="AR899" s="1">
        <v>0</v>
      </c>
      <c r="AS899" s="1">
        <v>1</v>
      </c>
      <c r="AT899" s="1">
        <v>6</v>
      </c>
      <c r="AU899" s="1">
        <v>44</v>
      </c>
      <c r="AV899" s="1">
        <v>53230</v>
      </c>
    </row>
    <row r="900" spans="1:48" s="1" customFormat="1" x14ac:dyDescent="0.25">
      <c r="A900" s="1" t="str" cm="1">
        <f t="array" ref="A900">_xlfn.IFS(AG900&gt;=70,"70 and Older",AND(AG900&gt;=60,AG900&lt;70),"60-69",AND(AG900&gt;=50,AG900&lt;60),"50-59",AND(AG900&gt;=40,AG900&lt;50),"40-49",AND(AG900&gt;=30,AG900&lt;40),"30-39",AND(AG900&gt;=20,AG900&lt;30),"20-29")</f>
        <v>40-49</v>
      </c>
      <c r="B900" s="1" t="str" cm="1">
        <f t="array" ref="B900">_xlfn.IFS(AO900=1,$AO$1,AP900=1,$AP$1,AQ900=1,$AQ$1,AR900=1,$AR$1,AS900=1,$AS$1)</f>
        <v>Graduation</v>
      </c>
      <c r="C900" s="1" t="str" cm="1">
        <f t="array" ref="C900">_xlfn.IFS(AJ900=1,$AJ$1,AK900=1,$AK$1,AL900=1,$AL$1,AM900=1,$AM$1,AN900=1,$AN$1)</f>
        <v>Single</v>
      </c>
      <c r="D900" s="1">
        <v>0</v>
      </c>
      <c r="E900" s="1">
        <v>0</v>
      </c>
      <c r="F900" s="1" t="str" cm="1">
        <f t="array" ref="F900">_xlfn.IFS(AV900&lt;43783,"1.Low Income",AND(AV900&gt;=43783,AV900&lt;=64856),"2.Mid Income",AV900&gt;64856,"3.High Income")</f>
        <v>2.Mid Income</v>
      </c>
      <c r="G900" s="1" t="str" cm="1">
        <f t="array" ref="G900">_xlfn.IFS(AU900&lt;=30,"&lt;1 month",AND(AU900&gt;30,AU900&lt;=60),"1-2months",AU900&gt;60,"2months +")</f>
        <v>2months +</v>
      </c>
      <c r="H900" s="1" t="str" cm="1">
        <f t="array" ref="H900">_xlfn.IFS(AT900&lt;5,"&lt;5times",AND(AT900&gt;=5,AT900&lt;=10),"05-10times",AND(AT900&gt;=11,AT900&lt;=15),"11-15times",AT900&gt;=16,"16times or more")</f>
        <v>05-10times</v>
      </c>
      <c r="I900" s="1" t="s">
        <v>99</v>
      </c>
      <c r="J900" s="1" t="str">
        <f t="shared" si="29"/>
        <v>6-7 years</v>
      </c>
      <c r="K900" s="2">
        <v>1076</v>
      </c>
      <c r="L900" s="2">
        <v>16</v>
      </c>
      <c r="M900" s="2">
        <v>417</v>
      </c>
      <c r="N900" s="2">
        <v>42</v>
      </c>
      <c r="O900" s="2">
        <v>48</v>
      </c>
      <c r="P900" s="2">
        <v>16</v>
      </c>
      <c r="Q900" s="8">
        <v>0</v>
      </c>
      <c r="R900" s="8">
        <v>0</v>
      </c>
      <c r="S900" s="8">
        <v>0</v>
      </c>
      <c r="T900" s="8">
        <v>1</v>
      </c>
      <c r="U900" s="8">
        <v>1</v>
      </c>
      <c r="V900" s="8">
        <v>0</v>
      </c>
      <c r="W900" s="6">
        <v>1</v>
      </c>
      <c r="X900" s="6">
        <v>8</v>
      </c>
      <c r="Y900" s="6">
        <v>10</v>
      </c>
      <c r="Z900" s="6">
        <v>6</v>
      </c>
      <c r="AB900" s="1">
        <v>1047</v>
      </c>
      <c r="AC900" s="1">
        <v>857</v>
      </c>
      <c r="AD900" s="1">
        <v>0</v>
      </c>
      <c r="AE900" s="1">
        <v>3</v>
      </c>
      <c r="AF900" s="1">
        <v>11</v>
      </c>
      <c r="AG900" s="1">
        <v>45</v>
      </c>
      <c r="AH900" s="1">
        <v>2550</v>
      </c>
      <c r="AI900" s="11">
        <f t="shared" si="28"/>
        <v>6.9863013698630141</v>
      </c>
      <c r="AJ900" s="1">
        <v>0</v>
      </c>
      <c r="AK900" s="1">
        <v>0</v>
      </c>
      <c r="AL900" s="1">
        <v>1</v>
      </c>
      <c r="AM900" s="1">
        <v>0</v>
      </c>
      <c r="AN900" s="1">
        <v>0</v>
      </c>
      <c r="AO900" s="1">
        <v>0</v>
      </c>
      <c r="AP900" s="1">
        <v>0</v>
      </c>
      <c r="AQ900" s="1">
        <v>1</v>
      </c>
      <c r="AR900" s="1">
        <v>0</v>
      </c>
      <c r="AS900" s="1">
        <v>0</v>
      </c>
      <c r="AT900" s="1">
        <v>6</v>
      </c>
      <c r="AU900" s="1">
        <v>79</v>
      </c>
      <c r="AV900" s="1">
        <v>50127</v>
      </c>
    </row>
    <row r="901" spans="1:48" s="1" customFormat="1" x14ac:dyDescent="0.25">
      <c r="A901" s="1" t="str" cm="1">
        <f t="array" ref="A901">_xlfn.IFS(AG901&gt;=70,"70 and Older",AND(AG901&gt;=60,AG901&lt;70),"60-69",AND(AG901&gt;=50,AG901&lt;60),"50-59",AND(AG901&gt;=40,AG901&lt;50),"40-49",AND(AG901&gt;=30,AG901&lt;40),"30-39",AND(AG901&gt;=20,AG901&lt;30),"20-29")</f>
        <v>70 and Older</v>
      </c>
      <c r="B901" s="1" t="str" cm="1">
        <f t="array" ref="B901">_xlfn.IFS(AO901=1,$AO$1,AP901=1,$AP$1,AQ901=1,$AQ$1,AR901=1,$AR$1,AS901=1,$AS$1)</f>
        <v>2nd Cycle</v>
      </c>
      <c r="C901" s="1" t="str" cm="1">
        <f t="array" ref="C901">_xlfn.IFS(AJ901=1,$AJ$1,AK901=1,$AK$1,AL901=1,$AL$1,AM901=1,$AM$1,AN901=1,$AN$1)</f>
        <v>Widow</v>
      </c>
      <c r="D901" s="1">
        <v>0</v>
      </c>
      <c r="E901" s="1">
        <v>0</v>
      </c>
      <c r="F901" s="1" t="str" cm="1">
        <f t="array" ref="F901">_xlfn.IFS(AV901&lt;43783,"1.Low Income",AND(AV901&gt;=43783,AV901&lt;=64856),"2.Mid Income",AV901&gt;64856,"3.High Income")</f>
        <v>2.Mid Income</v>
      </c>
      <c r="G901" s="1" t="str" cm="1">
        <f t="array" ref="G901">_xlfn.IFS(AU901&lt;=30,"&lt;1 month",AND(AU901&gt;30,AU901&lt;=60),"1-2months",AU901&gt;60,"2months +")</f>
        <v>1-2months</v>
      </c>
      <c r="H901" s="1" t="str" cm="1">
        <f t="array" ref="H901">_xlfn.IFS(AT901&lt;5,"&lt;5times",AND(AT901&gt;=5,AT901&lt;=10),"05-10times",AND(AT901&gt;=11,AT901&lt;=15),"11-15times",AT901&gt;=16,"16times or more")</f>
        <v>05-10times</v>
      </c>
      <c r="I901" s="1" t="s">
        <v>99</v>
      </c>
      <c r="J901" s="1" t="str">
        <f t="shared" si="29"/>
        <v>6-7 years</v>
      </c>
      <c r="K901" s="2">
        <v>236</v>
      </c>
      <c r="L901" s="2">
        <v>106</v>
      </c>
      <c r="M901" s="2">
        <v>189</v>
      </c>
      <c r="N901" s="2">
        <v>23</v>
      </c>
      <c r="O901" s="2">
        <v>41</v>
      </c>
      <c r="P901" s="2">
        <v>130</v>
      </c>
      <c r="Q901" s="8">
        <v>0</v>
      </c>
      <c r="R901" s="8">
        <v>0</v>
      </c>
      <c r="S901" s="8">
        <v>0</v>
      </c>
      <c r="T901" s="8">
        <v>0</v>
      </c>
      <c r="U901" s="8">
        <v>0</v>
      </c>
      <c r="V901" s="8">
        <v>0</v>
      </c>
      <c r="W901" s="6">
        <v>1</v>
      </c>
      <c r="X901" s="6">
        <v>7</v>
      </c>
      <c r="Y901" s="6">
        <v>2</v>
      </c>
      <c r="Z901" s="6">
        <v>9</v>
      </c>
      <c r="AB901" s="1">
        <v>1492</v>
      </c>
      <c r="AC901" s="1">
        <v>1419</v>
      </c>
      <c r="AD901" s="1">
        <v>1</v>
      </c>
      <c r="AE901" s="1">
        <v>3</v>
      </c>
      <c r="AF901" s="1">
        <v>11</v>
      </c>
      <c r="AG901" s="1">
        <v>71</v>
      </c>
      <c r="AH901" s="1">
        <v>2550</v>
      </c>
      <c r="AI901" s="11">
        <f t="shared" si="28"/>
        <v>6.9863013698630141</v>
      </c>
      <c r="AJ901" s="1">
        <v>0</v>
      </c>
      <c r="AK901" s="1">
        <v>0</v>
      </c>
      <c r="AL901" s="1">
        <v>0</v>
      </c>
      <c r="AM901" s="1">
        <v>0</v>
      </c>
      <c r="AN901" s="1">
        <v>1</v>
      </c>
      <c r="AO901" s="1">
        <v>1</v>
      </c>
      <c r="AP901" s="1">
        <v>0</v>
      </c>
      <c r="AQ901" s="1">
        <v>0</v>
      </c>
      <c r="AR901" s="1">
        <v>0</v>
      </c>
      <c r="AS901" s="1">
        <v>0</v>
      </c>
      <c r="AT901" s="1">
        <v>6</v>
      </c>
      <c r="AU901" s="1">
        <v>34</v>
      </c>
      <c r="AV901" s="1">
        <v>46524</v>
      </c>
    </row>
    <row r="902" spans="1:48" s="1" customFormat="1" x14ac:dyDescent="0.25">
      <c r="A902" s="1" t="str" cm="1">
        <f t="array" ref="A902">_xlfn.IFS(AG902&gt;=70,"70 and Older",AND(AG902&gt;=60,AG902&lt;70),"60-69",AND(AG902&gt;=50,AG902&lt;60),"50-59",AND(AG902&gt;=40,AG902&lt;50),"40-49",AND(AG902&gt;=30,AG902&lt;40),"30-39",AND(AG902&gt;=20,AG902&lt;30),"20-29")</f>
        <v>60-69</v>
      </c>
      <c r="B902" s="1" t="str" cm="1">
        <f t="array" ref="B902">_xlfn.IFS(AO902=1,$AO$1,AP902=1,$AP$1,AQ902=1,$AQ$1,AR902=1,$AR$1,AS902=1,$AS$1)</f>
        <v>2nd Cycle</v>
      </c>
      <c r="C902" s="1" t="str" cm="1">
        <f t="array" ref="C902">_xlfn.IFS(AJ902=1,$AJ$1,AK902=1,$AK$1,AL902=1,$AL$1,AM902=1,$AM$1,AN902=1,$AN$1)</f>
        <v>Married</v>
      </c>
      <c r="D902" s="1">
        <v>0</v>
      </c>
      <c r="E902" s="1">
        <v>0</v>
      </c>
      <c r="F902" s="1" t="str" cm="1">
        <f t="array" ref="F902">_xlfn.IFS(AV902&lt;43783,"1.Low Income",AND(AV902&gt;=43783,AV902&lt;=64856),"2.Mid Income",AV902&gt;64856,"3.High Income")</f>
        <v>2.Mid Income</v>
      </c>
      <c r="G902" s="1" t="str" cm="1">
        <f t="array" ref="G902">_xlfn.IFS(AU902&lt;=30,"&lt;1 month",AND(AU902&gt;30,AU902&lt;=60),"1-2months",AU902&gt;60,"2months +")</f>
        <v>2months +</v>
      </c>
      <c r="H902" s="1" t="str" cm="1">
        <f t="array" ref="H902">_xlfn.IFS(AT902&lt;5,"&lt;5times",AND(AT902&gt;=5,AT902&lt;=10),"05-10times",AND(AT902&gt;=11,AT902&lt;=15),"11-15times",AT902&gt;=16,"16times or more")</f>
        <v>05-10times</v>
      </c>
      <c r="I902" s="1" t="s">
        <v>99</v>
      </c>
      <c r="J902" s="1" t="str">
        <f t="shared" si="29"/>
        <v>6-7 years</v>
      </c>
      <c r="K902" s="2">
        <v>354</v>
      </c>
      <c r="L902" s="2">
        <v>21</v>
      </c>
      <c r="M902" s="2">
        <v>311</v>
      </c>
      <c r="N902" s="2">
        <v>167</v>
      </c>
      <c r="O902" s="2">
        <v>75</v>
      </c>
      <c r="P902" s="2">
        <v>32</v>
      </c>
      <c r="Q902" s="8">
        <v>0</v>
      </c>
      <c r="R902" s="8">
        <v>0</v>
      </c>
      <c r="S902" s="8">
        <v>0</v>
      </c>
      <c r="T902" s="8">
        <v>0</v>
      </c>
      <c r="U902" s="8">
        <v>0</v>
      </c>
      <c r="V902" s="8">
        <v>0</v>
      </c>
      <c r="W902" s="6">
        <v>1</v>
      </c>
      <c r="X902" s="6">
        <v>9</v>
      </c>
      <c r="Y902" s="6">
        <v>3</v>
      </c>
      <c r="Z902" s="6">
        <v>4</v>
      </c>
      <c r="AB902" s="1">
        <v>874</v>
      </c>
      <c r="AC902" s="1">
        <v>767</v>
      </c>
      <c r="AD902" s="1">
        <v>1</v>
      </c>
      <c r="AE902" s="1">
        <v>3</v>
      </c>
      <c r="AF902" s="1">
        <v>11</v>
      </c>
      <c r="AG902" s="1">
        <v>65</v>
      </c>
      <c r="AH902" s="1">
        <v>2550</v>
      </c>
      <c r="AI902" s="11">
        <f t="shared" si="28"/>
        <v>6.9863013698630141</v>
      </c>
      <c r="AJ902" s="1">
        <v>0</v>
      </c>
      <c r="AK902" s="1">
        <v>1</v>
      </c>
      <c r="AL902" s="1">
        <v>0</v>
      </c>
      <c r="AM902" s="1">
        <v>0</v>
      </c>
      <c r="AN902" s="1">
        <v>0</v>
      </c>
      <c r="AO902" s="1">
        <v>1</v>
      </c>
      <c r="AP902" s="1">
        <v>0</v>
      </c>
      <c r="AQ902" s="1">
        <v>0</v>
      </c>
      <c r="AR902" s="1">
        <v>0</v>
      </c>
      <c r="AS902" s="1">
        <v>0</v>
      </c>
      <c r="AT902" s="1">
        <v>6</v>
      </c>
      <c r="AU902" s="1">
        <v>64</v>
      </c>
      <c r="AV902" s="1">
        <v>46423</v>
      </c>
    </row>
    <row r="903" spans="1:48" s="1" customFormat="1" x14ac:dyDescent="0.25">
      <c r="A903" s="1" t="str" cm="1">
        <f t="array" ref="A903">_xlfn.IFS(AG903&gt;=70,"70 and Older",AND(AG903&gt;=60,AG903&lt;70),"60-69",AND(AG903&gt;=50,AG903&lt;60),"50-59",AND(AG903&gt;=40,AG903&lt;50),"40-49",AND(AG903&gt;=30,AG903&lt;40),"30-39",AND(AG903&gt;=20,AG903&lt;30),"20-29")</f>
        <v>60-69</v>
      </c>
      <c r="B903" s="1" t="str" cm="1">
        <f t="array" ref="B903">_xlfn.IFS(AO903=1,$AO$1,AP903=1,$AP$1,AQ903=1,$AQ$1,AR903=1,$AR$1,AS903=1,$AS$1)</f>
        <v>Master</v>
      </c>
      <c r="C903" s="1" t="str" cm="1">
        <f t="array" ref="C903">_xlfn.IFS(AJ903=1,$AJ$1,AK903=1,$AK$1,AL903=1,$AL$1,AM903=1,$AM$1,AN903=1,$AN$1)</f>
        <v>Widow</v>
      </c>
      <c r="D903" s="1">
        <v>0</v>
      </c>
      <c r="E903" s="1">
        <v>0</v>
      </c>
      <c r="F903" s="1" t="str" cm="1">
        <f t="array" ref="F903">_xlfn.IFS(AV903&lt;43783,"1.Low Income",AND(AV903&gt;=43783,AV903&lt;=64856),"2.Mid Income",AV903&gt;64856,"3.High Income")</f>
        <v>2.Mid Income</v>
      </c>
      <c r="G903" s="1" t="str" cm="1">
        <f t="array" ref="G903">_xlfn.IFS(AU903&lt;=30,"&lt;1 month",AND(AU903&gt;30,AU903&lt;=60),"1-2months",AU903&gt;60,"2months +")</f>
        <v>1-2months</v>
      </c>
      <c r="H903" s="1" t="str" cm="1">
        <f t="array" ref="H903">_xlfn.IFS(AT903&lt;5,"&lt;5times",AND(AT903&gt;=5,AT903&lt;=10),"05-10times",AND(AT903&gt;=11,AT903&lt;=15),"11-15times",AT903&gt;=16,"16times or more")</f>
        <v>05-10times</v>
      </c>
      <c r="I903" s="1" t="s">
        <v>99</v>
      </c>
      <c r="J903" s="1" t="str">
        <f t="shared" si="29"/>
        <v>6-7 years</v>
      </c>
      <c r="K903" s="2">
        <v>387</v>
      </c>
      <c r="L903" s="2">
        <v>20</v>
      </c>
      <c r="M903" s="2">
        <v>713</v>
      </c>
      <c r="N903" s="2">
        <v>38</v>
      </c>
      <c r="O903" s="2">
        <v>54</v>
      </c>
      <c r="P903" s="2">
        <v>163</v>
      </c>
      <c r="Q903" s="8">
        <v>0</v>
      </c>
      <c r="R903" s="8">
        <v>0</v>
      </c>
      <c r="S903" s="8">
        <v>0</v>
      </c>
      <c r="T903" s="8">
        <v>0</v>
      </c>
      <c r="U903" s="8">
        <v>0</v>
      </c>
      <c r="V903" s="8">
        <v>0</v>
      </c>
      <c r="W903" s="6">
        <v>1</v>
      </c>
      <c r="X903" s="6">
        <v>9</v>
      </c>
      <c r="Y903" s="6">
        <v>11</v>
      </c>
      <c r="Z903" s="6">
        <v>11</v>
      </c>
      <c r="AB903" s="1">
        <v>952</v>
      </c>
      <c r="AC903" s="1">
        <v>880</v>
      </c>
      <c r="AD903" s="1">
        <v>3</v>
      </c>
      <c r="AE903" s="1">
        <v>3</v>
      </c>
      <c r="AF903" s="1">
        <v>11</v>
      </c>
      <c r="AG903" s="1">
        <v>67</v>
      </c>
      <c r="AH903" s="1">
        <v>2550</v>
      </c>
      <c r="AI903" s="11">
        <f t="shared" si="28"/>
        <v>6.9863013698630141</v>
      </c>
      <c r="AJ903" s="1">
        <v>0</v>
      </c>
      <c r="AK903" s="1">
        <v>0</v>
      </c>
      <c r="AL903" s="1">
        <v>0</v>
      </c>
      <c r="AM903" s="1">
        <v>0</v>
      </c>
      <c r="AN903" s="1">
        <v>1</v>
      </c>
      <c r="AO903" s="1">
        <v>0</v>
      </c>
      <c r="AP903" s="1">
        <v>0</v>
      </c>
      <c r="AQ903" s="1">
        <v>0</v>
      </c>
      <c r="AR903" s="1">
        <v>1</v>
      </c>
      <c r="AS903" s="1">
        <v>0</v>
      </c>
      <c r="AT903" s="1">
        <v>7</v>
      </c>
      <c r="AU903" s="1">
        <v>32</v>
      </c>
      <c r="AV903" s="1">
        <v>44322</v>
      </c>
    </row>
    <row r="904" spans="1:48" s="1" customFormat="1" x14ac:dyDescent="0.25">
      <c r="A904" s="1" t="str" cm="1">
        <f t="array" ref="A904">_xlfn.IFS(AG904&gt;=70,"70 and Older",AND(AG904&gt;=60,AG904&lt;70),"60-69",AND(AG904&gt;=50,AG904&lt;60),"50-59",AND(AG904&gt;=40,AG904&lt;50),"40-49",AND(AG904&gt;=30,AG904&lt;40),"30-39",AND(AG904&gt;=20,AG904&lt;30),"20-29")</f>
        <v>60-69</v>
      </c>
      <c r="B904" s="1" t="str" cm="1">
        <f t="array" ref="B904">_xlfn.IFS(AO904=1,$AO$1,AP904=1,$AP$1,AQ904=1,$AQ$1,AR904=1,$AR$1,AS904=1,$AS$1)</f>
        <v>2nd Cycle</v>
      </c>
      <c r="C904" s="1" t="str" cm="1">
        <f t="array" ref="C904">_xlfn.IFS(AJ904=1,$AJ$1,AK904=1,$AK$1,AL904=1,$AL$1,AM904=1,$AM$1,AN904=1,$AN$1)</f>
        <v>Married</v>
      </c>
      <c r="D904" s="1">
        <v>0</v>
      </c>
      <c r="E904" s="1">
        <v>1</v>
      </c>
      <c r="F904" s="1" t="str" cm="1">
        <f t="array" ref="F904">_xlfn.IFS(AV904&lt;43783,"1.Low Income",AND(AV904&gt;=43783,AV904&lt;=64856),"2.Mid Income",AV904&gt;64856,"3.High Income")</f>
        <v>2.Mid Income</v>
      </c>
      <c r="G904" s="1" t="str" cm="1">
        <f t="array" ref="G904">_xlfn.IFS(AU904&lt;=30,"&lt;1 month",AND(AU904&gt;30,AU904&lt;=60),"1-2months",AU904&gt;60,"2months +")</f>
        <v>&lt;1 month</v>
      </c>
      <c r="H904" s="1" t="str" cm="1">
        <f t="array" ref="H904">_xlfn.IFS(AT904&lt;5,"&lt;5times",AND(AT904&gt;=5,AT904&lt;=10),"05-10times",AND(AT904&gt;=11,AT904&lt;=15),"11-15times",AT904&gt;=16,"16times or more")</f>
        <v>05-10times</v>
      </c>
      <c r="I904" s="1" t="s">
        <v>99</v>
      </c>
      <c r="J904" s="1" t="str">
        <f t="shared" si="29"/>
        <v>6-7 years</v>
      </c>
      <c r="K904" s="2">
        <v>931</v>
      </c>
      <c r="L904" s="2">
        <v>56</v>
      </c>
      <c r="M904" s="2">
        <v>253</v>
      </c>
      <c r="N904" s="2">
        <v>91</v>
      </c>
      <c r="O904" s="2">
        <v>98</v>
      </c>
      <c r="P904" s="2">
        <v>14</v>
      </c>
      <c r="Q904" s="8">
        <v>0</v>
      </c>
      <c r="R904" s="8">
        <v>0</v>
      </c>
      <c r="S904" s="8">
        <v>0</v>
      </c>
      <c r="T904" s="8">
        <v>0</v>
      </c>
      <c r="U904" s="8">
        <v>0</v>
      </c>
      <c r="V904" s="8">
        <v>0</v>
      </c>
      <c r="W904" s="6">
        <v>4</v>
      </c>
      <c r="X904" s="6">
        <v>9</v>
      </c>
      <c r="Y904" s="6">
        <v>5</v>
      </c>
      <c r="Z904" s="6">
        <v>7</v>
      </c>
      <c r="AB904" s="1">
        <v>874</v>
      </c>
      <c r="AC904" s="1">
        <v>767</v>
      </c>
      <c r="AD904" s="1">
        <v>1</v>
      </c>
      <c r="AE904" s="1">
        <v>3</v>
      </c>
      <c r="AF904" s="1">
        <v>11</v>
      </c>
      <c r="AG904" s="1">
        <v>65</v>
      </c>
      <c r="AH904" s="1">
        <v>2550</v>
      </c>
      <c r="AI904" s="11">
        <f t="shared" si="28"/>
        <v>6.9863013698630141</v>
      </c>
      <c r="AJ904" s="1">
        <v>0</v>
      </c>
      <c r="AK904" s="1">
        <v>1</v>
      </c>
      <c r="AL904" s="1">
        <v>0</v>
      </c>
      <c r="AM904" s="1">
        <v>0</v>
      </c>
      <c r="AN904" s="1">
        <v>0</v>
      </c>
      <c r="AO904" s="1">
        <v>1</v>
      </c>
      <c r="AP904" s="1">
        <v>0</v>
      </c>
      <c r="AQ904" s="1">
        <v>0</v>
      </c>
      <c r="AR904" s="1">
        <v>0</v>
      </c>
      <c r="AS904" s="1">
        <v>0</v>
      </c>
      <c r="AT904" s="1">
        <v>7</v>
      </c>
      <c r="AU904" s="1">
        <v>2</v>
      </c>
      <c r="AV904" s="1">
        <v>43815</v>
      </c>
    </row>
    <row r="905" spans="1:48" s="1" customFormat="1" x14ac:dyDescent="0.25">
      <c r="A905" s="1" t="str" cm="1">
        <f t="array" ref="A905">_xlfn.IFS(AG905&gt;=70,"70 and Older",AND(AG905&gt;=60,AG905&lt;70),"60-69",AND(AG905&gt;=50,AG905&lt;60),"50-59",AND(AG905&gt;=40,AG905&lt;50),"40-49",AND(AG905&gt;=30,AG905&lt;40),"30-39",AND(AG905&gt;=20,AG905&lt;30),"20-29")</f>
        <v>60-69</v>
      </c>
      <c r="B905" s="1" t="str" cm="1">
        <f t="array" ref="B905">_xlfn.IFS(AO905=1,$AO$1,AP905=1,$AP$1,AQ905=1,$AQ$1,AR905=1,$AR$1,AS905=1,$AS$1)</f>
        <v>Graduation</v>
      </c>
      <c r="C905" s="1" t="str" cm="1">
        <f t="array" ref="C905">_xlfn.IFS(AJ905=1,$AJ$1,AK905=1,$AK$1,AL905=1,$AL$1,AM905=1,$AM$1,AN905=1,$AN$1)</f>
        <v>Single</v>
      </c>
      <c r="D905" s="1">
        <v>0</v>
      </c>
      <c r="E905" s="1">
        <v>1</v>
      </c>
      <c r="F905" s="1" t="str" cm="1">
        <f t="array" ref="F905">_xlfn.IFS(AV905&lt;43783,"1.Low Income",AND(AV905&gt;=43783,AV905&lt;=64856),"2.Mid Income",AV905&gt;64856,"3.High Income")</f>
        <v>2.Mid Income</v>
      </c>
      <c r="G905" s="1" t="str" cm="1">
        <f t="array" ref="G905">_xlfn.IFS(AU905&lt;=30,"&lt;1 month",AND(AU905&gt;30,AU905&lt;=60),"1-2months",AU905&gt;60,"2months +")</f>
        <v>&lt;1 month</v>
      </c>
      <c r="H905" s="1" t="str" cm="1">
        <f t="array" ref="H905">_xlfn.IFS(AT905&lt;5,"&lt;5times",AND(AT905&gt;=5,AT905&lt;=10),"05-10times",AND(AT905&gt;=11,AT905&lt;=15),"11-15times",AT905&gt;=16,"16times or more")</f>
        <v>05-10times</v>
      </c>
      <c r="I905" s="1" t="s">
        <v>99</v>
      </c>
      <c r="J905" s="1" t="str">
        <f t="shared" si="29"/>
        <v>6-7 years</v>
      </c>
      <c r="K905" s="2">
        <v>217</v>
      </c>
      <c r="L905" s="2">
        <v>38</v>
      </c>
      <c r="M905" s="2">
        <v>350</v>
      </c>
      <c r="N905" s="2">
        <v>111</v>
      </c>
      <c r="O905" s="2">
        <v>85</v>
      </c>
      <c r="P905" s="2">
        <v>15</v>
      </c>
      <c r="Q905" s="8">
        <v>0</v>
      </c>
      <c r="R905" s="8">
        <v>0</v>
      </c>
      <c r="S905" s="8">
        <v>0</v>
      </c>
      <c r="T905" s="8">
        <v>0</v>
      </c>
      <c r="U905" s="8">
        <v>0</v>
      </c>
      <c r="V905" s="8">
        <v>0</v>
      </c>
      <c r="W905" s="6">
        <v>1</v>
      </c>
      <c r="X905" s="6">
        <v>4</v>
      </c>
      <c r="Y905" s="6">
        <v>7</v>
      </c>
      <c r="Z905" s="6">
        <v>10</v>
      </c>
      <c r="AB905" s="1">
        <v>1212</v>
      </c>
      <c r="AC905" s="1">
        <v>1049</v>
      </c>
      <c r="AD905" s="1">
        <v>0</v>
      </c>
      <c r="AE905" s="1">
        <v>3</v>
      </c>
      <c r="AF905" s="1">
        <v>11</v>
      </c>
      <c r="AG905" s="1">
        <v>68</v>
      </c>
      <c r="AH905" s="1">
        <v>2549</v>
      </c>
      <c r="AI905" s="11">
        <f t="shared" si="28"/>
        <v>6.9835616438356167</v>
      </c>
      <c r="AJ905" s="1">
        <v>0</v>
      </c>
      <c r="AK905" s="1">
        <v>0</v>
      </c>
      <c r="AL905" s="1">
        <v>1</v>
      </c>
      <c r="AM905" s="1">
        <v>0</v>
      </c>
      <c r="AN905" s="1">
        <v>0</v>
      </c>
      <c r="AO905" s="1">
        <v>0</v>
      </c>
      <c r="AP905" s="1">
        <v>0</v>
      </c>
      <c r="AQ905" s="1">
        <v>1</v>
      </c>
      <c r="AR905" s="1">
        <v>0</v>
      </c>
      <c r="AS905" s="1">
        <v>0</v>
      </c>
      <c r="AT905" s="1">
        <v>6</v>
      </c>
      <c r="AU905" s="1">
        <v>25</v>
      </c>
      <c r="AV905" s="1">
        <v>55239</v>
      </c>
    </row>
    <row r="906" spans="1:48" s="1" customFormat="1" x14ac:dyDescent="0.25">
      <c r="A906" s="1" t="str" cm="1">
        <f t="array" ref="A906">_xlfn.IFS(AG906&gt;=70,"70 and Older",AND(AG906&gt;=60,AG906&lt;70),"60-69",AND(AG906&gt;=50,AG906&lt;60),"50-59",AND(AG906&gt;=40,AG906&lt;50),"40-49",AND(AG906&gt;=30,AG906&lt;40),"30-39",AND(AG906&gt;=20,AG906&lt;30),"20-29")</f>
        <v>40-49</v>
      </c>
      <c r="B906" s="1" t="str" cm="1">
        <f t="array" ref="B906">_xlfn.IFS(AO906=1,$AO$1,AP906=1,$AP$1,AQ906=1,$AQ$1,AR906=1,$AR$1,AS906=1,$AS$1)</f>
        <v>Master</v>
      </c>
      <c r="C906" s="1" t="str" cm="1">
        <f t="array" ref="C906">_xlfn.IFS(AJ906=1,$AJ$1,AK906=1,$AK$1,AL906=1,$AL$1,AM906=1,$AM$1,AN906=1,$AN$1)</f>
        <v>Married</v>
      </c>
      <c r="D906" s="1">
        <v>0</v>
      </c>
      <c r="E906" s="1">
        <v>0</v>
      </c>
      <c r="F906" s="1" t="str" cm="1">
        <f t="array" ref="F906">_xlfn.IFS(AV906&lt;43783,"1.Low Income",AND(AV906&gt;=43783,AV906&lt;=64856),"2.Mid Income",AV906&gt;64856,"3.High Income")</f>
        <v>2.Mid Income</v>
      </c>
      <c r="G906" s="1" t="str" cm="1">
        <f t="array" ref="G906">_xlfn.IFS(AU906&lt;=30,"&lt;1 month",AND(AU906&gt;30,AU906&lt;=60),"1-2months",AU906&gt;60,"2months +")</f>
        <v>1-2months</v>
      </c>
      <c r="H906" s="1" t="str" cm="1">
        <f t="array" ref="H906">_xlfn.IFS(AT906&lt;5,"&lt;5times",AND(AT906&gt;=5,AT906&lt;=10),"05-10times",AND(AT906&gt;=11,AT906&lt;=15),"11-15times",AT906&gt;=16,"16times or more")</f>
        <v>05-10times</v>
      </c>
      <c r="I906" s="1" t="s">
        <v>99</v>
      </c>
      <c r="J906" s="1" t="str">
        <f t="shared" si="29"/>
        <v>6-7 years</v>
      </c>
      <c r="K906" s="2">
        <v>938</v>
      </c>
      <c r="L906" s="2">
        <v>142</v>
      </c>
      <c r="M906" s="2">
        <v>754</v>
      </c>
      <c r="N906" s="2">
        <v>159</v>
      </c>
      <c r="O906" s="2">
        <v>81</v>
      </c>
      <c r="P906" s="2">
        <v>183</v>
      </c>
      <c r="Q906" s="8">
        <v>1</v>
      </c>
      <c r="R906" s="8">
        <v>0</v>
      </c>
      <c r="S906" s="8">
        <v>0</v>
      </c>
      <c r="T906" s="8">
        <v>1</v>
      </c>
      <c r="U906" s="8">
        <v>1</v>
      </c>
      <c r="V906" s="8">
        <v>1</v>
      </c>
      <c r="W906" s="6">
        <v>1</v>
      </c>
      <c r="X906" s="6">
        <v>5</v>
      </c>
      <c r="Y906" s="6">
        <v>10</v>
      </c>
      <c r="Z906" s="6">
        <v>6</v>
      </c>
      <c r="AB906" s="1">
        <v>1367</v>
      </c>
      <c r="AC906" s="1">
        <v>1299</v>
      </c>
      <c r="AD906" s="1">
        <v>2</v>
      </c>
      <c r="AE906" s="1">
        <v>3</v>
      </c>
      <c r="AF906" s="1">
        <v>11</v>
      </c>
      <c r="AG906" s="1">
        <v>46</v>
      </c>
      <c r="AH906" s="1">
        <v>2549</v>
      </c>
      <c r="AI906" s="11">
        <f t="shared" si="28"/>
        <v>6.9835616438356167</v>
      </c>
      <c r="AJ906" s="1">
        <v>0</v>
      </c>
      <c r="AK906" s="1">
        <v>1</v>
      </c>
      <c r="AL906" s="1">
        <v>0</v>
      </c>
      <c r="AM906" s="1">
        <v>0</v>
      </c>
      <c r="AN906" s="1">
        <v>0</v>
      </c>
      <c r="AO906" s="1">
        <v>0</v>
      </c>
      <c r="AP906" s="1">
        <v>0</v>
      </c>
      <c r="AQ906" s="1">
        <v>0</v>
      </c>
      <c r="AR906" s="1">
        <v>1</v>
      </c>
      <c r="AS906" s="1">
        <v>0</v>
      </c>
      <c r="AT906" s="1">
        <v>6</v>
      </c>
      <c r="AU906" s="1">
        <v>59</v>
      </c>
      <c r="AV906" s="1">
        <v>52914</v>
      </c>
    </row>
    <row r="907" spans="1:48" s="1" customFormat="1" x14ac:dyDescent="0.25">
      <c r="A907" s="1" t="str" cm="1">
        <f t="array" ref="A907">_xlfn.IFS(AG907&gt;=70,"70 and Older",AND(AG907&gt;=60,AG907&lt;70),"60-69",AND(AG907&gt;=50,AG907&lt;60),"50-59",AND(AG907&gt;=40,AG907&lt;50),"40-49",AND(AG907&gt;=30,AG907&lt;40),"30-39",AND(AG907&gt;=20,AG907&lt;30),"20-29")</f>
        <v>40-49</v>
      </c>
      <c r="B907" s="1" t="str" cm="1">
        <f t="array" ref="B907">_xlfn.IFS(AO907=1,$AO$1,AP907=1,$AP$1,AQ907=1,$AQ$1,AR907=1,$AR$1,AS907=1,$AS$1)</f>
        <v>Graduation</v>
      </c>
      <c r="C907" s="1" t="str" cm="1">
        <f t="array" ref="C907">_xlfn.IFS(AJ907=1,$AJ$1,AK907=1,$AK$1,AL907=1,$AL$1,AM907=1,$AM$1,AN907=1,$AN$1)</f>
        <v>Together</v>
      </c>
      <c r="D907" s="1">
        <v>0</v>
      </c>
      <c r="E907" s="1">
        <v>1</v>
      </c>
      <c r="F907" s="1" t="str" cm="1">
        <f t="array" ref="F907">_xlfn.IFS(AV907&lt;43783,"1.Low Income",AND(AV907&gt;=43783,AV907&lt;=64856),"2.Mid Income",AV907&gt;64856,"3.High Income")</f>
        <v>1.Low Income</v>
      </c>
      <c r="G907" s="1" t="str" cm="1">
        <f t="array" ref="G907">_xlfn.IFS(AU907&lt;=30,"&lt;1 month",AND(AU907&gt;30,AU907&lt;=60),"1-2months",AU907&gt;60,"2months +")</f>
        <v>2months +</v>
      </c>
      <c r="H907" s="1" t="str" cm="1">
        <f t="array" ref="H907">_xlfn.IFS(AT907&lt;5,"&lt;5times",AND(AT907&gt;=5,AT907&lt;=10),"05-10times",AND(AT907&gt;=11,AT907&lt;=15),"11-15times",AT907&gt;=16,"16times or more")</f>
        <v>05-10times</v>
      </c>
      <c r="I907" s="1" t="s">
        <v>99</v>
      </c>
      <c r="J907" s="1" t="str">
        <f t="shared" si="29"/>
        <v>6-7 years</v>
      </c>
      <c r="K907" s="2">
        <v>31</v>
      </c>
      <c r="L907" s="2">
        <v>0</v>
      </c>
      <c r="M907" s="2">
        <v>7</v>
      </c>
      <c r="N907" s="2">
        <v>2</v>
      </c>
      <c r="O907" s="2">
        <v>0</v>
      </c>
      <c r="P907" s="2">
        <v>6</v>
      </c>
      <c r="Q907" s="8">
        <v>0</v>
      </c>
      <c r="R907" s="8">
        <v>0</v>
      </c>
      <c r="S907" s="8">
        <v>0</v>
      </c>
      <c r="T907" s="8">
        <v>0</v>
      </c>
      <c r="U907" s="8">
        <v>0</v>
      </c>
      <c r="V907" s="8">
        <v>0</v>
      </c>
      <c r="W907" s="6">
        <v>1</v>
      </c>
      <c r="X907" s="6">
        <v>1</v>
      </c>
      <c r="Y907" s="6">
        <v>0</v>
      </c>
      <c r="Z907" s="6">
        <v>3</v>
      </c>
      <c r="AB907" s="1">
        <v>608</v>
      </c>
      <c r="AC907" s="1">
        <v>554</v>
      </c>
      <c r="AD907" s="1">
        <v>0</v>
      </c>
      <c r="AE907" s="1">
        <v>3</v>
      </c>
      <c r="AF907" s="1">
        <v>11</v>
      </c>
      <c r="AG907" s="1">
        <v>44</v>
      </c>
      <c r="AH907" s="1">
        <v>2549</v>
      </c>
      <c r="AI907" s="11">
        <f t="shared" si="28"/>
        <v>6.9835616438356167</v>
      </c>
      <c r="AJ907" s="1">
        <v>0</v>
      </c>
      <c r="AK907" s="1">
        <v>0</v>
      </c>
      <c r="AL907" s="1">
        <v>0</v>
      </c>
      <c r="AM907" s="1">
        <v>1</v>
      </c>
      <c r="AN907" s="1">
        <v>0</v>
      </c>
      <c r="AO907" s="1">
        <v>0</v>
      </c>
      <c r="AP907" s="1">
        <v>0</v>
      </c>
      <c r="AQ907" s="1">
        <v>1</v>
      </c>
      <c r="AR907" s="1">
        <v>0</v>
      </c>
      <c r="AS907" s="1">
        <v>0</v>
      </c>
      <c r="AT907" s="1">
        <v>7</v>
      </c>
      <c r="AU907" s="1">
        <v>74</v>
      </c>
      <c r="AV907" s="1">
        <v>42081</v>
      </c>
    </row>
    <row r="908" spans="1:48" s="1" customFormat="1" x14ac:dyDescent="0.25">
      <c r="A908" s="1" t="str" cm="1">
        <f t="array" ref="A908">_xlfn.IFS(AG908&gt;=70,"70 and Older",AND(AG908&gt;=60,AG908&lt;70),"60-69",AND(AG908&gt;=50,AG908&lt;60),"50-59",AND(AG908&gt;=40,AG908&lt;50),"40-49",AND(AG908&gt;=30,AG908&lt;40),"30-39",AND(AG908&gt;=20,AG908&lt;30),"20-29")</f>
        <v>40-49</v>
      </c>
      <c r="B908" s="1" t="str" cm="1">
        <f t="array" ref="B908">_xlfn.IFS(AO908=1,$AO$1,AP908=1,$AP$1,AQ908=1,$AQ$1,AR908=1,$AR$1,AS908=1,$AS$1)</f>
        <v>2nd Cycle</v>
      </c>
      <c r="C908" s="1" t="str" cm="1">
        <f t="array" ref="C908">_xlfn.IFS(AJ908=1,$AJ$1,AK908=1,$AK$1,AL908=1,$AL$1,AM908=1,$AM$1,AN908=1,$AN$1)</f>
        <v>Married</v>
      </c>
      <c r="D908" s="1">
        <v>0</v>
      </c>
      <c r="E908" s="1">
        <v>0</v>
      </c>
      <c r="F908" s="1" t="str" cm="1">
        <f t="array" ref="F908">_xlfn.IFS(AV908&lt;43783,"1.Low Income",AND(AV908&gt;=43783,AV908&lt;=64856),"2.Mid Income",AV908&gt;64856,"3.High Income")</f>
        <v>1.Low Income</v>
      </c>
      <c r="G908" s="1" t="str" cm="1">
        <f t="array" ref="G908">_xlfn.IFS(AU908&lt;=30,"&lt;1 month",AND(AU908&gt;30,AU908&lt;=60),"1-2months",AU908&gt;60,"2months +")</f>
        <v>&lt;1 month</v>
      </c>
      <c r="H908" s="1" t="str" cm="1">
        <f t="array" ref="H908">_xlfn.IFS(AT908&lt;5,"&lt;5times",AND(AT908&gt;=5,AT908&lt;=10),"05-10times",AND(AT908&gt;=11,AT908&lt;=15),"11-15times",AT908&gt;=16,"16times or more")</f>
        <v>05-10times</v>
      </c>
      <c r="I908" s="1" t="s">
        <v>99</v>
      </c>
      <c r="J908" s="1" t="str">
        <f t="shared" si="29"/>
        <v>6-7 years</v>
      </c>
      <c r="K908" s="2">
        <v>3</v>
      </c>
      <c r="L908" s="2">
        <v>1</v>
      </c>
      <c r="M908" s="2">
        <v>2</v>
      </c>
      <c r="N908" s="2">
        <v>4</v>
      </c>
      <c r="O908" s="2">
        <v>3</v>
      </c>
      <c r="P908" s="2">
        <v>1</v>
      </c>
      <c r="Q908" s="8">
        <v>0</v>
      </c>
      <c r="R908" s="8">
        <v>0</v>
      </c>
      <c r="S908" s="8">
        <v>0</v>
      </c>
      <c r="T908" s="8">
        <v>0</v>
      </c>
      <c r="U908" s="8">
        <v>0</v>
      </c>
      <c r="V908" s="8">
        <v>0</v>
      </c>
      <c r="W908" s="6">
        <v>1</v>
      </c>
      <c r="X908" s="6">
        <v>0</v>
      </c>
      <c r="Y908" s="6">
        <v>0</v>
      </c>
      <c r="Z908" s="6">
        <v>3</v>
      </c>
      <c r="AB908" s="1">
        <v>48</v>
      </c>
      <c r="AC908" s="1">
        <v>33</v>
      </c>
      <c r="AD908" s="1">
        <v>0</v>
      </c>
      <c r="AE908" s="1">
        <v>3</v>
      </c>
      <c r="AF908" s="1">
        <v>11</v>
      </c>
      <c r="AG908" s="1">
        <v>42</v>
      </c>
      <c r="AH908" s="1">
        <v>2549</v>
      </c>
      <c r="AI908" s="11">
        <f t="shared" si="28"/>
        <v>6.9835616438356167</v>
      </c>
      <c r="AJ908" s="1">
        <v>0</v>
      </c>
      <c r="AK908" s="1">
        <v>1</v>
      </c>
      <c r="AL908" s="1">
        <v>0</v>
      </c>
      <c r="AM908" s="1">
        <v>0</v>
      </c>
      <c r="AN908" s="1">
        <v>0</v>
      </c>
      <c r="AO908" s="1">
        <v>1</v>
      </c>
      <c r="AP908" s="1">
        <v>0</v>
      </c>
      <c r="AQ908" s="1">
        <v>0</v>
      </c>
      <c r="AR908" s="1">
        <v>0</v>
      </c>
      <c r="AS908" s="1">
        <v>0</v>
      </c>
      <c r="AT908" s="1">
        <v>7</v>
      </c>
      <c r="AU908" s="1">
        <v>19</v>
      </c>
      <c r="AV908" s="1">
        <v>40451</v>
      </c>
    </row>
    <row r="909" spans="1:48" s="1" customFormat="1" x14ac:dyDescent="0.25">
      <c r="A909" s="1" t="str" cm="1">
        <f t="array" ref="A909">_xlfn.IFS(AG909&gt;=70,"70 and Older",AND(AG909&gt;=60,AG909&lt;70),"60-69",AND(AG909&gt;=50,AG909&lt;60),"50-59",AND(AG909&gt;=40,AG909&lt;50),"40-49",AND(AG909&gt;=30,AG909&lt;40),"30-39",AND(AG909&gt;=20,AG909&lt;30),"20-29")</f>
        <v>40-49</v>
      </c>
      <c r="B909" s="1" t="str" cm="1">
        <f t="array" ref="B909">_xlfn.IFS(AO909=1,$AO$1,AP909=1,$AP$1,AQ909=1,$AQ$1,AR909=1,$AR$1,AS909=1,$AS$1)</f>
        <v>PhD</v>
      </c>
      <c r="C909" s="1" t="str" cm="1">
        <f t="array" ref="C909">_xlfn.IFS(AJ909=1,$AJ$1,AK909=1,$AK$1,AL909=1,$AL$1,AM909=1,$AM$1,AN909=1,$AN$1)</f>
        <v>Together</v>
      </c>
      <c r="D909" s="1">
        <v>1</v>
      </c>
      <c r="E909" s="1">
        <v>0</v>
      </c>
      <c r="F909" s="1" t="str" cm="1">
        <f t="array" ref="F909">_xlfn.IFS(AV909&lt;43783,"1.Low Income",AND(AV909&gt;=43783,AV909&lt;=64856),"2.Mid Income",AV909&gt;64856,"3.High Income")</f>
        <v>1.Low Income</v>
      </c>
      <c r="G909" s="1" t="str" cm="1">
        <f t="array" ref="G909">_xlfn.IFS(AU909&lt;=30,"&lt;1 month",AND(AU909&gt;30,AU909&lt;=60),"1-2months",AU909&gt;60,"2months +")</f>
        <v>&lt;1 month</v>
      </c>
      <c r="H909" s="1" t="str" cm="1">
        <f t="array" ref="H909">_xlfn.IFS(AT909&lt;5,"&lt;5times",AND(AT909&gt;=5,AT909&lt;=10),"05-10times",AND(AT909&gt;=11,AT909&lt;=15),"11-15times",AT909&gt;=16,"16times or more")</f>
        <v>05-10times</v>
      </c>
      <c r="I909" s="1" t="s">
        <v>99</v>
      </c>
      <c r="J909" s="1" t="str">
        <f t="shared" si="29"/>
        <v>6-7 years</v>
      </c>
      <c r="K909" s="2">
        <v>2</v>
      </c>
      <c r="L909" s="2">
        <v>1</v>
      </c>
      <c r="M909" s="2">
        <v>18</v>
      </c>
      <c r="N909" s="2">
        <v>20</v>
      </c>
      <c r="O909" s="2">
        <v>11</v>
      </c>
      <c r="P909" s="2">
        <v>16</v>
      </c>
      <c r="Q909" s="8">
        <v>0</v>
      </c>
      <c r="R909" s="8">
        <v>0</v>
      </c>
      <c r="S909" s="8">
        <v>0</v>
      </c>
      <c r="T909" s="8">
        <v>0</v>
      </c>
      <c r="U909" s="8">
        <v>0</v>
      </c>
      <c r="V909" s="8">
        <v>1</v>
      </c>
      <c r="W909" s="6">
        <v>1</v>
      </c>
      <c r="X909" s="6">
        <v>2</v>
      </c>
      <c r="Y909" s="6">
        <v>0</v>
      </c>
      <c r="Z909" s="6">
        <v>3</v>
      </c>
      <c r="AB909" s="1">
        <v>44</v>
      </c>
      <c r="AC909" s="1">
        <v>42</v>
      </c>
      <c r="AD909" s="1">
        <v>0</v>
      </c>
      <c r="AE909" s="1">
        <v>3</v>
      </c>
      <c r="AF909" s="1">
        <v>11</v>
      </c>
      <c r="AG909" s="1">
        <v>46</v>
      </c>
      <c r="AH909" s="1">
        <v>2547</v>
      </c>
      <c r="AI909" s="11">
        <f t="shared" si="28"/>
        <v>6.978082191780822</v>
      </c>
      <c r="AJ909" s="1">
        <v>0</v>
      </c>
      <c r="AK909" s="1">
        <v>0</v>
      </c>
      <c r="AL909" s="1">
        <v>0</v>
      </c>
      <c r="AM909" s="1">
        <v>1</v>
      </c>
      <c r="AN909" s="1">
        <v>0</v>
      </c>
      <c r="AO909" s="1">
        <v>0</v>
      </c>
      <c r="AP909" s="1">
        <v>0</v>
      </c>
      <c r="AQ909" s="1">
        <v>0</v>
      </c>
      <c r="AR909" s="1">
        <v>0</v>
      </c>
      <c r="AS909" s="1">
        <v>1</v>
      </c>
      <c r="AT909" s="1">
        <v>7</v>
      </c>
      <c r="AU909" s="1">
        <v>19</v>
      </c>
      <c r="AV909" s="1">
        <v>36273</v>
      </c>
    </row>
    <row r="910" spans="1:48" s="1" customFormat="1" x14ac:dyDescent="0.25">
      <c r="A910" s="1" t="str" cm="1">
        <f t="array" ref="A910">_xlfn.IFS(AG910&gt;=70,"70 and Older",AND(AG910&gt;=60,AG910&lt;70),"60-69",AND(AG910&gt;=50,AG910&lt;60),"50-59",AND(AG910&gt;=40,AG910&lt;50),"40-49",AND(AG910&gt;=30,AG910&lt;40),"30-39",AND(AG910&gt;=20,AG910&lt;30),"20-29")</f>
        <v>40-49</v>
      </c>
      <c r="B910" s="1" t="str" cm="1">
        <f t="array" ref="B910">_xlfn.IFS(AO910=1,$AO$1,AP910=1,$AP$1,AQ910=1,$AQ$1,AR910=1,$AR$1,AS910=1,$AS$1)</f>
        <v>PhD</v>
      </c>
      <c r="C910" s="1" t="str" cm="1">
        <f t="array" ref="C910">_xlfn.IFS(AJ910=1,$AJ$1,AK910=1,$AK$1,AL910=1,$AL$1,AM910=1,$AM$1,AN910=1,$AN$1)</f>
        <v>Together</v>
      </c>
      <c r="D910" s="1">
        <v>1</v>
      </c>
      <c r="E910" s="1">
        <v>0</v>
      </c>
      <c r="F910" s="1" t="str" cm="1">
        <f t="array" ref="F910">_xlfn.IFS(AV910&lt;43783,"1.Low Income",AND(AV910&gt;=43783,AV910&lt;=64856),"2.Mid Income",AV910&gt;64856,"3.High Income")</f>
        <v>1.Low Income</v>
      </c>
      <c r="G910" s="1" t="str" cm="1">
        <f t="array" ref="G910">_xlfn.IFS(AU910&lt;=30,"&lt;1 month",AND(AU910&gt;30,AU910&lt;=60),"1-2months",AU910&gt;60,"2months +")</f>
        <v>&lt;1 month</v>
      </c>
      <c r="H910" s="1" t="str" cm="1">
        <f t="array" ref="H910">_xlfn.IFS(AT910&lt;5,"&lt;5times",AND(AT910&gt;=5,AT910&lt;=10),"05-10times",AND(AT910&gt;=11,AT910&lt;=15),"11-15times",AT910&gt;=16,"16times or more")</f>
        <v>05-10times</v>
      </c>
      <c r="I910" s="1" t="s">
        <v>99</v>
      </c>
      <c r="J910" s="1" t="str">
        <f t="shared" si="29"/>
        <v>6-7 years</v>
      </c>
      <c r="K910" s="2">
        <v>16</v>
      </c>
      <c r="L910" s="2">
        <v>12</v>
      </c>
      <c r="M910" s="2">
        <v>18</v>
      </c>
      <c r="N910" s="2">
        <v>7</v>
      </c>
      <c r="O910" s="2">
        <v>1</v>
      </c>
      <c r="P910" s="2">
        <v>13</v>
      </c>
      <c r="Q910" s="8">
        <v>0</v>
      </c>
      <c r="R910" s="8">
        <v>0</v>
      </c>
      <c r="S910" s="8">
        <v>0</v>
      </c>
      <c r="T910" s="8">
        <v>0</v>
      </c>
      <c r="U910" s="8">
        <v>0</v>
      </c>
      <c r="V910" s="8">
        <v>0</v>
      </c>
      <c r="W910" s="6">
        <v>1</v>
      </c>
      <c r="X910" s="6">
        <v>2</v>
      </c>
      <c r="Y910" s="6">
        <v>0</v>
      </c>
      <c r="Z910" s="6">
        <v>3</v>
      </c>
      <c r="AB910" s="1">
        <v>44</v>
      </c>
      <c r="AC910" s="1">
        <v>42</v>
      </c>
      <c r="AD910" s="1">
        <v>0</v>
      </c>
      <c r="AE910" s="1">
        <v>3</v>
      </c>
      <c r="AF910" s="1">
        <v>11</v>
      </c>
      <c r="AG910" s="1">
        <v>46</v>
      </c>
      <c r="AH910" s="1">
        <v>2547</v>
      </c>
      <c r="AI910" s="11">
        <f t="shared" si="28"/>
        <v>6.978082191780822</v>
      </c>
      <c r="AJ910" s="1">
        <v>0</v>
      </c>
      <c r="AK910" s="1">
        <v>0</v>
      </c>
      <c r="AL910" s="1">
        <v>0</v>
      </c>
      <c r="AM910" s="1">
        <v>1</v>
      </c>
      <c r="AN910" s="1">
        <v>0</v>
      </c>
      <c r="AO910" s="1">
        <v>0</v>
      </c>
      <c r="AP910" s="1">
        <v>0</v>
      </c>
      <c r="AQ910" s="1">
        <v>0</v>
      </c>
      <c r="AR910" s="1">
        <v>0</v>
      </c>
      <c r="AS910" s="1">
        <v>1</v>
      </c>
      <c r="AT910" s="1">
        <v>8</v>
      </c>
      <c r="AU910" s="1">
        <v>9</v>
      </c>
      <c r="AV910" s="1">
        <v>31353</v>
      </c>
    </row>
    <row r="911" spans="1:48" s="1" customFormat="1" x14ac:dyDescent="0.25">
      <c r="A911" s="1" t="str" cm="1">
        <f t="array" ref="A911">_xlfn.IFS(AG911&gt;=70,"70 and Older",AND(AG911&gt;=60,AG911&lt;70),"60-69",AND(AG911&gt;=50,AG911&lt;60),"50-59",AND(AG911&gt;=40,AG911&lt;50),"40-49",AND(AG911&gt;=30,AG911&lt;40),"30-39",AND(AG911&gt;=20,AG911&lt;30),"20-29")</f>
        <v>60-69</v>
      </c>
      <c r="B911" s="1" t="str" cm="1">
        <f t="array" ref="B911">_xlfn.IFS(AO911=1,$AO$1,AP911=1,$AP$1,AQ911=1,$AQ$1,AR911=1,$AR$1,AS911=1,$AS$1)</f>
        <v>Master</v>
      </c>
      <c r="C911" s="1" t="str" cm="1">
        <f t="array" ref="C911">_xlfn.IFS(AJ911=1,$AJ$1,AK911=1,$AK$1,AL911=1,$AL$1,AM911=1,$AM$1,AN911=1,$AN$1)</f>
        <v>Together</v>
      </c>
      <c r="D911" s="1">
        <v>0</v>
      </c>
      <c r="E911" s="1">
        <v>1</v>
      </c>
      <c r="F911" s="1" t="str" cm="1">
        <f t="array" ref="F911">_xlfn.IFS(AV911&lt;43783,"1.Low Income",AND(AV911&gt;=43783,AV911&lt;=64856),"2.Mid Income",AV911&gt;64856,"3.High Income")</f>
        <v>1.Low Income</v>
      </c>
      <c r="G911" s="1" t="str" cm="1">
        <f t="array" ref="G911">_xlfn.IFS(AU911&lt;=30,"&lt;1 month",AND(AU911&gt;30,AU911&lt;=60),"1-2months",AU911&gt;60,"2months +")</f>
        <v>1-2months</v>
      </c>
      <c r="H911" s="1" t="str" cm="1">
        <f t="array" ref="H911">_xlfn.IFS(AT911&lt;5,"&lt;5times",AND(AT911&gt;=5,AT911&lt;=10),"05-10times",AND(AT911&gt;=11,AT911&lt;=15),"11-15times",AT911&gt;=16,"16times or more")</f>
        <v>05-10times</v>
      </c>
      <c r="I911" s="1" t="s">
        <v>99</v>
      </c>
      <c r="J911" s="1" t="str">
        <f t="shared" si="29"/>
        <v>6-7 years</v>
      </c>
      <c r="K911" s="2">
        <v>99</v>
      </c>
      <c r="L911" s="2">
        <v>2</v>
      </c>
      <c r="M911" s="2">
        <v>11</v>
      </c>
      <c r="N911" s="2">
        <v>4</v>
      </c>
      <c r="O911" s="2">
        <v>0</v>
      </c>
      <c r="P911" s="2">
        <v>16</v>
      </c>
      <c r="Q911" s="8">
        <v>0</v>
      </c>
      <c r="R911" s="8">
        <v>0</v>
      </c>
      <c r="S911" s="8">
        <v>0</v>
      </c>
      <c r="T911" s="8">
        <v>0</v>
      </c>
      <c r="U911" s="8">
        <v>0</v>
      </c>
      <c r="V911" s="8">
        <v>0</v>
      </c>
      <c r="W911" s="6">
        <v>3</v>
      </c>
      <c r="X911" s="6">
        <v>3</v>
      </c>
      <c r="Y911" s="6">
        <v>0</v>
      </c>
      <c r="Z911" s="6">
        <v>4</v>
      </c>
      <c r="AB911" s="1">
        <v>309</v>
      </c>
      <c r="AC911" s="1">
        <v>221</v>
      </c>
      <c r="AD911" s="1">
        <v>0</v>
      </c>
      <c r="AE911" s="1">
        <v>3</v>
      </c>
      <c r="AF911" s="1">
        <v>11</v>
      </c>
      <c r="AG911" s="1">
        <v>62</v>
      </c>
      <c r="AH911" s="1">
        <v>2547</v>
      </c>
      <c r="AI911" s="11">
        <f t="shared" si="28"/>
        <v>6.978082191780822</v>
      </c>
      <c r="AJ911" s="1">
        <v>0</v>
      </c>
      <c r="AK911" s="1">
        <v>0</v>
      </c>
      <c r="AL911" s="1">
        <v>0</v>
      </c>
      <c r="AM911" s="1">
        <v>1</v>
      </c>
      <c r="AN911" s="1">
        <v>0</v>
      </c>
      <c r="AO911" s="1">
        <v>0</v>
      </c>
      <c r="AP911" s="1">
        <v>0</v>
      </c>
      <c r="AQ911" s="1">
        <v>0</v>
      </c>
      <c r="AR911" s="1">
        <v>1</v>
      </c>
      <c r="AS911" s="1">
        <v>0</v>
      </c>
      <c r="AT911" s="1">
        <v>8</v>
      </c>
      <c r="AU911" s="1">
        <v>46</v>
      </c>
      <c r="AV911" s="1">
        <v>28718</v>
      </c>
    </row>
    <row r="912" spans="1:48" s="1" customFormat="1" x14ac:dyDescent="0.25">
      <c r="A912" s="1" t="str" cm="1">
        <f t="array" ref="A912">_xlfn.IFS(AG912&gt;=70,"70 and Older",AND(AG912&gt;=60,AG912&lt;70),"60-69",AND(AG912&gt;=50,AG912&lt;60),"50-59",AND(AG912&gt;=40,AG912&lt;50),"40-49",AND(AG912&gt;=30,AG912&lt;40),"30-39",AND(AG912&gt;=20,AG912&lt;30),"20-29")</f>
        <v>60-69</v>
      </c>
      <c r="B912" s="1" t="str" cm="1">
        <f t="array" ref="B912">_xlfn.IFS(AO912=1,$AO$1,AP912=1,$AP$1,AQ912=1,$AQ$1,AR912=1,$AR$1,AS912=1,$AS$1)</f>
        <v>PhD</v>
      </c>
      <c r="C912" s="1" t="str" cm="1">
        <f t="array" ref="C912">_xlfn.IFS(AJ912=1,$AJ$1,AK912=1,$AK$1,AL912=1,$AL$1,AM912=1,$AM$1,AN912=1,$AN$1)</f>
        <v>Together</v>
      </c>
      <c r="D912" s="1">
        <v>0</v>
      </c>
      <c r="E912" s="1">
        <v>0</v>
      </c>
      <c r="F912" s="1" t="str" cm="1">
        <f t="array" ref="F912">_xlfn.IFS(AV912&lt;43783,"1.Low Income",AND(AV912&gt;=43783,AV912&lt;=64856),"2.Mid Income",AV912&gt;64856,"3.High Income")</f>
        <v>2.Mid Income</v>
      </c>
      <c r="G912" s="1" t="str" cm="1">
        <f t="array" ref="G912">_xlfn.IFS(AU912&lt;=30,"&lt;1 month",AND(AU912&gt;30,AU912&lt;=60),"1-2months",AU912&gt;60,"2months +")</f>
        <v>2months +</v>
      </c>
      <c r="H912" s="1" t="str" cm="1">
        <f t="array" ref="H912">_xlfn.IFS(AT912&lt;5,"&lt;5times",AND(AT912&gt;=5,AT912&lt;=10),"05-10times",AND(AT912&gt;=11,AT912&lt;=15),"11-15times",AT912&gt;=16,"16times or more")</f>
        <v>05-10times</v>
      </c>
      <c r="I912" s="1" t="s">
        <v>99</v>
      </c>
      <c r="J912" s="1" t="str">
        <f t="shared" si="29"/>
        <v>6-7 years</v>
      </c>
      <c r="K912" s="2">
        <v>189</v>
      </c>
      <c r="L912" s="2">
        <v>104</v>
      </c>
      <c r="M912" s="2">
        <v>379</v>
      </c>
      <c r="N912" s="2">
        <v>111</v>
      </c>
      <c r="O912" s="2">
        <v>189</v>
      </c>
      <c r="P912" s="2">
        <v>218</v>
      </c>
      <c r="Q912" s="8">
        <v>0</v>
      </c>
      <c r="R912" s="8">
        <v>0</v>
      </c>
      <c r="S912" s="8">
        <v>0</v>
      </c>
      <c r="T912" s="8">
        <v>0</v>
      </c>
      <c r="U912" s="8">
        <v>0</v>
      </c>
      <c r="V912" s="8">
        <v>1</v>
      </c>
      <c r="W912" s="6">
        <v>1</v>
      </c>
      <c r="X912" s="6">
        <v>4</v>
      </c>
      <c r="Y912" s="6">
        <v>4</v>
      </c>
      <c r="Z912" s="6">
        <v>6</v>
      </c>
      <c r="AB912" s="1">
        <v>1112</v>
      </c>
      <c r="AC912" s="1">
        <v>1059</v>
      </c>
      <c r="AD912" s="1">
        <v>0</v>
      </c>
      <c r="AE912" s="1">
        <v>3</v>
      </c>
      <c r="AF912" s="1">
        <v>11</v>
      </c>
      <c r="AG912" s="1">
        <v>68</v>
      </c>
      <c r="AH912" s="1">
        <v>2545</v>
      </c>
      <c r="AI912" s="11">
        <f t="shared" si="28"/>
        <v>6.9726027397260273</v>
      </c>
      <c r="AJ912" s="1">
        <v>0</v>
      </c>
      <c r="AK912" s="1">
        <v>0</v>
      </c>
      <c r="AL912" s="1">
        <v>0</v>
      </c>
      <c r="AM912" s="1">
        <v>1</v>
      </c>
      <c r="AN912" s="1">
        <v>0</v>
      </c>
      <c r="AO912" s="1">
        <v>0</v>
      </c>
      <c r="AP912" s="1">
        <v>0</v>
      </c>
      <c r="AQ912" s="1">
        <v>0</v>
      </c>
      <c r="AR912" s="1">
        <v>0</v>
      </c>
      <c r="AS912" s="1">
        <v>1</v>
      </c>
      <c r="AT912" s="1">
        <v>6</v>
      </c>
      <c r="AU912" s="1">
        <v>72</v>
      </c>
      <c r="AV912" s="1">
        <v>55250</v>
      </c>
    </row>
    <row r="913" spans="1:48" s="1" customFormat="1" x14ac:dyDescent="0.25">
      <c r="A913" s="1" t="str" cm="1">
        <f t="array" ref="A913">_xlfn.IFS(AG913&gt;=70,"70 and Older",AND(AG913&gt;=60,AG913&lt;70),"60-69",AND(AG913&gt;=50,AG913&lt;60),"50-59",AND(AG913&gt;=40,AG913&lt;50),"40-49",AND(AG913&gt;=30,AG913&lt;40),"30-39",AND(AG913&gt;=20,AG913&lt;30),"20-29")</f>
        <v>60-69</v>
      </c>
      <c r="B913" s="1" t="str" cm="1">
        <f t="array" ref="B913">_xlfn.IFS(AO913=1,$AO$1,AP913=1,$AP$1,AQ913=1,$AQ$1,AR913=1,$AR$1,AS913=1,$AS$1)</f>
        <v>Graduation</v>
      </c>
      <c r="C913" s="1" t="str" cm="1">
        <f t="array" ref="C913">_xlfn.IFS(AJ913=1,$AJ$1,AK913=1,$AK$1,AL913=1,$AL$1,AM913=1,$AM$1,AN913=1,$AN$1)</f>
        <v>Together</v>
      </c>
      <c r="D913" s="1">
        <v>0</v>
      </c>
      <c r="E913" s="1">
        <v>1</v>
      </c>
      <c r="F913" s="1" t="str" cm="1">
        <f t="array" ref="F913">_xlfn.IFS(AV913&lt;43783,"1.Low Income",AND(AV913&gt;=43783,AV913&lt;=64856),"2.Mid Income",AV913&gt;64856,"3.High Income")</f>
        <v>1.Low Income</v>
      </c>
      <c r="G913" s="1" t="str" cm="1">
        <f t="array" ref="G913">_xlfn.IFS(AU913&lt;=30,"&lt;1 month",AND(AU913&gt;30,AU913&lt;=60),"1-2months",AU913&gt;60,"2months +")</f>
        <v>&lt;1 month</v>
      </c>
      <c r="H913" s="1" t="str" cm="1">
        <f t="array" ref="H913">_xlfn.IFS(AT913&lt;5,"&lt;5times",AND(AT913&gt;=5,AT913&lt;=10),"05-10times",AND(AT913&gt;=11,AT913&lt;=15),"11-15times",AT913&gt;=16,"16times or more")</f>
        <v>05-10times</v>
      </c>
      <c r="I913" s="1" t="s">
        <v>99</v>
      </c>
      <c r="J913" s="1" t="str">
        <f t="shared" si="29"/>
        <v>6-7 years</v>
      </c>
      <c r="K913" s="2">
        <v>53</v>
      </c>
      <c r="L913" s="2">
        <v>0</v>
      </c>
      <c r="M913" s="2">
        <v>8</v>
      </c>
      <c r="N913" s="2">
        <v>0</v>
      </c>
      <c r="O913" s="2">
        <v>0</v>
      </c>
      <c r="P913" s="2">
        <v>2</v>
      </c>
      <c r="Q913" s="8">
        <v>0</v>
      </c>
      <c r="R913" s="8">
        <v>0</v>
      </c>
      <c r="S913" s="8">
        <v>0</v>
      </c>
      <c r="T913" s="8">
        <v>0</v>
      </c>
      <c r="U913" s="8">
        <v>0</v>
      </c>
      <c r="V913" s="8">
        <v>0</v>
      </c>
      <c r="W913" s="6">
        <v>1</v>
      </c>
      <c r="X913" s="6">
        <v>2</v>
      </c>
      <c r="Y913" s="6">
        <v>0</v>
      </c>
      <c r="Z913" s="6">
        <v>3</v>
      </c>
      <c r="AB913" s="1">
        <v>825</v>
      </c>
      <c r="AC913" s="1">
        <v>743</v>
      </c>
      <c r="AD913" s="1">
        <v>0</v>
      </c>
      <c r="AE913" s="1">
        <v>3</v>
      </c>
      <c r="AF913" s="1">
        <v>11</v>
      </c>
      <c r="AG913" s="1">
        <v>62</v>
      </c>
      <c r="AH913" s="1">
        <v>2545</v>
      </c>
      <c r="AI913" s="11">
        <f t="shared" si="28"/>
        <v>6.9726027397260273</v>
      </c>
      <c r="AJ913" s="1">
        <v>0</v>
      </c>
      <c r="AK913" s="1">
        <v>0</v>
      </c>
      <c r="AL913" s="1">
        <v>0</v>
      </c>
      <c r="AM913" s="1">
        <v>1</v>
      </c>
      <c r="AN913" s="1">
        <v>0</v>
      </c>
      <c r="AO913" s="1">
        <v>0</v>
      </c>
      <c r="AP913" s="1">
        <v>0</v>
      </c>
      <c r="AQ913" s="1">
        <v>1</v>
      </c>
      <c r="AR913" s="1">
        <v>0</v>
      </c>
      <c r="AS913" s="1">
        <v>0</v>
      </c>
      <c r="AT913" s="1">
        <v>7</v>
      </c>
      <c r="AU913" s="1">
        <v>25</v>
      </c>
      <c r="AV913" s="1">
        <v>42033</v>
      </c>
    </row>
    <row r="914" spans="1:48" s="1" customFormat="1" x14ac:dyDescent="0.25">
      <c r="A914" s="1" t="str" cm="1">
        <f t="array" ref="A914">_xlfn.IFS(AG914&gt;=70,"70 and Older",AND(AG914&gt;=60,AG914&lt;70),"60-69",AND(AG914&gt;=50,AG914&lt;60),"50-59",AND(AG914&gt;=40,AG914&lt;50),"40-49",AND(AG914&gt;=30,AG914&lt;40),"30-39",AND(AG914&gt;=20,AG914&lt;30),"20-29")</f>
        <v>60-69</v>
      </c>
      <c r="B914" s="1" t="str" cm="1">
        <f t="array" ref="B914">_xlfn.IFS(AO914=1,$AO$1,AP914=1,$AP$1,AQ914=1,$AQ$1,AR914=1,$AR$1,AS914=1,$AS$1)</f>
        <v>Graduation</v>
      </c>
      <c r="C914" s="1" t="str" cm="1">
        <f t="array" ref="C914">_xlfn.IFS(AJ914=1,$AJ$1,AK914=1,$AK$1,AL914=1,$AL$1,AM914=1,$AM$1,AN914=1,$AN$1)</f>
        <v>Together</v>
      </c>
      <c r="D914" s="1">
        <v>1</v>
      </c>
      <c r="E914" s="1">
        <v>1</v>
      </c>
      <c r="F914" s="1" t="str" cm="1">
        <f t="array" ref="F914">_xlfn.IFS(AV914&lt;43783,"1.Low Income",AND(AV914&gt;=43783,AV914&lt;=64856),"2.Mid Income",AV914&gt;64856,"3.High Income")</f>
        <v>1.Low Income</v>
      </c>
      <c r="G914" s="1" t="str" cm="1">
        <f t="array" ref="G914">_xlfn.IFS(AU914&lt;=30,"&lt;1 month",AND(AU914&gt;30,AU914&lt;=60),"1-2months",AU914&gt;60,"2months +")</f>
        <v>&lt;1 month</v>
      </c>
      <c r="H914" s="1" t="str" cm="1">
        <f t="array" ref="H914">_xlfn.IFS(AT914&lt;5,"&lt;5times",AND(AT914&gt;=5,AT914&lt;=10),"05-10times",AND(AT914&gt;=11,AT914&lt;=15),"11-15times",AT914&gt;=16,"16times or more")</f>
        <v>05-10times</v>
      </c>
      <c r="I914" s="1" t="s">
        <v>99</v>
      </c>
      <c r="J914" s="1" t="str">
        <f t="shared" si="29"/>
        <v>6-7 years</v>
      </c>
      <c r="K914" s="2">
        <v>64</v>
      </c>
      <c r="L914" s="2">
        <v>1</v>
      </c>
      <c r="M914" s="2">
        <v>21</v>
      </c>
      <c r="N914" s="2">
        <v>0</v>
      </c>
      <c r="O914" s="2">
        <v>1</v>
      </c>
      <c r="P914" s="2">
        <v>27</v>
      </c>
      <c r="Q914" s="8">
        <v>0</v>
      </c>
      <c r="R914" s="8">
        <v>0</v>
      </c>
      <c r="S914" s="8">
        <v>0</v>
      </c>
      <c r="T914" s="8">
        <v>0</v>
      </c>
      <c r="U914" s="8">
        <v>0</v>
      </c>
      <c r="V914" s="8">
        <v>0</v>
      </c>
      <c r="W914" s="6">
        <v>2</v>
      </c>
      <c r="X914" s="6">
        <v>2</v>
      </c>
      <c r="Y914" s="6">
        <v>1</v>
      </c>
      <c r="Z914" s="6">
        <v>3</v>
      </c>
      <c r="AB914" s="1">
        <v>825</v>
      </c>
      <c r="AC914" s="1">
        <v>743</v>
      </c>
      <c r="AD914" s="1">
        <v>0</v>
      </c>
      <c r="AE914" s="1">
        <v>3</v>
      </c>
      <c r="AF914" s="1">
        <v>11</v>
      </c>
      <c r="AG914" s="1">
        <v>62</v>
      </c>
      <c r="AH914" s="1">
        <v>2545</v>
      </c>
      <c r="AI914" s="11">
        <f t="shared" si="28"/>
        <v>6.9726027397260273</v>
      </c>
      <c r="AJ914" s="1">
        <v>0</v>
      </c>
      <c r="AK914" s="1">
        <v>0</v>
      </c>
      <c r="AL914" s="1">
        <v>0</v>
      </c>
      <c r="AM914" s="1">
        <v>1</v>
      </c>
      <c r="AN914" s="1">
        <v>0</v>
      </c>
      <c r="AO914" s="1">
        <v>0</v>
      </c>
      <c r="AP914" s="1">
        <v>0</v>
      </c>
      <c r="AQ914" s="1">
        <v>1</v>
      </c>
      <c r="AR914" s="1">
        <v>0</v>
      </c>
      <c r="AS914" s="1">
        <v>0</v>
      </c>
      <c r="AT914" s="1">
        <v>7</v>
      </c>
      <c r="AU914" s="1">
        <v>0</v>
      </c>
      <c r="AV914" s="1">
        <v>38410</v>
      </c>
    </row>
    <row r="915" spans="1:48" s="1" customFormat="1" x14ac:dyDescent="0.25">
      <c r="A915" s="1" t="str" cm="1">
        <f t="array" ref="A915">_xlfn.IFS(AG915&gt;=70,"70 and Older",AND(AG915&gt;=60,AG915&lt;70),"60-69",AND(AG915&gt;=50,AG915&lt;60),"50-59",AND(AG915&gt;=40,AG915&lt;50),"40-49",AND(AG915&gt;=30,AG915&lt;40),"30-39",AND(AG915&gt;=20,AG915&lt;30),"20-29")</f>
        <v>50-59</v>
      </c>
      <c r="B915" s="1" t="str" cm="1">
        <f t="array" ref="B915">_xlfn.IFS(AO915=1,$AO$1,AP915=1,$AP$1,AQ915=1,$AQ$1,AR915=1,$AR$1,AS915=1,$AS$1)</f>
        <v>2nd Cycle</v>
      </c>
      <c r="C915" s="1" t="str" cm="1">
        <f t="array" ref="C915">_xlfn.IFS(AJ915=1,$AJ$1,AK915=1,$AK$1,AL915=1,$AL$1,AM915=1,$AM$1,AN915=1,$AN$1)</f>
        <v>Married</v>
      </c>
      <c r="D915" s="1">
        <v>1</v>
      </c>
      <c r="E915" s="1">
        <v>0</v>
      </c>
      <c r="F915" s="1" t="str" cm="1">
        <f t="array" ref="F915">_xlfn.IFS(AV915&lt;43783,"1.Low Income",AND(AV915&gt;=43783,AV915&lt;=64856),"2.Mid Income",AV915&gt;64856,"3.High Income")</f>
        <v>1.Low Income</v>
      </c>
      <c r="G915" s="1" t="str" cm="1">
        <f t="array" ref="G915">_xlfn.IFS(AU915&lt;=30,"&lt;1 month",AND(AU915&gt;30,AU915&lt;=60),"1-2months",AU915&gt;60,"2months +")</f>
        <v>&lt;1 month</v>
      </c>
      <c r="H915" s="1" t="str" cm="1">
        <f t="array" ref="H915">_xlfn.IFS(AT915&lt;5,"&lt;5times",AND(AT915&gt;=5,AT915&lt;=10),"05-10times",AND(AT915&gt;=11,AT915&lt;=15),"11-15times",AT915&gt;=16,"16times or more")</f>
        <v>05-10times</v>
      </c>
      <c r="I915" s="1" t="s">
        <v>99</v>
      </c>
      <c r="J915" s="1" t="str">
        <f t="shared" si="29"/>
        <v>6-7 years</v>
      </c>
      <c r="K915" s="2">
        <v>327</v>
      </c>
      <c r="L915" s="2">
        <v>9</v>
      </c>
      <c r="M915" s="2">
        <v>125</v>
      </c>
      <c r="N915" s="2">
        <v>25</v>
      </c>
      <c r="O915" s="2">
        <v>4</v>
      </c>
      <c r="P915" s="2">
        <v>139</v>
      </c>
      <c r="Q915" s="8">
        <v>0</v>
      </c>
      <c r="R915" s="8">
        <v>0</v>
      </c>
      <c r="S915" s="8">
        <v>1</v>
      </c>
      <c r="T915" s="8">
        <v>0</v>
      </c>
      <c r="U915" s="8">
        <v>0</v>
      </c>
      <c r="V915" s="8">
        <v>0</v>
      </c>
      <c r="W915" s="6">
        <v>6</v>
      </c>
      <c r="X915" s="6">
        <v>7</v>
      </c>
      <c r="Y915" s="6">
        <v>1</v>
      </c>
      <c r="Z915" s="6">
        <v>8</v>
      </c>
      <c r="AB915" s="1">
        <v>44</v>
      </c>
      <c r="AC915" s="1">
        <v>10</v>
      </c>
      <c r="AD915" s="1">
        <v>0</v>
      </c>
      <c r="AE915" s="1">
        <v>3</v>
      </c>
      <c r="AF915" s="1">
        <v>11</v>
      </c>
      <c r="AG915" s="1">
        <v>51</v>
      </c>
      <c r="AH915" s="1">
        <v>2545</v>
      </c>
      <c r="AI915" s="11">
        <f t="shared" si="28"/>
        <v>6.9726027397260273</v>
      </c>
      <c r="AJ915" s="1">
        <v>0</v>
      </c>
      <c r="AK915" s="1">
        <v>1</v>
      </c>
      <c r="AL915" s="1">
        <v>0</v>
      </c>
      <c r="AM915" s="1">
        <v>0</v>
      </c>
      <c r="AN915" s="1">
        <v>0</v>
      </c>
      <c r="AO915" s="1">
        <v>1</v>
      </c>
      <c r="AP915" s="1">
        <v>0</v>
      </c>
      <c r="AQ915" s="1">
        <v>0</v>
      </c>
      <c r="AR915" s="1">
        <v>0</v>
      </c>
      <c r="AS915" s="1">
        <v>0</v>
      </c>
      <c r="AT915" s="1">
        <v>8</v>
      </c>
      <c r="AU915" s="1">
        <v>8</v>
      </c>
      <c r="AV915" s="1">
        <v>34074</v>
      </c>
    </row>
    <row r="916" spans="1:48" s="1" customFormat="1" x14ac:dyDescent="0.25">
      <c r="A916" s="1" t="str" cm="1">
        <f t="array" ref="A916">_xlfn.IFS(AG916&gt;=70,"70 and Older",AND(AG916&gt;=60,AG916&lt;70),"60-69",AND(AG916&gt;=50,AG916&lt;60),"50-59",AND(AG916&gt;=40,AG916&lt;50),"40-49",AND(AG916&gt;=30,AG916&lt;40),"30-39",AND(AG916&gt;=20,AG916&lt;30),"20-29")</f>
        <v>70 and Older</v>
      </c>
      <c r="B916" s="1" t="str" cm="1">
        <f t="array" ref="B916">_xlfn.IFS(AO916=1,$AO$1,AP916=1,$AP$1,AQ916=1,$AQ$1,AR916=1,$AR$1,AS916=1,$AS$1)</f>
        <v>Master</v>
      </c>
      <c r="C916" s="1" t="str" cm="1">
        <f t="array" ref="C916">_xlfn.IFS(AJ916=1,$AJ$1,AK916=1,$AK$1,AL916=1,$AL$1,AM916=1,$AM$1,AN916=1,$AN$1)</f>
        <v>Married</v>
      </c>
      <c r="D916" s="1">
        <v>1</v>
      </c>
      <c r="E916" s="1">
        <v>1</v>
      </c>
      <c r="F916" s="1" t="str" cm="1">
        <f t="array" ref="F916">_xlfn.IFS(AV916&lt;43783,"1.Low Income",AND(AV916&gt;=43783,AV916&lt;=64856),"2.Mid Income",AV916&gt;64856,"3.High Income")</f>
        <v>1.Low Income</v>
      </c>
      <c r="G916" s="1" t="str" cm="1">
        <f t="array" ref="G916">_xlfn.IFS(AU916&lt;=30,"&lt;1 month",AND(AU916&gt;30,AU916&lt;=60),"1-2months",AU916&gt;60,"2months +")</f>
        <v>&lt;1 month</v>
      </c>
      <c r="H916" s="1" t="str" cm="1">
        <f t="array" ref="H916">_xlfn.IFS(AT916&lt;5,"&lt;5times",AND(AT916&gt;=5,AT916&lt;=10),"05-10times",AND(AT916&gt;=11,AT916&lt;=15),"11-15times",AT916&gt;=16,"16times or more")</f>
        <v>05-10times</v>
      </c>
      <c r="I916" s="1" t="s">
        <v>99</v>
      </c>
      <c r="J916" s="1" t="str">
        <f t="shared" si="29"/>
        <v>6-7 years</v>
      </c>
      <c r="K916" s="2">
        <v>19</v>
      </c>
      <c r="L916" s="2">
        <v>1</v>
      </c>
      <c r="M916" s="2">
        <v>17</v>
      </c>
      <c r="N916" s="2">
        <v>2</v>
      </c>
      <c r="O916" s="2">
        <v>0</v>
      </c>
      <c r="P916" s="2">
        <v>2</v>
      </c>
      <c r="Q916" s="8">
        <v>0</v>
      </c>
      <c r="R916" s="8">
        <v>0</v>
      </c>
      <c r="S916" s="8">
        <v>0</v>
      </c>
      <c r="T916" s="8">
        <v>0</v>
      </c>
      <c r="U916" s="8">
        <v>0</v>
      </c>
      <c r="V916" s="8">
        <v>0</v>
      </c>
      <c r="W916" s="6">
        <v>1</v>
      </c>
      <c r="X916" s="6">
        <v>1</v>
      </c>
      <c r="Y916" s="6">
        <v>0</v>
      </c>
      <c r="Z916" s="6">
        <v>3</v>
      </c>
      <c r="AB916" s="1">
        <v>219</v>
      </c>
      <c r="AC916" s="1">
        <v>172</v>
      </c>
      <c r="AD916" s="1">
        <v>0</v>
      </c>
      <c r="AE916" s="1">
        <v>3</v>
      </c>
      <c r="AF916" s="1">
        <v>11</v>
      </c>
      <c r="AG916" s="1">
        <v>71</v>
      </c>
      <c r="AH916" s="1">
        <v>2545</v>
      </c>
      <c r="AI916" s="11">
        <f t="shared" si="28"/>
        <v>6.9726027397260273</v>
      </c>
      <c r="AJ916" s="1">
        <v>0</v>
      </c>
      <c r="AK916" s="1">
        <v>1</v>
      </c>
      <c r="AL916" s="1">
        <v>0</v>
      </c>
      <c r="AM916" s="1">
        <v>0</v>
      </c>
      <c r="AN916" s="1">
        <v>0</v>
      </c>
      <c r="AO916" s="1">
        <v>0</v>
      </c>
      <c r="AP916" s="1">
        <v>0</v>
      </c>
      <c r="AQ916" s="1">
        <v>0</v>
      </c>
      <c r="AR916" s="1">
        <v>1</v>
      </c>
      <c r="AS916" s="1">
        <v>0</v>
      </c>
      <c r="AT916" s="1">
        <v>8</v>
      </c>
      <c r="AU916" s="1">
        <v>26</v>
      </c>
      <c r="AV916" s="1">
        <v>29187</v>
      </c>
    </row>
    <row r="917" spans="1:48" s="1" customFormat="1" x14ac:dyDescent="0.25">
      <c r="A917" s="1" t="str" cm="1">
        <f t="array" ref="A917">_xlfn.IFS(AG917&gt;=70,"70 and Older",AND(AG917&gt;=60,AG917&lt;70),"60-69",AND(AG917&gt;=50,AG917&lt;60),"50-59",AND(AG917&gt;=40,AG917&lt;50),"40-49",AND(AG917&gt;=30,AG917&lt;40),"30-39",AND(AG917&gt;=20,AG917&lt;30),"20-29")</f>
        <v>40-49</v>
      </c>
      <c r="B917" s="1" t="str" cm="1">
        <f t="array" ref="B917">_xlfn.IFS(AO917=1,$AO$1,AP917=1,$AP$1,AQ917=1,$AQ$1,AR917=1,$AR$1,AS917=1,$AS$1)</f>
        <v>Graduation</v>
      </c>
      <c r="C917" s="1" t="str" cm="1">
        <f t="array" ref="C917">_xlfn.IFS(AJ917=1,$AJ$1,AK917=1,$AK$1,AL917=1,$AL$1,AM917=1,$AM$1,AN917=1,$AN$1)</f>
        <v>Married</v>
      </c>
      <c r="D917" s="1">
        <v>0</v>
      </c>
      <c r="E917" s="1">
        <v>0</v>
      </c>
      <c r="F917" s="1" t="str" cm="1">
        <f t="array" ref="F917">_xlfn.IFS(AV917&lt;43783,"1.Low Income",AND(AV917&gt;=43783,AV917&lt;=64856),"2.Mid Income",AV917&gt;64856,"3.High Income")</f>
        <v>1.Low Income</v>
      </c>
      <c r="G917" s="1" t="str" cm="1">
        <f t="array" ref="G917">_xlfn.IFS(AU917&lt;=30,"&lt;1 month",AND(AU917&gt;30,AU917&lt;=60),"1-2months",AU917&gt;60,"2months +")</f>
        <v>&lt;1 month</v>
      </c>
      <c r="H917" s="1" t="str" cm="1">
        <f t="array" ref="H917">_xlfn.IFS(AT917&lt;5,"&lt;5times",AND(AT917&gt;=5,AT917&lt;=10),"05-10times",AND(AT917&gt;=11,AT917&lt;=15),"11-15times",AT917&gt;=16,"16times or more")</f>
        <v>05-10times</v>
      </c>
      <c r="I917" s="1" t="s">
        <v>99</v>
      </c>
      <c r="J917" s="1" t="str">
        <f t="shared" si="29"/>
        <v>6-7 years</v>
      </c>
      <c r="K917" s="2">
        <v>2</v>
      </c>
      <c r="L917" s="2">
        <v>0</v>
      </c>
      <c r="M917" s="2">
        <v>7</v>
      </c>
      <c r="N917" s="2">
        <v>3</v>
      </c>
      <c r="O917" s="2">
        <v>7</v>
      </c>
      <c r="P917" s="2">
        <v>10</v>
      </c>
      <c r="Q917" s="8">
        <v>0</v>
      </c>
      <c r="R917" s="8">
        <v>0</v>
      </c>
      <c r="S917" s="8">
        <v>0</v>
      </c>
      <c r="T917" s="8">
        <v>0</v>
      </c>
      <c r="U917" s="8">
        <v>0</v>
      </c>
      <c r="V917" s="8">
        <v>0</v>
      </c>
      <c r="W917" s="6">
        <v>1</v>
      </c>
      <c r="X917" s="6">
        <v>1</v>
      </c>
      <c r="Y917" s="6">
        <v>0</v>
      </c>
      <c r="Z917" s="6">
        <v>3</v>
      </c>
      <c r="AB917" s="1">
        <v>43</v>
      </c>
      <c r="AC917" s="1">
        <v>38</v>
      </c>
      <c r="AD917" s="1">
        <v>0</v>
      </c>
      <c r="AE917" s="1">
        <v>3</v>
      </c>
      <c r="AF917" s="1">
        <v>11</v>
      </c>
      <c r="AG917" s="1">
        <v>44</v>
      </c>
      <c r="AH917" s="1">
        <v>2544</v>
      </c>
      <c r="AI917" s="11">
        <f t="shared" si="28"/>
        <v>6.9698630136986299</v>
      </c>
      <c r="AJ917" s="1">
        <v>0</v>
      </c>
      <c r="AK917" s="1">
        <v>1</v>
      </c>
      <c r="AL917" s="1">
        <v>0</v>
      </c>
      <c r="AM917" s="1">
        <v>0</v>
      </c>
      <c r="AN917" s="1">
        <v>0</v>
      </c>
      <c r="AO917" s="1">
        <v>0</v>
      </c>
      <c r="AP917" s="1">
        <v>0</v>
      </c>
      <c r="AQ917" s="1">
        <v>1</v>
      </c>
      <c r="AR917" s="1">
        <v>0</v>
      </c>
      <c r="AS917" s="1">
        <v>0</v>
      </c>
      <c r="AT917" s="1">
        <v>8</v>
      </c>
      <c r="AU917" s="1">
        <v>20</v>
      </c>
      <c r="AV917" s="1">
        <v>35924</v>
      </c>
    </row>
    <row r="918" spans="1:48" s="1" customFormat="1" x14ac:dyDescent="0.25">
      <c r="A918" s="1" t="str" cm="1">
        <f t="array" ref="A918">_xlfn.IFS(AG918&gt;=70,"70 and Older",AND(AG918&gt;=60,AG918&lt;70),"60-69",AND(AG918&gt;=50,AG918&lt;60),"50-59",AND(AG918&gt;=40,AG918&lt;50),"40-49",AND(AG918&gt;=30,AG918&lt;40),"30-39",AND(AG918&gt;=20,AG918&lt;30),"20-29")</f>
        <v>50-59</v>
      </c>
      <c r="B918" s="1" t="str" cm="1">
        <f t="array" ref="B918">_xlfn.IFS(AO918=1,$AO$1,AP918=1,$AP$1,AQ918=1,$AQ$1,AR918=1,$AR$1,AS918=1,$AS$1)</f>
        <v>Master</v>
      </c>
      <c r="C918" s="1" t="str" cm="1">
        <f t="array" ref="C918">_xlfn.IFS(AJ918=1,$AJ$1,AK918=1,$AK$1,AL918=1,$AL$1,AM918=1,$AM$1,AN918=1,$AN$1)</f>
        <v>Married</v>
      </c>
      <c r="D918" s="1">
        <v>1</v>
      </c>
      <c r="E918" s="1">
        <v>2</v>
      </c>
      <c r="F918" s="1" t="str" cm="1">
        <f t="array" ref="F918">_xlfn.IFS(AV918&lt;43783,"1.Low Income",AND(AV918&gt;=43783,AV918&lt;=64856),"2.Mid Income",AV918&gt;64856,"3.High Income")</f>
        <v>1.Low Income</v>
      </c>
      <c r="G918" s="1" t="str" cm="1">
        <f t="array" ref="G918">_xlfn.IFS(AU918&lt;=30,"&lt;1 month",AND(AU918&gt;30,AU918&lt;=60),"1-2months",AU918&gt;60,"2months +")</f>
        <v>2months +</v>
      </c>
      <c r="H918" s="1" t="str" cm="1">
        <f t="array" ref="H918">_xlfn.IFS(AT918&lt;5,"&lt;5times",AND(AT918&gt;=5,AT918&lt;=10),"05-10times",AND(AT918&gt;=11,AT918&lt;=15),"11-15times",AT918&gt;=16,"16times or more")</f>
        <v>05-10times</v>
      </c>
      <c r="I918" s="1" t="s">
        <v>99</v>
      </c>
      <c r="J918" s="1" t="str">
        <f t="shared" si="29"/>
        <v>6-7 years</v>
      </c>
      <c r="K918" s="2">
        <v>347</v>
      </c>
      <c r="L918" s="2">
        <v>0</v>
      </c>
      <c r="M918" s="2">
        <v>35</v>
      </c>
      <c r="N918" s="2">
        <v>4</v>
      </c>
      <c r="O918" s="2">
        <v>3</v>
      </c>
      <c r="P918" s="2">
        <v>7</v>
      </c>
      <c r="Q918" s="8">
        <v>0</v>
      </c>
      <c r="R918" s="8">
        <v>0</v>
      </c>
      <c r="S918" s="8">
        <v>0</v>
      </c>
      <c r="T918" s="8">
        <v>0</v>
      </c>
      <c r="U918" s="8">
        <v>0</v>
      </c>
      <c r="V918" s="8">
        <v>0</v>
      </c>
      <c r="W918" s="6">
        <v>6</v>
      </c>
      <c r="X918" s="6">
        <v>4</v>
      </c>
      <c r="Y918" s="6">
        <v>2</v>
      </c>
      <c r="Z918" s="6">
        <v>8</v>
      </c>
      <c r="AB918" s="1">
        <v>118</v>
      </c>
      <c r="AC918" s="1">
        <v>96</v>
      </c>
      <c r="AD918" s="1">
        <v>0</v>
      </c>
      <c r="AE918" s="1">
        <v>3</v>
      </c>
      <c r="AF918" s="1">
        <v>11</v>
      </c>
      <c r="AG918" s="1">
        <v>58</v>
      </c>
      <c r="AH918" s="1">
        <v>2543</v>
      </c>
      <c r="AI918" s="11">
        <f t="shared" si="28"/>
        <v>6.9671232876712326</v>
      </c>
      <c r="AJ918" s="1">
        <v>0</v>
      </c>
      <c r="AK918" s="1">
        <v>1</v>
      </c>
      <c r="AL918" s="1">
        <v>0</v>
      </c>
      <c r="AM918" s="1">
        <v>0</v>
      </c>
      <c r="AN918" s="1">
        <v>0</v>
      </c>
      <c r="AO918" s="1">
        <v>0</v>
      </c>
      <c r="AP918" s="1">
        <v>0</v>
      </c>
      <c r="AQ918" s="1">
        <v>0</v>
      </c>
      <c r="AR918" s="1">
        <v>1</v>
      </c>
      <c r="AS918" s="1">
        <v>0</v>
      </c>
      <c r="AT918" s="1">
        <v>7</v>
      </c>
      <c r="AU918" s="1">
        <v>70</v>
      </c>
      <c r="AV918" s="1">
        <v>42523</v>
      </c>
    </row>
    <row r="919" spans="1:48" s="1" customFormat="1" x14ac:dyDescent="0.25">
      <c r="A919" s="1" t="str" cm="1">
        <f t="array" ref="A919">_xlfn.IFS(AG919&gt;=70,"70 and Older",AND(AG919&gt;=60,AG919&lt;70),"60-69",AND(AG919&gt;=50,AG919&lt;60),"50-59",AND(AG919&gt;=40,AG919&lt;50),"40-49",AND(AG919&gt;=30,AG919&lt;40),"30-39",AND(AG919&gt;=20,AG919&lt;30),"20-29")</f>
        <v>50-59</v>
      </c>
      <c r="B919" s="1" t="str" cm="1">
        <f t="array" ref="B919">_xlfn.IFS(AO919=1,$AO$1,AP919=1,$AP$1,AQ919=1,$AQ$1,AR919=1,$AR$1,AS919=1,$AS$1)</f>
        <v>Master</v>
      </c>
      <c r="C919" s="1" t="str" cm="1">
        <f t="array" ref="C919">_xlfn.IFS(AJ919=1,$AJ$1,AK919=1,$AK$1,AL919=1,$AL$1,AM919=1,$AM$1,AN919=1,$AN$1)</f>
        <v>Married</v>
      </c>
      <c r="D919" s="1">
        <v>0</v>
      </c>
      <c r="E919" s="1">
        <v>1</v>
      </c>
      <c r="F919" s="1" t="str" cm="1">
        <f t="array" ref="F919">_xlfn.IFS(AV919&lt;43783,"1.Low Income",AND(AV919&gt;=43783,AV919&lt;=64856),"2.Mid Income",AV919&gt;64856,"3.High Income")</f>
        <v>1.Low Income</v>
      </c>
      <c r="G919" s="1" t="str" cm="1">
        <f t="array" ref="G919">_xlfn.IFS(AU919&lt;=30,"&lt;1 month",AND(AU919&gt;30,AU919&lt;=60),"1-2months",AU919&gt;60,"2months +")</f>
        <v>&lt;1 month</v>
      </c>
      <c r="H919" s="1" t="str" cm="1">
        <f t="array" ref="H919">_xlfn.IFS(AT919&lt;5,"&lt;5times",AND(AT919&gt;=5,AT919&lt;=10),"05-10times",AND(AT919&gt;=11,AT919&lt;=15),"11-15times",AT919&gt;=16,"16times or more")</f>
        <v>05-10times</v>
      </c>
      <c r="I919" s="1" t="s">
        <v>99</v>
      </c>
      <c r="J919" s="1" t="str">
        <f t="shared" si="29"/>
        <v>6-7 years</v>
      </c>
      <c r="K919" s="2">
        <v>509</v>
      </c>
      <c r="L919" s="2">
        <v>0</v>
      </c>
      <c r="M919" s="2">
        <v>65</v>
      </c>
      <c r="N919" s="2">
        <v>7</v>
      </c>
      <c r="O919" s="2">
        <v>11</v>
      </c>
      <c r="P919" s="2">
        <v>5</v>
      </c>
      <c r="Q919" s="8">
        <v>0</v>
      </c>
      <c r="R919" s="8">
        <v>0</v>
      </c>
      <c r="S919" s="8">
        <v>0</v>
      </c>
      <c r="T919" s="8">
        <v>0</v>
      </c>
      <c r="U919" s="8">
        <v>0</v>
      </c>
      <c r="V919" s="8">
        <v>0</v>
      </c>
      <c r="W919" s="6">
        <v>4</v>
      </c>
      <c r="X919" s="6">
        <v>7</v>
      </c>
      <c r="Y919" s="6">
        <v>2</v>
      </c>
      <c r="Z919" s="6">
        <v>9</v>
      </c>
      <c r="AB919" s="1">
        <v>118</v>
      </c>
      <c r="AC919" s="1">
        <v>96</v>
      </c>
      <c r="AD919" s="1">
        <v>0</v>
      </c>
      <c r="AE919" s="1">
        <v>3</v>
      </c>
      <c r="AF919" s="1">
        <v>11</v>
      </c>
      <c r="AG919" s="1">
        <v>58</v>
      </c>
      <c r="AH919" s="1">
        <v>2543</v>
      </c>
      <c r="AI919" s="11">
        <f t="shared" si="28"/>
        <v>6.9671232876712326</v>
      </c>
      <c r="AJ919" s="1">
        <v>0</v>
      </c>
      <c r="AK919" s="1">
        <v>1</v>
      </c>
      <c r="AL919" s="1">
        <v>0</v>
      </c>
      <c r="AM919" s="1">
        <v>0</v>
      </c>
      <c r="AN919" s="1">
        <v>0</v>
      </c>
      <c r="AO919" s="1">
        <v>0</v>
      </c>
      <c r="AP919" s="1">
        <v>0</v>
      </c>
      <c r="AQ919" s="1">
        <v>0</v>
      </c>
      <c r="AR919" s="1">
        <v>1</v>
      </c>
      <c r="AS919" s="1">
        <v>0</v>
      </c>
      <c r="AT919" s="1">
        <v>7</v>
      </c>
      <c r="AU919" s="1">
        <v>12</v>
      </c>
      <c r="AV919" s="1">
        <v>38578</v>
      </c>
    </row>
    <row r="920" spans="1:48" s="1" customFormat="1" x14ac:dyDescent="0.25">
      <c r="A920" s="1" t="str" cm="1">
        <f t="array" ref="A920">_xlfn.IFS(AG920&gt;=70,"70 and Older",AND(AG920&gt;=60,AG920&lt;70),"60-69",AND(AG920&gt;=50,AG920&lt;60),"50-59",AND(AG920&gt;=40,AG920&lt;50),"40-49",AND(AG920&gt;=30,AG920&lt;40),"30-39",AND(AG920&gt;=20,AG920&lt;30),"20-29")</f>
        <v>40-49</v>
      </c>
      <c r="B920" s="1" t="str" cm="1">
        <f t="array" ref="B920">_xlfn.IFS(AO920=1,$AO$1,AP920=1,$AP$1,AQ920=1,$AQ$1,AR920=1,$AR$1,AS920=1,$AS$1)</f>
        <v>Graduation</v>
      </c>
      <c r="C920" s="1" t="str" cm="1">
        <f t="array" ref="C920">_xlfn.IFS(AJ920=1,$AJ$1,AK920=1,$AK$1,AL920=1,$AL$1,AM920=1,$AM$1,AN920=1,$AN$1)</f>
        <v>Single</v>
      </c>
      <c r="D920" s="1">
        <v>1</v>
      </c>
      <c r="E920" s="1">
        <v>1</v>
      </c>
      <c r="F920" s="1" t="str" cm="1">
        <f t="array" ref="F920">_xlfn.IFS(AV920&lt;43783,"1.Low Income",AND(AV920&gt;=43783,AV920&lt;=64856),"2.Mid Income",AV920&gt;64856,"3.High Income")</f>
        <v>1.Low Income</v>
      </c>
      <c r="G920" s="1" t="str" cm="1">
        <f t="array" ref="G920">_xlfn.IFS(AU920&lt;=30,"&lt;1 month",AND(AU920&gt;30,AU920&lt;=60),"1-2months",AU920&gt;60,"2months +")</f>
        <v>&lt;1 month</v>
      </c>
      <c r="H920" s="1" t="str" cm="1">
        <f t="array" ref="H920">_xlfn.IFS(AT920&lt;5,"&lt;5times",AND(AT920&gt;=5,AT920&lt;=10),"05-10times",AND(AT920&gt;=11,AT920&lt;=15),"11-15times",AT920&gt;=16,"16times or more")</f>
        <v>05-10times</v>
      </c>
      <c r="I920" s="1" t="s">
        <v>99</v>
      </c>
      <c r="J920" s="1" t="str">
        <f t="shared" si="29"/>
        <v>6-7 years</v>
      </c>
      <c r="K920" s="2">
        <v>293</v>
      </c>
      <c r="L920" s="2">
        <v>0</v>
      </c>
      <c r="M920" s="2">
        <v>87</v>
      </c>
      <c r="N920" s="2">
        <v>4</v>
      </c>
      <c r="O920" s="2">
        <v>11</v>
      </c>
      <c r="P920" s="2">
        <v>23</v>
      </c>
      <c r="Q920" s="8">
        <v>0</v>
      </c>
      <c r="R920" s="8">
        <v>0</v>
      </c>
      <c r="S920" s="8">
        <v>0</v>
      </c>
      <c r="T920" s="8">
        <v>0</v>
      </c>
      <c r="U920" s="8">
        <v>0</v>
      </c>
      <c r="V920" s="8">
        <v>1</v>
      </c>
      <c r="W920" s="6">
        <v>4</v>
      </c>
      <c r="X920" s="6">
        <v>7</v>
      </c>
      <c r="Y920" s="6">
        <v>2</v>
      </c>
      <c r="Z920" s="6">
        <v>5</v>
      </c>
      <c r="AB920" s="1">
        <v>445</v>
      </c>
      <c r="AC920" s="1">
        <v>345</v>
      </c>
      <c r="AD920" s="1">
        <v>0</v>
      </c>
      <c r="AE920" s="1">
        <v>3</v>
      </c>
      <c r="AF920" s="1">
        <v>11</v>
      </c>
      <c r="AG920" s="1">
        <v>41</v>
      </c>
      <c r="AH920" s="1">
        <v>2543</v>
      </c>
      <c r="AI920" s="11">
        <f t="shared" si="28"/>
        <v>6.9671232876712326</v>
      </c>
      <c r="AJ920" s="1">
        <v>0</v>
      </c>
      <c r="AK920" s="1">
        <v>0</v>
      </c>
      <c r="AL920" s="1">
        <v>1</v>
      </c>
      <c r="AM920" s="1">
        <v>0</v>
      </c>
      <c r="AN920" s="1">
        <v>0</v>
      </c>
      <c r="AO920" s="1">
        <v>0</v>
      </c>
      <c r="AP920" s="1">
        <v>0</v>
      </c>
      <c r="AQ920" s="1">
        <v>1</v>
      </c>
      <c r="AR920" s="1">
        <v>0</v>
      </c>
      <c r="AS920" s="1">
        <v>0</v>
      </c>
      <c r="AT920" s="1">
        <v>8</v>
      </c>
      <c r="AU920" s="1">
        <v>25</v>
      </c>
      <c r="AV920" s="1">
        <v>35178</v>
      </c>
    </row>
    <row r="921" spans="1:48" s="1" customFormat="1" x14ac:dyDescent="0.25">
      <c r="A921" s="1" t="str" cm="1">
        <f t="array" ref="A921">_xlfn.IFS(AG921&gt;=70,"70 and Older",AND(AG921&gt;=60,AG921&lt;70),"60-69",AND(AG921&gt;=50,AG921&lt;60),"50-59",AND(AG921&gt;=40,AG921&lt;50),"40-49",AND(AG921&gt;=30,AG921&lt;40),"30-39",AND(AG921&gt;=20,AG921&lt;30),"20-29")</f>
        <v>60-69</v>
      </c>
      <c r="B921" s="1" t="str" cm="1">
        <f t="array" ref="B921">_xlfn.IFS(AO921=1,$AO$1,AP921=1,$AP$1,AQ921=1,$AQ$1,AR921=1,$AR$1,AS921=1,$AS$1)</f>
        <v>2nd Cycle</v>
      </c>
      <c r="C921" s="1" t="str" cm="1">
        <f t="array" ref="C921">_xlfn.IFS(AJ921=1,$AJ$1,AK921=1,$AK$1,AL921=1,$AL$1,AM921=1,$AM$1,AN921=1,$AN$1)</f>
        <v>Single</v>
      </c>
      <c r="D921" s="1">
        <v>1</v>
      </c>
      <c r="E921" s="1">
        <v>1</v>
      </c>
      <c r="F921" s="1" t="str" cm="1">
        <f t="array" ref="F921">_xlfn.IFS(AV921&lt;43783,"1.Low Income",AND(AV921&gt;=43783,AV921&lt;=64856),"2.Mid Income",AV921&gt;64856,"3.High Income")</f>
        <v>1.Low Income</v>
      </c>
      <c r="G921" s="1" t="str" cm="1">
        <f t="array" ref="G921">_xlfn.IFS(AU921&lt;=30,"&lt;1 month",AND(AU921&gt;30,AU921&lt;=60),"1-2months",AU921&gt;60,"2months +")</f>
        <v>1-2months</v>
      </c>
      <c r="H921" s="1" t="str" cm="1">
        <f t="array" ref="H921">_xlfn.IFS(AT921&lt;5,"&lt;5times",AND(AT921&gt;=5,AT921&lt;=10),"05-10times",AND(AT921&gt;=11,AT921&lt;=15),"11-15times",AT921&gt;=16,"16times or more")</f>
        <v>05-10times</v>
      </c>
      <c r="I921" s="1" t="s">
        <v>99</v>
      </c>
      <c r="J921" s="1" t="str">
        <f t="shared" si="29"/>
        <v>6-7 years</v>
      </c>
      <c r="K921" s="2">
        <v>1099</v>
      </c>
      <c r="L921" s="2">
        <v>0</v>
      </c>
      <c r="M921" s="2">
        <v>45</v>
      </c>
      <c r="N921" s="2">
        <v>0</v>
      </c>
      <c r="O921" s="2">
        <v>0</v>
      </c>
      <c r="P921" s="2">
        <v>34</v>
      </c>
      <c r="Q921" s="8">
        <v>0</v>
      </c>
      <c r="R921" s="8">
        <v>0</v>
      </c>
      <c r="S921" s="8">
        <v>0</v>
      </c>
      <c r="T921" s="8">
        <v>1</v>
      </c>
      <c r="U921" s="8">
        <v>0</v>
      </c>
      <c r="V921" s="8">
        <v>1</v>
      </c>
      <c r="W921" s="6">
        <v>11</v>
      </c>
      <c r="X921" s="6">
        <v>3</v>
      </c>
      <c r="Y921" s="6">
        <v>4</v>
      </c>
      <c r="Z921" s="6">
        <v>10</v>
      </c>
      <c r="AB921" s="1">
        <v>976</v>
      </c>
      <c r="AC921" s="1">
        <v>832</v>
      </c>
      <c r="AD921" s="1">
        <v>0</v>
      </c>
      <c r="AE921" s="1">
        <v>3</v>
      </c>
      <c r="AF921" s="1">
        <v>11</v>
      </c>
      <c r="AG921" s="1">
        <v>68</v>
      </c>
      <c r="AH921" s="1">
        <v>2543</v>
      </c>
      <c r="AI921" s="11">
        <f t="shared" si="28"/>
        <v>6.9671232876712326</v>
      </c>
      <c r="AJ921" s="1">
        <v>0</v>
      </c>
      <c r="AK921" s="1">
        <v>0</v>
      </c>
      <c r="AL921" s="1">
        <v>1</v>
      </c>
      <c r="AM921" s="1">
        <v>0</v>
      </c>
      <c r="AN921" s="1">
        <v>0</v>
      </c>
      <c r="AO921" s="1">
        <v>1</v>
      </c>
      <c r="AP921" s="1">
        <v>0</v>
      </c>
      <c r="AQ921" s="1">
        <v>0</v>
      </c>
      <c r="AR921" s="1">
        <v>0</v>
      </c>
      <c r="AS921" s="1">
        <v>0</v>
      </c>
      <c r="AT921" s="1">
        <v>8</v>
      </c>
      <c r="AU921" s="1">
        <v>40</v>
      </c>
      <c r="AV921" s="1">
        <v>30390</v>
      </c>
    </row>
    <row r="922" spans="1:48" s="1" customFormat="1" x14ac:dyDescent="0.25">
      <c r="A922" s="1" t="str" cm="1">
        <f t="array" ref="A922">_xlfn.IFS(AG922&gt;=70,"70 and Older",AND(AG922&gt;=60,AG922&lt;70),"60-69",AND(AG922&gt;=50,AG922&lt;60),"50-59",AND(AG922&gt;=40,AG922&lt;50),"40-49",AND(AG922&gt;=30,AG922&lt;40),"30-39",AND(AG922&gt;=20,AG922&lt;30),"20-29")</f>
        <v>60-69</v>
      </c>
      <c r="B922" s="1" t="str" cm="1">
        <f t="array" ref="B922">_xlfn.IFS(AO922=1,$AO$1,AP922=1,$AP$1,AQ922=1,$AQ$1,AR922=1,$AR$1,AS922=1,$AS$1)</f>
        <v>PhD</v>
      </c>
      <c r="C922" s="1" t="str" cm="1">
        <f t="array" ref="C922">_xlfn.IFS(AJ922=1,$AJ$1,AK922=1,$AK$1,AL922=1,$AL$1,AM922=1,$AM$1,AN922=1,$AN$1)</f>
        <v>Widow</v>
      </c>
      <c r="D922" s="1">
        <v>0</v>
      </c>
      <c r="E922" s="1">
        <v>0</v>
      </c>
      <c r="F922" s="1" t="str" cm="1">
        <f t="array" ref="F922">_xlfn.IFS(AV922&lt;43783,"1.Low Income",AND(AV922&gt;=43783,AV922&lt;=64856),"2.Mid Income",AV922&gt;64856,"3.High Income")</f>
        <v>2.Mid Income</v>
      </c>
      <c r="G922" s="1" t="str" cm="1">
        <f t="array" ref="G922">_xlfn.IFS(AU922&lt;=30,"&lt;1 month",AND(AU922&gt;30,AU922&lt;=60),"1-2months",AU922&gt;60,"2months +")</f>
        <v>1-2months</v>
      </c>
      <c r="H922" s="1" t="str" cm="1">
        <f t="array" ref="H922">_xlfn.IFS(AT922&lt;5,"&lt;5times",AND(AT922&gt;=5,AT922&lt;=10),"05-10times",AND(AT922&gt;=11,AT922&lt;=15),"11-15times",AT922&gt;=16,"16times or more")</f>
        <v>05-10times</v>
      </c>
      <c r="I922" s="1" t="s">
        <v>99</v>
      </c>
      <c r="J922" s="1" t="str">
        <f t="shared" si="29"/>
        <v>6-7 years</v>
      </c>
      <c r="K922" s="2">
        <v>244</v>
      </c>
      <c r="L922" s="2">
        <v>51</v>
      </c>
      <c r="M922" s="2">
        <v>270</v>
      </c>
      <c r="N922" s="2">
        <v>101</v>
      </c>
      <c r="O922" s="2">
        <v>0</v>
      </c>
      <c r="P922" s="2">
        <v>45</v>
      </c>
      <c r="Q922" s="8">
        <v>0</v>
      </c>
      <c r="R922" s="8">
        <v>0</v>
      </c>
      <c r="S922" s="8">
        <v>0</v>
      </c>
      <c r="T922" s="8">
        <v>0</v>
      </c>
      <c r="U922" s="8">
        <v>0</v>
      </c>
      <c r="V922" s="8">
        <v>0</v>
      </c>
      <c r="W922" s="6">
        <v>1</v>
      </c>
      <c r="X922" s="6">
        <v>1</v>
      </c>
      <c r="Y922" s="6">
        <v>3</v>
      </c>
      <c r="Z922" s="6">
        <v>5</v>
      </c>
      <c r="AB922" s="1">
        <v>600</v>
      </c>
      <c r="AC922" s="1">
        <v>594</v>
      </c>
      <c r="AD922" s="1">
        <v>0</v>
      </c>
      <c r="AE922" s="1">
        <v>3</v>
      </c>
      <c r="AF922" s="1">
        <v>11</v>
      </c>
      <c r="AG922" s="1">
        <v>69</v>
      </c>
      <c r="AH922" s="1">
        <v>2542</v>
      </c>
      <c r="AI922" s="11">
        <f t="shared" si="28"/>
        <v>6.9643835616438352</v>
      </c>
      <c r="AJ922" s="1">
        <v>0</v>
      </c>
      <c r="AK922" s="1">
        <v>0</v>
      </c>
      <c r="AL922" s="1">
        <v>0</v>
      </c>
      <c r="AM922" s="1">
        <v>0</v>
      </c>
      <c r="AN922" s="1">
        <v>1</v>
      </c>
      <c r="AO922" s="1">
        <v>0</v>
      </c>
      <c r="AP922" s="1">
        <v>0</v>
      </c>
      <c r="AQ922" s="1">
        <v>0</v>
      </c>
      <c r="AR922" s="1">
        <v>0</v>
      </c>
      <c r="AS922" s="1">
        <v>1</v>
      </c>
      <c r="AT922" s="1">
        <v>6</v>
      </c>
      <c r="AU922" s="1">
        <v>55</v>
      </c>
      <c r="AV922" s="1">
        <v>54006</v>
      </c>
    </row>
    <row r="923" spans="1:48" s="1" customFormat="1" x14ac:dyDescent="0.25">
      <c r="A923" s="1" t="str" cm="1">
        <f t="array" ref="A923">_xlfn.IFS(AG923&gt;=70,"70 and Older",AND(AG923&gt;=60,AG923&lt;70),"60-69",AND(AG923&gt;=50,AG923&lt;60),"50-59",AND(AG923&gt;=40,AG923&lt;50),"40-49",AND(AG923&gt;=30,AG923&lt;40),"30-39",AND(AG923&gt;=20,AG923&lt;30),"20-29")</f>
        <v>40-49</v>
      </c>
      <c r="B923" s="1" t="str" cm="1">
        <f t="array" ref="B923">_xlfn.IFS(AO923=1,$AO$1,AP923=1,$AP$1,AQ923=1,$AQ$1,AR923=1,$AR$1,AS923=1,$AS$1)</f>
        <v>PhD</v>
      </c>
      <c r="C923" s="1" t="str" cm="1">
        <f t="array" ref="C923">_xlfn.IFS(AJ923=1,$AJ$1,AK923=1,$AK$1,AL923=1,$AL$1,AM923=1,$AM$1,AN923=1,$AN$1)</f>
        <v>Together</v>
      </c>
      <c r="D923" s="1">
        <v>1</v>
      </c>
      <c r="E923" s="1">
        <v>0</v>
      </c>
      <c r="F923" s="1" t="str" cm="1">
        <f t="array" ref="F923">_xlfn.IFS(AV923&lt;43783,"1.Low Income",AND(AV923&gt;=43783,AV923&lt;=64856),"2.Mid Income",AV923&gt;64856,"3.High Income")</f>
        <v>2.Mid Income</v>
      </c>
      <c r="G923" s="1" t="str" cm="1">
        <f t="array" ref="G923">_xlfn.IFS(AU923&lt;=30,"&lt;1 month",AND(AU923&gt;30,AU923&lt;=60),"1-2months",AU923&gt;60,"2months +")</f>
        <v>2months +</v>
      </c>
      <c r="H923" s="1" t="str" cm="1">
        <f t="array" ref="H923">_xlfn.IFS(AT923&lt;5,"&lt;5times",AND(AT923&gt;=5,AT923&lt;=10),"05-10times",AND(AT923&gt;=11,AT923&lt;=15),"11-15times",AT923&gt;=16,"16times or more")</f>
        <v>05-10times</v>
      </c>
      <c r="I923" s="1" t="s">
        <v>99</v>
      </c>
      <c r="J923" s="1" t="str">
        <f t="shared" si="29"/>
        <v>6-7 years</v>
      </c>
      <c r="K923" s="2">
        <v>125</v>
      </c>
      <c r="L923" s="2">
        <v>6</v>
      </c>
      <c r="M923" s="2">
        <v>73</v>
      </c>
      <c r="N923" s="2">
        <v>8</v>
      </c>
      <c r="O923" s="2">
        <v>4</v>
      </c>
      <c r="P923" s="2">
        <v>19</v>
      </c>
      <c r="Q923" s="8">
        <v>0</v>
      </c>
      <c r="R923" s="8">
        <v>0</v>
      </c>
      <c r="S923" s="8">
        <v>0</v>
      </c>
      <c r="T923" s="8">
        <v>0</v>
      </c>
      <c r="U923" s="8">
        <v>0</v>
      </c>
      <c r="V923" s="8">
        <v>0</v>
      </c>
      <c r="W923" s="6">
        <v>1</v>
      </c>
      <c r="X923" s="6">
        <v>3</v>
      </c>
      <c r="Y923" s="6">
        <v>1</v>
      </c>
      <c r="Z923" s="6">
        <v>6</v>
      </c>
      <c r="AB923" s="1">
        <v>386</v>
      </c>
      <c r="AC923" s="1">
        <v>371</v>
      </c>
      <c r="AD923" s="1">
        <v>0</v>
      </c>
      <c r="AE923" s="1">
        <v>3</v>
      </c>
      <c r="AF923" s="1">
        <v>11</v>
      </c>
      <c r="AG923" s="1">
        <v>47</v>
      </c>
      <c r="AH923" s="1">
        <v>2542</v>
      </c>
      <c r="AI923" s="11">
        <f t="shared" si="28"/>
        <v>6.9643835616438352</v>
      </c>
      <c r="AJ923" s="1">
        <v>0</v>
      </c>
      <c r="AK923" s="1">
        <v>0</v>
      </c>
      <c r="AL923" s="1">
        <v>0</v>
      </c>
      <c r="AM923" s="1">
        <v>1</v>
      </c>
      <c r="AN923" s="1">
        <v>0</v>
      </c>
      <c r="AO923" s="1">
        <v>0</v>
      </c>
      <c r="AP923" s="1">
        <v>0</v>
      </c>
      <c r="AQ923" s="1">
        <v>0</v>
      </c>
      <c r="AR923" s="1">
        <v>0</v>
      </c>
      <c r="AS923" s="1">
        <v>1</v>
      </c>
      <c r="AT923" s="1">
        <v>7</v>
      </c>
      <c r="AU923" s="1">
        <v>61</v>
      </c>
      <c r="AV923" s="1">
        <v>45759</v>
      </c>
    </row>
    <row r="924" spans="1:48" s="1" customFormat="1" x14ac:dyDescent="0.25">
      <c r="A924" s="1" t="str" cm="1">
        <f t="array" ref="A924">_xlfn.IFS(AG924&gt;=70,"70 and Older",AND(AG924&gt;=60,AG924&lt;70),"60-69",AND(AG924&gt;=50,AG924&lt;60),"50-59",AND(AG924&gt;=40,AG924&lt;50),"40-49",AND(AG924&gt;=30,AG924&lt;40),"30-39",AND(AG924&gt;=20,AG924&lt;30),"20-29")</f>
        <v>50-59</v>
      </c>
      <c r="B924" s="1" t="str" cm="1">
        <f t="array" ref="B924">_xlfn.IFS(AO924=1,$AO$1,AP924=1,$AP$1,AQ924=1,$AQ$1,AR924=1,$AR$1,AS924=1,$AS$1)</f>
        <v>Graduation</v>
      </c>
      <c r="C924" s="1" t="str" cm="1">
        <f t="array" ref="C924">_xlfn.IFS(AJ924=1,$AJ$1,AK924=1,$AK$1,AL924=1,$AL$1,AM924=1,$AM$1,AN924=1,$AN$1)</f>
        <v>Divorced</v>
      </c>
      <c r="D924" s="1">
        <v>0</v>
      </c>
      <c r="E924" s="1">
        <v>0</v>
      </c>
      <c r="F924" s="1" t="str" cm="1">
        <f t="array" ref="F924">_xlfn.IFS(AV924&lt;43783,"1.Low Income",AND(AV924&gt;=43783,AV924&lt;=64856),"2.Mid Income",AV924&gt;64856,"3.High Income")</f>
        <v>2.Mid Income</v>
      </c>
      <c r="G924" s="1" t="str" cm="1">
        <f t="array" ref="G924">_xlfn.IFS(AU924&lt;=30,"&lt;1 month",AND(AU924&gt;30,AU924&lt;=60),"1-2months",AU924&gt;60,"2months +")</f>
        <v>1-2months</v>
      </c>
      <c r="H924" s="1" t="str" cm="1">
        <f t="array" ref="H924">_xlfn.IFS(AT924&lt;5,"&lt;5times",AND(AT924&gt;=5,AT924&lt;=10),"05-10times",AND(AT924&gt;=11,AT924&lt;=15),"11-15times",AT924&gt;=16,"16times or more")</f>
        <v>05-10times</v>
      </c>
      <c r="I924" s="1" t="s">
        <v>99</v>
      </c>
      <c r="J924" s="1" t="str">
        <f t="shared" si="29"/>
        <v>6-7 years</v>
      </c>
      <c r="K924" s="2">
        <v>561</v>
      </c>
      <c r="L924" s="2">
        <v>64</v>
      </c>
      <c r="M924" s="2">
        <v>785</v>
      </c>
      <c r="N924" s="2">
        <v>84</v>
      </c>
      <c r="O924" s="2">
        <v>128</v>
      </c>
      <c r="P924" s="2">
        <v>48</v>
      </c>
      <c r="Q924" s="8">
        <v>0</v>
      </c>
      <c r="R924" s="8">
        <v>0</v>
      </c>
      <c r="S924" s="8">
        <v>0</v>
      </c>
      <c r="T924" s="8">
        <v>0</v>
      </c>
      <c r="U924" s="8">
        <v>0</v>
      </c>
      <c r="V924" s="8">
        <v>0</v>
      </c>
      <c r="W924" s="6">
        <v>1</v>
      </c>
      <c r="X924" s="6">
        <v>3</v>
      </c>
      <c r="Y924" s="6">
        <v>3</v>
      </c>
      <c r="Z924" s="6">
        <v>8</v>
      </c>
      <c r="AB924" s="1">
        <v>992</v>
      </c>
      <c r="AC924" s="1">
        <v>935</v>
      </c>
      <c r="AD924" s="1">
        <v>0</v>
      </c>
      <c r="AE924" s="1">
        <v>3</v>
      </c>
      <c r="AF924" s="1">
        <v>11</v>
      </c>
      <c r="AG924" s="1">
        <v>56</v>
      </c>
      <c r="AH924" s="1">
        <v>2541</v>
      </c>
      <c r="AI924" s="11">
        <f t="shared" si="28"/>
        <v>6.9616438356164387</v>
      </c>
      <c r="AJ924" s="1">
        <v>1</v>
      </c>
      <c r="AK924" s="1">
        <v>0</v>
      </c>
      <c r="AL924" s="1">
        <v>0</v>
      </c>
      <c r="AM924" s="1">
        <v>0</v>
      </c>
      <c r="AN924" s="1">
        <v>0</v>
      </c>
      <c r="AO924" s="1">
        <v>0</v>
      </c>
      <c r="AP924" s="1">
        <v>0</v>
      </c>
      <c r="AQ924" s="1">
        <v>1</v>
      </c>
      <c r="AR924" s="1">
        <v>0</v>
      </c>
      <c r="AS924" s="1">
        <v>0</v>
      </c>
      <c r="AT924" s="1">
        <v>6</v>
      </c>
      <c r="AU924" s="1">
        <v>37</v>
      </c>
      <c r="AV924" s="1">
        <v>54072</v>
      </c>
    </row>
    <row r="925" spans="1:48" s="1" customFormat="1" x14ac:dyDescent="0.25">
      <c r="A925" s="1" t="str" cm="1">
        <f t="array" ref="A925">_xlfn.IFS(AG925&gt;=70,"70 and Older",AND(AG925&gt;=60,AG925&lt;70),"60-69",AND(AG925&gt;=50,AG925&lt;60),"50-59",AND(AG925&gt;=40,AG925&lt;50),"40-49",AND(AG925&gt;=30,AG925&lt;40),"30-39",AND(AG925&gt;=20,AG925&lt;30),"20-29")</f>
        <v>40-49</v>
      </c>
      <c r="B925" s="1" t="str" cm="1">
        <f t="array" ref="B925">_xlfn.IFS(AO925=1,$AO$1,AP925=1,$AP$1,AQ925=1,$AQ$1,AR925=1,$AR$1,AS925=1,$AS$1)</f>
        <v>Graduation</v>
      </c>
      <c r="C925" s="1" t="str" cm="1">
        <f t="array" ref="C925">_xlfn.IFS(AJ925=1,$AJ$1,AK925=1,$AK$1,AL925=1,$AL$1,AM925=1,$AM$1,AN925=1,$AN$1)</f>
        <v>Married</v>
      </c>
      <c r="D925" s="1">
        <v>0</v>
      </c>
      <c r="E925" s="1">
        <v>0</v>
      </c>
      <c r="F925" s="1" t="str" cm="1">
        <f t="array" ref="F925">_xlfn.IFS(AV925&lt;43783,"1.Low Income",AND(AV925&gt;=43783,AV925&lt;=64856),"2.Mid Income",AV925&gt;64856,"3.High Income")</f>
        <v>2.Mid Income</v>
      </c>
      <c r="G925" s="1" t="str" cm="1">
        <f t="array" ref="G925">_xlfn.IFS(AU925&lt;=30,"&lt;1 month",AND(AU925&gt;30,AU925&lt;=60),"1-2months",AU925&gt;60,"2months +")</f>
        <v>2months +</v>
      </c>
      <c r="H925" s="1" t="str" cm="1">
        <f t="array" ref="H925">_xlfn.IFS(AT925&lt;5,"&lt;5times",AND(AT925&gt;=5,AT925&lt;=10),"05-10times",AND(AT925&gt;=11,AT925&lt;=15),"11-15times",AT925&gt;=16,"16times or more")</f>
        <v>05-10times</v>
      </c>
      <c r="I925" s="1" t="s">
        <v>99</v>
      </c>
      <c r="J925" s="1" t="str">
        <f t="shared" si="29"/>
        <v>6-7 years</v>
      </c>
      <c r="K925" s="2">
        <v>556</v>
      </c>
      <c r="L925" s="2">
        <v>14</v>
      </c>
      <c r="M925" s="2">
        <v>717</v>
      </c>
      <c r="N925" s="2">
        <v>210</v>
      </c>
      <c r="O925" s="2">
        <v>0</v>
      </c>
      <c r="P925" s="2">
        <v>43</v>
      </c>
      <c r="Q925" s="8">
        <v>0</v>
      </c>
      <c r="R925" s="8">
        <v>0</v>
      </c>
      <c r="S925" s="8">
        <v>0</v>
      </c>
      <c r="T925" s="8">
        <v>0</v>
      </c>
      <c r="U925" s="8">
        <v>0</v>
      </c>
      <c r="V925" s="8">
        <v>0</v>
      </c>
      <c r="W925" s="6">
        <v>1</v>
      </c>
      <c r="X925" s="6">
        <v>7</v>
      </c>
      <c r="Y925" s="6">
        <v>5</v>
      </c>
      <c r="Z925" s="6">
        <v>10</v>
      </c>
      <c r="AB925" s="1">
        <v>497</v>
      </c>
      <c r="AC925" s="1">
        <v>388</v>
      </c>
      <c r="AD925" s="1">
        <v>0</v>
      </c>
      <c r="AE925" s="1">
        <v>3</v>
      </c>
      <c r="AF925" s="1">
        <v>11</v>
      </c>
      <c r="AG925" s="1">
        <v>42</v>
      </c>
      <c r="AH925" s="1">
        <v>2541</v>
      </c>
      <c r="AI925" s="11">
        <f t="shared" si="28"/>
        <v>6.9616438356164387</v>
      </c>
      <c r="AJ925" s="1">
        <v>0</v>
      </c>
      <c r="AK925" s="1">
        <v>1</v>
      </c>
      <c r="AL925" s="1">
        <v>0</v>
      </c>
      <c r="AM925" s="1">
        <v>0</v>
      </c>
      <c r="AN925" s="1">
        <v>0</v>
      </c>
      <c r="AO925" s="1">
        <v>0</v>
      </c>
      <c r="AP925" s="1">
        <v>0</v>
      </c>
      <c r="AQ925" s="1">
        <v>1</v>
      </c>
      <c r="AR925" s="1">
        <v>0</v>
      </c>
      <c r="AS925" s="1">
        <v>0</v>
      </c>
      <c r="AT925" s="1">
        <v>7</v>
      </c>
      <c r="AU925" s="1">
        <v>98</v>
      </c>
      <c r="AV925" s="1">
        <v>46094</v>
      </c>
    </row>
    <row r="926" spans="1:48" s="1" customFormat="1" x14ac:dyDescent="0.25">
      <c r="A926" s="1" t="str" cm="1">
        <f t="array" ref="A926">_xlfn.IFS(AG926&gt;=70,"70 and Older",AND(AG926&gt;=60,AG926&lt;70),"60-69",AND(AG926&gt;=50,AG926&lt;60),"50-59",AND(AG926&gt;=40,AG926&lt;50),"40-49",AND(AG926&gt;=30,AG926&lt;40),"30-39",AND(AG926&gt;=20,AG926&lt;30),"20-29")</f>
        <v>40-49</v>
      </c>
      <c r="B926" s="1" t="str" cm="1">
        <f t="array" ref="B926">_xlfn.IFS(AO926=1,$AO$1,AP926=1,$AP$1,AQ926=1,$AQ$1,AR926=1,$AR$1,AS926=1,$AS$1)</f>
        <v>Graduation</v>
      </c>
      <c r="C926" s="1" t="str" cm="1">
        <f t="array" ref="C926">_xlfn.IFS(AJ926=1,$AJ$1,AK926=1,$AK$1,AL926=1,$AL$1,AM926=1,$AM$1,AN926=1,$AN$1)</f>
        <v>Married</v>
      </c>
      <c r="D926" s="1">
        <v>0</v>
      </c>
      <c r="E926" s="1">
        <v>0</v>
      </c>
      <c r="F926" s="1" t="str" cm="1">
        <f t="array" ref="F926">_xlfn.IFS(AV926&lt;43783,"1.Low Income",AND(AV926&gt;=43783,AV926&lt;=64856),"2.Mid Income",AV926&gt;64856,"3.High Income")</f>
        <v>1.Low Income</v>
      </c>
      <c r="G926" s="1" t="str" cm="1">
        <f t="array" ref="G926">_xlfn.IFS(AU926&lt;=30,"&lt;1 month",AND(AU926&gt;30,AU926&lt;=60),"1-2months",AU926&gt;60,"2months +")</f>
        <v>&lt;1 month</v>
      </c>
      <c r="H926" s="1" t="str" cm="1">
        <f t="array" ref="H926">_xlfn.IFS(AT926&lt;5,"&lt;5times",AND(AT926&gt;=5,AT926&lt;=10),"05-10times",AND(AT926&gt;=11,AT926&lt;=15),"11-15times",AT926&gt;=16,"16times or more")</f>
        <v>05-10times</v>
      </c>
      <c r="I926" s="1" t="s">
        <v>99</v>
      </c>
      <c r="J926" s="1" t="str">
        <f t="shared" si="29"/>
        <v>6-7 years</v>
      </c>
      <c r="K926" s="2">
        <v>652</v>
      </c>
      <c r="L926" s="2">
        <v>48</v>
      </c>
      <c r="M926" s="2">
        <v>350</v>
      </c>
      <c r="N926" s="2">
        <v>94</v>
      </c>
      <c r="O926" s="2">
        <v>84</v>
      </c>
      <c r="P926" s="2">
        <v>108</v>
      </c>
      <c r="Q926" s="8">
        <v>0</v>
      </c>
      <c r="R926" s="8">
        <v>0</v>
      </c>
      <c r="S926" s="8">
        <v>0</v>
      </c>
      <c r="T926" s="8">
        <v>0</v>
      </c>
      <c r="U926" s="8">
        <v>0</v>
      </c>
      <c r="V926" s="8">
        <v>1</v>
      </c>
      <c r="W926" s="6">
        <v>1</v>
      </c>
      <c r="X926" s="6">
        <v>9</v>
      </c>
      <c r="Y926" s="6">
        <v>3</v>
      </c>
      <c r="Z926" s="6">
        <v>6</v>
      </c>
      <c r="AB926" s="1">
        <v>497</v>
      </c>
      <c r="AC926" s="1">
        <v>388</v>
      </c>
      <c r="AD926" s="1">
        <v>0</v>
      </c>
      <c r="AE926" s="1">
        <v>3</v>
      </c>
      <c r="AF926" s="1">
        <v>11</v>
      </c>
      <c r="AG926" s="1">
        <v>42</v>
      </c>
      <c r="AH926" s="1">
        <v>2541</v>
      </c>
      <c r="AI926" s="11">
        <f t="shared" si="28"/>
        <v>6.9616438356164387</v>
      </c>
      <c r="AJ926" s="1">
        <v>0</v>
      </c>
      <c r="AK926" s="1">
        <v>1</v>
      </c>
      <c r="AL926" s="1">
        <v>0</v>
      </c>
      <c r="AM926" s="1">
        <v>0</v>
      </c>
      <c r="AN926" s="1">
        <v>0</v>
      </c>
      <c r="AO926" s="1">
        <v>0</v>
      </c>
      <c r="AP926" s="1">
        <v>0</v>
      </c>
      <c r="AQ926" s="1">
        <v>1</v>
      </c>
      <c r="AR926" s="1">
        <v>0</v>
      </c>
      <c r="AS926" s="1">
        <v>0</v>
      </c>
      <c r="AT926" s="1">
        <v>7</v>
      </c>
      <c r="AU926" s="1">
        <v>11</v>
      </c>
      <c r="AV926" s="1">
        <v>43142</v>
      </c>
    </row>
    <row r="927" spans="1:48" s="1" customFormat="1" x14ac:dyDescent="0.25">
      <c r="A927" s="1" t="str" cm="1">
        <f t="array" ref="A927">_xlfn.IFS(AG927&gt;=70,"70 and Older",AND(AG927&gt;=60,AG927&lt;70),"60-69",AND(AG927&gt;=50,AG927&lt;60),"50-59",AND(AG927&gt;=40,AG927&lt;50),"40-49",AND(AG927&gt;=30,AG927&lt;40),"30-39",AND(AG927&gt;=20,AG927&lt;30),"20-29")</f>
        <v>70 and Older</v>
      </c>
      <c r="B927" s="1" t="str" cm="1">
        <f t="array" ref="B927">_xlfn.IFS(AO927=1,$AO$1,AP927=1,$AP$1,AQ927=1,$AQ$1,AR927=1,$AR$1,AS927=1,$AS$1)</f>
        <v>PhD</v>
      </c>
      <c r="C927" s="1" t="str" cm="1">
        <f t="array" ref="C927">_xlfn.IFS(AJ927=1,$AJ$1,AK927=1,$AK$1,AL927=1,$AL$1,AM927=1,$AM$1,AN927=1,$AN$1)</f>
        <v>Together</v>
      </c>
      <c r="D927" s="1">
        <v>0</v>
      </c>
      <c r="E927" s="1">
        <v>1</v>
      </c>
      <c r="F927" s="1" t="str" cm="1">
        <f t="array" ref="F927">_xlfn.IFS(AV927&lt;43783,"1.Low Income",AND(AV927&gt;=43783,AV927&lt;=64856),"2.Mid Income",AV927&gt;64856,"3.High Income")</f>
        <v>2.Mid Income</v>
      </c>
      <c r="G927" s="1" t="str" cm="1">
        <f t="array" ref="G927">_xlfn.IFS(AU927&lt;=30,"&lt;1 month",AND(AU927&gt;30,AU927&lt;=60),"1-2months",AU927&gt;60,"2months +")</f>
        <v>2months +</v>
      </c>
      <c r="H927" s="1" t="str" cm="1">
        <f t="array" ref="H927">_xlfn.IFS(AT927&lt;5,"&lt;5times",AND(AT927&gt;=5,AT927&lt;=10),"05-10times",AND(AT927&gt;=11,AT927&lt;=15),"11-15times",AT927&gt;=16,"16times or more")</f>
        <v>05-10times</v>
      </c>
      <c r="I927" s="1" t="s">
        <v>99</v>
      </c>
      <c r="J927" s="1" t="str">
        <f t="shared" si="29"/>
        <v>6-7 years</v>
      </c>
      <c r="K927" s="2">
        <v>256</v>
      </c>
      <c r="L927" s="2">
        <v>34</v>
      </c>
      <c r="M927" s="2">
        <v>103</v>
      </c>
      <c r="N927" s="2">
        <v>90</v>
      </c>
      <c r="O927" s="2">
        <v>29</v>
      </c>
      <c r="P927" s="2">
        <v>49</v>
      </c>
      <c r="Q927" s="8">
        <v>0</v>
      </c>
      <c r="R927" s="8">
        <v>0</v>
      </c>
      <c r="S927" s="8">
        <v>0</v>
      </c>
      <c r="T927" s="8">
        <v>0</v>
      </c>
      <c r="U927" s="8">
        <v>0</v>
      </c>
      <c r="V927" s="8">
        <v>0</v>
      </c>
      <c r="W927" s="6">
        <v>2</v>
      </c>
      <c r="X927" s="6">
        <v>3</v>
      </c>
      <c r="Y927" s="6">
        <v>3</v>
      </c>
      <c r="Z927" s="6">
        <v>10</v>
      </c>
      <c r="AB927" s="1">
        <v>493</v>
      </c>
      <c r="AC927" s="1">
        <v>479</v>
      </c>
      <c r="AD927" s="1">
        <v>0</v>
      </c>
      <c r="AE927" s="1">
        <v>3</v>
      </c>
      <c r="AF927" s="1">
        <v>11</v>
      </c>
      <c r="AG927" s="1">
        <v>70</v>
      </c>
      <c r="AH927" s="1">
        <v>2540</v>
      </c>
      <c r="AI927" s="11">
        <f t="shared" si="28"/>
        <v>6.9589041095890414</v>
      </c>
      <c r="AJ927" s="1">
        <v>0</v>
      </c>
      <c r="AK927" s="1">
        <v>0</v>
      </c>
      <c r="AL927" s="1">
        <v>0</v>
      </c>
      <c r="AM927" s="1">
        <v>1</v>
      </c>
      <c r="AN927" s="1">
        <v>0</v>
      </c>
      <c r="AO927" s="1">
        <v>0</v>
      </c>
      <c r="AP927" s="1">
        <v>0</v>
      </c>
      <c r="AQ927" s="1">
        <v>0</v>
      </c>
      <c r="AR927" s="1">
        <v>0</v>
      </c>
      <c r="AS927" s="1">
        <v>1</v>
      </c>
      <c r="AT927" s="1">
        <v>6</v>
      </c>
      <c r="AU927" s="1">
        <v>77</v>
      </c>
      <c r="AV927" s="1">
        <v>47850</v>
      </c>
    </row>
    <row r="928" spans="1:48" s="1" customFormat="1" x14ac:dyDescent="0.25">
      <c r="A928" s="1" t="str" cm="1">
        <f t="array" ref="A928">_xlfn.IFS(AG928&gt;=70,"70 and Older",AND(AG928&gt;=60,AG928&lt;70),"60-69",AND(AG928&gt;=50,AG928&lt;60),"50-59",AND(AG928&gt;=40,AG928&lt;50),"40-49",AND(AG928&gt;=30,AG928&lt;40),"30-39",AND(AG928&gt;=20,AG928&lt;30),"20-29")</f>
        <v>40-49</v>
      </c>
      <c r="B928" s="1" t="str" cm="1">
        <f t="array" ref="B928">_xlfn.IFS(AO928=1,$AO$1,AP928=1,$AP$1,AQ928=1,$AQ$1,AR928=1,$AR$1,AS928=1,$AS$1)</f>
        <v>Graduation</v>
      </c>
      <c r="C928" s="1" t="str" cm="1">
        <f t="array" ref="C928">_xlfn.IFS(AJ928=1,$AJ$1,AK928=1,$AK$1,AL928=1,$AL$1,AM928=1,$AM$1,AN928=1,$AN$1)</f>
        <v>Single</v>
      </c>
      <c r="D928" s="1">
        <v>0</v>
      </c>
      <c r="E928" s="1">
        <v>1</v>
      </c>
      <c r="F928" s="1" t="str" cm="1">
        <f t="array" ref="F928">_xlfn.IFS(AV928&lt;43783,"1.Low Income",AND(AV928&gt;=43783,AV928&lt;=64856),"2.Mid Income",AV928&gt;64856,"3.High Income")</f>
        <v>2.Mid Income</v>
      </c>
      <c r="G928" s="1" t="str" cm="1">
        <f t="array" ref="G928">_xlfn.IFS(AU928&lt;=30,"&lt;1 month",AND(AU928&gt;30,AU928&lt;=60),"1-2months",AU928&gt;60,"2months +")</f>
        <v>1-2months</v>
      </c>
      <c r="H928" s="1" t="str" cm="1">
        <f t="array" ref="H928">_xlfn.IFS(AT928&lt;5,"&lt;5times",AND(AT928&gt;=5,AT928&lt;=10),"05-10times",AND(AT928&gt;=11,AT928&lt;=15),"11-15times",AT928&gt;=16,"16times or more")</f>
        <v>05-10times</v>
      </c>
      <c r="I928" s="1" t="s">
        <v>99</v>
      </c>
      <c r="J928" s="1" t="str">
        <f t="shared" si="29"/>
        <v>6-7 years</v>
      </c>
      <c r="K928" s="2">
        <v>72</v>
      </c>
      <c r="L928" s="2">
        <v>24</v>
      </c>
      <c r="M928" s="2">
        <v>68</v>
      </c>
      <c r="N928" s="2">
        <v>65</v>
      </c>
      <c r="O928" s="2">
        <v>4</v>
      </c>
      <c r="P928" s="2">
        <v>8</v>
      </c>
      <c r="Q928" s="8">
        <v>0</v>
      </c>
      <c r="R928" s="8">
        <v>0</v>
      </c>
      <c r="S928" s="8">
        <v>0</v>
      </c>
      <c r="T928" s="8">
        <v>0</v>
      </c>
      <c r="U928" s="8">
        <v>0</v>
      </c>
      <c r="V928" s="8">
        <v>0</v>
      </c>
      <c r="W928" s="6">
        <v>5</v>
      </c>
      <c r="X928" s="6">
        <v>3</v>
      </c>
      <c r="Y928" s="6">
        <v>1</v>
      </c>
      <c r="Z928" s="6">
        <v>6</v>
      </c>
      <c r="AB928" s="1">
        <v>258</v>
      </c>
      <c r="AC928" s="1">
        <v>148</v>
      </c>
      <c r="AD928" s="1">
        <v>0</v>
      </c>
      <c r="AE928" s="1">
        <v>3</v>
      </c>
      <c r="AF928" s="1">
        <v>11</v>
      </c>
      <c r="AG928" s="1">
        <v>46</v>
      </c>
      <c r="AH928" s="1">
        <v>2540</v>
      </c>
      <c r="AI928" s="11">
        <f t="shared" si="28"/>
        <v>6.9589041095890414</v>
      </c>
      <c r="AJ928" s="1">
        <v>0</v>
      </c>
      <c r="AK928" s="1">
        <v>0</v>
      </c>
      <c r="AL928" s="1">
        <v>1</v>
      </c>
      <c r="AM928" s="1">
        <v>0</v>
      </c>
      <c r="AN928" s="1">
        <v>0</v>
      </c>
      <c r="AO928" s="1">
        <v>0</v>
      </c>
      <c r="AP928" s="1">
        <v>0</v>
      </c>
      <c r="AQ928" s="1">
        <v>1</v>
      </c>
      <c r="AR928" s="1">
        <v>0</v>
      </c>
      <c r="AS928" s="1">
        <v>0</v>
      </c>
      <c r="AT928" s="1">
        <v>7</v>
      </c>
      <c r="AU928" s="1">
        <v>53</v>
      </c>
      <c r="AV928" s="1">
        <v>45072</v>
      </c>
    </row>
    <row r="929" spans="1:48" s="1" customFormat="1" x14ac:dyDescent="0.25">
      <c r="A929" s="1" t="str" cm="1">
        <f t="array" ref="A929">_xlfn.IFS(AG929&gt;=70,"70 and Older",AND(AG929&gt;=60,AG929&lt;70),"60-69",AND(AG929&gt;=50,AG929&lt;60),"50-59",AND(AG929&gt;=40,AG929&lt;50),"40-49",AND(AG929&gt;=30,AG929&lt;40),"30-39",AND(AG929&gt;=20,AG929&lt;30),"20-29")</f>
        <v>50-59</v>
      </c>
      <c r="B929" s="1" t="str" cm="1">
        <f t="array" ref="B929">_xlfn.IFS(AO929=1,$AO$1,AP929=1,$AP$1,AQ929=1,$AQ$1,AR929=1,$AR$1,AS929=1,$AS$1)</f>
        <v>Graduation</v>
      </c>
      <c r="C929" s="1" t="str" cm="1">
        <f t="array" ref="C929">_xlfn.IFS(AJ929=1,$AJ$1,AK929=1,$AK$1,AL929=1,$AL$1,AM929=1,$AM$1,AN929=1,$AN$1)</f>
        <v>Married</v>
      </c>
      <c r="D929" s="1">
        <v>0</v>
      </c>
      <c r="E929" s="1">
        <v>1</v>
      </c>
      <c r="F929" s="1" t="str" cm="1">
        <f t="array" ref="F929">_xlfn.IFS(AV929&lt;43783,"1.Low Income",AND(AV929&gt;=43783,AV929&lt;=64856),"2.Mid Income",AV929&gt;64856,"3.High Income")</f>
        <v>1.Low Income</v>
      </c>
      <c r="G929" s="1" t="str" cm="1">
        <f t="array" ref="G929">_xlfn.IFS(AU929&lt;=30,"&lt;1 month",AND(AU929&gt;30,AU929&lt;=60),"1-2months",AU929&gt;60,"2months +")</f>
        <v>&lt;1 month</v>
      </c>
      <c r="H929" s="1" t="str" cm="1">
        <f t="array" ref="H929">_xlfn.IFS(AT929&lt;5,"&lt;5times",AND(AT929&gt;=5,AT929&lt;=10),"05-10times",AND(AT929&gt;=11,AT929&lt;=15),"11-15times",AT929&gt;=16,"16times or more")</f>
        <v>05-10times</v>
      </c>
      <c r="I929" s="1" t="s">
        <v>99</v>
      </c>
      <c r="J929" s="1" t="str">
        <f t="shared" si="29"/>
        <v>6-7 years</v>
      </c>
      <c r="K929" s="2">
        <v>402</v>
      </c>
      <c r="L929" s="2">
        <v>35</v>
      </c>
      <c r="M929" s="2">
        <v>106</v>
      </c>
      <c r="N929" s="2">
        <v>101</v>
      </c>
      <c r="O929" s="2">
        <v>77</v>
      </c>
      <c r="P929" s="2">
        <v>42</v>
      </c>
      <c r="Q929" s="8">
        <v>0</v>
      </c>
      <c r="R929" s="8">
        <v>0</v>
      </c>
      <c r="S929" s="8">
        <v>0</v>
      </c>
      <c r="T929" s="8">
        <v>1</v>
      </c>
      <c r="U929" s="8">
        <v>0</v>
      </c>
      <c r="V929" s="8">
        <v>0</v>
      </c>
      <c r="W929" s="6">
        <v>2</v>
      </c>
      <c r="X929" s="6">
        <v>9</v>
      </c>
      <c r="Y929" s="6">
        <v>2</v>
      </c>
      <c r="Z929" s="6">
        <v>9</v>
      </c>
      <c r="AB929" s="1">
        <v>1094</v>
      </c>
      <c r="AC929" s="1">
        <v>847</v>
      </c>
      <c r="AD929" s="1">
        <v>0</v>
      </c>
      <c r="AE929" s="1">
        <v>3</v>
      </c>
      <c r="AF929" s="1">
        <v>11</v>
      </c>
      <c r="AG929" s="1">
        <v>53</v>
      </c>
      <c r="AH929" s="1">
        <v>2540</v>
      </c>
      <c r="AI929" s="11">
        <f t="shared" si="28"/>
        <v>6.9589041095890414</v>
      </c>
      <c r="AJ929" s="1">
        <v>0</v>
      </c>
      <c r="AK929" s="1">
        <v>1</v>
      </c>
      <c r="AL929" s="1">
        <v>0</v>
      </c>
      <c r="AM929" s="1">
        <v>0</v>
      </c>
      <c r="AN929" s="1">
        <v>0</v>
      </c>
      <c r="AO929" s="1">
        <v>0</v>
      </c>
      <c r="AP929" s="1">
        <v>0</v>
      </c>
      <c r="AQ929" s="1">
        <v>1</v>
      </c>
      <c r="AR929" s="1">
        <v>0</v>
      </c>
      <c r="AS929" s="1">
        <v>0</v>
      </c>
      <c r="AT929" s="1">
        <v>7</v>
      </c>
      <c r="AU929" s="1">
        <v>27</v>
      </c>
      <c r="AV929" s="1">
        <v>42586</v>
      </c>
    </row>
    <row r="930" spans="1:48" s="1" customFormat="1" x14ac:dyDescent="0.25">
      <c r="A930" s="1" t="str" cm="1">
        <f t="array" ref="A930">_xlfn.IFS(AG930&gt;=70,"70 and Older",AND(AG930&gt;=60,AG930&lt;70),"60-69",AND(AG930&gt;=50,AG930&lt;60),"50-59",AND(AG930&gt;=40,AG930&lt;50),"40-49",AND(AG930&gt;=30,AG930&lt;40),"30-39",AND(AG930&gt;=20,AG930&lt;30),"20-29")</f>
        <v>70 and Older</v>
      </c>
      <c r="B930" s="1" t="str" cm="1">
        <f t="array" ref="B930">_xlfn.IFS(AO930=1,$AO$1,AP930=1,$AP$1,AQ930=1,$AQ$1,AR930=1,$AR$1,AS930=1,$AS$1)</f>
        <v>PhD</v>
      </c>
      <c r="C930" s="1" t="str" cm="1">
        <f t="array" ref="C930">_xlfn.IFS(AJ930=1,$AJ$1,AK930=1,$AK$1,AL930=1,$AL$1,AM930=1,$AM$1,AN930=1,$AN$1)</f>
        <v>Together</v>
      </c>
      <c r="D930" s="1">
        <v>2</v>
      </c>
      <c r="E930" s="1">
        <v>1</v>
      </c>
      <c r="F930" s="1" t="str" cm="1">
        <f t="array" ref="F930">_xlfn.IFS(AV930&lt;43783,"1.Low Income",AND(AV930&gt;=43783,AV930&lt;=64856),"2.Mid Income",AV930&gt;64856,"3.High Income")</f>
        <v>1.Low Income</v>
      </c>
      <c r="G930" s="1" t="str" cm="1">
        <f t="array" ref="G930">_xlfn.IFS(AU930&lt;=30,"&lt;1 month",AND(AU930&gt;30,AU930&lt;=60),"1-2months",AU930&gt;60,"2months +")</f>
        <v>2months +</v>
      </c>
      <c r="H930" s="1" t="str" cm="1">
        <f t="array" ref="H930">_xlfn.IFS(AT930&lt;5,"&lt;5times",AND(AT930&gt;=5,AT930&lt;=10),"05-10times",AND(AT930&gt;=11,AT930&lt;=15),"11-15times",AT930&gt;=16,"16times or more")</f>
        <v>05-10times</v>
      </c>
      <c r="I930" s="1" t="s">
        <v>99</v>
      </c>
      <c r="J930" s="1" t="str">
        <f t="shared" si="29"/>
        <v>6-7 years</v>
      </c>
      <c r="K930" s="2">
        <v>292</v>
      </c>
      <c r="L930" s="2">
        <v>3</v>
      </c>
      <c r="M930" s="2">
        <v>77</v>
      </c>
      <c r="N930" s="2">
        <v>10</v>
      </c>
      <c r="O930" s="2">
        <v>3</v>
      </c>
      <c r="P930" s="2">
        <v>26</v>
      </c>
      <c r="Q930" s="8">
        <v>0</v>
      </c>
      <c r="R930" s="8">
        <v>0</v>
      </c>
      <c r="S930" s="8">
        <v>0</v>
      </c>
      <c r="T930" s="8">
        <v>0</v>
      </c>
      <c r="U930" s="8">
        <v>0</v>
      </c>
      <c r="V930" s="8">
        <v>0</v>
      </c>
      <c r="W930" s="6">
        <v>7</v>
      </c>
      <c r="X930" s="6">
        <v>6</v>
      </c>
      <c r="Y930" s="6">
        <v>3</v>
      </c>
      <c r="Z930" s="6">
        <v>5</v>
      </c>
      <c r="AB930" s="1">
        <v>493</v>
      </c>
      <c r="AC930" s="1">
        <v>479</v>
      </c>
      <c r="AD930" s="1">
        <v>0</v>
      </c>
      <c r="AE930" s="1">
        <v>3</v>
      </c>
      <c r="AF930" s="1">
        <v>11</v>
      </c>
      <c r="AG930" s="1">
        <v>70</v>
      </c>
      <c r="AH930" s="1">
        <v>2540</v>
      </c>
      <c r="AI930" s="11">
        <f t="shared" si="28"/>
        <v>6.9589041095890414</v>
      </c>
      <c r="AJ930" s="1">
        <v>0</v>
      </c>
      <c r="AK930" s="1">
        <v>0</v>
      </c>
      <c r="AL930" s="1">
        <v>0</v>
      </c>
      <c r="AM930" s="1">
        <v>1</v>
      </c>
      <c r="AN930" s="1">
        <v>0</v>
      </c>
      <c r="AO930" s="1">
        <v>0</v>
      </c>
      <c r="AP930" s="1">
        <v>0</v>
      </c>
      <c r="AQ930" s="1">
        <v>0</v>
      </c>
      <c r="AR930" s="1">
        <v>0</v>
      </c>
      <c r="AS930" s="1">
        <v>1</v>
      </c>
      <c r="AT930" s="1">
        <v>8</v>
      </c>
      <c r="AU930" s="1">
        <v>87</v>
      </c>
      <c r="AV930" s="1">
        <v>35196</v>
      </c>
    </row>
    <row r="931" spans="1:48" s="1" customFormat="1" x14ac:dyDescent="0.25">
      <c r="A931" s="1" t="str" cm="1">
        <f t="array" ref="A931">_xlfn.IFS(AG931&gt;=70,"70 and Older",AND(AG931&gt;=60,AG931&lt;70),"60-69",AND(AG931&gt;=50,AG931&lt;60),"50-59",AND(AG931&gt;=40,AG931&lt;50),"40-49",AND(AG931&gt;=30,AG931&lt;40),"30-39",AND(AG931&gt;=20,AG931&lt;30),"20-29")</f>
        <v>70 and Older</v>
      </c>
      <c r="B931" s="1" t="str" cm="1">
        <f t="array" ref="B931">_xlfn.IFS(AO931=1,$AO$1,AP931=1,$AP$1,AQ931=1,$AQ$1,AR931=1,$AR$1,AS931=1,$AS$1)</f>
        <v>Master</v>
      </c>
      <c r="C931" s="1" t="str" cm="1">
        <f t="array" ref="C931">_xlfn.IFS(AJ931=1,$AJ$1,AK931=1,$AK$1,AL931=1,$AL$1,AM931=1,$AM$1,AN931=1,$AN$1)</f>
        <v>Divorced</v>
      </c>
      <c r="D931" s="1">
        <v>1</v>
      </c>
      <c r="E931" s="1">
        <v>0</v>
      </c>
      <c r="F931" s="1" t="str" cm="1">
        <f t="array" ref="F931">_xlfn.IFS(AV931&lt;43783,"1.Low Income",AND(AV931&gt;=43783,AV931&lt;=64856),"2.Mid Income",AV931&gt;64856,"3.High Income")</f>
        <v>1.Low Income</v>
      </c>
      <c r="G931" s="1" t="str" cm="1">
        <f t="array" ref="G931">_xlfn.IFS(AU931&lt;=30,"&lt;1 month",AND(AU931&gt;30,AU931&lt;=60),"1-2months",AU931&gt;60,"2months +")</f>
        <v>1-2months</v>
      </c>
      <c r="H931" s="1" t="str" cm="1">
        <f t="array" ref="H931">_xlfn.IFS(AT931&lt;5,"&lt;5times",AND(AT931&gt;=5,AT931&lt;=10),"05-10times",AND(AT931&gt;=11,AT931&lt;=15),"11-15times",AT931&gt;=16,"16times or more")</f>
        <v>05-10times</v>
      </c>
      <c r="I931" s="1" t="s">
        <v>99</v>
      </c>
      <c r="J931" s="1" t="str">
        <f t="shared" si="29"/>
        <v>6-7 years</v>
      </c>
      <c r="K931" s="2">
        <v>17</v>
      </c>
      <c r="L931" s="2">
        <v>0</v>
      </c>
      <c r="M931" s="2">
        <v>14</v>
      </c>
      <c r="N931" s="2">
        <v>7</v>
      </c>
      <c r="O931" s="2">
        <v>3</v>
      </c>
      <c r="P931" s="2">
        <v>2</v>
      </c>
      <c r="Q931" s="8">
        <v>0</v>
      </c>
      <c r="R931" s="8">
        <v>0</v>
      </c>
      <c r="S931" s="8">
        <v>0</v>
      </c>
      <c r="T931" s="8">
        <v>0</v>
      </c>
      <c r="U931" s="8">
        <v>0</v>
      </c>
      <c r="V931" s="8">
        <v>0</v>
      </c>
      <c r="W931" s="6">
        <v>1</v>
      </c>
      <c r="X931" s="6">
        <v>1</v>
      </c>
      <c r="Y931" s="6">
        <v>0</v>
      </c>
      <c r="Z931" s="6">
        <v>3</v>
      </c>
      <c r="AB931" s="1">
        <v>339</v>
      </c>
      <c r="AC931" s="1">
        <v>288</v>
      </c>
      <c r="AD931" s="1">
        <v>0</v>
      </c>
      <c r="AE931" s="1">
        <v>3</v>
      </c>
      <c r="AF931" s="1">
        <v>11</v>
      </c>
      <c r="AG931" s="1">
        <v>71</v>
      </c>
      <c r="AH931" s="1">
        <v>2540</v>
      </c>
      <c r="AI931" s="11">
        <f t="shared" si="28"/>
        <v>6.9589041095890414</v>
      </c>
      <c r="AJ931" s="1">
        <v>1</v>
      </c>
      <c r="AK931" s="1">
        <v>0</v>
      </c>
      <c r="AL931" s="1">
        <v>0</v>
      </c>
      <c r="AM931" s="1">
        <v>0</v>
      </c>
      <c r="AN931" s="1">
        <v>0</v>
      </c>
      <c r="AO931" s="1">
        <v>0</v>
      </c>
      <c r="AP931" s="1">
        <v>0</v>
      </c>
      <c r="AQ931" s="1">
        <v>0</v>
      </c>
      <c r="AR931" s="1">
        <v>1</v>
      </c>
      <c r="AS931" s="1">
        <v>0</v>
      </c>
      <c r="AT931" s="1">
        <v>8</v>
      </c>
      <c r="AU931" s="1">
        <v>54</v>
      </c>
      <c r="AV931" s="1">
        <v>32233</v>
      </c>
    </row>
    <row r="932" spans="1:48" s="1" customFormat="1" x14ac:dyDescent="0.25">
      <c r="A932" s="1" t="str" cm="1">
        <f t="array" ref="A932">_xlfn.IFS(AG932&gt;=70,"70 and Older",AND(AG932&gt;=60,AG932&lt;70),"60-69",AND(AG932&gt;=50,AG932&lt;60),"50-59",AND(AG932&gt;=40,AG932&lt;50),"40-49",AND(AG932&gt;=30,AG932&lt;40),"30-39",AND(AG932&gt;=20,AG932&lt;30),"20-29")</f>
        <v>40-49</v>
      </c>
      <c r="B932" s="1" t="str" cm="1">
        <f t="array" ref="B932">_xlfn.IFS(AO932=1,$AO$1,AP932=1,$AP$1,AQ932=1,$AQ$1,AR932=1,$AR$1,AS932=1,$AS$1)</f>
        <v>Graduation</v>
      </c>
      <c r="C932" s="1" t="str" cm="1">
        <f t="array" ref="C932">_xlfn.IFS(AJ932=1,$AJ$1,AK932=1,$AK$1,AL932=1,$AL$1,AM932=1,$AM$1,AN932=1,$AN$1)</f>
        <v>Divorced</v>
      </c>
      <c r="D932" s="1">
        <v>1</v>
      </c>
      <c r="E932" s="1">
        <v>0</v>
      </c>
      <c r="F932" s="1" t="str" cm="1">
        <f t="array" ref="F932">_xlfn.IFS(AV932&lt;43783,"1.Low Income",AND(AV932&gt;=43783,AV932&lt;=64856),"2.Mid Income",AV932&gt;64856,"3.High Income")</f>
        <v>1.Low Income</v>
      </c>
      <c r="G932" s="1" t="str" cm="1">
        <f t="array" ref="G932">_xlfn.IFS(AU932&lt;=30,"&lt;1 month",AND(AU932&gt;30,AU932&lt;=60),"1-2months",AU932&gt;60,"2months +")</f>
        <v>1-2months</v>
      </c>
      <c r="H932" s="1" t="str" cm="1">
        <f t="array" ref="H932">_xlfn.IFS(AT932&lt;5,"&lt;5times",AND(AT932&gt;=5,AT932&lt;=10),"05-10times",AND(AT932&gt;=11,AT932&lt;=15),"11-15times",AT932&gt;=16,"16times or more")</f>
        <v>05-10times</v>
      </c>
      <c r="I932" s="1" t="s">
        <v>99</v>
      </c>
      <c r="J932" s="1" t="str">
        <f t="shared" si="29"/>
        <v>6-7 years</v>
      </c>
      <c r="K932" s="2">
        <v>13</v>
      </c>
      <c r="L932" s="2">
        <v>2</v>
      </c>
      <c r="M932" s="2">
        <v>15</v>
      </c>
      <c r="N932" s="2">
        <v>2</v>
      </c>
      <c r="O932" s="2">
        <v>2</v>
      </c>
      <c r="P932" s="2">
        <v>8</v>
      </c>
      <c r="Q932" s="8">
        <v>0</v>
      </c>
      <c r="R932" s="8">
        <v>0</v>
      </c>
      <c r="S932" s="8">
        <v>0</v>
      </c>
      <c r="T932" s="8">
        <v>0</v>
      </c>
      <c r="U932" s="8">
        <v>0</v>
      </c>
      <c r="V932" s="8">
        <v>0</v>
      </c>
      <c r="W932" s="6">
        <v>2</v>
      </c>
      <c r="X932" s="6">
        <v>2</v>
      </c>
      <c r="Y932" s="6">
        <v>0</v>
      </c>
      <c r="Z932" s="6">
        <v>3</v>
      </c>
      <c r="AB932" s="1">
        <v>15</v>
      </c>
      <c r="AC932" s="1">
        <v>10</v>
      </c>
      <c r="AD932" s="1">
        <v>0</v>
      </c>
      <c r="AE932" s="1">
        <v>3</v>
      </c>
      <c r="AF932" s="1">
        <v>11</v>
      </c>
      <c r="AG932" s="1">
        <v>44</v>
      </c>
      <c r="AH932" s="1">
        <v>2539</v>
      </c>
      <c r="AI932" s="11">
        <f t="shared" si="28"/>
        <v>6.956164383561644</v>
      </c>
      <c r="AJ932" s="1">
        <v>1</v>
      </c>
      <c r="AK932" s="1">
        <v>0</v>
      </c>
      <c r="AL932" s="1">
        <v>0</v>
      </c>
      <c r="AM932" s="1">
        <v>0</v>
      </c>
      <c r="AN932" s="1">
        <v>0</v>
      </c>
      <c r="AO932" s="1">
        <v>0</v>
      </c>
      <c r="AP932" s="1">
        <v>0</v>
      </c>
      <c r="AQ932" s="1">
        <v>1</v>
      </c>
      <c r="AR932" s="1">
        <v>0</v>
      </c>
      <c r="AS932" s="1">
        <v>0</v>
      </c>
      <c r="AT932" s="1">
        <v>7</v>
      </c>
      <c r="AU932" s="1">
        <v>43</v>
      </c>
      <c r="AV932" s="1">
        <v>36627</v>
      </c>
    </row>
    <row r="933" spans="1:48" s="1" customFormat="1" x14ac:dyDescent="0.25">
      <c r="A933" s="1" t="str" cm="1">
        <f t="array" ref="A933">_xlfn.IFS(AG933&gt;=70,"70 and Older",AND(AG933&gt;=60,AG933&lt;70),"60-69",AND(AG933&gt;=50,AG933&lt;60),"50-59",AND(AG933&gt;=40,AG933&lt;50),"40-49",AND(AG933&gt;=30,AG933&lt;40),"30-39",AND(AG933&gt;=20,AG933&lt;30),"20-29")</f>
        <v>50-59</v>
      </c>
      <c r="B933" s="1" t="str" cm="1">
        <f t="array" ref="B933">_xlfn.IFS(AO933=1,$AO$1,AP933=1,$AP$1,AQ933=1,$AQ$1,AR933=1,$AR$1,AS933=1,$AS$1)</f>
        <v>Graduation</v>
      </c>
      <c r="C933" s="1" t="str" cm="1">
        <f t="array" ref="C933">_xlfn.IFS(AJ933=1,$AJ$1,AK933=1,$AK$1,AL933=1,$AL$1,AM933=1,$AM$1,AN933=1,$AN$1)</f>
        <v>Single</v>
      </c>
      <c r="D933" s="1">
        <v>1</v>
      </c>
      <c r="E933" s="1">
        <v>0</v>
      </c>
      <c r="F933" s="1" t="str" cm="1">
        <f t="array" ref="F933">_xlfn.IFS(AV933&lt;43783,"1.Low Income",AND(AV933&gt;=43783,AV933&lt;=64856),"2.Mid Income",AV933&gt;64856,"3.High Income")</f>
        <v>1.Low Income</v>
      </c>
      <c r="G933" s="1" t="str" cm="1">
        <f t="array" ref="G933">_xlfn.IFS(AU933&lt;=30,"&lt;1 month",AND(AU933&gt;30,AU933&lt;=60),"1-2months",AU933&gt;60,"2months +")</f>
        <v>2months +</v>
      </c>
      <c r="H933" s="1" t="str" cm="1">
        <f t="array" ref="H933">_xlfn.IFS(AT933&lt;5,"&lt;5times",AND(AT933&gt;=5,AT933&lt;=10),"05-10times",AND(AT933&gt;=11,AT933&lt;=15),"11-15times",AT933&gt;=16,"16times or more")</f>
        <v>05-10times</v>
      </c>
      <c r="I933" s="1" t="s">
        <v>99</v>
      </c>
      <c r="J933" s="1" t="str">
        <f t="shared" si="29"/>
        <v>6-7 years</v>
      </c>
      <c r="K933" s="2">
        <v>2</v>
      </c>
      <c r="L933" s="2">
        <v>8</v>
      </c>
      <c r="M933" s="2">
        <v>8</v>
      </c>
      <c r="N933" s="2">
        <v>6</v>
      </c>
      <c r="O933" s="2">
        <v>1</v>
      </c>
      <c r="P933" s="2">
        <v>9</v>
      </c>
      <c r="Q933" s="8">
        <v>0</v>
      </c>
      <c r="R933" s="8">
        <v>0</v>
      </c>
      <c r="S933" s="8">
        <v>0</v>
      </c>
      <c r="T933" s="8">
        <v>0</v>
      </c>
      <c r="U933" s="8">
        <v>0</v>
      </c>
      <c r="V933" s="8">
        <v>0</v>
      </c>
      <c r="W933" s="6">
        <v>2</v>
      </c>
      <c r="X933" s="6">
        <v>1</v>
      </c>
      <c r="Y933" s="6">
        <v>0</v>
      </c>
      <c r="Z933" s="6">
        <v>3</v>
      </c>
      <c r="AB933" s="1">
        <v>39</v>
      </c>
      <c r="AC933" s="1">
        <v>27</v>
      </c>
      <c r="AD933" s="1">
        <v>0</v>
      </c>
      <c r="AE933" s="1">
        <v>3</v>
      </c>
      <c r="AF933" s="1">
        <v>11</v>
      </c>
      <c r="AG933" s="1">
        <v>51</v>
      </c>
      <c r="AH933" s="1">
        <v>2539</v>
      </c>
      <c r="AI933" s="11">
        <f t="shared" si="28"/>
        <v>6.956164383561644</v>
      </c>
      <c r="AJ933" s="1">
        <v>0</v>
      </c>
      <c r="AK933" s="1">
        <v>0</v>
      </c>
      <c r="AL933" s="1">
        <v>1</v>
      </c>
      <c r="AM933" s="1">
        <v>0</v>
      </c>
      <c r="AN933" s="1">
        <v>0</v>
      </c>
      <c r="AO933" s="1">
        <v>0</v>
      </c>
      <c r="AP933" s="1">
        <v>0</v>
      </c>
      <c r="AQ933" s="1">
        <v>1</v>
      </c>
      <c r="AR933" s="1">
        <v>0</v>
      </c>
      <c r="AS933" s="1">
        <v>0</v>
      </c>
      <c r="AT933" s="1">
        <v>8</v>
      </c>
      <c r="AU933" s="1">
        <v>61</v>
      </c>
      <c r="AV933" s="1">
        <v>26490</v>
      </c>
    </row>
    <row r="934" spans="1:48" s="1" customFormat="1" x14ac:dyDescent="0.25">
      <c r="A934" s="1" t="str" cm="1">
        <f t="array" ref="A934">_xlfn.IFS(AG934&gt;=70,"70 and Older",AND(AG934&gt;=60,AG934&lt;70),"60-69",AND(AG934&gt;=50,AG934&lt;60),"50-59",AND(AG934&gt;=40,AG934&lt;50),"40-49",AND(AG934&gt;=30,AG934&lt;40),"30-39",AND(AG934&gt;=20,AG934&lt;30),"20-29")</f>
        <v>60-69</v>
      </c>
      <c r="B934" s="1" t="str" cm="1">
        <f t="array" ref="B934">_xlfn.IFS(AO934=1,$AO$1,AP934=1,$AP$1,AQ934=1,$AQ$1,AR934=1,$AR$1,AS934=1,$AS$1)</f>
        <v>Master</v>
      </c>
      <c r="C934" s="1" t="str" cm="1">
        <f t="array" ref="C934">_xlfn.IFS(AJ934=1,$AJ$1,AK934=1,$AK$1,AL934=1,$AL$1,AM934=1,$AM$1,AN934=1,$AN$1)</f>
        <v>Married</v>
      </c>
      <c r="D934" s="1">
        <v>0</v>
      </c>
      <c r="E934" s="1">
        <v>0</v>
      </c>
      <c r="F934" s="1" t="str" cm="1">
        <f t="array" ref="F934">_xlfn.IFS(AV934&lt;43783,"1.Low Income",AND(AV934&gt;=43783,AV934&lt;=64856),"2.Mid Income",AV934&gt;64856,"3.High Income")</f>
        <v>1.Low Income</v>
      </c>
      <c r="G934" s="1" t="str" cm="1">
        <f t="array" ref="G934">_xlfn.IFS(AU934&lt;=30,"&lt;1 month",AND(AU934&gt;30,AU934&lt;=60),"1-2months",AU934&gt;60,"2months +")</f>
        <v>1-2months</v>
      </c>
      <c r="H934" s="1" t="str" cm="1">
        <f t="array" ref="H934">_xlfn.IFS(AT934&lt;5,"&lt;5times",AND(AT934&gt;=5,AT934&lt;=10),"05-10times",AND(AT934&gt;=11,AT934&lt;=15),"11-15times",AT934&gt;=16,"16times or more")</f>
        <v>05-10times</v>
      </c>
      <c r="I934" s="1" t="s">
        <v>99</v>
      </c>
      <c r="J934" s="1" t="str">
        <f t="shared" si="29"/>
        <v>6-7 years</v>
      </c>
      <c r="K934" s="2">
        <v>3</v>
      </c>
      <c r="L934" s="2">
        <v>2</v>
      </c>
      <c r="M934" s="2">
        <v>7</v>
      </c>
      <c r="N934" s="2">
        <v>0</v>
      </c>
      <c r="O934" s="2">
        <v>4</v>
      </c>
      <c r="P934" s="2">
        <v>2</v>
      </c>
      <c r="Q934" s="8">
        <v>0</v>
      </c>
      <c r="R934" s="8">
        <v>0</v>
      </c>
      <c r="S934" s="8">
        <v>0</v>
      </c>
      <c r="T934" s="8">
        <v>0</v>
      </c>
      <c r="U934" s="8">
        <v>0</v>
      </c>
      <c r="V934" s="8">
        <v>0</v>
      </c>
      <c r="W934" s="6">
        <v>1</v>
      </c>
      <c r="X934" s="6">
        <v>1</v>
      </c>
      <c r="Y934" s="6">
        <v>0</v>
      </c>
      <c r="Z934" s="6">
        <v>2</v>
      </c>
      <c r="AB934" s="1">
        <v>23</v>
      </c>
      <c r="AC934" s="1">
        <v>3</v>
      </c>
      <c r="AD934" s="1">
        <v>0</v>
      </c>
      <c r="AE934" s="1">
        <v>3</v>
      </c>
      <c r="AF934" s="1">
        <v>11</v>
      </c>
      <c r="AG934" s="1">
        <v>60</v>
      </c>
      <c r="AH934" s="1">
        <v>2539</v>
      </c>
      <c r="AI934" s="11">
        <f t="shared" si="28"/>
        <v>6.956164383561644</v>
      </c>
      <c r="AJ934" s="1">
        <v>0</v>
      </c>
      <c r="AK934" s="1">
        <v>1</v>
      </c>
      <c r="AL934" s="1">
        <v>0</v>
      </c>
      <c r="AM934" s="1">
        <v>0</v>
      </c>
      <c r="AN934" s="1">
        <v>0</v>
      </c>
      <c r="AO934" s="1">
        <v>0</v>
      </c>
      <c r="AP934" s="1">
        <v>0</v>
      </c>
      <c r="AQ934" s="1">
        <v>0</v>
      </c>
      <c r="AR934" s="1">
        <v>1</v>
      </c>
      <c r="AS934" s="1">
        <v>0</v>
      </c>
      <c r="AT934" s="1">
        <v>9</v>
      </c>
      <c r="AU934" s="1">
        <v>48</v>
      </c>
      <c r="AV934" s="1">
        <v>25851</v>
      </c>
    </row>
    <row r="935" spans="1:48" s="1" customFormat="1" x14ac:dyDescent="0.25">
      <c r="A935" s="1" t="str" cm="1">
        <f t="array" ref="A935">_xlfn.IFS(AG935&gt;=70,"70 and Older",AND(AG935&gt;=60,AG935&lt;70),"60-69",AND(AG935&gt;=50,AG935&lt;60),"50-59",AND(AG935&gt;=40,AG935&lt;50),"40-49",AND(AG935&gt;=30,AG935&lt;40),"30-39",AND(AG935&gt;=20,AG935&lt;30),"20-29")</f>
        <v>40-49</v>
      </c>
      <c r="B935" s="1" t="str" cm="1">
        <f t="array" ref="B935">_xlfn.IFS(AO935=1,$AO$1,AP935=1,$AP$1,AQ935=1,$AQ$1,AR935=1,$AR$1,AS935=1,$AS$1)</f>
        <v>Graduation</v>
      </c>
      <c r="C935" s="1" t="str" cm="1">
        <f t="array" ref="C935">_xlfn.IFS(AJ935=1,$AJ$1,AK935=1,$AK$1,AL935=1,$AL$1,AM935=1,$AM$1,AN935=1,$AN$1)</f>
        <v>Single</v>
      </c>
      <c r="D935" s="1">
        <v>0</v>
      </c>
      <c r="E935" s="1">
        <v>0</v>
      </c>
      <c r="F935" s="1" t="str" cm="1">
        <f t="array" ref="F935">_xlfn.IFS(AV935&lt;43783,"1.Low Income",AND(AV935&gt;=43783,AV935&lt;=64856),"2.Mid Income",AV935&gt;64856,"3.High Income")</f>
        <v>2.Mid Income</v>
      </c>
      <c r="G935" s="1" t="str" cm="1">
        <f t="array" ref="G935">_xlfn.IFS(AU935&lt;=30,"&lt;1 month",AND(AU935&gt;30,AU935&lt;=60),"1-2months",AU935&gt;60,"2months +")</f>
        <v>1-2months</v>
      </c>
      <c r="H935" s="1" t="str" cm="1">
        <f t="array" ref="H935">_xlfn.IFS(AT935&lt;5,"&lt;5times",AND(AT935&gt;=5,AT935&lt;=10),"05-10times",AND(AT935&gt;=11,AT935&lt;=15),"11-15times",AT935&gt;=16,"16times or more")</f>
        <v>05-10times</v>
      </c>
      <c r="I935" s="1" t="s">
        <v>99</v>
      </c>
      <c r="J935" s="1" t="str">
        <f t="shared" si="29"/>
        <v>6-7 years</v>
      </c>
      <c r="K935" s="2">
        <v>1288</v>
      </c>
      <c r="L935" s="2">
        <v>20</v>
      </c>
      <c r="M935" s="2">
        <v>613</v>
      </c>
      <c r="N935" s="2">
        <v>80</v>
      </c>
      <c r="O935" s="2">
        <v>61</v>
      </c>
      <c r="P935" s="2">
        <v>27</v>
      </c>
      <c r="Q935" s="8">
        <v>0</v>
      </c>
      <c r="R935" s="8">
        <v>0</v>
      </c>
      <c r="S935" s="8">
        <v>0</v>
      </c>
      <c r="T935" s="8">
        <v>0</v>
      </c>
      <c r="U935" s="8">
        <v>0</v>
      </c>
      <c r="V935" s="8">
        <v>0</v>
      </c>
      <c r="W935" s="6">
        <v>1</v>
      </c>
      <c r="X935" s="6">
        <v>5</v>
      </c>
      <c r="Y935" s="6">
        <v>7</v>
      </c>
      <c r="Z935" s="6">
        <v>9</v>
      </c>
      <c r="AB935" s="1">
        <v>1534</v>
      </c>
      <c r="AC935" s="1">
        <v>1496</v>
      </c>
      <c r="AD935" s="1">
        <v>0</v>
      </c>
      <c r="AE935" s="1">
        <v>3</v>
      </c>
      <c r="AF935" s="1">
        <v>11</v>
      </c>
      <c r="AG935" s="1">
        <v>40</v>
      </c>
      <c r="AH935" s="1">
        <v>2537</v>
      </c>
      <c r="AI935" s="11">
        <f t="shared" si="28"/>
        <v>6.9506849315068493</v>
      </c>
      <c r="AJ935" s="1">
        <v>0</v>
      </c>
      <c r="AK935" s="1">
        <v>0</v>
      </c>
      <c r="AL935" s="1">
        <v>1</v>
      </c>
      <c r="AM935" s="1">
        <v>0</v>
      </c>
      <c r="AN935" s="1">
        <v>0</v>
      </c>
      <c r="AO935" s="1">
        <v>0</v>
      </c>
      <c r="AP935" s="1">
        <v>0</v>
      </c>
      <c r="AQ935" s="1">
        <v>1</v>
      </c>
      <c r="AR935" s="1">
        <v>0</v>
      </c>
      <c r="AS935" s="1">
        <v>0</v>
      </c>
      <c r="AT935" s="1">
        <v>6</v>
      </c>
      <c r="AU935" s="1">
        <v>48</v>
      </c>
      <c r="AV935" s="1">
        <v>52845</v>
      </c>
    </row>
    <row r="936" spans="1:48" s="1" customFormat="1" x14ac:dyDescent="0.25">
      <c r="A936" s="1" t="str" cm="1">
        <f t="array" ref="A936">_xlfn.IFS(AG936&gt;=70,"70 and Older",AND(AG936&gt;=60,AG936&lt;70),"60-69",AND(AG936&gt;=50,AG936&lt;60),"50-59",AND(AG936&gt;=40,AG936&lt;50),"40-49",AND(AG936&gt;=30,AG936&lt;40),"30-39",AND(AG936&gt;=20,AG936&lt;30),"20-29")</f>
        <v>30-39</v>
      </c>
      <c r="B936" s="1" t="str" cm="1">
        <f t="array" ref="B936">_xlfn.IFS(AO936=1,$AO$1,AP936=1,$AP$1,AQ936=1,$AQ$1,AR936=1,$AR$1,AS936=1,$AS$1)</f>
        <v>2nd Cycle</v>
      </c>
      <c r="C936" s="1" t="str" cm="1">
        <f t="array" ref="C936">_xlfn.IFS(AJ936=1,$AJ$1,AK936=1,$AK$1,AL936=1,$AL$1,AM936=1,$AM$1,AN936=1,$AN$1)</f>
        <v>Married</v>
      </c>
      <c r="D936" s="1">
        <v>0</v>
      </c>
      <c r="E936" s="1">
        <v>1</v>
      </c>
      <c r="F936" s="1" t="str" cm="1">
        <f t="array" ref="F936">_xlfn.IFS(AV936&lt;43783,"1.Low Income",AND(AV936&gt;=43783,AV936&lt;=64856),"2.Mid Income",AV936&gt;64856,"3.High Income")</f>
        <v>2.Mid Income</v>
      </c>
      <c r="G936" s="1" t="str" cm="1">
        <f t="array" ref="G936">_xlfn.IFS(AU936&lt;=30,"&lt;1 month",AND(AU936&gt;30,AU936&lt;=60),"1-2months",AU936&gt;60,"2months +")</f>
        <v>1-2months</v>
      </c>
      <c r="H936" s="1" t="str" cm="1">
        <f t="array" ref="H936">_xlfn.IFS(AT936&lt;5,"&lt;5times",AND(AT936&gt;=5,AT936&lt;=10),"05-10times",AND(AT936&gt;=11,AT936&lt;=15),"11-15times",AT936&gt;=16,"16times or more")</f>
        <v>05-10times</v>
      </c>
      <c r="I936" s="1" t="s">
        <v>99</v>
      </c>
      <c r="J936" s="1" t="str">
        <f t="shared" si="29"/>
        <v>6-7 years</v>
      </c>
      <c r="K936" s="2">
        <v>18</v>
      </c>
      <c r="L936" s="2">
        <v>0</v>
      </c>
      <c r="M936" s="2">
        <v>2</v>
      </c>
      <c r="N936" s="2">
        <v>0</v>
      </c>
      <c r="O936" s="2">
        <v>0</v>
      </c>
      <c r="P936" s="2">
        <v>2</v>
      </c>
      <c r="Q936" s="8">
        <v>0</v>
      </c>
      <c r="R936" s="8">
        <v>0</v>
      </c>
      <c r="S936" s="8">
        <v>0</v>
      </c>
      <c r="T936" s="8">
        <v>0</v>
      </c>
      <c r="U936" s="8">
        <v>0</v>
      </c>
      <c r="V936" s="8">
        <v>0</v>
      </c>
      <c r="W936" s="6">
        <v>1</v>
      </c>
      <c r="X936" s="6">
        <v>1</v>
      </c>
      <c r="Y936" s="6">
        <v>0</v>
      </c>
      <c r="Z936" s="6">
        <v>3</v>
      </c>
      <c r="AB936" s="1">
        <v>154</v>
      </c>
      <c r="AC936" s="1">
        <v>136</v>
      </c>
      <c r="AD936" s="1">
        <v>1</v>
      </c>
      <c r="AE936" s="1">
        <v>3</v>
      </c>
      <c r="AF936" s="1">
        <v>11</v>
      </c>
      <c r="AG936" s="1">
        <v>35</v>
      </c>
      <c r="AH936" s="1">
        <v>2537</v>
      </c>
      <c r="AI936" s="11">
        <f t="shared" si="28"/>
        <v>6.9506849315068493</v>
      </c>
      <c r="AJ936" s="1">
        <v>0</v>
      </c>
      <c r="AK936" s="1">
        <v>1</v>
      </c>
      <c r="AL936" s="1">
        <v>0</v>
      </c>
      <c r="AM936" s="1">
        <v>0</v>
      </c>
      <c r="AN936" s="1">
        <v>0</v>
      </c>
      <c r="AO936" s="1">
        <v>1</v>
      </c>
      <c r="AP936" s="1">
        <v>0</v>
      </c>
      <c r="AQ936" s="1">
        <v>0</v>
      </c>
      <c r="AR936" s="1">
        <v>0</v>
      </c>
      <c r="AS936" s="1">
        <v>0</v>
      </c>
      <c r="AT936" s="1">
        <v>7</v>
      </c>
      <c r="AU936" s="1">
        <v>48</v>
      </c>
      <c r="AV936" s="1">
        <v>44512</v>
      </c>
    </row>
    <row r="937" spans="1:48" s="1" customFormat="1" x14ac:dyDescent="0.25">
      <c r="A937" s="1" t="str" cm="1">
        <f t="array" ref="A937">_xlfn.IFS(AG937&gt;=70,"70 and Older",AND(AG937&gt;=60,AG937&lt;70),"60-69",AND(AG937&gt;=50,AG937&lt;60),"50-59",AND(AG937&gt;=40,AG937&lt;50),"40-49",AND(AG937&gt;=30,AG937&lt;40),"30-39",AND(AG937&gt;=20,AG937&lt;30),"20-29")</f>
        <v>60-69</v>
      </c>
      <c r="B937" s="1" t="str" cm="1">
        <f t="array" ref="B937">_xlfn.IFS(AO937=1,$AO$1,AP937=1,$AP$1,AQ937=1,$AQ$1,AR937=1,$AR$1,AS937=1,$AS$1)</f>
        <v>Graduation</v>
      </c>
      <c r="C937" s="1" t="str" cm="1">
        <f t="array" ref="C937">_xlfn.IFS(AJ937=1,$AJ$1,AK937=1,$AK$1,AL937=1,$AL$1,AM937=1,$AM$1,AN937=1,$AN$1)</f>
        <v>Divorced</v>
      </c>
      <c r="D937" s="1">
        <v>1</v>
      </c>
      <c r="E937" s="1">
        <v>1</v>
      </c>
      <c r="F937" s="1" t="str" cm="1">
        <f t="array" ref="F937">_xlfn.IFS(AV937&lt;43783,"1.Low Income",AND(AV937&gt;=43783,AV937&lt;=64856),"2.Mid Income",AV937&gt;64856,"3.High Income")</f>
        <v>2.Mid Income</v>
      </c>
      <c r="G937" s="1" t="str" cm="1">
        <f t="array" ref="G937">_xlfn.IFS(AU937&lt;=30,"&lt;1 month",AND(AU937&gt;30,AU937&lt;=60),"1-2months",AU937&gt;60,"2months +")</f>
        <v>1-2months</v>
      </c>
      <c r="H937" s="1" t="str" cm="1">
        <f t="array" ref="H937">_xlfn.IFS(AT937&lt;5,"&lt;5times",AND(AT937&gt;=5,AT937&lt;=10),"05-10times",AND(AT937&gt;=11,AT937&lt;=15),"11-15times",AT937&gt;=16,"16times or more")</f>
        <v>05-10times</v>
      </c>
      <c r="I937" s="1" t="s">
        <v>99</v>
      </c>
      <c r="J937" s="1" t="str">
        <f t="shared" si="29"/>
        <v>6-7 years</v>
      </c>
      <c r="K937" s="2">
        <v>22</v>
      </c>
      <c r="L937" s="2">
        <v>2</v>
      </c>
      <c r="M937" s="2">
        <v>10</v>
      </c>
      <c r="N937" s="2">
        <v>6</v>
      </c>
      <c r="O937" s="2">
        <v>4</v>
      </c>
      <c r="P937" s="2">
        <v>34</v>
      </c>
      <c r="Q937" s="8">
        <v>0</v>
      </c>
      <c r="R937" s="8">
        <v>0</v>
      </c>
      <c r="S937" s="8">
        <v>0</v>
      </c>
      <c r="T937" s="8">
        <v>0</v>
      </c>
      <c r="U937" s="8">
        <v>0</v>
      </c>
      <c r="V937" s="8">
        <v>0</v>
      </c>
      <c r="W937" s="6">
        <v>2</v>
      </c>
      <c r="X937" s="6">
        <v>1</v>
      </c>
      <c r="Y937" s="6">
        <v>2</v>
      </c>
      <c r="Z937" s="6">
        <v>2</v>
      </c>
      <c r="AB937" s="1">
        <v>556</v>
      </c>
      <c r="AC937" s="1">
        <v>474</v>
      </c>
      <c r="AD937" s="1">
        <v>0</v>
      </c>
      <c r="AE937" s="1">
        <v>3</v>
      </c>
      <c r="AF937" s="1">
        <v>11</v>
      </c>
      <c r="AG937" s="1">
        <v>66</v>
      </c>
      <c r="AH937" s="1">
        <v>2536</v>
      </c>
      <c r="AI937" s="11">
        <f t="shared" si="28"/>
        <v>6.9479452054794519</v>
      </c>
      <c r="AJ937" s="1">
        <v>1</v>
      </c>
      <c r="AK937" s="1">
        <v>0</v>
      </c>
      <c r="AL937" s="1">
        <v>0</v>
      </c>
      <c r="AM937" s="1">
        <v>0</v>
      </c>
      <c r="AN937" s="1">
        <v>0</v>
      </c>
      <c r="AO937" s="1">
        <v>0</v>
      </c>
      <c r="AP937" s="1">
        <v>0</v>
      </c>
      <c r="AQ937" s="1">
        <v>1</v>
      </c>
      <c r="AR937" s="1">
        <v>0</v>
      </c>
      <c r="AS937" s="1">
        <v>0</v>
      </c>
      <c r="AT937" s="1">
        <v>7</v>
      </c>
      <c r="AU937" s="1">
        <v>56</v>
      </c>
      <c r="AV937" s="1">
        <v>45143</v>
      </c>
    </row>
    <row r="938" spans="1:48" s="1" customFormat="1" x14ac:dyDescent="0.25">
      <c r="A938" s="1" t="str" cm="1">
        <f t="array" ref="A938">_xlfn.IFS(AG938&gt;=70,"70 and Older",AND(AG938&gt;=60,AG938&lt;70),"60-69",AND(AG938&gt;=50,AG938&lt;60),"50-59",AND(AG938&gt;=40,AG938&lt;50),"40-49",AND(AG938&gt;=30,AG938&lt;40),"30-39",AND(AG938&gt;=20,AG938&lt;30),"20-29")</f>
        <v>50-59</v>
      </c>
      <c r="B938" s="1" t="str" cm="1">
        <f t="array" ref="B938">_xlfn.IFS(AO938=1,$AO$1,AP938=1,$AP$1,AQ938=1,$AQ$1,AR938=1,$AR$1,AS938=1,$AS$1)</f>
        <v>Master</v>
      </c>
      <c r="C938" s="1" t="str" cm="1">
        <f t="array" ref="C938">_xlfn.IFS(AJ938=1,$AJ$1,AK938=1,$AK$1,AL938=1,$AL$1,AM938=1,$AM$1,AN938=1,$AN$1)</f>
        <v>Married</v>
      </c>
      <c r="D938" s="1">
        <v>0</v>
      </c>
      <c r="E938" s="1">
        <v>1</v>
      </c>
      <c r="F938" s="1" t="str" cm="1">
        <f t="array" ref="F938">_xlfn.IFS(AV938&lt;43783,"1.Low Income",AND(AV938&gt;=43783,AV938&lt;=64856),"2.Mid Income",AV938&gt;64856,"3.High Income")</f>
        <v>1.Low Income</v>
      </c>
      <c r="G938" s="1" t="str" cm="1">
        <f t="array" ref="G938">_xlfn.IFS(AU938&lt;=30,"&lt;1 month",AND(AU938&gt;30,AU938&lt;=60),"1-2months",AU938&gt;60,"2months +")</f>
        <v>2months +</v>
      </c>
      <c r="H938" s="1" t="str" cm="1">
        <f t="array" ref="H938">_xlfn.IFS(AT938&lt;5,"&lt;5times",AND(AT938&gt;=5,AT938&lt;=10),"05-10times",AND(AT938&gt;=11,AT938&lt;=15),"11-15times",AT938&gt;=16,"16times or more")</f>
        <v>05-10times</v>
      </c>
      <c r="I938" s="1" t="s">
        <v>99</v>
      </c>
      <c r="J938" s="1" t="str">
        <f t="shared" si="29"/>
        <v>6-7 years</v>
      </c>
      <c r="K938" s="2">
        <v>637</v>
      </c>
      <c r="L938" s="2">
        <v>47</v>
      </c>
      <c r="M938" s="2">
        <v>237</v>
      </c>
      <c r="N938" s="2">
        <v>12</v>
      </c>
      <c r="O938" s="2">
        <v>19</v>
      </c>
      <c r="P938" s="2">
        <v>76</v>
      </c>
      <c r="Q938" s="8">
        <v>0</v>
      </c>
      <c r="R938" s="8">
        <v>0</v>
      </c>
      <c r="S938" s="8">
        <v>0</v>
      </c>
      <c r="T938" s="8">
        <v>0</v>
      </c>
      <c r="U938" s="8">
        <v>0</v>
      </c>
      <c r="V938" s="8">
        <v>0</v>
      </c>
      <c r="W938" s="6">
        <v>4</v>
      </c>
      <c r="X938" s="6">
        <v>6</v>
      </c>
      <c r="Y938" s="6">
        <v>11</v>
      </c>
      <c r="Z938" s="6">
        <v>7</v>
      </c>
      <c r="AB938" s="1">
        <v>658</v>
      </c>
      <c r="AC938" s="1">
        <v>567</v>
      </c>
      <c r="AD938" s="1">
        <v>0</v>
      </c>
      <c r="AE938" s="1">
        <v>3</v>
      </c>
      <c r="AF938" s="1">
        <v>11</v>
      </c>
      <c r="AG938" s="1">
        <v>55</v>
      </c>
      <c r="AH938" s="1">
        <v>2536</v>
      </c>
      <c r="AI938" s="11">
        <f t="shared" si="28"/>
        <v>6.9479452054794519</v>
      </c>
      <c r="AJ938" s="1">
        <v>0</v>
      </c>
      <c r="AK938" s="1">
        <v>1</v>
      </c>
      <c r="AL938" s="1">
        <v>0</v>
      </c>
      <c r="AM938" s="1">
        <v>0</v>
      </c>
      <c r="AN938" s="1">
        <v>0</v>
      </c>
      <c r="AO938" s="1">
        <v>0</v>
      </c>
      <c r="AP938" s="1">
        <v>0</v>
      </c>
      <c r="AQ938" s="1">
        <v>0</v>
      </c>
      <c r="AR938" s="1">
        <v>1</v>
      </c>
      <c r="AS938" s="1">
        <v>0</v>
      </c>
      <c r="AT938" s="1">
        <v>7</v>
      </c>
      <c r="AU938" s="1">
        <v>90</v>
      </c>
      <c r="AV938" s="1">
        <v>42670</v>
      </c>
    </row>
    <row r="939" spans="1:48" s="1" customFormat="1" x14ac:dyDescent="0.25">
      <c r="A939" s="1" t="str" cm="1">
        <f t="array" ref="A939">_xlfn.IFS(AG939&gt;=70,"70 and Older",AND(AG939&gt;=60,AG939&lt;70),"60-69",AND(AG939&gt;=50,AG939&lt;60),"50-59",AND(AG939&gt;=40,AG939&lt;50),"40-49",AND(AG939&gt;=30,AG939&lt;40),"30-39",AND(AG939&gt;=20,AG939&lt;30),"20-29")</f>
        <v>30-39</v>
      </c>
      <c r="B939" s="1" t="str" cm="1">
        <f t="array" ref="B939">_xlfn.IFS(AO939=1,$AO$1,AP939=1,$AP$1,AQ939=1,$AQ$1,AR939=1,$AR$1,AS939=1,$AS$1)</f>
        <v>Graduation</v>
      </c>
      <c r="C939" s="1" t="str" cm="1">
        <f t="array" ref="C939">_xlfn.IFS(AJ939=1,$AJ$1,AK939=1,$AK$1,AL939=1,$AL$1,AM939=1,$AM$1,AN939=1,$AN$1)</f>
        <v>Single</v>
      </c>
      <c r="D939" s="1">
        <v>1</v>
      </c>
      <c r="E939" s="1">
        <v>0</v>
      </c>
      <c r="F939" s="1" t="str" cm="1">
        <f t="array" ref="F939">_xlfn.IFS(AV939&lt;43783,"1.Low Income",AND(AV939&gt;=43783,AV939&lt;=64856),"2.Mid Income",AV939&gt;64856,"3.High Income")</f>
        <v>1.Low Income</v>
      </c>
      <c r="G939" s="1" t="str" cm="1">
        <f t="array" ref="G939">_xlfn.IFS(AU939&lt;=30,"&lt;1 month",AND(AU939&gt;30,AU939&lt;=60),"1-2months",AU939&gt;60,"2months +")</f>
        <v>&lt;1 month</v>
      </c>
      <c r="H939" s="1" t="str" cm="1">
        <f t="array" ref="H939">_xlfn.IFS(AT939&lt;5,"&lt;5times",AND(AT939&gt;=5,AT939&lt;=10),"05-10times",AND(AT939&gt;=11,AT939&lt;=15),"11-15times",AT939&gt;=16,"16times or more")</f>
        <v>05-10times</v>
      </c>
      <c r="I939" s="1" t="s">
        <v>99</v>
      </c>
      <c r="J939" s="1" t="str">
        <f t="shared" si="29"/>
        <v>6-7 years</v>
      </c>
      <c r="K939" s="2">
        <v>5</v>
      </c>
      <c r="L939" s="2">
        <v>4</v>
      </c>
      <c r="M939" s="2">
        <v>8</v>
      </c>
      <c r="N939" s="2">
        <v>2</v>
      </c>
      <c r="O939" s="2">
        <v>0</v>
      </c>
      <c r="P939" s="2">
        <v>5</v>
      </c>
      <c r="Q939" s="8">
        <v>0</v>
      </c>
      <c r="R939" s="8">
        <v>0</v>
      </c>
      <c r="S939" s="8">
        <v>0</v>
      </c>
      <c r="T939" s="8">
        <v>0</v>
      </c>
      <c r="U939" s="8">
        <v>0</v>
      </c>
      <c r="V939" s="8">
        <v>0</v>
      </c>
      <c r="W939" s="6">
        <v>1</v>
      </c>
      <c r="X939" s="6">
        <v>1</v>
      </c>
      <c r="Y939" s="6">
        <v>0</v>
      </c>
      <c r="Z939" s="6">
        <v>3</v>
      </c>
      <c r="AB939" s="1">
        <v>40</v>
      </c>
      <c r="AC939" s="1">
        <v>34</v>
      </c>
      <c r="AD939" s="1">
        <v>0</v>
      </c>
      <c r="AE939" s="1">
        <v>3</v>
      </c>
      <c r="AF939" s="1">
        <v>11</v>
      </c>
      <c r="AG939" s="1">
        <v>38</v>
      </c>
      <c r="AH939" s="1">
        <v>2536</v>
      </c>
      <c r="AI939" s="11">
        <f t="shared" si="28"/>
        <v>6.9479452054794519</v>
      </c>
      <c r="AJ939" s="1">
        <v>0</v>
      </c>
      <c r="AK939" s="1">
        <v>0</v>
      </c>
      <c r="AL939" s="1">
        <v>1</v>
      </c>
      <c r="AM939" s="1">
        <v>0</v>
      </c>
      <c r="AN939" s="1">
        <v>0</v>
      </c>
      <c r="AO939" s="1">
        <v>0</v>
      </c>
      <c r="AP939" s="1">
        <v>0</v>
      </c>
      <c r="AQ939" s="1">
        <v>1</v>
      </c>
      <c r="AR939" s="1">
        <v>0</v>
      </c>
      <c r="AS939" s="1">
        <v>0</v>
      </c>
      <c r="AT939" s="1">
        <v>7</v>
      </c>
      <c r="AU939" s="1">
        <v>17</v>
      </c>
      <c r="AV939" s="1">
        <v>40590</v>
      </c>
    </row>
    <row r="940" spans="1:48" s="1" customFormat="1" x14ac:dyDescent="0.25">
      <c r="A940" s="1" t="str" cm="1">
        <f t="array" ref="A940">_xlfn.IFS(AG940&gt;=70,"70 and Older",AND(AG940&gt;=60,AG940&lt;70),"60-69",AND(AG940&gt;=50,AG940&lt;60),"50-59",AND(AG940&gt;=40,AG940&lt;50),"40-49",AND(AG940&gt;=30,AG940&lt;40),"30-39",AND(AG940&gt;=20,AG940&lt;30),"20-29")</f>
        <v>60-69</v>
      </c>
      <c r="B940" s="1" t="str" cm="1">
        <f t="array" ref="B940">_xlfn.IFS(AO940=1,$AO$1,AP940=1,$AP$1,AQ940=1,$AQ$1,AR940=1,$AR$1,AS940=1,$AS$1)</f>
        <v>Graduation</v>
      </c>
      <c r="C940" s="1" t="str" cm="1">
        <f t="array" ref="C940">_xlfn.IFS(AJ940=1,$AJ$1,AK940=1,$AK$1,AL940=1,$AL$1,AM940=1,$AM$1,AN940=1,$AN$1)</f>
        <v>Married</v>
      </c>
      <c r="D940" s="1">
        <v>0</v>
      </c>
      <c r="E940" s="1">
        <v>1</v>
      </c>
      <c r="F940" s="1" t="str" cm="1">
        <f t="array" ref="F940">_xlfn.IFS(AV940&lt;43783,"1.Low Income",AND(AV940&gt;=43783,AV940&lt;=64856),"2.Mid Income",AV940&gt;64856,"3.High Income")</f>
        <v>1.Low Income</v>
      </c>
      <c r="G940" s="1" t="str" cm="1">
        <f t="array" ref="G940">_xlfn.IFS(AU940&lt;=30,"&lt;1 month",AND(AU940&gt;30,AU940&lt;=60),"1-2months",AU940&gt;60,"2months +")</f>
        <v>2months +</v>
      </c>
      <c r="H940" s="1" t="str" cm="1">
        <f t="array" ref="H940">_xlfn.IFS(AT940&lt;5,"&lt;5times",AND(AT940&gt;=5,AT940&lt;=10),"05-10times",AND(AT940&gt;=11,AT940&lt;=15),"11-15times",AT940&gt;=16,"16times or more")</f>
        <v>05-10times</v>
      </c>
      <c r="I940" s="1" t="s">
        <v>99</v>
      </c>
      <c r="J940" s="1" t="str">
        <f t="shared" si="29"/>
        <v>6-7 years</v>
      </c>
      <c r="K940" s="2">
        <v>200</v>
      </c>
      <c r="L940" s="2">
        <v>19</v>
      </c>
      <c r="M940" s="2">
        <v>111</v>
      </c>
      <c r="N940" s="2">
        <v>50</v>
      </c>
      <c r="O940" s="2">
        <v>15</v>
      </c>
      <c r="P940" s="2">
        <v>19</v>
      </c>
      <c r="Q940" s="8">
        <v>0</v>
      </c>
      <c r="R940" s="8">
        <v>0</v>
      </c>
      <c r="S940" s="8">
        <v>0</v>
      </c>
      <c r="T940" s="8">
        <v>0</v>
      </c>
      <c r="U940" s="8">
        <v>0</v>
      </c>
      <c r="V940" s="8">
        <v>0</v>
      </c>
      <c r="W940" s="6">
        <v>6</v>
      </c>
      <c r="X940" s="6">
        <v>5</v>
      </c>
      <c r="Y940" s="6">
        <v>1</v>
      </c>
      <c r="Z940" s="6">
        <v>8</v>
      </c>
      <c r="AB940" s="1">
        <v>348</v>
      </c>
      <c r="AC940" s="1">
        <v>196</v>
      </c>
      <c r="AD940" s="1">
        <v>1</v>
      </c>
      <c r="AE940" s="1">
        <v>3</v>
      </c>
      <c r="AF940" s="1">
        <v>11</v>
      </c>
      <c r="AG940" s="1">
        <v>66</v>
      </c>
      <c r="AH940" s="1">
        <v>2535</v>
      </c>
      <c r="AI940" s="11">
        <f t="shared" si="28"/>
        <v>6.9452054794520546</v>
      </c>
      <c r="AJ940" s="1">
        <v>0</v>
      </c>
      <c r="AK940" s="1">
        <v>1</v>
      </c>
      <c r="AL940" s="1">
        <v>0</v>
      </c>
      <c r="AM940" s="1">
        <v>0</v>
      </c>
      <c r="AN940" s="1">
        <v>0</v>
      </c>
      <c r="AO940" s="1">
        <v>0</v>
      </c>
      <c r="AP940" s="1">
        <v>0</v>
      </c>
      <c r="AQ940" s="1">
        <v>1</v>
      </c>
      <c r="AR940" s="1">
        <v>0</v>
      </c>
      <c r="AS940" s="1">
        <v>0</v>
      </c>
      <c r="AT940" s="1">
        <v>7</v>
      </c>
      <c r="AU940" s="1">
        <v>77</v>
      </c>
      <c r="AV940" s="1">
        <v>38136</v>
      </c>
    </row>
    <row r="941" spans="1:48" s="1" customFormat="1" x14ac:dyDescent="0.25">
      <c r="A941" s="1" t="str" cm="1">
        <f t="array" ref="A941">_xlfn.IFS(AG941&gt;=70,"70 and Older",AND(AG941&gt;=60,AG941&lt;70),"60-69",AND(AG941&gt;=50,AG941&lt;60),"50-59",AND(AG941&gt;=40,AG941&lt;50),"40-49",AND(AG941&gt;=30,AG941&lt;40),"30-39",AND(AG941&gt;=20,AG941&lt;30),"20-29")</f>
        <v>40-49</v>
      </c>
      <c r="B941" s="1" t="str" cm="1">
        <f t="array" ref="B941">_xlfn.IFS(AO941=1,$AO$1,AP941=1,$AP$1,AQ941=1,$AQ$1,AR941=1,$AR$1,AS941=1,$AS$1)</f>
        <v>Graduation</v>
      </c>
      <c r="C941" s="1" t="str" cm="1">
        <f t="array" ref="C941">_xlfn.IFS(AJ941=1,$AJ$1,AK941=1,$AK$1,AL941=1,$AL$1,AM941=1,$AM$1,AN941=1,$AN$1)</f>
        <v>Together</v>
      </c>
      <c r="D941" s="1">
        <v>2</v>
      </c>
      <c r="E941" s="1">
        <v>1</v>
      </c>
      <c r="F941" s="1" t="str" cm="1">
        <f t="array" ref="F941">_xlfn.IFS(AV941&lt;43783,"1.Low Income",AND(AV941&gt;=43783,AV941&lt;=64856),"2.Mid Income",AV941&gt;64856,"3.High Income")</f>
        <v>1.Low Income</v>
      </c>
      <c r="G941" s="1" t="str" cm="1">
        <f t="array" ref="G941">_xlfn.IFS(AU941&lt;=30,"&lt;1 month",AND(AU941&gt;30,AU941&lt;=60),"1-2months",AU941&gt;60,"2months +")</f>
        <v>1-2months</v>
      </c>
      <c r="H941" s="1" t="str" cm="1">
        <f t="array" ref="H941">_xlfn.IFS(AT941&lt;5,"&lt;5times",AND(AT941&gt;=5,AT941&lt;=10),"05-10times",AND(AT941&gt;=11,AT941&lt;=15),"11-15times",AT941&gt;=16,"16times or more")</f>
        <v>05-10times</v>
      </c>
      <c r="I941" s="1" t="s">
        <v>99</v>
      </c>
      <c r="J941" s="1" t="str">
        <f t="shared" si="29"/>
        <v>6-7 years</v>
      </c>
      <c r="K941" s="2">
        <v>5</v>
      </c>
      <c r="L941" s="2">
        <v>1</v>
      </c>
      <c r="M941" s="2">
        <v>13</v>
      </c>
      <c r="N941" s="2">
        <v>3</v>
      </c>
      <c r="O941" s="2">
        <v>5</v>
      </c>
      <c r="P941" s="2">
        <v>1</v>
      </c>
      <c r="Q941" s="8">
        <v>0</v>
      </c>
      <c r="R941" s="8">
        <v>0</v>
      </c>
      <c r="S941" s="8">
        <v>0</v>
      </c>
      <c r="T941" s="8">
        <v>0</v>
      </c>
      <c r="U941" s="8">
        <v>0</v>
      </c>
      <c r="V941" s="8">
        <v>0</v>
      </c>
      <c r="W941" s="6">
        <v>1</v>
      </c>
      <c r="X941" s="6">
        <v>1</v>
      </c>
      <c r="Y941" s="6">
        <v>0</v>
      </c>
      <c r="Z941" s="6">
        <v>3</v>
      </c>
      <c r="AB941" s="1">
        <v>35</v>
      </c>
      <c r="AC941" s="1">
        <v>32</v>
      </c>
      <c r="AD941" s="1">
        <v>0</v>
      </c>
      <c r="AE941" s="1">
        <v>3</v>
      </c>
      <c r="AF941" s="1">
        <v>11</v>
      </c>
      <c r="AG941" s="1">
        <v>48</v>
      </c>
      <c r="AH941" s="1">
        <v>2535</v>
      </c>
      <c r="AI941" s="11">
        <f t="shared" si="28"/>
        <v>6.9452054794520546</v>
      </c>
      <c r="AJ941" s="1">
        <v>0</v>
      </c>
      <c r="AK941" s="1">
        <v>0</v>
      </c>
      <c r="AL941" s="1">
        <v>0</v>
      </c>
      <c r="AM941" s="1">
        <v>1</v>
      </c>
      <c r="AN941" s="1">
        <v>0</v>
      </c>
      <c r="AO941" s="1">
        <v>0</v>
      </c>
      <c r="AP941" s="1">
        <v>0</v>
      </c>
      <c r="AQ941" s="1">
        <v>1</v>
      </c>
      <c r="AR941" s="1">
        <v>0</v>
      </c>
      <c r="AS941" s="1">
        <v>0</v>
      </c>
      <c r="AT941" s="1">
        <v>8</v>
      </c>
      <c r="AU941" s="1">
        <v>32</v>
      </c>
      <c r="AV941" s="1">
        <v>31590</v>
      </c>
    </row>
    <row r="942" spans="1:48" s="1" customFormat="1" x14ac:dyDescent="0.25">
      <c r="A942" s="1" t="str" cm="1">
        <f t="array" ref="A942">_xlfn.IFS(AG942&gt;=70,"70 and Older",AND(AG942&gt;=60,AG942&lt;70),"60-69",AND(AG942&gt;=50,AG942&lt;60),"50-59",AND(AG942&gt;=40,AG942&lt;50),"40-49",AND(AG942&gt;=30,AG942&lt;40),"30-39",AND(AG942&gt;=20,AG942&lt;30),"20-29")</f>
        <v>40-49</v>
      </c>
      <c r="B942" s="1" t="str" cm="1">
        <f t="array" ref="B942">_xlfn.IFS(AO942=1,$AO$1,AP942=1,$AP$1,AQ942=1,$AQ$1,AR942=1,$AR$1,AS942=1,$AS$1)</f>
        <v>Graduation</v>
      </c>
      <c r="C942" s="1" t="str" cm="1">
        <f t="array" ref="C942">_xlfn.IFS(AJ942=1,$AJ$1,AK942=1,$AK$1,AL942=1,$AL$1,AM942=1,$AM$1,AN942=1,$AN$1)</f>
        <v>Together</v>
      </c>
      <c r="D942" s="1">
        <v>0</v>
      </c>
      <c r="E942" s="1">
        <v>1</v>
      </c>
      <c r="F942" s="1" t="str" cm="1">
        <f t="array" ref="F942">_xlfn.IFS(AV942&lt;43783,"1.Low Income",AND(AV942&gt;=43783,AV942&lt;=64856),"2.Mid Income",AV942&gt;64856,"3.High Income")</f>
        <v>2.Mid Income</v>
      </c>
      <c r="G942" s="1" t="str" cm="1">
        <f t="array" ref="G942">_xlfn.IFS(AU942&lt;=30,"&lt;1 month",AND(AU942&gt;30,AU942&lt;=60),"1-2months",AU942&gt;60,"2months +")</f>
        <v>2months +</v>
      </c>
      <c r="H942" s="1" t="str" cm="1">
        <f t="array" ref="H942">_xlfn.IFS(AT942&lt;5,"&lt;5times",AND(AT942&gt;=5,AT942&lt;=10),"05-10times",AND(AT942&gt;=11,AT942&lt;=15),"11-15times",AT942&gt;=16,"16times or more")</f>
        <v>05-10times</v>
      </c>
      <c r="I942" s="1" t="s">
        <v>99</v>
      </c>
      <c r="J942" s="1" t="str">
        <f t="shared" si="29"/>
        <v>6-7 years</v>
      </c>
      <c r="K942" s="2">
        <v>16</v>
      </c>
      <c r="L942" s="2">
        <v>4</v>
      </c>
      <c r="M942" s="2">
        <v>12</v>
      </c>
      <c r="N942" s="2">
        <v>2</v>
      </c>
      <c r="O942" s="2">
        <v>4</v>
      </c>
      <c r="P942" s="2">
        <v>321</v>
      </c>
      <c r="Q942" s="8">
        <v>0</v>
      </c>
      <c r="R942" s="8">
        <v>0</v>
      </c>
      <c r="S942" s="8">
        <v>0</v>
      </c>
      <c r="T942" s="8">
        <v>0</v>
      </c>
      <c r="U942" s="8">
        <v>0</v>
      </c>
      <c r="V942" s="8">
        <v>0</v>
      </c>
      <c r="W942" s="6">
        <v>0</v>
      </c>
      <c r="X942" s="6">
        <v>25</v>
      </c>
      <c r="Y942" s="6">
        <v>0</v>
      </c>
      <c r="Z942" s="6">
        <v>0</v>
      </c>
      <c r="AB942" s="1">
        <v>14</v>
      </c>
      <c r="AC942" s="1">
        <v>13</v>
      </c>
      <c r="AD942" s="1">
        <v>0</v>
      </c>
      <c r="AE942" s="1">
        <v>3</v>
      </c>
      <c r="AF942" s="1">
        <v>11</v>
      </c>
      <c r="AG942" s="1">
        <v>42</v>
      </c>
      <c r="AH942" s="1">
        <v>2534</v>
      </c>
      <c r="AI942" s="11">
        <f t="shared" si="28"/>
        <v>6.9424657534246572</v>
      </c>
      <c r="AJ942" s="1">
        <v>0</v>
      </c>
      <c r="AK942" s="1">
        <v>0</v>
      </c>
      <c r="AL942" s="1">
        <v>0</v>
      </c>
      <c r="AM942" s="1">
        <v>1</v>
      </c>
      <c r="AN942" s="1">
        <v>0</v>
      </c>
      <c r="AO942" s="1">
        <v>0</v>
      </c>
      <c r="AP942" s="1">
        <v>0</v>
      </c>
      <c r="AQ942" s="1">
        <v>1</v>
      </c>
      <c r="AR942" s="1">
        <v>0</v>
      </c>
      <c r="AS942" s="1">
        <v>0</v>
      </c>
      <c r="AT942" s="1">
        <v>6</v>
      </c>
      <c r="AU942" s="1">
        <v>90</v>
      </c>
      <c r="AV942" s="1">
        <v>53761</v>
      </c>
    </row>
    <row r="943" spans="1:48" s="1" customFormat="1" x14ac:dyDescent="0.25">
      <c r="A943" s="1" t="str" cm="1">
        <f t="array" ref="A943">_xlfn.IFS(AG943&gt;=70,"70 and Older",AND(AG943&gt;=60,AG943&lt;70),"60-69",AND(AG943&gt;=50,AG943&lt;60),"50-59",AND(AG943&gt;=40,AG943&lt;50),"40-49",AND(AG943&gt;=30,AG943&lt;40),"30-39",AND(AG943&gt;=20,AG943&lt;30),"20-29")</f>
        <v>50-59</v>
      </c>
      <c r="B943" s="1" t="str" cm="1">
        <f t="array" ref="B943">_xlfn.IFS(AO943=1,$AO$1,AP943=1,$AP$1,AQ943=1,$AQ$1,AR943=1,$AR$1,AS943=1,$AS$1)</f>
        <v>Graduation</v>
      </c>
      <c r="C943" s="1" t="str" cm="1">
        <f t="array" ref="C943">_xlfn.IFS(AJ943=1,$AJ$1,AK943=1,$AK$1,AL943=1,$AL$1,AM943=1,$AM$1,AN943=1,$AN$1)</f>
        <v>Married</v>
      </c>
      <c r="D943" s="1">
        <v>0</v>
      </c>
      <c r="E943" s="1">
        <v>0</v>
      </c>
      <c r="F943" s="1" t="str" cm="1">
        <f t="array" ref="F943">_xlfn.IFS(AV943&lt;43783,"1.Low Income",AND(AV943&gt;=43783,AV943&lt;=64856),"2.Mid Income",AV943&gt;64856,"3.High Income")</f>
        <v>2.Mid Income</v>
      </c>
      <c r="G943" s="1" t="str" cm="1">
        <f t="array" ref="G943">_xlfn.IFS(AU943&lt;=30,"&lt;1 month",AND(AU943&gt;30,AU943&lt;=60),"1-2months",AU943&gt;60,"2months +")</f>
        <v>2months +</v>
      </c>
      <c r="H943" s="1" t="str" cm="1">
        <f t="array" ref="H943">_xlfn.IFS(AT943&lt;5,"&lt;5times",AND(AT943&gt;=5,AT943&lt;=10),"05-10times",AND(AT943&gt;=11,AT943&lt;=15),"11-15times",AT943&gt;=16,"16times or more")</f>
        <v>05-10times</v>
      </c>
      <c r="I943" s="1" t="s">
        <v>99</v>
      </c>
      <c r="J943" s="1" t="str">
        <f t="shared" si="29"/>
        <v>6-7 years</v>
      </c>
      <c r="K943" s="2">
        <v>587</v>
      </c>
      <c r="L943" s="2">
        <v>51</v>
      </c>
      <c r="M943" s="2">
        <v>932</v>
      </c>
      <c r="N943" s="2">
        <v>180</v>
      </c>
      <c r="O943" s="2">
        <v>34</v>
      </c>
      <c r="P943" s="2">
        <v>86</v>
      </c>
      <c r="Q943" s="8">
        <v>0</v>
      </c>
      <c r="R943" s="8">
        <v>0</v>
      </c>
      <c r="S943" s="8">
        <v>0</v>
      </c>
      <c r="T943" s="8">
        <v>0</v>
      </c>
      <c r="U943" s="8">
        <v>0</v>
      </c>
      <c r="V943" s="8">
        <v>0</v>
      </c>
      <c r="W943" s="6">
        <v>1</v>
      </c>
      <c r="X943" s="6">
        <v>5</v>
      </c>
      <c r="Y943" s="6">
        <v>6</v>
      </c>
      <c r="Z943" s="6">
        <v>5</v>
      </c>
      <c r="AB943" s="1">
        <v>865</v>
      </c>
      <c r="AC943" s="1">
        <v>749</v>
      </c>
      <c r="AD943" s="1">
        <v>0</v>
      </c>
      <c r="AE943" s="1">
        <v>3</v>
      </c>
      <c r="AF943" s="1">
        <v>11</v>
      </c>
      <c r="AG943" s="1">
        <v>50</v>
      </c>
      <c r="AH943" s="1">
        <v>2534</v>
      </c>
      <c r="AI943" s="11">
        <f t="shared" si="28"/>
        <v>6.9424657534246572</v>
      </c>
      <c r="AJ943" s="1">
        <v>0</v>
      </c>
      <c r="AK943" s="1">
        <v>1</v>
      </c>
      <c r="AL943" s="1">
        <v>0</v>
      </c>
      <c r="AM943" s="1">
        <v>0</v>
      </c>
      <c r="AN943" s="1">
        <v>0</v>
      </c>
      <c r="AO943" s="1">
        <v>0</v>
      </c>
      <c r="AP943" s="1">
        <v>0</v>
      </c>
      <c r="AQ943" s="1">
        <v>1</v>
      </c>
      <c r="AR943" s="1">
        <v>0</v>
      </c>
      <c r="AS943" s="1">
        <v>0</v>
      </c>
      <c r="AT943" s="1">
        <v>6</v>
      </c>
      <c r="AU943" s="1">
        <v>88</v>
      </c>
      <c r="AV943" s="1">
        <v>49118</v>
      </c>
    </row>
    <row r="944" spans="1:48" s="1" customFormat="1" x14ac:dyDescent="0.25">
      <c r="A944" s="1" t="str" cm="1">
        <f t="array" ref="A944">_xlfn.IFS(AG944&gt;=70,"70 and Older",AND(AG944&gt;=60,AG944&lt;70),"60-69",AND(AG944&gt;=50,AG944&lt;60),"50-59",AND(AG944&gt;=40,AG944&lt;50),"40-49",AND(AG944&gt;=30,AG944&lt;40),"30-39",AND(AG944&gt;=20,AG944&lt;30),"20-29")</f>
        <v>30-39</v>
      </c>
      <c r="B944" s="1" t="str" cm="1">
        <f t="array" ref="B944">_xlfn.IFS(AO944=1,$AO$1,AP944=1,$AP$1,AQ944=1,$AQ$1,AR944=1,$AR$1,AS944=1,$AS$1)</f>
        <v>2nd Cycle</v>
      </c>
      <c r="C944" s="1" t="str" cm="1">
        <f t="array" ref="C944">_xlfn.IFS(AJ944=1,$AJ$1,AK944=1,$AK$1,AL944=1,$AL$1,AM944=1,$AM$1,AN944=1,$AN$1)</f>
        <v>Single</v>
      </c>
      <c r="D944" s="1">
        <v>1</v>
      </c>
      <c r="E944" s="1">
        <v>0</v>
      </c>
      <c r="F944" s="1" t="str" cm="1">
        <f t="array" ref="F944">_xlfn.IFS(AV944&lt;43783,"1.Low Income",AND(AV944&gt;=43783,AV944&lt;=64856),"2.Mid Income",AV944&gt;64856,"3.High Income")</f>
        <v>1.Low Income</v>
      </c>
      <c r="G944" s="1" t="str" cm="1">
        <f t="array" ref="G944">_xlfn.IFS(AU944&lt;=30,"&lt;1 month",AND(AU944&gt;30,AU944&lt;=60),"1-2months",AU944&gt;60,"2months +")</f>
        <v>1-2months</v>
      </c>
      <c r="H944" s="1" t="str" cm="1">
        <f t="array" ref="H944">_xlfn.IFS(AT944&lt;5,"&lt;5times",AND(AT944&gt;=5,AT944&lt;=10),"05-10times",AND(AT944&gt;=11,AT944&lt;=15),"11-15times",AT944&gt;=16,"16times or more")</f>
        <v>05-10times</v>
      </c>
      <c r="I944" s="1" t="s">
        <v>99</v>
      </c>
      <c r="J944" s="1" t="str">
        <f t="shared" si="29"/>
        <v>6-7 years</v>
      </c>
      <c r="K944" s="2">
        <v>5</v>
      </c>
      <c r="L944" s="2">
        <v>4</v>
      </c>
      <c r="M944" s="2">
        <v>10</v>
      </c>
      <c r="N944" s="2">
        <v>2</v>
      </c>
      <c r="O944" s="2">
        <v>2</v>
      </c>
      <c r="P944" s="2">
        <v>7</v>
      </c>
      <c r="Q944" s="8">
        <v>0</v>
      </c>
      <c r="R944" s="8">
        <v>0</v>
      </c>
      <c r="S944" s="8">
        <v>0</v>
      </c>
      <c r="T944" s="8">
        <v>0</v>
      </c>
      <c r="U944" s="8">
        <v>0</v>
      </c>
      <c r="V944" s="8">
        <v>0</v>
      </c>
      <c r="W944" s="6">
        <v>1</v>
      </c>
      <c r="X944" s="6">
        <v>1</v>
      </c>
      <c r="Y944" s="6">
        <v>0</v>
      </c>
      <c r="Z944" s="6">
        <v>3</v>
      </c>
      <c r="AB944" s="1">
        <v>67</v>
      </c>
      <c r="AC944" s="1">
        <v>58</v>
      </c>
      <c r="AD944" s="1">
        <v>0</v>
      </c>
      <c r="AE944" s="1">
        <v>3</v>
      </c>
      <c r="AF944" s="1">
        <v>11</v>
      </c>
      <c r="AG944" s="1">
        <v>35</v>
      </c>
      <c r="AH944" s="1">
        <v>2534</v>
      </c>
      <c r="AI944" s="11">
        <f t="shared" si="28"/>
        <v>6.9424657534246572</v>
      </c>
      <c r="AJ944" s="1">
        <v>0</v>
      </c>
      <c r="AK944" s="1">
        <v>0</v>
      </c>
      <c r="AL944" s="1">
        <v>1</v>
      </c>
      <c r="AM944" s="1">
        <v>0</v>
      </c>
      <c r="AN944" s="1">
        <v>0</v>
      </c>
      <c r="AO944" s="1">
        <v>1</v>
      </c>
      <c r="AP944" s="1">
        <v>0</v>
      </c>
      <c r="AQ944" s="1">
        <v>0</v>
      </c>
      <c r="AR944" s="1">
        <v>0</v>
      </c>
      <c r="AS944" s="1">
        <v>0</v>
      </c>
      <c r="AT944" s="1">
        <v>8</v>
      </c>
      <c r="AU944" s="1">
        <v>38</v>
      </c>
      <c r="AV944" s="1">
        <v>27889</v>
      </c>
    </row>
    <row r="945" spans="1:48" s="1" customFormat="1" x14ac:dyDescent="0.25">
      <c r="A945" s="1" t="str" cm="1">
        <f t="array" ref="A945">_xlfn.IFS(AG945&gt;=70,"70 and Older",AND(AG945&gt;=60,AG945&lt;70),"60-69",AND(AG945&gt;=50,AG945&lt;60),"50-59",AND(AG945&gt;=40,AG945&lt;50),"40-49",AND(AG945&gt;=30,AG945&lt;40),"30-39",AND(AG945&gt;=20,AG945&lt;30),"20-29")</f>
        <v>40-49</v>
      </c>
      <c r="B945" s="1" t="str" cm="1">
        <f t="array" ref="B945">_xlfn.IFS(AO945=1,$AO$1,AP945=1,$AP$1,AQ945=1,$AQ$1,AR945=1,$AR$1,AS945=1,$AS$1)</f>
        <v>Graduation</v>
      </c>
      <c r="C945" s="1" t="str" cm="1">
        <f t="array" ref="C945">_xlfn.IFS(AJ945=1,$AJ$1,AK945=1,$AK$1,AL945=1,$AL$1,AM945=1,$AM$1,AN945=1,$AN$1)</f>
        <v>Together</v>
      </c>
      <c r="D945" s="1">
        <v>1</v>
      </c>
      <c r="E945" s="1">
        <v>1</v>
      </c>
      <c r="F945" s="1" t="str" cm="1">
        <f t="array" ref="F945">_xlfn.IFS(AV945&lt;43783,"1.Low Income",AND(AV945&gt;=43783,AV945&lt;=64856),"2.Mid Income",AV945&gt;64856,"3.High Income")</f>
        <v>1.Low Income</v>
      </c>
      <c r="G945" s="1" t="str" cm="1">
        <f t="array" ref="G945">_xlfn.IFS(AU945&lt;=30,"&lt;1 month",AND(AU945&gt;30,AU945&lt;=60),"1-2months",AU945&gt;60,"2months +")</f>
        <v>2months +</v>
      </c>
      <c r="H945" s="1" t="str" cm="1">
        <f t="array" ref="H945">_xlfn.IFS(AT945&lt;5,"&lt;5times",AND(AT945&gt;=5,AT945&lt;=10),"05-10times",AND(AT945&gt;=11,AT945&lt;=15),"11-15times",AT945&gt;=16,"16times or more")</f>
        <v>16times or more</v>
      </c>
      <c r="I945" s="1" t="s">
        <v>99</v>
      </c>
      <c r="J945" s="1" t="str">
        <f t="shared" si="29"/>
        <v>6-7 years</v>
      </c>
      <c r="K945" s="2">
        <v>5</v>
      </c>
      <c r="L945" s="2">
        <v>0</v>
      </c>
      <c r="M945" s="2">
        <v>1</v>
      </c>
      <c r="N945" s="2">
        <v>1</v>
      </c>
      <c r="O945" s="2">
        <v>1</v>
      </c>
      <c r="P945" s="2">
        <v>1</v>
      </c>
      <c r="Q945" s="8">
        <v>0</v>
      </c>
      <c r="R945" s="8">
        <v>0</v>
      </c>
      <c r="S945" s="8">
        <v>0</v>
      </c>
      <c r="T945" s="8">
        <v>0</v>
      </c>
      <c r="U945" s="8">
        <v>0</v>
      </c>
      <c r="V945" s="8">
        <v>0</v>
      </c>
      <c r="W945" s="6">
        <v>15</v>
      </c>
      <c r="X945" s="6">
        <v>0</v>
      </c>
      <c r="Y945" s="6">
        <v>0</v>
      </c>
      <c r="Z945" s="6">
        <v>0</v>
      </c>
      <c r="AB945" s="1">
        <v>14</v>
      </c>
      <c r="AC945" s="1">
        <v>13</v>
      </c>
      <c r="AD945" s="1">
        <v>0</v>
      </c>
      <c r="AE945" s="1">
        <v>3</v>
      </c>
      <c r="AF945" s="1">
        <v>11</v>
      </c>
      <c r="AG945" s="1">
        <v>42</v>
      </c>
      <c r="AH945" s="1">
        <v>2534</v>
      </c>
      <c r="AI945" s="11">
        <f t="shared" si="28"/>
        <v>6.9424657534246572</v>
      </c>
      <c r="AJ945" s="1">
        <v>0</v>
      </c>
      <c r="AK945" s="1">
        <v>0</v>
      </c>
      <c r="AL945" s="1">
        <v>0</v>
      </c>
      <c r="AM945" s="1">
        <v>1</v>
      </c>
      <c r="AN945" s="1">
        <v>0</v>
      </c>
      <c r="AO945" s="1">
        <v>0</v>
      </c>
      <c r="AP945" s="1">
        <v>0</v>
      </c>
      <c r="AQ945" s="1">
        <v>1</v>
      </c>
      <c r="AR945" s="1">
        <v>0</v>
      </c>
      <c r="AS945" s="1">
        <v>0</v>
      </c>
      <c r="AT945" s="1">
        <v>20</v>
      </c>
      <c r="AU945" s="1">
        <v>76</v>
      </c>
      <c r="AV945" s="1">
        <v>22701</v>
      </c>
    </row>
    <row r="946" spans="1:48" s="1" customFormat="1" x14ac:dyDescent="0.25">
      <c r="A946" s="1" t="str" cm="1">
        <f t="array" ref="A946">_xlfn.IFS(AG946&gt;=70,"70 and Older",AND(AG946&gt;=60,AG946&lt;70),"60-69",AND(AG946&gt;=50,AG946&lt;60),"50-59",AND(AG946&gt;=40,AG946&lt;50),"40-49",AND(AG946&gt;=30,AG946&lt;40),"30-39",AND(AG946&gt;=20,AG946&lt;30),"20-29")</f>
        <v>60-69</v>
      </c>
      <c r="B946" s="1" t="str" cm="1">
        <f t="array" ref="B946">_xlfn.IFS(AO946=1,$AO$1,AP946=1,$AP$1,AQ946=1,$AQ$1,AR946=1,$AR$1,AS946=1,$AS$1)</f>
        <v>Master</v>
      </c>
      <c r="C946" s="1" t="str" cm="1">
        <f t="array" ref="C946">_xlfn.IFS(AJ946=1,$AJ$1,AK946=1,$AK$1,AL946=1,$AL$1,AM946=1,$AM$1,AN946=1,$AN$1)</f>
        <v>Together</v>
      </c>
      <c r="D946" s="1">
        <v>1</v>
      </c>
      <c r="E946" s="1">
        <v>1</v>
      </c>
      <c r="F946" s="1" t="str" cm="1">
        <f t="array" ref="F946">_xlfn.IFS(AV946&lt;43783,"1.Low Income",AND(AV946&gt;=43783,AV946&lt;=64856),"2.Mid Income",AV946&gt;64856,"3.High Income")</f>
        <v>1.Low Income</v>
      </c>
      <c r="G946" s="1" t="str" cm="1">
        <f t="array" ref="G946">_xlfn.IFS(AU946&lt;=30,"&lt;1 month",AND(AU946&gt;30,AU946&lt;=60),"1-2months",AU946&gt;60,"2months +")</f>
        <v>&lt;1 month</v>
      </c>
      <c r="H946" s="1" t="str" cm="1">
        <f t="array" ref="H946">_xlfn.IFS(AT946&lt;5,"&lt;5times",AND(AT946&gt;=5,AT946&lt;=10),"05-10times",AND(AT946&gt;=11,AT946&lt;=15),"11-15times",AT946&gt;=16,"16times or more")</f>
        <v>05-10times</v>
      </c>
      <c r="I946" s="1" t="s">
        <v>99</v>
      </c>
      <c r="J946" s="1" t="str">
        <f t="shared" si="29"/>
        <v>6-7 years</v>
      </c>
      <c r="K946" s="2">
        <v>158</v>
      </c>
      <c r="L946" s="2">
        <v>0</v>
      </c>
      <c r="M946" s="2">
        <v>76</v>
      </c>
      <c r="N946" s="2">
        <v>13</v>
      </c>
      <c r="O946" s="2">
        <v>7</v>
      </c>
      <c r="P946" s="2">
        <v>71</v>
      </c>
      <c r="Q946" s="8">
        <v>0</v>
      </c>
      <c r="R946" s="8">
        <v>0</v>
      </c>
      <c r="S946" s="8">
        <v>0</v>
      </c>
      <c r="T946" s="8">
        <v>0</v>
      </c>
      <c r="U946" s="8">
        <v>0</v>
      </c>
      <c r="V946" s="8">
        <v>0</v>
      </c>
      <c r="W946" s="6">
        <v>6</v>
      </c>
      <c r="X946" s="6">
        <v>4</v>
      </c>
      <c r="Y946" s="6">
        <v>4</v>
      </c>
      <c r="Z946" s="6">
        <v>3</v>
      </c>
      <c r="AB946" s="1">
        <v>612</v>
      </c>
      <c r="AC946" s="1">
        <v>564</v>
      </c>
      <c r="AD946" s="1">
        <v>0</v>
      </c>
      <c r="AE946" s="1">
        <v>3</v>
      </c>
      <c r="AF946" s="1">
        <v>11</v>
      </c>
      <c r="AG946" s="1">
        <v>67</v>
      </c>
      <c r="AH946" s="1">
        <v>2533</v>
      </c>
      <c r="AI946" s="11">
        <f t="shared" si="28"/>
        <v>6.9397260273972599</v>
      </c>
      <c r="AJ946" s="1">
        <v>0</v>
      </c>
      <c r="AK946" s="1">
        <v>0</v>
      </c>
      <c r="AL946" s="1">
        <v>0</v>
      </c>
      <c r="AM946" s="1">
        <v>1</v>
      </c>
      <c r="AN946" s="1">
        <v>0</v>
      </c>
      <c r="AO946" s="1">
        <v>0</v>
      </c>
      <c r="AP946" s="1">
        <v>0</v>
      </c>
      <c r="AQ946" s="1">
        <v>0</v>
      </c>
      <c r="AR946" s="1">
        <v>1</v>
      </c>
      <c r="AS946" s="1">
        <v>0</v>
      </c>
      <c r="AT946" s="1">
        <v>7</v>
      </c>
      <c r="AU946" s="1">
        <v>3</v>
      </c>
      <c r="AV946" s="1">
        <v>42386</v>
      </c>
    </row>
    <row r="947" spans="1:48" s="1" customFormat="1" x14ac:dyDescent="0.25">
      <c r="A947" s="1" t="str" cm="1">
        <f t="array" ref="A947">_xlfn.IFS(AG947&gt;=70,"70 and Older",AND(AG947&gt;=60,AG947&lt;70),"60-69",AND(AG947&gt;=50,AG947&lt;60),"50-59",AND(AG947&gt;=40,AG947&lt;50),"40-49",AND(AG947&gt;=30,AG947&lt;40),"30-39",AND(AG947&gt;=20,AG947&lt;30),"20-29")</f>
        <v>60-69</v>
      </c>
      <c r="B947" s="1" t="str" cm="1">
        <f t="array" ref="B947">_xlfn.IFS(AO947=1,$AO$1,AP947=1,$AP$1,AQ947=1,$AQ$1,AR947=1,$AR$1,AS947=1,$AS$1)</f>
        <v>Master</v>
      </c>
      <c r="C947" s="1" t="str" cm="1">
        <f t="array" ref="C947">_xlfn.IFS(AJ947=1,$AJ$1,AK947=1,$AK$1,AL947=1,$AL$1,AM947=1,$AM$1,AN947=1,$AN$1)</f>
        <v>Together</v>
      </c>
      <c r="D947" s="1">
        <v>0</v>
      </c>
      <c r="E947" s="1">
        <v>1</v>
      </c>
      <c r="F947" s="1" t="str" cm="1">
        <f t="array" ref="F947">_xlfn.IFS(AV947&lt;43783,"1.Low Income",AND(AV947&gt;=43783,AV947&lt;=64856),"2.Mid Income",AV947&gt;64856,"3.High Income")</f>
        <v>1.Low Income</v>
      </c>
      <c r="G947" s="1" t="str" cm="1">
        <f t="array" ref="G947">_xlfn.IFS(AU947&lt;=30,"&lt;1 month",AND(AU947&gt;30,AU947&lt;=60),"1-2months",AU947&gt;60,"2months +")</f>
        <v>2months +</v>
      </c>
      <c r="H947" s="1" t="str" cm="1">
        <f t="array" ref="H947">_xlfn.IFS(AT947&lt;5,"&lt;5times",AND(AT947&gt;=5,AT947&lt;=10),"05-10times",AND(AT947&gt;=11,AT947&lt;=15),"11-15times",AT947&gt;=16,"16times or more")</f>
        <v>05-10times</v>
      </c>
      <c r="I947" s="1" t="s">
        <v>99</v>
      </c>
      <c r="J947" s="1" t="str">
        <f t="shared" si="29"/>
        <v>6-7 years</v>
      </c>
      <c r="K947" s="2">
        <v>263</v>
      </c>
      <c r="L947" s="2">
        <v>5</v>
      </c>
      <c r="M947" s="2">
        <v>233</v>
      </c>
      <c r="N947" s="2">
        <v>69</v>
      </c>
      <c r="O947" s="2">
        <v>41</v>
      </c>
      <c r="P947" s="2">
        <v>83</v>
      </c>
      <c r="Q947" s="8">
        <v>0</v>
      </c>
      <c r="R947" s="8">
        <v>0</v>
      </c>
      <c r="S947" s="8">
        <v>0</v>
      </c>
      <c r="T947" s="8">
        <v>0</v>
      </c>
      <c r="U947" s="8">
        <v>0</v>
      </c>
      <c r="V947" s="8">
        <v>0</v>
      </c>
      <c r="W947" s="6">
        <v>4</v>
      </c>
      <c r="X947" s="6">
        <v>5</v>
      </c>
      <c r="Y947" s="6">
        <v>5</v>
      </c>
      <c r="Z947" s="6">
        <v>8</v>
      </c>
      <c r="AB947" s="1">
        <v>612</v>
      </c>
      <c r="AC947" s="1">
        <v>564</v>
      </c>
      <c r="AD947" s="1">
        <v>0</v>
      </c>
      <c r="AE947" s="1">
        <v>3</v>
      </c>
      <c r="AF947" s="1">
        <v>11</v>
      </c>
      <c r="AG947" s="1">
        <v>67</v>
      </c>
      <c r="AH947" s="1">
        <v>2533</v>
      </c>
      <c r="AI947" s="11">
        <f t="shared" si="28"/>
        <v>6.9397260273972599</v>
      </c>
      <c r="AJ947" s="1">
        <v>0</v>
      </c>
      <c r="AK947" s="1">
        <v>0</v>
      </c>
      <c r="AL947" s="1">
        <v>0</v>
      </c>
      <c r="AM947" s="1">
        <v>1</v>
      </c>
      <c r="AN947" s="1">
        <v>0</v>
      </c>
      <c r="AO947" s="1">
        <v>0</v>
      </c>
      <c r="AP947" s="1">
        <v>0</v>
      </c>
      <c r="AQ947" s="1">
        <v>0</v>
      </c>
      <c r="AR947" s="1">
        <v>1</v>
      </c>
      <c r="AS947" s="1">
        <v>0</v>
      </c>
      <c r="AT947" s="1">
        <v>7</v>
      </c>
      <c r="AU947" s="1">
        <v>62</v>
      </c>
      <c r="AV947" s="1">
        <v>42373</v>
      </c>
    </row>
    <row r="948" spans="1:48" s="1" customFormat="1" x14ac:dyDescent="0.25">
      <c r="A948" s="1" t="str" cm="1">
        <f t="array" ref="A948">_xlfn.IFS(AG948&gt;=70,"70 and Older",AND(AG948&gt;=60,AG948&lt;70),"60-69",AND(AG948&gt;=50,AG948&lt;60),"50-59",AND(AG948&gt;=40,AG948&lt;50),"40-49",AND(AG948&gt;=30,AG948&lt;40),"30-39",AND(AG948&gt;=20,AG948&lt;30),"20-29")</f>
        <v>50-59</v>
      </c>
      <c r="B948" s="1" t="str" cm="1">
        <f t="array" ref="B948">_xlfn.IFS(AO948=1,$AO$1,AP948=1,$AP$1,AQ948=1,$AQ$1,AR948=1,$AR$1,AS948=1,$AS$1)</f>
        <v>Master</v>
      </c>
      <c r="C948" s="1" t="str" cm="1">
        <f t="array" ref="C948">_xlfn.IFS(AJ948=1,$AJ$1,AK948=1,$AK$1,AL948=1,$AL$1,AM948=1,$AM$1,AN948=1,$AN$1)</f>
        <v>Divorced</v>
      </c>
      <c r="D948" s="1">
        <v>0</v>
      </c>
      <c r="E948" s="1">
        <v>1</v>
      </c>
      <c r="F948" s="1" t="str" cm="1">
        <f t="array" ref="F948">_xlfn.IFS(AV948&lt;43783,"1.Low Income",AND(AV948&gt;=43783,AV948&lt;=64856),"2.Mid Income",AV948&gt;64856,"3.High Income")</f>
        <v>1.Low Income</v>
      </c>
      <c r="G948" s="1" t="str" cm="1">
        <f t="array" ref="G948">_xlfn.IFS(AU948&lt;=30,"&lt;1 month",AND(AU948&gt;30,AU948&lt;=60),"1-2months",AU948&gt;60,"2months +")</f>
        <v>&lt;1 month</v>
      </c>
      <c r="H948" s="1" t="str" cm="1">
        <f t="array" ref="H948">_xlfn.IFS(AT948&lt;5,"&lt;5times",AND(AT948&gt;=5,AT948&lt;=10),"05-10times",AND(AT948&gt;=11,AT948&lt;=15),"11-15times",AT948&gt;=16,"16times or more")</f>
        <v>05-10times</v>
      </c>
      <c r="I948" s="1" t="s">
        <v>99</v>
      </c>
      <c r="J948" s="1" t="str">
        <f t="shared" si="29"/>
        <v>6-7 years</v>
      </c>
      <c r="K948" s="2">
        <v>254</v>
      </c>
      <c r="L948" s="2">
        <v>6</v>
      </c>
      <c r="M948" s="2">
        <v>71</v>
      </c>
      <c r="N948" s="2">
        <v>4</v>
      </c>
      <c r="O948" s="2">
        <v>0</v>
      </c>
      <c r="P948" s="2">
        <v>27</v>
      </c>
      <c r="Q948" s="8">
        <v>0</v>
      </c>
      <c r="R948" s="8">
        <v>0</v>
      </c>
      <c r="S948" s="8">
        <v>0</v>
      </c>
      <c r="T948" s="8">
        <v>0</v>
      </c>
      <c r="U948" s="8">
        <v>0</v>
      </c>
      <c r="V948" s="8">
        <v>0</v>
      </c>
      <c r="W948" s="6">
        <v>5</v>
      </c>
      <c r="X948" s="6">
        <v>5</v>
      </c>
      <c r="Y948" s="6">
        <v>1</v>
      </c>
      <c r="Z948" s="6">
        <v>7</v>
      </c>
      <c r="AB948" s="1">
        <v>599</v>
      </c>
      <c r="AC948" s="1">
        <v>403</v>
      </c>
      <c r="AD948" s="1">
        <v>0</v>
      </c>
      <c r="AE948" s="1">
        <v>3</v>
      </c>
      <c r="AF948" s="1">
        <v>11</v>
      </c>
      <c r="AG948" s="1">
        <v>57</v>
      </c>
      <c r="AH948" s="1">
        <v>2533</v>
      </c>
      <c r="AI948" s="11">
        <f t="shared" si="28"/>
        <v>6.9397260273972599</v>
      </c>
      <c r="AJ948" s="1">
        <v>1</v>
      </c>
      <c r="AK948" s="1">
        <v>0</v>
      </c>
      <c r="AL948" s="1">
        <v>0</v>
      </c>
      <c r="AM948" s="1">
        <v>0</v>
      </c>
      <c r="AN948" s="1">
        <v>0</v>
      </c>
      <c r="AO948" s="1">
        <v>0</v>
      </c>
      <c r="AP948" s="1">
        <v>0</v>
      </c>
      <c r="AQ948" s="1">
        <v>0</v>
      </c>
      <c r="AR948" s="1">
        <v>1</v>
      </c>
      <c r="AS948" s="1">
        <v>0</v>
      </c>
      <c r="AT948" s="1">
        <v>7</v>
      </c>
      <c r="AU948" s="1">
        <v>11</v>
      </c>
      <c r="AV948" s="1">
        <v>41986</v>
      </c>
    </row>
    <row r="949" spans="1:48" s="1" customFormat="1" x14ac:dyDescent="0.25">
      <c r="A949" s="1" t="str" cm="1">
        <f t="array" ref="A949">_xlfn.IFS(AG949&gt;=70,"70 and Older",AND(AG949&gt;=60,AG949&lt;70),"60-69",AND(AG949&gt;=50,AG949&lt;60),"50-59",AND(AG949&gt;=40,AG949&lt;50),"40-49",AND(AG949&gt;=30,AG949&lt;40),"30-39",AND(AG949&gt;=20,AG949&lt;30),"20-29")</f>
        <v>30-39</v>
      </c>
      <c r="B949" s="1" t="str" cm="1">
        <f t="array" ref="B949">_xlfn.IFS(AO949=1,$AO$1,AP949=1,$AP$1,AQ949=1,$AQ$1,AR949=1,$AR$1,AS949=1,$AS$1)</f>
        <v>PhD</v>
      </c>
      <c r="C949" s="1" t="str" cm="1">
        <f t="array" ref="C949">_xlfn.IFS(AJ949=1,$AJ$1,AK949=1,$AK$1,AL949=1,$AL$1,AM949=1,$AM$1,AN949=1,$AN$1)</f>
        <v>Married</v>
      </c>
      <c r="D949" s="1">
        <v>1</v>
      </c>
      <c r="E949" s="1">
        <v>1</v>
      </c>
      <c r="F949" s="1" t="str" cm="1">
        <f t="array" ref="F949">_xlfn.IFS(AV949&lt;43783,"1.Low Income",AND(AV949&gt;=43783,AV949&lt;=64856),"2.Mid Income",AV949&gt;64856,"3.High Income")</f>
        <v>1.Low Income</v>
      </c>
      <c r="G949" s="1" t="str" cm="1">
        <f t="array" ref="G949">_xlfn.IFS(AU949&lt;=30,"&lt;1 month",AND(AU949&gt;30,AU949&lt;=60),"1-2months",AU949&gt;60,"2months +")</f>
        <v>&lt;1 month</v>
      </c>
      <c r="H949" s="1" t="str" cm="1">
        <f t="array" ref="H949">_xlfn.IFS(AT949&lt;5,"&lt;5times",AND(AT949&gt;=5,AT949&lt;=10),"05-10times",AND(AT949&gt;=11,AT949&lt;=15),"11-15times",AT949&gt;=16,"16times or more")</f>
        <v>05-10times</v>
      </c>
      <c r="I949" s="1" t="s">
        <v>99</v>
      </c>
      <c r="J949" s="1" t="str">
        <f t="shared" si="29"/>
        <v>6-7 years</v>
      </c>
      <c r="K949" s="2">
        <v>48</v>
      </c>
      <c r="L949" s="2">
        <v>0</v>
      </c>
      <c r="M949" s="2">
        <v>14</v>
      </c>
      <c r="N949" s="2">
        <v>0</v>
      </c>
      <c r="O949" s="2">
        <v>0</v>
      </c>
      <c r="P949" s="2">
        <v>6</v>
      </c>
      <c r="Q949" s="8">
        <v>0</v>
      </c>
      <c r="R949" s="8">
        <v>0</v>
      </c>
      <c r="S949" s="8">
        <v>0</v>
      </c>
      <c r="T949" s="8">
        <v>0</v>
      </c>
      <c r="U949" s="8">
        <v>0</v>
      </c>
      <c r="V949" s="8">
        <v>0</v>
      </c>
      <c r="W949" s="6">
        <v>2</v>
      </c>
      <c r="X949" s="6">
        <v>2</v>
      </c>
      <c r="Y949" s="6">
        <v>0</v>
      </c>
      <c r="Z949" s="6">
        <v>3</v>
      </c>
      <c r="AB949" s="1">
        <v>399</v>
      </c>
      <c r="AC949" s="1">
        <v>388</v>
      </c>
      <c r="AD949" s="1">
        <v>0</v>
      </c>
      <c r="AE949" s="1">
        <v>3</v>
      </c>
      <c r="AF949" s="1">
        <v>11</v>
      </c>
      <c r="AG949" s="1">
        <v>37</v>
      </c>
      <c r="AH949" s="1">
        <v>2533</v>
      </c>
      <c r="AI949" s="11">
        <f t="shared" si="28"/>
        <v>6.9397260273972599</v>
      </c>
      <c r="AJ949" s="1">
        <v>0</v>
      </c>
      <c r="AK949" s="1">
        <v>1</v>
      </c>
      <c r="AL949" s="1">
        <v>0</v>
      </c>
      <c r="AM949" s="1">
        <v>0</v>
      </c>
      <c r="AN949" s="1">
        <v>0</v>
      </c>
      <c r="AO949" s="1">
        <v>0</v>
      </c>
      <c r="AP949" s="1">
        <v>0</v>
      </c>
      <c r="AQ949" s="1">
        <v>0</v>
      </c>
      <c r="AR949" s="1">
        <v>0</v>
      </c>
      <c r="AS949" s="1">
        <v>1</v>
      </c>
      <c r="AT949" s="1">
        <v>7</v>
      </c>
      <c r="AU949" s="1">
        <v>10</v>
      </c>
      <c r="AV949" s="1">
        <v>38097</v>
      </c>
    </row>
    <row r="950" spans="1:48" s="1" customFormat="1" x14ac:dyDescent="0.25">
      <c r="A950" s="1" t="str" cm="1">
        <f t="array" ref="A950">_xlfn.IFS(AG950&gt;=70,"70 and Older",AND(AG950&gt;=60,AG950&lt;70),"60-69",AND(AG950&gt;=50,AG950&lt;60),"50-59",AND(AG950&gt;=40,AG950&lt;50),"40-49",AND(AG950&gt;=30,AG950&lt;40),"30-39",AND(AG950&gt;=20,AG950&lt;30),"20-29")</f>
        <v>30-39</v>
      </c>
      <c r="B950" s="1" t="str" cm="1">
        <f t="array" ref="B950">_xlfn.IFS(AO950=1,$AO$1,AP950=1,$AP$1,AQ950=1,$AQ$1,AR950=1,$AR$1,AS950=1,$AS$1)</f>
        <v>PhD</v>
      </c>
      <c r="C950" s="1" t="str" cm="1">
        <f t="array" ref="C950">_xlfn.IFS(AJ950=1,$AJ$1,AK950=1,$AK$1,AL950=1,$AL$1,AM950=1,$AM$1,AN950=1,$AN$1)</f>
        <v>Married</v>
      </c>
      <c r="D950" s="1">
        <v>1</v>
      </c>
      <c r="E950" s="1">
        <v>0</v>
      </c>
      <c r="F950" s="1" t="str" cm="1">
        <f t="array" ref="F950">_xlfn.IFS(AV950&lt;43783,"1.Low Income",AND(AV950&gt;=43783,AV950&lt;=64856),"2.Mid Income",AV950&gt;64856,"3.High Income")</f>
        <v>1.Low Income</v>
      </c>
      <c r="G950" s="1" t="str" cm="1">
        <f t="array" ref="G950">_xlfn.IFS(AU950&lt;=30,"&lt;1 month",AND(AU950&gt;30,AU950&lt;=60),"1-2months",AU950&gt;60,"2months +")</f>
        <v>&lt;1 month</v>
      </c>
      <c r="H950" s="1" t="str" cm="1">
        <f t="array" ref="H950">_xlfn.IFS(AT950&lt;5,"&lt;5times",AND(AT950&gt;=5,AT950&lt;=10),"05-10times",AND(AT950&gt;=11,AT950&lt;=15),"11-15times",AT950&gt;=16,"16times or more")</f>
        <v>05-10times</v>
      </c>
      <c r="I950" s="1" t="s">
        <v>99</v>
      </c>
      <c r="J950" s="1" t="str">
        <f t="shared" si="29"/>
        <v>6-7 years</v>
      </c>
      <c r="K950" s="2">
        <v>85</v>
      </c>
      <c r="L950" s="2">
        <v>44</v>
      </c>
      <c r="M950" s="2">
        <v>54</v>
      </c>
      <c r="N950" s="2">
        <v>102</v>
      </c>
      <c r="O950" s="2">
        <v>78</v>
      </c>
      <c r="P950" s="2">
        <v>6</v>
      </c>
      <c r="Q950" s="8">
        <v>0</v>
      </c>
      <c r="R950" s="8">
        <v>0</v>
      </c>
      <c r="S950" s="8">
        <v>0</v>
      </c>
      <c r="T950" s="8">
        <v>0</v>
      </c>
      <c r="U950" s="8">
        <v>0</v>
      </c>
      <c r="V950" s="8">
        <v>0</v>
      </c>
      <c r="W950" s="6">
        <v>3</v>
      </c>
      <c r="X950" s="6">
        <v>5</v>
      </c>
      <c r="Y950" s="6">
        <v>1</v>
      </c>
      <c r="Z950" s="6">
        <v>7</v>
      </c>
      <c r="AB950" s="1">
        <v>399</v>
      </c>
      <c r="AC950" s="1">
        <v>388</v>
      </c>
      <c r="AD950" s="1">
        <v>0</v>
      </c>
      <c r="AE950" s="1">
        <v>3</v>
      </c>
      <c r="AF950" s="1">
        <v>11</v>
      </c>
      <c r="AG950" s="1">
        <v>37</v>
      </c>
      <c r="AH950" s="1">
        <v>2533</v>
      </c>
      <c r="AI950" s="11">
        <f t="shared" si="28"/>
        <v>6.9397260273972599</v>
      </c>
      <c r="AJ950" s="1">
        <v>0</v>
      </c>
      <c r="AK950" s="1">
        <v>1</v>
      </c>
      <c r="AL950" s="1">
        <v>0</v>
      </c>
      <c r="AM950" s="1">
        <v>0</v>
      </c>
      <c r="AN950" s="1">
        <v>0</v>
      </c>
      <c r="AO950" s="1">
        <v>0</v>
      </c>
      <c r="AP950" s="1">
        <v>0</v>
      </c>
      <c r="AQ950" s="1">
        <v>0</v>
      </c>
      <c r="AR950" s="1">
        <v>0</v>
      </c>
      <c r="AS950" s="1">
        <v>1</v>
      </c>
      <c r="AT950" s="1">
        <v>8</v>
      </c>
      <c r="AU950" s="1">
        <v>24</v>
      </c>
      <c r="AV950" s="1">
        <v>34487</v>
      </c>
    </row>
    <row r="951" spans="1:48" s="1" customFormat="1" x14ac:dyDescent="0.25">
      <c r="A951" s="1" t="str" cm="1">
        <f t="array" ref="A951">_xlfn.IFS(AG951&gt;=70,"70 and Older",AND(AG951&gt;=60,AG951&lt;70),"60-69",AND(AG951&gt;=50,AG951&lt;60),"50-59",AND(AG951&gt;=40,AG951&lt;50),"40-49",AND(AG951&gt;=30,AG951&lt;40),"30-39",AND(AG951&gt;=20,AG951&lt;30),"20-29")</f>
        <v>60-69</v>
      </c>
      <c r="B951" s="1" t="str" cm="1">
        <f t="array" ref="B951">_xlfn.IFS(AO951=1,$AO$1,AP951=1,$AP$1,AQ951=1,$AQ$1,AR951=1,$AR$1,AS951=1,$AS$1)</f>
        <v>Master</v>
      </c>
      <c r="C951" s="1" t="str" cm="1">
        <f t="array" ref="C951">_xlfn.IFS(AJ951=1,$AJ$1,AK951=1,$AK$1,AL951=1,$AL$1,AM951=1,$AM$1,AN951=1,$AN$1)</f>
        <v>Together</v>
      </c>
      <c r="D951" s="1">
        <v>0</v>
      </c>
      <c r="E951" s="1">
        <v>1</v>
      </c>
      <c r="F951" s="1" t="str" cm="1">
        <f t="array" ref="F951">_xlfn.IFS(AV951&lt;43783,"1.Low Income",AND(AV951&gt;=43783,AV951&lt;=64856),"2.Mid Income",AV951&gt;64856,"3.High Income")</f>
        <v>1.Low Income</v>
      </c>
      <c r="G951" s="1" t="str" cm="1">
        <f t="array" ref="G951">_xlfn.IFS(AU951&lt;=30,"&lt;1 month",AND(AU951&gt;30,AU951&lt;=60),"1-2months",AU951&gt;60,"2months +")</f>
        <v>&lt;1 month</v>
      </c>
      <c r="H951" s="1" t="str" cm="1">
        <f t="array" ref="H951">_xlfn.IFS(AT951&lt;5,"&lt;5times",AND(AT951&gt;=5,AT951&lt;=10),"05-10times",AND(AT951&gt;=11,AT951&lt;=15),"11-15times",AT951&gt;=16,"16times or more")</f>
        <v>05-10times</v>
      </c>
      <c r="I951" s="1" t="s">
        <v>99</v>
      </c>
      <c r="J951" s="1" t="str">
        <f t="shared" si="29"/>
        <v>6-7 years</v>
      </c>
      <c r="K951" s="2">
        <v>268</v>
      </c>
      <c r="L951" s="2">
        <v>11</v>
      </c>
      <c r="M951" s="2">
        <v>88</v>
      </c>
      <c r="N951" s="2">
        <v>15</v>
      </c>
      <c r="O951" s="2">
        <v>3</v>
      </c>
      <c r="P951" s="2">
        <v>22</v>
      </c>
      <c r="Q951" s="8">
        <v>0</v>
      </c>
      <c r="R951" s="8">
        <v>0</v>
      </c>
      <c r="S951" s="8">
        <v>0</v>
      </c>
      <c r="T951" s="8">
        <v>0</v>
      </c>
      <c r="U951" s="8">
        <v>0</v>
      </c>
      <c r="V951" s="8">
        <v>0</v>
      </c>
      <c r="W951" s="6">
        <v>2</v>
      </c>
      <c r="X951" s="6">
        <v>6</v>
      </c>
      <c r="Y951" s="6">
        <v>3</v>
      </c>
      <c r="Z951" s="6">
        <v>5</v>
      </c>
      <c r="AB951" s="1">
        <v>40</v>
      </c>
      <c r="AC951" s="1">
        <v>34</v>
      </c>
      <c r="AD951" s="1">
        <v>0</v>
      </c>
      <c r="AE951" s="1">
        <v>3</v>
      </c>
      <c r="AF951" s="1">
        <v>11</v>
      </c>
      <c r="AG951" s="1">
        <v>64</v>
      </c>
      <c r="AH951" s="1">
        <v>2532</v>
      </c>
      <c r="AI951" s="11">
        <f t="shared" si="28"/>
        <v>6.9369863013698634</v>
      </c>
      <c r="AJ951" s="1">
        <v>0</v>
      </c>
      <c r="AK951" s="1">
        <v>0</v>
      </c>
      <c r="AL951" s="1">
        <v>0</v>
      </c>
      <c r="AM951" s="1">
        <v>1</v>
      </c>
      <c r="AN951" s="1">
        <v>0</v>
      </c>
      <c r="AO951" s="1">
        <v>0</v>
      </c>
      <c r="AP951" s="1">
        <v>0</v>
      </c>
      <c r="AQ951" s="1">
        <v>0</v>
      </c>
      <c r="AR951" s="1">
        <v>1</v>
      </c>
      <c r="AS951" s="1">
        <v>0</v>
      </c>
      <c r="AT951" s="1">
        <v>7</v>
      </c>
      <c r="AU951" s="1">
        <v>25</v>
      </c>
      <c r="AV951" s="1">
        <v>42014</v>
      </c>
    </row>
    <row r="952" spans="1:48" s="1" customFormat="1" x14ac:dyDescent="0.25">
      <c r="A952" s="1" t="str" cm="1">
        <f t="array" ref="A952">_xlfn.IFS(AG952&gt;=70,"70 and Older",AND(AG952&gt;=60,AG952&lt;70),"60-69",AND(AG952&gt;=50,AG952&lt;60),"50-59",AND(AG952&gt;=40,AG952&lt;50),"40-49",AND(AG952&gt;=30,AG952&lt;40),"30-39",AND(AG952&gt;=20,AG952&lt;30),"20-29")</f>
        <v>60-69</v>
      </c>
      <c r="B952" s="1" t="str" cm="1">
        <f t="array" ref="B952">_xlfn.IFS(AO952=1,$AO$1,AP952=1,$AP$1,AQ952=1,$AQ$1,AR952=1,$AR$1,AS952=1,$AS$1)</f>
        <v>Master</v>
      </c>
      <c r="C952" s="1" t="str" cm="1">
        <f t="array" ref="C952">_xlfn.IFS(AJ952=1,$AJ$1,AK952=1,$AK$1,AL952=1,$AL$1,AM952=1,$AM$1,AN952=1,$AN$1)</f>
        <v>Together</v>
      </c>
      <c r="D952" s="1">
        <v>0</v>
      </c>
      <c r="E952" s="1">
        <v>1</v>
      </c>
      <c r="F952" s="1" t="str" cm="1">
        <f t="array" ref="F952">_xlfn.IFS(AV952&lt;43783,"1.Low Income",AND(AV952&gt;=43783,AV952&lt;=64856),"2.Mid Income",AV952&gt;64856,"3.High Income")</f>
        <v>1.Low Income</v>
      </c>
      <c r="G952" s="1" t="str" cm="1">
        <f t="array" ref="G952">_xlfn.IFS(AU952&lt;=30,"&lt;1 month",AND(AU952&gt;30,AU952&lt;=60),"1-2months",AU952&gt;60,"2months +")</f>
        <v>1-2months</v>
      </c>
      <c r="H952" s="1" t="str" cm="1">
        <f t="array" ref="H952">_xlfn.IFS(AT952&lt;5,"&lt;5times",AND(AT952&gt;=5,AT952&lt;=10),"05-10times",AND(AT952&gt;=11,AT952&lt;=15),"11-15times",AT952&gt;=16,"16times or more")</f>
        <v>05-10times</v>
      </c>
      <c r="I952" s="1" t="s">
        <v>99</v>
      </c>
      <c r="J952" s="1" t="str">
        <f t="shared" si="29"/>
        <v>6-7 years</v>
      </c>
      <c r="K952" s="2">
        <v>505</v>
      </c>
      <c r="L952" s="2">
        <v>0</v>
      </c>
      <c r="M952" s="2">
        <v>26</v>
      </c>
      <c r="N952" s="2">
        <v>0</v>
      </c>
      <c r="O952" s="2">
        <v>0</v>
      </c>
      <c r="P952" s="2">
        <v>75</v>
      </c>
      <c r="Q952" s="8">
        <v>0</v>
      </c>
      <c r="R952" s="8">
        <v>0</v>
      </c>
      <c r="S952" s="8">
        <v>0</v>
      </c>
      <c r="T952" s="8">
        <v>1</v>
      </c>
      <c r="U952" s="8">
        <v>0</v>
      </c>
      <c r="V952" s="8">
        <v>0</v>
      </c>
      <c r="W952" s="6">
        <v>5</v>
      </c>
      <c r="X952" s="6">
        <v>7</v>
      </c>
      <c r="Y952" s="6">
        <v>4</v>
      </c>
      <c r="Z952" s="6">
        <v>6</v>
      </c>
      <c r="AB952" s="1">
        <v>40</v>
      </c>
      <c r="AC952" s="1">
        <v>34</v>
      </c>
      <c r="AD952" s="1">
        <v>0</v>
      </c>
      <c r="AE952" s="1">
        <v>3</v>
      </c>
      <c r="AF952" s="1">
        <v>11</v>
      </c>
      <c r="AG952" s="1">
        <v>64</v>
      </c>
      <c r="AH952" s="1">
        <v>2532</v>
      </c>
      <c r="AI952" s="11">
        <f t="shared" si="28"/>
        <v>6.9369863013698634</v>
      </c>
      <c r="AJ952" s="1">
        <v>0</v>
      </c>
      <c r="AK952" s="1">
        <v>0</v>
      </c>
      <c r="AL952" s="1">
        <v>0</v>
      </c>
      <c r="AM952" s="1">
        <v>1</v>
      </c>
      <c r="AN952" s="1">
        <v>0</v>
      </c>
      <c r="AO952" s="1">
        <v>0</v>
      </c>
      <c r="AP952" s="1">
        <v>0</v>
      </c>
      <c r="AQ952" s="1">
        <v>0</v>
      </c>
      <c r="AR952" s="1">
        <v>1</v>
      </c>
      <c r="AS952" s="1">
        <v>0</v>
      </c>
      <c r="AT952" s="1">
        <v>7</v>
      </c>
      <c r="AU952" s="1">
        <v>35</v>
      </c>
      <c r="AV952" s="1">
        <v>38179</v>
      </c>
    </row>
    <row r="953" spans="1:48" s="1" customFormat="1" x14ac:dyDescent="0.25">
      <c r="A953" s="1" t="str" cm="1">
        <f t="array" ref="A953">_xlfn.IFS(AG953&gt;=70,"70 and Older",AND(AG953&gt;=60,AG953&lt;70),"60-69",AND(AG953&gt;=50,AG953&lt;60),"50-59",AND(AG953&gt;=40,AG953&lt;50),"40-49",AND(AG953&gt;=30,AG953&lt;40),"30-39",AND(AG953&gt;=20,AG953&lt;30),"20-29")</f>
        <v>20-29</v>
      </c>
      <c r="B953" s="1" t="str" cm="1">
        <f t="array" ref="B953">_xlfn.IFS(AO953=1,$AO$1,AP953=1,$AP$1,AQ953=1,$AQ$1,AR953=1,$AR$1,AS953=1,$AS$1)</f>
        <v>Graduation</v>
      </c>
      <c r="C953" s="1" t="str" cm="1">
        <f t="array" ref="C953">_xlfn.IFS(AJ953=1,$AJ$1,AK953=1,$AK$1,AL953=1,$AL$1,AM953=1,$AM$1,AN953=1,$AN$1)</f>
        <v>Married</v>
      </c>
      <c r="D953" s="1">
        <v>1</v>
      </c>
      <c r="E953" s="1">
        <v>1</v>
      </c>
      <c r="F953" s="1" t="str" cm="1">
        <f t="array" ref="F953">_xlfn.IFS(AV953&lt;43783,"1.Low Income",AND(AV953&gt;=43783,AV953&lt;=64856),"2.Mid Income",AV953&gt;64856,"3.High Income")</f>
        <v>1.Low Income</v>
      </c>
      <c r="G953" s="1" t="str" cm="1">
        <f t="array" ref="G953">_xlfn.IFS(AU953&lt;=30,"&lt;1 month",AND(AU953&gt;30,AU953&lt;=60),"1-2months",AU953&gt;60,"2months +")</f>
        <v>&lt;1 month</v>
      </c>
      <c r="H953" s="1" t="str" cm="1">
        <f t="array" ref="H953">_xlfn.IFS(AT953&lt;5,"&lt;5times",AND(AT953&gt;=5,AT953&lt;=10),"05-10times",AND(AT953&gt;=11,AT953&lt;=15),"11-15times",AT953&gt;=16,"16times or more")</f>
        <v>05-10times</v>
      </c>
      <c r="I953" s="1" t="s">
        <v>99</v>
      </c>
      <c r="J953" s="1" t="str">
        <f t="shared" si="29"/>
        <v>6-7 years</v>
      </c>
      <c r="K953" s="2">
        <v>27</v>
      </c>
      <c r="L953" s="2">
        <v>1</v>
      </c>
      <c r="M953" s="2">
        <v>12</v>
      </c>
      <c r="N953" s="2">
        <v>2</v>
      </c>
      <c r="O953" s="2">
        <v>0</v>
      </c>
      <c r="P953" s="2">
        <v>10</v>
      </c>
      <c r="Q953" s="8">
        <v>0</v>
      </c>
      <c r="R953" s="8">
        <v>0</v>
      </c>
      <c r="S953" s="8">
        <v>0</v>
      </c>
      <c r="T953" s="8">
        <v>0</v>
      </c>
      <c r="U953" s="8">
        <v>0</v>
      </c>
      <c r="V953" s="8">
        <v>0</v>
      </c>
      <c r="W953" s="6">
        <v>2</v>
      </c>
      <c r="X953" s="6">
        <v>2</v>
      </c>
      <c r="Y953" s="6">
        <v>0</v>
      </c>
      <c r="Z953" s="6">
        <v>3</v>
      </c>
      <c r="AB953" s="1">
        <v>117</v>
      </c>
      <c r="AC953" s="1">
        <v>97</v>
      </c>
      <c r="AD953" s="1">
        <v>0</v>
      </c>
      <c r="AE953" s="1">
        <v>3</v>
      </c>
      <c r="AF953" s="1">
        <v>11</v>
      </c>
      <c r="AG953" s="1">
        <v>28</v>
      </c>
      <c r="AH953" s="1">
        <v>2532</v>
      </c>
      <c r="AI953" s="11">
        <f t="shared" si="28"/>
        <v>6.9369863013698634</v>
      </c>
      <c r="AJ953" s="1">
        <v>0</v>
      </c>
      <c r="AK953" s="1">
        <v>1</v>
      </c>
      <c r="AL953" s="1">
        <v>0</v>
      </c>
      <c r="AM953" s="1">
        <v>0</v>
      </c>
      <c r="AN953" s="1">
        <v>0</v>
      </c>
      <c r="AO953" s="1">
        <v>0</v>
      </c>
      <c r="AP953" s="1">
        <v>0</v>
      </c>
      <c r="AQ953" s="1">
        <v>1</v>
      </c>
      <c r="AR953" s="1">
        <v>0</v>
      </c>
      <c r="AS953" s="1">
        <v>0</v>
      </c>
      <c r="AT953" s="1">
        <v>8</v>
      </c>
      <c r="AU953" s="1">
        <v>1</v>
      </c>
      <c r="AV953" s="1">
        <v>32218</v>
      </c>
    </row>
    <row r="954" spans="1:48" s="1" customFormat="1" x14ac:dyDescent="0.25">
      <c r="A954" s="1" t="str" cm="1">
        <f t="array" ref="A954">_xlfn.IFS(AG954&gt;=70,"70 and Older",AND(AG954&gt;=60,AG954&lt;70),"60-69",AND(AG954&gt;=50,AG954&lt;60),"50-59",AND(AG954&gt;=40,AG954&lt;50),"40-49",AND(AG954&gt;=30,AG954&lt;40),"30-39",AND(AG954&gt;=20,AG954&lt;30),"20-29")</f>
        <v>20-29</v>
      </c>
      <c r="B954" s="1" t="str" cm="1">
        <f t="array" ref="B954">_xlfn.IFS(AO954=1,$AO$1,AP954=1,$AP$1,AQ954=1,$AQ$1,AR954=1,$AR$1,AS954=1,$AS$1)</f>
        <v>Graduation</v>
      </c>
      <c r="C954" s="1" t="str" cm="1">
        <f t="array" ref="C954">_xlfn.IFS(AJ954=1,$AJ$1,AK954=1,$AK$1,AL954=1,$AL$1,AM954=1,$AM$1,AN954=1,$AN$1)</f>
        <v>Married</v>
      </c>
      <c r="D954" s="1">
        <v>1</v>
      </c>
      <c r="E954" s="1">
        <v>0</v>
      </c>
      <c r="F954" s="1" t="str" cm="1">
        <f t="array" ref="F954">_xlfn.IFS(AV954&lt;43783,"1.Low Income",AND(AV954&gt;=43783,AV954&lt;=64856),"2.Mid Income",AV954&gt;64856,"3.High Income")</f>
        <v>1.Low Income</v>
      </c>
      <c r="G954" s="1" t="str" cm="1">
        <f t="array" ref="G954">_xlfn.IFS(AU954&lt;=30,"&lt;1 month",AND(AU954&gt;30,AU954&lt;=60),"1-2months",AU954&gt;60,"2months +")</f>
        <v>2months +</v>
      </c>
      <c r="H954" s="1" t="str" cm="1">
        <f t="array" ref="H954">_xlfn.IFS(AT954&lt;5,"&lt;5times",AND(AT954&gt;=5,AT954&lt;=10),"05-10times",AND(AT954&gt;=11,AT954&lt;=15),"11-15times",AT954&gt;=16,"16times or more")</f>
        <v>05-10times</v>
      </c>
      <c r="I954" s="1" t="s">
        <v>99</v>
      </c>
      <c r="J954" s="1" t="str">
        <f t="shared" si="29"/>
        <v>6-7 years</v>
      </c>
      <c r="K954" s="2">
        <v>9</v>
      </c>
      <c r="L954" s="2">
        <v>1</v>
      </c>
      <c r="M954" s="2">
        <v>5</v>
      </c>
      <c r="N954" s="2">
        <v>4</v>
      </c>
      <c r="O954" s="2">
        <v>5</v>
      </c>
      <c r="P954" s="2">
        <v>7</v>
      </c>
      <c r="Q954" s="8">
        <v>0</v>
      </c>
      <c r="R954" s="8">
        <v>0</v>
      </c>
      <c r="S954" s="8">
        <v>0</v>
      </c>
      <c r="T954" s="8">
        <v>0</v>
      </c>
      <c r="U954" s="8">
        <v>0</v>
      </c>
      <c r="V954" s="8">
        <v>0</v>
      </c>
      <c r="W954" s="6">
        <v>1</v>
      </c>
      <c r="X954" s="6">
        <v>1</v>
      </c>
      <c r="Y954" s="6">
        <v>0</v>
      </c>
      <c r="Z954" s="6">
        <v>3</v>
      </c>
      <c r="AB954" s="1">
        <v>117</v>
      </c>
      <c r="AC954" s="1">
        <v>97</v>
      </c>
      <c r="AD954" s="1">
        <v>0</v>
      </c>
      <c r="AE954" s="1">
        <v>3</v>
      </c>
      <c r="AF954" s="1">
        <v>11</v>
      </c>
      <c r="AG954" s="1">
        <v>28</v>
      </c>
      <c r="AH954" s="1">
        <v>2532</v>
      </c>
      <c r="AI954" s="11">
        <f t="shared" si="28"/>
        <v>6.9369863013698634</v>
      </c>
      <c r="AJ954" s="1">
        <v>0</v>
      </c>
      <c r="AK954" s="1">
        <v>1</v>
      </c>
      <c r="AL954" s="1">
        <v>0</v>
      </c>
      <c r="AM954" s="1">
        <v>0</v>
      </c>
      <c r="AN954" s="1">
        <v>0</v>
      </c>
      <c r="AO954" s="1">
        <v>0</v>
      </c>
      <c r="AP954" s="1">
        <v>0</v>
      </c>
      <c r="AQ954" s="1">
        <v>1</v>
      </c>
      <c r="AR954" s="1">
        <v>0</v>
      </c>
      <c r="AS954" s="1">
        <v>0</v>
      </c>
      <c r="AT954" s="1">
        <v>8</v>
      </c>
      <c r="AU954" s="1">
        <v>92</v>
      </c>
      <c r="AV954" s="1">
        <v>32173</v>
      </c>
    </row>
    <row r="955" spans="1:48" s="1" customFormat="1" x14ac:dyDescent="0.25">
      <c r="A955" s="1" t="str" cm="1">
        <f t="array" ref="A955">_xlfn.IFS(AG955&gt;=70,"70 and Older",AND(AG955&gt;=60,AG955&lt;70),"60-69",AND(AG955&gt;=50,AG955&lt;60),"50-59",AND(AG955&gt;=40,AG955&lt;50),"40-49",AND(AG955&gt;=30,AG955&lt;40),"30-39",AND(AG955&gt;=20,AG955&lt;30),"20-29")</f>
        <v>20-29</v>
      </c>
      <c r="B955" s="1" t="str" cm="1">
        <f t="array" ref="B955">_xlfn.IFS(AO955=1,$AO$1,AP955=1,$AP$1,AQ955=1,$AQ$1,AR955=1,$AR$1,AS955=1,$AS$1)</f>
        <v>Graduation</v>
      </c>
      <c r="C955" s="1" t="str" cm="1">
        <f t="array" ref="C955">_xlfn.IFS(AJ955=1,$AJ$1,AK955=1,$AK$1,AL955=1,$AL$1,AM955=1,$AM$1,AN955=1,$AN$1)</f>
        <v>Married</v>
      </c>
      <c r="D955" s="1">
        <v>0</v>
      </c>
      <c r="E955" s="1">
        <v>1</v>
      </c>
      <c r="F955" s="1" t="str" cm="1">
        <f t="array" ref="F955">_xlfn.IFS(AV955&lt;43783,"1.Low Income",AND(AV955&gt;=43783,AV955&lt;=64856),"2.Mid Income",AV955&gt;64856,"3.High Income")</f>
        <v>1.Low Income</v>
      </c>
      <c r="G955" s="1" t="str" cm="1">
        <f t="array" ref="G955">_xlfn.IFS(AU955&lt;=30,"&lt;1 month",AND(AU955&gt;30,AU955&lt;=60),"1-2months",AU955&gt;60,"2months +")</f>
        <v>1-2months</v>
      </c>
      <c r="H955" s="1" t="str" cm="1">
        <f t="array" ref="H955">_xlfn.IFS(AT955&lt;5,"&lt;5times",AND(AT955&gt;=5,AT955&lt;=10),"05-10times",AND(AT955&gt;=11,AT955&lt;=15),"11-15times",AT955&gt;=16,"16times or more")</f>
        <v>05-10times</v>
      </c>
      <c r="I955" s="1" t="s">
        <v>99</v>
      </c>
      <c r="J955" s="1" t="str">
        <f t="shared" si="29"/>
        <v>6-7 years</v>
      </c>
      <c r="K955" s="2">
        <v>138</v>
      </c>
      <c r="L955" s="2">
        <v>3</v>
      </c>
      <c r="M955" s="2">
        <v>38</v>
      </c>
      <c r="N955" s="2">
        <v>4</v>
      </c>
      <c r="O955" s="2">
        <v>0</v>
      </c>
      <c r="P955" s="2">
        <v>59</v>
      </c>
      <c r="Q955" s="8">
        <v>0</v>
      </c>
      <c r="R955" s="8">
        <v>0</v>
      </c>
      <c r="S955" s="8">
        <v>0</v>
      </c>
      <c r="T955" s="8">
        <v>0</v>
      </c>
      <c r="U955" s="8">
        <v>0</v>
      </c>
      <c r="V955" s="8">
        <v>0</v>
      </c>
      <c r="W955" s="6">
        <v>3</v>
      </c>
      <c r="X955" s="6">
        <v>3</v>
      </c>
      <c r="Y955" s="6">
        <v>2</v>
      </c>
      <c r="Z955" s="6">
        <v>4</v>
      </c>
      <c r="AB955" s="1">
        <v>276</v>
      </c>
      <c r="AC955" s="1">
        <v>159</v>
      </c>
      <c r="AD955" s="1">
        <v>0</v>
      </c>
      <c r="AE955" s="1">
        <v>3</v>
      </c>
      <c r="AF955" s="1">
        <v>11</v>
      </c>
      <c r="AG955" s="1">
        <v>29</v>
      </c>
      <c r="AH955" s="1">
        <v>2531</v>
      </c>
      <c r="AI955" s="11">
        <f t="shared" si="28"/>
        <v>6.934246575342466</v>
      </c>
      <c r="AJ955" s="1">
        <v>0</v>
      </c>
      <c r="AK955" s="1">
        <v>1</v>
      </c>
      <c r="AL955" s="1">
        <v>0</v>
      </c>
      <c r="AM955" s="1">
        <v>0</v>
      </c>
      <c r="AN955" s="1">
        <v>0</v>
      </c>
      <c r="AO955" s="1">
        <v>0</v>
      </c>
      <c r="AP955" s="1">
        <v>0</v>
      </c>
      <c r="AQ955" s="1">
        <v>1</v>
      </c>
      <c r="AR955" s="1">
        <v>0</v>
      </c>
      <c r="AS955" s="1">
        <v>0</v>
      </c>
      <c r="AT955" s="1">
        <v>7</v>
      </c>
      <c r="AU955" s="1">
        <v>54</v>
      </c>
      <c r="AV955" s="1">
        <v>38197</v>
      </c>
    </row>
    <row r="956" spans="1:48" s="1" customFormat="1" x14ac:dyDescent="0.25">
      <c r="A956" s="1" t="str" cm="1">
        <f t="array" ref="A956">_xlfn.IFS(AG956&gt;=70,"70 and Older",AND(AG956&gt;=60,AG956&lt;70),"60-69",AND(AG956&gt;=50,AG956&lt;60),"50-59",AND(AG956&gt;=40,AG956&lt;50),"40-49",AND(AG956&gt;=30,AG956&lt;40),"30-39",AND(AG956&gt;=20,AG956&lt;30),"20-29")</f>
        <v>40-49</v>
      </c>
      <c r="B956" s="1" t="str" cm="1">
        <f t="array" ref="B956">_xlfn.IFS(AO956=1,$AO$1,AP956=1,$AP$1,AQ956=1,$AQ$1,AR956=1,$AR$1,AS956=1,$AS$1)</f>
        <v>PhD</v>
      </c>
      <c r="C956" s="1" t="str" cm="1">
        <f t="array" ref="C956">_xlfn.IFS(AJ956=1,$AJ$1,AK956=1,$AK$1,AL956=1,$AL$1,AM956=1,$AM$1,AN956=1,$AN$1)</f>
        <v>Single</v>
      </c>
      <c r="D956" s="1">
        <v>1</v>
      </c>
      <c r="E956" s="1">
        <v>0</v>
      </c>
      <c r="F956" s="1" t="str" cm="1">
        <f t="array" ref="F956">_xlfn.IFS(AV956&lt;43783,"1.Low Income",AND(AV956&gt;=43783,AV956&lt;=64856),"2.Mid Income",AV956&gt;64856,"3.High Income")</f>
        <v>1.Low Income</v>
      </c>
      <c r="G956" s="1" t="str" cm="1">
        <f t="array" ref="G956">_xlfn.IFS(AU956&lt;=30,"&lt;1 month",AND(AU956&gt;30,AU956&lt;=60),"1-2months",AU956&gt;60,"2months +")</f>
        <v>1-2months</v>
      </c>
      <c r="H956" s="1" t="str" cm="1">
        <f t="array" ref="H956">_xlfn.IFS(AT956&lt;5,"&lt;5times",AND(AT956&gt;=5,AT956&lt;=10),"05-10times",AND(AT956&gt;=11,AT956&lt;=15),"11-15times",AT956&gt;=16,"16times or more")</f>
        <v>05-10times</v>
      </c>
      <c r="I956" s="1" t="s">
        <v>99</v>
      </c>
      <c r="J956" s="1" t="str">
        <f t="shared" si="29"/>
        <v>6-7 years</v>
      </c>
      <c r="K956" s="2">
        <v>23</v>
      </c>
      <c r="L956" s="2">
        <v>1</v>
      </c>
      <c r="M956" s="2">
        <v>13</v>
      </c>
      <c r="N956" s="2">
        <v>2</v>
      </c>
      <c r="O956" s="2">
        <v>2</v>
      </c>
      <c r="P956" s="2">
        <v>18</v>
      </c>
      <c r="Q956" s="8">
        <v>0</v>
      </c>
      <c r="R956" s="8">
        <v>0</v>
      </c>
      <c r="S956" s="8">
        <v>1</v>
      </c>
      <c r="T956" s="8">
        <v>0</v>
      </c>
      <c r="U956" s="8">
        <v>0</v>
      </c>
      <c r="V956" s="8">
        <v>1</v>
      </c>
      <c r="W956" s="6">
        <v>1</v>
      </c>
      <c r="X956" s="6">
        <v>1</v>
      </c>
      <c r="Y956" s="6">
        <v>1</v>
      </c>
      <c r="Z956" s="6">
        <v>2</v>
      </c>
      <c r="AB956" s="1">
        <v>70</v>
      </c>
      <c r="AC956" s="1">
        <v>67</v>
      </c>
      <c r="AD956" s="1">
        <v>0</v>
      </c>
      <c r="AE956" s="1">
        <v>3</v>
      </c>
      <c r="AF956" s="1">
        <v>11</v>
      </c>
      <c r="AG956" s="1">
        <v>48</v>
      </c>
      <c r="AH956" s="1">
        <v>2531</v>
      </c>
      <c r="AI956" s="11">
        <f t="shared" si="28"/>
        <v>6.934246575342466</v>
      </c>
      <c r="AJ956" s="1">
        <v>0</v>
      </c>
      <c r="AK956" s="1">
        <v>0</v>
      </c>
      <c r="AL956" s="1">
        <v>1</v>
      </c>
      <c r="AM956" s="1">
        <v>0</v>
      </c>
      <c r="AN956" s="1">
        <v>0</v>
      </c>
      <c r="AO956" s="1">
        <v>0</v>
      </c>
      <c r="AP956" s="1">
        <v>0</v>
      </c>
      <c r="AQ956" s="1">
        <v>0</v>
      </c>
      <c r="AR956" s="1">
        <v>0</v>
      </c>
      <c r="AS956" s="1">
        <v>1</v>
      </c>
      <c r="AT956" s="1">
        <v>8</v>
      </c>
      <c r="AU956" s="1">
        <v>42</v>
      </c>
      <c r="AV956" s="1">
        <v>33051</v>
      </c>
    </row>
    <row r="957" spans="1:48" s="1" customFormat="1" x14ac:dyDescent="0.25">
      <c r="A957" s="1" t="str" cm="1">
        <f t="array" ref="A957">_xlfn.IFS(AG957&gt;=70,"70 and Older",AND(AG957&gt;=60,AG957&lt;70),"60-69",AND(AG957&gt;=50,AG957&lt;60),"50-59",AND(AG957&gt;=40,AG957&lt;50),"40-49",AND(AG957&gt;=30,AG957&lt;40),"30-39",AND(AG957&gt;=20,AG957&lt;30),"20-29")</f>
        <v>40-49</v>
      </c>
      <c r="B957" s="1" t="str" cm="1">
        <f t="array" ref="B957">_xlfn.IFS(AO957=1,$AO$1,AP957=1,$AP$1,AQ957=1,$AQ$1,AR957=1,$AR$1,AS957=1,$AS$1)</f>
        <v>PhD</v>
      </c>
      <c r="C957" s="1" t="str" cm="1">
        <f t="array" ref="C957">_xlfn.IFS(AJ957=1,$AJ$1,AK957=1,$AK$1,AL957=1,$AL$1,AM957=1,$AM$1,AN957=1,$AN$1)</f>
        <v>Single</v>
      </c>
      <c r="D957" s="1">
        <v>1</v>
      </c>
      <c r="E957" s="1">
        <v>0</v>
      </c>
      <c r="F957" s="1" t="str" cm="1">
        <f t="array" ref="F957">_xlfn.IFS(AV957&lt;43783,"1.Low Income",AND(AV957&gt;=43783,AV957&lt;=64856),"2.Mid Income",AV957&gt;64856,"3.High Income")</f>
        <v>1.Low Income</v>
      </c>
      <c r="G957" s="1" t="str" cm="1">
        <f t="array" ref="G957">_xlfn.IFS(AU957&lt;=30,"&lt;1 month",AND(AU957&gt;30,AU957&lt;=60),"1-2months",AU957&gt;60,"2months +")</f>
        <v>1-2months</v>
      </c>
      <c r="H957" s="1" t="str" cm="1">
        <f t="array" ref="H957">_xlfn.IFS(AT957&lt;5,"&lt;5times",AND(AT957&gt;=5,AT957&lt;=10),"05-10times",AND(AT957&gt;=11,AT957&lt;=15),"11-15times",AT957&gt;=16,"16times or more")</f>
        <v>05-10times</v>
      </c>
      <c r="I957" s="1" t="s">
        <v>99</v>
      </c>
      <c r="J957" s="1" t="str">
        <f t="shared" si="29"/>
        <v>6-7 years</v>
      </c>
      <c r="K957" s="2">
        <v>75</v>
      </c>
      <c r="L957" s="2">
        <v>12</v>
      </c>
      <c r="M957" s="2">
        <v>141</v>
      </c>
      <c r="N957" s="2">
        <v>43</v>
      </c>
      <c r="O957" s="2">
        <v>39</v>
      </c>
      <c r="P957" s="2">
        <v>187</v>
      </c>
      <c r="Q957" s="8">
        <v>0</v>
      </c>
      <c r="R957" s="8">
        <v>0</v>
      </c>
      <c r="S957" s="8">
        <v>0</v>
      </c>
      <c r="T957" s="8">
        <v>0</v>
      </c>
      <c r="U957" s="8">
        <v>0</v>
      </c>
      <c r="V957" s="8">
        <v>0</v>
      </c>
      <c r="W957" s="6">
        <v>6</v>
      </c>
      <c r="X957" s="6">
        <v>6</v>
      </c>
      <c r="Y957" s="6">
        <v>1</v>
      </c>
      <c r="Z957" s="6">
        <v>5</v>
      </c>
      <c r="AB957" s="1">
        <v>70</v>
      </c>
      <c r="AC957" s="1">
        <v>67</v>
      </c>
      <c r="AD957" s="1">
        <v>0</v>
      </c>
      <c r="AE957" s="1">
        <v>3</v>
      </c>
      <c r="AF957" s="1">
        <v>11</v>
      </c>
      <c r="AG957" s="1">
        <v>48</v>
      </c>
      <c r="AH957" s="1">
        <v>2531</v>
      </c>
      <c r="AI957" s="11">
        <f t="shared" si="28"/>
        <v>6.934246575342466</v>
      </c>
      <c r="AJ957" s="1">
        <v>0</v>
      </c>
      <c r="AK957" s="1">
        <v>0</v>
      </c>
      <c r="AL957" s="1">
        <v>1</v>
      </c>
      <c r="AM957" s="1">
        <v>0</v>
      </c>
      <c r="AN957" s="1">
        <v>0</v>
      </c>
      <c r="AO957" s="1">
        <v>0</v>
      </c>
      <c r="AP957" s="1">
        <v>0</v>
      </c>
      <c r="AQ957" s="1">
        <v>0</v>
      </c>
      <c r="AR957" s="1">
        <v>0</v>
      </c>
      <c r="AS957" s="1">
        <v>1</v>
      </c>
      <c r="AT957" s="1">
        <v>8</v>
      </c>
      <c r="AU957" s="1">
        <v>41</v>
      </c>
      <c r="AV957" s="1">
        <v>27242</v>
      </c>
    </row>
    <row r="958" spans="1:48" s="1" customFormat="1" x14ac:dyDescent="0.25">
      <c r="A958" s="1" t="str" cm="1">
        <f t="array" ref="A958">_xlfn.IFS(AG958&gt;=70,"70 and Older",AND(AG958&gt;=60,AG958&lt;70),"60-69",AND(AG958&gt;=50,AG958&lt;60),"50-59",AND(AG958&gt;=40,AG958&lt;50),"40-49",AND(AG958&gt;=30,AG958&lt;40),"30-39",AND(AG958&gt;=20,AG958&lt;30),"20-29")</f>
        <v>50-59</v>
      </c>
      <c r="B958" s="1" t="str" cm="1">
        <f t="array" ref="B958">_xlfn.IFS(AO958=1,$AO$1,AP958=1,$AP$1,AQ958=1,$AQ$1,AR958=1,$AR$1,AS958=1,$AS$1)</f>
        <v>Graduation</v>
      </c>
      <c r="C958" s="1" t="str" cm="1">
        <f t="array" ref="C958">_xlfn.IFS(AJ958=1,$AJ$1,AK958=1,$AK$1,AL958=1,$AL$1,AM958=1,$AM$1,AN958=1,$AN$1)</f>
        <v>Married</v>
      </c>
      <c r="D958" s="1">
        <v>1</v>
      </c>
      <c r="E958" s="1">
        <v>0</v>
      </c>
      <c r="F958" s="1" t="str" cm="1">
        <f t="array" ref="F958">_xlfn.IFS(AV958&lt;43783,"1.Low Income",AND(AV958&gt;=43783,AV958&lt;=64856),"2.Mid Income",AV958&gt;64856,"3.High Income")</f>
        <v>1.Low Income</v>
      </c>
      <c r="G958" s="1" t="str" cm="1">
        <f t="array" ref="G958">_xlfn.IFS(AU958&lt;=30,"&lt;1 month",AND(AU958&gt;30,AU958&lt;=60),"1-2months",AU958&gt;60,"2months +")</f>
        <v>1-2months</v>
      </c>
      <c r="H958" s="1" t="str" cm="1">
        <f t="array" ref="H958">_xlfn.IFS(AT958&lt;5,"&lt;5times",AND(AT958&gt;=5,AT958&lt;=10),"05-10times",AND(AT958&gt;=11,AT958&lt;=15),"11-15times",AT958&gt;=16,"16times or more")</f>
        <v>05-10times</v>
      </c>
      <c r="I958" s="1" t="s">
        <v>99</v>
      </c>
      <c r="J958" s="1" t="str">
        <f t="shared" si="29"/>
        <v>6-7 years</v>
      </c>
      <c r="K958" s="2">
        <v>824</v>
      </c>
      <c r="L958" s="2">
        <v>32</v>
      </c>
      <c r="M958" s="2">
        <v>162</v>
      </c>
      <c r="N958" s="2">
        <v>42</v>
      </c>
      <c r="O958" s="2">
        <v>32</v>
      </c>
      <c r="P958" s="2">
        <v>43</v>
      </c>
      <c r="Q958" s="8">
        <v>0</v>
      </c>
      <c r="R958" s="8">
        <v>0</v>
      </c>
      <c r="S958" s="8">
        <v>0</v>
      </c>
      <c r="T958" s="8">
        <v>0</v>
      </c>
      <c r="U958" s="8">
        <v>0</v>
      </c>
      <c r="V958" s="8">
        <v>0</v>
      </c>
      <c r="W958" s="6">
        <v>2</v>
      </c>
      <c r="X958" s="6">
        <v>11</v>
      </c>
      <c r="Y958" s="6">
        <v>4</v>
      </c>
      <c r="Z958" s="6">
        <v>11</v>
      </c>
      <c r="AB958" s="1">
        <v>1253</v>
      </c>
      <c r="AC958" s="1">
        <v>1226</v>
      </c>
      <c r="AD958" s="1">
        <v>0</v>
      </c>
      <c r="AE958" s="1">
        <v>3</v>
      </c>
      <c r="AF958" s="1">
        <v>11</v>
      </c>
      <c r="AG958" s="1">
        <v>50</v>
      </c>
      <c r="AH958" s="1">
        <v>2530</v>
      </c>
      <c r="AI958" s="11">
        <f t="shared" si="28"/>
        <v>6.9315068493150687</v>
      </c>
      <c r="AJ958" s="1">
        <v>0</v>
      </c>
      <c r="AK958" s="1">
        <v>1</v>
      </c>
      <c r="AL958" s="1">
        <v>0</v>
      </c>
      <c r="AM958" s="1">
        <v>0</v>
      </c>
      <c r="AN958" s="1">
        <v>0</v>
      </c>
      <c r="AO958" s="1">
        <v>0</v>
      </c>
      <c r="AP958" s="1">
        <v>0</v>
      </c>
      <c r="AQ958" s="1">
        <v>1</v>
      </c>
      <c r="AR958" s="1">
        <v>0</v>
      </c>
      <c r="AS958" s="1">
        <v>0</v>
      </c>
      <c r="AT958" s="1">
        <v>7</v>
      </c>
      <c r="AU958" s="1">
        <v>53</v>
      </c>
      <c r="AV958" s="1">
        <v>39898</v>
      </c>
    </row>
    <row r="959" spans="1:48" s="1" customFormat="1" x14ac:dyDescent="0.25">
      <c r="A959" s="1" t="str" cm="1">
        <f t="array" ref="A959">_xlfn.IFS(AG959&gt;=70,"70 and Older",AND(AG959&gt;=60,AG959&lt;70),"60-69",AND(AG959&gt;=50,AG959&lt;60),"50-59",AND(AG959&gt;=40,AG959&lt;50),"40-49",AND(AG959&gt;=30,AG959&lt;40),"30-39",AND(AG959&gt;=20,AG959&lt;30),"20-29")</f>
        <v>50-59</v>
      </c>
      <c r="B959" s="1" t="str" cm="1">
        <f t="array" ref="B959">_xlfn.IFS(AO959=1,$AO$1,AP959=1,$AP$1,AQ959=1,$AQ$1,AR959=1,$AR$1,AS959=1,$AS$1)</f>
        <v>Graduation</v>
      </c>
      <c r="C959" s="1" t="str" cm="1">
        <f t="array" ref="C959">_xlfn.IFS(AJ959=1,$AJ$1,AK959=1,$AK$1,AL959=1,$AL$1,AM959=1,$AM$1,AN959=1,$AN$1)</f>
        <v>Married</v>
      </c>
      <c r="D959" s="1">
        <v>1</v>
      </c>
      <c r="E959" s="1">
        <v>0</v>
      </c>
      <c r="F959" s="1" t="str" cm="1">
        <f t="array" ref="F959">_xlfn.IFS(AV959&lt;43783,"1.Low Income",AND(AV959&gt;=43783,AV959&lt;=64856),"2.Mid Income",AV959&gt;64856,"3.High Income")</f>
        <v>1.Low Income</v>
      </c>
      <c r="G959" s="1" t="str" cm="1">
        <f t="array" ref="G959">_xlfn.IFS(AU959&lt;=30,"&lt;1 month",AND(AU959&gt;30,AU959&lt;=60),"1-2months",AU959&gt;60,"2months +")</f>
        <v>1-2months</v>
      </c>
      <c r="H959" s="1" t="str" cm="1">
        <f t="array" ref="H959">_xlfn.IFS(AT959&lt;5,"&lt;5times",AND(AT959&gt;=5,AT959&lt;=10),"05-10times",AND(AT959&gt;=11,AT959&lt;=15),"11-15times",AT959&gt;=16,"16times or more")</f>
        <v>05-10times</v>
      </c>
      <c r="I959" s="1" t="s">
        <v>99</v>
      </c>
      <c r="J959" s="1" t="str">
        <f t="shared" si="29"/>
        <v>6-7 years</v>
      </c>
      <c r="K959" s="2">
        <v>1</v>
      </c>
      <c r="L959" s="2">
        <v>2</v>
      </c>
      <c r="M959" s="2">
        <v>7</v>
      </c>
      <c r="N959" s="2">
        <v>4</v>
      </c>
      <c r="O959" s="2">
        <v>3</v>
      </c>
      <c r="P959" s="2">
        <v>11</v>
      </c>
      <c r="Q959" s="8">
        <v>0</v>
      </c>
      <c r="R959" s="8">
        <v>0</v>
      </c>
      <c r="S959" s="8">
        <v>0</v>
      </c>
      <c r="T959" s="8">
        <v>0</v>
      </c>
      <c r="U959" s="8">
        <v>0</v>
      </c>
      <c r="V959" s="8">
        <v>0</v>
      </c>
      <c r="W959" s="6">
        <v>1</v>
      </c>
      <c r="X959" s="6">
        <v>0</v>
      </c>
      <c r="Y959" s="6">
        <v>1</v>
      </c>
      <c r="Z959" s="6">
        <v>2</v>
      </c>
      <c r="AB959" s="1">
        <v>12</v>
      </c>
      <c r="AC959" s="1">
        <v>8</v>
      </c>
      <c r="AD959" s="1">
        <v>0</v>
      </c>
      <c r="AE959" s="1">
        <v>3</v>
      </c>
      <c r="AF959" s="1">
        <v>11</v>
      </c>
      <c r="AG959" s="1">
        <v>51</v>
      </c>
      <c r="AH959" s="1">
        <v>2530</v>
      </c>
      <c r="AI959" s="11">
        <f t="shared" si="28"/>
        <v>6.9315068493150687</v>
      </c>
      <c r="AJ959" s="1">
        <v>0</v>
      </c>
      <c r="AK959" s="1">
        <v>1</v>
      </c>
      <c r="AL959" s="1">
        <v>0</v>
      </c>
      <c r="AM959" s="1">
        <v>0</v>
      </c>
      <c r="AN959" s="1">
        <v>0</v>
      </c>
      <c r="AO959" s="1">
        <v>0</v>
      </c>
      <c r="AP959" s="1">
        <v>0</v>
      </c>
      <c r="AQ959" s="1">
        <v>1</v>
      </c>
      <c r="AR959" s="1">
        <v>0</v>
      </c>
      <c r="AS959" s="1">
        <v>0</v>
      </c>
      <c r="AT959" s="1">
        <v>9</v>
      </c>
      <c r="AU959" s="1">
        <v>49</v>
      </c>
      <c r="AV959" s="1">
        <v>25410</v>
      </c>
    </row>
    <row r="960" spans="1:48" s="1" customFormat="1" x14ac:dyDescent="0.25">
      <c r="A960" s="1" t="str" cm="1">
        <f t="array" ref="A960">_xlfn.IFS(AG960&gt;=70,"70 and Older",AND(AG960&gt;=60,AG960&lt;70),"60-69",AND(AG960&gt;=50,AG960&lt;60),"50-59",AND(AG960&gt;=40,AG960&lt;50),"40-49",AND(AG960&gt;=30,AG960&lt;40),"30-39",AND(AG960&gt;=20,AG960&lt;30),"20-29")</f>
        <v>50-59</v>
      </c>
      <c r="B960" s="1" t="str" cm="1">
        <f t="array" ref="B960">_xlfn.IFS(AO960=1,$AO$1,AP960=1,$AP$1,AQ960=1,$AQ$1,AR960=1,$AR$1,AS960=1,$AS$1)</f>
        <v>Graduation</v>
      </c>
      <c r="C960" s="1" t="str" cm="1">
        <f t="array" ref="C960">_xlfn.IFS(AJ960=1,$AJ$1,AK960=1,$AK$1,AL960=1,$AL$1,AM960=1,$AM$1,AN960=1,$AN$1)</f>
        <v>Married</v>
      </c>
      <c r="D960" s="1">
        <v>1</v>
      </c>
      <c r="E960" s="1">
        <v>1</v>
      </c>
      <c r="F960" s="1" t="str" cm="1">
        <f t="array" ref="F960">_xlfn.IFS(AV960&lt;43783,"1.Low Income",AND(AV960&gt;=43783,AV960&lt;=64856),"2.Mid Income",AV960&gt;64856,"3.High Income")</f>
        <v>1.Low Income</v>
      </c>
      <c r="G960" s="1" t="str" cm="1">
        <f t="array" ref="G960">_xlfn.IFS(AU960&lt;=30,"&lt;1 month",AND(AU960&gt;30,AU960&lt;=60),"1-2months",AU960&gt;60,"2months +")</f>
        <v>1-2months</v>
      </c>
      <c r="H960" s="1" t="str" cm="1">
        <f t="array" ref="H960">_xlfn.IFS(AT960&lt;5,"&lt;5times",AND(AT960&gt;=5,AT960&lt;=10),"05-10times",AND(AT960&gt;=11,AT960&lt;=15),"11-15times",AT960&gt;=16,"16times or more")</f>
        <v>05-10times</v>
      </c>
      <c r="I960" s="1" t="s">
        <v>99</v>
      </c>
      <c r="J960" s="1" t="str">
        <f t="shared" si="29"/>
        <v>6-7 years</v>
      </c>
      <c r="K960" s="2">
        <v>50</v>
      </c>
      <c r="L960" s="2">
        <v>4</v>
      </c>
      <c r="M960" s="2">
        <v>44</v>
      </c>
      <c r="N960" s="2">
        <v>10</v>
      </c>
      <c r="O960" s="2">
        <v>10</v>
      </c>
      <c r="P960" s="2">
        <v>43</v>
      </c>
      <c r="Q960" s="8">
        <v>0</v>
      </c>
      <c r="R960" s="8">
        <v>0</v>
      </c>
      <c r="S960" s="8">
        <v>0</v>
      </c>
      <c r="T960" s="8">
        <v>0</v>
      </c>
      <c r="U960" s="8">
        <v>0</v>
      </c>
      <c r="V960" s="8">
        <v>1</v>
      </c>
      <c r="W960" s="6">
        <v>3</v>
      </c>
      <c r="X960" s="6">
        <v>3</v>
      </c>
      <c r="Y960" s="6">
        <v>1</v>
      </c>
      <c r="Z960" s="6">
        <v>3</v>
      </c>
      <c r="AB960" s="1">
        <v>39</v>
      </c>
      <c r="AC960" s="1">
        <v>36</v>
      </c>
      <c r="AD960" s="1">
        <v>0</v>
      </c>
      <c r="AE960" s="1">
        <v>3</v>
      </c>
      <c r="AF960" s="1">
        <v>11</v>
      </c>
      <c r="AG960" s="1">
        <v>55</v>
      </c>
      <c r="AH960" s="1">
        <v>2530</v>
      </c>
      <c r="AI960" s="11">
        <f t="shared" si="28"/>
        <v>6.9315068493150687</v>
      </c>
      <c r="AJ960" s="1">
        <v>0</v>
      </c>
      <c r="AK960" s="1">
        <v>1</v>
      </c>
      <c r="AL960" s="1">
        <v>0</v>
      </c>
      <c r="AM960" s="1">
        <v>0</v>
      </c>
      <c r="AN960" s="1">
        <v>0</v>
      </c>
      <c r="AO960" s="1">
        <v>0</v>
      </c>
      <c r="AP960" s="1">
        <v>0</v>
      </c>
      <c r="AQ960" s="1">
        <v>1</v>
      </c>
      <c r="AR960" s="1">
        <v>0</v>
      </c>
      <c r="AS960" s="1">
        <v>0</v>
      </c>
      <c r="AT960" s="1">
        <v>9</v>
      </c>
      <c r="AU960" s="1">
        <v>39</v>
      </c>
      <c r="AV960" s="1">
        <v>24163</v>
      </c>
    </row>
    <row r="961" spans="1:48" s="1" customFormat="1" x14ac:dyDescent="0.25">
      <c r="A961" s="1" t="str" cm="1">
        <f t="array" ref="A961">_xlfn.IFS(AG961&gt;=70,"70 and Older",AND(AG961&gt;=60,AG961&lt;70),"60-69",AND(AG961&gt;=50,AG961&lt;60),"50-59",AND(AG961&gt;=40,AG961&lt;50),"40-49",AND(AG961&gt;=30,AG961&lt;40),"30-39",AND(AG961&gt;=20,AG961&lt;30),"20-29")</f>
        <v>50-59</v>
      </c>
      <c r="B961" s="1" t="str" cm="1">
        <f t="array" ref="B961">_xlfn.IFS(AO961=1,$AO$1,AP961=1,$AP$1,AQ961=1,$AQ$1,AR961=1,$AR$1,AS961=1,$AS$1)</f>
        <v>Graduation</v>
      </c>
      <c r="C961" s="1" t="str" cm="1">
        <f t="array" ref="C961">_xlfn.IFS(AJ961=1,$AJ$1,AK961=1,$AK$1,AL961=1,$AL$1,AM961=1,$AM$1,AN961=1,$AN$1)</f>
        <v>Together</v>
      </c>
      <c r="D961" s="1">
        <v>0</v>
      </c>
      <c r="E961" s="1">
        <v>1</v>
      </c>
      <c r="F961" s="1" t="str" cm="1">
        <f t="array" ref="F961">_xlfn.IFS(AV961&lt;43783,"1.Low Income",AND(AV961&gt;=43783,AV961&lt;=64856),"2.Mid Income",AV961&gt;64856,"3.High Income")</f>
        <v>1.Low Income</v>
      </c>
      <c r="G961" s="1" t="str" cm="1">
        <f t="array" ref="G961">_xlfn.IFS(AU961&lt;=30,"&lt;1 month",AND(AU961&gt;30,AU961&lt;=60),"1-2months",AU961&gt;60,"2months +")</f>
        <v>2months +</v>
      </c>
      <c r="H961" s="1" t="str" cm="1">
        <f t="array" ref="H961">_xlfn.IFS(AT961&lt;5,"&lt;5times",AND(AT961&gt;=5,AT961&lt;=10),"05-10times",AND(AT961&gt;=11,AT961&lt;=15),"11-15times",AT961&gt;=16,"16times or more")</f>
        <v>05-10times</v>
      </c>
      <c r="I961" s="1" t="s">
        <v>99</v>
      </c>
      <c r="J961" s="1" t="str">
        <f t="shared" si="29"/>
        <v>6-7 years</v>
      </c>
      <c r="K961" s="2">
        <v>825</v>
      </c>
      <c r="L961" s="2">
        <v>8</v>
      </c>
      <c r="M961" s="2">
        <v>53</v>
      </c>
      <c r="N961" s="2">
        <v>11</v>
      </c>
      <c r="O961" s="2">
        <v>0</v>
      </c>
      <c r="P961" s="2">
        <v>242</v>
      </c>
      <c r="Q961" s="8">
        <v>0</v>
      </c>
      <c r="R961" s="8">
        <v>0</v>
      </c>
      <c r="S961" s="8">
        <v>0</v>
      </c>
      <c r="T961" s="8">
        <v>0</v>
      </c>
      <c r="U961" s="8">
        <v>0</v>
      </c>
      <c r="V961" s="8">
        <v>0</v>
      </c>
      <c r="W961" s="6">
        <v>2</v>
      </c>
      <c r="X961" s="6">
        <v>8</v>
      </c>
      <c r="Y961" s="6">
        <v>10</v>
      </c>
      <c r="Z961" s="6">
        <v>5</v>
      </c>
      <c r="AB961" s="1">
        <v>724</v>
      </c>
      <c r="AC961" s="1">
        <v>646</v>
      </c>
      <c r="AD961" s="1">
        <v>1</v>
      </c>
      <c r="AE961" s="1">
        <v>3</v>
      </c>
      <c r="AF961" s="1">
        <v>11</v>
      </c>
      <c r="AG961" s="1">
        <v>54</v>
      </c>
      <c r="AH961" s="1">
        <v>2529</v>
      </c>
      <c r="AI961" s="11">
        <f t="shared" si="28"/>
        <v>6.9287671232876713</v>
      </c>
      <c r="AJ961" s="1">
        <v>0</v>
      </c>
      <c r="AK961" s="1">
        <v>0</v>
      </c>
      <c r="AL961" s="1">
        <v>0</v>
      </c>
      <c r="AM961" s="1">
        <v>1</v>
      </c>
      <c r="AN961" s="1">
        <v>0</v>
      </c>
      <c r="AO961" s="1">
        <v>0</v>
      </c>
      <c r="AP961" s="1">
        <v>0</v>
      </c>
      <c r="AQ961" s="1">
        <v>1</v>
      </c>
      <c r="AR961" s="1">
        <v>0</v>
      </c>
      <c r="AS961" s="1">
        <v>0</v>
      </c>
      <c r="AT961" s="1">
        <v>7</v>
      </c>
      <c r="AU961" s="1">
        <v>95</v>
      </c>
      <c r="AV961" s="1">
        <v>38557</v>
      </c>
    </row>
    <row r="962" spans="1:48" s="1" customFormat="1" x14ac:dyDescent="0.25">
      <c r="A962" s="1" t="str" cm="1">
        <f t="array" ref="A962">_xlfn.IFS(AG962&gt;=70,"70 and Older",AND(AG962&gt;=60,AG962&lt;70),"60-69",AND(AG962&gt;=50,AG962&lt;60),"50-59",AND(AG962&gt;=40,AG962&lt;50),"40-49",AND(AG962&gt;=30,AG962&lt;40),"30-39",AND(AG962&gt;=20,AG962&lt;30),"20-29")</f>
        <v>40-49</v>
      </c>
      <c r="B962" s="1" t="str" cm="1">
        <f t="array" ref="B962">_xlfn.IFS(AO962=1,$AO$1,AP962=1,$AP$1,AQ962=1,$AQ$1,AR962=1,$AR$1,AS962=1,$AS$1)</f>
        <v>PhD</v>
      </c>
      <c r="C962" s="1" t="str" cm="1">
        <f t="array" ref="C962">_xlfn.IFS(AJ962=1,$AJ$1,AK962=1,$AK$1,AL962=1,$AL$1,AM962=1,$AM$1,AN962=1,$AN$1)</f>
        <v>Single</v>
      </c>
      <c r="D962" s="1">
        <v>1</v>
      </c>
      <c r="E962" s="1">
        <v>0</v>
      </c>
      <c r="F962" s="1" t="str" cm="1">
        <f t="array" ref="F962">_xlfn.IFS(AV962&lt;43783,"1.Low Income",AND(AV962&gt;=43783,AV962&lt;=64856),"2.Mid Income",AV962&gt;64856,"3.High Income")</f>
        <v>1.Low Income</v>
      </c>
      <c r="G962" s="1" t="str" cm="1">
        <f t="array" ref="G962">_xlfn.IFS(AU962&lt;=30,"&lt;1 month",AND(AU962&gt;30,AU962&lt;=60),"1-2months",AU962&gt;60,"2months +")</f>
        <v>2months +</v>
      </c>
      <c r="H962" s="1" t="str" cm="1">
        <f t="array" ref="H962">_xlfn.IFS(AT962&lt;5,"&lt;5times",AND(AT962&gt;=5,AT962&lt;=10),"05-10times",AND(AT962&gt;=11,AT962&lt;=15),"11-15times",AT962&gt;=16,"16times or more")</f>
        <v>05-10times</v>
      </c>
      <c r="I962" s="1" t="s">
        <v>99</v>
      </c>
      <c r="J962" s="1" t="str">
        <f t="shared" si="29"/>
        <v>6-7 years</v>
      </c>
      <c r="K962" s="2">
        <v>11</v>
      </c>
      <c r="L962" s="2">
        <v>7</v>
      </c>
      <c r="M962" s="2">
        <v>9</v>
      </c>
      <c r="N962" s="2">
        <v>3</v>
      </c>
      <c r="O962" s="2">
        <v>1</v>
      </c>
      <c r="P962" s="2">
        <v>11</v>
      </c>
      <c r="Q962" s="8">
        <v>0</v>
      </c>
      <c r="R962" s="8">
        <v>0</v>
      </c>
      <c r="S962" s="8">
        <v>0</v>
      </c>
      <c r="T962" s="8">
        <v>0</v>
      </c>
      <c r="U962" s="8">
        <v>0</v>
      </c>
      <c r="V962" s="8">
        <v>0</v>
      </c>
      <c r="W962" s="6">
        <v>1</v>
      </c>
      <c r="X962" s="6">
        <v>1</v>
      </c>
      <c r="Y962" s="6">
        <v>0</v>
      </c>
      <c r="Z962" s="6">
        <v>3</v>
      </c>
      <c r="AB962" s="1">
        <v>87</v>
      </c>
      <c r="AC962" s="1">
        <v>80</v>
      </c>
      <c r="AD962" s="1">
        <v>0</v>
      </c>
      <c r="AE962" s="1">
        <v>3</v>
      </c>
      <c r="AF962" s="1">
        <v>11</v>
      </c>
      <c r="AG962" s="1">
        <v>46</v>
      </c>
      <c r="AH962" s="1">
        <v>2529</v>
      </c>
      <c r="AI962" s="11">
        <f t="shared" ref="AI962:AI1025" si="30">AH962/365</f>
        <v>6.9287671232876713</v>
      </c>
      <c r="AJ962" s="1">
        <v>0</v>
      </c>
      <c r="AK962" s="1">
        <v>0</v>
      </c>
      <c r="AL962" s="1">
        <v>1</v>
      </c>
      <c r="AM962" s="1">
        <v>0</v>
      </c>
      <c r="AN962" s="1">
        <v>0</v>
      </c>
      <c r="AO962" s="1">
        <v>0</v>
      </c>
      <c r="AP962" s="1">
        <v>0</v>
      </c>
      <c r="AQ962" s="1">
        <v>0</v>
      </c>
      <c r="AR962" s="1">
        <v>0</v>
      </c>
      <c r="AS962" s="1">
        <v>1</v>
      </c>
      <c r="AT962" s="1">
        <v>8</v>
      </c>
      <c r="AU962" s="1">
        <v>65</v>
      </c>
      <c r="AV962" s="1">
        <v>31560</v>
      </c>
    </row>
    <row r="963" spans="1:48" s="1" customFormat="1" x14ac:dyDescent="0.25">
      <c r="A963" s="1" t="str" cm="1">
        <f t="array" ref="A963">_xlfn.IFS(AG963&gt;=70,"70 and Older",AND(AG963&gt;=60,AG963&lt;70),"60-69",AND(AG963&gt;=50,AG963&lt;60),"50-59",AND(AG963&gt;=40,AG963&lt;50),"40-49",AND(AG963&gt;=30,AG963&lt;40),"30-39",AND(AG963&gt;=20,AG963&lt;30),"20-29")</f>
        <v>40-49</v>
      </c>
      <c r="B963" s="1" t="str" cm="1">
        <f t="array" ref="B963">_xlfn.IFS(AO963=1,$AO$1,AP963=1,$AP$1,AQ963=1,$AQ$1,AR963=1,$AR$1,AS963=1,$AS$1)</f>
        <v>PhD</v>
      </c>
      <c r="C963" s="1" t="str" cm="1">
        <f t="array" ref="C963">_xlfn.IFS(AJ963=1,$AJ$1,AK963=1,$AK$1,AL963=1,$AL$1,AM963=1,$AM$1,AN963=1,$AN$1)</f>
        <v>Married</v>
      </c>
      <c r="D963" s="1">
        <v>0</v>
      </c>
      <c r="E963" s="1">
        <v>1</v>
      </c>
      <c r="F963" s="1" t="str" cm="1">
        <f t="array" ref="F963">_xlfn.IFS(AV963&lt;43783,"1.Low Income",AND(AV963&gt;=43783,AV963&lt;=64856),"2.Mid Income",AV963&gt;64856,"3.High Income")</f>
        <v>1.Low Income</v>
      </c>
      <c r="G963" s="1" t="str" cm="1">
        <f t="array" ref="G963">_xlfn.IFS(AU963&lt;=30,"&lt;1 month",AND(AU963&gt;30,AU963&lt;=60),"1-2months",AU963&gt;60,"2months +")</f>
        <v>2months +</v>
      </c>
      <c r="H963" s="1" t="str" cm="1">
        <f t="array" ref="H963">_xlfn.IFS(AT963&lt;5,"&lt;5times",AND(AT963&gt;=5,AT963&lt;=10),"05-10times",AND(AT963&gt;=11,AT963&lt;=15),"11-15times",AT963&gt;=16,"16times or more")</f>
        <v>05-10times</v>
      </c>
      <c r="I963" s="1" t="s">
        <v>99</v>
      </c>
      <c r="J963" s="1" t="str">
        <f t="shared" ref="J963:J1026" si="31">IF(AI963&gt;7,"7-8 years",IF(AND(AI963&gt;6,AI963&lt;=7),"6-7 years",IF(AI963&lt;=6,"4-6 years","invalid")))</f>
        <v>6-7 years</v>
      </c>
      <c r="K963" s="2">
        <v>708</v>
      </c>
      <c r="L963" s="2">
        <v>7</v>
      </c>
      <c r="M963" s="2">
        <v>62</v>
      </c>
      <c r="N963" s="2">
        <v>0</v>
      </c>
      <c r="O963" s="2">
        <v>0</v>
      </c>
      <c r="P963" s="2">
        <v>15</v>
      </c>
      <c r="Q963" s="8">
        <v>0</v>
      </c>
      <c r="R963" s="8">
        <v>0</v>
      </c>
      <c r="S963" s="8">
        <v>0</v>
      </c>
      <c r="T963" s="8">
        <v>0</v>
      </c>
      <c r="U963" s="8">
        <v>0</v>
      </c>
      <c r="V963" s="8">
        <v>0</v>
      </c>
      <c r="W963" s="6">
        <v>2</v>
      </c>
      <c r="X963" s="6">
        <v>11</v>
      </c>
      <c r="Y963" s="6">
        <v>3</v>
      </c>
      <c r="Z963" s="6">
        <v>7</v>
      </c>
      <c r="AB963" s="1">
        <v>715</v>
      </c>
      <c r="AC963" s="1">
        <v>694</v>
      </c>
      <c r="AD963" s="1">
        <v>0</v>
      </c>
      <c r="AE963" s="1">
        <v>3</v>
      </c>
      <c r="AF963" s="1">
        <v>11</v>
      </c>
      <c r="AG963" s="1">
        <v>49</v>
      </c>
      <c r="AH963" s="1">
        <v>2529</v>
      </c>
      <c r="AI963" s="11">
        <f t="shared" si="30"/>
        <v>6.9287671232876713</v>
      </c>
      <c r="AJ963" s="1">
        <v>0</v>
      </c>
      <c r="AK963" s="1">
        <v>1</v>
      </c>
      <c r="AL963" s="1">
        <v>0</v>
      </c>
      <c r="AM963" s="1">
        <v>0</v>
      </c>
      <c r="AN963" s="1">
        <v>0</v>
      </c>
      <c r="AO963" s="1">
        <v>0</v>
      </c>
      <c r="AP963" s="1">
        <v>0</v>
      </c>
      <c r="AQ963" s="1">
        <v>0</v>
      </c>
      <c r="AR963" s="1">
        <v>0</v>
      </c>
      <c r="AS963" s="1">
        <v>1</v>
      </c>
      <c r="AT963" s="1">
        <v>8</v>
      </c>
      <c r="AU963" s="1">
        <v>99</v>
      </c>
      <c r="AV963" s="1">
        <v>30279</v>
      </c>
    </row>
    <row r="964" spans="1:48" s="1" customFormat="1" x14ac:dyDescent="0.25">
      <c r="A964" s="1" t="str" cm="1">
        <f t="array" ref="A964">_xlfn.IFS(AG964&gt;=70,"70 and Older",AND(AG964&gt;=60,AG964&lt;70),"60-69",AND(AG964&gt;=50,AG964&lt;60),"50-59",AND(AG964&gt;=40,AG964&lt;50),"40-49",AND(AG964&gt;=30,AG964&lt;40),"30-39",AND(AG964&gt;=20,AG964&lt;30),"20-29")</f>
        <v>40-49</v>
      </c>
      <c r="B964" s="1" t="str" cm="1">
        <f t="array" ref="B964">_xlfn.IFS(AO964=1,$AO$1,AP964=1,$AP$1,AQ964=1,$AQ$1,AR964=1,$AR$1,AS964=1,$AS$1)</f>
        <v>Master</v>
      </c>
      <c r="C964" s="1" t="str" cm="1">
        <f t="array" ref="C964">_xlfn.IFS(AJ964=1,$AJ$1,AK964=1,$AK$1,AL964=1,$AL$1,AM964=1,$AM$1,AN964=1,$AN$1)</f>
        <v>Together</v>
      </c>
      <c r="D964" s="1">
        <v>0</v>
      </c>
      <c r="E964" s="1">
        <v>0</v>
      </c>
      <c r="F964" s="1" t="str" cm="1">
        <f t="array" ref="F964">_xlfn.IFS(AV964&lt;43783,"1.Low Income",AND(AV964&gt;=43783,AV964&lt;=64856),"2.Mid Income",AV964&gt;64856,"3.High Income")</f>
        <v>1.Low Income</v>
      </c>
      <c r="G964" s="1" t="str" cm="1">
        <f t="array" ref="G964">_xlfn.IFS(AU964&lt;=30,"&lt;1 month",AND(AU964&gt;30,AU964&lt;=60),"1-2months",AU964&gt;60,"2months +")</f>
        <v>2months +</v>
      </c>
      <c r="H964" s="1" t="str" cm="1">
        <f t="array" ref="H964">_xlfn.IFS(AT964&lt;5,"&lt;5times",AND(AT964&gt;=5,AT964&lt;=10),"05-10times",AND(AT964&gt;=11,AT964&lt;=15),"11-15times",AT964&gt;=16,"16times or more")</f>
        <v>05-10times</v>
      </c>
      <c r="I964" s="1" t="s">
        <v>99</v>
      </c>
      <c r="J964" s="1" t="str">
        <f t="shared" si="31"/>
        <v>6-7 years</v>
      </c>
      <c r="K964" s="2">
        <v>1379</v>
      </c>
      <c r="L964" s="2">
        <v>33</v>
      </c>
      <c r="M964" s="2">
        <v>216</v>
      </c>
      <c r="N964" s="2">
        <v>0</v>
      </c>
      <c r="O964" s="2">
        <v>33</v>
      </c>
      <c r="P964" s="2">
        <v>66</v>
      </c>
      <c r="Q964" s="8">
        <v>0</v>
      </c>
      <c r="R964" s="8">
        <v>0</v>
      </c>
      <c r="S964" s="8">
        <v>0</v>
      </c>
      <c r="T964" s="8">
        <v>1</v>
      </c>
      <c r="U964" s="8">
        <v>1</v>
      </c>
      <c r="V964" s="8">
        <v>0</v>
      </c>
      <c r="W964" s="6">
        <v>1</v>
      </c>
      <c r="X964" s="6">
        <v>2</v>
      </c>
      <c r="Y964" s="6">
        <v>4</v>
      </c>
      <c r="Z964" s="6">
        <v>9</v>
      </c>
      <c r="AB964" s="1">
        <v>758</v>
      </c>
      <c r="AC964" s="1">
        <v>721</v>
      </c>
      <c r="AD964" s="1">
        <v>0</v>
      </c>
      <c r="AE964" s="1">
        <v>3</v>
      </c>
      <c r="AF964" s="1">
        <v>11</v>
      </c>
      <c r="AG964" s="1">
        <v>49</v>
      </c>
      <c r="AH964" s="1">
        <v>2528</v>
      </c>
      <c r="AI964" s="11">
        <f t="shared" si="30"/>
        <v>6.9260273972602739</v>
      </c>
      <c r="AJ964" s="1">
        <v>0</v>
      </c>
      <c r="AK964" s="1">
        <v>0</v>
      </c>
      <c r="AL964" s="1">
        <v>0</v>
      </c>
      <c r="AM964" s="1">
        <v>1</v>
      </c>
      <c r="AN964" s="1">
        <v>0</v>
      </c>
      <c r="AO964" s="1">
        <v>0</v>
      </c>
      <c r="AP964" s="1">
        <v>0</v>
      </c>
      <c r="AQ964" s="1">
        <v>0</v>
      </c>
      <c r="AR964" s="1">
        <v>1</v>
      </c>
      <c r="AS964" s="1">
        <v>0</v>
      </c>
      <c r="AT964" s="1">
        <v>7</v>
      </c>
      <c r="AU964" s="1">
        <v>74</v>
      </c>
      <c r="AV964" s="1">
        <v>39922</v>
      </c>
    </row>
    <row r="965" spans="1:48" s="1" customFormat="1" x14ac:dyDescent="0.25">
      <c r="A965" s="1" t="str" cm="1">
        <f t="array" ref="A965">_xlfn.IFS(AG965&gt;=70,"70 and Older",AND(AG965&gt;=60,AG965&lt;70),"60-69",AND(AG965&gt;=50,AG965&lt;60),"50-59",AND(AG965&gt;=40,AG965&lt;50),"40-49",AND(AG965&gt;=30,AG965&lt;40),"30-39",AND(AG965&gt;=20,AG965&lt;30),"20-29")</f>
        <v>40-49</v>
      </c>
      <c r="B965" s="1" t="str" cm="1">
        <f t="array" ref="B965">_xlfn.IFS(AO965=1,$AO$1,AP965=1,$AP$1,AQ965=1,$AQ$1,AR965=1,$AR$1,AS965=1,$AS$1)</f>
        <v>Master</v>
      </c>
      <c r="C965" s="1" t="str" cm="1">
        <f t="array" ref="C965">_xlfn.IFS(AJ965=1,$AJ$1,AK965=1,$AK$1,AL965=1,$AL$1,AM965=1,$AM$1,AN965=1,$AN$1)</f>
        <v>Together</v>
      </c>
      <c r="D965" s="1">
        <v>0</v>
      </c>
      <c r="E965" s="1">
        <v>1</v>
      </c>
      <c r="F965" s="1" t="str" cm="1">
        <f t="array" ref="F965">_xlfn.IFS(AV965&lt;43783,"1.Low Income",AND(AV965&gt;=43783,AV965&lt;=64856),"2.Mid Income",AV965&gt;64856,"3.High Income")</f>
        <v>1.Low Income</v>
      </c>
      <c r="G965" s="1" t="str" cm="1">
        <f t="array" ref="G965">_xlfn.IFS(AU965&lt;=30,"&lt;1 month",AND(AU965&gt;30,AU965&lt;=60),"1-2months",AU965&gt;60,"2months +")</f>
        <v>2months +</v>
      </c>
      <c r="H965" s="1" t="str" cm="1">
        <f t="array" ref="H965">_xlfn.IFS(AT965&lt;5,"&lt;5times",AND(AT965&gt;=5,AT965&lt;=10),"05-10times",AND(AT965&gt;=11,AT965&lt;=15),"11-15times",AT965&gt;=16,"16times or more")</f>
        <v>05-10times</v>
      </c>
      <c r="I965" s="1" t="s">
        <v>99</v>
      </c>
      <c r="J965" s="1" t="str">
        <f t="shared" si="31"/>
        <v>6-7 years</v>
      </c>
      <c r="K965" s="2">
        <v>173</v>
      </c>
      <c r="L965" s="2">
        <v>13</v>
      </c>
      <c r="M965" s="2">
        <v>131</v>
      </c>
      <c r="N965" s="2">
        <v>32</v>
      </c>
      <c r="O965" s="2">
        <v>3</v>
      </c>
      <c r="P965" s="2">
        <v>6</v>
      </c>
      <c r="Q965" s="8">
        <v>1</v>
      </c>
      <c r="R965" s="8">
        <v>0</v>
      </c>
      <c r="S965" s="8">
        <v>0</v>
      </c>
      <c r="T965" s="8">
        <v>0</v>
      </c>
      <c r="U965" s="8">
        <v>0</v>
      </c>
      <c r="V965" s="8">
        <v>0</v>
      </c>
      <c r="W965" s="6">
        <v>4</v>
      </c>
      <c r="X965" s="6">
        <v>6</v>
      </c>
      <c r="Y965" s="6">
        <v>1</v>
      </c>
      <c r="Z965" s="6">
        <v>6</v>
      </c>
      <c r="AB965" s="1">
        <v>298</v>
      </c>
      <c r="AC965" s="1">
        <v>274</v>
      </c>
      <c r="AD965" s="1">
        <v>1</v>
      </c>
      <c r="AE965" s="1">
        <v>3</v>
      </c>
      <c r="AF965" s="1">
        <v>11</v>
      </c>
      <c r="AG965" s="1">
        <v>49</v>
      </c>
      <c r="AH965" s="1">
        <v>2528</v>
      </c>
      <c r="AI965" s="11">
        <f t="shared" si="30"/>
        <v>6.9260273972602739</v>
      </c>
      <c r="AJ965" s="1">
        <v>0</v>
      </c>
      <c r="AK965" s="1">
        <v>0</v>
      </c>
      <c r="AL965" s="1">
        <v>0</v>
      </c>
      <c r="AM965" s="1">
        <v>1</v>
      </c>
      <c r="AN965" s="1">
        <v>0</v>
      </c>
      <c r="AO965" s="1">
        <v>0</v>
      </c>
      <c r="AP965" s="1">
        <v>0</v>
      </c>
      <c r="AQ965" s="1">
        <v>0</v>
      </c>
      <c r="AR965" s="1">
        <v>1</v>
      </c>
      <c r="AS965" s="1">
        <v>0</v>
      </c>
      <c r="AT965" s="1">
        <v>8</v>
      </c>
      <c r="AU965" s="1">
        <v>77</v>
      </c>
      <c r="AV965" s="1">
        <v>34984</v>
      </c>
    </row>
    <row r="966" spans="1:48" s="1" customFormat="1" x14ac:dyDescent="0.25">
      <c r="A966" s="1" t="str" cm="1">
        <f t="array" ref="A966">_xlfn.IFS(AG966&gt;=70,"70 and Older",AND(AG966&gt;=60,AG966&lt;70),"60-69",AND(AG966&gt;=50,AG966&lt;60),"50-59",AND(AG966&gt;=40,AG966&lt;50),"40-49",AND(AG966&gt;=30,AG966&lt;40),"30-39",AND(AG966&gt;=20,AG966&lt;30),"20-29")</f>
        <v>40-49</v>
      </c>
      <c r="B966" s="1" t="str" cm="1">
        <f t="array" ref="B966">_xlfn.IFS(AO966=1,$AO$1,AP966=1,$AP$1,AQ966=1,$AQ$1,AR966=1,$AR$1,AS966=1,$AS$1)</f>
        <v>Graduation</v>
      </c>
      <c r="C966" s="1" t="str" cm="1">
        <f t="array" ref="C966">_xlfn.IFS(AJ966=1,$AJ$1,AK966=1,$AK$1,AL966=1,$AL$1,AM966=1,$AM$1,AN966=1,$AN$1)</f>
        <v>Married</v>
      </c>
      <c r="D966" s="1">
        <v>0</v>
      </c>
      <c r="E966" s="1">
        <v>1</v>
      </c>
      <c r="F966" s="1" t="str" cm="1">
        <f t="array" ref="F966">_xlfn.IFS(AV966&lt;43783,"1.Low Income",AND(AV966&gt;=43783,AV966&lt;=64856),"2.Mid Income",AV966&gt;64856,"3.High Income")</f>
        <v>2.Mid Income</v>
      </c>
      <c r="G966" s="1" t="str" cm="1">
        <f t="array" ref="G966">_xlfn.IFS(AU966&lt;=30,"&lt;1 month",AND(AU966&gt;30,AU966&lt;=60),"1-2months",AU966&gt;60,"2months +")</f>
        <v>2months +</v>
      </c>
      <c r="H966" s="1" t="str" cm="1">
        <f t="array" ref="H966">_xlfn.IFS(AT966&lt;5,"&lt;5times",AND(AT966&gt;=5,AT966&lt;=10),"05-10times",AND(AT966&gt;=11,AT966&lt;=15),"11-15times",AT966&gt;=16,"16times or more")</f>
        <v>05-10times</v>
      </c>
      <c r="I966" s="1" t="s">
        <v>99</v>
      </c>
      <c r="J966" s="1" t="str">
        <f t="shared" si="31"/>
        <v>6-7 years</v>
      </c>
      <c r="K966" s="2">
        <v>50</v>
      </c>
      <c r="L966" s="2">
        <v>1</v>
      </c>
      <c r="M966" s="2">
        <v>27</v>
      </c>
      <c r="N966" s="2">
        <v>6</v>
      </c>
      <c r="O966" s="2">
        <v>7</v>
      </c>
      <c r="P966" s="2">
        <v>1</v>
      </c>
      <c r="Q966" s="8">
        <v>0</v>
      </c>
      <c r="R966" s="8">
        <v>0</v>
      </c>
      <c r="S966" s="8">
        <v>0</v>
      </c>
      <c r="T966" s="8">
        <v>0</v>
      </c>
      <c r="U966" s="8">
        <v>0</v>
      </c>
      <c r="V966" s="8">
        <v>0</v>
      </c>
      <c r="W966" s="6">
        <v>1</v>
      </c>
      <c r="X966" s="6">
        <v>1</v>
      </c>
      <c r="Y966" s="6">
        <v>1</v>
      </c>
      <c r="Z966" s="6">
        <v>4</v>
      </c>
      <c r="AB966" s="1">
        <v>645</v>
      </c>
      <c r="AC966" s="1">
        <v>555</v>
      </c>
      <c r="AD966" s="1">
        <v>0</v>
      </c>
      <c r="AE966" s="1">
        <v>3</v>
      </c>
      <c r="AF966" s="1">
        <v>11</v>
      </c>
      <c r="AG966" s="1">
        <v>46</v>
      </c>
      <c r="AH966" s="1">
        <v>2527</v>
      </c>
      <c r="AI966" s="11">
        <f t="shared" si="30"/>
        <v>6.9232876712328766</v>
      </c>
      <c r="AJ966" s="1">
        <v>0</v>
      </c>
      <c r="AK966" s="1">
        <v>1</v>
      </c>
      <c r="AL966" s="1">
        <v>0</v>
      </c>
      <c r="AM966" s="1">
        <v>0</v>
      </c>
      <c r="AN966" s="1">
        <v>0</v>
      </c>
      <c r="AO966" s="1">
        <v>0</v>
      </c>
      <c r="AP966" s="1">
        <v>0</v>
      </c>
      <c r="AQ966" s="1">
        <v>1</v>
      </c>
      <c r="AR966" s="1">
        <v>0</v>
      </c>
      <c r="AS966" s="1">
        <v>0</v>
      </c>
      <c r="AT966" s="1">
        <v>6</v>
      </c>
      <c r="AU966" s="1">
        <v>87</v>
      </c>
      <c r="AV966" s="1">
        <v>53843</v>
      </c>
    </row>
    <row r="967" spans="1:48" s="1" customFormat="1" x14ac:dyDescent="0.25">
      <c r="A967" s="1" t="str" cm="1">
        <f t="array" ref="A967">_xlfn.IFS(AG967&gt;=70,"70 and Older",AND(AG967&gt;=60,AG967&lt;70),"60-69",AND(AG967&gt;=50,AG967&lt;60),"50-59",AND(AG967&gt;=40,AG967&lt;50),"40-49",AND(AG967&gt;=30,AG967&lt;40),"30-39",AND(AG967&gt;=20,AG967&lt;30),"20-29")</f>
        <v>40-49</v>
      </c>
      <c r="B967" s="1" t="str" cm="1">
        <f t="array" ref="B967">_xlfn.IFS(AO967=1,$AO$1,AP967=1,$AP$1,AQ967=1,$AQ$1,AR967=1,$AR$1,AS967=1,$AS$1)</f>
        <v>Master</v>
      </c>
      <c r="C967" s="1" t="str" cm="1">
        <f t="array" ref="C967">_xlfn.IFS(AJ967=1,$AJ$1,AK967=1,$AK$1,AL967=1,$AL$1,AM967=1,$AM$1,AN967=1,$AN$1)</f>
        <v>Together</v>
      </c>
      <c r="D967" s="1">
        <v>1</v>
      </c>
      <c r="E967" s="1">
        <v>0</v>
      </c>
      <c r="F967" s="1" t="str" cm="1">
        <f t="array" ref="F967">_xlfn.IFS(AV967&lt;43783,"1.Low Income",AND(AV967&gt;=43783,AV967&lt;=64856),"2.Mid Income",AV967&gt;64856,"3.High Income")</f>
        <v>1.Low Income</v>
      </c>
      <c r="G967" s="1" t="str" cm="1">
        <f t="array" ref="G967">_xlfn.IFS(AU967&lt;=30,"&lt;1 month",AND(AU967&gt;30,AU967&lt;=60),"1-2months",AU967&gt;60,"2months +")</f>
        <v>2months +</v>
      </c>
      <c r="H967" s="1" t="str" cm="1">
        <f t="array" ref="H967">_xlfn.IFS(AT967&lt;5,"&lt;5times",AND(AT967&gt;=5,AT967&lt;=10),"05-10times",AND(AT967&gt;=11,AT967&lt;=15),"11-15times",AT967&gt;=16,"16times or more")</f>
        <v>05-10times</v>
      </c>
      <c r="I967" s="1" t="s">
        <v>99</v>
      </c>
      <c r="J967" s="1" t="str">
        <f t="shared" si="31"/>
        <v>6-7 years</v>
      </c>
      <c r="K967" s="2">
        <v>1</v>
      </c>
      <c r="L967" s="2">
        <v>3</v>
      </c>
      <c r="M967" s="2">
        <v>6</v>
      </c>
      <c r="N967" s="2">
        <v>10</v>
      </c>
      <c r="O967" s="2">
        <v>0</v>
      </c>
      <c r="P967" s="2">
        <v>9</v>
      </c>
      <c r="Q967" s="8">
        <v>0</v>
      </c>
      <c r="R967" s="8">
        <v>0</v>
      </c>
      <c r="S967" s="8">
        <v>0</v>
      </c>
      <c r="T967" s="8">
        <v>0</v>
      </c>
      <c r="U967" s="8">
        <v>0</v>
      </c>
      <c r="V967" s="8">
        <v>0</v>
      </c>
      <c r="W967" s="6">
        <v>1</v>
      </c>
      <c r="X967" s="6">
        <v>1</v>
      </c>
      <c r="Y967" s="6">
        <v>0</v>
      </c>
      <c r="Z967" s="6">
        <v>3</v>
      </c>
      <c r="AB967" s="1">
        <v>24</v>
      </c>
      <c r="AC967" s="1">
        <v>17</v>
      </c>
      <c r="AD967" s="1">
        <v>0</v>
      </c>
      <c r="AE967" s="1">
        <v>3</v>
      </c>
      <c r="AF967" s="1">
        <v>11</v>
      </c>
      <c r="AG967" s="1">
        <v>44</v>
      </c>
      <c r="AH967" s="1">
        <v>2526</v>
      </c>
      <c r="AI967" s="11">
        <f t="shared" si="30"/>
        <v>6.9205479452054792</v>
      </c>
      <c r="AJ967" s="1">
        <v>0</v>
      </c>
      <c r="AK967" s="1">
        <v>0</v>
      </c>
      <c r="AL967" s="1">
        <v>0</v>
      </c>
      <c r="AM967" s="1">
        <v>1</v>
      </c>
      <c r="AN967" s="1">
        <v>0</v>
      </c>
      <c r="AO967" s="1">
        <v>0</v>
      </c>
      <c r="AP967" s="1">
        <v>0</v>
      </c>
      <c r="AQ967" s="1">
        <v>0</v>
      </c>
      <c r="AR967" s="1">
        <v>1</v>
      </c>
      <c r="AS967" s="1">
        <v>0</v>
      </c>
      <c r="AT967" s="1">
        <v>7</v>
      </c>
      <c r="AU967" s="1">
        <v>97</v>
      </c>
      <c r="AV967" s="1">
        <v>40689</v>
      </c>
    </row>
    <row r="968" spans="1:48" s="1" customFormat="1" x14ac:dyDescent="0.25">
      <c r="A968" s="1" t="str" cm="1">
        <f t="array" ref="A968">_xlfn.IFS(AG968&gt;=70,"70 and Older",AND(AG968&gt;=60,AG968&lt;70),"60-69",AND(AG968&gt;=50,AG968&lt;60),"50-59",AND(AG968&gt;=40,AG968&lt;50),"40-49",AND(AG968&gt;=30,AG968&lt;40),"30-39",AND(AG968&gt;=20,AG968&lt;30),"20-29")</f>
        <v>50-59</v>
      </c>
      <c r="B968" s="1" t="str" cm="1">
        <f t="array" ref="B968">_xlfn.IFS(AO968=1,$AO$1,AP968=1,$AP$1,AQ968=1,$AQ$1,AR968=1,$AR$1,AS968=1,$AS$1)</f>
        <v>Master</v>
      </c>
      <c r="C968" s="1" t="str" cm="1">
        <f t="array" ref="C968">_xlfn.IFS(AJ968=1,$AJ$1,AK968=1,$AK$1,AL968=1,$AL$1,AM968=1,$AM$1,AN968=1,$AN$1)</f>
        <v>Married</v>
      </c>
      <c r="D968" s="1">
        <v>0</v>
      </c>
      <c r="E968" s="1">
        <v>1</v>
      </c>
      <c r="F968" s="1" t="str" cm="1">
        <f t="array" ref="F968">_xlfn.IFS(AV968&lt;43783,"1.Low Income",AND(AV968&gt;=43783,AV968&lt;=64856),"2.Mid Income",AV968&gt;64856,"3.High Income")</f>
        <v>1.Low Income</v>
      </c>
      <c r="G968" s="1" t="str" cm="1">
        <f t="array" ref="G968">_xlfn.IFS(AU968&lt;=30,"&lt;1 month",AND(AU968&gt;30,AU968&lt;=60),"1-2months",AU968&gt;60,"2months +")</f>
        <v>2months +</v>
      </c>
      <c r="H968" s="1" t="str" cm="1">
        <f t="array" ref="H968">_xlfn.IFS(AT968&lt;5,"&lt;5times",AND(AT968&gt;=5,AT968&lt;=10),"05-10times",AND(AT968&gt;=11,AT968&lt;=15),"11-15times",AT968&gt;=16,"16times or more")</f>
        <v>05-10times</v>
      </c>
      <c r="I968" s="1" t="s">
        <v>99</v>
      </c>
      <c r="J968" s="1" t="str">
        <f t="shared" si="31"/>
        <v>6-7 years</v>
      </c>
      <c r="K968" s="2">
        <v>443</v>
      </c>
      <c r="L968" s="2">
        <v>10</v>
      </c>
      <c r="M968" s="2">
        <v>75</v>
      </c>
      <c r="N968" s="2">
        <v>0</v>
      </c>
      <c r="O968" s="2">
        <v>10</v>
      </c>
      <c r="P968" s="2">
        <v>48</v>
      </c>
      <c r="Q968" s="8">
        <v>0</v>
      </c>
      <c r="R968" s="8">
        <v>0</v>
      </c>
      <c r="S968" s="8">
        <v>0</v>
      </c>
      <c r="T968" s="8">
        <v>0</v>
      </c>
      <c r="U968" s="8">
        <v>0</v>
      </c>
      <c r="V968" s="8">
        <v>0</v>
      </c>
      <c r="W968" s="6">
        <v>4</v>
      </c>
      <c r="X968" s="6">
        <v>8</v>
      </c>
      <c r="Y968" s="6">
        <v>1</v>
      </c>
      <c r="Z968" s="6">
        <v>8</v>
      </c>
      <c r="AB968" s="1">
        <v>489</v>
      </c>
      <c r="AC968" s="1">
        <v>416</v>
      </c>
      <c r="AD968" s="1">
        <v>0</v>
      </c>
      <c r="AE968" s="1">
        <v>3</v>
      </c>
      <c r="AF968" s="1">
        <v>11</v>
      </c>
      <c r="AG968" s="1">
        <v>55</v>
      </c>
      <c r="AH968" s="1">
        <v>2526</v>
      </c>
      <c r="AI968" s="11">
        <f t="shared" si="30"/>
        <v>6.9205479452054792</v>
      </c>
      <c r="AJ968" s="1">
        <v>0</v>
      </c>
      <c r="AK968" s="1">
        <v>1</v>
      </c>
      <c r="AL968" s="1">
        <v>0</v>
      </c>
      <c r="AM968" s="1">
        <v>0</v>
      </c>
      <c r="AN968" s="1">
        <v>0</v>
      </c>
      <c r="AO968" s="1">
        <v>0</v>
      </c>
      <c r="AP968" s="1">
        <v>0</v>
      </c>
      <c r="AQ968" s="1">
        <v>0</v>
      </c>
      <c r="AR968" s="1">
        <v>1</v>
      </c>
      <c r="AS968" s="1">
        <v>0</v>
      </c>
      <c r="AT968" s="1">
        <v>8</v>
      </c>
      <c r="AU968" s="1">
        <v>78</v>
      </c>
      <c r="AV968" s="1">
        <v>29760</v>
      </c>
    </row>
    <row r="969" spans="1:48" s="1" customFormat="1" x14ac:dyDescent="0.25">
      <c r="A969" s="1" t="str" cm="1">
        <f t="array" ref="A969">_xlfn.IFS(AG969&gt;=70,"70 and Older",AND(AG969&gt;=60,AG969&lt;70),"60-69",AND(AG969&gt;=50,AG969&lt;60),"50-59",AND(AG969&gt;=40,AG969&lt;50),"40-49",AND(AG969&gt;=30,AG969&lt;40),"30-39",AND(AG969&gt;=20,AG969&lt;30),"20-29")</f>
        <v>40-49</v>
      </c>
      <c r="B969" s="1" t="str" cm="1">
        <f t="array" ref="B969">_xlfn.IFS(AO969=1,$AO$1,AP969=1,$AP$1,AQ969=1,$AQ$1,AR969=1,$AR$1,AS969=1,$AS$1)</f>
        <v>Master</v>
      </c>
      <c r="C969" s="1" t="str" cm="1">
        <f t="array" ref="C969">_xlfn.IFS(AJ969=1,$AJ$1,AK969=1,$AK$1,AL969=1,$AL$1,AM969=1,$AM$1,AN969=1,$AN$1)</f>
        <v>Together</v>
      </c>
      <c r="D969" s="1">
        <v>1</v>
      </c>
      <c r="E969" s="1">
        <v>0</v>
      </c>
      <c r="F969" s="1" t="str" cm="1">
        <f t="array" ref="F969">_xlfn.IFS(AV969&lt;43783,"1.Low Income",AND(AV969&gt;=43783,AV969&lt;=64856),"2.Mid Income",AV969&gt;64856,"3.High Income")</f>
        <v>1.Low Income</v>
      </c>
      <c r="G969" s="1" t="str" cm="1">
        <f t="array" ref="G969">_xlfn.IFS(AU969&lt;=30,"&lt;1 month",AND(AU969&gt;30,AU969&lt;=60),"1-2months",AU969&gt;60,"2months +")</f>
        <v>1-2months</v>
      </c>
      <c r="H969" s="1" t="str" cm="1">
        <f t="array" ref="H969">_xlfn.IFS(AT969&lt;5,"&lt;5times",AND(AT969&gt;=5,AT969&lt;=10),"05-10times",AND(AT969&gt;=11,AT969&lt;=15),"11-15times",AT969&gt;=16,"16times or more")</f>
        <v>05-10times</v>
      </c>
      <c r="I969" s="1" t="s">
        <v>99</v>
      </c>
      <c r="J969" s="1" t="str">
        <f t="shared" si="31"/>
        <v>6-7 years</v>
      </c>
      <c r="K969" s="2">
        <v>28</v>
      </c>
      <c r="L969" s="2">
        <v>34</v>
      </c>
      <c r="M969" s="2">
        <v>62</v>
      </c>
      <c r="N969" s="2">
        <v>11</v>
      </c>
      <c r="O969" s="2">
        <v>14</v>
      </c>
      <c r="P969" s="2">
        <v>44</v>
      </c>
      <c r="Q969" s="8">
        <v>0</v>
      </c>
      <c r="R969" s="8">
        <v>0</v>
      </c>
      <c r="S969" s="8">
        <v>0</v>
      </c>
      <c r="T969" s="8">
        <v>0</v>
      </c>
      <c r="U969" s="8">
        <v>0</v>
      </c>
      <c r="V969" s="8">
        <v>0</v>
      </c>
      <c r="W969" s="6">
        <v>3</v>
      </c>
      <c r="X969" s="6">
        <v>4</v>
      </c>
      <c r="Y969" s="6">
        <v>0</v>
      </c>
      <c r="Z969" s="6">
        <v>4</v>
      </c>
      <c r="AB969" s="1">
        <v>24</v>
      </c>
      <c r="AC969" s="1">
        <v>17</v>
      </c>
      <c r="AD969" s="1">
        <v>0</v>
      </c>
      <c r="AE969" s="1">
        <v>3</v>
      </c>
      <c r="AF969" s="1">
        <v>11</v>
      </c>
      <c r="AG969" s="1">
        <v>44</v>
      </c>
      <c r="AH969" s="1">
        <v>2526</v>
      </c>
      <c r="AI969" s="11">
        <f t="shared" si="30"/>
        <v>6.9205479452054792</v>
      </c>
      <c r="AJ969" s="1">
        <v>0</v>
      </c>
      <c r="AK969" s="1">
        <v>0</v>
      </c>
      <c r="AL969" s="1">
        <v>0</v>
      </c>
      <c r="AM969" s="1">
        <v>1</v>
      </c>
      <c r="AN969" s="1">
        <v>0</v>
      </c>
      <c r="AO969" s="1">
        <v>0</v>
      </c>
      <c r="AP969" s="1">
        <v>0</v>
      </c>
      <c r="AQ969" s="1">
        <v>0</v>
      </c>
      <c r="AR969" s="1">
        <v>1</v>
      </c>
      <c r="AS969" s="1">
        <v>0</v>
      </c>
      <c r="AT969" s="1">
        <v>9</v>
      </c>
      <c r="AU969" s="1">
        <v>38</v>
      </c>
      <c r="AV969" s="1">
        <v>23331</v>
      </c>
    </row>
    <row r="970" spans="1:48" s="1" customFormat="1" x14ac:dyDescent="0.25">
      <c r="A970" s="1" t="str" cm="1">
        <f t="array" ref="A970">_xlfn.IFS(AG970&gt;=70,"70 and Older",AND(AG970&gt;=60,AG970&lt;70),"60-69",AND(AG970&gt;=50,AG970&lt;60),"50-59",AND(AG970&gt;=40,AG970&lt;50),"40-49",AND(AG970&gt;=30,AG970&lt;40),"30-39",AND(AG970&gt;=20,AG970&lt;30),"20-29")</f>
        <v>50-59</v>
      </c>
      <c r="B970" s="1" t="str" cm="1">
        <f t="array" ref="B970">_xlfn.IFS(AO970=1,$AO$1,AP970=1,$AP$1,AQ970=1,$AQ$1,AR970=1,$AR$1,AS970=1,$AS$1)</f>
        <v>2nd Cycle</v>
      </c>
      <c r="C970" s="1" t="str" cm="1">
        <f t="array" ref="C970">_xlfn.IFS(AJ970=1,$AJ$1,AK970=1,$AK$1,AL970=1,$AL$1,AM970=1,$AM$1,AN970=1,$AN$1)</f>
        <v>Divorced</v>
      </c>
      <c r="D970" s="1">
        <v>0</v>
      </c>
      <c r="E970" s="1">
        <v>1</v>
      </c>
      <c r="F970" s="1" t="str" cm="1">
        <f t="array" ref="F970">_xlfn.IFS(AV970&lt;43783,"1.Low Income",AND(AV970&gt;=43783,AV970&lt;=64856),"2.Mid Income",AV970&gt;64856,"3.High Income")</f>
        <v>2.Mid Income</v>
      </c>
      <c r="G970" s="1" t="str" cm="1">
        <f t="array" ref="G970">_xlfn.IFS(AU970&lt;=30,"&lt;1 month",AND(AU970&gt;30,AU970&lt;=60),"1-2months",AU970&gt;60,"2months +")</f>
        <v>1-2months</v>
      </c>
      <c r="H970" s="1" t="str" cm="1">
        <f t="array" ref="H970">_xlfn.IFS(AT970&lt;5,"&lt;5times",AND(AT970&gt;=5,AT970&lt;=10),"05-10times",AND(AT970&gt;=11,AT970&lt;=15),"11-15times",AT970&gt;=16,"16times or more")</f>
        <v>05-10times</v>
      </c>
      <c r="I970" s="1" t="s">
        <v>99</v>
      </c>
      <c r="J970" s="1" t="str">
        <f t="shared" si="31"/>
        <v>6-7 years</v>
      </c>
      <c r="K970" s="2">
        <v>420</v>
      </c>
      <c r="L970" s="2">
        <v>15</v>
      </c>
      <c r="M970" s="2">
        <v>186</v>
      </c>
      <c r="N970" s="2">
        <v>151</v>
      </c>
      <c r="O970" s="2">
        <v>38</v>
      </c>
      <c r="P970" s="2">
        <v>15</v>
      </c>
      <c r="Q970" s="8">
        <v>0</v>
      </c>
      <c r="R970" s="8">
        <v>0</v>
      </c>
      <c r="S970" s="8">
        <v>0</v>
      </c>
      <c r="T970" s="8">
        <v>0</v>
      </c>
      <c r="U970" s="8">
        <v>0</v>
      </c>
      <c r="V970" s="8">
        <v>0</v>
      </c>
      <c r="W970" s="6">
        <v>3</v>
      </c>
      <c r="X970" s="6">
        <v>5</v>
      </c>
      <c r="Y970" s="6">
        <v>3</v>
      </c>
      <c r="Z970" s="6">
        <v>13</v>
      </c>
      <c r="AB970" s="1">
        <v>1070</v>
      </c>
      <c r="AC970" s="1">
        <v>941</v>
      </c>
      <c r="AD970" s="1">
        <v>3</v>
      </c>
      <c r="AE970" s="1">
        <v>3</v>
      </c>
      <c r="AF970" s="1">
        <v>11</v>
      </c>
      <c r="AG970" s="1">
        <v>50</v>
      </c>
      <c r="AH970" s="1">
        <v>2525</v>
      </c>
      <c r="AI970" s="11">
        <f t="shared" si="30"/>
        <v>6.9178082191780819</v>
      </c>
      <c r="AJ970" s="1">
        <v>1</v>
      </c>
      <c r="AK970" s="1">
        <v>0</v>
      </c>
      <c r="AL970" s="1">
        <v>0</v>
      </c>
      <c r="AM970" s="1">
        <v>0</v>
      </c>
      <c r="AN970" s="1">
        <v>0</v>
      </c>
      <c r="AO970" s="1">
        <v>1</v>
      </c>
      <c r="AP970" s="1">
        <v>0</v>
      </c>
      <c r="AQ970" s="1">
        <v>0</v>
      </c>
      <c r="AR970" s="1">
        <v>0</v>
      </c>
      <c r="AS970" s="1">
        <v>0</v>
      </c>
      <c r="AT970" s="1">
        <v>6</v>
      </c>
      <c r="AU970" s="1">
        <v>43</v>
      </c>
      <c r="AV970" s="1">
        <v>48686</v>
      </c>
    </row>
    <row r="971" spans="1:48" s="1" customFormat="1" x14ac:dyDescent="0.25">
      <c r="A971" s="1" t="str" cm="1">
        <f t="array" ref="A971">_xlfn.IFS(AG971&gt;=70,"70 and Older",AND(AG971&gt;=60,AG971&lt;70),"60-69",AND(AG971&gt;=50,AG971&lt;60),"50-59",AND(AG971&gt;=40,AG971&lt;50),"40-49",AND(AG971&gt;=30,AG971&lt;40),"30-39",AND(AG971&gt;=20,AG971&lt;30),"20-29")</f>
        <v>50-59</v>
      </c>
      <c r="B971" s="1" t="str" cm="1">
        <f t="array" ref="B971">_xlfn.IFS(AO971=1,$AO$1,AP971=1,$AP$1,AQ971=1,$AQ$1,AR971=1,$AR$1,AS971=1,$AS$1)</f>
        <v>Graduation</v>
      </c>
      <c r="C971" s="1" t="str" cm="1">
        <f t="array" ref="C971">_xlfn.IFS(AJ971=1,$AJ$1,AK971=1,$AK$1,AL971=1,$AL$1,AM971=1,$AM$1,AN971=1,$AN$1)</f>
        <v>Together</v>
      </c>
      <c r="D971" s="1">
        <v>1</v>
      </c>
      <c r="E971" s="1">
        <v>0</v>
      </c>
      <c r="F971" s="1" t="str" cm="1">
        <f t="array" ref="F971">_xlfn.IFS(AV971&lt;43783,"1.Low Income",AND(AV971&gt;=43783,AV971&lt;=64856),"2.Mid Income",AV971&gt;64856,"3.High Income")</f>
        <v>1.Low Income</v>
      </c>
      <c r="G971" s="1" t="str" cm="1">
        <f t="array" ref="G971">_xlfn.IFS(AU971&lt;=30,"&lt;1 month",AND(AU971&gt;30,AU971&lt;=60),"1-2months",AU971&gt;60,"2months +")</f>
        <v>1-2months</v>
      </c>
      <c r="H971" s="1" t="str" cm="1">
        <f t="array" ref="H971">_xlfn.IFS(AT971&lt;5,"&lt;5times",AND(AT971&gt;=5,AT971&lt;=10),"05-10times",AND(AT971&gt;=11,AT971&lt;=15),"11-15times",AT971&gt;=16,"16times or more")</f>
        <v>05-10times</v>
      </c>
      <c r="I971" s="1" t="s">
        <v>99</v>
      </c>
      <c r="J971" s="1" t="str">
        <f t="shared" si="31"/>
        <v>6-7 years</v>
      </c>
      <c r="K971" s="2">
        <v>173</v>
      </c>
      <c r="L971" s="2">
        <v>43</v>
      </c>
      <c r="M971" s="2">
        <v>118</v>
      </c>
      <c r="N971" s="2">
        <v>46</v>
      </c>
      <c r="O971" s="2">
        <v>27</v>
      </c>
      <c r="P971" s="2">
        <v>15</v>
      </c>
      <c r="Q971" s="8">
        <v>0</v>
      </c>
      <c r="R971" s="8">
        <v>0</v>
      </c>
      <c r="S971" s="8">
        <v>0</v>
      </c>
      <c r="T971" s="8">
        <v>0</v>
      </c>
      <c r="U971" s="8">
        <v>0</v>
      </c>
      <c r="V971" s="8">
        <v>0</v>
      </c>
      <c r="W971" s="6">
        <v>5</v>
      </c>
      <c r="X971" s="6">
        <v>5</v>
      </c>
      <c r="Y971" s="6">
        <v>3</v>
      </c>
      <c r="Z971" s="6">
        <v>6</v>
      </c>
      <c r="AB971" s="1">
        <v>778</v>
      </c>
      <c r="AC971" s="1">
        <v>724</v>
      </c>
      <c r="AD971" s="1">
        <v>0</v>
      </c>
      <c r="AE971" s="1">
        <v>3</v>
      </c>
      <c r="AF971" s="1">
        <v>11</v>
      </c>
      <c r="AG971" s="1">
        <v>54</v>
      </c>
      <c r="AH971" s="1">
        <v>2525</v>
      </c>
      <c r="AI971" s="11">
        <f t="shared" si="30"/>
        <v>6.9178082191780819</v>
      </c>
      <c r="AJ971" s="1">
        <v>0</v>
      </c>
      <c r="AK971" s="1">
        <v>0</v>
      </c>
      <c r="AL971" s="1">
        <v>0</v>
      </c>
      <c r="AM971" s="1">
        <v>1</v>
      </c>
      <c r="AN971" s="1">
        <v>0</v>
      </c>
      <c r="AO971" s="1">
        <v>0</v>
      </c>
      <c r="AP971" s="1">
        <v>0</v>
      </c>
      <c r="AQ971" s="1">
        <v>1</v>
      </c>
      <c r="AR971" s="1">
        <v>0</v>
      </c>
      <c r="AS971" s="1">
        <v>0</v>
      </c>
      <c r="AT971" s="1">
        <v>7</v>
      </c>
      <c r="AU971" s="1">
        <v>39</v>
      </c>
      <c r="AV971" s="1">
        <v>42586</v>
      </c>
    </row>
    <row r="972" spans="1:48" s="1" customFormat="1" x14ac:dyDescent="0.25">
      <c r="A972" s="1" t="str" cm="1">
        <f t="array" ref="A972">_xlfn.IFS(AG972&gt;=70,"70 and Older",AND(AG972&gt;=60,AG972&lt;70),"60-69",AND(AG972&gt;=50,AG972&lt;60),"50-59",AND(AG972&gt;=40,AG972&lt;50),"40-49",AND(AG972&gt;=30,AG972&lt;40),"30-39",AND(AG972&gt;=20,AG972&lt;30),"20-29")</f>
        <v>40-49</v>
      </c>
      <c r="B972" s="1" t="str" cm="1">
        <f t="array" ref="B972">_xlfn.IFS(AO972=1,$AO$1,AP972=1,$AP$1,AQ972=1,$AQ$1,AR972=1,$AR$1,AS972=1,$AS$1)</f>
        <v>Graduation</v>
      </c>
      <c r="C972" s="1" t="str" cm="1">
        <f t="array" ref="C972">_xlfn.IFS(AJ972=1,$AJ$1,AK972=1,$AK$1,AL972=1,$AL$1,AM972=1,$AM$1,AN972=1,$AN$1)</f>
        <v>Single</v>
      </c>
      <c r="D972" s="1">
        <v>1</v>
      </c>
      <c r="E972" s="1">
        <v>0</v>
      </c>
      <c r="F972" s="1" t="str" cm="1">
        <f t="array" ref="F972">_xlfn.IFS(AV972&lt;43783,"1.Low Income",AND(AV972&gt;=43783,AV972&lt;=64856),"2.Mid Income",AV972&gt;64856,"3.High Income")</f>
        <v>1.Low Income</v>
      </c>
      <c r="G972" s="1" t="str" cm="1">
        <f t="array" ref="G972">_xlfn.IFS(AU972&lt;=30,"&lt;1 month",AND(AU972&gt;30,AU972&lt;=60),"1-2months",AU972&gt;60,"2months +")</f>
        <v>1-2months</v>
      </c>
      <c r="H972" s="1" t="str" cm="1">
        <f t="array" ref="H972">_xlfn.IFS(AT972&lt;5,"&lt;5times",AND(AT972&gt;=5,AT972&lt;=10),"05-10times",AND(AT972&gt;=11,AT972&lt;=15),"11-15times",AT972&gt;=16,"16times or more")</f>
        <v>05-10times</v>
      </c>
      <c r="I972" s="1" t="s">
        <v>100</v>
      </c>
      <c r="J972" s="1" t="str">
        <f t="shared" si="31"/>
        <v>6-7 years</v>
      </c>
      <c r="K972" s="2">
        <v>6</v>
      </c>
      <c r="L972" s="2">
        <v>1</v>
      </c>
      <c r="M972" s="2">
        <v>10</v>
      </c>
      <c r="N972" s="2">
        <v>0</v>
      </c>
      <c r="O972" s="2">
        <v>1</v>
      </c>
      <c r="P972" s="2">
        <v>4</v>
      </c>
      <c r="Q972" s="8">
        <v>0</v>
      </c>
      <c r="R972" s="8">
        <v>0</v>
      </c>
      <c r="S972" s="8">
        <v>0</v>
      </c>
      <c r="T972" s="8">
        <v>0</v>
      </c>
      <c r="U972" s="8">
        <v>0</v>
      </c>
      <c r="V972" s="8">
        <v>0</v>
      </c>
      <c r="W972" s="6">
        <v>1</v>
      </c>
      <c r="X972" s="6">
        <v>1</v>
      </c>
      <c r="Y972" s="6">
        <v>0</v>
      </c>
      <c r="Z972" s="6">
        <v>2</v>
      </c>
      <c r="AB972" s="1">
        <v>120</v>
      </c>
      <c r="AC972" s="1">
        <v>100</v>
      </c>
      <c r="AD972" s="1">
        <v>0</v>
      </c>
      <c r="AE972" s="1">
        <v>3</v>
      </c>
      <c r="AF972" s="1">
        <v>11</v>
      </c>
      <c r="AG972" s="1">
        <v>45</v>
      </c>
      <c r="AH972" s="1">
        <v>2525</v>
      </c>
      <c r="AI972" s="11">
        <f t="shared" si="30"/>
        <v>6.9178082191780819</v>
      </c>
      <c r="AJ972" s="1">
        <v>0</v>
      </c>
      <c r="AK972" s="1">
        <v>0</v>
      </c>
      <c r="AL972" s="1">
        <v>1</v>
      </c>
      <c r="AM972" s="1">
        <v>0</v>
      </c>
      <c r="AN972" s="1">
        <v>0</v>
      </c>
      <c r="AO972" s="1">
        <v>0</v>
      </c>
      <c r="AP972" s="1">
        <v>0</v>
      </c>
      <c r="AQ972" s="1">
        <v>1</v>
      </c>
      <c r="AR972" s="1">
        <v>0</v>
      </c>
      <c r="AS972" s="1">
        <v>0</v>
      </c>
      <c r="AT972" s="1">
        <v>8</v>
      </c>
      <c r="AU972" s="1">
        <v>51</v>
      </c>
      <c r="AV972" s="1">
        <v>27922</v>
      </c>
    </row>
    <row r="973" spans="1:48" s="1" customFormat="1" x14ac:dyDescent="0.25">
      <c r="A973" s="1" t="str" cm="1">
        <f t="array" ref="A973">_xlfn.IFS(AG973&gt;=70,"70 and Older",AND(AG973&gt;=60,AG973&lt;70),"60-69",AND(AG973&gt;=50,AG973&lt;60),"50-59",AND(AG973&gt;=40,AG973&lt;50),"40-49",AND(AG973&gt;=30,AG973&lt;40),"30-39",AND(AG973&gt;=20,AG973&lt;30),"20-29")</f>
        <v>50-59</v>
      </c>
      <c r="B973" s="1" t="str" cm="1">
        <f t="array" ref="B973">_xlfn.IFS(AO973=1,$AO$1,AP973=1,$AP$1,AQ973=1,$AQ$1,AR973=1,$AR$1,AS973=1,$AS$1)</f>
        <v>PhD</v>
      </c>
      <c r="C973" s="1" t="str" cm="1">
        <f t="array" ref="C973">_xlfn.IFS(AJ973=1,$AJ$1,AK973=1,$AK$1,AL973=1,$AL$1,AM973=1,$AM$1,AN973=1,$AN$1)</f>
        <v>Single</v>
      </c>
      <c r="D973" s="1">
        <v>0</v>
      </c>
      <c r="E973" s="1">
        <v>0</v>
      </c>
      <c r="F973" s="1" t="str" cm="1">
        <f t="array" ref="F973">_xlfn.IFS(AV973&lt;43783,"1.Low Income",AND(AV973&gt;=43783,AV973&lt;=64856),"2.Mid Income",AV973&gt;64856,"3.High Income")</f>
        <v>2.Mid Income</v>
      </c>
      <c r="G973" s="1" t="str" cm="1">
        <f t="array" ref="G973">_xlfn.IFS(AU973&lt;=30,"&lt;1 month",AND(AU973&gt;30,AU973&lt;=60),"1-2months",AU973&gt;60,"2months +")</f>
        <v>&lt;1 month</v>
      </c>
      <c r="H973" s="1" t="str" cm="1">
        <f t="array" ref="H973">_xlfn.IFS(AT973&lt;5,"&lt;5times",AND(AT973&gt;=5,AT973&lt;=10),"05-10times",AND(AT973&gt;=11,AT973&lt;=15),"11-15times",AT973&gt;=16,"16times or more")</f>
        <v>05-10times</v>
      </c>
      <c r="I973" s="1" t="s">
        <v>99</v>
      </c>
      <c r="J973" s="1" t="str">
        <f t="shared" si="31"/>
        <v>6-7 years</v>
      </c>
      <c r="K973" s="2">
        <v>1193</v>
      </c>
      <c r="L973" s="2">
        <v>33</v>
      </c>
      <c r="M973" s="2">
        <v>281</v>
      </c>
      <c r="N973" s="2">
        <v>129</v>
      </c>
      <c r="O973" s="2">
        <v>66</v>
      </c>
      <c r="P973" s="2">
        <v>33</v>
      </c>
      <c r="Q973" s="8">
        <v>0</v>
      </c>
      <c r="R973" s="8">
        <v>0</v>
      </c>
      <c r="S973" s="8">
        <v>0</v>
      </c>
      <c r="T973" s="8">
        <v>0</v>
      </c>
      <c r="U973" s="8">
        <v>1</v>
      </c>
      <c r="V973" s="8">
        <v>0</v>
      </c>
      <c r="W973" s="6">
        <v>1</v>
      </c>
      <c r="X973" s="6">
        <v>7</v>
      </c>
      <c r="Y973" s="6">
        <v>5</v>
      </c>
      <c r="Z973" s="6">
        <v>13</v>
      </c>
      <c r="AB973" s="1">
        <v>1425</v>
      </c>
      <c r="AC973" s="1">
        <v>1397</v>
      </c>
      <c r="AD973" s="1">
        <v>0</v>
      </c>
      <c r="AE973" s="1">
        <v>3</v>
      </c>
      <c r="AF973" s="1">
        <v>11</v>
      </c>
      <c r="AG973" s="1">
        <v>54</v>
      </c>
      <c r="AH973" s="1">
        <v>2524</v>
      </c>
      <c r="AI973" s="11">
        <f t="shared" si="30"/>
        <v>6.9150684931506845</v>
      </c>
      <c r="AJ973" s="1">
        <v>0</v>
      </c>
      <c r="AK973" s="1">
        <v>0</v>
      </c>
      <c r="AL973" s="1">
        <v>1</v>
      </c>
      <c r="AM973" s="1">
        <v>0</v>
      </c>
      <c r="AN973" s="1">
        <v>0</v>
      </c>
      <c r="AO973" s="1">
        <v>0</v>
      </c>
      <c r="AP973" s="1">
        <v>0</v>
      </c>
      <c r="AQ973" s="1">
        <v>0</v>
      </c>
      <c r="AR973" s="1">
        <v>0</v>
      </c>
      <c r="AS973" s="1">
        <v>1</v>
      </c>
      <c r="AT973" s="1">
        <v>6</v>
      </c>
      <c r="AU973" s="1">
        <v>23</v>
      </c>
      <c r="AV973" s="1">
        <v>49605</v>
      </c>
    </row>
    <row r="974" spans="1:48" s="1" customFormat="1" x14ac:dyDescent="0.25">
      <c r="A974" s="1" t="str" cm="1">
        <f t="array" ref="A974">_xlfn.IFS(AG974&gt;=70,"70 and Older",AND(AG974&gt;=60,AG974&lt;70),"60-69",AND(AG974&gt;=50,AG974&lt;60),"50-59",AND(AG974&gt;=40,AG974&lt;50),"40-49",AND(AG974&gt;=30,AG974&lt;40),"30-39",AND(AG974&gt;=20,AG974&lt;30),"20-29")</f>
        <v>40-49</v>
      </c>
      <c r="B974" s="1" t="str" cm="1">
        <f t="array" ref="B974">_xlfn.IFS(AO974=1,$AO$1,AP974=1,$AP$1,AQ974=1,$AQ$1,AR974=1,$AR$1,AS974=1,$AS$1)</f>
        <v>Graduation</v>
      </c>
      <c r="C974" s="1" t="str" cm="1">
        <f t="array" ref="C974">_xlfn.IFS(AJ974=1,$AJ$1,AK974=1,$AK$1,AL974=1,$AL$1,AM974=1,$AM$1,AN974=1,$AN$1)</f>
        <v>Together</v>
      </c>
      <c r="D974" s="1">
        <v>0</v>
      </c>
      <c r="E974" s="1">
        <v>0</v>
      </c>
      <c r="F974" s="1" t="str" cm="1">
        <f t="array" ref="F974">_xlfn.IFS(AV974&lt;43783,"1.Low Income",AND(AV974&gt;=43783,AV974&lt;=64856),"2.Mid Income",AV974&gt;64856,"3.High Income")</f>
        <v>2.Mid Income</v>
      </c>
      <c r="G974" s="1" t="str" cm="1">
        <f t="array" ref="G974">_xlfn.IFS(AU974&lt;=30,"&lt;1 month",AND(AU974&gt;30,AU974&lt;=60),"1-2months",AU974&gt;60,"2months +")</f>
        <v>1-2months</v>
      </c>
      <c r="H974" s="1" t="str" cm="1">
        <f t="array" ref="H974">_xlfn.IFS(AT974&lt;5,"&lt;5times",AND(AT974&gt;=5,AT974&lt;=10),"05-10times",AND(AT974&gt;=11,AT974&lt;=15),"11-15times",AT974&gt;=16,"16times or more")</f>
        <v>05-10times</v>
      </c>
      <c r="I974" s="1" t="s">
        <v>99</v>
      </c>
      <c r="J974" s="1" t="str">
        <f t="shared" si="31"/>
        <v>6-7 years</v>
      </c>
      <c r="K974" s="2">
        <v>1092</v>
      </c>
      <c r="L974" s="2">
        <v>37</v>
      </c>
      <c r="M974" s="2">
        <v>592</v>
      </c>
      <c r="N974" s="2">
        <v>145</v>
      </c>
      <c r="O974" s="2">
        <v>37</v>
      </c>
      <c r="P974" s="2">
        <v>55</v>
      </c>
      <c r="Q974" s="8">
        <v>1</v>
      </c>
      <c r="R974" s="8">
        <v>0</v>
      </c>
      <c r="S974" s="8">
        <v>0</v>
      </c>
      <c r="T974" s="8">
        <v>0</v>
      </c>
      <c r="U974" s="8">
        <v>0</v>
      </c>
      <c r="V974" s="8">
        <v>1</v>
      </c>
      <c r="W974" s="6">
        <v>1</v>
      </c>
      <c r="X974" s="6">
        <v>5</v>
      </c>
      <c r="Y974" s="6">
        <v>5</v>
      </c>
      <c r="Z974" s="6">
        <v>8</v>
      </c>
      <c r="AB974" s="1">
        <v>1433</v>
      </c>
      <c r="AC974" s="1">
        <v>1405</v>
      </c>
      <c r="AD974" s="1">
        <v>1</v>
      </c>
      <c r="AE974" s="1">
        <v>3</v>
      </c>
      <c r="AF974" s="1">
        <v>11</v>
      </c>
      <c r="AG974" s="1">
        <v>49</v>
      </c>
      <c r="AH974" s="1">
        <v>2524</v>
      </c>
      <c r="AI974" s="11">
        <f t="shared" si="30"/>
        <v>6.9150684931506845</v>
      </c>
      <c r="AJ974" s="1">
        <v>0</v>
      </c>
      <c r="AK974" s="1">
        <v>0</v>
      </c>
      <c r="AL974" s="1">
        <v>0</v>
      </c>
      <c r="AM974" s="1">
        <v>1</v>
      </c>
      <c r="AN974" s="1">
        <v>0</v>
      </c>
      <c r="AO974" s="1">
        <v>0</v>
      </c>
      <c r="AP974" s="1">
        <v>0</v>
      </c>
      <c r="AQ974" s="1">
        <v>1</v>
      </c>
      <c r="AR974" s="1">
        <v>0</v>
      </c>
      <c r="AS974" s="1">
        <v>0</v>
      </c>
      <c r="AT974" s="1">
        <v>6</v>
      </c>
      <c r="AU974" s="1">
        <v>46</v>
      </c>
      <c r="AV974" s="1">
        <v>49166</v>
      </c>
    </row>
    <row r="975" spans="1:48" s="1" customFormat="1" x14ac:dyDescent="0.25">
      <c r="A975" s="1" t="str" cm="1">
        <f t="array" ref="A975">_xlfn.IFS(AG975&gt;=70,"70 and Older",AND(AG975&gt;=60,AG975&lt;70),"60-69",AND(AG975&gt;=50,AG975&lt;60),"50-59",AND(AG975&gt;=40,AG975&lt;50),"40-49",AND(AG975&gt;=30,AG975&lt;40),"30-39",AND(AG975&gt;=20,AG975&lt;30),"20-29")</f>
        <v>30-39</v>
      </c>
      <c r="B975" s="1" t="str" cm="1">
        <f t="array" ref="B975">_xlfn.IFS(AO975=1,$AO$1,AP975=1,$AP$1,AQ975=1,$AQ$1,AR975=1,$AR$1,AS975=1,$AS$1)</f>
        <v>PhD</v>
      </c>
      <c r="C975" s="1" t="str" cm="1">
        <f t="array" ref="C975">_xlfn.IFS(AJ975=1,$AJ$1,AK975=1,$AK$1,AL975=1,$AL$1,AM975=1,$AM$1,AN975=1,$AN$1)</f>
        <v>Together</v>
      </c>
      <c r="D975" s="1">
        <v>0</v>
      </c>
      <c r="E975" s="1">
        <v>1</v>
      </c>
      <c r="F975" s="1" t="str" cm="1">
        <f t="array" ref="F975">_xlfn.IFS(AV975&lt;43783,"1.Low Income",AND(AV975&gt;=43783,AV975&lt;=64856),"2.Mid Income",AV975&gt;64856,"3.High Income")</f>
        <v>1.Low Income</v>
      </c>
      <c r="G975" s="1" t="str" cm="1">
        <f t="array" ref="G975">_xlfn.IFS(AU975&lt;=30,"&lt;1 month",AND(AU975&gt;30,AU975&lt;=60),"1-2months",AU975&gt;60,"2months +")</f>
        <v>2months +</v>
      </c>
      <c r="H975" s="1" t="str" cm="1">
        <f t="array" ref="H975">_xlfn.IFS(AT975&lt;5,"&lt;5times",AND(AT975&gt;=5,AT975&lt;=10),"05-10times",AND(AT975&gt;=11,AT975&lt;=15),"11-15times",AT975&gt;=16,"16times or more")</f>
        <v>05-10times</v>
      </c>
      <c r="I975" s="1" t="s">
        <v>99</v>
      </c>
      <c r="J975" s="1" t="str">
        <f t="shared" si="31"/>
        <v>6-7 years</v>
      </c>
      <c r="K975" s="2">
        <v>41</v>
      </c>
      <c r="L975" s="2">
        <v>1</v>
      </c>
      <c r="M975" s="2">
        <v>6</v>
      </c>
      <c r="N975" s="2">
        <v>2</v>
      </c>
      <c r="O975" s="2">
        <v>0</v>
      </c>
      <c r="P975" s="2">
        <v>5</v>
      </c>
      <c r="Q975" s="8">
        <v>0</v>
      </c>
      <c r="R975" s="8">
        <v>0</v>
      </c>
      <c r="S975" s="8">
        <v>0</v>
      </c>
      <c r="T975" s="8">
        <v>0</v>
      </c>
      <c r="U975" s="8">
        <v>0</v>
      </c>
      <c r="V975" s="8">
        <v>0</v>
      </c>
      <c r="W975" s="6">
        <v>2</v>
      </c>
      <c r="X975" s="6">
        <v>2</v>
      </c>
      <c r="Y975" s="6">
        <v>0</v>
      </c>
      <c r="Z975" s="6">
        <v>3</v>
      </c>
      <c r="AB975" s="1">
        <v>37</v>
      </c>
      <c r="AC975" s="1">
        <v>34</v>
      </c>
      <c r="AD975" s="1">
        <v>0</v>
      </c>
      <c r="AE975" s="1">
        <v>3</v>
      </c>
      <c r="AF975" s="1">
        <v>11</v>
      </c>
      <c r="AG975" s="1">
        <v>34</v>
      </c>
      <c r="AH975" s="1">
        <v>2524</v>
      </c>
      <c r="AI975" s="11">
        <f t="shared" si="30"/>
        <v>6.9150684931506845</v>
      </c>
      <c r="AJ975" s="1">
        <v>0</v>
      </c>
      <c r="AK975" s="1">
        <v>0</v>
      </c>
      <c r="AL975" s="1">
        <v>0</v>
      </c>
      <c r="AM975" s="1">
        <v>1</v>
      </c>
      <c r="AN975" s="1">
        <v>0</v>
      </c>
      <c r="AO975" s="1">
        <v>0</v>
      </c>
      <c r="AP975" s="1">
        <v>0</v>
      </c>
      <c r="AQ975" s="1">
        <v>0</v>
      </c>
      <c r="AR975" s="1">
        <v>0</v>
      </c>
      <c r="AS975" s="1">
        <v>1</v>
      </c>
      <c r="AT975" s="1">
        <v>7</v>
      </c>
      <c r="AU975" s="1">
        <v>83</v>
      </c>
      <c r="AV975" s="1">
        <v>37054</v>
      </c>
    </row>
    <row r="976" spans="1:48" s="1" customFormat="1" x14ac:dyDescent="0.25">
      <c r="A976" s="1" t="str" cm="1">
        <f t="array" ref="A976">_xlfn.IFS(AG976&gt;=70,"70 and Older",AND(AG976&gt;=60,AG976&lt;70),"60-69",AND(AG976&gt;=50,AG976&lt;60),"50-59",AND(AG976&gt;=40,AG976&lt;50),"40-49",AND(AG976&gt;=30,AG976&lt;40),"30-39",AND(AG976&gt;=20,AG976&lt;30),"20-29")</f>
        <v>40-49</v>
      </c>
      <c r="B976" s="1" t="str" cm="1">
        <f t="array" ref="B976">_xlfn.IFS(AO976=1,$AO$1,AP976=1,$AP$1,AQ976=1,$AQ$1,AR976=1,$AR$1,AS976=1,$AS$1)</f>
        <v>Master</v>
      </c>
      <c r="C976" s="1" t="str" cm="1">
        <f t="array" ref="C976">_xlfn.IFS(AJ976=1,$AJ$1,AK976=1,$AK$1,AL976=1,$AL$1,AM976=1,$AM$1,AN976=1,$AN$1)</f>
        <v>Divorced</v>
      </c>
      <c r="D976" s="1">
        <v>1</v>
      </c>
      <c r="E976" s="1">
        <v>0</v>
      </c>
      <c r="F976" s="1" t="str" cm="1">
        <f t="array" ref="F976">_xlfn.IFS(AV976&lt;43783,"1.Low Income",AND(AV976&gt;=43783,AV976&lt;=64856),"2.Mid Income",AV976&gt;64856,"3.High Income")</f>
        <v>1.Low Income</v>
      </c>
      <c r="G976" s="1" t="str" cm="1">
        <f t="array" ref="G976">_xlfn.IFS(AU976&lt;=30,"&lt;1 month",AND(AU976&gt;30,AU976&lt;=60),"1-2months",AU976&gt;60,"2months +")</f>
        <v>1-2months</v>
      </c>
      <c r="H976" s="1" t="str" cm="1">
        <f t="array" ref="H976">_xlfn.IFS(AT976&lt;5,"&lt;5times",AND(AT976&gt;=5,AT976&lt;=10),"05-10times",AND(AT976&gt;=11,AT976&lt;=15),"11-15times",AT976&gt;=16,"16times or more")</f>
        <v>05-10times</v>
      </c>
      <c r="I976" s="1" t="s">
        <v>99</v>
      </c>
      <c r="J976" s="1" t="str">
        <f t="shared" si="31"/>
        <v>6-7 years</v>
      </c>
      <c r="K976" s="2">
        <v>80</v>
      </c>
      <c r="L976" s="2">
        <v>15</v>
      </c>
      <c r="M976" s="2">
        <v>93</v>
      </c>
      <c r="N976" s="2">
        <v>20</v>
      </c>
      <c r="O976" s="2">
        <v>13</v>
      </c>
      <c r="P976" s="2">
        <v>52</v>
      </c>
      <c r="Q976" s="8">
        <v>0</v>
      </c>
      <c r="R976" s="8">
        <v>0</v>
      </c>
      <c r="S976" s="8">
        <v>0</v>
      </c>
      <c r="T976" s="8">
        <v>0</v>
      </c>
      <c r="U976" s="8">
        <v>0</v>
      </c>
      <c r="V976" s="8">
        <v>0</v>
      </c>
      <c r="W976" s="6">
        <v>3</v>
      </c>
      <c r="X976" s="6">
        <v>5</v>
      </c>
      <c r="Y976" s="6">
        <v>1</v>
      </c>
      <c r="Z976" s="6">
        <v>4</v>
      </c>
      <c r="AB976" s="1">
        <v>497</v>
      </c>
      <c r="AC976" s="1">
        <v>399</v>
      </c>
      <c r="AD976" s="1">
        <v>0</v>
      </c>
      <c r="AE976" s="1">
        <v>3</v>
      </c>
      <c r="AF976" s="1">
        <v>11</v>
      </c>
      <c r="AG976" s="1">
        <v>49</v>
      </c>
      <c r="AH976" s="1">
        <v>2523</v>
      </c>
      <c r="AI976" s="11">
        <f t="shared" si="30"/>
        <v>6.912328767123288</v>
      </c>
      <c r="AJ976" s="1">
        <v>1</v>
      </c>
      <c r="AK976" s="1">
        <v>0</v>
      </c>
      <c r="AL976" s="1">
        <v>0</v>
      </c>
      <c r="AM976" s="1">
        <v>0</v>
      </c>
      <c r="AN976" s="1">
        <v>0</v>
      </c>
      <c r="AO976" s="1">
        <v>0</v>
      </c>
      <c r="AP976" s="1">
        <v>0</v>
      </c>
      <c r="AQ976" s="1">
        <v>0</v>
      </c>
      <c r="AR976" s="1">
        <v>1</v>
      </c>
      <c r="AS976" s="1">
        <v>0</v>
      </c>
      <c r="AT976" s="1">
        <v>8</v>
      </c>
      <c r="AU976" s="1">
        <v>40</v>
      </c>
      <c r="AV976" s="1">
        <v>28164</v>
      </c>
    </row>
    <row r="977" spans="1:48" s="1" customFormat="1" x14ac:dyDescent="0.25">
      <c r="A977" s="1" t="str" cm="1">
        <f t="array" ref="A977">_xlfn.IFS(AG977&gt;=70,"70 and Older",AND(AG977&gt;=60,AG977&lt;70),"60-69",AND(AG977&gt;=50,AG977&lt;60),"50-59",AND(AG977&gt;=40,AG977&lt;50),"40-49",AND(AG977&gt;=30,AG977&lt;40),"30-39",AND(AG977&gt;=20,AG977&lt;30),"20-29")</f>
        <v>30-39</v>
      </c>
      <c r="B977" s="1" t="str" cm="1">
        <f t="array" ref="B977">_xlfn.IFS(AO977=1,$AO$1,AP977=1,$AP$1,AQ977=1,$AQ$1,AR977=1,$AR$1,AS977=1,$AS$1)</f>
        <v>Graduation</v>
      </c>
      <c r="C977" s="1" t="str" cm="1">
        <f t="array" ref="C977">_xlfn.IFS(AJ977=1,$AJ$1,AK977=1,$AK$1,AL977=1,$AL$1,AM977=1,$AM$1,AN977=1,$AN$1)</f>
        <v>Single</v>
      </c>
      <c r="D977" s="1">
        <v>1</v>
      </c>
      <c r="E977" s="1">
        <v>0</v>
      </c>
      <c r="F977" s="1" t="str" cm="1">
        <f t="array" ref="F977">_xlfn.IFS(AV977&lt;43783,"1.Low Income",AND(AV977&gt;=43783,AV977&lt;=64856),"2.Mid Income",AV977&gt;64856,"3.High Income")</f>
        <v>1.Low Income</v>
      </c>
      <c r="G977" s="1" t="str" cm="1">
        <f t="array" ref="G977">_xlfn.IFS(AU977&lt;=30,"&lt;1 month",AND(AU977&gt;30,AU977&lt;=60),"1-2months",AU977&gt;60,"2months +")</f>
        <v>1-2months</v>
      </c>
      <c r="H977" s="1" t="str" cm="1">
        <f t="array" ref="H977">_xlfn.IFS(AT977&lt;5,"&lt;5times",AND(AT977&gt;=5,AT977&lt;=10),"05-10times",AND(AT977&gt;=11,AT977&lt;=15),"11-15times",AT977&gt;=16,"16times or more")</f>
        <v>05-10times</v>
      </c>
      <c r="I977" s="1" t="s">
        <v>99</v>
      </c>
      <c r="J977" s="1" t="str">
        <f t="shared" si="31"/>
        <v>6-7 years</v>
      </c>
      <c r="K977" s="2">
        <v>15</v>
      </c>
      <c r="L977" s="2">
        <v>1</v>
      </c>
      <c r="M977" s="2">
        <v>23</v>
      </c>
      <c r="N977" s="2">
        <v>0</v>
      </c>
      <c r="O977" s="2">
        <v>5</v>
      </c>
      <c r="P977" s="2">
        <v>1</v>
      </c>
      <c r="Q977" s="8">
        <v>0</v>
      </c>
      <c r="R977" s="8">
        <v>0</v>
      </c>
      <c r="S977" s="8">
        <v>0</v>
      </c>
      <c r="T977" s="8">
        <v>0</v>
      </c>
      <c r="U977" s="8">
        <v>0</v>
      </c>
      <c r="V977" s="8">
        <v>0</v>
      </c>
      <c r="W977" s="6">
        <v>3</v>
      </c>
      <c r="X977" s="6">
        <v>3</v>
      </c>
      <c r="Y977" s="6">
        <v>0</v>
      </c>
      <c r="Z977" s="6">
        <v>3</v>
      </c>
      <c r="AB977" s="1">
        <v>31</v>
      </c>
      <c r="AC977" s="1">
        <v>20</v>
      </c>
      <c r="AD977" s="1">
        <v>0</v>
      </c>
      <c r="AE977" s="1">
        <v>3</v>
      </c>
      <c r="AF977" s="1">
        <v>11</v>
      </c>
      <c r="AG977" s="1">
        <v>30</v>
      </c>
      <c r="AH977" s="1">
        <v>2523</v>
      </c>
      <c r="AI977" s="11">
        <f t="shared" si="30"/>
        <v>6.912328767123288</v>
      </c>
      <c r="AJ977" s="1">
        <v>0</v>
      </c>
      <c r="AK977" s="1">
        <v>0</v>
      </c>
      <c r="AL977" s="1">
        <v>1</v>
      </c>
      <c r="AM977" s="1">
        <v>0</v>
      </c>
      <c r="AN977" s="1">
        <v>0</v>
      </c>
      <c r="AO977" s="1">
        <v>0</v>
      </c>
      <c r="AP977" s="1">
        <v>0</v>
      </c>
      <c r="AQ977" s="1">
        <v>1</v>
      </c>
      <c r="AR977" s="1">
        <v>0</v>
      </c>
      <c r="AS977" s="1">
        <v>0</v>
      </c>
      <c r="AT977" s="1">
        <v>9</v>
      </c>
      <c r="AU977" s="1">
        <v>49</v>
      </c>
      <c r="AV977" s="1">
        <v>25315</v>
      </c>
    </row>
    <row r="978" spans="1:48" s="1" customFormat="1" x14ac:dyDescent="0.25">
      <c r="A978" s="1" t="str" cm="1">
        <f t="array" ref="A978">_xlfn.IFS(AG978&gt;=70,"70 and Older",AND(AG978&gt;=60,AG978&lt;70),"60-69",AND(AG978&gt;=50,AG978&lt;60),"50-59",AND(AG978&gt;=40,AG978&lt;50),"40-49",AND(AG978&gt;=30,AG978&lt;40),"30-39",AND(AG978&gt;=20,AG978&lt;30),"20-29")</f>
        <v>40-49</v>
      </c>
      <c r="B978" s="1" t="str" cm="1">
        <f t="array" ref="B978">_xlfn.IFS(AO978=1,$AO$1,AP978=1,$AP$1,AQ978=1,$AQ$1,AR978=1,$AR$1,AS978=1,$AS$1)</f>
        <v>Graduation</v>
      </c>
      <c r="C978" s="1" t="str" cm="1">
        <f t="array" ref="C978">_xlfn.IFS(AJ978=1,$AJ$1,AK978=1,$AK$1,AL978=1,$AL$1,AM978=1,$AM$1,AN978=1,$AN$1)</f>
        <v>Married</v>
      </c>
      <c r="D978" s="1">
        <v>1</v>
      </c>
      <c r="E978" s="1">
        <v>0</v>
      </c>
      <c r="F978" s="1" t="str" cm="1">
        <f t="array" ref="F978">_xlfn.IFS(AV978&lt;43783,"1.Low Income",AND(AV978&gt;=43783,AV978&lt;=64856),"2.Mid Income",AV978&gt;64856,"3.High Income")</f>
        <v>1.Low Income</v>
      </c>
      <c r="G978" s="1" t="str" cm="1">
        <f t="array" ref="G978">_xlfn.IFS(AU978&lt;=30,"&lt;1 month",AND(AU978&gt;30,AU978&lt;=60),"1-2months",AU978&gt;60,"2months +")</f>
        <v>2months +</v>
      </c>
      <c r="H978" s="1" t="str" cm="1">
        <f t="array" ref="H978">_xlfn.IFS(AT978&lt;5,"&lt;5times",AND(AT978&gt;=5,AT978&lt;=10),"05-10times",AND(AT978&gt;=11,AT978&lt;=15),"11-15times",AT978&gt;=16,"16times or more")</f>
        <v>05-10times</v>
      </c>
      <c r="I978" s="1" t="s">
        <v>99</v>
      </c>
      <c r="J978" s="1" t="str">
        <f t="shared" si="31"/>
        <v>6-7 years</v>
      </c>
      <c r="K978" s="2">
        <v>25</v>
      </c>
      <c r="L978" s="2">
        <v>0</v>
      </c>
      <c r="M978" s="2">
        <v>22</v>
      </c>
      <c r="N978" s="2">
        <v>2</v>
      </c>
      <c r="O978" s="2">
        <v>3</v>
      </c>
      <c r="P978" s="2">
        <v>5</v>
      </c>
      <c r="Q978" s="8">
        <v>0</v>
      </c>
      <c r="R978" s="8">
        <v>0</v>
      </c>
      <c r="S978" s="8">
        <v>0</v>
      </c>
      <c r="T978" s="8">
        <v>0</v>
      </c>
      <c r="U978" s="8">
        <v>0</v>
      </c>
      <c r="V978" s="8">
        <v>0</v>
      </c>
      <c r="W978" s="6">
        <v>2</v>
      </c>
      <c r="X978" s="6">
        <v>1</v>
      </c>
      <c r="Y978" s="6">
        <v>0</v>
      </c>
      <c r="Z978" s="6">
        <v>4</v>
      </c>
      <c r="AB978" s="1">
        <v>21</v>
      </c>
      <c r="AC978" s="1">
        <v>12</v>
      </c>
      <c r="AD978" s="1">
        <v>0</v>
      </c>
      <c r="AE978" s="1">
        <v>3</v>
      </c>
      <c r="AF978" s="1">
        <v>11</v>
      </c>
      <c r="AG978" s="1">
        <v>46</v>
      </c>
      <c r="AH978" s="1">
        <v>2522</v>
      </c>
      <c r="AI978" s="11">
        <f t="shared" si="30"/>
        <v>6.9095890410958907</v>
      </c>
      <c r="AJ978" s="1">
        <v>0</v>
      </c>
      <c r="AK978" s="1">
        <v>1</v>
      </c>
      <c r="AL978" s="1">
        <v>0</v>
      </c>
      <c r="AM978" s="1">
        <v>0</v>
      </c>
      <c r="AN978" s="1">
        <v>0</v>
      </c>
      <c r="AO978" s="1">
        <v>0</v>
      </c>
      <c r="AP978" s="1">
        <v>0</v>
      </c>
      <c r="AQ978" s="1">
        <v>1</v>
      </c>
      <c r="AR978" s="1">
        <v>0</v>
      </c>
      <c r="AS978" s="1">
        <v>0</v>
      </c>
      <c r="AT978" s="1">
        <v>7</v>
      </c>
      <c r="AU978" s="1">
        <v>97</v>
      </c>
      <c r="AV978" s="1">
        <v>40800</v>
      </c>
    </row>
    <row r="979" spans="1:48" s="1" customFormat="1" x14ac:dyDescent="0.25">
      <c r="A979" s="1" t="str" cm="1">
        <f t="array" ref="A979">_xlfn.IFS(AG979&gt;=70,"70 and Older",AND(AG979&gt;=60,AG979&lt;70),"60-69",AND(AG979&gt;=50,AG979&lt;60),"50-59",AND(AG979&gt;=40,AG979&lt;50),"40-49",AND(AG979&gt;=30,AG979&lt;40),"30-39",AND(AG979&gt;=20,AG979&lt;30),"20-29")</f>
        <v>40-49</v>
      </c>
      <c r="B979" s="1" t="str" cm="1">
        <f t="array" ref="B979">_xlfn.IFS(AO979=1,$AO$1,AP979=1,$AP$1,AQ979=1,$AQ$1,AR979=1,$AR$1,AS979=1,$AS$1)</f>
        <v>Graduation</v>
      </c>
      <c r="C979" s="1" t="str" cm="1">
        <f t="array" ref="C979">_xlfn.IFS(AJ979=1,$AJ$1,AK979=1,$AK$1,AL979=1,$AL$1,AM979=1,$AM$1,AN979=1,$AN$1)</f>
        <v>Married</v>
      </c>
      <c r="D979" s="1">
        <v>1</v>
      </c>
      <c r="E979" s="1">
        <v>0</v>
      </c>
      <c r="F979" s="1" t="str" cm="1">
        <f t="array" ref="F979">_xlfn.IFS(AV979&lt;43783,"1.Low Income",AND(AV979&gt;=43783,AV979&lt;=64856),"2.Mid Income",AV979&gt;64856,"3.High Income")</f>
        <v>1.Low Income</v>
      </c>
      <c r="G979" s="1" t="str" cm="1">
        <f t="array" ref="G979">_xlfn.IFS(AU979&lt;=30,"&lt;1 month",AND(AU979&gt;30,AU979&lt;=60),"1-2months",AU979&gt;60,"2months +")</f>
        <v>&lt;1 month</v>
      </c>
      <c r="H979" s="1" t="str" cm="1">
        <f t="array" ref="H979">_xlfn.IFS(AT979&lt;5,"&lt;5times",AND(AT979&gt;=5,AT979&lt;=10),"05-10times",AND(AT979&gt;=11,AT979&lt;=15),"11-15times",AT979&gt;=16,"16times or more")</f>
        <v>05-10times</v>
      </c>
      <c r="I979" s="1" t="s">
        <v>99</v>
      </c>
      <c r="J979" s="1" t="str">
        <f t="shared" si="31"/>
        <v>6-7 years</v>
      </c>
      <c r="K979" s="2">
        <v>11</v>
      </c>
      <c r="L979" s="2">
        <v>0</v>
      </c>
      <c r="M979" s="2">
        <v>16</v>
      </c>
      <c r="N979" s="2">
        <v>7</v>
      </c>
      <c r="O979" s="2">
        <v>6</v>
      </c>
      <c r="P979" s="2">
        <v>21</v>
      </c>
      <c r="Q979" s="8">
        <v>0</v>
      </c>
      <c r="R979" s="8">
        <v>0</v>
      </c>
      <c r="S979" s="8">
        <v>0</v>
      </c>
      <c r="T979" s="8">
        <v>0</v>
      </c>
      <c r="U979" s="8">
        <v>0</v>
      </c>
      <c r="V979" s="8">
        <v>0</v>
      </c>
      <c r="W979" s="6">
        <v>1</v>
      </c>
      <c r="X979" s="6">
        <v>2</v>
      </c>
      <c r="Y979" s="6">
        <v>0</v>
      </c>
      <c r="Z979" s="6">
        <v>3</v>
      </c>
      <c r="AB979" s="1">
        <v>21</v>
      </c>
      <c r="AC979" s="1">
        <v>12</v>
      </c>
      <c r="AD979" s="1">
        <v>0</v>
      </c>
      <c r="AE979" s="1">
        <v>3</v>
      </c>
      <c r="AF979" s="1">
        <v>11</v>
      </c>
      <c r="AG979" s="1">
        <v>46</v>
      </c>
      <c r="AH979" s="1">
        <v>2522</v>
      </c>
      <c r="AI979" s="11">
        <f t="shared" si="30"/>
        <v>6.9095890410958907</v>
      </c>
      <c r="AJ979" s="1">
        <v>0</v>
      </c>
      <c r="AK979" s="1">
        <v>1</v>
      </c>
      <c r="AL979" s="1">
        <v>0</v>
      </c>
      <c r="AM979" s="1">
        <v>0</v>
      </c>
      <c r="AN979" s="1">
        <v>0</v>
      </c>
      <c r="AO979" s="1">
        <v>0</v>
      </c>
      <c r="AP979" s="1">
        <v>0</v>
      </c>
      <c r="AQ979" s="1">
        <v>1</v>
      </c>
      <c r="AR979" s="1">
        <v>0</v>
      </c>
      <c r="AS979" s="1">
        <v>0</v>
      </c>
      <c r="AT979" s="1">
        <v>8</v>
      </c>
      <c r="AU979" s="1">
        <v>8</v>
      </c>
      <c r="AV979" s="1">
        <v>26872</v>
      </c>
    </row>
    <row r="980" spans="1:48" s="1" customFormat="1" x14ac:dyDescent="0.25">
      <c r="A980" s="1" t="str" cm="1">
        <f t="array" ref="A980">_xlfn.IFS(AG980&gt;=70,"70 and Older",AND(AG980&gt;=60,AG980&lt;70),"60-69",AND(AG980&gt;=50,AG980&lt;60),"50-59",AND(AG980&gt;=40,AG980&lt;50),"40-49",AND(AG980&gt;=30,AG980&lt;40),"30-39",AND(AG980&gt;=20,AG980&lt;30),"20-29")</f>
        <v>60-69</v>
      </c>
      <c r="B980" s="1" t="str" cm="1">
        <f t="array" ref="B980">_xlfn.IFS(AO980=1,$AO$1,AP980=1,$AP$1,AQ980=1,$AQ$1,AR980=1,$AR$1,AS980=1,$AS$1)</f>
        <v>Master</v>
      </c>
      <c r="C980" s="1" t="str" cm="1">
        <f t="array" ref="C980">_xlfn.IFS(AJ980=1,$AJ$1,AK980=1,$AK$1,AL980=1,$AL$1,AM980=1,$AM$1,AN980=1,$AN$1)</f>
        <v>Single</v>
      </c>
      <c r="D980" s="1">
        <v>0</v>
      </c>
      <c r="E980" s="1">
        <v>0</v>
      </c>
      <c r="F980" s="1" t="str" cm="1">
        <f t="array" ref="F980">_xlfn.IFS(AV980&lt;43783,"1.Low Income",AND(AV980&gt;=43783,AV980&lt;=64856),"2.Mid Income",AV980&gt;64856,"3.High Income")</f>
        <v>1.Low Income</v>
      </c>
      <c r="G980" s="1" t="str" cm="1">
        <f t="array" ref="G980">_xlfn.IFS(AU980&lt;=30,"&lt;1 month",AND(AU980&gt;30,AU980&lt;=60),"1-2months",AU980&gt;60,"2months +")</f>
        <v>1-2months</v>
      </c>
      <c r="H980" s="1" t="str" cm="1">
        <f t="array" ref="H980">_xlfn.IFS(AT980&lt;5,"&lt;5times",AND(AT980&gt;=5,AT980&lt;=10),"05-10times",AND(AT980&gt;=11,AT980&lt;=15),"11-15times",AT980&gt;=16,"16times or more")</f>
        <v>05-10times</v>
      </c>
      <c r="I980" s="1" t="s">
        <v>99</v>
      </c>
      <c r="J980" s="1" t="str">
        <f t="shared" si="31"/>
        <v>6-7 years</v>
      </c>
      <c r="K980" s="2">
        <v>73</v>
      </c>
      <c r="L980" s="2">
        <v>28</v>
      </c>
      <c r="M980" s="2">
        <v>217</v>
      </c>
      <c r="N980" s="2">
        <v>10</v>
      </c>
      <c r="O980" s="2">
        <v>24</v>
      </c>
      <c r="P980" s="2">
        <v>115</v>
      </c>
      <c r="Q980" s="8">
        <v>0</v>
      </c>
      <c r="R980" s="8">
        <v>0</v>
      </c>
      <c r="S980" s="8">
        <v>0</v>
      </c>
      <c r="T980" s="8">
        <v>0</v>
      </c>
      <c r="U980" s="8">
        <v>0</v>
      </c>
      <c r="V980" s="8">
        <v>0</v>
      </c>
      <c r="W980" s="6">
        <v>3</v>
      </c>
      <c r="X980" s="6">
        <v>6</v>
      </c>
      <c r="Y980" s="6">
        <v>1</v>
      </c>
      <c r="Z980" s="6">
        <v>6</v>
      </c>
      <c r="AB980" s="1">
        <v>8</v>
      </c>
      <c r="AC980" s="1">
        <v>3</v>
      </c>
      <c r="AD980" s="1">
        <v>0</v>
      </c>
      <c r="AE980" s="1">
        <v>3</v>
      </c>
      <c r="AF980" s="1">
        <v>11</v>
      </c>
      <c r="AG980" s="1">
        <v>62</v>
      </c>
      <c r="AH980" s="1">
        <v>2522</v>
      </c>
      <c r="AI980" s="11">
        <f t="shared" si="30"/>
        <v>6.9095890410958907</v>
      </c>
      <c r="AJ980" s="1">
        <v>0</v>
      </c>
      <c r="AK980" s="1">
        <v>0</v>
      </c>
      <c r="AL980" s="1">
        <v>1</v>
      </c>
      <c r="AM980" s="1">
        <v>0</v>
      </c>
      <c r="AN980" s="1">
        <v>0</v>
      </c>
      <c r="AO980" s="1">
        <v>0</v>
      </c>
      <c r="AP980" s="1">
        <v>0</v>
      </c>
      <c r="AQ980" s="1">
        <v>0</v>
      </c>
      <c r="AR980" s="1">
        <v>1</v>
      </c>
      <c r="AS980" s="1">
        <v>0</v>
      </c>
      <c r="AT980" s="1">
        <v>9</v>
      </c>
      <c r="AU980" s="1">
        <v>40</v>
      </c>
      <c r="AV980" s="1">
        <v>26304</v>
      </c>
    </row>
    <row r="981" spans="1:48" s="1" customFormat="1" x14ac:dyDescent="0.25">
      <c r="A981" s="1" t="str" cm="1">
        <f t="array" ref="A981">_xlfn.IFS(AG981&gt;=70,"70 and Older",AND(AG981&gt;=60,AG981&lt;70),"60-69",AND(AG981&gt;=50,AG981&lt;60),"50-59",AND(AG981&gt;=40,AG981&lt;50),"40-49",AND(AG981&gt;=30,AG981&lt;40),"30-39",AND(AG981&gt;=20,AG981&lt;30),"20-29")</f>
        <v>50-59</v>
      </c>
      <c r="B981" s="1" t="str" cm="1">
        <f t="array" ref="B981">_xlfn.IFS(AO981=1,$AO$1,AP981=1,$AP$1,AQ981=1,$AQ$1,AR981=1,$AR$1,AS981=1,$AS$1)</f>
        <v>PhD</v>
      </c>
      <c r="C981" s="1" t="str" cm="1">
        <f t="array" ref="C981">_xlfn.IFS(AJ981=1,$AJ$1,AK981=1,$AK$1,AL981=1,$AL$1,AM981=1,$AM$1,AN981=1,$AN$1)</f>
        <v>Together</v>
      </c>
      <c r="D981" s="1">
        <v>0</v>
      </c>
      <c r="E981" s="1">
        <v>0</v>
      </c>
      <c r="F981" s="1" t="str" cm="1">
        <f t="array" ref="F981">_xlfn.IFS(AV981&lt;43783,"1.Low Income",AND(AV981&gt;=43783,AV981&lt;=64856),"2.Mid Income",AV981&gt;64856,"3.High Income")</f>
        <v>2.Mid Income</v>
      </c>
      <c r="G981" s="1" t="str" cm="1">
        <f t="array" ref="G981">_xlfn.IFS(AU981&lt;=30,"&lt;1 month",AND(AU981&gt;30,AU981&lt;=60),"1-2months",AU981&gt;60,"2months +")</f>
        <v>2months +</v>
      </c>
      <c r="H981" s="1" t="str" cm="1">
        <f t="array" ref="H981">_xlfn.IFS(AT981&lt;5,"&lt;5times",AND(AT981&gt;=5,AT981&lt;=10),"05-10times",AND(AT981&gt;=11,AT981&lt;=15),"11-15times",AT981&gt;=16,"16times or more")</f>
        <v>05-10times</v>
      </c>
      <c r="I981" s="1" t="s">
        <v>99</v>
      </c>
      <c r="J981" s="1" t="str">
        <f t="shared" si="31"/>
        <v>6-7 years</v>
      </c>
      <c r="K981" s="2">
        <v>364</v>
      </c>
      <c r="L981" s="2">
        <v>40</v>
      </c>
      <c r="M981" s="2">
        <v>425</v>
      </c>
      <c r="N981" s="2">
        <v>158</v>
      </c>
      <c r="O981" s="2">
        <v>60</v>
      </c>
      <c r="P981" s="2">
        <v>50</v>
      </c>
      <c r="Q981" s="8">
        <v>0</v>
      </c>
      <c r="R981" s="8">
        <v>0</v>
      </c>
      <c r="S981" s="8">
        <v>0</v>
      </c>
      <c r="T981" s="8">
        <v>0</v>
      </c>
      <c r="U981" s="8">
        <v>0</v>
      </c>
      <c r="V981" s="8">
        <v>0</v>
      </c>
      <c r="W981" s="6">
        <v>1</v>
      </c>
      <c r="X981" s="6">
        <v>3</v>
      </c>
      <c r="Y981" s="6">
        <v>4</v>
      </c>
      <c r="Z981" s="6">
        <v>8</v>
      </c>
      <c r="AB981" s="1">
        <v>1889</v>
      </c>
      <c r="AC981" s="1">
        <v>1760</v>
      </c>
      <c r="AD981" s="1">
        <v>0</v>
      </c>
      <c r="AE981" s="1">
        <v>3</v>
      </c>
      <c r="AF981" s="1">
        <v>11</v>
      </c>
      <c r="AG981" s="1">
        <v>50</v>
      </c>
      <c r="AH981" s="1">
        <v>2521</v>
      </c>
      <c r="AI981" s="11">
        <f t="shared" si="30"/>
        <v>6.9068493150684933</v>
      </c>
      <c r="AJ981" s="1">
        <v>0</v>
      </c>
      <c r="AK981" s="1">
        <v>0</v>
      </c>
      <c r="AL981" s="1">
        <v>0</v>
      </c>
      <c r="AM981" s="1">
        <v>1</v>
      </c>
      <c r="AN981" s="1">
        <v>0</v>
      </c>
      <c r="AO981" s="1">
        <v>0</v>
      </c>
      <c r="AP981" s="1">
        <v>0</v>
      </c>
      <c r="AQ981" s="1">
        <v>0</v>
      </c>
      <c r="AR981" s="1">
        <v>0</v>
      </c>
      <c r="AS981" s="1">
        <v>1</v>
      </c>
      <c r="AT981" s="1">
        <v>6</v>
      </c>
      <c r="AU981" s="1">
        <v>73</v>
      </c>
      <c r="AV981" s="1">
        <v>54880</v>
      </c>
    </row>
    <row r="982" spans="1:48" s="1" customFormat="1" x14ac:dyDescent="0.25">
      <c r="A982" s="1" t="str" cm="1">
        <f t="array" ref="A982">_xlfn.IFS(AG982&gt;=70,"70 and Older",AND(AG982&gt;=60,AG982&lt;70),"60-69",AND(AG982&gt;=50,AG982&lt;60),"50-59",AND(AG982&gt;=40,AG982&lt;50),"40-49",AND(AG982&gt;=30,AG982&lt;40),"30-39",AND(AG982&gt;=20,AG982&lt;30),"20-29")</f>
        <v>40-49</v>
      </c>
      <c r="B982" s="1" t="str" cm="1">
        <f t="array" ref="B982">_xlfn.IFS(AO982=1,$AO$1,AP982=1,$AP$1,AQ982=1,$AQ$1,AR982=1,$AR$1,AS982=1,$AS$1)</f>
        <v>2nd Cycle</v>
      </c>
      <c r="C982" s="1" t="str" cm="1">
        <f t="array" ref="C982">_xlfn.IFS(AJ982=1,$AJ$1,AK982=1,$AK$1,AL982=1,$AL$1,AM982=1,$AM$1,AN982=1,$AN$1)</f>
        <v>Single</v>
      </c>
      <c r="D982" s="1">
        <v>1</v>
      </c>
      <c r="E982" s="1">
        <v>1</v>
      </c>
      <c r="F982" s="1" t="str" cm="1">
        <f t="array" ref="F982">_xlfn.IFS(AV982&lt;43783,"1.Low Income",AND(AV982&gt;=43783,AV982&lt;=64856),"2.Mid Income",AV982&gt;64856,"3.High Income")</f>
        <v>1.Low Income</v>
      </c>
      <c r="G982" s="1" t="str" cm="1">
        <f t="array" ref="G982">_xlfn.IFS(AU982&lt;=30,"&lt;1 month",AND(AU982&gt;30,AU982&lt;=60),"1-2months",AU982&gt;60,"2months +")</f>
        <v>2months +</v>
      </c>
      <c r="H982" s="1" t="str" cm="1">
        <f t="array" ref="H982">_xlfn.IFS(AT982&lt;5,"&lt;5times",AND(AT982&gt;=5,AT982&lt;=10),"05-10times",AND(AT982&gt;=11,AT982&lt;=15),"11-15times",AT982&gt;=16,"16times or more")</f>
        <v>05-10times</v>
      </c>
      <c r="I982" s="1" t="s">
        <v>99</v>
      </c>
      <c r="J982" s="1" t="str">
        <f t="shared" si="31"/>
        <v>6-7 years</v>
      </c>
      <c r="K982" s="2">
        <v>48</v>
      </c>
      <c r="L982" s="2">
        <v>13</v>
      </c>
      <c r="M982" s="2">
        <v>57</v>
      </c>
      <c r="N982" s="2">
        <v>24</v>
      </c>
      <c r="O982" s="2">
        <v>15</v>
      </c>
      <c r="P982" s="2">
        <v>25</v>
      </c>
      <c r="Q982" s="8">
        <v>0</v>
      </c>
      <c r="R982" s="8">
        <v>0</v>
      </c>
      <c r="S982" s="8">
        <v>0</v>
      </c>
      <c r="T982" s="8">
        <v>0</v>
      </c>
      <c r="U982" s="8">
        <v>0</v>
      </c>
      <c r="V982" s="8">
        <v>0</v>
      </c>
      <c r="W982" s="6">
        <v>4</v>
      </c>
      <c r="X982" s="6">
        <v>3</v>
      </c>
      <c r="Y982" s="6">
        <v>1</v>
      </c>
      <c r="Z982" s="6">
        <v>4</v>
      </c>
      <c r="AB982" s="1">
        <v>38</v>
      </c>
      <c r="AC982" s="1">
        <v>30</v>
      </c>
      <c r="AD982" s="1">
        <v>0</v>
      </c>
      <c r="AE982" s="1">
        <v>3</v>
      </c>
      <c r="AF982" s="1">
        <v>11</v>
      </c>
      <c r="AG982" s="1">
        <v>40</v>
      </c>
      <c r="AH982" s="1">
        <v>2521</v>
      </c>
      <c r="AI982" s="11">
        <f t="shared" si="30"/>
        <v>6.9068493150684933</v>
      </c>
      <c r="AJ982" s="1">
        <v>0</v>
      </c>
      <c r="AK982" s="1">
        <v>0</v>
      </c>
      <c r="AL982" s="1">
        <v>1</v>
      </c>
      <c r="AM982" s="1">
        <v>0</v>
      </c>
      <c r="AN982" s="1">
        <v>0</v>
      </c>
      <c r="AO982" s="1">
        <v>1</v>
      </c>
      <c r="AP982" s="1">
        <v>0</v>
      </c>
      <c r="AQ982" s="1">
        <v>0</v>
      </c>
      <c r="AR982" s="1">
        <v>0</v>
      </c>
      <c r="AS982" s="1">
        <v>0</v>
      </c>
      <c r="AT982" s="1">
        <v>8</v>
      </c>
      <c r="AU982" s="1">
        <v>76</v>
      </c>
      <c r="AV982" s="1">
        <v>34026</v>
      </c>
    </row>
    <row r="983" spans="1:48" s="1" customFormat="1" x14ac:dyDescent="0.25">
      <c r="A983" s="1" t="str" cm="1">
        <f t="array" ref="A983">_xlfn.IFS(AG983&gt;=70,"70 and Older",AND(AG983&gt;=60,AG983&lt;70),"60-69",AND(AG983&gt;=50,AG983&lt;60),"50-59",AND(AG983&gt;=40,AG983&lt;50),"40-49",AND(AG983&gt;=30,AG983&lt;40),"30-39",AND(AG983&gt;=20,AG983&lt;30),"20-29")</f>
        <v>50-59</v>
      </c>
      <c r="B983" s="1" t="str" cm="1">
        <f t="array" ref="B983">_xlfn.IFS(AO983=1,$AO$1,AP983=1,$AP$1,AQ983=1,$AQ$1,AR983=1,$AR$1,AS983=1,$AS$1)</f>
        <v>Master</v>
      </c>
      <c r="C983" s="1" t="str" cm="1">
        <f t="array" ref="C983">_xlfn.IFS(AJ983=1,$AJ$1,AK983=1,$AK$1,AL983=1,$AL$1,AM983=1,$AM$1,AN983=1,$AN$1)</f>
        <v>Married</v>
      </c>
      <c r="D983" s="1">
        <v>0</v>
      </c>
      <c r="E983" s="1">
        <v>0</v>
      </c>
      <c r="F983" s="1" t="str" cm="1">
        <f t="array" ref="F983">_xlfn.IFS(AV983&lt;43783,"1.Low Income",AND(AV983&gt;=43783,AV983&lt;=64856),"2.Mid Income",AV983&gt;64856,"3.High Income")</f>
        <v>2.Mid Income</v>
      </c>
      <c r="G983" s="1" t="str" cm="1">
        <f t="array" ref="G983">_xlfn.IFS(AU983&lt;=30,"&lt;1 month",AND(AU983&gt;30,AU983&lt;=60),"1-2months",AU983&gt;60,"2months +")</f>
        <v>1-2months</v>
      </c>
      <c r="H983" s="1" t="str" cm="1">
        <f t="array" ref="H983">_xlfn.IFS(AT983&lt;5,"&lt;5times",AND(AT983&gt;=5,AT983&lt;=10),"05-10times",AND(AT983&gt;=11,AT983&lt;=15),"11-15times",AT983&gt;=16,"16times or more")</f>
        <v>05-10times</v>
      </c>
      <c r="I983" s="1" t="s">
        <v>99</v>
      </c>
      <c r="J983" s="1" t="str">
        <f t="shared" si="31"/>
        <v>6-7 years</v>
      </c>
      <c r="K983" s="2">
        <v>919</v>
      </c>
      <c r="L983" s="2">
        <v>0</v>
      </c>
      <c r="M983" s="2">
        <v>505</v>
      </c>
      <c r="N983" s="2">
        <v>99</v>
      </c>
      <c r="O983" s="2">
        <v>30</v>
      </c>
      <c r="P983" s="2">
        <v>45</v>
      </c>
      <c r="Q983" s="8">
        <v>0</v>
      </c>
      <c r="R983" s="8">
        <v>0</v>
      </c>
      <c r="S983" s="8">
        <v>0</v>
      </c>
      <c r="T983" s="8">
        <v>0</v>
      </c>
      <c r="U983" s="8">
        <v>0</v>
      </c>
      <c r="V983" s="8">
        <v>0</v>
      </c>
      <c r="W983" s="6">
        <v>1</v>
      </c>
      <c r="X983" s="6">
        <v>4</v>
      </c>
      <c r="Y983" s="6">
        <v>9</v>
      </c>
      <c r="Z983" s="6">
        <v>10</v>
      </c>
      <c r="AB983" s="1">
        <v>923</v>
      </c>
      <c r="AC983" s="1">
        <v>834</v>
      </c>
      <c r="AD983" s="1">
        <v>0</v>
      </c>
      <c r="AE983" s="1">
        <v>3</v>
      </c>
      <c r="AF983" s="1">
        <v>11</v>
      </c>
      <c r="AG983" s="1">
        <v>55</v>
      </c>
      <c r="AH983" s="1">
        <v>2520</v>
      </c>
      <c r="AI983" s="11">
        <f t="shared" si="30"/>
        <v>6.904109589041096</v>
      </c>
      <c r="AJ983" s="1">
        <v>0</v>
      </c>
      <c r="AK983" s="1">
        <v>1</v>
      </c>
      <c r="AL983" s="1">
        <v>0</v>
      </c>
      <c r="AM983" s="1">
        <v>0</v>
      </c>
      <c r="AN983" s="1">
        <v>0</v>
      </c>
      <c r="AO983" s="1">
        <v>0</v>
      </c>
      <c r="AP983" s="1">
        <v>0</v>
      </c>
      <c r="AQ983" s="1">
        <v>0</v>
      </c>
      <c r="AR983" s="1">
        <v>1</v>
      </c>
      <c r="AS983" s="1">
        <v>0</v>
      </c>
      <c r="AT983" s="1">
        <v>6</v>
      </c>
      <c r="AU983" s="1">
        <v>53</v>
      </c>
      <c r="AV983" s="1">
        <v>51195</v>
      </c>
    </row>
    <row r="984" spans="1:48" s="1" customFormat="1" x14ac:dyDescent="0.25">
      <c r="A984" s="1" t="str" cm="1">
        <f t="array" ref="A984">_xlfn.IFS(AG984&gt;=70,"70 and Older",AND(AG984&gt;=60,AG984&lt;70),"60-69",AND(AG984&gt;=50,AG984&lt;60),"50-59",AND(AG984&gt;=40,AG984&lt;50),"40-49",AND(AG984&gt;=30,AG984&lt;40),"30-39",AND(AG984&gt;=20,AG984&lt;30),"20-29")</f>
        <v>50-59</v>
      </c>
      <c r="B984" s="1" t="str" cm="1">
        <f t="array" ref="B984">_xlfn.IFS(AO984=1,$AO$1,AP984=1,$AP$1,AQ984=1,$AQ$1,AR984=1,$AR$1,AS984=1,$AS$1)</f>
        <v>Graduation</v>
      </c>
      <c r="C984" s="1" t="str" cm="1">
        <f t="array" ref="C984">_xlfn.IFS(AJ984=1,$AJ$1,AK984=1,$AK$1,AL984=1,$AL$1,AM984=1,$AM$1,AN984=1,$AN$1)</f>
        <v>Together</v>
      </c>
      <c r="D984" s="1">
        <v>0</v>
      </c>
      <c r="E984" s="1">
        <v>1</v>
      </c>
      <c r="F984" s="1" t="str" cm="1">
        <f t="array" ref="F984">_xlfn.IFS(AV984&lt;43783,"1.Low Income",AND(AV984&gt;=43783,AV984&lt;=64856),"2.Mid Income",AV984&gt;64856,"3.High Income")</f>
        <v>2.Mid Income</v>
      </c>
      <c r="G984" s="1" t="str" cm="1">
        <f t="array" ref="G984">_xlfn.IFS(AU984&lt;=30,"&lt;1 month",AND(AU984&gt;30,AU984&lt;=60),"1-2months",AU984&gt;60,"2months +")</f>
        <v>2months +</v>
      </c>
      <c r="H984" s="1" t="str" cm="1">
        <f t="array" ref="H984">_xlfn.IFS(AT984&lt;5,"&lt;5times",AND(AT984&gt;=5,AT984&lt;=10),"05-10times",AND(AT984&gt;=11,AT984&lt;=15),"11-15times",AT984&gt;=16,"16times or more")</f>
        <v>05-10times</v>
      </c>
      <c r="I984" s="1" t="s">
        <v>99</v>
      </c>
      <c r="J984" s="1" t="str">
        <f t="shared" si="31"/>
        <v>6-7 years</v>
      </c>
      <c r="K984" s="2">
        <v>688</v>
      </c>
      <c r="L984" s="2">
        <v>14</v>
      </c>
      <c r="M984" s="2">
        <v>309</v>
      </c>
      <c r="N984" s="2">
        <v>201</v>
      </c>
      <c r="O984" s="2">
        <v>24</v>
      </c>
      <c r="P984" s="2">
        <v>38</v>
      </c>
      <c r="Q984" s="8">
        <v>1</v>
      </c>
      <c r="R984" s="8">
        <v>0</v>
      </c>
      <c r="S984" s="8">
        <v>1</v>
      </c>
      <c r="T984" s="8">
        <v>0</v>
      </c>
      <c r="U984" s="8">
        <v>0</v>
      </c>
      <c r="V984" s="8">
        <v>1</v>
      </c>
      <c r="W984" s="6">
        <v>1</v>
      </c>
      <c r="X984" s="6">
        <v>11</v>
      </c>
      <c r="Y984" s="6">
        <v>10</v>
      </c>
      <c r="Z984" s="6">
        <v>10</v>
      </c>
      <c r="AB984" s="1">
        <v>1998</v>
      </c>
      <c r="AC984" s="1">
        <v>1880</v>
      </c>
      <c r="AD984" s="1">
        <v>1</v>
      </c>
      <c r="AE984" s="1">
        <v>3</v>
      </c>
      <c r="AF984" s="1">
        <v>11</v>
      </c>
      <c r="AG984" s="1">
        <v>59</v>
      </c>
      <c r="AH984" s="1">
        <v>2520</v>
      </c>
      <c r="AI984" s="11">
        <f t="shared" si="30"/>
        <v>6.904109589041096</v>
      </c>
      <c r="AJ984" s="1">
        <v>0</v>
      </c>
      <c r="AK984" s="1">
        <v>0</v>
      </c>
      <c r="AL984" s="1">
        <v>0</v>
      </c>
      <c r="AM984" s="1">
        <v>1</v>
      </c>
      <c r="AN984" s="1">
        <v>0</v>
      </c>
      <c r="AO984" s="1">
        <v>0</v>
      </c>
      <c r="AP984" s="1">
        <v>0</v>
      </c>
      <c r="AQ984" s="1">
        <v>1</v>
      </c>
      <c r="AR984" s="1">
        <v>0</v>
      </c>
      <c r="AS984" s="1">
        <v>0</v>
      </c>
      <c r="AT984" s="1">
        <v>7</v>
      </c>
      <c r="AU984" s="1">
        <v>63</v>
      </c>
      <c r="AV984" s="1">
        <v>44325</v>
      </c>
    </row>
    <row r="985" spans="1:48" s="1" customFormat="1" x14ac:dyDescent="0.25">
      <c r="A985" s="1" t="str" cm="1">
        <f t="array" ref="A985">_xlfn.IFS(AG985&gt;=70,"70 and Older",AND(AG985&gt;=60,AG985&lt;70),"60-69",AND(AG985&gt;=50,AG985&lt;60),"50-59",AND(AG985&gt;=40,AG985&lt;50),"40-49",AND(AG985&gt;=30,AG985&lt;40),"30-39",AND(AG985&gt;=20,AG985&lt;30),"20-29")</f>
        <v>60-69</v>
      </c>
      <c r="B985" s="1" t="str" cm="1">
        <f t="array" ref="B985">_xlfn.IFS(AO985=1,$AO$1,AP985=1,$AP$1,AQ985=1,$AQ$1,AR985=1,$AR$1,AS985=1,$AS$1)</f>
        <v>2nd Cycle</v>
      </c>
      <c r="C985" s="1" t="str" cm="1">
        <f t="array" ref="C985">_xlfn.IFS(AJ985=1,$AJ$1,AK985=1,$AK$1,AL985=1,$AL$1,AM985=1,$AM$1,AN985=1,$AN$1)</f>
        <v>Together</v>
      </c>
      <c r="D985" s="1">
        <v>1</v>
      </c>
      <c r="E985" s="1">
        <v>2</v>
      </c>
      <c r="F985" s="1" t="str" cm="1">
        <f t="array" ref="F985">_xlfn.IFS(AV985&lt;43783,"1.Low Income",AND(AV985&gt;=43783,AV985&lt;=64856),"2.Mid Income",AV985&gt;64856,"3.High Income")</f>
        <v>1.Low Income</v>
      </c>
      <c r="G985" s="1" t="str" cm="1">
        <f t="array" ref="G985">_xlfn.IFS(AU985&lt;=30,"&lt;1 month",AND(AU985&gt;30,AU985&lt;=60),"1-2months",AU985&gt;60,"2months +")</f>
        <v>&lt;1 month</v>
      </c>
      <c r="H985" s="1" t="str" cm="1">
        <f t="array" ref="H985">_xlfn.IFS(AT985&lt;5,"&lt;5times",AND(AT985&gt;=5,AT985&lt;=10),"05-10times",AND(AT985&gt;=11,AT985&lt;=15),"11-15times",AT985&gt;=16,"16times or more")</f>
        <v>05-10times</v>
      </c>
      <c r="I985" s="1" t="s">
        <v>99</v>
      </c>
      <c r="J985" s="1" t="str">
        <f t="shared" si="31"/>
        <v>6-7 years</v>
      </c>
      <c r="K985" s="2">
        <v>14</v>
      </c>
      <c r="L985" s="2">
        <v>0</v>
      </c>
      <c r="M985" s="2">
        <v>3</v>
      </c>
      <c r="N985" s="2">
        <v>0</v>
      </c>
      <c r="O985" s="2">
        <v>0</v>
      </c>
      <c r="P985" s="2">
        <v>1</v>
      </c>
      <c r="Q985" s="8">
        <v>0</v>
      </c>
      <c r="R985" s="8">
        <v>0</v>
      </c>
      <c r="S985" s="8">
        <v>0</v>
      </c>
      <c r="T985" s="8">
        <v>0</v>
      </c>
      <c r="U985" s="8">
        <v>0</v>
      </c>
      <c r="V985" s="8">
        <v>0</v>
      </c>
      <c r="W985" s="6">
        <v>1</v>
      </c>
      <c r="X985" s="6">
        <v>0</v>
      </c>
      <c r="Y985" s="6">
        <v>0</v>
      </c>
      <c r="Z985" s="6">
        <v>3</v>
      </c>
      <c r="AB985" s="1">
        <v>149</v>
      </c>
      <c r="AC985" s="1">
        <v>121</v>
      </c>
      <c r="AD985" s="1">
        <v>0</v>
      </c>
      <c r="AE985" s="1">
        <v>3</v>
      </c>
      <c r="AF985" s="1">
        <v>11</v>
      </c>
      <c r="AG985" s="1">
        <v>64</v>
      </c>
      <c r="AH985" s="1">
        <v>2520</v>
      </c>
      <c r="AI985" s="11">
        <f t="shared" si="30"/>
        <v>6.904109589041096</v>
      </c>
      <c r="AJ985" s="1">
        <v>0</v>
      </c>
      <c r="AK985" s="1">
        <v>0</v>
      </c>
      <c r="AL985" s="1">
        <v>0</v>
      </c>
      <c r="AM985" s="1">
        <v>1</v>
      </c>
      <c r="AN985" s="1">
        <v>0</v>
      </c>
      <c r="AO985" s="1">
        <v>1</v>
      </c>
      <c r="AP985" s="1">
        <v>0</v>
      </c>
      <c r="AQ985" s="1">
        <v>0</v>
      </c>
      <c r="AR985" s="1">
        <v>0</v>
      </c>
      <c r="AS985" s="1">
        <v>0</v>
      </c>
      <c r="AT985" s="1">
        <v>7</v>
      </c>
      <c r="AU985" s="1">
        <v>9</v>
      </c>
      <c r="AV985" s="1">
        <v>42160</v>
      </c>
    </row>
    <row r="986" spans="1:48" s="1" customFormat="1" x14ac:dyDescent="0.25">
      <c r="A986" s="1" t="str" cm="1">
        <f t="array" ref="A986">_xlfn.IFS(AG986&gt;=70,"70 and Older",AND(AG986&gt;=60,AG986&lt;70),"60-69",AND(AG986&gt;=50,AG986&lt;60),"50-59",AND(AG986&gt;=40,AG986&lt;50),"40-49",AND(AG986&gt;=30,AG986&lt;40),"30-39",AND(AG986&gt;=20,AG986&lt;30),"20-29")</f>
        <v>40-49</v>
      </c>
      <c r="B986" s="1" t="str" cm="1">
        <f t="array" ref="B986">_xlfn.IFS(AO986=1,$AO$1,AP986=1,$AP$1,AQ986=1,$AQ$1,AR986=1,$AR$1,AS986=1,$AS$1)</f>
        <v>Graduation</v>
      </c>
      <c r="C986" s="1" t="str" cm="1">
        <f t="array" ref="C986">_xlfn.IFS(AJ986=1,$AJ$1,AK986=1,$AK$1,AL986=1,$AL$1,AM986=1,$AM$1,AN986=1,$AN$1)</f>
        <v>Married</v>
      </c>
      <c r="D986" s="1">
        <v>0</v>
      </c>
      <c r="E986" s="1">
        <v>1</v>
      </c>
      <c r="F986" s="1" t="str" cm="1">
        <f t="array" ref="F986">_xlfn.IFS(AV986&lt;43783,"1.Low Income",AND(AV986&gt;=43783,AV986&lt;=64856),"2.Mid Income",AV986&gt;64856,"3.High Income")</f>
        <v>1.Low Income</v>
      </c>
      <c r="G986" s="1" t="str" cm="1">
        <f t="array" ref="G986">_xlfn.IFS(AU986&lt;=30,"&lt;1 month",AND(AU986&gt;30,AU986&lt;=60),"1-2months",AU986&gt;60,"2months +")</f>
        <v>1-2months</v>
      </c>
      <c r="H986" s="1" t="str" cm="1">
        <f t="array" ref="H986">_xlfn.IFS(AT986&lt;5,"&lt;5times",AND(AT986&gt;=5,AT986&lt;=10),"05-10times",AND(AT986&gt;=11,AT986&lt;=15),"11-15times",AT986&gt;=16,"16times or more")</f>
        <v>05-10times</v>
      </c>
      <c r="I986" s="1" t="s">
        <v>99</v>
      </c>
      <c r="J986" s="1" t="str">
        <f t="shared" si="31"/>
        <v>6-7 years</v>
      </c>
      <c r="K986" s="2">
        <v>909</v>
      </c>
      <c r="L986" s="2">
        <v>12</v>
      </c>
      <c r="M986" s="2">
        <v>278</v>
      </c>
      <c r="N986" s="2">
        <v>0</v>
      </c>
      <c r="O986" s="2">
        <v>12</v>
      </c>
      <c r="P986" s="2">
        <v>242</v>
      </c>
      <c r="Q986" s="8">
        <v>0</v>
      </c>
      <c r="R986" s="8">
        <v>0</v>
      </c>
      <c r="S986" s="8">
        <v>1</v>
      </c>
      <c r="T986" s="8">
        <v>0</v>
      </c>
      <c r="U986" s="8">
        <v>0</v>
      </c>
      <c r="V986" s="8">
        <v>0</v>
      </c>
      <c r="W986" s="6">
        <v>3</v>
      </c>
      <c r="X986" s="6">
        <v>5</v>
      </c>
      <c r="Y986" s="6">
        <v>2</v>
      </c>
      <c r="Z986" s="6">
        <v>11</v>
      </c>
      <c r="AB986" s="1">
        <v>668</v>
      </c>
      <c r="AC986" s="1">
        <v>578</v>
      </c>
      <c r="AD986" s="1">
        <v>0</v>
      </c>
      <c r="AE986" s="1">
        <v>3</v>
      </c>
      <c r="AF986" s="1">
        <v>11</v>
      </c>
      <c r="AG986" s="1">
        <v>41</v>
      </c>
      <c r="AH986" s="1">
        <v>2520</v>
      </c>
      <c r="AI986" s="11">
        <f t="shared" si="30"/>
        <v>6.904109589041096</v>
      </c>
      <c r="AJ986" s="1">
        <v>0</v>
      </c>
      <c r="AK986" s="1">
        <v>1</v>
      </c>
      <c r="AL986" s="1">
        <v>0</v>
      </c>
      <c r="AM986" s="1">
        <v>0</v>
      </c>
      <c r="AN986" s="1">
        <v>0</v>
      </c>
      <c r="AO986" s="1">
        <v>0</v>
      </c>
      <c r="AP986" s="1">
        <v>0</v>
      </c>
      <c r="AQ986" s="1">
        <v>1</v>
      </c>
      <c r="AR986" s="1">
        <v>0</v>
      </c>
      <c r="AS986" s="1">
        <v>0</v>
      </c>
      <c r="AT986" s="1">
        <v>8</v>
      </c>
      <c r="AU986" s="1">
        <v>38</v>
      </c>
      <c r="AV986" s="1">
        <v>30538</v>
      </c>
    </row>
    <row r="987" spans="1:48" s="1" customFormat="1" x14ac:dyDescent="0.25">
      <c r="A987" s="1" t="str" cm="1">
        <f t="array" ref="A987">_xlfn.IFS(AG987&gt;=70,"70 and Older",AND(AG987&gt;=60,AG987&lt;70),"60-69",AND(AG987&gt;=50,AG987&lt;60),"50-59",AND(AG987&gt;=40,AG987&lt;50),"40-49",AND(AG987&gt;=30,AG987&lt;40),"30-39",AND(AG987&gt;=20,AG987&lt;30),"20-29")</f>
        <v>40-49</v>
      </c>
      <c r="B987" s="1" t="str" cm="1">
        <f t="array" ref="B987">_xlfn.IFS(AO987=1,$AO$1,AP987=1,$AP$1,AQ987=1,$AQ$1,AR987=1,$AR$1,AS987=1,$AS$1)</f>
        <v>2nd Cycle</v>
      </c>
      <c r="C987" s="1" t="str" cm="1">
        <f t="array" ref="C987">_xlfn.IFS(AJ987=1,$AJ$1,AK987=1,$AK$1,AL987=1,$AL$1,AM987=1,$AM$1,AN987=1,$AN$1)</f>
        <v>Married</v>
      </c>
      <c r="D987" s="1">
        <v>1</v>
      </c>
      <c r="E987" s="1">
        <v>1</v>
      </c>
      <c r="F987" s="1" t="str" cm="1">
        <f t="array" ref="F987">_xlfn.IFS(AV987&lt;43783,"1.Low Income",AND(AV987&gt;=43783,AV987&lt;=64856),"2.Mid Income",AV987&gt;64856,"3.High Income")</f>
        <v>1.Low Income</v>
      </c>
      <c r="G987" s="1" t="str" cm="1">
        <f t="array" ref="G987">_xlfn.IFS(AU987&lt;=30,"&lt;1 month",AND(AU987&gt;30,AU987&lt;=60),"1-2months",AU987&gt;60,"2months +")</f>
        <v>&lt;1 month</v>
      </c>
      <c r="H987" s="1" t="str" cm="1">
        <f t="array" ref="H987">_xlfn.IFS(AT987&lt;5,"&lt;5times",AND(AT987&gt;=5,AT987&lt;=10),"05-10times",AND(AT987&gt;=11,AT987&lt;=15),"11-15times",AT987&gt;=16,"16times or more")</f>
        <v>05-10times</v>
      </c>
      <c r="I987" s="1" t="s">
        <v>99</v>
      </c>
      <c r="J987" s="1" t="str">
        <f t="shared" si="31"/>
        <v>6-7 years</v>
      </c>
      <c r="K987" s="2">
        <v>12</v>
      </c>
      <c r="L987" s="2">
        <v>0</v>
      </c>
      <c r="M987" s="2">
        <v>13</v>
      </c>
      <c r="N987" s="2">
        <v>4</v>
      </c>
      <c r="O987" s="2">
        <v>2</v>
      </c>
      <c r="P987" s="2">
        <v>4</v>
      </c>
      <c r="Q987" s="8">
        <v>0</v>
      </c>
      <c r="R987" s="8">
        <v>0</v>
      </c>
      <c r="S987" s="8">
        <v>0</v>
      </c>
      <c r="T987" s="8">
        <v>0</v>
      </c>
      <c r="U987" s="8">
        <v>0</v>
      </c>
      <c r="V987" s="8">
        <v>0</v>
      </c>
      <c r="W987" s="6">
        <v>4</v>
      </c>
      <c r="X987" s="6">
        <v>3</v>
      </c>
      <c r="Y987" s="6">
        <v>0</v>
      </c>
      <c r="Z987" s="6">
        <v>3</v>
      </c>
      <c r="AB987" s="1">
        <v>56</v>
      </c>
      <c r="AC987" s="1">
        <v>33</v>
      </c>
      <c r="AD987" s="1">
        <v>0</v>
      </c>
      <c r="AE987" s="1">
        <v>3</v>
      </c>
      <c r="AF987" s="1">
        <v>11</v>
      </c>
      <c r="AG987" s="1">
        <v>47</v>
      </c>
      <c r="AH987" s="1">
        <v>2520</v>
      </c>
      <c r="AI987" s="11">
        <f t="shared" si="30"/>
        <v>6.904109589041096</v>
      </c>
      <c r="AJ987" s="1">
        <v>0</v>
      </c>
      <c r="AK987" s="1">
        <v>1</v>
      </c>
      <c r="AL987" s="1">
        <v>0</v>
      </c>
      <c r="AM987" s="1">
        <v>0</v>
      </c>
      <c r="AN987" s="1">
        <v>0</v>
      </c>
      <c r="AO987" s="1">
        <v>1</v>
      </c>
      <c r="AP987" s="1">
        <v>0</v>
      </c>
      <c r="AQ987" s="1">
        <v>0</v>
      </c>
      <c r="AR987" s="1">
        <v>0</v>
      </c>
      <c r="AS987" s="1">
        <v>0</v>
      </c>
      <c r="AT987" s="1">
        <v>9</v>
      </c>
      <c r="AU987" s="1">
        <v>15</v>
      </c>
      <c r="AV987" s="1">
        <v>24683</v>
      </c>
    </row>
    <row r="988" spans="1:48" s="1" customFormat="1" x14ac:dyDescent="0.25">
      <c r="A988" s="1" t="str" cm="1">
        <f t="array" ref="A988">_xlfn.IFS(AG988&gt;=70,"70 and Older",AND(AG988&gt;=60,AG988&lt;70),"60-69",AND(AG988&gt;=50,AG988&lt;60),"50-59",AND(AG988&gt;=40,AG988&lt;50),"40-49",AND(AG988&gt;=30,AG988&lt;40),"30-39",AND(AG988&gt;=20,AG988&lt;30),"20-29")</f>
        <v>30-39</v>
      </c>
      <c r="B988" s="1" t="str" cm="1">
        <f t="array" ref="B988">_xlfn.IFS(AO988=1,$AO$1,AP988=1,$AP$1,AQ988=1,$AQ$1,AR988=1,$AR$1,AS988=1,$AS$1)</f>
        <v>Master</v>
      </c>
      <c r="C988" s="1" t="str" cm="1">
        <f t="array" ref="C988">_xlfn.IFS(AJ988=1,$AJ$1,AK988=1,$AK$1,AL988=1,$AL$1,AM988=1,$AM$1,AN988=1,$AN$1)</f>
        <v>Single</v>
      </c>
      <c r="D988" s="1">
        <v>0</v>
      </c>
      <c r="E988" s="1">
        <v>1</v>
      </c>
      <c r="F988" s="1" t="str" cm="1">
        <f t="array" ref="F988">_xlfn.IFS(AV988&lt;43783,"1.Low Income",AND(AV988&gt;=43783,AV988&lt;=64856),"2.Mid Income",AV988&gt;64856,"3.High Income")</f>
        <v>2.Mid Income</v>
      </c>
      <c r="G988" s="1" t="str" cm="1">
        <f t="array" ref="G988">_xlfn.IFS(AU988&lt;=30,"&lt;1 month",AND(AU988&gt;30,AU988&lt;=60),"1-2months",AU988&gt;60,"2months +")</f>
        <v>2months +</v>
      </c>
      <c r="H988" s="1" t="str" cm="1">
        <f t="array" ref="H988">_xlfn.IFS(AT988&lt;5,"&lt;5times",AND(AT988&gt;=5,AT988&lt;=10),"05-10times",AND(AT988&gt;=11,AT988&lt;=15),"11-15times",AT988&gt;=16,"16times or more")</f>
        <v>05-10times</v>
      </c>
      <c r="I988" s="1" t="s">
        <v>99</v>
      </c>
      <c r="J988" s="1" t="str">
        <f t="shared" si="31"/>
        <v>6-7 years</v>
      </c>
      <c r="K988" s="2">
        <v>952</v>
      </c>
      <c r="L988" s="2">
        <v>12</v>
      </c>
      <c r="M988" s="2">
        <v>180</v>
      </c>
      <c r="N988" s="2">
        <v>47</v>
      </c>
      <c r="O988" s="2">
        <v>12</v>
      </c>
      <c r="P988" s="2">
        <v>12</v>
      </c>
      <c r="Q988" s="8">
        <v>0</v>
      </c>
      <c r="R988" s="8">
        <v>0</v>
      </c>
      <c r="S988" s="8">
        <v>0</v>
      </c>
      <c r="T988" s="8">
        <v>0</v>
      </c>
      <c r="U988" s="8">
        <v>0</v>
      </c>
      <c r="V988" s="8">
        <v>0</v>
      </c>
      <c r="W988" s="6">
        <v>2</v>
      </c>
      <c r="X988" s="6">
        <v>5</v>
      </c>
      <c r="Y988" s="6">
        <v>4</v>
      </c>
      <c r="Z988" s="6">
        <v>9</v>
      </c>
      <c r="AB988" s="1">
        <v>1358</v>
      </c>
      <c r="AC988" s="1">
        <v>1278</v>
      </c>
      <c r="AD988" s="1">
        <v>2</v>
      </c>
      <c r="AE988" s="1">
        <v>3</v>
      </c>
      <c r="AF988" s="1">
        <v>11</v>
      </c>
      <c r="AG988" s="1">
        <v>38</v>
      </c>
      <c r="AH988" s="1">
        <v>2519</v>
      </c>
      <c r="AI988" s="11">
        <f t="shared" si="30"/>
        <v>6.9013698630136986</v>
      </c>
      <c r="AJ988" s="1">
        <v>0</v>
      </c>
      <c r="AK988" s="1">
        <v>0</v>
      </c>
      <c r="AL988" s="1">
        <v>1</v>
      </c>
      <c r="AM988" s="1">
        <v>0</v>
      </c>
      <c r="AN988" s="1">
        <v>0</v>
      </c>
      <c r="AO988" s="1">
        <v>0</v>
      </c>
      <c r="AP988" s="1">
        <v>0</v>
      </c>
      <c r="AQ988" s="1">
        <v>0</v>
      </c>
      <c r="AR988" s="1">
        <v>1</v>
      </c>
      <c r="AS988" s="1">
        <v>0</v>
      </c>
      <c r="AT988" s="1">
        <v>6</v>
      </c>
      <c r="AU988" s="1">
        <v>65</v>
      </c>
      <c r="AV988" s="1">
        <v>49431</v>
      </c>
    </row>
    <row r="989" spans="1:48" s="1" customFormat="1" x14ac:dyDescent="0.25">
      <c r="A989" s="1" t="str" cm="1">
        <f t="array" ref="A989">_xlfn.IFS(AG989&gt;=70,"70 and Older",AND(AG989&gt;=60,AG989&lt;70),"60-69",AND(AG989&gt;=50,AG989&lt;60),"50-59",AND(AG989&gt;=40,AG989&lt;50),"40-49",AND(AG989&gt;=30,AG989&lt;40),"30-39",AND(AG989&gt;=20,AG989&lt;30),"20-29")</f>
        <v>30-39</v>
      </c>
      <c r="B989" s="1" t="str" cm="1">
        <f t="array" ref="B989">_xlfn.IFS(AO989=1,$AO$1,AP989=1,$AP$1,AQ989=1,$AQ$1,AR989=1,$AR$1,AS989=1,$AS$1)</f>
        <v>Graduation</v>
      </c>
      <c r="C989" s="1" t="str" cm="1">
        <f t="array" ref="C989">_xlfn.IFS(AJ989=1,$AJ$1,AK989=1,$AK$1,AL989=1,$AL$1,AM989=1,$AM$1,AN989=1,$AN$1)</f>
        <v>Married</v>
      </c>
      <c r="D989" s="1">
        <v>1</v>
      </c>
      <c r="E989" s="1">
        <v>0</v>
      </c>
      <c r="F989" s="1" t="str" cm="1">
        <f t="array" ref="F989">_xlfn.IFS(AV989&lt;43783,"1.Low Income",AND(AV989&gt;=43783,AV989&lt;=64856),"2.Mid Income",AV989&gt;64856,"3.High Income")</f>
        <v>2.Mid Income</v>
      </c>
      <c r="G989" s="1" t="str" cm="1">
        <f t="array" ref="G989">_xlfn.IFS(AU989&lt;=30,"&lt;1 month",AND(AU989&gt;30,AU989&lt;=60),"1-2months",AU989&gt;60,"2months +")</f>
        <v>1-2months</v>
      </c>
      <c r="H989" s="1" t="str" cm="1">
        <f t="array" ref="H989">_xlfn.IFS(AT989&lt;5,"&lt;5times",AND(AT989&gt;=5,AT989&lt;=10),"05-10times",AND(AT989&gt;=11,AT989&lt;=15),"11-15times",AT989&gt;=16,"16times or more")</f>
        <v>05-10times</v>
      </c>
      <c r="I989" s="1" t="s">
        <v>99</v>
      </c>
      <c r="J989" s="1" t="str">
        <f t="shared" si="31"/>
        <v>6-7 years</v>
      </c>
      <c r="K989" s="2">
        <v>3</v>
      </c>
      <c r="L989" s="2">
        <v>1</v>
      </c>
      <c r="M989" s="2">
        <v>8</v>
      </c>
      <c r="N989" s="2">
        <v>23</v>
      </c>
      <c r="O989" s="2">
        <v>2</v>
      </c>
      <c r="P989" s="2">
        <v>18</v>
      </c>
      <c r="Q989" s="8">
        <v>0</v>
      </c>
      <c r="R989" s="8">
        <v>0</v>
      </c>
      <c r="S989" s="8">
        <v>0</v>
      </c>
      <c r="T989" s="8">
        <v>0</v>
      </c>
      <c r="U989" s="8">
        <v>0</v>
      </c>
      <c r="V989" s="8">
        <v>0</v>
      </c>
      <c r="W989" s="6">
        <v>3</v>
      </c>
      <c r="X989" s="6">
        <v>2</v>
      </c>
      <c r="Y989" s="6">
        <v>1</v>
      </c>
      <c r="Z989" s="6">
        <v>3</v>
      </c>
      <c r="AB989" s="1">
        <v>30</v>
      </c>
      <c r="AC989" s="1">
        <v>26</v>
      </c>
      <c r="AD989" s="1">
        <v>0</v>
      </c>
      <c r="AE989" s="1">
        <v>3</v>
      </c>
      <c r="AF989" s="1">
        <v>11</v>
      </c>
      <c r="AG989" s="1">
        <v>31</v>
      </c>
      <c r="AH989" s="1">
        <v>2519</v>
      </c>
      <c r="AI989" s="11">
        <f t="shared" si="30"/>
        <v>6.9013698630136986</v>
      </c>
      <c r="AJ989" s="1">
        <v>0</v>
      </c>
      <c r="AK989" s="1">
        <v>1</v>
      </c>
      <c r="AL989" s="1">
        <v>0</v>
      </c>
      <c r="AM989" s="1">
        <v>0</v>
      </c>
      <c r="AN989" s="1">
        <v>0</v>
      </c>
      <c r="AO989" s="1">
        <v>0</v>
      </c>
      <c r="AP989" s="1">
        <v>0</v>
      </c>
      <c r="AQ989" s="1">
        <v>1</v>
      </c>
      <c r="AR989" s="1">
        <v>0</v>
      </c>
      <c r="AS989" s="1">
        <v>0</v>
      </c>
      <c r="AT989" s="1">
        <v>6</v>
      </c>
      <c r="AU989" s="1">
        <v>57</v>
      </c>
      <c r="AV989" s="1">
        <v>46904</v>
      </c>
    </row>
    <row r="990" spans="1:48" s="1" customFormat="1" x14ac:dyDescent="0.25">
      <c r="A990" s="1" t="str" cm="1">
        <f t="array" ref="A990">_xlfn.IFS(AG990&gt;=70,"70 and Older",AND(AG990&gt;=60,AG990&lt;70),"60-69",AND(AG990&gt;=50,AG990&lt;60),"50-59",AND(AG990&gt;=40,AG990&lt;50),"40-49",AND(AG990&gt;=30,AG990&lt;40),"30-39",AND(AG990&gt;=20,AG990&lt;30),"20-29")</f>
        <v>30-39</v>
      </c>
      <c r="B990" s="1" t="str" cm="1">
        <f t="array" ref="B990">_xlfn.IFS(AO990=1,$AO$1,AP990=1,$AP$1,AQ990=1,$AQ$1,AR990=1,$AR$1,AS990=1,$AS$1)</f>
        <v>Master</v>
      </c>
      <c r="C990" s="1" t="str" cm="1">
        <f t="array" ref="C990">_xlfn.IFS(AJ990=1,$AJ$1,AK990=1,$AK$1,AL990=1,$AL$1,AM990=1,$AM$1,AN990=1,$AN$1)</f>
        <v>Single</v>
      </c>
      <c r="D990" s="1">
        <v>0</v>
      </c>
      <c r="E990" s="1">
        <v>1</v>
      </c>
      <c r="F990" s="1" t="str" cm="1">
        <f t="array" ref="F990">_xlfn.IFS(AV990&lt;43783,"1.Low Income",AND(AV990&gt;=43783,AV990&lt;=64856),"2.Mid Income",AV990&gt;64856,"3.High Income")</f>
        <v>2.Mid Income</v>
      </c>
      <c r="G990" s="1" t="str" cm="1">
        <f t="array" ref="G990">_xlfn.IFS(AU990&lt;=30,"&lt;1 month",AND(AU990&gt;30,AU990&lt;=60),"1-2months",AU990&gt;60,"2months +")</f>
        <v>1-2months</v>
      </c>
      <c r="H990" s="1" t="str" cm="1">
        <f t="array" ref="H990">_xlfn.IFS(AT990&lt;5,"&lt;5times",AND(AT990&gt;=5,AT990&lt;=10),"05-10times",AND(AT990&gt;=11,AT990&lt;=15),"11-15times",AT990&gt;=16,"16times or more")</f>
        <v>05-10times</v>
      </c>
      <c r="I990" s="1" t="s">
        <v>99</v>
      </c>
      <c r="J990" s="1" t="str">
        <f t="shared" si="31"/>
        <v>6-7 years</v>
      </c>
      <c r="K990" s="2">
        <v>925</v>
      </c>
      <c r="L990" s="2">
        <v>64</v>
      </c>
      <c r="M990" s="2">
        <v>179</v>
      </c>
      <c r="N990" s="2">
        <v>133</v>
      </c>
      <c r="O990" s="2">
        <v>12</v>
      </c>
      <c r="P990" s="2">
        <v>77</v>
      </c>
      <c r="Q990" s="8">
        <v>0</v>
      </c>
      <c r="R990" s="8">
        <v>0</v>
      </c>
      <c r="S990" s="8">
        <v>0</v>
      </c>
      <c r="T990" s="8">
        <v>0</v>
      </c>
      <c r="U990" s="8">
        <v>0</v>
      </c>
      <c r="V990" s="8">
        <v>0</v>
      </c>
      <c r="W990" s="6">
        <v>2</v>
      </c>
      <c r="X990" s="6">
        <v>9</v>
      </c>
      <c r="Y990" s="6">
        <v>4</v>
      </c>
      <c r="Z990" s="6">
        <v>6</v>
      </c>
      <c r="AB990" s="1">
        <v>1358</v>
      </c>
      <c r="AC990" s="1">
        <v>1278</v>
      </c>
      <c r="AD990" s="1">
        <v>2</v>
      </c>
      <c r="AE990" s="1">
        <v>3</v>
      </c>
      <c r="AF990" s="1">
        <v>11</v>
      </c>
      <c r="AG990" s="1">
        <v>38</v>
      </c>
      <c r="AH990" s="1">
        <v>2519</v>
      </c>
      <c r="AI990" s="11">
        <f t="shared" si="30"/>
        <v>6.9013698630136986</v>
      </c>
      <c r="AJ990" s="1">
        <v>0</v>
      </c>
      <c r="AK990" s="1">
        <v>0</v>
      </c>
      <c r="AL990" s="1">
        <v>1</v>
      </c>
      <c r="AM990" s="1">
        <v>0</v>
      </c>
      <c r="AN990" s="1">
        <v>0</v>
      </c>
      <c r="AO990" s="1">
        <v>0</v>
      </c>
      <c r="AP990" s="1">
        <v>0</v>
      </c>
      <c r="AQ990" s="1">
        <v>0</v>
      </c>
      <c r="AR990" s="1">
        <v>1</v>
      </c>
      <c r="AS990" s="1">
        <v>0</v>
      </c>
      <c r="AT990" s="1">
        <v>7</v>
      </c>
      <c r="AU990" s="1">
        <v>42</v>
      </c>
      <c r="AV990" s="1">
        <v>44010</v>
      </c>
    </row>
    <row r="991" spans="1:48" s="1" customFormat="1" x14ac:dyDescent="0.25">
      <c r="A991" s="1" t="str" cm="1">
        <f t="array" ref="A991">_xlfn.IFS(AG991&gt;=70,"70 and Older",AND(AG991&gt;=60,AG991&lt;70),"60-69",AND(AG991&gt;=50,AG991&lt;60),"50-59",AND(AG991&gt;=40,AG991&lt;50),"40-49",AND(AG991&gt;=30,AG991&lt;40),"30-39",AND(AG991&gt;=20,AG991&lt;30),"20-29")</f>
        <v>30-39</v>
      </c>
      <c r="B991" s="1" t="str" cm="1">
        <f t="array" ref="B991">_xlfn.IFS(AO991=1,$AO$1,AP991=1,$AP$1,AQ991=1,$AQ$1,AR991=1,$AR$1,AS991=1,$AS$1)</f>
        <v>2nd Cycle</v>
      </c>
      <c r="C991" s="1" t="str" cm="1">
        <f t="array" ref="C991">_xlfn.IFS(AJ991=1,$AJ$1,AK991=1,$AK$1,AL991=1,$AL$1,AM991=1,$AM$1,AN991=1,$AN$1)</f>
        <v>Together</v>
      </c>
      <c r="D991" s="1">
        <v>1</v>
      </c>
      <c r="E991" s="1">
        <v>0</v>
      </c>
      <c r="F991" s="1" t="str" cm="1">
        <f t="array" ref="F991">_xlfn.IFS(AV991&lt;43783,"1.Low Income",AND(AV991&gt;=43783,AV991&lt;=64856),"2.Mid Income",AV991&gt;64856,"3.High Income")</f>
        <v>1.Low Income</v>
      </c>
      <c r="G991" s="1" t="str" cm="1">
        <f t="array" ref="G991">_xlfn.IFS(AU991&lt;=30,"&lt;1 month",AND(AU991&gt;30,AU991&lt;=60),"1-2months",AU991&gt;60,"2months +")</f>
        <v>2months +</v>
      </c>
      <c r="H991" s="1" t="str" cm="1">
        <f t="array" ref="H991">_xlfn.IFS(AT991&lt;5,"&lt;5times",AND(AT991&gt;=5,AT991&lt;=10),"05-10times",AND(AT991&gt;=11,AT991&lt;=15),"11-15times",AT991&gt;=16,"16times or more")</f>
        <v>05-10times</v>
      </c>
      <c r="I991" s="1" t="s">
        <v>99</v>
      </c>
      <c r="J991" s="1" t="str">
        <f t="shared" si="31"/>
        <v>6-7 years</v>
      </c>
      <c r="K991" s="2">
        <v>8</v>
      </c>
      <c r="L991" s="2">
        <v>3</v>
      </c>
      <c r="M991" s="2">
        <v>19</v>
      </c>
      <c r="N991" s="2">
        <v>0</v>
      </c>
      <c r="O991" s="2">
        <v>2</v>
      </c>
      <c r="P991" s="2">
        <v>3</v>
      </c>
      <c r="Q991" s="8">
        <v>0</v>
      </c>
      <c r="R991" s="8">
        <v>0</v>
      </c>
      <c r="S991" s="8">
        <v>0</v>
      </c>
      <c r="T991" s="8">
        <v>0</v>
      </c>
      <c r="U991" s="8">
        <v>0</v>
      </c>
      <c r="V991" s="8">
        <v>0</v>
      </c>
      <c r="W991" s="6">
        <v>2</v>
      </c>
      <c r="X991" s="6">
        <v>2</v>
      </c>
      <c r="Y991" s="6">
        <v>0</v>
      </c>
      <c r="Z991" s="6">
        <v>3</v>
      </c>
      <c r="AB991" s="1">
        <v>40</v>
      </c>
      <c r="AC991" s="1">
        <v>28</v>
      </c>
      <c r="AD991" s="1">
        <v>1</v>
      </c>
      <c r="AE991" s="1">
        <v>3</v>
      </c>
      <c r="AF991" s="1">
        <v>11</v>
      </c>
      <c r="AG991" s="1">
        <v>36</v>
      </c>
      <c r="AH991" s="1">
        <v>2519</v>
      </c>
      <c r="AI991" s="11">
        <f t="shared" si="30"/>
        <v>6.9013698630136986</v>
      </c>
      <c r="AJ991" s="1">
        <v>0</v>
      </c>
      <c r="AK991" s="1">
        <v>0</v>
      </c>
      <c r="AL991" s="1">
        <v>0</v>
      </c>
      <c r="AM991" s="1">
        <v>1</v>
      </c>
      <c r="AN991" s="1">
        <v>0</v>
      </c>
      <c r="AO991" s="1">
        <v>1</v>
      </c>
      <c r="AP991" s="1">
        <v>0</v>
      </c>
      <c r="AQ991" s="1">
        <v>0</v>
      </c>
      <c r="AR991" s="1">
        <v>0</v>
      </c>
      <c r="AS991" s="1">
        <v>0</v>
      </c>
      <c r="AT991" s="1">
        <v>7</v>
      </c>
      <c r="AU991" s="1">
        <v>63</v>
      </c>
      <c r="AV991" s="1">
        <v>36732</v>
      </c>
    </row>
    <row r="992" spans="1:48" s="1" customFormat="1" x14ac:dyDescent="0.25">
      <c r="A992" s="1" t="str" cm="1">
        <f t="array" ref="A992">_xlfn.IFS(AG992&gt;=70,"70 and Older",AND(AG992&gt;=60,AG992&lt;70),"60-69",AND(AG992&gt;=50,AG992&lt;60),"50-59",AND(AG992&gt;=40,AG992&lt;50),"40-49",AND(AG992&gt;=30,AG992&lt;40),"30-39",AND(AG992&gt;=20,AG992&lt;30),"20-29")</f>
        <v>30-39</v>
      </c>
      <c r="B992" s="1" t="str" cm="1">
        <f t="array" ref="B992">_xlfn.IFS(AO992=1,$AO$1,AP992=1,$AP$1,AQ992=1,$AQ$1,AR992=1,$AR$1,AS992=1,$AS$1)</f>
        <v>Graduation</v>
      </c>
      <c r="C992" s="1" t="str" cm="1">
        <f t="array" ref="C992">_xlfn.IFS(AJ992=1,$AJ$1,AK992=1,$AK$1,AL992=1,$AL$1,AM992=1,$AM$1,AN992=1,$AN$1)</f>
        <v>Married</v>
      </c>
      <c r="D992" s="1">
        <v>1</v>
      </c>
      <c r="E992" s="1">
        <v>0</v>
      </c>
      <c r="F992" s="1" t="str" cm="1">
        <f t="array" ref="F992">_xlfn.IFS(AV992&lt;43783,"1.Low Income",AND(AV992&gt;=43783,AV992&lt;=64856),"2.Mid Income",AV992&gt;64856,"3.High Income")</f>
        <v>1.Low Income</v>
      </c>
      <c r="G992" s="1" t="str" cm="1">
        <f t="array" ref="G992">_xlfn.IFS(AU992&lt;=30,"&lt;1 month",AND(AU992&gt;30,AU992&lt;=60),"1-2months",AU992&gt;60,"2months +")</f>
        <v>2months +</v>
      </c>
      <c r="H992" s="1" t="str" cm="1">
        <f t="array" ref="H992">_xlfn.IFS(AT992&lt;5,"&lt;5times",AND(AT992&gt;=5,AT992&lt;=10),"05-10times",AND(AT992&gt;=11,AT992&lt;=15),"11-15times",AT992&gt;=16,"16times or more")</f>
        <v>05-10times</v>
      </c>
      <c r="I992" s="1" t="s">
        <v>99</v>
      </c>
      <c r="J992" s="1" t="str">
        <f t="shared" si="31"/>
        <v>6-7 years</v>
      </c>
      <c r="K992" s="2">
        <v>4</v>
      </c>
      <c r="L992" s="2">
        <v>12</v>
      </c>
      <c r="M992" s="2">
        <v>11</v>
      </c>
      <c r="N992" s="2">
        <v>3</v>
      </c>
      <c r="O992" s="2">
        <v>13</v>
      </c>
      <c r="P992" s="2">
        <v>15</v>
      </c>
      <c r="Q992" s="8">
        <v>0</v>
      </c>
      <c r="R992" s="8">
        <v>0</v>
      </c>
      <c r="S992" s="8">
        <v>0</v>
      </c>
      <c r="T992" s="8">
        <v>0</v>
      </c>
      <c r="U992" s="8">
        <v>0</v>
      </c>
      <c r="V992" s="8">
        <v>0</v>
      </c>
      <c r="W992" s="6">
        <v>2</v>
      </c>
      <c r="X992" s="6">
        <v>2</v>
      </c>
      <c r="Y992" s="6">
        <v>0</v>
      </c>
      <c r="Z992" s="6">
        <v>3</v>
      </c>
      <c r="AB992" s="1">
        <v>30</v>
      </c>
      <c r="AC992" s="1">
        <v>26</v>
      </c>
      <c r="AD992" s="1">
        <v>0</v>
      </c>
      <c r="AE992" s="1">
        <v>3</v>
      </c>
      <c r="AF992" s="1">
        <v>11</v>
      </c>
      <c r="AG992" s="1">
        <v>31</v>
      </c>
      <c r="AH992" s="1">
        <v>2519</v>
      </c>
      <c r="AI992" s="11">
        <f t="shared" si="30"/>
        <v>6.9013698630136986</v>
      </c>
      <c r="AJ992" s="1">
        <v>0</v>
      </c>
      <c r="AK992" s="1">
        <v>1</v>
      </c>
      <c r="AL992" s="1">
        <v>0</v>
      </c>
      <c r="AM992" s="1">
        <v>0</v>
      </c>
      <c r="AN992" s="1">
        <v>0</v>
      </c>
      <c r="AO992" s="1">
        <v>0</v>
      </c>
      <c r="AP992" s="1">
        <v>0</v>
      </c>
      <c r="AQ992" s="1">
        <v>1</v>
      </c>
      <c r="AR992" s="1">
        <v>0</v>
      </c>
      <c r="AS992" s="1">
        <v>0</v>
      </c>
      <c r="AT992" s="1">
        <v>9</v>
      </c>
      <c r="AU992" s="1">
        <v>71</v>
      </c>
      <c r="AV992" s="1">
        <v>25959</v>
      </c>
    </row>
    <row r="993" spans="1:48" s="1" customFormat="1" x14ac:dyDescent="0.25">
      <c r="A993" s="1" t="str" cm="1">
        <f t="array" ref="A993">_xlfn.IFS(AG993&gt;=70,"70 and Older",AND(AG993&gt;=60,AG993&lt;70),"60-69",AND(AG993&gt;=50,AG993&lt;60),"50-59",AND(AG993&gt;=40,AG993&lt;50),"40-49",AND(AG993&gt;=30,AG993&lt;40),"30-39",AND(AG993&gt;=20,AG993&lt;30),"20-29")</f>
        <v>50-59</v>
      </c>
      <c r="B993" s="1" t="str" cm="1">
        <f t="array" ref="B993">_xlfn.IFS(AO993=1,$AO$1,AP993=1,$AP$1,AQ993=1,$AQ$1,AR993=1,$AR$1,AS993=1,$AS$1)</f>
        <v>2nd Cycle</v>
      </c>
      <c r="C993" s="1" t="str" cm="1">
        <f t="array" ref="C993">_xlfn.IFS(AJ993=1,$AJ$1,AK993=1,$AK$1,AL993=1,$AL$1,AM993=1,$AM$1,AN993=1,$AN$1)</f>
        <v>Married</v>
      </c>
      <c r="D993" s="1">
        <v>0</v>
      </c>
      <c r="E993" s="1">
        <v>1</v>
      </c>
      <c r="F993" s="1" t="str" cm="1">
        <f t="array" ref="F993">_xlfn.IFS(AV993&lt;43783,"1.Low Income",AND(AV993&gt;=43783,AV993&lt;=64856),"2.Mid Income",AV993&gt;64856,"3.High Income")</f>
        <v>2.Mid Income</v>
      </c>
      <c r="G993" s="1" t="str" cm="1">
        <f t="array" ref="G993">_xlfn.IFS(AU993&lt;=30,"&lt;1 month",AND(AU993&gt;30,AU993&lt;=60),"1-2months",AU993&gt;60,"2months +")</f>
        <v>&lt;1 month</v>
      </c>
      <c r="H993" s="1" t="str" cm="1">
        <f t="array" ref="H993">_xlfn.IFS(AT993&lt;5,"&lt;5times",AND(AT993&gt;=5,AT993&lt;=10),"05-10times",AND(AT993&gt;=11,AT993&lt;=15),"11-15times",AT993&gt;=16,"16times or more")</f>
        <v>05-10times</v>
      </c>
      <c r="I993" s="1" t="s">
        <v>99</v>
      </c>
      <c r="J993" s="1" t="str">
        <f t="shared" si="31"/>
        <v>6-7 years</v>
      </c>
      <c r="K993" s="2">
        <v>138</v>
      </c>
      <c r="L993" s="2">
        <v>33</v>
      </c>
      <c r="M993" s="2">
        <v>87</v>
      </c>
      <c r="N993" s="2">
        <v>28</v>
      </c>
      <c r="O993" s="2">
        <v>24</v>
      </c>
      <c r="P993" s="2">
        <v>12</v>
      </c>
      <c r="Q993" s="8">
        <v>0</v>
      </c>
      <c r="R993" s="8">
        <v>0</v>
      </c>
      <c r="S993" s="8">
        <v>0</v>
      </c>
      <c r="T993" s="8">
        <v>0</v>
      </c>
      <c r="U993" s="8">
        <v>0</v>
      </c>
      <c r="V993" s="8">
        <v>0</v>
      </c>
      <c r="W993" s="6">
        <v>4</v>
      </c>
      <c r="X993" s="6">
        <v>3</v>
      </c>
      <c r="Y993" s="6">
        <v>2</v>
      </c>
      <c r="Z993" s="6">
        <v>7</v>
      </c>
      <c r="AB993" s="1">
        <v>67</v>
      </c>
      <c r="AC993" s="1">
        <v>59</v>
      </c>
      <c r="AD993" s="1">
        <v>0</v>
      </c>
      <c r="AE993" s="1">
        <v>3</v>
      </c>
      <c r="AF993" s="1">
        <v>11</v>
      </c>
      <c r="AG993" s="1">
        <v>52</v>
      </c>
      <c r="AH993" s="1">
        <v>2518</v>
      </c>
      <c r="AI993" s="11">
        <f t="shared" si="30"/>
        <v>6.8986301369863012</v>
      </c>
      <c r="AJ993" s="1">
        <v>0</v>
      </c>
      <c r="AK993" s="1">
        <v>1</v>
      </c>
      <c r="AL993" s="1">
        <v>0</v>
      </c>
      <c r="AM993" s="1">
        <v>0</v>
      </c>
      <c r="AN993" s="1">
        <v>0</v>
      </c>
      <c r="AO993" s="1">
        <v>1</v>
      </c>
      <c r="AP993" s="1">
        <v>0</v>
      </c>
      <c r="AQ993" s="1">
        <v>0</v>
      </c>
      <c r="AR993" s="1">
        <v>0</v>
      </c>
      <c r="AS993" s="1">
        <v>0</v>
      </c>
      <c r="AT993" s="1">
        <v>6</v>
      </c>
      <c r="AU993" s="1">
        <v>2</v>
      </c>
      <c r="AV993" s="1">
        <v>47352</v>
      </c>
    </row>
    <row r="994" spans="1:48" s="1" customFormat="1" x14ac:dyDescent="0.25">
      <c r="A994" s="1" t="str" cm="1">
        <f t="array" ref="A994">_xlfn.IFS(AG994&gt;=70,"70 and Older",AND(AG994&gt;=60,AG994&lt;70),"60-69",AND(AG994&gt;=50,AG994&lt;60),"50-59",AND(AG994&gt;=40,AG994&lt;50),"40-49",AND(AG994&gt;=30,AG994&lt;40),"30-39",AND(AG994&gt;=20,AG994&lt;30),"20-29")</f>
        <v>60-69</v>
      </c>
      <c r="B994" s="1" t="str" cm="1">
        <f t="array" ref="B994">_xlfn.IFS(AO994=1,$AO$1,AP994=1,$AP$1,AQ994=1,$AQ$1,AR994=1,$AR$1,AS994=1,$AS$1)</f>
        <v>Graduation</v>
      </c>
      <c r="C994" s="1" t="str" cm="1">
        <f t="array" ref="C994">_xlfn.IFS(AJ994=1,$AJ$1,AK994=1,$AK$1,AL994=1,$AL$1,AM994=1,$AM$1,AN994=1,$AN$1)</f>
        <v>Married</v>
      </c>
      <c r="D994" s="1">
        <v>0</v>
      </c>
      <c r="E994" s="1">
        <v>1</v>
      </c>
      <c r="F994" s="1" t="str" cm="1">
        <f t="array" ref="F994">_xlfn.IFS(AV994&lt;43783,"1.Low Income",AND(AV994&gt;=43783,AV994&lt;=64856),"2.Mid Income",AV994&gt;64856,"3.High Income")</f>
        <v>1.Low Income</v>
      </c>
      <c r="G994" s="1" t="str" cm="1">
        <f t="array" ref="G994">_xlfn.IFS(AU994&lt;=30,"&lt;1 month",AND(AU994&gt;30,AU994&lt;=60),"1-2months",AU994&gt;60,"2months +")</f>
        <v>1-2months</v>
      </c>
      <c r="H994" s="1" t="str" cm="1">
        <f t="array" ref="H994">_xlfn.IFS(AT994&lt;5,"&lt;5times",AND(AT994&gt;=5,AT994&lt;=10),"05-10times",AND(AT994&gt;=11,AT994&lt;=15),"11-15times",AT994&gt;=16,"16times or more")</f>
        <v>05-10times</v>
      </c>
      <c r="I994" s="1" t="s">
        <v>99</v>
      </c>
      <c r="J994" s="1" t="str">
        <f t="shared" si="31"/>
        <v>6-7 years</v>
      </c>
      <c r="K994" s="2">
        <v>771</v>
      </c>
      <c r="L994" s="2">
        <v>51</v>
      </c>
      <c r="M994" s="2">
        <v>154</v>
      </c>
      <c r="N994" s="2">
        <v>54</v>
      </c>
      <c r="O994" s="2">
        <v>10</v>
      </c>
      <c r="P994" s="2">
        <v>154</v>
      </c>
      <c r="Q994" s="8">
        <v>0</v>
      </c>
      <c r="R994" s="8">
        <v>0</v>
      </c>
      <c r="S994" s="8">
        <v>0</v>
      </c>
      <c r="T994" s="8">
        <v>0</v>
      </c>
      <c r="U994" s="8">
        <v>0</v>
      </c>
      <c r="V994" s="8">
        <v>0</v>
      </c>
      <c r="W994" s="6">
        <v>7</v>
      </c>
      <c r="X994" s="6">
        <v>11</v>
      </c>
      <c r="Y994" s="6">
        <v>2</v>
      </c>
      <c r="Z994" s="6">
        <v>12</v>
      </c>
      <c r="AB994" s="1">
        <v>1157</v>
      </c>
      <c r="AC994" s="1">
        <v>1031</v>
      </c>
      <c r="AD994" s="1">
        <v>0</v>
      </c>
      <c r="AE994" s="1">
        <v>3</v>
      </c>
      <c r="AF994" s="1">
        <v>11</v>
      </c>
      <c r="AG994" s="1">
        <v>63</v>
      </c>
      <c r="AH994" s="1">
        <v>2518</v>
      </c>
      <c r="AI994" s="11">
        <f t="shared" si="30"/>
        <v>6.8986301369863012</v>
      </c>
      <c r="AJ994" s="1">
        <v>0</v>
      </c>
      <c r="AK994" s="1">
        <v>1</v>
      </c>
      <c r="AL994" s="1">
        <v>0</v>
      </c>
      <c r="AM994" s="1">
        <v>0</v>
      </c>
      <c r="AN994" s="1">
        <v>0</v>
      </c>
      <c r="AO994" s="1">
        <v>0</v>
      </c>
      <c r="AP994" s="1">
        <v>0</v>
      </c>
      <c r="AQ994" s="1">
        <v>1</v>
      </c>
      <c r="AR994" s="1">
        <v>0</v>
      </c>
      <c r="AS994" s="1">
        <v>0</v>
      </c>
      <c r="AT994" s="1">
        <v>7</v>
      </c>
      <c r="AU994" s="1">
        <v>46</v>
      </c>
      <c r="AV994" s="1">
        <v>38853</v>
      </c>
    </row>
    <row r="995" spans="1:48" s="1" customFormat="1" x14ac:dyDescent="0.25">
      <c r="A995" s="1" t="str" cm="1">
        <f t="array" ref="A995">_xlfn.IFS(AG995&gt;=70,"70 and Older",AND(AG995&gt;=60,AG995&lt;70),"60-69",AND(AG995&gt;=50,AG995&lt;60),"50-59",AND(AG995&gt;=40,AG995&lt;50),"40-49",AND(AG995&gt;=30,AG995&lt;40),"30-39",AND(AG995&gt;=20,AG995&lt;30),"20-29")</f>
        <v>40-49</v>
      </c>
      <c r="B995" s="1" t="str" cm="1">
        <f t="array" ref="B995">_xlfn.IFS(AO995=1,$AO$1,AP995=1,$AP$1,AQ995=1,$AQ$1,AR995=1,$AR$1,AS995=1,$AS$1)</f>
        <v>Master</v>
      </c>
      <c r="C995" s="1" t="str" cm="1">
        <f t="array" ref="C995">_xlfn.IFS(AJ995=1,$AJ$1,AK995=1,$AK$1,AL995=1,$AL$1,AM995=1,$AM$1,AN995=1,$AN$1)</f>
        <v>Married</v>
      </c>
      <c r="D995" s="1">
        <v>1</v>
      </c>
      <c r="E995" s="1">
        <v>0</v>
      </c>
      <c r="F995" s="1" t="str" cm="1">
        <f t="array" ref="F995">_xlfn.IFS(AV995&lt;43783,"1.Low Income",AND(AV995&gt;=43783,AV995&lt;=64856),"2.Mid Income",AV995&gt;64856,"3.High Income")</f>
        <v>1.Low Income</v>
      </c>
      <c r="G995" s="1" t="str" cm="1">
        <f t="array" ref="G995">_xlfn.IFS(AU995&lt;=30,"&lt;1 month",AND(AU995&gt;30,AU995&lt;=60),"1-2months",AU995&gt;60,"2months +")</f>
        <v>2months +</v>
      </c>
      <c r="H995" s="1" t="str" cm="1">
        <f t="array" ref="H995">_xlfn.IFS(AT995&lt;5,"&lt;5times",AND(AT995&gt;=5,AT995&lt;=10),"05-10times",AND(AT995&gt;=11,AT995&lt;=15),"11-15times",AT995&gt;=16,"16times or more")</f>
        <v>05-10times</v>
      </c>
      <c r="I995" s="1" t="s">
        <v>99</v>
      </c>
      <c r="J995" s="1" t="str">
        <f t="shared" si="31"/>
        <v>6-7 years</v>
      </c>
      <c r="K995" s="2">
        <v>1</v>
      </c>
      <c r="L995" s="2">
        <v>5</v>
      </c>
      <c r="M995" s="2">
        <v>8</v>
      </c>
      <c r="N995" s="2">
        <v>4</v>
      </c>
      <c r="O995" s="2">
        <v>8</v>
      </c>
      <c r="P995" s="2">
        <v>20</v>
      </c>
      <c r="Q995" s="8">
        <v>0</v>
      </c>
      <c r="R995" s="8">
        <v>0</v>
      </c>
      <c r="S995" s="8">
        <v>0</v>
      </c>
      <c r="T995" s="8">
        <v>0</v>
      </c>
      <c r="U995" s="8">
        <v>0</v>
      </c>
      <c r="V995" s="8">
        <v>0</v>
      </c>
      <c r="W995" s="6">
        <v>2</v>
      </c>
      <c r="X995" s="6">
        <v>2</v>
      </c>
      <c r="Y995" s="6">
        <v>1</v>
      </c>
      <c r="Z995" s="6">
        <v>2</v>
      </c>
      <c r="AB995" s="1">
        <v>18</v>
      </c>
      <c r="AC995" s="1">
        <v>10</v>
      </c>
      <c r="AD995" s="1">
        <v>0</v>
      </c>
      <c r="AE995" s="1">
        <v>3</v>
      </c>
      <c r="AF995" s="1">
        <v>11</v>
      </c>
      <c r="AG995" s="1">
        <v>43</v>
      </c>
      <c r="AH995" s="1">
        <v>2518</v>
      </c>
      <c r="AI995" s="11">
        <f t="shared" si="30"/>
        <v>6.8986301369863012</v>
      </c>
      <c r="AJ995" s="1">
        <v>0</v>
      </c>
      <c r="AK995" s="1">
        <v>1</v>
      </c>
      <c r="AL995" s="1">
        <v>0</v>
      </c>
      <c r="AM995" s="1">
        <v>0</v>
      </c>
      <c r="AN995" s="1">
        <v>0</v>
      </c>
      <c r="AO995" s="1">
        <v>0</v>
      </c>
      <c r="AP995" s="1">
        <v>0</v>
      </c>
      <c r="AQ995" s="1">
        <v>0</v>
      </c>
      <c r="AR995" s="1">
        <v>1</v>
      </c>
      <c r="AS995" s="1">
        <v>0</v>
      </c>
      <c r="AT995" s="1">
        <v>7</v>
      </c>
      <c r="AU995" s="1">
        <v>86</v>
      </c>
      <c r="AV995" s="1">
        <v>36130</v>
      </c>
    </row>
    <row r="996" spans="1:48" s="1" customFormat="1" x14ac:dyDescent="0.25">
      <c r="A996" s="1" t="str" cm="1">
        <f t="array" ref="A996">_xlfn.IFS(AG996&gt;=70,"70 and Older",AND(AG996&gt;=60,AG996&lt;70),"60-69",AND(AG996&gt;=50,AG996&lt;60),"50-59",AND(AG996&gt;=40,AG996&lt;50),"40-49",AND(AG996&gt;=30,AG996&lt;40),"30-39",AND(AG996&gt;=20,AG996&lt;30),"20-29")</f>
        <v>50-59</v>
      </c>
      <c r="B996" s="1" t="str" cm="1">
        <f t="array" ref="B996">_xlfn.IFS(AO996=1,$AO$1,AP996=1,$AP$1,AQ996=1,$AQ$1,AR996=1,$AR$1,AS996=1,$AS$1)</f>
        <v>Graduation</v>
      </c>
      <c r="C996" s="1" t="str" cm="1">
        <f t="array" ref="C996">_xlfn.IFS(AJ996=1,$AJ$1,AK996=1,$AK$1,AL996=1,$AL$1,AM996=1,$AM$1,AN996=1,$AN$1)</f>
        <v>Married</v>
      </c>
      <c r="D996" s="1">
        <v>1</v>
      </c>
      <c r="E996" s="1">
        <v>1</v>
      </c>
      <c r="F996" s="1" t="str" cm="1">
        <f t="array" ref="F996">_xlfn.IFS(AV996&lt;43783,"1.Low Income",AND(AV996&gt;=43783,AV996&lt;=64856),"2.Mid Income",AV996&gt;64856,"3.High Income")</f>
        <v>1.Low Income</v>
      </c>
      <c r="G996" s="1" t="str" cm="1">
        <f t="array" ref="G996">_xlfn.IFS(AU996&lt;=30,"&lt;1 month",AND(AU996&gt;30,AU996&lt;=60),"1-2months",AU996&gt;60,"2months +")</f>
        <v>2months +</v>
      </c>
      <c r="H996" s="1" t="str" cm="1">
        <f t="array" ref="H996">_xlfn.IFS(AT996&lt;5,"&lt;5times",AND(AT996&gt;=5,AT996&lt;=10),"05-10times",AND(AT996&gt;=11,AT996&lt;=15),"11-15times",AT996&gt;=16,"16times or more")</f>
        <v>05-10times</v>
      </c>
      <c r="I996" s="1" t="s">
        <v>99</v>
      </c>
      <c r="J996" s="1" t="str">
        <f t="shared" si="31"/>
        <v>6-7 years</v>
      </c>
      <c r="K996" s="2">
        <v>29</v>
      </c>
      <c r="L996" s="2">
        <v>0</v>
      </c>
      <c r="M996" s="2">
        <v>2</v>
      </c>
      <c r="N996" s="2">
        <v>0</v>
      </c>
      <c r="O996" s="2">
        <v>0</v>
      </c>
      <c r="P996" s="2">
        <v>1</v>
      </c>
      <c r="Q996" s="8">
        <v>0</v>
      </c>
      <c r="R996" s="8">
        <v>0</v>
      </c>
      <c r="S996" s="8">
        <v>0</v>
      </c>
      <c r="T996" s="8">
        <v>0</v>
      </c>
      <c r="U996" s="8">
        <v>0</v>
      </c>
      <c r="V996" s="8">
        <v>0</v>
      </c>
      <c r="W996" s="6">
        <v>1</v>
      </c>
      <c r="X996" s="6">
        <v>1</v>
      </c>
      <c r="Y996" s="6">
        <v>0</v>
      </c>
      <c r="Z996" s="6">
        <v>3</v>
      </c>
      <c r="AB996" s="1">
        <v>665</v>
      </c>
      <c r="AC996" s="1">
        <v>639</v>
      </c>
      <c r="AD996" s="1">
        <v>1</v>
      </c>
      <c r="AE996" s="1">
        <v>3</v>
      </c>
      <c r="AF996" s="1">
        <v>11</v>
      </c>
      <c r="AG996" s="1">
        <v>54</v>
      </c>
      <c r="AH996" s="1">
        <v>2518</v>
      </c>
      <c r="AI996" s="11">
        <f t="shared" si="30"/>
        <v>6.8986301369863012</v>
      </c>
      <c r="AJ996" s="1">
        <v>0</v>
      </c>
      <c r="AK996" s="1">
        <v>1</v>
      </c>
      <c r="AL996" s="1">
        <v>0</v>
      </c>
      <c r="AM996" s="1">
        <v>0</v>
      </c>
      <c r="AN996" s="1">
        <v>0</v>
      </c>
      <c r="AO996" s="1">
        <v>0</v>
      </c>
      <c r="AP996" s="1">
        <v>0</v>
      </c>
      <c r="AQ996" s="1">
        <v>1</v>
      </c>
      <c r="AR996" s="1">
        <v>0</v>
      </c>
      <c r="AS996" s="1">
        <v>0</v>
      </c>
      <c r="AT996" s="1">
        <v>8</v>
      </c>
      <c r="AU996" s="1">
        <v>88</v>
      </c>
      <c r="AV996" s="1">
        <v>33762</v>
      </c>
    </row>
    <row r="997" spans="1:48" s="1" customFormat="1" x14ac:dyDescent="0.25">
      <c r="A997" s="1" t="str" cm="1">
        <f t="array" ref="A997">_xlfn.IFS(AG997&gt;=70,"70 and Older",AND(AG997&gt;=60,AG997&lt;70),"60-69",AND(AG997&gt;=50,AG997&lt;60),"50-59",AND(AG997&gt;=40,AG997&lt;50),"40-49",AND(AG997&gt;=30,AG997&lt;40),"30-39",AND(AG997&gt;=20,AG997&lt;30),"20-29")</f>
        <v>40-49</v>
      </c>
      <c r="B997" s="1" t="str" cm="1">
        <f t="array" ref="B997">_xlfn.IFS(AO997=1,$AO$1,AP997=1,$AP$1,AQ997=1,$AQ$1,AR997=1,$AR$1,AS997=1,$AS$1)</f>
        <v>Graduation</v>
      </c>
      <c r="C997" s="1" t="str" cm="1">
        <f t="array" ref="C997">_xlfn.IFS(AJ997=1,$AJ$1,AK997=1,$AK$1,AL997=1,$AL$1,AM997=1,$AM$1,AN997=1,$AN$1)</f>
        <v>Single</v>
      </c>
      <c r="D997" s="1">
        <v>1</v>
      </c>
      <c r="E997" s="1">
        <v>0</v>
      </c>
      <c r="F997" s="1" t="str" cm="1">
        <f t="array" ref="F997">_xlfn.IFS(AV997&lt;43783,"1.Low Income",AND(AV997&gt;=43783,AV997&lt;=64856),"2.Mid Income",AV997&gt;64856,"3.High Income")</f>
        <v>1.Low Income</v>
      </c>
      <c r="G997" s="1" t="str" cm="1">
        <f t="array" ref="G997">_xlfn.IFS(AU997&lt;=30,"&lt;1 month",AND(AU997&gt;30,AU997&lt;=60),"1-2months",AU997&gt;60,"2months +")</f>
        <v>1-2months</v>
      </c>
      <c r="H997" s="1" t="str" cm="1">
        <f t="array" ref="H997">_xlfn.IFS(AT997&lt;5,"&lt;5times",AND(AT997&gt;=5,AT997&lt;=10),"05-10times",AND(AT997&gt;=11,AT997&lt;=15),"11-15times",AT997&gt;=16,"16times or more")</f>
        <v>05-10times</v>
      </c>
      <c r="I997" s="1" t="s">
        <v>99</v>
      </c>
      <c r="J997" s="1" t="str">
        <f t="shared" si="31"/>
        <v>6-7 years</v>
      </c>
      <c r="K997" s="2">
        <v>513</v>
      </c>
      <c r="L997" s="2">
        <v>7</v>
      </c>
      <c r="M997" s="2">
        <v>133</v>
      </c>
      <c r="N997" s="2">
        <v>46</v>
      </c>
      <c r="O997" s="2">
        <v>14</v>
      </c>
      <c r="P997" s="2">
        <v>14</v>
      </c>
      <c r="Q997" s="8">
        <v>0</v>
      </c>
      <c r="R997" s="8">
        <v>0</v>
      </c>
      <c r="S997" s="8">
        <v>0</v>
      </c>
      <c r="T997" s="8">
        <v>0</v>
      </c>
      <c r="U997" s="8">
        <v>0</v>
      </c>
      <c r="V997" s="8">
        <v>0</v>
      </c>
      <c r="W997" s="6">
        <v>6</v>
      </c>
      <c r="X997" s="6">
        <v>8</v>
      </c>
      <c r="Y997" s="6">
        <v>4</v>
      </c>
      <c r="Z997" s="6">
        <v>8</v>
      </c>
      <c r="AB997" s="1">
        <v>17</v>
      </c>
      <c r="AC997" s="1">
        <v>13</v>
      </c>
      <c r="AD997" s="1">
        <v>0</v>
      </c>
      <c r="AE997" s="1">
        <v>3</v>
      </c>
      <c r="AF997" s="1">
        <v>11</v>
      </c>
      <c r="AG997" s="1">
        <v>41</v>
      </c>
      <c r="AH997" s="1">
        <v>2518</v>
      </c>
      <c r="AI997" s="11">
        <f t="shared" si="30"/>
        <v>6.8986301369863012</v>
      </c>
      <c r="AJ997" s="1">
        <v>0</v>
      </c>
      <c r="AK997" s="1">
        <v>0</v>
      </c>
      <c r="AL997" s="1">
        <v>1</v>
      </c>
      <c r="AM997" s="1">
        <v>0</v>
      </c>
      <c r="AN997" s="1">
        <v>0</v>
      </c>
      <c r="AO997" s="1">
        <v>0</v>
      </c>
      <c r="AP997" s="1">
        <v>0</v>
      </c>
      <c r="AQ997" s="1">
        <v>1</v>
      </c>
      <c r="AR997" s="1">
        <v>0</v>
      </c>
      <c r="AS997" s="1">
        <v>0</v>
      </c>
      <c r="AT997" s="1">
        <v>8</v>
      </c>
      <c r="AU997" s="1">
        <v>50</v>
      </c>
      <c r="AV997" s="1">
        <v>29009</v>
      </c>
    </row>
    <row r="998" spans="1:48" s="1" customFormat="1" x14ac:dyDescent="0.25">
      <c r="A998" s="1" t="str" cm="1">
        <f t="array" ref="A998">_xlfn.IFS(AG998&gt;=70,"70 and Older",AND(AG998&gt;=60,AG998&lt;70),"60-69",AND(AG998&gt;=50,AG998&lt;60),"50-59",AND(AG998&gt;=40,AG998&lt;50),"40-49",AND(AG998&gt;=30,AG998&lt;40),"30-39",AND(AG998&gt;=20,AG998&lt;30),"20-29")</f>
        <v>40-49</v>
      </c>
      <c r="B998" s="1" t="str" cm="1">
        <f t="array" ref="B998">_xlfn.IFS(AO998=1,$AO$1,AP998=1,$AP$1,AQ998=1,$AQ$1,AR998=1,$AR$1,AS998=1,$AS$1)</f>
        <v>PhD</v>
      </c>
      <c r="C998" s="1" t="str" cm="1">
        <f t="array" ref="C998">_xlfn.IFS(AJ998=1,$AJ$1,AK998=1,$AK$1,AL998=1,$AL$1,AM998=1,$AM$1,AN998=1,$AN$1)</f>
        <v>Together</v>
      </c>
      <c r="D998" s="1">
        <v>0</v>
      </c>
      <c r="E998" s="1">
        <v>1</v>
      </c>
      <c r="F998" s="1" t="str" cm="1">
        <f t="array" ref="F998">_xlfn.IFS(AV998&lt;43783,"1.Low Income",AND(AV998&gt;=43783,AV998&lt;=64856),"2.Mid Income",AV998&gt;64856,"3.High Income")</f>
        <v>2.Mid Income</v>
      </c>
      <c r="G998" s="1" t="str" cm="1">
        <f t="array" ref="G998">_xlfn.IFS(AU998&lt;=30,"&lt;1 month",AND(AU998&gt;30,AU998&lt;=60),"1-2months",AU998&gt;60,"2months +")</f>
        <v>&lt;1 month</v>
      </c>
      <c r="H998" s="1" t="str" cm="1">
        <f t="array" ref="H998">_xlfn.IFS(AT998&lt;5,"&lt;5times",AND(AT998&gt;=5,AT998&lt;=10),"05-10times",AND(AT998&gt;=11,AT998&lt;=15),"11-15times",AT998&gt;=16,"16times or more")</f>
        <v>05-10times</v>
      </c>
      <c r="I998" s="1" t="s">
        <v>99</v>
      </c>
      <c r="J998" s="1" t="str">
        <f t="shared" si="31"/>
        <v>6-7 years</v>
      </c>
      <c r="K998" s="2">
        <v>279</v>
      </c>
      <c r="L998" s="2">
        <v>83</v>
      </c>
      <c r="M998" s="2">
        <v>88</v>
      </c>
      <c r="N998" s="2">
        <v>32</v>
      </c>
      <c r="O998" s="2">
        <v>14</v>
      </c>
      <c r="P998" s="2">
        <v>34</v>
      </c>
      <c r="Q998" s="8">
        <v>0</v>
      </c>
      <c r="R998" s="8">
        <v>0</v>
      </c>
      <c r="S998" s="8">
        <v>0</v>
      </c>
      <c r="T998" s="8">
        <v>0</v>
      </c>
      <c r="U998" s="8">
        <v>0</v>
      </c>
      <c r="V998" s="8">
        <v>0</v>
      </c>
      <c r="W998" s="6">
        <v>1</v>
      </c>
      <c r="X998" s="6">
        <v>4</v>
      </c>
      <c r="Y998" s="6">
        <v>2</v>
      </c>
      <c r="Z998" s="6">
        <v>10</v>
      </c>
      <c r="AB998" s="1">
        <v>295</v>
      </c>
      <c r="AC998" s="1">
        <v>290</v>
      </c>
      <c r="AD998" s="1">
        <v>0</v>
      </c>
      <c r="AE998" s="1">
        <v>3</v>
      </c>
      <c r="AF998" s="1">
        <v>11</v>
      </c>
      <c r="AG998" s="1">
        <v>47</v>
      </c>
      <c r="AH998" s="1">
        <v>2517</v>
      </c>
      <c r="AI998" s="11">
        <f t="shared" si="30"/>
        <v>6.8958904109589039</v>
      </c>
      <c r="AJ998" s="1">
        <v>0</v>
      </c>
      <c r="AK998" s="1">
        <v>0</v>
      </c>
      <c r="AL998" s="1">
        <v>0</v>
      </c>
      <c r="AM998" s="1">
        <v>1</v>
      </c>
      <c r="AN998" s="1">
        <v>0</v>
      </c>
      <c r="AO998" s="1">
        <v>0</v>
      </c>
      <c r="AP998" s="1">
        <v>0</v>
      </c>
      <c r="AQ998" s="1">
        <v>0</v>
      </c>
      <c r="AR998" s="1">
        <v>0</v>
      </c>
      <c r="AS998" s="1">
        <v>1</v>
      </c>
      <c r="AT998" s="1">
        <v>6</v>
      </c>
      <c r="AU998" s="1">
        <v>16</v>
      </c>
      <c r="AV998" s="1">
        <v>48195</v>
      </c>
    </row>
    <row r="999" spans="1:48" s="1" customFormat="1" x14ac:dyDescent="0.25">
      <c r="A999" s="1" t="str" cm="1">
        <f t="array" ref="A999">_xlfn.IFS(AG999&gt;=70,"70 and Older",AND(AG999&gt;=60,AG999&lt;70),"60-69",AND(AG999&gt;=50,AG999&lt;60),"50-59",AND(AG999&gt;=40,AG999&lt;50),"40-49",AND(AG999&gt;=30,AG999&lt;40),"30-39",AND(AG999&gt;=20,AG999&lt;30),"20-29")</f>
        <v>70 and Older</v>
      </c>
      <c r="B999" s="1" t="str" cm="1">
        <f t="array" ref="B999">_xlfn.IFS(AO999=1,$AO$1,AP999=1,$AP$1,AQ999=1,$AQ$1,AR999=1,$AR$1,AS999=1,$AS$1)</f>
        <v>PhD</v>
      </c>
      <c r="C999" s="1" t="str" cm="1">
        <f t="array" ref="C999">_xlfn.IFS(AJ999=1,$AJ$1,AK999=1,$AK$1,AL999=1,$AL$1,AM999=1,$AM$1,AN999=1,$AN$1)</f>
        <v>Widow</v>
      </c>
      <c r="D999" s="1">
        <v>0</v>
      </c>
      <c r="E999" s="1">
        <v>1</v>
      </c>
      <c r="F999" s="1" t="str" cm="1">
        <f t="array" ref="F999">_xlfn.IFS(AV999&lt;43783,"1.Low Income",AND(AV999&gt;=43783,AV999&lt;=64856),"2.Mid Income",AV999&gt;64856,"3.High Income")</f>
        <v>2.Mid Income</v>
      </c>
      <c r="G999" s="1" t="str" cm="1">
        <f t="array" ref="G999">_xlfn.IFS(AU999&lt;=30,"&lt;1 month",AND(AU999&gt;30,AU999&lt;=60),"1-2months",AU999&gt;60,"2months +")</f>
        <v>2months +</v>
      </c>
      <c r="H999" s="1" t="str" cm="1">
        <f t="array" ref="H999">_xlfn.IFS(AT999&lt;5,"&lt;5times",AND(AT999&gt;=5,AT999&lt;=10),"05-10times",AND(AT999&gt;=11,AT999&lt;=15),"11-15times",AT999&gt;=16,"16times or more")</f>
        <v>05-10times</v>
      </c>
      <c r="I999" s="1" t="s">
        <v>99</v>
      </c>
      <c r="J999" s="1" t="str">
        <f t="shared" si="31"/>
        <v>6-7 years</v>
      </c>
      <c r="K999" s="2">
        <v>154</v>
      </c>
      <c r="L999" s="2">
        <v>22</v>
      </c>
      <c r="M999" s="2">
        <v>202</v>
      </c>
      <c r="N999" s="2">
        <v>39</v>
      </c>
      <c r="O999" s="2">
        <v>30</v>
      </c>
      <c r="P999" s="2">
        <v>8</v>
      </c>
      <c r="Q999" s="8">
        <v>0</v>
      </c>
      <c r="R999" s="8">
        <v>0</v>
      </c>
      <c r="S999" s="8">
        <v>0</v>
      </c>
      <c r="T999" s="8">
        <v>0</v>
      </c>
      <c r="U999" s="8">
        <v>0</v>
      </c>
      <c r="V999" s="8">
        <v>1</v>
      </c>
      <c r="W999" s="6">
        <v>5</v>
      </c>
      <c r="X999" s="6">
        <v>4</v>
      </c>
      <c r="Y999" s="6">
        <v>2</v>
      </c>
      <c r="Z999" s="6">
        <v>9</v>
      </c>
      <c r="AB999" s="1">
        <v>1030</v>
      </c>
      <c r="AC999" s="1">
        <v>1000</v>
      </c>
      <c r="AD999" s="1">
        <v>0</v>
      </c>
      <c r="AE999" s="1">
        <v>3</v>
      </c>
      <c r="AF999" s="1">
        <v>11</v>
      </c>
      <c r="AG999" s="1">
        <v>77</v>
      </c>
      <c r="AH999" s="1">
        <v>2517</v>
      </c>
      <c r="AI999" s="11">
        <f t="shared" si="30"/>
        <v>6.8958904109589039</v>
      </c>
      <c r="AJ999" s="1">
        <v>0</v>
      </c>
      <c r="AK999" s="1">
        <v>0</v>
      </c>
      <c r="AL999" s="1">
        <v>0</v>
      </c>
      <c r="AM999" s="1">
        <v>0</v>
      </c>
      <c r="AN999" s="1">
        <v>1</v>
      </c>
      <c r="AO999" s="1">
        <v>0</v>
      </c>
      <c r="AP999" s="1">
        <v>0</v>
      </c>
      <c r="AQ999" s="1">
        <v>0</v>
      </c>
      <c r="AR999" s="1">
        <v>0</v>
      </c>
      <c r="AS999" s="1">
        <v>1</v>
      </c>
      <c r="AT999" s="1">
        <v>7</v>
      </c>
      <c r="AU999" s="1">
        <v>96</v>
      </c>
      <c r="AV999" s="1">
        <v>45736</v>
      </c>
    </row>
    <row r="1000" spans="1:48" s="1" customFormat="1" x14ac:dyDescent="0.25">
      <c r="A1000" s="1" t="str" cm="1">
        <f t="array" ref="A1000">_xlfn.IFS(AG1000&gt;=70,"70 and Older",AND(AG1000&gt;=60,AG1000&lt;70),"60-69",AND(AG1000&gt;=50,AG1000&lt;60),"50-59",AND(AG1000&gt;=40,AG1000&lt;50),"40-49",AND(AG1000&gt;=30,AG1000&lt;40),"30-39",AND(AG1000&gt;=20,AG1000&lt;30),"20-29")</f>
        <v>60-69</v>
      </c>
      <c r="B1000" s="1" t="str" cm="1">
        <f t="array" ref="B1000">_xlfn.IFS(AO1000=1,$AO$1,AP1000=1,$AP$1,AQ1000=1,$AQ$1,AR1000=1,$AR$1,AS1000=1,$AS$1)</f>
        <v>Graduation</v>
      </c>
      <c r="C1000" s="1" t="str" cm="1">
        <f t="array" ref="C1000">_xlfn.IFS(AJ1000=1,$AJ$1,AK1000=1,$AK$1,AL1000=1,$AL$1,AM1000=1,$AM$1,AN1000=1,$AN$1)</f>
        <v>Married</v>
      </c>
      <c r="D1000" s="1">
        <v>1</v>
      </c>
      <c r="E1000" s="1">
        <v>1</v>
      </c>
      <c r="F1000" s="1" t="str" cm="1">
        <f t="array" ref="F1000">_xlfn.IFS(AV1000&lt;43783,"1.Low Income",AND(AV1000&gt;=43783,AV1000&lt;=64856),"2.Mid Income",AV1000&gt;64856,"3.High Income")</f>
        <v>1.Low Income</v>
      </c>
      <c r="G1000" s="1" t="str" cm="1">
        <f t="array" ref="G1000">_xlfn.IFS(AU1000&lt;=30,"&lt;1 month",AND(AU1000&gt;30,AU1000&lt;=60),"1-2months",AU1000&gt;60,"2months +")</f>
        <v>1-2months</v>
      </c>
      <c r="H1000" s="1" t="str" cm="1">
        <f t="array" ref="H1000">_xlfn.IFS(AT1000&lt;5,"&lt;5times",AND(AT1000&gt;=5,AT1000&lt;=10),"05-10times",AND(AT1000&gt;=11,AT1000&lt;=15),"11-15times",AT1000&gt;=16,"16times or more")</f>
        <v>05-10times</v>
      </c>
      <c r="I1000" s="1" t="s">
        <v>99</v>
      </c>
      <c r="J1000" s="1" t="str">
        <f t="shared" si="31"/>
        <v>6-7 years</v>
      </c>
      <c r="K1000" s="2">
        <v>4</v>
      </c>
      <c r="L1000" s="2">
        <v>2</v>
      </c>
      <c r="M1000" s="2">
        <v>12</v>
      </c>
      <c r="N1000" s="2">
        <v>7</v>
      </c>
      <c r="O1000" s="2">
        <v>5</v>
      </c>
      <c r="P1000" s="2">
        <v>26</v>
      </c>
      <c r="Q1000" s="8">
        <v>0</v>
      </c>
      <c r="R1000" s="8">
        <v>0</v>
      </c>
      <c r="S1000" s="8">
        <v>0</v>
      </c>
      <c r="T1000" s="8">
        <v>0</v>
      </c>
      <c r="U1000" s="8">
        <v>0</v>
      </c>
      <c r="V1000" s="8">
        <v>1</v>
      </c>
      <c r="W1000" s="6">
        <v>2</v>
      </c>
      <c r="X1000" s="6">
        <v>1</v>
      </c>
      <c r="Y1000" s="6">
        <v>2</v>
      </c>
      <c r="Z1000" s="6">
        <v>2</v>
      </c>
      <c r="AB1000" s="1">
        <v>39</v>
      </c>
      <c r="AC1000" s="1">
        <v>30</v>
      </c>
      <c r="AD1000" s="1">
        <v>0</v>
      </c>
      <c r="AE1000" s="1">
        <v>3</v>
      </c>
      <c r="AF1000" s="1">
        <v>11</v>
      </c>
      <c r="AG1000" s="1">
        <v>60</v>
      </c>
      <c r="AH1000" s="1">
        <v>2517</v>
      </c>
      <c r="AI1000" s="11">
        <f t="shared" si="30"/>
        <v>6.8958904109589039</v>
      </c>
      <c r="AJ1000" s="1">
        <v>0</v>
      </c>
      <c r="AK1000" s="1">
        <v>1</v>
      </c>
      <c r="AL1000" s="1">
        <v>0</v>
      </c>
      <c r="AM1000" s="1">
        <v>0</v>
      </c>
      <c r="AN1000" s="1">
        <v>0</v>
      </c>
      <c r="AO1000" s="1">
        <v>0</v>
      </c>
      <c r="AP1000" s="1">
        <v>0</v>
      </c>
      <c r="AQ1000" s="1">
        <v>1</v>
      </c>
      <c r="AR1000" s="1">
        <v>0</v>
      </c>
      <c r="AS1000" s="1">
        <v>0</v>
      </c>
      <c r="AT1000" s="1">
        <v>7</v>
      </c>
      <c r="AU1000" s="1">
        <v>49</v>
      </c>
      <c r="AV1000" s="1">
        <v>36443</v>
      </c>
    </row>
    <row r="1001" spans="1:48" s="1" customFormat="1" x14ac:dyDescent="0.25">
      <c r="A1001" s="1" t="str" cm="1">
        <f t="array" ref="A1001">_xlfn.IFS(AG1001&gt;=70,"70 and Older",AND(AG1001&gt;=60,AG1001&lt;70),"60-69",AND(AG1001&gt;=50,AG1001&lt;60),"50-59",AND(AG1001&gt;=40,AG1001&lt;50),"40-49",AND(AG1001&gt;=30,AG1001&lt;40),"30-39",AND(AG1001&gt;=20,AG1001&lt;30),"20-29")</f>
        <v>30-39</v>
      </c>
      <c r="B1001" s="1" t="str" cm="1">
        <f t="array" ref="B1001">_xlfn.IFS(AO1001=1,$AO$1,AP1001=1,$AP$1,AQ1001=1,$AQ$1,AR1001=1,$AR$1,AS1001=1,$AS$1)</f>
        <v>Master</v>
      </c>
      <c r="C1001" s="1" t="str" cm="1">
        <f t="array" ref="C1001">_xlfn.IFS(AJ1001=1,$AJ$1,AK1001=1,$AK$1,AL1001=1,$AL$1,AM1001=1,$AM$1,AN1001=1,$AN$1)</f>
        <v>Divorced</v>
      </c>
      <c r="D1001" s="1">
        <v>1</v>
      </c>
      <c r="E1001" s="1">
        <v>0</v>
      </c>
      <c r="F1001" s="1" t="str" cm="1">
        <f t="array" ref="F1001">_xlfn.IFS(AV1001&lt;43783,"1.Low Income",AND(AV1001&gt;=43783,AV1001&lt;=64856),"2.Mid Income",AV1001&gt;64856,"3.High Income")</f>
        <v>1.Low Income</v>
      </c>
      <c r="G1001" s="1" t="str" cm="1">
        <f t="array" ref="G1001">_xlfn.IFS(AU1001&lt;=30,"&lt;1 month",AND(AU1001&gt;30,AU1001&lt;=60),"1-2months",AU1001&gt;60,"2months +")</f>
        <v>&lt;1 month</v>
      </c>
      <c r="H1001" s="1" t="str" cm="1">
        <f t="array" ref="H1001">_xlfn.IFS(AT1001&lt;5,"&lt;5times",AND(AT1001&gt;=5,AT1001&lt;=10),"05-10times",AND(AT1001&gt;=11,AT1001&lt;=15),"11-15times",AT1001&gt;=16,"16times or more")</f>
        <v>05-10times</v>
      </c>
      <c r="I1001" s="1" t="s">
        <v>99</v>
      </c>
      <c r="J1001" s="1" t="str">
        <f t="shared" si="31"/>
        <v>6-7 years</v>
      </c>
      <c r="K1001" s="2">
        <v>448</v>
      </c>
      <c r="L1001" s="2">
        <v>40</v>
      </c>
      <c r="M1001" s="2">
        <v>469</v>
      </c>
      <c r="N1001" s="2">
        <v>80</v>
      </c>
      <c r="O1001" s="2">
        <v>0</v>
      </c>
      <c r="P1001" s="2">
        <v>91</v>
      </c>
      <c r="Q1001" s="8">
        <v>0</v>
      </c>
      <c r="R1001" s="8">
        <v>0</v>
      </c>
      <c r="S1001" s="8">
        <v>0</v>
      </c>
      <c r="T1001" s="8">
        <v>0</v>
      </c>
      <c r="U1001" s="8">
        <v>0</v>
      </c>
      <c r="V1001" s="8">
        <v>0</v>
      </c>
      <c r="W1001" s="6">
        <v>3</v>
      </c>
      <c r="X1001" s="6">
        <v>11</v>
      </c>
      <c r="Y1001" s="6">
        <v>2</v>
      </c>
      <c r="Z1001" s="6">
        <v>12</v>
      </c>
      <c r="AB1001" s="1">
        <v>1234</v>
      </c>
      <c r="AC1001" s="1">
        <v>1149</v>
      </c>
      <c r="AD1001" s="1">
        <v>0</v>
      </c>
      <c r="AE1001" s="1">
        <v>3</v>
      </c>
      <c r="AF1001" s="1">
        <v>11</v>
      </c>
      <c r="AG1001" s="1">
        <v>33</v>
      </c>
      <c r="AH1001" s="1">
        <v>2517</v>
      </c>
      <c r="AI1001" s="11">
        <f t="shared" si="30"/>
        <v>6.8958904109589039</v>
      </c>
      <c r="AJ1001" s="1">
        <v>1</v>
      </c>
      <c r="AK1001" s="1">
        <v>0</v>
      </c>
      <c r="AL1001" s="1">
        <v>0</v>
      </c>
      <c r="AM1001" s="1">
        <v>0</v>
      </c>
      <c r="AN1001" s="1">
        <v>0</v>
      </c>
      <c r="AO1001" s="1">
        <v>0</v>
      </c>
      <c r="AP1001" s="1">
        <v>0</v>
      </c>
      <c r="AQ1001" s="1">
        <v>0</v>
      </c>
      <c r="AR1001" s="1">
        <v>1</v>
      </c>
      <c r="AS1001" s="1">
        <v>0</v>
      </c>
      <c r="AT1001" s="1">
        <v>8</v>
      </c>
      <c r="AU1001" s="1">
        <v>20</v>
      </c>
      <c r="AV1001" s="1">
        <v>35523</v>
      </c>
    </row>
    <row r="1002" spans="1:48" s="1" customFormat="1" x14ac:dyDescent="0.25">
      <c r="A1002" s="1" t="str" cm="1">
        <f t="array" ref="A1002">_xlfn.IFS(AG1002&gt;=70,"70 and Older",AND(AG1002&gt;=60,AG1002&lt;70),"60-69",AND(AG1002&gt;=50,AG1002&lt;60),"50-59",AND(AG1002&gt;=40,AG1002&lt;50),"40-49",AND(AG1002&gt;=30,AG1002&lt;40),"30-39",AND(AG1002&gt;=20,AG1002&lt;30),"20-29")</f>
        <v>40-49</v>
      </c>
      <c r="B1002" s="1" t="str" cm="1">
        <f t="array" ref="B1002">_xlfn.IFS(AO1002=1,$AO$1,AP1002=1,$AP$1,AQ1002=1,$AQ$1,AR1002=1,$AR$1,AS1002=1,$AS$1)</f>
        <v>PhD</v>
      </c>
      <c r="C1002" s="1" t="str" cm="1">
        <f t="array" ref="C1002">_xlfn.IFS(AJ1002=1,$AJ$1,AK1002=1,$AK$1,AL1002=1,$AL$1,AM1002=1,$AM$1,AN1002=1,$AN$1)</f>
        <v>Together</v>
      </c>
      <c r="D1002" s="1">
        <v>0</v>
      </c>
      <c r="E1002" s="1">
        <v>0</v>
      </c>
      <c r="F1002" s="1" t="str" cm="1">
        <f t="array" ref="F1002">_xlfn.IFS(AV1002&lt;43783,"1.Low Income",AND(AV1002&gt;=43783,AV1002&lt;=64856),"2.Mid Income",AV1002&gt;64856,"3.High Income")</f>
        <v>1.Low Income</v>
      </c>
      <c r="G1002" s="1" t="str" cm="1">
        <f t="array" ref="G1002">_xlfn.IFS(AU1002&lt;=30,"&lt;1 month",AND(AU1002&gt;30,AU1002&lt;=60),"1-2months",AU1002&gt;60,"2months +")</f>
        <v>1-2months</v>
      </c>
      <c r="H1002" s="1" t="str" cm="1">
        <f t="array" ref="H1002">_xlfn.IFS(AT1002&lt;5,"&lt;5times",AND(AT1002&gt;=5,AT1002&lt;=10),"05-10times",AND(AT1002&gt;=11,AT1002&lt;=15),"11-15times",AT1002&gt;=16,"16times or more")</f>
        <v>05-10times</v>
      </c>
      <c r="I1002" s="1" t="s">
        <v>99</v>
      </c>
      <c r="J1002" s="1" t="str">
        <f t="shared" si="31"/>
        <v>6-7 years</v>
      </c>
      <c r="K1002" s="2">
        <v>15</v>
      </c>
      <c r="L1002" s="2">
        <v>5</v>
      </c>
      <c r="M1002" s="2">
        <v>14</v>
      </c>
      <c r="N1002" s="2">
        <v>0</v>
      </c>
      <c r="O1002" s="2">
        <v>4</v>
      </c>
      <c r="P1002" s="2">
        <v>11</v>
      </c>
      <c r="Q1002" s="8">
        <v>0</v>
      </c>
      <c r="R1002" s="8">
        <v>0</v>
      </c>
      <c r="S1002" s="8">
        <v>0</v>
      </c>
      <c r="T1002" s="8">
        <v>0</v>
      </c>
      <c r="U1002" s="8">
        <v>0</v>
      </c>
      <c r="V1002" s="8">
        <v>0</v>
      </c>
      <c r="W1002" s="6">
        <v>1</v>
      </c>
      <c r="X1002" s="6">
        <v>1</v>
      </c>
      <c r="Y1002" s="6">
        <v>0</v>
      </c>
      <c r="Z1002" s="6">
        <v>3</v>
      </c>
      <c r="AB1002" s="1">
        <v>63</v>
      </c>
      <c r="AC1002" s="1">
        <v>63</v>
      </c>
      <c r="AD1002" s="1">
        <v>0</v>
      </c>
      <c r="AE1002" s="1">
        <v>3</v>
      </c>
      <c r="AF1002" s="1">
        <v>11</v>
      </c>
      <c r="AG1002" s="1">
        <v>46</v>
      </c>
      <c r="AH1002" s="1">
        <v>2516</v>
      </c>
      <c r="AI1002" s="11">
        <f t="shared" si="30"/>
        <v>6.8931506849315065</v>
      </c>
      <c r="AJ1002" s="1">
        <v>0</v>
      </c>
      <c r="AK1002" s="1">
        <v>0</v>
      </c>
      <c r="AL1002" s="1">
        <v>0</v>
      </c>
      <c r="AM1002" s="1">
        <v>1</v>
      </c>
      <c r="AN1002" s="1">
        <v>0</v>
      </c>
      <c r="AO1002" s="1">
        <v>0</v>
      </c>
      <c r="AP1002" s="1">
        <v>0</v>
      </c>
      <c r="AQ1002" s="1">
        <v>0</v>
      </c>
      <c r="AR1002" s="1">
        <v>0</v>
      </c>
      <c r="AS1002" s="1">
        <v>1</v>
      </c>
      <c r="AT1002" s="1">
        <v>8</v>
      </c>
      <c r="AU1002" s="1">
        <v>34</v>
      </c>
      <c r="AV1002" s="1">
        <v>31056</v>
      </c>
    </row>
    <row r="1003" spans="1:48" s="1" customFormat="1" x14ac:dyDescent="0.25">
      <c r="A1003" s="1" t="str" cm="1">
        <f t="array" ref="A1003">_xlfn.IFS(AG1003&gt;=70,"70 and Older",AND(AG1003&gt;=60,AG1003&lt;70),"60-69",AND(AG1003&gt;=50,AG1003&lt;60),"50-59",AND(AG1003&gt;=40,AG1003&lt;50),"40-49",AND(AG1003&gt;=30,AG1003&lt;40),"30-39",AND(AG1003&gt;=20,AG1003&lt;30),"20-29")</f>
        <v>30-39</v>
      </c>
      <c r="B1003" s="1" t="str" cm="1">
        <f t="array" ref="B1003">_xlfn.IFS(AO1003=1,$AO$1,AP1003=1,$AP$1,AQ1003=1,$AQ$1,AR1003=1,$AR$1,AS1003=1,$AS$1)</f>
        <v>Graduation</v>
      </c>
      <c r="C1003" s="1" t="str" cm="1">
        <f t="array" ref="C1003">_xlfn.IFS(AJ1003=1,$AJ$1,AK1003=1,$AK$1,AL1003=1,$AL$1,AM1003=1,$AM$1,AN1003=1,$AN$1)</f>
        <v>Married</v>
      </c>
      <c r="D1003" s="1">
        <v>0</v>
      </c>
      <c r="E1003" s="1">
        <v>1</v>
      </c>
      <c r="F1003" s="1" t="str" cm="1">
        <f t="array" ref="F1003">_xlfn.IFS(AV1003&lt;43783,"1.Low Income",AND(AV1003&gt;=43783,AV1003&lt;=64856),"2.Mid Income",AV1003&gt;64856,"3.High Income")</f>
        <v>1.Low Income</v>
      </c>
      <c r="G1003" s="1" t="str" cm="1">
        <f t="array" ref="G1003">_xlfn.IFS(AU1003&lt;=30,"&lt;1 month",AND(AU1003&gt;30,AU1003&lt;=60),"1-2months",AU1003&gt;60,"2months +")</f>
        <v>1-2months</v>
      </c>
      <c r="H1003" s="1" t="str" cm="1">
        <f t="array" ref="H1003">_xlfn.IFS(AT1003&lt;5,"&lt;5times",AND(AT1003&gt;=5,AT1003&lt;=10),"05-10times",AND(AT1003&gt;=11,AT1003&lt;=15),"11-15times",AT1003&gt;=16,"16times or more")</f>
        <v>05-10times</v>
      </c>
      <c r="I1003" s="1" t="s">
        <v>99</v>
      </c>
      <c r="J1003" s="1" t="str">
        <f t="shared" si="31"/>
        <v>6-7 years</v>
      </c>
      <c r="K1003" s="2">
        <v>711</v>
      </c>
      <c r="L1003" s="2">
        <v>28</v>
      </c>
      <c r="M1003" s="2">
        <v>142</v>
      </c>
      <c r="N1003" s="2">
        <v>49</v>
      </c>
      <c r="O1003" s="2">
        <v>18</v>
      </c>
      <c r="P1003" s="2">
        <v>47</v>
      </c>
      <c r="Q1003" s="8">
        <v>0</v>
      </c>
      <c r="R1003" s="8">
        <v>0</v>
      </c>
      <c r="S1003" s="8">
        <v>0</v>
      </c>
      <c r="T1003" s="8">
        <v>0</v>
      </c>
      <c r="U1003" s="8">
        <v>0</v>
      </c>
      <c r="V1003" s="8">
        <v>0</v>
      </c>
      <c r="W1003" s="6">
        <v>2</v>
      </c>
      <c r="X1003" s="6">
        <v>3</v>
      </c>
      <c r="Y1003" s="6">
        <v>2</v>
      </c>
      <c r="Z1003" s="6">
        <v>9</v>
      </c>
      <c r="AB1003" s="1">
        <v>1362</v>
      </c>
      <c r="AC1003" s="1">
        <v>1269</v>
      </c>
      <c r="AD1003" s="1">
        <v>0</v>
      </c>
      <c r="AE1003" s="1">
        <v>3</v>
      </c>
      <c r="AF1003" s="1">
        <v>11</v>
      </c>
      <c r="AG1003" s="1">
        <v>37</v>
      </c>
      <c r="AH1003" s="1">
        <v>2516</v>
      </c>
      <c r="AI1003" s="11">
        <f t="shared" si="30"/>
        <v>6.8931506849315065</v>
      </c>
      <c r="AJ1003" s="1">
        <v>0</v>
      </c>
      <c r="AK1003" s="1">
        <v>1</v>
      </c>
      <c r="AL1003" s="1">
        <v>0</v>
      </c>
      <c r="AM1003" s="1">
        <v>0</v>
      </c>
      <c r="AN1003" s="1">
        <v>0</v>
      </c>
      <c r="AO1003" s="1">
        <v>0</v>
      </c>
      <c r="AP1003" s="1">
        <v>0</v>
      </c>
      <c r="AQ1003" s="1">
        <v>1</v>
      </c>
      <c r="AR1003" s="1">
        <v>0</v>
      </c>
      <c r="AS1003" s="1">
        <v>0</v>
      </c>
      <c r="AT1003" s="1">
        <v>8</v>
      </c>
      <c r="AU1003" s="1">
        <v>40</v>
      </c>
      <c r="AV1003" s="1">
        <v>30477</v>
      </c>
    </row>
    <row r="1004" spans="1:48" s="1" customFormat="1" x14ac:dyDescent="0.25">
      <c r="A1004" s="1" t="str" cm="1">
        <f t="array" ref="A1004">_xlfn.IFS(AG1004&gt;=70,"70 and Older",AND(AG1004&gt;=60,AG1004&lt;70),"60-69",AND(AG1004&gt;=50,AG1004&lt;60),"50-59",AND(AG1004&gt;=40,AG1004&lt;50),"40-49",AND(AG1004&gt;=30,AG1004&lt;40),"30-39",AND(AG1004&gt;=20,AG1004&lt;30),"20-29")</f>
        <v>60-69</v>
      </c>
      <c r="B1004" s="1" t="str" cm="1">
        <f t="array" ref="B1004">_xlfn.IFS(AO1004=1,$AO$1,AP1004=1,$AP$1,AQ1004=1,$AQ$1,AR1004=1,$AR$1,AS1004=1,$AS$1)</f>
        <v>PhD</v>
      </c>
      <c r="C1004" s="1" t="str" cm="1">
        <f t="array" ref="C1004">_xlfn.IFS(AJ1004=1,$AJ$1,AK1004=1,$AK$1,AL1004=1,$AL$1,AM1004=1,$AM$1,AN1004=1,$AN$1)</f>
        <v>Married</v>
      </c>
      <c r="D1004" s="1">
        <v>1</v>
      </c>
      <c r="E1004" s="1">
        <v>1</v>
      </c>
      <c r="F1004" s="1" t="str" cm="1">
        <f t="array" ref="F1004">_xlfn.IFS(AV1004&lt;43783,"1.Low Income",AND(AV1004&gt;=43783,AV1004&lt;=64856),"2.Mid Income",AV1004&gt;64856,"3.High Income")</f>
        <v>1.Low Income</v>
      </c>
      <c r="G1004" s="1" t="str" cm="1">
        <f t="array" ref="G1004">_xlfn.IFS(AU1004&lt;=30,"&lt;1 month",AND(AU1004&gt;30,AU1004&lt;=60),"1-2months",AU1004&gt;60,"2months +")</f>
        <v>2months +</v>
      </c>
      <c r="H1004" s="1" t="str" cm="1">
        <f t="array" ref="H1004">_xlfn.IFS(AT1004&lt;5,"&lt;5times",AND(AT1004&gt;=5,AT1004&lt;=10),"05-10times",AND(AT1004&gt;=11,AT1004&lt;=15),"11-15times",AT1004&gt;=16,"16times or more")</f>
        <v>05-10times</v>
      </c>
      <c r="I1004" s="1" t="s">
        <v>99</v>
      </c>
      <c r="J1004" s="1" t="str">
        <f t="shared" si="31"/>
        <v>6-7 years</v>
      </c>
      <c r="K1004" s="2">
        <v>8</v>
      </c>
      <c r="L1004" s="2">
        <v>0</v>
      </c>
      <c r="M1004" s="2">
        <v>3</v>
      </c>
      <c r="N1004" s="2">
        <v>0</v>
      </c>
      <c r="O1004" s="2">
        <v>0</v>
      </c>
      <c r="P1004" s="2">
        <v>1</v>
      </c>
      <c r="Q1004" s="8">
        <v>0</v>
      </c>
      <c r="R1004" s="8">
        <v>0</v>
      </c>
      <c r="S1004" s="8">
        <v>1</v>
      </c>
      <c r="T1004" s="8">
        <v>0</v>
      </c>
      <c r="U1004" s="8">
        <v>0</v>
      </c>
      <c r="V1004" s="8">
        <v>0</v>
      </c>
      <c r="W1004" s="6">
        <v>1</v>
      </c>
      <c r="X1004" s="6">
        <v>1</v>
      </c>
      <c r="Y1004" s="6">
        <v>0</v>
      </c>
      <c r="Z1004" s="6">
        <v>2</v>
      </c>
      <c r="AB1004" s="1">
        <v>90</v>
      </c>
      <c r="AC1004" s="1">
        <v>74</v>
      </c>
      <c r="AD1004" s="1">
        <v>0</v>
      </c>
      <c r="AE1004" s="1">
        <v>3</v>
      </c>
      <c r="AF1004" s="1">
        <v>11</v>
      </c>
      <c r="AG1004" s="1">
        <v>61</v>
      </c>
      <c r="AH1004" s="1">
        <v>2516</v>
      </c>
      <c r="AI1004" s="11">
        <f t="shared" si="30"/>
        <v>6.8931506849315065</v>
      </c>
      <c r="AJ1004" s="1">
        <v>0</v>
      </c>
      <c r="AK1004" s="1">
        <v>1</v>
      </c>
      <c r="AL1004" s="1">
        <v>0</v>
      </c>
      <c r="AM1004" s="1">
        <v>0</v>
      </c>
      <c r="AN1004" s="1">
        <v>0</v>
      </c>
      <c r="AO1004" s="1">
        <v>0</v>
      </c>
      <c r="AP1004" s="1">
        <v>0</v>
      </c>
      <c r="AQ1004" s="1">
        <v>0</v>
      </c>
      <c r="AR1004" s="1">
        <v>0</v>
      </c>
      <c r="AS1004" s="1">
        <v>1</v>
      </c>
      <c r="AT1004" s="1">
        <v>8</v>
      </c>
      <c r="AU1004" s="1">
        <v>86</v>
      </c>
      <c r="AV1004" s="1">
        <v>26816</v>
      </c>
    </row>
    <row r="1005" spans="1:48" s="1" customFormat="1" x14ac:dyDescent="0.25">
      <c r="A1005" s="1" t="str" cm="1">
        <f t="array" ref="A1005">_xlfn.IFS(AG1005&gt;=70,"70 and Older",AND(AG1005&gt;=60,AG1005&lt;70),"60-69",AND(AG1005&gt;=50,AG1005&lt;60),"50-59",AND(AG1005&gt;=40,AG1005&lt;50),"40-49",AND(AG1005&gt;=30,AG1005&lt;40),"30-39",AND(AG1005&gt;=20,AG1005&lt;30),"20-29")</f>
        <v>70 and Older</v>
      </c>
      <c r="B1005" s="1" t="str" cm="1">
        <f t="array" ref="B1005">_xlfn.IFS(AO1005=1,$AO$1,AP1005=1,$AP$1,AQ1005=1,$AQ$1,AR1005=1,$AR$1,AS1005=1,$AS$1)</f>
        <v>PhD</v>
      </c>
      <c r="C1005" s="1" t="str" cm="1">
        <f t="array" ref="C1005">_xlfn.IFS(AJ1005=1,$AJ$1,AK1005=1,$AK$1,AL1005=1,$AL$1,AM1005=1,$AM$1,AN1005=1,$AN$1)</f>
        <v>Single</v>
      </c>
      <c r="D1005" s="1">
        <v>1</v>
      </c>
      <c r="E1005" s="1">
        <v>1</v>
      </c>
      <c r="F1005" s="1" t="str" cm="1">
        <f t="array" ref="F1005">_xlfn.IFS(AV1005&lt;43783,"1.Low Income",AND(AV1005&gt;=43783,AV1005&lt;=64856),"2.Mid Income",AV1005&gt;64856,"3.High Income")</f>
        <v>1.Low Income</v>
      </c>
      <c r="G1005" s="1" t="str" cm="1">
        <f t="array" ref="G1005">_xlfn.IFS(AU1005&lt;=30,"&lt;1 month",AND(AU1005&gt;30,AU1005&lt;=60),"1-2months",AU1005&gt;60,"2months +")</f>
        <v>1-2months</v>
      </c>
      <c r="H1005" s="1" t="str" cm="1">
        <f t="array" ref="H1005">_xlfn.IFS(AT1005&lt;5,"&lt;5times",AND(AT1005&gt;=5,AT1005&lt;=10),"05-10times",AND(AT1005&gt;=11,AT1005&lt;=15),"11-15times",AT1005&gt;=16,"16times or more")</f>
        <v>05-10times</v>
      </c>
      <c r="I1005" s="1" t="s">
        <v>99</v>
      </c>
      <c r="J1005" s="1" t="str">
        <f t="shared" si="31"/>
        <v>6-7 years</v>
      </c>
      <c r="K1005" s="2">
        <v>106</v>
      </c>
      <c r="L1005" s="2">
        <v>27</v>
      </c>
      <c r="M1005" s="2">
        <v>68</v>
      </c>
      <c r="N1005" s="2">
        <v>52</v>
      </c>
      <c r="O1005" s="2">
        <v>7</v>
      </c>
      <c r="P1005" s="2">
        <v>5</v>
      </c>
      <c r="Q1005" s="8">
        <v>0</v>
      </c>
      <c r="R1005" s="8">
        <v>0</v>
      </c>
      <c r="S1005" s="8">
        <v>0</v>
      </c>
      <c r="T1005" s="8">
        <v>0</v>
      </c>
      <c r="U1005" s="8">
        <v>0</v>
      </c>
      <c r="V1005" s="8">
        <v>0</v>
      </c>
      <c r="W1005" s="6">
        <v>6</v>
      </c>
      <c r="X1005" s="6">
        <v>4</v>
      </c>
      <c r="Y1005" s="6">
        <v>2</v>
      </c>
      <c r="Z1005" s="6">
        <v>5</v>
      </c>
      <c r="AB1005" s="1">
        <v>151</v>
      </c>
      <c r="AC1005" s="1">
        <v>145</v>
      </c>
      <c r="AD1005" s="1">
        <v>0</v>
      </c>
      <c r="AE1005" s="1">
        <v>3</v>
      </c>
      <c r="AF1005" s="1">
        <v>11</v>
      </c>
      <c r="AG1005" s="1">
        <v>80</v>
      </c>
      <c r="AH1005" s="1">
        <v>2515</v>
      </c>
      <c r="AI1005" s="11">
        <f t="shared" si="30"/>
        <v>6.8904109589041092</v>
      </c>
      <c r="AJ1005" s="1">
        <v>0</v>
      </c>
      <c r="AK1005" s="1">
        <v>0</v>
      </c>
      <c r="AL1005" s="1">
        <v>1</v>
      </c>
      <c r="AM1005" s="1">
        <v>0</v>
      </c>
      <c r="AN1005" s="1">
        <v>0</v>
      </c>
      <c r="AO1005" s="1">
        <v>0</v>
      </c>
      <c r="AP1005" s="1">
        <v>0</v>
      </c>
      <c r="AQ1005" s="1">
        <v>0</v>
      </c>
      <c r="AR1005" s="1">
        <v>0</v>
      </c>
      <c r="AS1005" s="1">
        <v>1</v>
      </c>
      <c r="AT1005" s="1">
        <v>7</v>
      </c>
      <c r="AU1005" s="1">
        <v>49</v>
      </c>
      <c r="AV1005" s="1">
        <v>38196</v>
      </c>
    </row>
    <row r="1006" spans="1:48" s="1" customFormat="1" x14ac:dyDescent="0.25">
      <c r="A1006" s="1" t="str" cm="1">
        <f t="array" ref="A1006">_xlfn.IFS(AG1006&gt;=70,"70 and Older",AND(AG1006&gt;=60,AG1006&lt;70),"60-69",AND(AG1006&gt;=50,AG1006&lt;60),"50-59",AND(AG1006&gt;=40,AG1006&lt;50),"40-49",AND(AG1006&gt;=30,AG1006&lt;40),"30-39",AND(AG1006&gt;=20,AG1006&lt;30),"20-29")</f>
        <v>30-39</v>
      </c>
      <c r="B1006" s="1" t="str" cm="1">
        <f t="array" ref="B1006">_xlfn.IFS(AO1006=1,$AO$1,AP1006=1,$AP$1,AQ1006=1,$AQ$1,AR1006=1,$AR$1,AS1006=1,$AS$1)</f>
        <v>Master</v>
      </c>
      <c r="C1006" s="1" t="str" cm="1">
        <f t="array" ref="C1006">_xlfn.IFS(AJ1006=1,$AJ$1,AK1006=1,$AK$1,AL1006=1,$AL$1,AM1006=1,$AM$1,AN1006=1,$AN$1)</f>
        <v>Married</v>
      </c>
      <c r="D1006" s="1">
        <v>1</v>
      </c>
      <c r="E1006" s="1">
        <v>0</v>
      </c>
      <c r="F1006" s="1" t="str" cm="1">
        <f t="array" ref="F1006">_xlfn.IFS(AV1006&lt;43783,"1.Low Income",AND(AV1006&gt;=43783,AV1006&lt;=64856),"2.Mid Income",AV1006&gt;64856,"3.High Income")</f>
        <v>1.Low Income</v>
      </c>
      <c r="G1006" s="1" t="str" cm="1">
        <f t="array" ref="G1006">_xlfn.IFS(AU1006&lt;=30,"&lt;1 month",AND(AU1006&gt;30,AU1006&lt;=60),"1-2months",AU1006&gt;60,"2months +")</f>
        <v>2months +</v>
      </c>
      <c r="H1006" s="1" t="str" cm="1">
        <f t="array" ref="H1006">_xlfn.IFS(AT1006&lt;5,"&lt;5times",AND(AT1006&gt;=5,AT1006&lt;=10),"05-10times",AND(AT1006&gt;=11,AT1006&lt;=15),"11-15times",AT1006&gt;=16,"16times or more")</f>
        <v>05-10times</v>
      </c>
      <c r="I1006" s="1" t="s">
        <v>99</v>
      </c>
      <c r="J1006" s="1" t="str">
        <f t="shared" si="31"/>
        <v>6-7 years</v>
      </c>
      <c r="K1006" s="2">
        <v>4</v>
      </c>
      <c r="L1006" s="2">
        <v>0</v>
      </c>
      <c r="M1006" s="2">
        <v>16</v>
      </c>
      <c r="N1006" s="2">
        <v>17</v>
      </c>
      <c r="O1006" s="2">
        <v>4</v>
      </c>
      <c r="P1006" s="2">
        <v>4</v>
      </c>
      <c r="Q1006" s="8">
        <v>0</v>
      </c>
      <c r="R1006" s="8">
        <v>0</v>
      </c>
      <c r="S1006" s="8">
        <v>0</v>
      </c>
      <c r="T1006" s="8">
        <v>0</v>
      </c>
      <c r="U1006" s="8">
        <v>0</v>
      </c>
      <c r="V1006" s="8">
        <v>0</v>
      </c>
      <c r="W1006" s="6">
        <v>3</v>
      </c>
      <c r="X1006" s="6">
        <v>4</v>
      </c>
      <c r="Y1006" s="6">
        <v>0</v>
      </c>
      <c r="Z1006" s="6">
        <v>3</v>
      </c>
      <c r="AB1006" s="1">
        <v>42</v>
      </c>
      <c r="AC1006" s="1">
        <v>37</v>
      </c>
      <c r="AD1006" s="1">
        <v>0</v>
      </c>
      <c r="AE1006" s="1">
        <v>3</v>
      </c>
      <c r="AF1006" s="1">
        <v>11</v>
      </c>
      <c r="AG1006" s="1">
        <v>34</v>
      </c>
      <c r="AH1006" s="1">
        <v>2515</v>
      </c>
      <c r="AI1006" s="11">
        <f t="shared" si="30"/>
        <v>6.8904109589041092</v>
      </c>
      <c r="AJ1006" s="1">
        <v>0</v>
      </c>
      <c r="AK1006" s="1">
        <v>1</v>
      </c>
      <c r="AL1006" s="1">
        <v>0</v>
      </c>
      <c r="AM1006" s="1">
        <v>0</v>
      </c>
      <c r="AN1006" s="1">
        <v>0</v>
      </c>
      <c r="AO1006" s="1">
        <v>0</v>
      </c>
      <c r="AP1006" s="1">
        <v>0</v>
      </c>
      <c r="AQ1006" s="1">
        <v>0</v>
      </c>
      <c r="AR1006" s="1">
        <v>1</v>
      </c>
      <c r="AS1006" s="1">
        <v>0</v>
      </c>
      <c r="AT1006" s="1">
        <v>8</v>
      </c>
      <c r="AU1006" s="1">
        <v>68</v>
      </c>
      <c r="AV1006" s="1">
        <v>30992</v>
      </c>
    </row>
    <row r="1007" spans="1:48" s="1" customFormat="1" x14ac:dyDescent="0.25">
      <c r="A1007" s="1" t="str" cm="1">
        <f t="array" ref="A1007">_xlfn.IFS(AG1007&gt;=70,"70 and Older",AND(AG1007&gt;=60,AG1007&lt;70),"60-69",AND(AG1007&gt;=50,AG1007&lt;60),"50-59",AND(AG1007&gt;=40,AG1007&lt;50),"40-49",AND(AG1007&gt;=30,AG1007&lt;40),"30-39",AND(AG1007&gt;=20,AG1007&lt;30),"20-29")</f>
        <v>60-69</v>
      </c>
      <c r="B1007" s="1" t="str" cm="1">
        <f t="array" ref="B1007">_xlfn.IFS(AO1007=1,$AO$1,AP1007=1,$AP$1,AQ1007=1,$AQ$1,AR1007=1,$AR$1,AS1007=1,$AS$1)</f>
        <v>Graduation</v>
      </c>
      <c r="C1007" s="1" t="str" cm="1">
        <f t="array" ref="C1007">_xlfn.IFS(AJ1007=1,$AJ$1,AK1007=1,$AK$1,AL1007=1,$AL$1,AM1007=1,$AM$1,AN1007=1,$AN$1)</f>
        <v>Single</v>
      </c>
      <c r="D1007" s="1">
        <v>0</v>
      </c>
      <c r="E1007" s="1">
        <v>1</v>
      </c>
      <c r="F1007" s="1" t="str" cm="1">
        <f t="array" ref="F1007">_xlfn.IFS(AV1007&lt;43783,"1.Low Income",AND(AV1007&gt;=43783,AV1007&lt;=64856),"2.Mid Income",AV1007&gt;64856,"3.High Income")</f>
        <v>1.Low Income</v>
      </c>
      <c r="G1007" s="1" t="str" cm="1">
        <f t="array" ref="G1007">_xlfn.IFS(AU1007&lt;=30,"&lt;1 month",AND(AU1007&gt;30,AU1007&lt;=60),"1-2months",AU1007&gt;60,"2months +")</f>
        <v>&lt;1 month</v>
      </c>
      <c r="H1007" s="1" t="str" cm="1">
        <f t="array" ref="H1007">_xlfn.IFS(AT1007&lt;5,"&lt;5times",AND(AT1007&gt;=5,AT1007&lt;=10),"05-10times",AND(AT1007&gt;=11,AT1007&lt;=15),"11-15times",AT1007&gt;=16,"16times or more")</f>
        <v>05-10times</v>
      </c>
      <c r="I1007" s="1" t="s">
        <v>99</v>
      </c>
      <c r="J1007" s="1" t="str">
        <f t="shared" si="31"/>
        <v>6-7 years</v>
      </c>
      <c r="K1007" s="2">
        <v>350</v>
      </c>
      <c r="L1007" s="2">
        <v>104</v>
      </c>
      <c r="M1007" s="2">
        <v>189</v>
      </c>
      <c r="N1007" s="2">
        <v>197</v>
      </c>
      <c r="O1007" s="2">
        <v>151</v>
      </c>
      <c r="P1007" s="2">
        <v>57</v>
      </c>
      <c r="Q1007" s="8">
        <v>0</v>
      </c>
      <c r="R1007" s="8">
        <v>0</v>
      </c>
      <c r="S1007" s="8">
        <v>1</v>
      </c>
      <c r="T1007" s="8">
        <v>0</v>
      </c>
      <c r="U1007" s="8">
        <v>0</v>
      </c>
      <c r="V1007" s="8">
        <v>0</v>
      </c>
      <c r="W1007" s="6">
        <v>6</v>
      </c>
      <c r="X1007" s="6">
        <v>11</v>
      </c>
      <c r="Y1007" s="6">
        <v>8</v>
      </c>
      <c r="Z1007" s="6">
        <v>5</v>
      </c>
      <c r="AB1007" s="1">
        <v>303</v>
      </c>
      <c r="AC1007" s="1">
        <v>300</v>
      </c>
      <c r="AD1007" s="1">
        <v>0</v>
      </c>
      <c r="AE1007" s="1">
        <v>3</v>
      </c>
      <c r="AF1007" s="1">
        <v>11</v>
      </c>
      <c r="AG1007" s="1">
        <v>62</v>
      </c>
      <c r="AH1007" s="1">
        <v>2515</v>
      </c>
      <c r="AI1007" s="11">
        <f t="shared" si="30"/>
        <v>6.8904109589041092</v>
      </c>
      <c r="AJ1007" s="1">
        <v>0</v>
      </c>
      <c r="AK1007" s="1">
        <v>0</v>
      </c>
      <c r="AL1007" s="1">
        <v>1</v>
      </c>
      <c r="AM1007" s="1">
        <v>0</v>
      </c>
      <c r="AN1007" s="1">
        <v>0</v>
      </c>
      <c r="AO1007" s="1">
        <v>0</v>
      </c>
      <c r="AP1007" s="1">
        <v>0</v>
      </c>
      <c r="AQ1007" s="1">
        <v>1</v>
      </c>
      <c r="AR1007" s="1">
        <v>0</v>
      </c>
      <c r="AS1007" s="1">
        <v>0</v>
      </c>
      <c r="AT1007" s="1">
        <v>8</v>
      </c>
      <c r="AU1007" s="1">
        <v>19</v>
      </c>
      <c r="AV1007" s="1">
        <v>29315</v>
      </c>
    </row>
    <row r="1008" spans="1:48" s="1" customFormat="1" x14ac:dyDescent="0.25">
      <c r="A1008" s="1" t="str" cm="1">
        <f t="array" ref="A1008">_xlfn.IFS(AG1008&gt;=70,"70 and Older",AND(AG1008&gt;=60,AG1008&lt;70),"60-69",AND(AG1008&gt;=50,AG1008&lt;60),"50-59",AND(AG1008&gt;=40,AG1008&lt;50),"40-49",AND(AG1008&gt;=30,AG1008&lt;40),"30-39",AND(AG1008&gt;=20,AG1008&lt;30),"20-29")</f>
        <v>30-39</v>
      </c>
      <c r="B1008" s="1" t="str" cm="1">
        <f t="array" ref="B1008">_xlfn.IFS(AO1008=1,$AO$1,AP1008=1,$AP$1,AQ1008=1,$AQ$1,AR1008=1,$AR$1,AS1008=1,$AS$1)</f>
        <v>Graduation</v>
      </c>
      <c r="C1008" s="1" t="str" cm="1">
        <f t="array" ref="C1008">_xlfn.IFS(AJ1008=1,$AJ$1,AK1008=1,$AK$1,AL1008=1,$AL$1,AM1008=1,$AM$1,AN1008=1,$AN$1)</f>
        <v>Married</v>
      </c>
      <c r="D1008" s="1">
        <v>1</v>
      </c>
      <c r="E1008" s="1">
        <v>0</v>
      </c>
      <c r="F1008" s="1" t="str" cm="1">
        <f t="array" ref="F1008">_xlfn.IFS(AV1008&lt;43783,"1.Low Income",AND(AV1008&gt;=43783,AV1008&lt;=64856),"2.Mid Income",AV1008&gt;64856,"3.High Income")</f>
        <v>1.Low Income</v>
      </c>
      <c r="G1008" s="1" t="str" cm="1">
        <f t="array" ref="G1008">_xlfn.IFS(AU1008&lt;=30,"&lt;1 month",AND(AU1008&gt;30,AU1008&lt;=60),"1-2months",AU1008&gt;60,"2months +")</f>
        <v>1-2months</v>
      </c>
      <c r="H1008" s="1" t="str" cm="1">
        <f t="array" ref="H1008">_xlfn.IFS(AT1008&lt;5,"&lt;5times",AND(AT1008&gt;=5,AT1008&lt;=10),"05-10times",AND(AT1008&gt;=11,AT1008&lt;=15),"11-15times",AT1008&gt;=16,"16times or more")</f>
        <v>05-10times</v>
      </c>
      <c r="I1008" s="1" t="s">
        <v>99</v>
      </c>
      <c r="J1008" s="1" t="str">
        <f t="shared" si="31"/>
        <v>6-7 years</v>
      </c>
      <c r="K1008" s="2">
        <v>4</v>
      </c>
      <c r="L1008" s="2">
        <v>22</v>
      </c>
      <c r="M1008" s="2">
        <v>11</v>
      </c>
      <c r="N1008" s="2">
        <v>3</v>
      </c>
      <c r="O1008" s="2">
        <v>7</v>
      </c>
      <c r="P1008" s="2">
        <v>32</v>
      </c>
      <c r="Q1008" s="8">
        <v>0</v>
      </c>
      <c r="R1008" s="8">
        <v>0</v>
      </c>
      <c r="S1008" s="8">
        <v>0</v>
      </c>
      <c r="T1008" s="8">
        <v>0</v>
      </c>
      <c r="U1008" s="8">
        <v>0</v>
      </c>
      <c r="V1008" s="8">
        <v>1</v>
      </c>
      <c r="W1008" s="6">
        <v>2</v>
      </c>
      <c r="X1008" s="6">
        <v>3</v>
      </c>
      <c r="Y1008" s="6">
        <v>0</v>
      </c>
      <c r="Z1008" s="6">
        <v>3</v>
      </c>
      <c r="AB1008" s="1">
        <v>53</v>
      </c>
      <c r="AC1008" s="1">
        <v>37</v>
      </c>
      <c r="AD1008" s="1">
        <v>0</v>
      </c>
      <c r="AE1008" s="1">
        <v>3</v>
      </c>
      <c r="AF1008" s="1">
        <v>11</v>
      </c>
      <c r="AG1008" s="1">
        <v>30</v>
      </c>
      <c r="AH1008" s="1">
        <v>2515</v>
      </c>
      <c r="AI1008" s="11">
        <f t="shared" si="30"/>
        <v>6.8904109589041092</v>
      </c>
      <c r="AJ1008" s="1">
        <v>0</v>
      </c>
      <c r="AK1008" s="1">
        <v>1</v>
      </c>
      <c r="AL1008" s="1">
        <v>0</v>
      </c>
      <c r="AM1008" s="1">
        <v>0</v>
      </c>
      <c r="AN1008" s="1">
        <v>0</v>
      </c>
      <c r="AO1008" s="1">
        <v>0</v>
      </c>
      <c r="AP1008" s="1">
        <v>0</v>
      </c>
      <c r="AQ1008" s="1">
        <v>1</v>
      </c>
      <c r="AR1008" s="1">
        <v>0</v>
      </c>
      <c r="AS1008" s="1">
        <v>0</v>
      </c>
      <c r="AT1008" s="1">
        <v>9</v>
      </c>
      <c r="AU1008" s="1">
        <v>51</v>
      </c>
      <c r="AV1008" s="1">
        <v>26228</v>
      </c>
    </row>
    <row r="1009" spans="1:48" s="1" customFormat="1" x14ac:dyDescent="0.25">
      <c r="A1009" s="1" t="str" cm="1">
        <f t="array" ref="A1009">_xlfn.IFS(AG1009&gt;=70,"70 and Older",AND(AG1009&gt;=60,AG1009&lt;70),"60-69",AND(AG1009&gt;=50,AG1009&lt;60),"50-59",AND(AG1009&gt;=40,AG1009&lt;50),"40-49",AND(AG1009&gt;=30,AG1009&lt;40),"30-39",AND(AG1009&gt;=20,AG1009&lt;30),"20-29")</f>
        <v>50-59</v>
      </c>
      <c r="B1009" s="1" t="str" cm="1">
        <f t="array" ref="B1009">_xlfn.IFS(AO1009=1,$AO$1,AP1009=1,$AP$1,AQ1009=1,$AQ$1,AR1009=1,$AR$1,AS1009=1,$AS$1)</f>
        <v>PhD</v>
      </c>
      <c r="C1009" s="1" t="str" cm="1">
        <f t="array" ref="C1009">_xlfn.IFS(AJ1009=1,$AJ$1,AK1009=1,$AK$1,AL1009=1,$AL$1,AM1009=1,$AM$1,AN1009=1,$AN$1)</f>
        <v>Widow</v>
      </c>
      <c r="D1009" s="1">
        <v>0</v>
      </c>
      <c r="E1009" s="1">
        <v>0</v>
      </c>
      <c r="F1009" s="1" t="str" cm="1">
        <f t="array" ref="F1009">_xlfn.IFS(AV1009&lt;43783,"1.Low Income",AND(AV1009&gt;=43783,AV1009&lt;=64856),"2.Mid Income",AV1009&gt;64856,"3.High Income")</f>
        <v>2.Mid Income</v>
      </c>
      <c r="G1009" s="1" t="str" cm="1">
        <f t="array" ref="G1009">_xlfn.IFS(AU1009&lt;=30,"&lt;1 month",AND(AU1009&gt;30,AU1009&lt;=60),"1-2months",AU1009&gt;60,"2months +")</f>
        <v>2months +</v>
      </c>
      <c r="H1009" s="1" t="str" cm="1">
        <f t="array" ref="H1009">_xlfn.IFS(AT1009&lt;5,"&lt;5times",AND(AT1009&gt;=5,AT1009&lt;=10),"05-10times",AND(AT1009&gt;=11,AT1009&lt;=15),"11-15times",AT1009&gt;=16,"16times or more")</f>
        <v>05-10times</v>
      </c>
      <c r="I1009" s="1" t="s">
        <v>99</v>
      </c>
      <c r="J1009" s="1" t="str">
        <f t="shared" si="31"/>
        <v>6-7 years</v>
      </c>
      <c r="K1009" s="2">
        <v>347</v>
      </c>
      <c r="L1009" s="2">
        <v>44</v>
      </c>
      <c r="M1009" s="2">
        <v>534</v>
      </c>
      <c r="N1009" s="2">
        <v>17</v>
      </c>
      <c r="O1009" s="2">
        <v>0</v>
      </c>
      <c r="P1009" s="2">
        <v>26</v>
      </c>
      <c r="Q1009" s="8">
        <v>0</v>
      </c>
      <c r="R1009" s="8">
        <v>0</v>
      </c>
      <c r="S1009" s="8">
        <v>0</v>
      </c>
      <c r="T1009" s="8">
        <v>0</v>
      </c>
      <c r="U1009" s="8">
        <v>0</v>
      </c>
      <c r="V1009" s="8">
        <v>0</v>
      </c>
      <c r="W1009" s="6">
        <v>1</v>
      </c>
      <c r="X1009" s="6">
        <v>3</v>
      </c>
      <c r="Y1009" s="6">
        <v>5</v>
      </c>
      <c r="Z1009" s="6">
        <v>12</v>
      </c>
      <c r="AB1009" s="1">
        <v>1606</v>
      </c>
      <c r="AC1009" s="1">
        <v>1446</v>
      </c>
      <c r="AD1009" s="1">
        <v>3</v>
      </c>
      <c r="AE1009" s="1">
        <v>3</v>
      </c>
      <c r="AF1009" s="1">
        <v>11</v>
      </c>
      <c r="AG1009" s="1">
        <v>58</v>
      </c>
      <c r="AH1009" s="1">
        <v>2514</v>
      </c>
      <c r="AI1009" s="11">
        <f t="shared" si="30"/>
        <v>6.8876712328767127</v>
      </c>
      <c r="AJ1009" s="1">
        <v>0</v>
      </c>
      <c r="AK1009" s="1">
        <v>0</v>
      </c>
      <c r="AL1009" s="1">
        <v>0</v>
      </c>
      <c r="AM1009" s="1">
        <v>0</v>
      </c>
      <c r="AN1009" s="1">
        <v>1</v>
      </c>
      <c r="AO1009" s="1">
        <v>0</v>
      </c>
      <c r="AP1009" s="1">
        <v>0</v>
      </c>
      <c r="AQ1009" s="1">
        <v>0</v>
      </c>
      <c r="AR1009" s="1">
        <v>0</v>
      </c>
      <c r="AS1009" s="1">
        <v>1</v>
      </c>
      <c r="AT1009" s="1">
        <v>6</v>
      </c>
      <c r="AU1009" s="1">
        <v>97</v>
      </c>
      <c r="AV1009" s="1">
        <v>51369</v>
      </c>
    </row>
    <row r="1010" spans="1:48" s="1" customFormat="1" x14ac:dyDescent="0.25">
      <c r="A1010" s="1" t="str" cm="1">
        <f t="array" ref="A1010">_xlfn.IFS(AG1010&gt;=70,"70 and Older",AND(AG1010&gt;=60,AG1010&lt;70),"60-69",AND(AG1010&gt;=50,AG1010&lt;60),"50-59",AND(AG1010&gt;=40,AG1010&lt;50),"40-49",AND(AG1010&gt;=30,AG1010&lt;40),"30-39",AND(AG1010&gt;=20,AG1010&lt;30),"20-29")</f>
        <v>40-49</v>
      </c>
      <c r="B1010" s="1" t="str" cm="1">
        <f t="array" ref="B1010">_xlfn.IFS(AO1010=1,$AO$1,AP1010=1,$AP$1,AQ1010=1,$AQ$1,AR1010=1,$AR$1,AS1010=1,$AS$1)</f>
        <v>Master</v>
      </c>
      <c r="C1010" s="1" t="str" cm="1">
        <f t="array" ref="C1010">_xlfn.IFS(AJ1010=1,$AJ$1,AK1010=1,$AK$1,AL1010=1,$AL$1,AM1010=1,$AM$1,AN1010=1,$AN$1)</f>
        <v>Married</v>
      </c>
      <c r="D1010" s="1">
        <v>1</v>
      </c>
      <c r="E1010" s="1">
        <v>1</v>
      </c>
      <c r="F1010" s="1" t="str" cm="1">
        <f t="array" ref="F1010">_xlfn.IFS(AV1010&lt;43783,"1.Low Income",AND(AV1010&gt;=43783,AV1010&lt;=64856),"2.Mid Income",AV1010&gt;64856,"3.High Income")</f>
        <v>2.Mid Income</v>
      </c>
      <c r="G1010" s="1" t="str" cm="1">
        <f t="array" ref="G1010">_xlfn.IFS(AU1010&lt;=30,"&lt;1 month",AND(AU1010&gt;30,AU1010&lt;=60),"1-2months",AU1010&gt;60,"2months +")</f>
        <v>1-2months</v>
      </c>
      <c r="H1010" s="1" t="str" cm="1">
        <f t="array" ref="H1010">_xlfn.IFS(AT1010&lt;5,"&lt;5times",AND(AT1010&gt;=5,AT1010&lt;=10),"05-10times",AND(AT1010&gt;=11,AT1010&lt;=15),"11-15times",AT1010&gt;=16,"16times or more")</f>
        <v>05-10times</v>
      </c>
      <c r="I1010" s="1" t="s">
        <v>99</v>
      </c>
      <c r="J1010" s="1" t="str">
        <f t="shared" si="31"/>
        <v>6-7 years</v>
      </c>
      <c r="K1010" s="2">
        <v>111</v>
      </c>
      <c r="L1010" s="2">
        <v>16</v>
      </c>
      <c r="M1010" s="2">
        <v>37</v>
      </c>
      <c r="N1010" s="2">
        <v>7</v>
      </c>
      <c r="O1010" s="2">
        <v>9</v>
      </c>
      <c r="P1010" s="2">
        <v>18</v>
      </c>
      <c r="Q1010" s="8">
        <v>0</v>
      </c>
      <c r="R1010" s="8">
        <v>0</v>
      </c>
      <c r="S1010" s="8">
        <v>0</v>
      </c>
      <c r="T1010" s="8">
        <v>0</v>
      </c>
      <c r="U1010" s="8">
        <v>0</v>
      </c>
      <c r="V1010" s="8">
        <v>0</v>
      </c>
      <c r="W1010" s="6">
        <v>3</v>
      </c>
      <c r="X1010" s="6">
        <v>3</v>
      </c>
      <c r="Y1010" s="6">
        <v>1</v>
      </c>
      <c r="Z1010" s="6">
        <v>5</v>
      </c>
      <c r="AB1010" s="1">
        <v>550</v>
      </c>
      <c r="AC1010" s="1">
        <v>458</v>
      </c>
      <c r="AD1010" s="1">
        <v>0</v>
      </c>
      <c r="AE1010" s="1">
        <v>3</v>
      </c>
      <c r="AF1010" s="1">
        <v>11</v>
      </c>
      <c r="AG1010" s="1">
        <v>48</v>
      </c>
      <c r="AH1010" s="1">
        <v>2514</v>
      </c>
      <c r="AI1010" s="11">
        <f t="shared" si="30"/>
        <v>6.8876712328767127</v>
      </c>
      <c r="AJ1010" s="1">
        <v>0</v>
      </c>
      <c r="AK1010" s="1">
        <v>1</v>
      </c>
      <c r="AL1010" s="1">
        <v>0</v>
      </c>
      <c r="AM1010" s="1">
        <v>0</v>
      </c>
      <c r="AN1010" s="1">
        <v>0</v>
      </c>
      <c r="AO1010" s="1">
        <v>0</v>
      </c>
      <c r="AP1010" s="1">
        <v>0</v>
      </c>
      <c r="AQ1010" s="1">
        <v>0</v>
      </c>
      <c r="AR1010" s="1">
        <v>1</v>
      </c>
      <c r="AS1010" s="1">
        <v>0</v>
      </c>
      <c r="AT1010" s="1">
        <v>6</v>
      </c>
      <c r="AU1010" s="1">
        <v>55</v>
      </c>
      <c r="AV1010" s="1">
        <v>47808</v>
      </c>
    </row>
    <row r="1011" spans="1:48" s="1" customFormat="1" x14ac:dyDescent="0.25">
      <c r="A1011" s="1" t="str" cm="1">
        <f t="array" ref="A1011">_xlfn.IFS(AG1011&gt;=70,"70 and Older",AND(AG1011&gt;=60,AG1011&lt;70),"60-69",AND(AG1011&gt;=50,AG1011&lt;60),"50-59",AND(AG1011&gt;=40,AG1011&lt;50),"40-49",AND(AG1011&gt;=30,AG1011&lt;40),"30-39",AND(AG1011&gt;=20,AG1011&lt;30),"20-29")</f>
        <v>60-69</v>
      </c>
      <c r="B1011" s="1" t="str" cm="1">
        <f t="array" ref="B1011">_xlfn.IFS(AO1011=1,$AO$1,AP1011=1,$AP$1,AQ1011=1,$AQ$1,AR1011=1,$AR$1,AS1011=1,$AS$1)</f>
        <v>Master</v>
      </c>
      <c r="C1011" s="1" t="str" cm="1">
        <f t="array" ref="C1011">_xlfn.IFS(AJ1011=1,$AJ$1,AK1011=1,$AK$1,AL1011=1,$AL$1,AM1011=1,$AM$1,AN1011=1,$AN$1)</f>
        <v>Together</v>
      </c>
      <c r="D1011" s="1">
        <v>1</v>
      </c>
      <c r="E1011" s="1">
        <v>1</v>
      </c>
      <c r="F1011" s="1" t="str" cm="1">
        <f t="array" ref="F1011">_xlfn.IFS(AV1011&lt;43783,"1.Low Income",AND(AV1011&gt;=43783,AV1011&lt;=64856),"2.Mid Income",AV1011&gt;64856,"3.High Income")</f>
        <v>1.Low Income</v>
      </c>
      <c r="G1011" s="1" t="str" cm="1">
        <f t="array" ref="G1011">_xlfn.IFS(AU1011&lt;=30,"&lt;1 month",AND(AU1011&gt;30,AU1011&lt;=60),"1-2months",AU1011&gt;60,"2months +")</f>
        <v>2months +</v>
      </c>
      <c r="H1011" s="1" t="str" cm="1">
        <f t="array" ref="H1011">_xlfn.IFS(AT1011&lt;5,"&lt;5times",AND(AT1011&gt;=5,AT1011&lt;=10),"05-10times",AND(AT1011&gt;=11,AT1011&lt;=15),"11-15times",AT1011&gt;=16,"16times or more")</f>
        <v>05-10times</v>
      </c>
      <c r="I1011" s="1" t="s">
        <v>99</v>
      </c>
      <c r="J1011" s="1" t="str">
        <f t="shared" si="31"/>
        <v>6-7 years</v>
      </c>
      <c r="K1011" s="2">
        <v>51</v>
      </c>
      <c r="L1011" s="2">
        <v>2</v>
      </c>
      <c r="M1011" s="2">
        <v>7</v>
      </c>
      <c r="N1011" s="2">
        <v>0</v>
      </c>
      <c r="O1011" s="2">
        <v>1</v>
      </c>
      <c r="P1011" s="2">
        <v>2</v>
      </c>
      <c r="Q1011" s="8">
        <v>0</v>
      </c>
      <c r="R1011" s="8">
        <v>0</v>
      </c>
      <c r="S1011" s="8">
        <v>0</v>
      </c>
      <c r="T1011" s="8">
        <v>0</v>
      </c>
      <c r="U1011" s="8">
        <v>0</v>
      </c>
      <c r="V1011" s="8">
        <v>0</v>
      </c>
      <c r="W1011" s="6">
        <v>2</v>
      </c>
      <c r="X1011" s="6">
        <v>2</v>
      </c>
      <c r="Y1011" s="6">
        <v>0</v>
      </c>
      <c r="Z1011" s="6">
        <v>3</v>
      </c>
      <c r="AB1011" s="1">
        <v>223</v>
      </c>
      <c r="AC1011" s="1">
        <v>219</v>
      </c>
      <c r="AD1011" s="1">
        <v>0</v>
      </c>
      <c r="AE1011" s="1">
        <v>3</v>
      </c>
      <c r="AF1011" s="1">
        <v>11</v>
      </c>
      <c r="AG1011" s="1">
        <v>64</v>
      </c>
      <c r="AH1011" s="1">
        <v>2514</v>
      </c>
      <c r="AI1011" s="11">
        <f t="shared" si="30"/>
        <v>6.8876712328767127</v>
      </c>
      <c r="AJ1011" s="1">
        <v>0</v>
      </c>
      <c r="AK1011" s="1">
        <v>0</v>
      </c>
      <c r="AL1011" s="1">
        <v>0</v>
      </c>
      <c r="AM1011" s="1">
        <v>1</v>
      </c>
      <c r="AN1011" s="1">
        <v>0</v>
      </c>
      <c r="AO1011" s="1">
        <v>0</v>
      </c>
      <c r="AP1011" s="1">
        <v>0</v>
      </c>
      <c r="AQ1011" s="1">
        <v>0</v>
      </c>
      <c r="AR1011" s="1">
        <v>1</v>
      </c>
      <c r="AS1011" s="1">
        <v>0</v>
      </c>
      <c r="AT1011" s="1">
        <v>8</v>
      </c>
      <c r="AU1011" s="1">
        <v>62</v>
      </c>
      <c r="AV1011" s="1">
        <v>34728</v>
      </c>
    </row>
    <row r="1012" spans="1:48" s="1" customFormat="1" x14ac:dyDescent="0.25">
      <c r="A1012" s="1" t="str" cm="1">
        <f t="array" ref="A1012">_xlfn.IFS(AG1012&gt;=70,"70 and Older",AND(AG1012&gt;=60,AG1012&lt;70),"60-69",AND(AG1012&gt;=50,AG1012&lt;60),"50-59",AND(AG1012&gt;=40,AG1012&lt;50),"40-49",AND(AG1012&gt;=30,AG1012&lt;40),"30-39",AND(AG1012&gt;=20,AG1012&lt;30),"20-29")</f>
        <v>50-59</v>
      </c>
      <c r="B1012" s="1" t="str" cm="1">
        <f t="array" ref="B1012">_xlfn.IFS(AO1012=1,$AO$1,AP1012=1,$AP$1,AQ1012=1,$AQ$1,AR1012=1,$AR$1,AS1012=1,$AS$1)</f>
        <v>PhD</v>
      </c>
      <c r="C1012" s="1" t="str" cm="1">
        <f t="array" ref="C1012">_xlfn.IFS(AJ1012=1,$AJ$1,AK1012=1,$AK$1,AL1012=1,$AL$1,AM1012=1,$AM$1,AN1012=1,$AN$1)</f>
        <v>Married</v>
      </c>
      <c r="D1012" s="1">
        <v>0</v>
      </c>
      <c r="E1012" s="1">
        <v>1</v>
      </c>
      <c r="F1012" s="1" t="str" cm="1">
        <f t="array" ref="F1012">_xlfn.IFS(AV1012&lt;43783,"1.Low Income",AND(AV1012&gt;=43783,AV1012&lt;=64856),"2.Mid Income",AV1012&gt;64856,"3.High Income")</f>
        <v>1.Low Income</v>
      </c>
      <c r="G1012" s="1" t="str" cm="1">
        <f t="array" ref="G1012">_xlfn.IFS(AU1012&lt;=30,"&lt;1 month",AND(AU1012&gt;30,AU1012&lt;=60),"1-2months",AU1012&gt;60,"2months +")</f>
        <v>1-2months</v>
      </c>
      <c r="H1012" s="1" t="str" cm="1">
        <f t="array" ref="H1012">_xlfn.IFS(AT1012&lt;5,"&lt;5times",AND(AT1012&gt;=5,AT1012&lt;=10),"05-10times",AND(AT1012&gt;=11,AT1012&lt;=15),"11-15times",AT1012&gt;=16,"16times or more")</f>
        <v>05-10times</v>
      </c>
      <c r="I1012" s="1" t="s">
        <v>99</v>
      </c>
      <c r="J1012" s="1" t="str">
        <f t="shared" si="31"/>
        <v>6-7 years</v>
      </c>
      <c r="K1012" s="2">
        <v>152</v>
      </c>
      <c r="L1012" s="2">
        <v>3</v>
      </c>
      <c r="M1012" s="2">
        <v>22</v>
      </c>
      <c r="N1012" s="2">
        <v>2</v>
      </c>
      <c r="O1012" s="2">
        <v>5</v>
      </c>
      <c r="P1012" s="2">
        <v>7</v>
      </c>
      <c r="Q1012" s="8">
        <v>0</v>
      </c>
      <c r="R1012" s="8">
        <v>0</v>
      </c>
      <c r="S1012" s="8">
        <v>0</v>
      </c>
      <c r="T1012" s="8">
        <v>0</v>
      </c>
      <c r="U1012" s="8">
        <v>0</v>
      </c>
      <c r="V1012" s="8">
        <v>0</v>
      </c>
      <c r="W1012" s="6">
        <v>1</v>
      </c>
      <c r="X1012" s="6">
        <v>4</v>
      </c>
      <c r="Y1012" s="6">
        <v>1</v>
      </c>
      <c r="Z1012" s="6">
        <v>4</v>
      </c>
      <c r="AB1012" s="1">
        <v>389</v>
      </c>
      <c r="AC1012" s="1">
        <v>374</v>
      </c>
      <c r="AD1012" s="1">
        <v>0</v>
      </c>
      <c r="AE1012" s="1">
        <v>3</v>
      </c>
      <c r="AF1012" s="1">
        <v>11</v>
      </c>
      <c r="AG1012" s="1">
        <v>59</v>
      </c>
      <c r="AH1012" s="1">
        <v>2512</v>
      </c>
      <c r="AI1012" s="11">
        <f t="shared" si="30"/>
        <v>6.882191780821918</v>
      </c>
      <c r="AJ1012" s="1">
        <v>0</v>
      </c>
      <c r="AK1012" s="1">
        <v>1</v>
      </c>
      <c r="AL1012" s="1">
        <v>0</v>
      </c>
      <c r="AM1012" s="1">
        <v>0</v>
      </c>
      <c r="AN1012" s="1">
        <v>0</v>
      </c>
      <c r="AO1012" s="1">
        <v>0</v>
      </c>
      <c r="AP1012" s="1">
        <v>0</v>
      </c>
      <c r="AQ1012" s="1">
        <v>0</v>
      </c>
      <c r="AR1012" s="1">
        <v>0</v>
      </c>
      <c r="AS1012" s="1">
        <v>1</v>
      </c>
      <c r="AT1012" s="1">
        <v>7</v>
      </c>
      <c r="AU1012" s="1">
        <v>33</v>
      </c>
      <c r="AV1012" s="1">
        <v>42162</v>
      </c>
    </row>
    <row r="1013" spans="1:48" s="1" customFormat="1" x14ac:dyDescent="0.25">
      <c r="A1013" s="1" t="str" cm="1">
        <f t="array" ref="A1013">_xlfn.IFS(AG1013&gt;=70,"70 and Older",AND(AG1013&gt;=60,AG1013&lt;70),"60-69",AND(AG1013&gt;=50,AG1013&lt;60),"50-59",AND(AG1013&gt;=40,AG1013&lt;50),"40-49",AND(AG1013&gt;=30,AG1013&lt;40),"30-39",AND(AG1013&gt;=20,AG1013&lt;30),"20-29")</f>
        <v>50-59</v>
      </c>
      <c r="B1013" s="1" t="str" cm="1">
        <f t="array" ref="B1013">_xlfn.IFS(AO1013=1,$AO$1,AP1013=1,$AP$1,AQ1013=1,$AQ$1,AR1013=1,$AR$1,AS1013=1,$AS$1)</f>
        <v>2nd Cycle</v>
      </c>
      <c r="C1013" s="1" t="str" cm="1">
        <f t="array" ref="C1013">_xlfn.IFS(AJ1013=1,$AJ$1,AK1013=1,$AK$1,AL1013=1,$AL$1,AM1013=1,$AM$1,AN1013=1,$AN$1)</f>
        <v>Together</v>
      </c>
      <c r="D1013" s="1">
        <v>1</v>
      </c>
      <c r="E1013" s="1">
        <v>0</v>
      </c>
      <c r="F1013" s="1" t="str" cm="1">
        <f t="array" ref="F1013">_xlfn.IFS(AV1013&lt;43783,"1.Low Income",AND(AV1013&gt;=43783,AV1013&lt;=64856),"2.Mid Income",AV1013&gt;64856,"3.High Income")</f>
        <v>1.Low Income</v>
      </c>
      <c r="G1013" s="1" t="str" cm="1">
        <f t="array" ref="G1013">_xlfn.IFS(AU1013&lt;=30,"&lt;1 month",AND(AU1013&gt;30,AU1013&lt;=60),"1-2months",AU1013&gt;60,"2months +")</f>
        <v>2months +</v>
      </c>
      <c r="H1013" s="1" t="str" cm="1">
        <f t="array" ref="H1013">_xlfn.IFS(AT1013&lt;5,"&lt;5times",AND(AT1013&gt;=5,AT1013&lt;=10),"05-10times",AND(AT1013&gt;=11,AT1013&lt;=15),"11-15times",AT1013&gt;=16,"16times or more")</f>
        <v>05-10times</v>
      </c>
      <c r="I1013" s="1" t="s">
        <v>99</v>
      </c>
      <c r="J1013" s="1" t="str">
        <f t="shared" si="31"/>
        <v>6-7 years</v>
      </c>
      <c r="K1013" s="2">
        <v>6</v>
      </c>
      <c r="L1013" s="2">
        <v>10</v>
      </c>
      <c r="M1013" s="2">
        <v>12</v>
      </c>
      <c r="N1013" s="2">
        <v>3</v>
      </c>
      <c r="O1013" s="2">
        <v>15</v>
      </c>
      <c r="P1013" s="2">
        <v>40</v>
      </c>
      <c r="Q1013" s="8">
        <v>0</v>
      </c>
      <c r="R1013" s="8">
        <v>0</v>
      </c>
      <c r="S1013" s="8">
        <v>1</v>
      </c>
      <c r="T1013" s="8">
        <v>0</v>
      </c>
      <c r="U1013" s="8">
        <v>0</v>
      </c>
      <c r="V1013" s="8">
        <v>1</v>
      </c>
      <c r="W1013" s="6">
        <v>3</v>
      </c>
      <c r="X1013" s="6">
        <v>3</v>
      </c>
      <c r="Y1013" s="6">
        <v>1</v>
      </c>
      <c r="Z1013" s="6">
        <v>2</v>
      </c>
      <c r="AB1013" s="1">
        <v>51</v>
      </c>
      <c r="AC1013" s="1">
        <v>21</v>
      </c>
      <c r="AD1013" s="1">
        <v>0</v>
      </c>
      <c r="AE1013" s="1">
        <v>3</v>
      </c>
      <c r="AF1013" s="1">
        <v>11</v>
      </c>
      <c r="AG1013" s="1">
        <v>53</v>
      </c>
      <c r="AH1013" s="1">
        <v>2512</v>
      </c>
      <c r="AI1013" s="11">
        <f t="shared" si="30"/>
        <v>6.882191780821918</v>
      </c>
      <c r="AJ1013" s="1">
        <v>0</v>
      </c>
      <c r="AK1013" s="1">
        <v>0</v>
      </c>
      <c r="AL1013" s="1">
        <v>0</v>
      </c>
      <c r="AM1013" s="1">
        <v>1</v>
      </c>
      <c r="AN1013" s="1">
        <v>0</v>
      </c>
      <c r="AO1013" s="1">
        <v>1</v>
      </c>
      <c r="AP1013" s="1">
        <v>0</v>
      </c>
      <c r="AQ1013" s="1">
        <v>0</v>
      </c>
      <c r="AR1013" s="1">
        <v>0</v>
      </c>
      <c r="AS1013" s="1">
        <v>0</v>
      </c>
      <c r="AT1013" s="1">
        <v>8</v>
      </c>
      <c r="AU1013" s="1">
        <v>96</v>
      </c>
      <c r="AV1013" s="1">
        <v>26487</v>
      </c>
    </row>
    <row r="1014" spans="1:48" s="1" customFormat="1" x14ac:dyDescent="0.25">
      <c r="A1014" s="1" t="str" cm="1">
        <f t="array" ref="A1014">_xlfn.IFS(AG1014&gt;=70,"70 and Older",AND(AG1014&gt;=60,AG1014&lt;70),"60-69",AND(AG1014&gt;=50,AG1014&lt;60),"50-59",AND(AG1014&gt;=40,AG1014&lt;50),"40-49",AND(AG1014&gt;=30,AG1014&lt;40),"30-39",AND(AG1014&gt;=20,AG1014&lt;30),"20-29")</f>
        <v>60-69</v>
      </c>
      <c r="B1014" s="1" t="str" cm="1">
        <f t="array" ref="B1014">_xlfn.IFS(AO1014=1,$AO$1,AP1014=1,$AP$1,AQ1014=1,$AQ$1,AR1014=1,$AR$1,AS1014=1,$AS$1)</f>
        <v>Master</v>
      </c>
      <c r="C1014" s="1" t="str" cm="1">
        <f t="array" ref="C1014">_xlfn.IFS(AJ1014=1,$AJ$1,AK1014=1,$AK$1,AL1014=1,$AL$1,AM1014=1,$AM$1,AN1014=1,$AN$1)</f>
        <v>Together</v>
      </c>
      <c r="D1014" s="1">
        <v>1</v>
      </c>
      <c r="E1014" s="1">
        <v>1</v>
      </c>
      <c r="F1014" s="1" t="str" cm="1">
        <f t="array" ref="F1014">_xlfn.IFS(AV1014&lt;43783,"1.Low Income",AND(AV1014&gt;=43783,AV1014&lt;=64856),"2.Mid Income",AV1014&gt;64856,"3.High Income")</f>
        <v>1.Low Income</v>
      </c>
      <c r="G1014" s="1" t="str" cm="1">
        <f t="array" ref="G1014">_xlfn.IFS(AU1014&lt;=30,"&lt;1 month",AND(AU1014&gt;30,AU1014&lt;=60),"1-2months",AU1014&gt;60,"2months +")</f>
        <v>1-2months</v>
      </c>
      <c r="H1014" s="1" t="str" cm="1">
        <f t="array" ref="H1014">_xlfn.IFS(AT1014&lt;5,"&lt;5times",AND(AT1014&gt;=5,AT1014&lt;=10),"05-10times",AND(AT1014&gt;=11,AT1014&lt;=15),"11-15times",AT1014&gt;=16,"16times or more")</f>
        <v>05-10times</v>
      </c>
      <c r="I1014" s="1" t="s">
        <v>100</v>
      </c>
      <c r="J1014" s="1" t="str">
        <f t="shared" si="31"/>
        <v>6-7 years</v>
      </c>
      <c r="K1014" s="2">
        <v>22</v>
      </c>
      <c r="L1014" s="2">
        <v>2</v>
      </c>
      <c r="M1014" s="2">
        <v>14</v>
      </c>
      <c r="N1014" s="2">
        <v>0</v>
      </c>
      <c r="O1014" s="2">
        <v>1</v>
      </c>
      <c r="P1014" s="2">
        <v>10</v>
      </c>
      <c r="Q1014" s="8">
        <v>0</v>
      </c>
      <c r="R1014" s="8">
        <v>0</v>
      </c>
      <c r="S1014" s="8">
        <v>0</v>
      </c>
      <c r="T1014" s="8">
        <v>0</v>
      </c>
      <c r="U1014" s="8">
        <v>0</v>
      </c>
      <c r="V1014" s="8">
        <v>0</v>
      </c>
      <c r="W1014" s="6">
        <v>2</v>
      </c>
      <c r="X1014" s="6">
        <v>2</v>
      </c>
      <c r="Y1014" s="6">
        <v>0</v>
      </c>
      <c r="Z1014" s="6">
        <v>3</v>
      </c>
      <c r="AB1014" s="1">
        <v>190</v>
      </c>
      <c r="AC1014" s="1">
        <v>110</v>
      </c>
      <c r="AD1014" s="1">
        <v>0</v>
      </c>
      <c r="AE1014" s="1">
        <v>3</v>
      </c>
      <c r="AF1014" s="1">
        <v>11</v>
      </c>
      <c r="AG1014" s="1">
        <v>62</v>
      </c>
      <c r="AH1014" s="1">
        <v>2511</v>
      </c>
      <c r="AI1014" s="11">
        <f t="shared" si="30"/>
        <v>6.8794520547945206</v>
      </c>
      <c r="AJ1014" s="1">
        <v>0</v>
      </c>
      <c r="AK1014" s="1">
        <v>0</v>
      </c>
      <c r="AL1014" s="1">
        <v>0</v>
      </c>
      <c r="AM1014" s="1">
        <v>1</v>
      </c>
      <c r="AN1014" s="1">
        <v>0</v>
      </c>
      <c r="AO1014" s="1">
        <v>0</v>
      </c>
      <c r="AP1014" s="1">
        <v>0</v>
      </c>
      <c r="AQ1014" s="1">
        <v>0</v>
      </c>
      <c r="AR1014" s="1">
        <v>1</v>
      </c>
      <c r="AS1014" s="1">
        <v>0</v>
      </c>
      <c r="AT1014" s="1">
        <v>8</v>
      </c>
      <c r="AU1014" s="1">
        <v>53</v>
      </c>
      <c r="AV1014" s="1">
        <v>33462</v>
      </c>
    </row>
    <row r="1015" spans="1:48" s="1" customFormat="1" x14ac:dyDescent="0.25">
      <c r="A1015" s="1" t="str" cm="1">
        <f t="array" ref="A1015">_xlfn.IFS(AG1015&gt;=70,"70 and Older",AND(AG1015&gt;=60,AG1015&lt;70),"60-69",AND(AG1015&gt;=50,AG1015&lt;60),"50-59",AND(AG1015&gt;=40,AG1015&lt;50),"40-49",AND(AG1015&gt;=30,AG1015&lt;40),"30-39",AND(AG1015&gt;=20,AG1015&lt;30),"20-29")</f>
        <v>60-69</v>
      </c>
      <c r="B1015" s="1" t="str" cm="1">
        <f t="array" ref="B1015">_xlfn.IFS(AO1015=1,$AO$1,AP1015=1,$AP$1,AQ1015=1,$AQ$1,AR1015=1,$AR$1,AS1015=1,$AS$1)</f>
        <v>2nd Cycle</v>
      </c>
      <c r="C1015" s="1" t="str" cm="1">
        <f t="array" ref="C1015">_xlfn.IFS(AJ1015=1,$AJ$1,AK1015=1,$AK$1,AL1015=1,$AL$1,AM1015=1,$AM$1,AN1015=1,$AN$1)</f>
        <v>Widow</v>
      </c>
      <c r="D1015" s="1">
        <v>1</v>
      </c>
      <c r="E1015" s="1">
        <v>1</v>
      </c>
      <c r="F1015" s="1" t="str" cm="1">
        <f t="array" ref="F1015">_xlfn.IFS(AV1015&lt;43783,"1.Low Income",AND(AV1015&gt;=43783,AV1015&lt;=64856),"2.Mid Income",AV1015&gt;64856,"3.High Income")</f>
        <v>1.Low Income</v>
      </c>
      <c r="G1015" s="1" t="str" cm="1">
        <f t="array" ref="G1015">_xlfn.IFS(AU1015&lt;=30,"&lt;1 month",AND(AU1015&gt;30,AU1015&lt;=60),"1-2months",AU1015&gt;60,"2months +")</f>
        <v>2months +</v>
      </c>
      <c r="H1015" s="1" t="str" cm="1">
        <f t="array" ref="H1015">_xlfn.IFS(AT1015&lt;5,"&lt;5times",AND(AT1015&gt;=5,AT1015&lt;=10),"05-10times",AND(AT1015&gt;=11,AT1015&lt;=15),"11-15times",AT1015&gt;=16,"16times or more")</f>
        <v>05-10times</v>
      </c>
      <c r="I1015" s="1" t="s">
        <v>99</v>
      </c>
      <c r="J1015" s="1" t="str">
        <f t="shared" si="31"/>
        <v>6-7 years</v>
      </c>
      <c r="K1015" s="2">
        <v>177</v>
      </c>
      <c r="L1015" s="2">
        <v>2</v>
      </c>
      <c r="M1015" s="2">
        <v>71</v>
      </c>
      <c r="N1015" s="2">
        <v>3</v>
      </c>
      <c r="O1015" s="2">
        <v>2</v>
      </c>
      <c r="P1015" s="2">
        <v>20</v>
      </c>
      <c r="Q1015" s="8">
        <v>0</v>
      </c>
      <c r="R1015" s="8">
        <v>0</v>
      </c>
      <c r="S1015" s="8">
        <v>0</v>
      </c>
      <c r="T1015" s="8">
        <v>0</v>
      </c>
      <c r="U1015" s="8">
        <v>0</v>
      </c>
      <c r="V1015" s="8">
        <v>1</v>
      </c>
      <c r="W1015" s="6">
        <v>6</v>
      </c>
      <c r="X1015" s="6">
        <v>5</v>
      </c>
      <c r="Y1015" s="6">
        <v>2</v>
      </c>
      <c r="Z1015" s="6">
        <v>4</v>
      </c>
      <c r="AB1015" s="1">
        <v>16</v>
      </c>
      <c r="AC1015" s="1">
        <v>9</v>
      </c>
      <c r="AD1015" s="1">
        <v>0</v>
      </c>
      <c r="AE1015" s="1">
        <v>3</v>
      </c>
      <c r="AF1015" s="1">
        <v>11</v>
      </c>
      <c r="AG1015" s="1">
        <v>60</v>
      </c>
      <c r="AH1015" s="1">
        <v>2511</v>
      </c>
      <c r="AI1015" s="11">
        <f t="shared" si="30"/>
        <v>6.8794520547945206</v>
      </c>
      <c r="AJ1015" s="1">
        <v>0</v>
      </c>
      <c r="AK1015" s="1">
        <v>0</v>
      </c>
      <c r="AL1015" s="1">
        <v>0</v>
      </c>
      <c r="AM1015" s="1">
        <v>0</v>
      </c>
      <c r="AN1015" s="1">
        <v>1</v>
      </c>
      <c r="AO1015" s="1">
        <v>1</v>
      </c>
      <c r="AP1015" s="1">
        <v>0</v>
      </c>
      <c r="AQ1015" s="1">
        <v>0</v>
      </c>
      <c r="AR1015" s="1">
        <v>0</v>
      </c>
      <c r="AS1015" s="1">
        <v>0</v>
      </c>
      <c r="AT1015" s="1">
        <v>8</v>
      </c>
      <c r="AU1015" s="1">
        <v>82</v>
      </c>
      <c r="AV1015" s="1">
        <v>28764</v>
      </c>
    </row>
    <row r="1016" spans="1:48" s="1" customFormat="1" x14ac:dyDescent="0.25">
      <c r="A1016" s="1" t="str" cm="1">
        <f t="array" ref="A1016">_xlfn.IFS(AG1016&gt;=70,"70 and Older",AND(AG1016&gt;=60,AG1016&lt;70),"60-69",AND(AG1016&gt;=50,AG1016&lt;60),"50-59",AND(AG1016&gt;=40,AG1016&lt;50),"40-49",AND(AG1016&gt;=30,AG1016&lt;40),"30-39",AND(AG1016&gt;=20,AG1016&lt;30),"20-29")</f>
        <v>40-49</v>
      </c>
      <c r="B1016" s="1" t="str" cm="1">
        <f t="array" ref="B1016">_xlfn.IFS(AO1016=1,$AO$1,AP1016=1,$AP$1,AQ1016=1,$AQ$1,AR1016=1,$AR$1,AS1016=1,$AS$1)</f>
        <v>Graduation</v>
      </c>
      <c r="C1016" s="1" t="str" cm="1">
        <f t="array" ref="C1016">_xlfn.IFS(AJ1016=1,$AJ$1,AK1016=1,$AK$1,AL1016=1,$AL$1,AM1016=1,$AM$1,AN1016=1,$AN$1)</f>
        <v>Married</v>
      </c>
      <c r="D1016" s="1">
        <v>1</v>
      </c>
      <c r="E1016" s="1">
        <v>0</v>
      </c>
      <c r="F1016" s="1" t="str" cm="1">
        <f t="array" ref="F1016">_xlfn.IFS(AV1016&lt;43783,"1.Low Income",AND(AV1016&gt;=43783,AV1016&lt;=64856),"2.Mid Income",AV1016&gt;64856,"3.High Income")</f>
        <v>1.Low Income</v>
      </c>
      <c r="G1016" s="1" t="str" cm="1">
        <f t="array" ref="G1016">_xlfn.IFS(AU1016&lt;=30,"&lt;1 month",AND(AU1016&gt;30,AU1016&lt;=60),"1-2months",AU1016&gt;60,"2months +")</f>
        <v>&lt;1 month</v>
      </c>
      <c r="H1016" s="1" t="str" cm="1">
        <f t="array" ref="H1016">_xlfn.IFS(AT1016&lt;5,"&lt;5times",AND(AT1016&gt;=5,AT1016&lt;=10),"05-10times",AND(AT1016&gt;=11,AT1016&lt;=15),"11-15times",AT1016&gt;=16,"16times or more")</f>
        <v>05-10times</v>
      </c>
      <c r="I1016" s="1" t="s">
        <v>99</v>
      </c>
      <c r="J1016" s="1" t="str">
        <f t="shared" si="31"/>
        <v>6-7 years</v>
      </c>
      <c r="K1016" s="2">
        <v>5</v>
      </c>
      <c r="L1016" s="2">
        <v>3</v>
      </c>
      <c r="M1016" s="2">
        <v>4</v>
      </c>
      <c r="N1016" s="2">
        <v>4</v>
      </c>
      <c r="O1016" s="2">
        <v>1</v>
      </c>
      <c r="P1016" s="2">
        <v>0</v>
      </c>
      <c r="Q1016" s="8">
        <v>0</v>
      </c>
      <c r="R1016" s="8">
        <v>0</v>
      </c>
      <c r="S1016" s="8">
        <v>0</v>
      </c>
      <c r="T1016" s="8">
        <v>0</v>
      </c>
      <c r="U1016" s="8">
        <v>0</v>
      </c>
      <c r="V1016" s="8">
        <v>0</v>
      </c>
      <c r="W1016" s="6">
        <v>1</v>
      </c>
      <c r="X1016" s="6">
        <v>1</v>
      </c>
      <c r="Y1016" s="6">
        <v>0</v>
      </c>
      <c r="Z1016" s="6">
        <v>2</v>
      </c>
      <c r="AB1016" s="1">
        <v>50</v>
      </c>
      <c r="AC1016" s="1">
        <v>30</v>
      </c>
      <c r="AD1016" s="1">
        <v>0</v>
      </c>
      <c r="AE1016" s="1">
        <v>3</v>
      </c>
      <c r="AF1016" s="1">
        <v>11</v>
      </c>
      <c r="AG1016" s="1">
        <v>46</v>
      </c>
      <c r="AH1016" s="1">
        <v>2511</v>
      </c>
      <c r="AI1016" s="11">
        <f t="shared" si="30"/>
        <v>6.8794520547945206</v>
      </c>
      <c r="AJ1016" s="1">
        <v>0</v>
      </c>
      <c r="AK1016" s="1">
        <v>1</v>
      </c>
      <c r="AL1016" s="1">
        <v>0</v>
      </c>
      <c r="AM1016" s="1">
        <v>0</v>
      </c>
      <c r="AN1016" s="1">
        <v>0</v>
      </c>
      <c r="AO1016" s="1">
        <v>0</v>
      </c>
      <c r="AP1016" s="1">
        <v>0</v>
      </c>
      <c r="AQ1016" s="1">
        <v>1</v>
      </c>
      <c r="AR1016" s="1">
        <v>0</v>
      </c>
      <c r="AS1016" s="1">
        <v>0</v>
      </c>
      <c r="AT1016" s="1">
        <v>9</v>
      </c>
      <c r="AU1016" s="1">
        <v>24</v>
      </c>
      <c r="AV1016" s="1">
        <v>26326</v>
      </c>
    </row>
    <row r="1017" spans="1:48" s="1" customFormat="1" x14ac:dyDescent="0.25">
      <c r="A1017" s="1" t="str" cm="1">
        <f t="array" ref="A1017">_xlfn.IFS(AG1017&gt;=70,"70 and Older",AND(AG1017&gt;=60,AG1017&lt;70),"60-69",AND(AG1017&gt;=50,AG1017&lt;60),"50-59",AND(AG1017&gt;=40,AG1017&lt;50),"40-49",AND(AG1017&gt;=30,AG1017&lt;40),"30-39",AND(AG1017&gt;=20,AG1017&lt;30),"20-29")</f>
        <v>30-39</v>
      </c>
      <c r="B1017" s="1" t="str" cm="1">
        <f t="array" ref="B1017">_xlfn.IFS(AO1017=1,$AO$1,AP1017=1,$AP$1,AQ1017=1,$AQ$1,AR1017=1,$AR$1,AS1017=1,$AS$1)</f>
        <v>Graduation</v>
      </c>
      <c r="C1017" s="1" t="str" cm="1">
        <f t="array" ref="C1017">_xlfn.IFS(AJ1017=1,$AJ$1,AK1017=1,$AK$1,AL1017=1,$AL$1,AM1017=1,$AM$1,AN1017=1,$AN$1)</f>
        <v>Married</v>
      </c>
      <c r="D1017" s="1">
        <v>1</v>
      </c>
      <c r="E1017" s="1">
        <v>0</v>
      </c>
      <c r="F1017" s="1" t="str" cm="1">
        <f t="array" ref="F1017">_xlfn.IFS(AV1017&lt;43783,"1.Low Income",AND(AV1017&gt;=43783,AV1017&lt;=64856),"2.Mid Income",AV1017&gt;64856,"3.High Income")</f>
        <v>1.Low Income</v>
      </c>
      <c r="G1017" s="1" t="str" cm="1">
        <f t="array" ref="G1017">_xlfn.IFS(AU1017&lt;=30,"&lt;1 month",AND(AU1017&gt;30,AU1017&lt;=60),"1-2months",AU1017&gt;60,"2months +")</f>
        <v>&lt;1 month</v>
      </c>
      <c r="H1017" s="1" t="str" cm="1">
        <f t="array" ref="H1017">_xlfn.IFS(AT1017&lt;5,"&lt;5times",AND(AT1017&gt;=5,AT1017&lt;=10),"05-10times",AND(AT1017&gt;=11,AT1017&lt;=15),"11-15times",AT1017&gt;=16,"16times or more")</f>
        <v>05-10times</v>
      </c>
      <c r="I1017" s="1" t="s">
        <v>99</v>
      </c>
      <c r="J1017" s="1" t="str">
        <f t="shared" si="31"/>
        <v>6-7 years</v>
      </c>
      <c r="K1017" s="2">
        <v>1</v>
      </c>
      <c r="L1017" s="2">
        <v>3</v>
      </c>
      <c r="M1017" s="2">
        <v>2</v>
      </c>
      <c r="N1017" s="2">
        <v>20</v>
      </c>
      <c r="O1017" s="2">
        <v>30</v>
      </c>
      <c r="P1017" s="2">
        <v>47</v>
      </c>
      <c r="Q1017" s="8">
        <v>0</v>
      </c>
      <c r="R1017" s="8">
        <v>0</v>
      </c>
      <c r="S1017" s="8">
        <v>0</v>
      </c>
      <c r="T1017" s="8">
        <v>0</v>
      </c>
      <c r="U1017" s="8">
        <v>0</v>
      </c>
      <c r="V1017" s="8">
        <v>0</v>
      </c>
      <c r="W1017" s="6">
        <v>3</v>
      </c>
      <c r="X1017" s="6">
        <v>2</v>
      </c>
      <c r="Y1017" s="6">
        <v>1</v>
      </c>
      <c r="Z1017" s="6">
        <v>2</v>
      </c>
      <c r="AB1017" s="1">
        <v>12</v>
      </c>
      <c r="AC1017" s="1">
        <v>6</v>
      </c>
      <c r="AD1017" s="1">
        <v>0</v>
      </c>
      <c r="AE1017" s="1">
        <v>3</v>
      </c>
      <c r="AF1017" s="1">
        <v>11</v>
      </c>
      <c r="AG1017" s="1">
        <v>34</v>
      </c>
      <c r="AH1017" s="1">
        <v>2511</v>
      </c>
      <c r="AI1017" s="11">
        <f t="shared" si="30"/>
        <v>6.8794520547945206</v>
      </c>
      <c r="AJ1017" s="1">
        <v>0</v>
      </c>
      <c r="AK1017" s="1">
        <v>1</v>
      </c>
      <c r="AL1017" s="1">
        <v>0</v>
      </c>
      <c r="AM1017" s="1">
        <v>0</v>
      </c>
      <c r="AN1017" s="1">
        <v>0</v>
      </c>
      <c r="AO1017" s="1">
        <v>0</v>
      </c>
      <c r="AP1017" s="1">
        <v>0</v>
      </c>
      <c r="AQ1017" s="1">
        <v>1</v>
      </c>
      <c r="AR1017" s="1">
        <v>0</v>
      </c>
      <c r="AS1017" s="1">
        <v>0</v>
      </c>
      <c r="AT1017" s="1">
        <v>9</v>
      </c>
      <c r="AU1017" s="1">
        <v>13</v>
      </c>
      <c r="AV1017" s="1">
        <v>25224</v>
      </c>
    </row>
    <row r="1018" spans="1:48" s="1" customFormat="1" x14ac:dyDescent="0.25">
      <c r="A1018" s="1" t="str" cm="1">
        <f t="array" ref="A1018">_xlfn.IFS(AG1018&gt;=70,"70 and Older",AND(AG1018&gt;=60,AG1018&lt;70),"60-69",AND(AG1018&gt;=50,AG1018&lt;60),"50-59",AND(AG1018&gt;=40,AG1018&lt;50),"40-49",AND(AG1018&gt;=30,AG1018&lt;40),"30-39",AND(AG1018&gt;=20,AG1018&lt;30),"20-29")</f>
        <v>60-69</v>
      </c>
      <c r="B1018" s="1" t="str" cm="1">
        <f t="array" ref="B1018">_xlfn.IFS(AO1018=1,$AO$1,AP1018=1,$AP$1,AQ1018=1,$AQ$1,AR1018=1,$AR$1,AS1018=1,$AS$1)</f>
        <v>Graduation</v>
      </c>
      <c r="C1018" s="1" t="str" cm="1">
        <f t="array" ref="C1018">_xlfn.IFS(AJ1018=1,$AJ$1,AK1018=1,$AK$1,AL1018=1,$AL$1,AM1018=1,$AM$1,AN1018=1,$AN$1)</f>
        <v>Together</v>
      </c>
      <c r="D1018" s="1">
        <v>1</v>
      </c>
      <c r="E1018" s="1">
        <v>1</v>
      </c>
      <c r="F1018" s="1" t="str" cm="1">
        <f t="array" ref="F1018">_xlfn.IFS(AV1018&lt;43783,"1.Low Income",AND(AV1018&gt;=43783,AV1018&lt;=64856),"2.Mid Income",AV1018&gt;64856,"3.High Income")</f>
        <v>1.Low Income</v>
      </c>
      <c r="G1018" s="1" t="str" cm="1">
        <f t="array" ref="G1018">_xlfn.IFS(AU1018&lt;=30,"&lt;1 month",AND(AU1018&gt;30,AU1018&lt;=60),"1-2months",AU1018&gt;60,"2months +")</f>
        <v>2months +</v>
      </c>
      <c r="H1018" s="1" t="str" cm="1">
        <f t="array" ref="H1018">_xlfn.IFS(AT1018&lt;5,"&lt;5times",AND(AT1018&gt;=5,AT1018&lt;=10),"05-10times",AND(AT1018&gt;=11,AT1018&lt;=15),"11-15times",AT1018&gt;=16,"16times or more")</f>
        <v>05-10times</v>
      </c>
      <c r="I1018" s="1" t="s">
        <v>99</v>
      </c>
      <c r="J1018" s="1" t="str">
        <f t="shared" si="31"/>
        <v>6-7 years</v>
      </c>
      <c r="K1018" s="2">
        <v>70</v>
      </c>
      <c r="L1018" s="2">
        <v>3</v>
      </c>
      <c r="M1018" s="2">
        <v>37</v>
      </c>
      <c r="N1018" s="2">
        <v>4</v>
      </c>
      <c r="O1018" s="2">
        <v>2</v>
      </c>
      <c r="P1018" s="2">
        <v>64</v>
      </c>
      <c r="Q1018" s="8">
        <v>0</v>
      </c>
      <c r="R1018" s="8">
        <v>0</v>
      </c>
      <c r="S1018" s="8">
        <v>0</v>
      </c>
      <c r="T1018" s="8">
        <v>0</v>
      </c>
      <c r="U1018" s="8">
        <v>0</v>
      </c>
      <c r="V1018" s="8">
        <v>1</v>
      </c>
      <c r="W1018" s="6">
        <v>4</v>
      </c>
      <c r="X1018" s="6">
        <v>3</v>
      </c>
      <c r="Y1018" s="6">
        <v>2</v>
      </c>
      <c r="Z1018" s="6">
        <v>2</v>
      </c>
      <c r="AB1018" s="1">
        <v>188</v>
      </c>
      <c r="AC1018" s="1">
        <v>121</v>
      </c>
      <c r="AD1018" s="1">
        <v>1</v>
      </c>
      <c r="AE1018" s="1">
        <v>3</v>
      </c>
      <c r="AF1018" s="1">
        <v>11</v>
      </c>
      <c r="AG1018" s="1">
        <v>68</v>
      </c>
      <c r="AH1018" s="1">
        <v>2510</v>
      </c>
      <c r="AI1018" s="11">
        <f t="shared" si="30"/>
        <v>6.8767123287671232</v>
      </c>
      <c r="AJ1018" s="1">
        <v>0</v>
      </c>
      <c r="AK1018" s="1">
        <v>0</v>
      </c>
      <c r="AL1018" s="1">
        <v>0</v>
      </c>
      <c r="AM1018" s="1">
        <v>1</v>
      </c>
      <c r="AN1018" s="1">
        <v>0</v>
      </c>
      <c r="AO1018" s="1">
        <v>0</v>
      </c>
      <c r="AP1018" s="1">
        <v>0</v>
      </c>
      <c r="AQ1018" s="1">
        <v>1</v>
      </c>
      <c r="AR1018" s="1">
        <v>0</v>
      </c>
      <c r="AS1018" s="1">
        <v>0</v>
      </c>
      <c r="AT1018" s="1">
        <v>9</v>
      </c>
      <c r="AU1018" s="1">
        <v>96</v>
      </c>
      <c r="AV1018" s="1">
        <v>23536</v>
      </c>
    </row>
    <row r="1019" spans="1:48" s="1" customFormat="1" x14ac:dyDescent="0.25">
      <c r="A1019" s="1" t="str" cm="1">
        <f t="array" ref="A1019">_xlfn.IFS(AG1019&gt;=70,"70 and Older",AND(AG1019&gt;=60,AG1019&lt;70),"60-69",AND(AG1019&gt;=50,AG1019&lt;60),"50-59",AND(AG1019&gt;=40,AG1019&lt;50),"40-49",AND(AG1019&gt;=30,AG1019&lt;40),"30-39",AND(AG1019&gt;=20,AG1019&lt;30),"20-29")</f>
        <v>30-39</v>
      </c>
      <c r="B1019" s="1" t="str" cm="1">
        <f t="array" ref="B1019">_xlfn.IFS(AO1019=1,$AO$1,AP1019=1,$AP$1,AQ1019=1,$AQ$1,AR1019=1,$AR$1,AS1019=1,$AS$1)</f>
        <v>Graduation</v>
      </c>
      <c r="C1019" s="1" t="str" cm="1">
        <f t="array" ref="C1019">_xlfn.IFS(AJ1019=1,$AJ$1,AK1019=1,$AK$1,AL1019=1,$AL$1,AM1019=1,$AM$1,AN1019=1,$AN$1)</f>
        <v>Married</v>
      </c>
      <c r="D1019" s="1">
        <v>0</v>
      </c>
      <c r="E1019" s="1">
        <v>0</v>
      </c>
      <c r="F1019" s="1" t="str" cm="1">
        <f t="array" ref="F1019">_xlfn.IFS(AV1019&lt;43783,"1.Low Income",AND(AV1019&gt;=43783,AV1019&lt;=64856),"2.Mid Income",AV1019&gt;64856,"3.High Income")</f>
        <v>1.Low Income</v>
      </c>
      <c r="G1019" s="1" t="str" cm="1">
        <f t="array" ref="G1019">_xlfn.IFS(AU1019&lt;=30,"&lt;1 month",AND(AU1019&gt;30,AU1019&lt;=60),"1-2months",AU1019&gt;60,"2months +")</f>
        <v>&lt;1 month</v>
      </c>
      <c r="H1019" s="1" t="str" cm="1">
        <f t="array" ref="H1019">_xlfn.IFS(AT1019&lt;5,"&lt;5times",AND(AT1019&gt;=5,AT1019&lt;=10),"05-10times",AND(AT1019&gt;=11,AT1019&lt;=15),"11-15times",AT1019&gt;=16,"16times or more")</f>
        <v>05-10times</v>
      </c>
      <c r="I1019" s="1" t="s">
        <v>99</v>
      </c>
      <c r="J1019" s="1" t="str">
        <f t="shared" si="31"/>
        <v>6-7 years</v>
      </c>
      <c r="K1019" s="2">
        <v>68</v>
      </c>
      <c r="L1019" s="2">
        <v>0</v>
      </c>
      <c r="M1019" s="2">
        <v>226</v>
      </c>
      <c r="N1019" s="2">
        <v>51</v>
      </c>
      <c r="O1019" s="2">
        <v>157</v>
      </c>
      <c r="P1019" s="2">
        <v>68</v>
      </c>
      <c r="Q1019" s="8">
        <v>0</v>
      </c>
      <c r="R1019" s="8">
        <v>0</v>
      </c>
      <c r="S1019" s="8">
        <v>0</v>
      </c>
      <c r="T1019" s="8">
        <v>0</v>
      </c>
      <c r="U1019" s="8">
        <v>0</v>
      </c>
      <c r="V1019" s="8">
        <v>0</v>
      </c>
      <c r="W1019" s="6">
        <v>3</v>
      </c>
      <c r="X1019" s="6">
        <v>10</v>
      </c>
      <c r="Y1019" s="6">
        <v>2</v>
      </c>
      <c r="Z1019" s="6">
        <v>4</v>
      </c>
      <c r="AB1019" s="1">
        <v>41</v>
      </c>
      <c r="AC1019" s="1">
        <v>25</v>
      </c>
      <c r="AD1019" s="1">
        <v>0</v>
      </c>
      <c r="AE1019" s="1">
        <v>3</v>
      </c>
      <c r="AF1019" s="1">
        <v>11</v>
      </c>
      <c r="AG1019" s="1">
        <v>38</v>
      </c>
      <c r="AH1019" s="1">
        <v>2510</v>
      </c>
      <c r="AI1019" s="11">
        <f t="shared" si="30"/>
        <v>6.8767123287671232</v>
      </c>
      <c r="AJ1019" s="1">
        <v>0</v>
      </c>
      <c r="AK1019" s="1">
        <v>1</v>
      </c>
      <c r="AL1019" s="1">
        <v>0</v>
      </c>
      <c r="AM1019" s="1">
        <v>0</v>
      </c>
      <c r="AN1019" s="1">
        <v>0</v>
      </c>
      <c r="AO1019" s="1">
        <v>0</v>
      </c>
      <c r="AP1019" s="1">
        <v>0</v>
      </c>
      <c r="AQ1019" s="1">
        <v>1</v>
      </c>
      <c r="AR1019" s="1">
        <v>0</v>
      </c>
      <c r="AS1019" s="1">
        <v>0</v>
      </c>
      <c r="AT1019" s="1">
        <v>9</v>
      </c>
      <c r="AU1019" s="1">
        <v>19</v>
      </c>
      <c r="AV1019" s="1">
        <v>23295</v>
      </c>
    </row>
    <row r="1020" spans="1:48" s="1" customFormat="1" x14ac:dyDescent="0.25">
      <c r="A1020" s="1" t="str" cm="1">
        <f t="array" ref="A1020">_xlfn.IFS(AG1020&gt;=70,"70 and Older",AND(AG1020&gt;=60,AG1020&lt;70),"60-69",AND(AG1020&gt;=50,AG1020&lt;60),"50-59",AND(AG1020&gt;=40,AG1020&lt;50),"40-49",AND(AG1020&gt;=30,AG1020&lt;40),"30-39",AND(AG1020&gt;=20,AG1020&lt;30),"20-29")</f>
        <v>60-69</v>
      </c>
      <c r="B1020" s="1" t="str" cm="1">
        <f t="array" ref="B1020">_xlfn.IFS(AO1020=1,$AO$1,AP1020=1,$AP$1,AQ1020=1,$AQ$1,AR1020=1,$AR$1,AS1020=1,$AS$1)</f>
        <v>Graduation</v>
      </c>
      <c r="C1020" s="1" t="str" cm="1">
        <f t="array" ref="C1020">_xlfn.IFS(AJ1020=1,$AJ$1,AK1020=1,$AK$1,AL1020=1,$AL$1,AM1020=1,$AM$1,AN1020=1,$AN$1)</f>
        <v>Divorced</v>
      </c>
      <c r="D1020" s="1">
        <v>1</v>
      </c>
      <c r="E1020" s="1">
        <v>0</v>
      </c>
      <c r="F1020" s="1" t="str" cm="1">
        <f t="array" ref="F1020">_xlfn.IFS(AV1020&lt;43783,"1.Low Income",AND(AV1020&gt;=43783,AV1020&lt;=64856),"2.Mid Income",AV1020&gt;64856,"3.High Income")</f>
        <v>1.Low Income</v>
      </c>
      <c r="G1020" s="1" t="str" cm="1">
        <f t="array" ref="G1020">_xlfn.IFS(AU1020&lt;=30,"&lt;1 month",AND(AU1020&gt;30,AU1020&lt;=60),"1-2months",AU1020&gt;60,"2months +")</f>
        <v>&lt;1 month</v>
      </c>
      <c r="H1020" s="1" t="str" cm="1">
        <f t="array" ref="H1020">_xlfn.IFS(AT1020&lt;5,"&lt;5times",AND(AT1020&gt;=5,AT1020&lt;=10),"05-10times",AND(AT1020&gt;=11,AT1020&lt;=15),"11-15times",AT1020&gt;=16,"16times or more")</f>
        <v>05-10times</v>
      </c>
      <c r="I1020" s="1" t="s">
        <v>99</v>
      </c>
      <c r="J1020" s="1" t="str">
        <f t="shared" si="31"/>
        <v>6-7 years</v>
      </c>
      <c r="K1020" s="2">
        <v>5</v>
      </c>
      <c r="L1020" s="2">
        <v>17</v>
      </c>
      <c r="M1020" s="2">
        <v>17</v>
      </c>
      <c r="N1020" s="2">
        <v>13</v>
      </c>
      <c r="O1020" s="2">
        <v>14</v>
      </c>
      <c r="P1020" s="2">
        <v>34</v>
      </c>
      <c r="Q1020" s="8">
        <v>0</v>
      </c>
      <c r="R1020" s="8">
        <v>0</v>
      </c>
      <c r="S1020" s="8">
        <v>0</v>
      </c>
      <c r="T1020" s="8">
        <v>0</v>
      </c>
      <c r="U1020" s="8">
        <v>0</v>
      </c>
      <c r="V1020" s="8">
        <v>0</v>
      </c>
      <c r="W1020" s="6">
        <v>4</v>
      </c>
      <c r="X1020" s="6">
        <v>2</v>
      </c>
      <c r="Y1020" s="6">
        <v>1</v>
      </c>
      <c r="Z1020" s="6">
        <v>3</v>
      </c>
      <c r="AB1020" s="1">
        <v>15</v>
      </c>
      <c r="AC1020" s="1">
        <v>10</v>
      </c>
      <c r="AD1020" s="1">
        <v>0</v>
      </c>
      <c r="AE1020" s="1">
        <v>3</v>
      </c>
      <c r="AF1020" s="1">
        <v>11</v>
      </c>
      <c r="AG1020" s="1">
        <v>61</v>
      </c>
      <c r="AH1020" s="1">
        <v>2510</v>
      </c>
      <c r="AI1020" s="11">
        <f t="shared" si="30"/>
        <v>6.8767123287671232</v>
      </c>
      <c r="AJ1020" s="1">
        <v>1</v>
      </c>
      <c r="AK1020" s="1">
        <v>0</v>
      </c>
      <c r="AL1020" s="1">
        <v>0</v>
      </c>
      <c r="AM1020" s="1">
        <v>0</v>
      </c>
      <c r="AN1020" s="1">
        <v>0</v>
      </c>
      <c r="AO1020" s="1">
        <v>0</v>
      </c>
      <c r="AP1020" s="1">
        <v>0</v>
      </c>
      <c r="AQ1020" s="1">
        <v>1</v>
      </c>
      <c r="AR1020" s="1">
        <v>0</v>
      </c>
      <c r="AS1020" s="1">
        <v>0</v>
      </c>
      <c r="AT1020" s="1">
        <v>10</v>
      </c>
      <c r="AU1020" s="1">
        <v>27</v>
      </c>
      <c r="AV1020" s="1">
        <v>23148</v>
      </c>
    </row>
    <row r="1021" spans="1:48" s="1" customFormat="1" x14ac:dyDescent="0.25">
      <c r="A1021" s="1" t="str" cm="1">
        <f t="array" ref="A1021">_xlfn.IFS(AG1021&gt;=70,"70 and Older",AND(AG1021&gt;=60,AG1021&lt;70),"60-69",AND(AG1021&gt;=50,AG1021&lt;60),"50-59",AND(AG1021&gt;=40,AG1021&lt;50),"40-49",AND(AG1021&gt;=30,AG1021&lt;40),"30-39",AND(AG1021&gt;=20,AG1021&lt;30),"20-29")</f>
        <v>50-59</v>
      </c>
      <c r="B1021" s="1" t="str" cm="1">
        <f t="array" ref="B1021">_xlfn.IFS(AO1021=1,$AO$1,AP1021=1,$AP$1,AQ1021=1,$AQ$1,AR1021=1,$AR$1,AS1021=1,$AS$1)</f>
        <v>Graduation</v>
      </c>
      <c r="C1021" s="1" t="str" cm="1">
        <f t="array" ref="C1021">_xlfn.IFS(AJ1021=1,$AJ$1,AK1021=1,$AK$1,AL1021=1,$AL$1,AM1021=1,$AM$1,AN1021=1,$AN$1)</f>
        <v>Together</v>
      </c>
      <c r="D1021" s="1">
        <v>0</v>
      </c>
      <c r="E1021" s="1">
        <v>0</v>
      </c>
      <c r="F1021" s="1" t="str" cm="1">
        <f t="array" ref="F1021">_xlfn.IFS(AV1021&lt;43783,"1.Low Income",AND(AV1021&gt;=43783,AV1021&lt;=64856),"2.Mid Income",AV1021&gt;64856,"3.High Income")</f>
        <v>2.Mid Income</v>
      </c>
      <c r="G1021" s="1" t="str" cm="1">
        <f t="array" ref="G1021">_xlfn.IFS(AU1021&lt;=30,"&lt;1 month",AND(AU1021&gt;30,AU1021&lt;=60),"1-2months",AU1021&gt;60,"2months +")</f>
        <v>1-2months</v>
      </c>
      <c r="H1021" s="1" t="str" cm="1">
        <f t="array" ref="H1021">_xlfn.IFS(AT1021&lt;5,"&lt;5times",AND(AT1021&gt;=5,AT1021&lt;=10),"05-10times",AND(AT1021&gt;=11,AT1021&lt;=15),"11-15times",AT1021&gt;=16,"16times or more")</f>
        <v>05-10times</v>
      </c>
      <c r="I1021" s="1" t="s">
        <v>99</v>
      </c>
      <c r="J1021" s="1" t="str">
        <f t="shared" si="31"/>
        <v>6-7 years</v>
      </c>
      <c r="K1021" s="2">
        <v>388</v>
      </c>
      <c r="L1021" s="2">
        <v>14</v>
      </c>
      <c r="M1021" s="2">
        <v>218</v>
      </c>
      <c r="N1021" s="2">
        <v>91</v>
      </c>
      <c r="O1021" s="2">
        <v>14</v>
      </c>
      <c r="P1021" s="2">
        <v>21</v>
      </c>
      <c r="Q1021" s="8">
        <v>0</v>
      </c>
      <c r="R1021" s="8">
        <v>0</v>
      </c>
      <c r="S1021" s="8">
        <v>0</v>
      </c>
      <c r="T1021" s="8">
        <v>0</v>
      </c>
      <c r="U1021" s="8">
        <v>0</v>
      </c>
      <c r="V1021" s="8">
        <v>0</v>
      </c>
      <c r="W1021" s="6">
        <v>1</v>
      </c>
      <c r="X1021" s="6">
        <v>4</v>
      </c>
      <c r="Y1021" s="6">
        <v>3</v>
      </c>
      <c r="Z1021" s="6">
        <v>13</v>
      </c>
      <c r="AB1021" s="1">
        <v>818</v>
      </c>
      <c r="AC1021" s="1">
        <v>778</v>
      </c>
      <c r="AD1021" s="1">
        <v>0</v>
      </c>
      <c r="AE1021" s="1">
        <v>3</v>
      </c>
      <c r="AF1021" s="1">
        <v>11</v>
      </c>
      <c r="AG1021" s="1">
        <v>53</v>
      </c>
      <c r="AH1021" s="1">
        <v>2509</v>
      </c>
      <c r="AI1021" s="11">
        <f t="shared" si="30"/>
        <v>6.8739726027397259</v>
      </c>
      <c r="AJ1021" s="1">
        <v>0</v>
      </c>
      <c r="AK1021" s="1">
        <v>0</v>
      </c>
      <c r="AL1021" s="1">
        <v>0</v>
      </c>
      <c r="AM1021" s="1">
        <v>1</v>
      </c>
      <c r="AN1021" s="1">
        <v>0</v>
      </c>
      <c r="AO1021" s="1">
        <v>0</v>
      </c>
      <c r="AP1021" s="1">
        <v>0</v>
      </c>
      <c r="AQ1021" s="1">
        <v>1</v>
      </c>
      <c r="AR1021" s="1">
        <v>0</v>
      </c>
      <c r="AS1021" s="1">
        <v>0</v>
      </c>
      <c r="AT1021" s="1">
        <v>6</v>
      </c>
      <c r="AU1021" s="1">
        <v>56</v>
      </c>
      <c r="AV1021" s="1">
        <v>50965</v>
      </c>
    </row>
    <row r="1022" spans="1:48" s="1" customFormat="1" x14ac:dyDescent="0.25">
      <c r="A1022" s="1" t="str" cm="1">
        <f t="array" ref="A1022">_xlfn.IFS(AG1022&gt;=70,"70 and Older",AND(AG1022&gt;=60,AG1022&lt;70),"60-69",AND(AG1022&gt;=50,AG1022&lt;60),"50-59",AND(AG1022&gt;=40,AG1022&lt;50),"40-49",AND(AG1022&gt;=30,AG1022&lt;40),"30-39",AND(AG1022&gt;=20,AG1022&lt;30),"20-29")</f>
        <v>40-49</v>
      </c>
      <c r="B1022" s="1" t="str" cm="1">
        <f t="array" ref="B1022">_xlfn.IFS(AO1022=1,$AO$1,AP1022=1,$AP$1,AQ1022=1,$AQ$1,AR1022=1,$AR$1,AS1022=1,$AS$1)</f>
        <v>Graduation</v>
      </c>
      <c r="C1022" s="1" t="str" cm="1">
        <f t="array" ref="C1022">_xlfn.IFS(AJ1022=1,$AJ$1,AK1022=1,$AK$1,AL1022=1,$AL$1,AM1022=1,$AM$1,AN1022=1,$AN$1)</f>
        <v>Single</v>
      </c>
      <c r="D1022" s="1">
        <v>0</v>
      </c>
      <c r="E1022" s="1">
        <v>0</v>
      </c>
      <c r="F1022" s="1" t="str" cm="1">
        <f t="array" ref="F1022">_xlfn.IFS(AV1022&lt;43783,"1.Low Income",AND(AV1022&gt;=43783,AV1022&lt;=64856),"2.Mid Income",AV1022&gt;64856,"3.High Income")</f>
        <v>1.Low Income</v>
      </c>
      <c r="G1022" s="1" t="str" cm="1">
        <f t="array" ref="G1022">_xlfn.IFS(AU1022&lt;=30,"&lt;1 month",AND(AU1022&gt;30,AU1022&lt;=60),"1-2months",AU1022&gt;60,"2months +")</f>
        <v>&lt;1 month</v>
      </c>
      <c r="H1022" s="1" t="str" cm="1">
        <f t="array" ref="H1022">_xlfn.IFS(AT1022&lt;5,"&lt;5times",AND(AT1022&gt;=5,AT1022&lt;=10),"05-10times",AND(AT1022&gt;=11,AT1022&lt;=15),"11-15times",AT1022&gt;=16,"16times or more")</f>
        <v>05-10times</v>
      </c>
      <c r="I1022" s="1" t="s">
        <v>99</v>
      </c>
      <c r="J1022" s="1" t="str">
        <f t="shared" si="31"/>
        <v>6-7 years</v>
      </c>
      <c r="K1022" s="2">
        <v>283</v>
      </c>
      <c r="L1022" s="2">
        <v>112</v>
      </c>
      <c r="M1022" s="2">
        <v>151</v>
      </c>
      <c r="N1022" s="2">
        <v>51</v>
      </c>
      <c r="O1022" s="2">
        <v>72</v>
      </c>
      <c r="P1022" s="2">
        <v>125</v>
      </c>
      <c r="Q1022" s="8">
        <v>0</v>
      </c>
      <c r="R1022" s="8">
        <v>0</v>
      </c>
      <c r="S1022" s="8">
        <v>0</v>
      </c>
      <c r="T1022" s="8">
        <v>0</v>
      </c>
      <c r="U1022" s="8">
        <v>0</v>
      </c>
      <c r="V1022" s="8">
        <v>0</v>
      </c>
      <c r="W1022" s="6">
        <v>2</v>
      </c>
      <c r="X1022" s="6">
        <v>7</v>
      </c>
      <c r="Y1022" s="6">
        <v>2</v>
      </c>
      <c r="Z1022" s="6">
        <v>10</v>
      </c>
      <c r="AB1022" s="1">
        <v>673</v>
      </c>
      <c r="AC1022" s="1">
        <v>567</v>
      </c>
      <c r="AD1022" s="1">
        <v>0</v>
      </c>
      <c r="AE1022" s="1">
        <v>3</v>
      </c>
      <c r="AF1022" s="1">
        <v>11</v>
      </c>
      <c r="AG1022" s="1">
        <v>49</v>
      </c>
      <c r="AH1022" s="1">
        <v>2509</v>
      </c>
      <c r="AI1022" s="11">
        <f t="shared" si="30"/>
        <v>6.8739726027397259</v>
      </c>
      <c r="AJ1022" s="1">
        <v>0</v>
      </c>
      <c r="AK1022" s="1">
        <v>0</v>
      </c>
      <c r="AL1022" s="1">
        <v>1</v>
      </c>
      <c r="AM1022" s="1">
        <v>0</v>
      </c>
      <c r="AN1022" s="1">
        <v>0</v>
      </c>
      <c r="AO1022" s="1">
        <v>0</v>
      </c>
      <c r="AP1022" s="1">
        <v>0</v>
      </c>
      <c r="AQ1022" s="1">
        <v>1</v>
      </c>
      <c r="AR1022" s="1">
        <v>0</v>
      </c>
      <c r="AS1022" s="1">
        <v>0</v>
      </c>
      <c r="AT1022" s="1">
        <v>7</v>
      </c>
      <c r="AU1022" s="1">
        <v>6</v>
      </c>
      <c r="AV1022" s="1">
        <v>38443</v>
      </c>
    </row>
    <row r="1023" spans="1:48" s="1" customFormat="1" x14ac:dyDescent="0.25">
      <c r="A1023" s="1" t="str" cm="1">
        <f t="array" ref="A1023">_xlfn.IFS(AG1023&gt;=70,"70 and Older",AND(AG1023&gt;=60,AG1023&lt;70),"60-69",AND(AG1023&gt;=50,AG1023&lt;60),"50-59",AND(AG1023&gt;=40,AG1023&lt;50),"40-49",AND(AG1023&gt;=30,AG1023&lt;40),"30-39",AND(AG1023&gt;=20,AG1023&lt;30),"20-29")</f>
        <v>40-49</v>
      </c>
      <c r="B1023" s="1" t="str" cm="1">
        <f t="array" ref="B1023">_xlfn.IFS(AO1023=1,$AO$1,AP1023=1,$AP$1,AQ1023=1,$AQ$1,AR1023=1,$AR$1,AS1023=1,$AS$1)</f>
        <v>Graduation</v>
      </c>
      <c r="C1023" s="1" t="str" cm="1">
        <f t="array" ref="C1023">_xlfn.IFS(AJ1023=1,$AJ$1,AK1023=1,$AK$1,AL1023=1,$AL$1,AM1023=1,$AM$1,AN1023=1,$AN$1)</f>
        <v>Single</v>
      </c>
      <c r="D1023" s="1">
        <v>1</v>
      </c>
      <c r="E1023" s="1">
        <v>0</v>
      </c>
      <c r="F1023" s="1" t="str" cm="1">
        <f t="array" ref="F1023">_xlfn.IFS(AV1023&lt;43783,"1.Low Income",AND(AV1023&gt;=43783,AV1023&lt;=64856),"2.Mid Income",AV1023&gt;64856,"3.High Income")</f>
        <v>1.Low Income</v>
      </c>
      <c r="G1023" s="1" t="str" cm="1">
        <f t="array" ref="G1023">_xlfn.IFS(AU1023&lt;=30,"&lt;1 month",AND(AU1023&gt;30,AU1023&lt;=60),"1-2months",AU1023&gt;60,"2months +")</f>
        <v>&lt;1 month</v>
      </c>
      <c r="H1023" s="1" t="str" cm="1">
        <f t="array" ref="H1023">_xlfn.IFS(AT1023&lt;5,"&lt;5times",AND(AT1023&gt;=5,AT1023&lt;=10),"05-10times",AND(AT1023&gt;=11,AT1023&lt;=15),"11-15times",AT1023&gt;=16,"16times or more")</f>
        <v>05-10times</v>
      </c>
      <c r="I1023" s="1" t="s">
        <v>99</v>
      </c>
      <c r="J1023" s="1" t="str">
        <f t="shared" si="31"/>
        <v>6-7 years</v>
      </c>
      <c r="K1023" s="2">
        <v>4</v>
      </c>
      <c r="L1023" s="2">
        <v>1</v>
      </c>
      <c r="M1023" s="2">
        <v>5</v>
      </c>
      <c r="N1023" s="2">
        <v>2</v>
      </c>
      <c r="O1023" s="2">
        <v>0</v>
      </c>
      <c r="P1023" s="2">
        <v>4</v>
      </c>
      <c r="Q1023" s="8">
        <v>0</v>
      </c>
      <c r="R1023" s="8">
        <v>0</v>
      </c>
      <c r="S1023" s="8">
        <v>0</v>
      </c>
      <c r="T1023" s="8">
        <v>0</v>
      </c>
      <c r="U1023" s="8">
        <v>0</v>
      </c>
      <c r="V1023" s="8">
        <v>0</v>
      </c>
      <c r="W1023" s="6">
        <v>1</v>
      </c>
      <c r="X1023" s="6">
        <v>1</v>
      </c>
      <c r="Y1023" s="6">
        <v>0</v>
      </c>
      <c r="Z1023" s="6">
        <v>2</v>
      </c>
      <c r="AB1023" s="1">
        <v>63</v>
      </c>
      <c r="AC1023" s="1">
        <v>31</v>
      </c>
      <c r="AD1023" s="1">
        <v>0</v>
      </c>
      <c r="AE1023" s="1">
        <v>3</v>
      </c>
      <c r="AF1023" s="1">
        <v>11</v>
      </c>
      <c r="AG1023" s="1">
        <v>49</v>
      </c>
      <c r="AH1023" s="1">
        <v>2509</v>
      </c>
      <c r="AI1023" s="11">
        <f t="shared" si="30"/>
        <v>6.8739726027397259</v>
      </c>
      <c r="AJ1023" s="1">
        <v>0</v>
      </c>
      <c r="AK1023" s="1">
        <v>0</v>
      </c>
      <c r="AL1023" s="1">
        <v>1</v>
      </c>
      <c r="AM1023" s="1">
        <v>0</v>
      </c>
      <c r="AN1023" s="1">
        <v>0</v>
      </c>
      <c r="AO1023" s="1">
        <v>0</v>
      </c>
      <c r="AP1023" s="1">
        <v>0</v>
      </c>
      <c r="AQ1023" s="1">
        <v>1</v>
      </c>
      <c r="AR1023" s="1">
        <v>0</v>
      </c>
      <c r="AS1023" s="1">
        <v>0</v>
      </c>
      <c r="AT1023" s="1">
        <v>8</v>
      </c>
      <c r="AU1023" s="1">
        <v>18</v>
      </c>
      <c r="AV1023" s="1">
        <v>31605</v>
      </c>
    </row>
    <row r="1024" spans="1:48" s="1" customFormat="1" x14ac:dyDescent="0.25">
      <c r="A1024" s="1" t="str" cm="1">
        <f t="array" ref="A1024">_xlfn.IFS(AG1024&gt;=70,"70 and Older",AND(AG1024&gt;=60,AG1024&lt;70),"60-69",AND(AG1024&gt;=50,AG1024&lt;60),"50-59",AND(AG1024&gt;=40,AG1024&lt;50),"40-49",AND(AG1024&gt;=30,AG1024&lt;40),"30-39",AND(AG1024&gt;=20,AG1024&lt;30),"20-29")</f>
        <v>40-49</v>
      </c>
      <c r="B1024" s="1" t="str" cm="1">
        <f t="array" ref="B1024">_xlfn.IFS(AO1024=1,$AO$1,AP1024=1,$AP$1,AQ1024=1,$AQ$1,AR1024=1,$AR$1,AS1024=1,$AS$1)</f>
        <v>Master</v>
      </c>
      <c r="C1024" s="1" t="str" cm="1">
        <f t="array" ref="C1024">_xlfn.IFS(AJ1024=1,$AJ$1,AK1024=1,$AK$1,AL1024=1,$AL$1,AM1024=1,$AM$1,AN1024=1,$AN$1)</f>
        <v>Married</v>
      </c>
      <c r="D1024" s="1">
        <v>1</v>
      </c>
      <c r="E1024" s="1">
        <v>0</v>
      </c>
      <c r="F1024" s="1" t="str" cm="1">
        <f t="array" ref="F1024">_xlfn.IFS(AV1024&lt;43783,"1.Low Income",AND(AV1024&gt;=43783,AV1024&lt;=64856),"2.Mid Income",AV1024&gt;64856,"3.High Income")</f>
        <v>1.Low Income</v>
      </c>
      <c r="G1024" s="1" t="str" cm="1">
        <f t="array" ref="G1024">_xlfn.IFS(AU1024&lt;=30,"&lt;1 month",AND(AU1024&gt;30,AU1024&lt;=60),"1-2months",AU1024&gt;60,"2months +")</f>
        <v>1-2months</v>
      </c>
      <c r="H1024" s="1" t="str" cm="1">
        <f t="array" ref="H1024">_xlfn.IFS(AT1024&lt;5,"&lt;5times",AND(AT1024&gt;=5,AT1024&lt;=10),"05-10times",AND(AT1024&gt;=11,AT1024&lt;=15),"11-15times",AT1024&gt;=16,"16times or more")</f>
        <v>05-10times</v>
      </c>
      <c r="I1024" s="1" t="s">
        <v>99</v>
      </c>
      <c r="J1024" s="1" t="str">
        <f t="shared" si="31"/>
        <v>6-7 years</v>
      </c>
      <c r="K1024" s="2">
        <v>25</v>
      </c>
      <c r="L1024" s="2">
        <v>6</v>
      </c>
      <c r="M1024" s="2">
        <v>16</v>
      </c>
      <c r="N1024" s="2">
        <v>20</v>
      </c>
      <c r="O1024" s="2">
        <v>0</v>
      </c>
      <c r="P1024" s="2">
        <v>5</v>
      </c>
      <c r="Q1024" s="8">
        <v>0</v>
      </c>
      <c r="R1024" s="8">
        <v>0</v>
      </c>
      <c r="S1024" s="8">
        <v>0</v>
      </c>
      <c r="T1024" s="8">
        <v>0</v>
      </c>
      <c r="U1024" s="8">
        <v>0</v>
      </c>
      <c r="V1024" s="8">
        <v>0</v>
      </c>
      <c r="W1024" s="6">
        <v>2</v>
      </c>
      <c r="X1024" s="6">
        <v>2</v>
      </c>
      <c r="Y1024" s="6">
        <v>0</v>
      </c>
      <c r="Z1024" s="6">
        <v>3</v>
      </c>
      <c r="AB1024" s="1">
        <v>150</v>
      </c>
      <c r="AC1024" s="1">
        <v>122</v>
      </c>
      <c r="AD1024" s="1">
        <v>0</v>
      </c>
      <c r="AE1024" s="1">
        <v>3</v>
      </c>
      <c r="AF1024" s="1">
        <v>11</v>
      </c>
      <c r="AG1024" s="1">
        <v>48</v>
      </c>
      <c r="AH1024" s="1">
        <v>2509</v>
      </c>
      <c r="AI1024" s="11">
        <f t="shared" si="30"/>
        <v>6.8739726027397259</v>
      </c>
      <c r="AJ1024" s="1">
        <v>0</v>
      </c>
      <c r="AK1024" s="1">
        <v>1</v>
      </c>
      <c r="AL1024" s="1">
        <v>0</v>
      </c>
      <c r="AM1024" s="1">
        <v>0</v>
      </c>
      <c r="AN1024" s="1">
        <v>0</v>
      </c>
      <c r="AO1024" s="1">
        <v>0</v>
      </c>
      <c r="AP1024" s="1">
        <v>0</v>
      </c>
      <c r="AQ1024" s="1">
        <v>0</v>
      </c>
      <c r="AR1024" s="1">
        <v>1</v>
      </c>
      <c r="AS1024" s="1">
        <v>0</v>
      </c>
      <c r="AT1024" s="1">
        <v>8</v>
      </c>
      <c r="AU1024" s="1">
        <v>50</v>
      </c>
      <c r="AV1024" s="1">
        <v>26954</v>
      </c>
    </row>
    <row r="1025" spans="1:48" s="1" customFormat="1" x14ac:dyDescent="0.25">
      <c r="A1025" s="1" t="str" cm="1">
        <f t="array" ref="A1025">_xlfn.IFS(AG1025&gt;=70,"70 and Older",AND(AG1025&gt;=60,AG1025&lt;70),"60-69",AND(AG1025&gt;=50,AG1025&lt;60),"50-59",AND(AG1025&gt;=40,AG1025&lt;50),"40-49",AND(AG1025&gt;=30,AG1025&lt;40),"30-39",AND(AG1025&gt;=20,AG1025&lt;30),"20-29")</f>
        <v>40-49</v>
      </c>
      <c r="B1025" s="1" t="str" cm="1">
        <f t="array" ref="B1025">_xlfn.IFS(AO1025=1,$AO$1,AP1025=1,$AP$1,AQ1025=1,$AQ$1,AR1025=1,$AR$1,AS1025=1,$AS$1)</f>
        <v>Graduation</v>
      </c>
      <c r="C1025" s="1" t="str" cm="1">
        <f t="array" ref="C1025">_xlfn.IFS(AJ1025=1,$AJ$1,AK1025=1,$AK$1,AL1025=1,$AL$1,AM1025=1,$AM$1,AN1025=1,$AN$1)</f>
        <v>Divorced</v>
      </c>
      <c r="D1025" s="1">
        <v>0</v>
      </c>
      <c r="E1025" s="1">
        <v>0</v>
      </c>
      <c r="F1025" s="1" t="str" cm="1">
        <f t="array" ref="F1025">_xlfn.IFS(AV1025&lt;43783,"1.Low Income",AND(AV1025&gt;=43783,AV1025&lt;=64856),"2.Mid Income",AV1025&gt;64856,"3.High Income")</f>
        <v>1.Low Income</v>
      </c>
      <c r="G1025" s="1" t="str" cm="1">
        <f t="array" ref="G1025">_xlfn.IFS(AU1025&lt;=30,"&lt;1 month",AND(AU1025&gt;30,AU1025&lt;=60),"1-2months",AU1025&gt;60,"2months +")</f>
        <v>1-2months</v>
      </c>
      <c r="H1025" s="1" t="str" cm="1">
        <f t="array" ref="H1025">_xlfn.IFS(AT1025&lt;5,"&lt;5times",AND(AT1025&gt;=5,AT1025&lt;=10),"05-10times",AND(AT1025&gt;=11,AT1025&lt;=15),"11-15times",AT1025&gt;=16,"16times or more")</f>
        <v>05-10times</v>
      </c>
      <c r="I1025" s="1" t="s">
        <v>99</v>
      </c>
      <c r="J1025" s="1" t="str">
        <f t="shared" si="31"/>
        <v>6-7 years</v>
      </c>
      <c r="K1025" s="2">
        <v>1315</v>
      </c>
      <c r="L1025" s="2">
        <v>22</v>
      </c>
      <c r="M1025" s="2">
        <v>780</v>
      </c>
      <c r="N1025" s="2">
        <v>145</v>
      </c>
      <c r="O1025" s="2">
        <v>0</v>
      </c>
      <c r="P1025" s="2">
        <v>178</v>
      </c>
      <c r="Q1025" s="8">
        <v>0</v>
      </c>
      <c r="R1025" s="8">
        <v>0</v>
      </c>
      <c r="S1025" s="8">
        <v>0</v>
      </c>
      <c r="T1025" s="8">
        <v>0</v>
      </c>
      <c r="U1025" s="8">
        <v>0</v>
      </c>
      <c r="V1025" s="8">
        <v>0</v>
      </c>
      <c r="W1025" s="6">
        <v>1</v>
      </c>
      <c r="X1025" s="6">
        <v>7</v>
      </c>
      <c r="Y1025" s="6">
        <v>8</v>
      </c>
      <c r="Z1025" s="6">
        <v>9</v>
      </c>
      <c r="AB1025" s="1">
        <v>1550</v>
      </c>
      <c r="AC1025" s="1">
        <v>1504</v>
      </c>
      <c r="AD1025" s="1">
        <v>0</v>
      </c>
      <c r="AE1025" s="1">
        <v>3</v>
      </c>
      <c r="AF1025" s="1">
        <v>11</v>
      </c>
      <c r="AG1025" s="1">
        <v>45</v>
      </c>
      <c r="AH1025" s="1">
        <v>2508</v>
      </c>
      <c r="AI1025" s="11">
        <f t="shared" si="30"/>
        <v>6.8712328767123285</v>
      </c>
      <c r="AJ1025" s="1">
        <v>1</v>
      </c>
      <c r="AK1025" s="1">
        <v>0</v>
      </c>
      <c r="AL1025" s="1">
        <v>0</v>
      </c>
      <c r="AM1025" s="1">
        <v>0</v>
      </c>
      <c r="AN1025" s="1">
        <v>0</v>
      </c>
      <c r="AO1025" s="1">
        <v>0</v>
      </c>
      <c r="AP1025" s="1">
        <v>0</v>
      </c>
      <c r="AQ1025" s="1">
        <v>1</v>
      </c>
      <c r="AR1025" s="1">
        <v>0</v>
      </c>
      <c r="AS1025" s="1">
        <v>0</v>
      </c>
      <c r="AT1025" s="1">
        <v>7</v>
      </c>
      <c r="AU1025" s="1">
        <v>40</v>
      </c>
      <c r="AV1025" s="1">
        <v>43602</v>
      </c>
    </row>
    <row r="1026" spans="1:48" s="1" customFormat="1" x14ac:dyDescent="0.25">
      <c r="A1026" s="1" t="str" cm="1">
        <f t="array" ref="A1026">_xlfn.IFS(AG1026&gt;=70,"70 and Older",AND(AG1026&gt;=60,AG1026&lt;70),"60-69",AND(AG1026&gt;=50,AG1026&lt;60),"50-59",AND(AG1026&gt;=40,AG1026&lt;50),"40-49",AND(AG1026&gt;=30,AG1026&lt;40),"30-39",AND(AG1026&gt;=20,AG1026&lt;30),"20-29")</f>
        <v>50-59</v>
      </c>
      <c r="B1026" s="1" t="str" cm="1">
        <f t="array" ref="B1026">_xlfn.IFS(AO1026=1,$AO$1,AP1026=1,$AP$1,AQ1026=1,$AQ$1,AR1026=1,$AR$1,AS1026=1,$AS$1)</f>
        <v>Graduation</v>
      </c>
      <c r="C1026" s="1" t="str" cm="1">
        <f t="array" ref="C1026">_xlfn.IFS(AJ1026=1,$AJ$1,AK1026=1,$AK$1,AL1026=1,$AL$1,AM1026=1,$AM$1,AN1026=1,$AN$1)</f>
        <v>Divorced</v>
      </c>
      <c r="D1026" s="1">
        <v>1</v>
      </c>
      <c r="E1026" s="1">
        <v>1</v>
      </c>
      <c r="F1026" s="1" t="str" cm="1">
        <f t="array" ref="F1026">_xlfn.IFS(AV1026&lt;43783,"1.Low Income",AND(AV1026&gt;=43783,AV1026&lt;=64856),"2.Mid Income",AV1026&gt;64856,"3.High Income")</f>
        <v>1.Low Income</v>
      </c>
      <c r="G1026" s="1" t="str" cm="1">
        <f t="array" ref="G1026">_xlfn.IFS(AU1026&lt;=30,"&lt;1 month",AND(AU1026&gt;30,AU1026&lt;=60),"1-2months",AU1026&gt;60,"2months +")</f>
        <v>2months +</v>
      </c>
      <c r="H1026" s="1" t="str" cm="1">
        <f t="array" ref="H1026">_xlfn.IFS(AT1026&lt;5,"&lt;5times",AND(AT1026&gt;=5,AT1026&lt;=10),"05-10times",AND(AT1026&gt;=11,AT1026&lt;=15),"11-15times",AT1026&gt;=16,"16times or more")</f>
        <v>05-10times</v>
      </c>
      <c r="I1026" s="1" t="s">
        <v>99</v>
      </c>
      <c r="J1026" s="1" t="str">
        <f t="shared" si="31"/>
        <v>6-7 years</v>
      </c>
      <c r="K1026" s="2">
        <v>11</v>
      </c>
      <c r="L1026" s="2">
        <v>1</v>
      </c>
      <c r="M1026" s="2">
        <v>4</v>
      </c>
      <c r="N1026" s="2">
        <v>2</v>
      </c>
      <c r="O1026" s="2">
        <v>0</v>
      </c>
      <c r="P1026" s="2">
        <v>7</v>
      </c>
      <c r="Q1026" s="8">
        <v>0</v>
      </c>
      <c r="R1026" s="8">
        <v>0</v>
      </c>
      <c r="S1026" s="8">
        <v>0</v>
      </c>
      <c r="T1026" s="8">
        <v>0</v>
      </c>
      <c r="U1026" s="8">
        <v>0</v>
      </c>
      <c r="V1026" s="8">
        <v>0</v>
      </c>
      <c r="W1026" s="6">
        <v>1</v>
      </c>
      <c r="X1026" s="6">
        <v>1</v>
      </c>
      <c r="Y1026" s="6">
        <v>0</v>
      </c>
      <c r="Z1026" s="6">
        <v>2</v>
      </c>
      <c r="AB1026" s="1">
        <v>38</v>
      </c>
      <c r="AC1026" s="1">
        <v>23</v>
      </c>
      <c r="AD1026" s="1">
        <v>0</v>
      </c>
      <c r="AE1026" s="1">
        <v>3</v>
      </c>
      <c r="AF1026" s="1">
        <v>11</v>
      </c>
      <c r="AG1026" s="1">
        <v>57</v>
      </c>
      <c r="AH1026" s="1">
        <v>2508</v>
      </c>
      <c r="AI1026" s="11">
        <f t="shared" ref="AI1026:AI1089" si="32">AH1026/365</f>
        <v>6.8712328767123285</v>
      </c>
      <c r="AJ1026" s="1">
        <v>1</v>
      </c>
      <c r="AK1026" s="1">
        <v>0</v>
      </c>
      <c r="AL1026" s="1">
        <v>0</v>
      </c>
      <c r="AM1026" s="1">
        <v>0</v>
      </c>
      <c r="AN1026" s="1">
        <v>0</v>
      </c>
      <c r="AO1026" s="1">
        <v>0</v>
      </c>
      <c r="AP1026" s="1">
        <v>0</v>
      </c>
      <c r="AQ1026" s="1">
        <v>1</v>
      </c>
      <c r="AR1026" s="1">
        <v>0</v>
      </c>
      <c r="AS1026" s="1">
        <v>0</v>
      </c>
      <c r="AT1026" s="1">
        <v>8</v>
      </c>
      <c r="AU1026" s="1">
        <v>81</v>
      </c>
      <c r="AV1026" s="1">
        <v>33986</v>
      </c>
    </row>
    <row r="1027" spans="1:48" s="1" customFormat="1" x14ac:dyDescent="0.25">
      <c r="A1027" s="1" t="str" cm="1">
        <f t="array" ref="A1027">_xlfn.IFS(AG1027&gt;=70,"70 and Older",AND(AG1027&gt;=60,AG1027&lt;70),"60-69",AND(AG1027&gt;=50,AG1027&lt;60),"50-59",AND(AG1027&gt;=40,AG1027&lt;50),"40-49",AND(AG1027&gt;=30,AG1027&lt;40),"30-39",AND(AG1027&gt;=20,AG1027&lt;30),"20-29")</f>
        <v>60-69</v>
      </c>
      <c r="B1027" s="1" t="str" cm="1">
        <f t="array" ref="B1027">_xlfn.IFS(AO1027=1,$AO$1,AP1027=1,$AP$1,AQ1027=1,$AQ$1,AR1027=1,$AR$1,AS1027=1,$AS$1)</f>
        <v>Graduation</v>
      </c>
      <c r="C1027" s="1" t="str" cm="1">
        <f t="array" ref="C1027">_xlfn.IFS(AJ1027=1,$AJ$1,AK1027=1,$AK$1,AL1027=1,$AL$1,AM1027=1,$AM$1,AN1027=1,$AN$1)</f>
        <v>Married</v>
      </c>
      <c r="D1027" s="1">
        <v>1</v>
      </c>
      <c r="E1027" s="1">
        <v>1</v>
      </c>
      <c r="F1027" s="1" t="str" cm="1">
        <f t="array" ref="F1027">_xlfn.IFS(AV1027&lt;43783,"1.Low Income",AND(AV1027&gt;=43783,AV1027&lt;=64856),"2.Mid Income",AV1027&gt;64856,"3.High Income")</f>
        <v>1.Low Income</v>
      </c>
      <c r="G1027" s="1" t="str" cm="1">
        <f t="array" ref="G1027">_xlfn.IFS(AU1027&lt;=30,"&lt;1 month",AND(AU1027&gt;30,AU1027&lt;=60),"1-2months",AU1027&gt;60,"2months +")</f>
        <v>1-2months</v>
      </c>
      <c r="H1027" s="1" t="str" cm="1">
        <f t="array" ref="H1027">_xlfn.IFS(AT1027&lt;5,"&lt;5times",AND(AT1027&gt;=5,AT1027&lt;=10),"05-10times",AND(AT1027&gt;=11,AT1027&lt;=15),"11-15times",AT1027&gt;=16,"16times or more")</f>
        <v>05-10times</v>
      </c>
      <c r="I1027" s="1" t="s">
        <v>99</v>
      </c>
      <c r="J1027" s="1" t="str">
        <f t="shared" ref="J1027:J1090" si="33">IF(AI1027&gt;7,"7-8 years",IF(AND(AI1027&gt;6,AI1027&lt;=7),"6-7 years",IF(AI1027&lt;=6,"4-6 years","invalid")))</f>
        <v>6-7 years</v>
      </c>
      <c r="K1027" s="2">
        <v>239</v>
      </c>
      <c r="L1027" s="2">
        <v>7</v>
      </c>
      <c r="M1027" s="2">
        <v>119</v>
      </c>
      <c r="N1027" s="2">
        <v>4</v>
      </c>
      <c r="O1027" s="2">
        <v>15</v>
      </c>
      <c r="P1027" s="2">
        <v>11</v>
      </c>
      <c r="Q1027" s="8">
        <v>0</v>
      </c>
      <c r="R1027" s="8">
        <v>0</v>
      </c>
      <c r="S1027" s="8">
        <v>0</v>
      </c>
      <c r="T1027" s="8">
        <v>0</v>
      </c>
      <c r="U1027" s="8">
        <v>0</v>
      </c>
      <c r="V1027" s="8">
        <v>0</v>
      </c>
      <c r="W1027" s="6">
        <v>5</v>
      </c>
      <c r="X1027" s="6">
        <v>6</v>
      </c>
      <c r="Y1027" s="6">
        <v>2</v>
      </c>
      <c r="Z1027" s="6">
        <v>6</v>
      </c>
      <c r="AB1027" s="1">
        <v>962</v>
      </c>
      <c r="AC1027" s="1">
        <v>932</v>
      </c>
      <c r="AD1027" s="1">
        <v>1</v>
      </c>
      <c r="AE1027" s="1">
        <v>3</v>
      </c>
      <c r="AF1027" s="1">
        <v>11</v>
      </c>
      <c r="AG1027" s="1">
        <v>68</v>
      </c>
      <c r="AH1027" s="1">
        <v>2507</v>
      </c>
      <c r="AI1027" s="11">
        <f t="shared" si="32"/>
        <v>6.8684931506849312</v>
      </c>
      <c r="AJ1027" s="1">
        <v>0</v>
      </c>
      <c r="AK1027" s="1">
        <v>1</v>
      </c>
      <c r="AL1027" s="1">
        <v>0</v>
      </c>
      <c r="AM1027" s="1">
        <v>0</v>
      </c>
      <c r="AN1027" s="1">
        <v>0</v>
      </c>
      <c r="AO1027" s="1">
        <v>0</v>
      </c>
      <c r="AP1027" s="1">
        <v>0</v>
      </c>
      <c r="AQ1027" s="1">
        <v>1</v>
      </c>
      <c r="AR1027" s="1">
        <v>0</v>
      </c>
      <c r="AS1027" s="1">
        <v>0</v>
      </c>
      <c r="AT1027" s="1">
        <v>8</v>
      </c>
      <c r="AU1027" s="1">
        <v>43</v>
      </c>
      <c r="AV1027" s="1">
        <v>35790</v>
      </c>
    </row>
    <row r="1028" spans="1:48" s="1" customFormat="1" x14ac:dyDescent="0.25">
      <c r="A1028" s="1" t="str" cm="1">
        <f t="array" ref="A1028">_xlfn.IFS(AG1028&gt;=70,"70 and Older",AND(AG1028&gt;=60,AG1028&lt;70),"60-69",AND(AG1028&gt;=50,AG1028&lt;60),"50-59",AND(AG1028&gt;=40,AG1028&lt;50),"40-49",AND(AG1028&gt;=30,AG1028&lt;40),"30-39",AND(AG1028&gt;=20,AG1028&lt;30),"20-29")</f>
        <v>50-59</v>
      </c>
      <c r="B1028" s="1" t="str" cm="1">
        <f t="array" ref="B1028">_xlfn.IFS(AO1028=1,$AO$1,AP1028=1,$AP$1,AQ1028=1,$AQ$1,AR1028=1,$AR$1,AS1028=1,$AS$1)</f>
        <v>Master</v>
      </c>
      <c r="C1028" s="1" t="str" cm="1">
        <f t="array" ref="C1028">_xlfn.IFS(AJ1028=1,$AJ$1,AK1028=1,$AK$1,AL1028=1,$AL$1,AM1028=1,$AM$1,AN1028=1,$AN$1)</f>
        <v>Married</v>
      </c>
      <c r="D1028" s="1">
        <v>1</v>
      </c>
      <c r="E1028" s="1">
        <v>1</v>
      </c>
      <c r="F1028" s="1" t="str" cm="1">
        <f t="array" ref="F1028">_xlfn.IFS(AV1028&lt;43783,"1.Low Income",AND(AV1028&gt;=43783,AV1028&lt;=64856),"2.Mid Income",AV1028&gt;64856,"3.High Income")</f>
        <v>1.Low Income</v>
      </c>
      <c r="G1028" s="1" t="str" cm="1">
        <f t="array" ref="G1028">_xlfn.IFS(AU1028&lt;=30,"&lt;1 month",AND(AU1028&gt;30,AU1028&lt;=60),"1-2months",AU1028&gt;60,"2months +")</f>
        <v>&lt;1 month</v>
      </c>
      <c r="H1028" s="1" t="str" cm="1">
        <f t="array" ref="H1028">_xlfn.IFS(AT1028&lt;5,"&lt;5times",AND(AT1028&gt;=5,AT1028&lt;=10),"05-10times",AND(AT1028&gt;=11,AT1028&lt;=15),"11-15times",AT1028&gt;=16,"16times or more")</f>
        <v>05-10times</v>
      </c>
      <c r="I1028" s="1" t="s">
        <v>99</v>
      </c>
      <c r="J1028" s="1" t="str">
        <f t="shared" si="33"/>
        <v>6-7 years</v>
      </c>
      <c r="K1028" s="2">
        <v>41</v>
      </c>
      <c r="L1028" s="2">
        <v>0</v>
      </c>
      <c r="M1028" s="2">
        <v>10</v>
      </c>
      <c r="N1028" s="2">
        <v>0</v>
      </c>
      <c r="O1028" s="2">
        <v>0</v>
      </c>
      <c r="P1028" s="2">
        <v>3</v>
      </c>
      <c r="Q1028" s="8">
        <v>0</v>
      </c>
      <c r="R1028" s="8">
        <v>0</v>
      </c>
      <c r="S1028" s="8">
        <v>0</v>
      </c>
      <c r="T1028" s="8">
        <v>1</v>
      </c>
      <c r="U1028" s="8">
        <v>0</v>
      </c>
      <c r="V1028" s="8">
        <v>0</v>
      </c>
      <c r="W1028" s="6">
        <v>4</v>
      </c>
      <c r="X1028" s="6">
        <v>2</v>
      </c>
      <c r="Y1028" s="6">
        <v>1</v>
      </c>
      <c r="Z1028" s="6">
        <v>3</v>
      </c>
      <c r="AB1028" s="1">
        <v>146</v>
      </c>
      <c r="AC1028" s="1">
        <v>141</v>
      </c>
      <c r="AD1028" s="1">
        <v>1</v>
      </c>
      <c r="AE1028" s="1">
        <v>3</v>
      </c>
      <c r="AF1028" s="1">
        <v>11</v>
      </c>
      <c r="AG1028" s="1">
        <v>50</v>
      </c>
      <c r="AH1028" s="1">
        <v>2507</v>
      </c>
      <c r="AI1028" s="11">
        <f t="shared" si="32"/>
        <v>6.8684931506849312</v>
      </c>
      <c r="AJ1028" s="1">
        <v>0</v>
      </c>
      <c r="AK1028" s="1">
        <v>1</v>
      </c>
      <c r="AL1028" s="1">
        <v>0</v>
      </c>
      <c r="AM1028" s="1">
        <v>0</v>
      </c>
      <c r="AN1028" s="1">
        <v>0</v>
      </c>
      <c r="AO1028" s="1">
        <v>0</v>
      </c>
      <c r="AP1028" s="1">
        <v>0</v>
      </c>
      <c r="AQ1028" s="1">
        <v>0</v>
      </c>
      <c r="AR1028" s="1">
        <v>1</v>
      </c>
      <c r="AS1028" s="1">
        <v>0</v>
      </c>
      <c r="AT1028" s="1">
        <v>8</v>
      </c>
      <c r="AU1028" s="1">
        <v>24</v>
      </c>
      <c r="AV1028" s="1">
        <v>32632</v>
      </c>
    </row>
    <row r="1029" spans="1:48" s="1" customFormat="1" x14ac:dyDescent="0.25">
      <c r="A1029" s="1" t="str" cm="1">
        <f t="array" ref="A1029">_xlfn.IFS(AG1029&gt;=70,"70 and Older",AND(AG1029&gt;=60,AG1029&lt;70),"60-69",AND(AG1029&gt;=50,AG1029&lt;60),"50-59",AND(AG1029&gt;=40,AG1029&lt;50),"40-49",AND(AG1029&gt;=30,AG1029&lt;40),"30-39",AND(AG1029&gt;=20,AG1029&lt;30),"20-29")</f>
        <v>60-69</v>
      </c>
      <c r="B1029" s="1" t="str" cm="1">
        <f t="array" ref="B1029">_xlfn.IFS(AO1029=1,$AO$1,AP1029=1,$AP$1,AQ1029=1,$AQ$1,AR1029=1,$AR$1,AS1029=1,$AS$1)</f>
        <v>Graduation</v>
      </c>
      <c r="C1029" s="1" t="str" cm="1">
        <f t="array" ref="C1029">_xlfn.IFS(AJ1029=1,$AJ$1,AK1029=1,$AK$1,AL1029=1,$AL$1,AM1029=1,$AM$1,AN1029=1,$AN$1)</f>
        <v>Married</v>
      </c>
      <c r="D1029" s="1">
        <v>1</v>
      </c>
      <c r="E1029" s="1">
        <v>1</v>
      </c>
      <c r="F1029" s="1" t="str" cm="1">
        <f t="array" ref="F1029">_xlfn.IFS(AV1029&lt;43783,"1.Low Income",AND(AV1029&gt;=43783,AV1029&lt;=64856),"2.Mid Income",AV1029&gt;64856,"3.High Income")</f>
        <v>1.Low Income</v>
      </c>
      <c r="G1029" s="1" t="str" cm="1">
        <f t="array" ref="G1029">_xlfn.IFS(AU1029&lt;=30,"&lt;1 month",AND(AU1029&gt;30,AU1029&lt;=60),"1-2months",AU1029&gt;60,"2months +")</f>
        <v>1-2months</v>
      </c>
      <c r="H1029" s="1" t="str" cm="1">
        <f t="array" ref="H1029">_xlfn.IFS(AT1029&lt;5,"&lt;5times",AND(AT1029&gt;=5,AT1029&lt;=10),"05-10times",AND(AT1029&gt;=11,AT1029&lt;=15),"11-15times",AT1029&gt;=16,"16times or more")</f>
        <v>05-10times</v>
      </c>
      <c r="I1029" s="1" t="s">
        <v>99</v>
      </c>
      <c r="J1029" s="1" t="str">
        <f t="shared" si="33"/>
        <v>6-7 years</v>
      </c>
      <c r="K1029" s="2">
        <v>4</v>
      </c>
      <c r="L1029" s="2">
        <v>0</v>
      </c>
      <c r="M1029" s="2">
        <v>4</v>
      </c>
      <c r="N1029" s="2">
        <v>0</v>
      </c>
      <c r="O1029" s="2">
        <v>0</v>
      </c>
      <c r="P1029" s="2">
        <v>5</v>
      </c>
      <c r="Q1029" s="8">
        <v>0</v>
      </c>
      <c r="R1029" s="8">
        <v>0</v>
      </c>
      <c r="S1029" s="8">
        <v>0</v>
      </c>
      <c r="T1029" s="8">
        <v>0</v>
      </c>
      <c r="U1029" s="8">
        <v>0</v>
      </c>
      <c r="V1029" s="8">
        <v>0</v>
      </c>
      <c r="W1029" s="6">
        <v>1</v>
      </c>
      <c r="X1029" s="6">
        <v>1</v>
      </c>
      <c r="Y1029" s="6">
        <v>0</v>
      </c>
      <c r="Z1029" s="6">
        <v>2</v>
      </c>
      <c r="AB1029" s="1">
        <v>22</v>
      </c>
      <c r="AC1029" s="1">
        <v>16</v>
      </c>
      <c r="AD1029" s="1">
        <v>0</v>
      </c>
      <c r="AE1029" s="1">
        <v>3</v>
      </c>
      <c r="AF1029" s="1">
        <v>11</v>
      </c>
      <c r="AG1029" s="1">
        <v>69</v>
      </c>
      <c r="AH1029" s="1">
        <v>2507</v>
      </c>
      <c r="AI1029" s="11">
        <f t="shared" si="32"/>
        <v>6.8684931506849312</v>
      </c>
      <c r="AJ1029" s="1">
        <v>0</v>
      </c>
      <c r="AK1029" s="1">
        <v>1</v>
      </c>
      <c r="AL1029" s="1">
        <v>0</v>
      </c>
      <c r="AM1029" s="1">
        <v>0</v>
      </c>
      <c r="AN1029" s="1">
        <v>0</v>
      </c>
      <c r="AO1029" s="1">
        <v>0</v>
      </c>
      <c r="AP1029" s="1">
        <v>0</v>
      </c>
      <c r="AQ1029" s="1">
        <v>1</v>
      </c>
      <c r="AR1029" s="1">
        <v>0</v>
      </c>
      <c r="AS1029" s="1">
        <v>0</v>
      </c>
      <c r="AT1029" s="1">
        <v>8</v>
      </c>
      <c r="AU1029" s="1">
        <v>46</v>
      </c>
      <c r="AV1029" s="1">
        <v>31454</v>
      </c>
    </row>
    <row r="1030" spans="1:48" s="1" customFormat="1" x14ac:dyDescent="0.25">
      <c r="A1030" s="1" t="str" cm="1">
        <f t="array" ref="A1030">_xlfn.IFS(AG1030&gt;=70,"70 and Older",AND(AG1030&gt;=60,AG1030&lt;70),"60-69",AND(AG1030&gt;=50,AG1030&lt;60),"50-59",AND(AG1030&gt;=40,AG1030&lt;50),"40-49",AND(AG1030&gt;=30,AG1030&lt;40),"30-39",AND(AG1030&gt;=20,AG1030&lt;30),"20-29")</f>
        <v>50-59</v>
      </c>
      <c r="B1030" s="1" t="str" cm="1">
        <f t="array" ref="B1030">_xlfn.IFS(AO1030=1,$AO$1,AP1030=1,$AP$1,AQ1030=1,$AQ$1,AR1030=1,$AR$1,AS1030=1,$AS$1)</f>
        <v>Graduation</v>
      </c>
      <c r="C1030" s="1" t="str" cm="1">
        <f t="array" ref="C1030">_xlfn.IFS(AJ1030=1,$AJ$1,AK1030=1,$AK$1,AL1030=1,$AL$1,AM1030=1,$AM$1,AN1030=1,$AN$1)</f>
        <v>Single</v>
      </c>
      <c r="D1030" s="1">
        <v>2</v>
      </c>
      <c r="E1030" s="1">
        <v>1</v>
      </c>
      <c r="F1030" s="1" t="str" cm="1">
        <f t="array" ref="F1030">_xlfn.IFS(AV1030&lt;43783,"1.Low Income",AND(AV1030&gt;=43783,AV1030&lt;=64856),"2.Mid Income",AV1030&gt;64856,"3.High Income")</f>
        <v>2.Mid Income</v>
      </c>
      <c r="G1030" s="1" t="str" cm="1">
        <f t="array" ref="G1030">_xlfn.IFS(AU1030&lt;=30,"&lt;1 month",AND(AU1030&gt;30,AU1030&lt;=60),"1-2months",AU1030&gt;60,"2months +")</f>
        <v>2months +</v>
      </c>
      <c r="H1030" s="1" t="str" cm="1">
        <f t="array" ref="H1030">_xlfn.IFS(AT1030&lt;5,"&lt;5times",AND(AT1030&gt;=5,AT1030&lt;=10),"05-10times",AND(AT1030&gt;=11,AT1030&lt;=15),"11-15times",AT1030&gt;=16,"16times or more")</f>
        <v>05-10times</v>
      </c>
      <c r="I1030" s="1" t="s">
        <v>99</v>
      </c>
      <c r="J1030" s="1" t="str">
        <f t="shared" si="33"/>
        <v>6-7 years</v>
      </c>
      <c r="K1030" s="2">
        <v>46</v>
      </c>
      <c r="L1030" s="2">
        <v>1</v>
      </c>
      <c r="M1030" s="2">
        <v>12</v>
      </c>
      <c r="N1030" s="2">
        <v>3</v>
      </c>
      <c r="O1030" s="2">
        <v>0</v>
      </c>
      <c r="P1030" s="2">
        <v>9</v>
      </c>
      <c r="Q1030" s="8">
        <v>0</v>
      </c>
      <c r="R1030" s="8">
        <v>0</v>
      </c>
      <c r="S1030" s="8">
        <v>0</v>
      </c>
      <c r="T1030" s="8">
        <v>0</v>
      </c>
      <c r="U1030" s="8">
        <v>0</v>
      </c>
      <c r="V1030" s="8">
        <v>0</v>
      </c>
      <c r="W1030" s="6">
        <v>2</v>
      </c>
      <c r="X1030" s="6">
        <v>2</v>
      </c>
      <c r="Y1030" s="6">
        <v>0</v>
      </c>
      <c r="Z1030" s="6">
        <v>3</v>
      </c>
      <c r="AB1030" s="1">
        <v>496</v>
      </c>
      <c r="AC1030" s="1">
        <v>462</v>
      </c>
      <c r="AD1030" s="1">
        <v>0</v>
      </c>
      <c r="AE1030" s="1">
        <v>3</v>
      </c>
      <c r="AF1030" s="1">
        <v>11</v>
      </c>
      <c r="AG1030" s="1">
        <v>55</v>
      </c>
      <c r="AH1030" s="1">
        <v>2506</v>
      </c>
      <c r="AI1030" s="11">
        <f t="shared" si="32"/>
        <v>6.8657534246575347</v>
      </c>
      <c r="AJ1030" s="1">
        <v>0</v>
      </c>
      <c r="AK1030" s="1">
        <v>0</v>
      </c>
      <c r="AL1030" s="1">
        <v>1</v>
      </c>
      <c r="AM1030" s="1">
        <v>0</v>
      </c>
      <c r="AN1030" s="1">
        <v>0</v>
      </c>
      <c r="AO1030" s="1">
        <v>0</v>
      </c>
      <c r="AP1030" s="1">
        <v>0</v>
      </c>
      <c r="AQ1030" s="1">
        <v>1</v>
      </c>
      <c r="AR1030" s="1">
        <v>0</v>
      </c>
      <c r="AS1030" s="1">
        <v>0</v>
      </c>
      <c r="AT1030" s="1">
        <v>7</v>
      </c>
      <c r="AU1030" s="1">
        <v>91</v>
      </c>
      <c r="AV1030" s="1">
        <v>45989</v>
      </c>
    </row>
    <row r="1031" spans="1:48" s="1" customFormat="1" x14ac:dyDescent="0.25">
      <c r="A1031" s="1" t="str" cm="1">
        <f t="array" ref="A1031">_xlfn.IFS(AG1031&gt;=70,"70 and Older",AND(AG1031&gt;=60,AG1031&lt;70),"60-69",AND(AG1031&gt;=50,AG1031&lt;60),"50-59",AND(AG1031&gt;=40,AG1031&lt;50),"40-49",AND(AG1031&gt;=30,AG1031&lt;40),"30-39",AND(AG1031&gt;=20,AG1031&lt;30),"20-29")</f>
        <v>50-59</v>
      </c>
      <c r="B1031" s="1" t="str" cm="1">
        <f t="array" ref="B1031">_xlfn.IFS(AO1031=1,$AO$1,AP1031=1,$AP$1,AQ1031=1,$AQ$1,AR1031=1,$AR$1,AS1031=1,$AS$1)</f>
        <v>PhD</v>
      </c>
      <c r="C1031" s="1" t="str" cm="1">
        <f t="array" ref="C1031">_xlfn.IFS(AJ1031=1,$AJ$1,AK1031=1,$AK$1,AL1031=1,$AL$1,AM1031=1,$AM$1,AN1031=1,$AN$1)</f>
        <v>Single</v>
      </c>
      <c r="D1031" s="1">
        <v>1</v>
      </c>
      <c r="E1031" s="1">
        <v>1</v>
      </c>
      <c r="F1031" s="1" t="str" cm="1">
        <f t="array" ref="F1031">_xlfn.IFS(AV1031&lt;43783,"1.Low Income",AND(AV1031&gt;=43783,AV1031&lt;=64856),"2.Mid Income",AV1031&gt;64856,"3.High Income")</f>
        <v>1.Low Income</v>
      </c>
      <c r="G1031" s="1" t="str" cm="1">
        <f t="array" ref="G1031">_xlfn.IFS(AU1031&lt;=30,"&lt;1 month",AND(AU1031&gt;30,AU1031&lt;=60),"1-2months",AU1031&gt;60,"2months +")</f>
        <v>2months +</v>
      </c>
      <c r="H1031" s="1" t="str" cm="1">
        <f t="array" ref="H1031">_xlfn.IFS(AT1031&lt;5,"&lt;5times",AND(AT1031&gt;=5,AT1031&lt;=10),"05-10times",AND(AT1031&gt;=11,AT1031&lt;=15),"11-15times",AT1031&gt;=16,"16times or more")</f>
        <v>05-10times</v>
      </c>
      <c r="I1031" s="1" t="s">
        <v>99</v>
      </c>
      <c r="J1031" s="1" t="str">
        <f t="shared" si="33"/>
        <v>6-7 years</v>
      </c>
      <c r="K1031" s="2">
        <v>12</v>
      </c>
      <c r="L1031" s="2">
        <v>1</v>
      </c>
      <c r="M1031" s="2">
        <v>6</v>
      </c>
      <c r="N1031" s="2">
        <v>0</v>
      </c>
      <c r="O1031" s="2">
        <v>1</v>
      </c>
      <c r="P1031" s="2">
        <v>5</v>
      </c>
      <c r="Q1031" s="8">
        <v>0</v>
      </c>
      <c r="R1031" s="8">
        <v>0</v>
      </c>
      <c r="S1031" s="8">
        <v>0</v>
      </c>
      <c r="T1031" s="8">
        <v>0</v>
      </c>
      <c r="U1031" s="8">
        <v>0</v>
      </c>
      <c r="V1031" s="8">
        <v>0</v>
      </c>
      <c r="W1031" s="6">
        <v>2</v>
      </c>
      <c r="X1031" s="6">
        <v>1</v>
      </c>
      <c r="Y1031" s="6">
        <v>0</v>
      </c>
      <c r="Z1031" s="6">
        <v>3</v>
      </c>
      <c r="AB1031" s="1">
        <v>35</v>
      </c>
      <c r="AC1031" s="1">
        <v>32</v>
      </c>
      <c r="AD1031" s="1">
        <v>0</v>
      </c>
      <c r="AE1031" s="1">
        <v>3</v>
      </c>
      <c r="AF1031" s="1">
        <v>11</v>
      </c>
      <c r="AG1031" s="1">
        <v>55</v>
      </c>
      <c r="AH1031" s="1">
        <v>2506</v>
      </c>
      <c r="AI1031" s="11">
        <f t="shared" si="32"/>
        <v>6.8657534246575347</v>
      </c>
      <c r="AJ1031" s="1">
        <v>0</v>
      </c>
      <c r="AK1031" s="1">
        <v>0</v>
      </c>
      <c r="AL1031" s="1">
        <v>1</v>
      </c>
      <c r="AM1031" s="1">
        <v>0</v>
      </c>
      <c r="AN1031" s="1">
        <v>0</v>
      </c>
      <c r="AO1031" s="1">
        <v>0</v>
      </c>
      <c r="AP1031" s="1">
        <v>0</v>
      </c>
      <c r="AQ1031" s="1">
        <v>0</v>
      </c>
      <c r="AR1031" s="1">
        <v>0</v>
      </c>
      <c r="AS1031" s="1">
        <v>1</v>
      </c>
      <c r="AT1031" s="1">
        <v>8</v>
      </c>
      <c r="AU1031" s="1">
        <v>88</v>
      </c>
      <c r="AV1031" s="1">
        <v>33249</v>
      </c>
    </row>
    <row r="1032" spans="1:48" s="1" customFormat="1" x14ac:dyDescent="0.25">
      <c r="A1032" s="1" t="str" cm="1">
        <f t="array" ref="A1032">_xlfn.IFS(AG1032&gt;=70,"70 and Older",AND(AG1032&gt;=60,AG1032&lt;70),"60-69",AND(AG1032&gt;=50,AG1032&lt;60),"50-59",AND(AG1032&gt;=40,AG1032&lt;50),"40-49",AND(AG1032&gt;=30,AG1032&lt;40),"30-39",AND(AG1032&gt;=20,AG1032&lt;30),"20-29")</f>
        <v>70 and Older</v>
      </c>
      <c r="B1032" s="1" t="str" cm="1">
        <f t="array" ref="B1032">_xlfn.IFS(AO1032=1,$AO$1,AP1032=1,$AP$1,AQ1032=1,$AQ$1,AR1032=1,$AR$1,AS1032=1,$AS$1)</f>
        <v>Master</v>
      </c>
      <c r="C1032" s="1" t="str" cm="1">
        <f t="array" ref="C1032">_xlfn.IFS(AJ1032=1,$AJ$1,AK1032=1,$AK$1,AL1032=1,$AL$1,AM1032=1,$AM$1,AN1032=1,$AN$1)</f>
        <v>Widow</v>
      </c>
      <c r="D1032" s="1">
        <v>1</v>
      </c>
      <c r="E1032" s="1">
        <v>1</v>
      </c>
      <c r="F1032" s="1" t="str" cm="1">
        <f t="array" ref="F1032">_xlfn.IFS(AV1032&lt;43783,"1.Low Income",AND(AV1032&gt;=43783,AV1032&lt;=64856),"2.Mid Income",AV1032&gt;64856,"3.High Income")</f>
        <v>2.Mid Income</v>
      </c>
      <c r="G1032" s="1" t="str" cm="1">
        <f t="array" ref="G1032">_xlfn.IFS(AU1032&lt;=30,"&lt;1 month",AND(AU1032&gt;30,AU1032&lt;=60),"1-2months",AU1032&gt;60,"2months +")</f>
        <v>&lt;1 month</v>
      </c>
      <c r="H1032" s="1" t="str" cm="1">
        <f t="array" ref="H1032">_xlfn.IFS(AT1032&lt;5,"&lt;5times",AND(AT1032&gt;=5,AT1032&lt;=10),"05-10times",AND(AT1032&gt;=11,AT1032&lt;=15),"11-15times",AT1032&gt;=16,"16times or more")</f>
        <v>05-10times</v>
      </c>
      <c r="I1032" s="1" t="s">
        <v>99</v>
      </c>
      <c r="J1032" s="1" t="str">
        <f t="shared" si="33"/>
        <v>6-7 years</v>
      </c>
      <c r="K1032" s="2">
        <v>23</v>
      </c>
      <c r="L1032" s="2">
        <v>4</v>
      </c>
      <c r="M1032" s="2">
        <v>10</v>
      </c>
      <c r="N1032" s="2">
        <v>0</v>
      </c>
      <c r="O1032" s="2">
        <v>2</v>
      </c>
      <c r="P1032" s="2">
        <v>15</v>
      </c>
      <c r="Q1032" s="8">
        <v>0</v>
      </c>
      <c r="R1032" s="8">
        <v>0</v>
      </c>
      <c r="S1032" s="8">
        <v>0</v>
      </c>
      <c r="T1032" s="8">
        <v>0</v>
      </c>
      <c r="U1032" s="8">
        <v>0</v>
      </c>
      <c r="V1032" s="8">
        <v>0</v>
      </c>
      <c r="W1032" s="6">
        <v>1</v>
      </c>
      <c r="X1032" s="6">
        <v>1</v>
      </c>
      <c r="Y1032" s="6">
        <v>0</v>
      </c>
      <c r="Z1032" s="6">
        <v>3</v>
      </c>
      <c r="AB1032" s="1">
        <v>256</v>
      </c>
      <c r="AC1032" s="1">
        <v>246</v>
      </c>
      <c r="AD1032" s="1">
        <v>0</v>
      </c>
      <c r="AE1032" s="1">
        <v>3</v>
      </c>
      <c r="AF1032" s="1">
        <v>11</v>
      </c>
      <c r="AG1032" s="1">
        <v>76</v>
      </c>
      <c r="AH1032" s="1">
        <v>2505</v>
      </c>
      <c r="AI1032" s="11">
        <f t="shared" si="32"/>
        <v>6.8630136986301373</v>
      </c>
      <c r="AJ1032" s="1">
        <v>0</v>
      </c>
      <c r="AK1032" s="1">
        <v>0</v>
      </c>
      <c r="AL1032" s="1">
        <v>0</v>
      </c>
      <c r="AM1032" s="1">
        <v>0</v>
      </c>
      <c r="AN1032" s="1">
        <v>1</v>
      </c>
      <c r="AO1032" s="1">
        <v>0</v>
      </c>
      <c r="AP1032" s="1">
        <v>0</v>
      </c>
      <c r="AQ1032" s="1">
        <v>0</v>
      </c>
      <c r="AR1032" s="1">
        <v>1</v>
      </c>
      <c r="AS1032" s="1">
        <v>0</v>
      </c>
      <c r="AT1032" s="1">
        <v>7</v>
      </c>
      <c r="AU1032" s="1">
        <v>25</v>
      </c>
      <c r="AV1032" s="1">
        <v>44911</v>
      </c>
    </row>
    <row r="1033" spans="1:48" s="1" customFormat="1" x14ac:dyDescent="0.25">
      <c r="A1033" s="1" t="str" cm="1">
        <f t="array" ref="A1033">_xlfn.IFS(AG1033&gt;=70,"70 and Older",AND(AG1033&gt;=60,AG1033&lt;70),"60-69",AND(AG1033&gt;=50,AG1033&lt;60),"50-59",AND(AG1033&gt;=40,AG1033&lt;50),"40-49",AND(AG1033&gt;=30,AG1033&lt;40),"30-39",AND(AG1033&gt;=20,AG1033&lt;30),"20-29")</f>
        <v>60-69</v>
      </c>
      <c r="B1033" s="1" t="str" cm="1">
        <f t="array" ref="B1033">_xlfn.IFS(AO1033=1,$AO$1,AP1033=1,$AP$1,AQ1033=1,$AQ$1,AR1033=1,$AR$1,AS1033=1,$AS$1)</f>
        <v>Graduation</v>
      </c>
      <c r="C1033" s="1" t="str" cm="1">
        <f t="array" ref="C1033">_xlfn.IFS(AJ1033=1,$AJ$1,AK1033=1,$AK$1,AL1033=1,$AL$1,AM1033=1,$AM$1,AN1033=1,$AN$1)</f>
        <v>Together</v>
      </c>
      <c r="D1033" s="1">
        <v>0</v>
      </c>
      <c r="E1033" s="1">
        <v>0</v>
      </c>
      <c r="F1033" s="1" t="str" cm="1">
        <f t="array" ref="F1033">_xlfn.IFS(AV1033&lt;43783,"1.Low Income",AND(AV1033&gt;=43783,AV1033&lt;=64856),"2.Mid Income",AV1033&gt;64856,"3.High Income")</f>
        <v>1.Low Income</v>
      </c>
      <c r="G1033" s="1" t="str" cm="1">
        <f t="array" ref="G1033">_xlfn.IFS(AU1033&lt;=30,"&lt;1 month",AND(AU1033&gt;30,AU1033&lt;=60),"1-2months",AU1033&gt;60,"2months +")</f>
        <v>&lt;1 month</v>
      </c>
      <c r="H1033" s="1" t="str" cm="1">
        <f t="array" ref="H1033">_xlfn.IFS(AT1033&lt;5,"&lt;5times",AND(AT1033&gt;=5,AT1033&lt;=10),"05-10times",AND(AT1033&gt;=11,AT1033&lt;=15),"11-15times",AT1033&gt;=16,"16times or more")</f>
        <v>05-10times</v>
      </c>
      <c r="I1033" s="1" t="s">
        <v>99</v>
      </c>
      <c r="J1033" s="1" t="str">
        <f t="shared" si="33"/>
        <v>6-7 years</v>
      </c>
      <c r="K1033" s="2">
        <v>1</v>
      </c>
      <c r="L1033" s="2">
        <v>9</v>
      </c>
      <c r="M1033" s="2">
        <v>7</v>
      </c>
      <c r="N1033" s="2">
        <v>2</v>
      </c>
      <c r="O1033" s="2">
        <v>14</v>
      </c>
      <c r="P1033" s="2">
        <v>10</v>
      </c>
      <c r="Q1033" s="8">
        <v>0</v>
      </c>
      <c r="R1033" s="8">
        <v>0</v>
      </c>
      <c r="S1033" s="8">
        <v>0</v>
      </c>
      <c r="T1033" s="8">
        <v>0</v>
      </c>
      <c r="U1033" s="8">
        <v>0</v>
      </c>
      <c r="V1033" s="8">
        <v>0</v>
      </c>
      <c r="W1033" s="6">
        <v>1</v>
      </c>
      <c r="X1033" s="6">
        <v>2</v>
      </c>
      <c r="Y1033" s="6">
        <v>0</v>
      </c>
      <c r="Z1033" s="6">
        <v>3</v>
      </c>
      <c r="AB1033" s="1">
        <v>62</v>
      </c>
      <c r="AC1033" s="1">
        <v>54</v>
      </c>
      <c r="AD1033" s="1">
        <v>0</v>
      </c>
      <c r="AE1033" s="1">
        <v>3</v>
      </c>
      <c r="AF1033" s="1">
        <v>11</v>
      </c>
      <c r="AG1033" s="1">
        <v>68</v>
      </c>
      <c r="AH1033" s="1">
        <v>2505</v>
      </c>
      <c r="AI1033" s="11">
        <f t="shared" si="32"/>
        <v>6.8630136986301373</v>
      </c>
      <c r="AJ1033" s="1">
        <v>0</v>
      </c>
      <c r="AK1033" s="1">
        <v>0</v>
      </c>
      <c r="AL1033" s="1">
        <v>0</v>
      </c>
      <c r="AM1033" s="1">
        <v>1</v>
      </c>
      <c r="AN1033" s="1">
        <v>0</v>
      </c>
      <c r="AO1033" s="1">
        <v>0</v>
      </c>
      <c r="AP1033" s="1">
        <v>0</v>
      </c>
      <c r="AQ1033" s="1">
        <v>1</v>
      </c>
      <c r="AR1033" s="1">
        <v>0</v>
      </c>
      <c r="AS1033" s="1">
        <v>0</v>
      </c>
      <c r="AT1033" s="1">
        <v>7</v>
      </c>
      <c r="AU1033" s="1">
        <v>27</v>
      </c>
      <c r="AV1033" s="1">
        <v>36781</v>
      </c>
    </row>
    <row r="1034" spans="1:48" s="1" customFormat="1" x14ac:dyDescent="0.25">
      <c r="A1034" s="1" t="str" cm="1">
        <f t="array" ref="A1034">_xlfn.IFS(AG1034&gt;=70,"70 and Older",AND(AG1034&gt;=60,AG1034&lt;70),"60-69",AND(AG1034&gt;=50,AG1034&lt;60),"50-59",AND(AG1034&gt;=40,AG1034&lt;50),"40-49",AND(AG1034&gt;=30,AG1034&lt;40),"30-39",AND(AG1034&gt;=20,AG1034&lt;30),"20-29")</f>
        <v>60-69</v>
      </c>
      <c r="B1034" s="1" t="str" cm="1">
        <f t="array" ref="B1034">_xlfn.IFS(AO1034=1,$AO$1,AP1034=1,$AP$1,AQ1034=1,$AQ$1,AR1034=1,$AR$1,AS1034=1,$AS$1)</f>
        <v>Graduation</v>
      </c>
      <c r="C1034" s="1" t="str" cm="1">
        <f t="array" ref="C1034">_xlfn.IFS(AJ1034=1,$AJ$1,AK1034=1,$AK$1,AL1034=1,$AL$1,AM1034=1,$AM$1,AN1034=1,$AN$1)</f>
        <v>Together</v>
      </c>
      <c r="D1034" s="1">
        <v>0</v>
      </c>
      <c r="E1034" s="1">
        <v>0</v>
      </c>
      <c r="F1034" s="1" t="str" cm="1">
        <f t="array" ref="F1034">_xlfn.IFS(AV1034&lt;43783,"1.Low Income",AND(AV1034&gt;=43783,AV1034&lt;=64856),"2.Mid Income",AV1034&gt;64856,"3.High Income")</f>
        <v>1.Low Income</v>
      </c>
      <c r="G1034" s="1" t="str" cm="1">
        <f t="array" ref="G1034">_xlfn.IFS(AU1034&lt;=30,"&lt;1 month",AND(AU1034&gt;30,AU1034&lt;=60),"1-2months",AU1034&gt;60,"2months +")</f>
        <v>&lt;1 month</v>
      </c>
      <c r="H1034" s="1" t="str" cm="1">
        <f t="array" ref="H1034">_xlfn.IFS(AT1034&lt;5,"&lt;5times",AND(AT1034&gt;=5,AT1034&lt;=10),"05-10times",AND(AT1034&gt;=11,AT1034&lt;=15),"11-15times",AT1034&gt;=16,"16times or more")</f>
        <v>05-10times</v>
      </c>
      <c r="I1034" s="1" t="s">
        <v>99</v>
      </c>
      <c r="J1034" s="1" t="str">
        <f t="shared" si="33"/>
        <v>6-7 years</v>
      </c>
      <c r="K1034" s="2">
        <v>56</v>
      </c>
      <c r="L1034" s="2">
        <v>7</v>
      </c>
      <c r="M1034" s="2">
        <v>48</v>
      </c>
      <c r="N1034" s="2">
        <v>10</v>
      </c>
      <c r="O1034" s="2">
        <v>2</v>
      </c>
      <c r="P1034" s="2">
        <v>18</v>
      </c>
      <c r="Q1034" s="8">
        <v>0</v>
      </c>
      <c r="R1034" s="8">
        <v>0</v>
      </c>
      <c r="S1034" s="8">
        <v>0</v>
      </c>
      <c r="T1034" s="8">
        <v>0</v>
      </c>
      <c r="U1034" s="8">
        <v>0</v>
      </c>
      <c r="V1034" s="8">
        <v>0</v>
      </c>
      <c r="W1034" s="6">
        <v>1</v>
      </c>
      <c r="X1034" s="6">
        <v>3</v>
      </c>
      <c r="Y1034" s="6">
        <v>0</v>
      </c>
      <c r="Z1034" s="6">
        <v>4</v>
      </c>
      <c r="AB1034" s="1">
        <v>342</v>
      </c>
      <c r="AC1034" s="1">
        <v>217</v>
      </c>
      <c r="AD1034" s="1">
        <v>0</v>
      </c>
      <c r="AE1034" s="1">
        <v>3</v>
      </c>
      <c r="AF1034" s="1">
        <v>11</v>
      </c>
      <c r="AG1034" s="1">
        <v>62</v>
      </c>
      <c r="AH1034" s="1">
        <v>2505</v>
      </c>
      <c r="AI1034" s="11">
        <f t="shared" si="32"/>
        <v>6.8630136986301373</v>
      </c>
      <c r="AJ1034" s="1">
        <v>0</v>
      </c>
      <c r="AK1034" s="1">
        <v>0</v>
      </c>
      <c r="AL1034" s="1">
        <v>0</v>
      </c>
      <c r="AM1034" s="1">
        <v>1</v>
      </c>
      <c r="AN1034" s="1">
        <v>0</v>
      </c>
      <c r="AO1034" s="1">
        <v>0</v>
      </c>
      <c r="AP1034" s="1">
        <v>0</v>
      </c>
      <c r="AQ1034" s="1">
        <v>1</v>
      </c>
      <c r="AR1034" s="1">
        <v>0</v>
      </c>
      <c r="AS1034" s="1">
        <v>0</v>
      </c>
      <c r="AT1034" s="1">
        <v>8</v>
      </c>
      <c r="AU1034" s="1">
        <v>3</v>
      </c>
      <c r="AV1034" s="1">
        <v>34053</v>
      </c>
    </row>
    <row r="1035" spans="1:48" s="1" customFormat="1" x14ac:dyDescent="0.25">
      <c r="A1035" s="1" t="str" cm="1">
        <f t="array" ref="A1035">_xlfn.IFS(AG1035&gt;=70,"70 and Older",AND(AG1035&gt;=60,AG1035&lt;70),"60-69",AND(AG1035&gt;=50,AG1035&lt;60),"50-59",AND(AG1035&gt;=40,AG1035&lt;50),"40-49",AND(AG1035&gt;=30,AG1035&lt;40),"30-39",AND(AG1035&gt;=20,AG1035&lt;30),"20-29")</f>
        <v>30-39</v>
      </c>
      <c r="B1035" s="1" t="str" cm="1">
        <f t="array" ref="B1035">_xlfn.IFS(AO1035=1,$AO$1,AP1035=1,$AP$1,AQ1035=1,$AQ$1,AR1035=1,$AR$1,AS1035=1,$AS$1)</f>
        <v>Graduation</v>
      </c>
      <c r="C1035" s="1" t="str" cm="1">
        <f t="array" ref="C1035">_xlfn.IFS(AJ1035=1,$AJ$1,AK1035=1,$AK$1,AL1035=1,$AL$1,AM1035=1,$AM$1,AN1035=1,$AN$1)</f>
        <v>Single</v>
      </c>
      <c r="D1035" s="1">
        <v>0</v>
      </c>
      <c r="E1035" s="1">
        <v>0</v>
      </c>
      <c r="F1035" s="1" t="str" cm="1">
        <f t="array" ref="F1035">_xlfn.IFS(AV1035&lt;43783,"1.Low Income",AND(AV1035&gt;=43783,AV1035&lt;=64856),"2.Mid Income",AV1035&gt;64856,"3.High Income")</f>
        <v>2.Mid Income</v>
      </c>
      <c r="G1035" s="1" t="str" cm="1">
        <f t="array" ref="G1035">_xlfn.IFS(AU1035&lt;=30,"&lt;1 month",AND(AU1035&gt;30,AU1035&lt;=60),"1-2months",AU1035&gt;60,"2months +")</f>
        <v>1-2months</v>
      </c>
      <c r="H1035" s="1" t="str" cm="1">
        <f t="array" ref="H1035">_xlfn.IFS(AT1035&lt;5,"&lt;5times",AND(AT1035&gt;=5,AT1035&lt;=10),"05-10times",AND(AT1035&gt;=11,AT1035&lt;=15),"11-15times",AT1035&gt;=16,"16times or more")</f>
        <v>05-10times</v>
      </c>
      <c r="I1035" s="1" t="s">
        <v>99</v>
      </c>
      <c r="J1035" s="1" t="str">
        <f t="shared" si="33"/>
        <v>6-7 years</v>
      </c>
      <c r="K1035" s="2">
        <v>674</v>
      </c>
      <c r="L1035" s="2">
        <v>92</v>
      </c>
      <c r="M1035" s="2">
        <v>736</v>
      </c>
      <c r="N1035" s="2">
        <v>39</v>
      </c>
      <c r="O1035" s="2">
        <v>0</v>
      </c>
      <c r="P1035" s="2">
        <v>92</v>
      </c>
      <c r="Q1035" s="8">
        <v>0</v>
      </c>
      <c r="R1035" s="8">
        <v>0</v>
      </c>
      <c r="S1035" s="8">
        <v>0</v>
      </c>
      <c r="T1035" s="8">
        <v>0</v>
      </c>
      <c r="U1035" s="8">
        <v>0</v>
      </c>
      <c r="V1035" s="8">
        <v>0</v>
      </c>
      <c r="W1035" s="6">
        <v>1</v>
      </c>
      <c r="X1035" s="6">
        <v>3</v>
      </c>
      <c r="Y1035" s="6">
        <v>11</v>
      </c>
      <c r="Z1035" s="6">
        <v>9</v>
      </c>
      <c r="AB1035" s="1">
        <v>1073</v>
      </c>
      <c r="AC1035" s="1">
        <v>989</v>
      </c>
      <c r="AD1035" s="1">
        <v>0</v>
      </c>
      <c r="AE1035" s="1">
        <v>3</v>
      </c>
      <c r="AF1035" s="1">
        <v>11</v>
      </c>
      <c r="AG1035" s="1">
        <v>31</v>
      </c>
      <c r="AH1035" s="1">
        <v>2504</v>
      </c>
      <c r="AI1035" s="11">
        <f t="shared" si="32"/>
        <v>6.86027397260274</v>
      </c>
      <c r="AJ1035" s="1">
        <v>0</v>
      </c>
      <c r="AK1035" s="1">
        <v>0</v>
      </c>
      <c r="AL1035" s="1">
        <v>1</v>
      </c>
      <c r="AM1035" s="1">
        <v>0</v>
      </c>
      <c r="AN1035" s="1">
        <v>0</v>
      </c>
      <c r="AO1035" s="1">
        <v>0</v>
      </c>
      <c r="AP1035" s="1">
        <v>0</v>
      </c>
      <c r="AQ1035" s="1">
        <v>1</v>
      </c>
      <c r="AR1035" s="1">
        <v>0</v>
      </c>
      <c r="AS1035" s="1">
        <v>0</v>
      </c>
      <c r="AT1035" s="1">
        <v>6</v>
      </c>
      <c r="AU1035" s="1">
        <v>48</v>
      </c>
      <c r="AV1035" s="1">
        <v>54803</v>
      </c>
    </row>
    <row r="1036" spans="1:48" s="1" customFormat="1" x14ac:dyDescent="0.25">
      <c r="A1036" s="1" t="str" cm="1">
        <f t="array" ref="A1036">_xlfn.IFS(AG1036&gt;=70,"70 and Older",AND(AG1036&gt;=60,AG1036&lt;70),"60-69",AND(AG1036&gt;=50,AG1036&lt;60),"50-59",AND(AG1036&gt;=40,AG1036&lt;50),"40-49",AND(AG1036&gt;=30,AG1036&lt;40),"30-39",AND(AG1036&gt;=20,AG1036&lt;30),"20-29")</f>
        <v>30-39</v>
      </c>
      <c r="B1036" s="1" t="str" cm="1">
        <f t="array" ref="B1036">_xlfn.IFS(AO1036=1,$AO$1,AP1036=1,$AP$1,AQ1036=1,$AQ$1,AR1036=1,$AR$1,AS1036=1,$AS$1)</f>
        <v>Graduation</v>
      </c>
      <c r="C1036" s="1" t="str" cm="1">
        <f t="array" ref="C1036">_xlfn.IFS(AJ1036=1,$AJ$1,AK1036=1,$AK$1,AL1036=1,$AL$1,AM1036=1,$AM$1,AN1036=1,$AN$1)</f>
        <v>Single</v>
      </c>
      <c r="D1036" s="1">
        <v>0</v>
      </c>
      <c r="E1036" s="1">
        <v>0</v>
      </c>
      <c r="F1036" s="1" t="str" cm="1">
        <f t="array" ref="F1036">_xlfn.IFS(AV1036&lt;43783,"1.Low Income",AND(AV1036&gt;=43783,AV1036&lt;=64856),"2.Mid Income",AV1036&gt;64856,"3.High Income")</f>
        <v>2.Mid Income</v>
      </c>
      <c r="G1036" s="1" t="str" cm="1">
        <f t="array" ref="G1036">_xlfn.IFS(AU1036&lt;=30,"&lt;1 month",AND(AU1036&gt;30,AU1036&lt;=60),"1-2months",AU1036&gt;60,"2months +")</f>
        <v>2months +</v>
      </c>
      <c r="H1036" s="1" t="str" cm="1">
        <f t="array" ref="H1036">_xlfn.IFS(AT1036&lt;5,"&lt;5times",AND(AT1036&gt;=5,AT1036&lt;=10),"05-10times",AND(AT1036&gt;=11,AT1036&lt;=15),"11-15times",AT1036&gt;=16,"16times or more")</f>
        <v>05-10times</v>
      </c>
      <c r="I1036" s="1" t="s">
        <v>99</v>
      </c>
      <c r="J1036" s="1" t="str">
        <f t="shared" si="33"/>
        <v>6-7 years</v>
      </c>
      <c r="K1036" s="2">
        <v>557</v>
      </c>
      <c r="L1036" s="2">
        <v>129</v>
      </c>
      <c r="M1036" s="2">
        <v>984</v>
      </c>
      <c r="N1036" s="2">
        <v>193</v>
      </c>
      <c r="O1036" s="2">
        <v>37</v>
      </c>
      <c r="P1036" s="2">
        <v>18</v>
      </c>
      <c r="Q1036" s="8">
        <v>0</v>
      </c>
      <c r="R1036" s="8">
        <v>0</v>
      </c>
      <c r="S1036" s="8">
        <v>0</v>
      </c>
      <c r="T1036" s="8">
        <v>0</v>
      </c>
      <c r="U1036" s="8">
        <v>0</v>
      </c>
      <c r="V1036" s="8">
        <v>0</v>
      </c>
      <c r="W1036" s="6">
        <v>1</v>
      </c>
      <c r="X1036" s="6">
        <v>5</v>
      </c>
      <c r="Y1036" s="6">
        <v>8</v>
      </c>
      <c r="Z1036" s="6">
        <v>5</v>
      </c>
      <c r="AB1036" s="1">
        <v>1073</v>
      </c>
      <c r="AC1036" s="1">
        <v>989</v>
      </c>
      <c r="AD1036" s="1">
        <v>0</v>
      </c>
      <c r="AE1036" s="1">
        <v>3</v>
      </c>
      <c r="AF1036" s="1">
        <v>11</v>
      </c>
      <c r="AG1036" s="1">
        <v>31</v>
      </c>
      <c r="AH1036" s="1">
        <v>2504</v>
      </c>
      <c r="AI1036" s="11">
        <f t="shared" si="32"/>
        <v>6.86027397260274</v>
      </c>
      <c r="AJ1036" s="1">
        <v>0</v>
      </c>
      <c r="AK1036" s="1">
        <v>0</v>
      </c>
      <c r="AL1036" s="1">
        <v>1</v>
      </c>
      <c r="AM1036" s="1">
        <v>0</v>
      </c>
      <c r="AN1036" s="1">
        <v>0</v>
      </c>
      <c r="AO1036" s="1">
        <v>0</v>
      </c>
      <c r="AP1036" s="1">
        <v>0</v>
      </c>
      <c r="AQ1036" s="1">
        <v>1</v>
      </c>
      <c r="AR1036" s="1">
        <v>0</v>
      </c>
      <c r="AS1036" s="1">
        <v>0</v>
      </c>
      <c r="AT1036" s="1">
        <v>6</v>
      </c>
      <c r="AU1036" s="1">
        <v>64</v>
      </c>
      <c r="AV1036" s="1">
        <v>52614</v>
      </c>
    </row>
    <row r="1037" spans="1:48" s="1" customFormat="1" x14ac:dyDescent="0.25">
      <c r="A1037" s="1" t="str" cm="1">
        <f t="array" ref="A1037">_xlfn.IFS(AG1037&gt;=70,"70 and Older",AND(AG1037&gt;=60,AG1037&lt;70),"60-69",AND(AG1037&gt;=50,AG1037&lt;60),"50-59",AND(AG1037&gt;=40,AG1037&lt;50),"40-49",AND(AG1037&gt;=30,AG1037&lt;40),"30-39",AND(AG1037&gt;=20,AG1037&lt;30),"20-29")</f>
        <v>60-69</v>
      </c>
      <c r="B1037" s="1" t="str" cm="1">
        <f t="array" ref="B1037">_xlfn.IFS(AO1037=1,$AO$1,AP1037=1,$AP$1,AQ1037=1,$AQ$1,AR1037=1,$AR$1,AS1037=1,$AS$1)</f>
        <v>Graduation</v>
      </c>
      <c r="C1037" s="1" t="str" cm="1">
        <f t="array" ref="C1037">_xlfn.IFS(AJ1037=1,$AJ$1,AK1037=1,$AK$1,AL1037=1,$AL$1,AM1037=1,$AM$1,AN1037=1,$AN$1)</f>
        <v>Single</v>
      </c>
      <c r="D1037" s="1">
        <v>0</v>
      </c>
      <c r="E1037" s="1">
        <v>1</v>
      </c>
      <c r="F1037" s="1" t="str" cm="1">
        <f t="array" ref="F1037">_xlfn.IFS(AV1037&lt;43783,"1.Low Income",AND(AV1037&gt;=43783,AV1037&lt;=64856),"2.Mid Income",AV1037&gt;64856,"3.High Income")</f>
        <v>2.Mid Income</v>
      </c>
      <c r="G1037" s="1" t="str" cm="1">
        <f t="array" ref="G1037">_xlfn.IFS(AU1037&lt;=30,"&lt;1 month",AND(AU1037&gt;30,AU1037&lt;=60),"1-2months",AU1037&gt;60,"2months +")</f>
        <v>&lt;1 month</v>
      </c>
      <c r="H1037" s="1" t="str" cm="1">
        <f t="array" ref="H1037">_xlfn.IFS(AT1037&lt;5,"&lt;5times",AND(AT1037&gt;=5,AT1037&lt;=10),"05-10times",AND(AT1037&gt;=11,AT1037&lt;=15),"11-15times",AT1037&gt;=16,"16times or more")</f>
        <v>05-10times</v>
      </c>
      <c r="I1037" s="1" t="s">
        <v>99</v>
      </c>
      <c r="J1037" s="1" t="str">
        <f t="shared" si="33"/>
        <v>6-7 years</v>
      </c>
      <c r="K1037" s="2">
        <v>711</v>
      </c>
      <c r="L1037" s="2">
        <v>36</v>
      </c>
      <c r="M1037" s="2">
        <v>217</v>
      </c>
      <c r="N1037" s="2">
        <v>172</v>
      </c>
      <c r="O1037" s="2">
        <v>96</v>
      </c>
      <c r="P1037" s="2">
        <v>168</v>
      </c>
      <c r="Q1037" s="8">
        <v>1</v>
      </c>
      <c r="R1037" s="8">
        <v>0</v>
      </c>
      <c r="S1037" s="8">
        <v>0</v>
      </c>
      <c r="T1037" s="8">
        <v>1</v>
      </c>
      <c r="U1037" s="8">
        <v>0</v>
      </c>
      <c r="V1037" s="8">
        <v>0</v>
      </c>
      <c r="W1037" s="6">
        <v>3</v>
      </c>
      <c r="X1037" s="6">
        <v>7</v>
      </c>
      <c r="Y1037" s="6">
        <v>4</v>
      </c>
      <c r="Z1037" s="6">
        <v>7</v>
      </c>
      <c r="AB1037" s="1">
        <v>1178</v>
      </c>
      <c r="AC1037" s="1">
        <v>1025</v>
      </c>
      <c r="AD1037" s="1">
        <v>0</v>
      </c>
      <c r="AE1037" s="1">
        <v>3</v>
      </c>
      <c r="AF1037" s="1">
        <v>11</v>
      </c>
      <c r="AG1037" s="1">
        <v>69</v>
      </c>
      <c r="AH1037" s="1">
        <v>2504</v>
      </c>
      <c r="AI1037" s="11">
        <f t="shared" si="32"/>
        <v>6.86027397260274</v>
      </c>
      <c r="AJ1037" s="1">
        <v>0</v>
      </c>
      <c r="AK1037" s="1">
        <v>0</v>
      </c>
      <c r="AL1037" s="1">
        <v>1</v>
      </c>
      <c r="AM1037" s="1">
        <v>0</v>
      </c>
      <c r="AN1037" s="1">
        <v>0</v>
      </c>
      <c r="AO1037" s="1">
        <v>0</v>
      </c>
      <c r="AP1037" s="1">
        <v>0</v>
      </c>
      <c r="AQ1037" s="1">
        <v>1</v>
      </c>
      <c r="AR1037" s="1">
        <v>0</v>
      </c>
      <c r="AS1037" s="1">
        <v>0</v>
      </c>
      <c r="AT1037" s="1">
        <v>6</v>
      </c>
      <c r="AU1037" s="1">
        <v>5</v>
      </c>
      <c r="AV1037" s="1">
        <v>46390</v>
      </c>
    </row>
    <row r="1038" spans="1:48" s="1" customFormat="1" x14ac:dyDescent="0.25">
      <c r="A1038" s="1" t="str" cm="1">
        <f t="array" ref="A1038">_xlfn.IFS(AG1038&gt;=70,"70 and Older",AND(AG1038&gt;=60,AG1038&lt;70),"60-69",AND(AG1038&gt;=50,AG1038&lt;60),"50-59",AND(AG1038&gt;=40,AG1038&lt;50),"40-49",AND(AG1038&gt;=30,AG1038&lt;40),"30-39",AND(AG1038&gt;=20,AG1038&lt;30),"20-29")</f>
        <v>60-69</v>
      </c>
      <c r="B1038" s="1" t="str" cm="1">
        <f t="array" ref="B1038">_xlfn.IFS(AO1038=1,$AO$1,AP1038=1,$AP$1,AQ1038=1,$AQ$1,AR1038=1,$AR$1,AS1038=1,$AS$1)</f>
        <v>Graduation</v>
      </c>
      <c r="C1038" s="1" t="str" cm="1">
        <f t="array" ref="C1038">_xlfn.IFS(AJ1038=1,$AJ$1,AK1038=1,$AK$1,AL1038=1,$AL$1,AM1038=1,$AM$1,AN1038=1,$AN$1)</f>
        <v>Single</v>
      </c>
      <c r="D1038" s="1">
        <v>1</v>
      </c>
      <c r="E1038" s="1">
        <v>1</v>
      </c>
      <c r="F1038" s="1" t="str" cm="1">
        <f t="array" ref="F1038">_xlfn.IFS(AV1038&lt;43783,"1.Low Income",AND(AV1038&gt;=43783,AV1038&lt;=64856),"2.Mid Income",AV1038&gt;64856,"3.High Income")</f>
        <v>1.Low Income</v>
      </c>
      <c r="G1038" s="1" t="str" cm="1">
        <f t="array" ref="G1038">_xlfn.IFS(AU1038&lt;=30,"&lt;1 month",AND(AU1038&gt;30,AU1038&lt;=60),"1-2months",AU1038&gt;60,"2months +")</f>
        <v>&lt;1 month</v>
      </c>
      <c r="H1038" s="1" t="str" cm="1">
        <f t="array" ref="H1038">_xlfn.IFS(AT1038&lt;5,"&lt;5times",AND(AT1038&gt;=5,AT1038&lt;=10),"05-10times",AND(AT1038&gt;=11,AT1038&lt;=15),"11-15times",AT1038&gt;=16,"16times or more")</f>
        <v>05-10times</v>
      </c>
      <c r="I1038" s="1" t="s">
        <v>99</v>
      </c>
      <c r="J1038" s="1" t="str">
        <f t="shared" si="33"/>
        <v>6-7 years</v>
      </c>
      <c r="K1038" s="2">
        <v>410</v>
      </c>
      <c r="L1038" s="2">
        <v>0</v>
      </c>
      <c r="M1038" s="2">
        <v>59</v>
      </c>
      <c r="N1038" s="2">
        <v>19</v>
      </c>
      <c r="O1038" s="2">
        <v>9</v>
      </c>
      <c r="P1038" s="2">
        <v>44</v>
      </c>
      <c r="Q1038" s="8">
        <v>0</v>
      </c>
      <c r="R1038" s="8">
        <v>0</v>
      </c>
      <c r="S1038" s="8">
        <v>0</v>
      </c>
      <c r="T1038" s="8">
        <v>0</v>
      </c>
      <c r="U1038" s="8">
        <v>0</v>
      </c>
      <c r="V1038" s="8">
        <v>0</v>
      </c>
      <c r="W1038" s="6">
        <v>10</v>
      </c>
      <c r="X1038" s="6">
        <v>7</v>
      </c>
      <c r="Y1038" s="6">
        <v>1</v>
      </c>
      <c r="Z1038" s="6">
        <v>8</v>
      </c>
      <c r="AB1038" s="1">
        <v>588</v>
      </c>
      <c r="AC1038" s="1">
        <v>488</v>
      </c>
      <c r="AD1038" s="1">
        <v>0</v>
      </c>
      <c r="AE1038" s="1">
        <v>3</v>
      </c>
      <c r="AF1038" s="1">
        <v>11</v>
      </c>
      <c r="AG1038" s="1">
        <v>69</v>
      </c>
      <c r="AH1038" s="1">
        <v>2504</v>
      </c>
      <c r="AI1038" s="11">
        <f t="shared" si="32"/>
        <v>6.86027397260274</v>
      </c>
      <c r="AJ1038" s="1">
        <v>0</v>
      </c>
      <c r="AK1038" s="1">
        <v>0</v>
      </c>
      <c r="AL1038" s="1">
        <v>1</v>
      </c>
      <c r="AM1038" s="1">
        <v>0</v>
      </c>
      <c r="AN1038" s="1">
        <v>0</v>
      </c>
      <c r="AO1038" s="1">
        <v>0</v>
      </c>
      <c r="AP1038" s="1">
        <v>0</v>
      </c>
      <c r="AQ1038" s="1">
        <v>1</v>
      </c>
      <c r="AR1038" s="1">
        <v>0</v>
      </c>
      <c r="AS1038" s="1">
        <v>0</v>
      </c>
      <c r="AT1038" s="1">
        <v>8</v>
      </c>
      <c r="AU1038" s="1">
        <v>14</v>
      </c>
      <c r="AV1038" s="1">
        <v>34380</v>
      </c>
    </row>
    <row r="1039" spans="1:48" s="1" customFormat="1" x14ac:dyDescent="0.25">
      <c r="A1039" s="1" t="str" cm="1">
        <f t="array" ref="A1039">_xlfn.IFS(AG1039&gt;=70,"70 and Older",AND(AG1039&gt;=60,AG1039&lt;70),"60-69",AND(AG1039&gt;=50,AG1039&lt;60),"50-59",AND(AG1039&gt;=40,AG1039&lt;50),"40-49",AND(AG1039&gt;=30,AG1039&lt;40),"30-39",AND(AG1039&gt;=20,AG1039&lt;30),"20-29")</f>
        <v>50-59</v>
      </c>
      <c r="B1039" s="1" t="str" cm="1">
        <f t="array" ref="B1039">_xlfn.IFS(AO1039=1,$AO$1,AP1039=1,$AP$1,AQ1039=1,$AQ$1,AR1039=1,$AR$1,AS1039=1,$AS$1)</f>
        <v>PhD</v>
      </c>
      <c r="C1039" s="1" t="str" cm="1">
        <f t="array" ref="C1039">_xlfn.IFS(AJ1039=1,$AJ$1,AK1039=1,$AK$1,AL1039=1,$AL$1,AM1039=1,$AM$1,AN1039=1,$AN$1)</f>
        <v>Together</v>
      </c>
      <c r="D1039" s="1">
        <v>0</v>
      </c>
      <c r="E1039" s="1">
        <v>0</v>
      </c>
      <c r="F1039" s="1" t="str" cm="1">
        <f t="array" ref="F1039">_xlfn.IFS(AV1039&lt;43783,"1.Low Income",AND(AV1039&gt;=43783,AV1039&lt;=64856),"2.Mid Income",AV1039&gt;64856,"3.High Income")</f>
        <v>1.Low Income</v>
      </c>
      <c r="G1039" s="1" t="str" cm="1">
        <f t="array" ref="G1039">_xlfn.IFS(AU1039&lt;=30,"&lt;1 month",AND(AU1039&gt;30,AU1039&lt;=60),"1-2months",AU1039&gt;60,"2months +")</f>
        <v>2months +</v>
      </c>
      <c r="H1039" s="1" t="str" cm="1">
        <f t="array" ref="H1039">_xlfn.IFS(AT1039&lt;5,"&lt;5times",AND(AT1039&gt;=5,AT1039&lt;=10),"05-10times",AND(AT1039&gt;=11,AT1039&lt;=15),"11-15times",AT1039&gt;=16,"16times or more")</f>
        <v>05-10times</v>
      </c>
      <c r="I1039" s="1" t="s">
        <v>99</v>
      </c>
      <c r="J1039" s="1" t="str">
        <f t="shared" si="33"/>
        <v>6-7 years</v>
      </c>
      <c r="K1039" s="2">
        <v>815</v>
      </c>
      <c r="L1039" s="2">
        <v>10</v>
      </c>
      <c r="M1039" s="2">
        <v>239</v>
      </c>
      <c r="N1039" s="2">
        <v>28</v>
      </c>
      <c r="O1039" s="2">
        <v>10</v>
      </c>
      <c r="P1039" s="2">
        <v>108</v>
      </c>
      <c r="Q1039" s="8">
        <v>0</v>
      </c>
      <c r="R1039" s="8">
        <v>0</v>
      </c>
      <c r="S1039" s="8">
        <v>0</v>
      </c>
      <c r="T1039" s="8">
        <v>0</v>
      </c>
      <c r="U1039" s="8">
        <v>0</v>
      </c>
      <c r="V1039" s="8">
        <v>0</v>
      </c>
      <c r="W1039" s="6">
        <v>2</v>
      </c>
      <c r="X1039" s="6">
        <v>10</v>
      </c>
      <c r="Y1039" s="6">
        <v>4</v>
      </c>
      <c r="Z1039" s="6">
        <v>12</v>
      </c>
      <c r="AB1039" s="1">
        <v>605</v>
      </c>
      <c r="AC1039" s="1">
        <v>485</v>
      </c>
      <c r="AD1039" s="1">
        <v>0</v>
      </c>
      <c r="AE1039" s="1">
        <v>3</v>
      </c>
      <c r="AF1039" s="1">
        <v>11</v>
      </c>
      <c r="AG1039" s="1">
        <v>58</v>
      </c>
      <c r="AH1039" s="1">
        <v>2503</v>
      </c>
      <c r="AI1039" s="11">
        <f t="shared" si="32"/>
        <v>6.8575342465753426</v>
      </c>
      <c r="AJ1039" s="1">
        <v>0</v>
      </c>
      <c r="AK1039" s="1">
        <v>0</v>
      </c>
      <c r="AL1039" s="1">
        <v>0</v>
      </c>
      <c r="AM1039" s="1">
        <v>1</v>
      </c>
      <c r="AN1039" s="1">
        <v>0</v>
      </c>
      <c r="AO1039" s="1">
        <v>0</v>
      </c>
      <c r="AP1039" s="1">
        <v>0</v>
      </c>
      <c r="AQ1039" s="1">
        <v>0</v>
      </c>
      <c r="AR1039" s="1">
        <v>0</v>
      </c>
      <c r="AS1039" s="1">
        <v>1</v>
      </c>
      <c r="AT1039" s="1">
        <v>7</v>
      </c>
      <c r="AU1039" s="1">
        <v>75</v>
      </c>
      <c r="AV1039" s="1">
        <v>38452</v>
      </c>
    </row>
    <row r="1040" spans="1:48" s="1" customFormat="1" x14ac:dyDescent="0.25">
      <c r="A1040" s="1" t="str" cm="1">
        <f t="array" ref="A1040">_xlfn.IFS(AG1040&gt;=70,"70 and Older",AND(AG1040&gt;=60,AG1040&lt;70),"60-69",AND(AG1040&gt;=50,AG1040&lt;60),"50-59",AND(AG1040&gt;=40,AG1040&lt;50),"40-49",AND(AG1040&gt;=30,AG1040&lt;40),"30-39",AND(AG1040&gt;=20,AG1040&lt;30),"20-29")</f>
        <v>40-49</v>
      </c>
      <c r="B1040" s="1" t="str" cm="1">
        <f t="array" ref="B1040">_xlfn.IFS(AO1040=1,$AO$1,AP1040=1,$AP$1,AQ1040=1,$AQ$1,AR1040=1,$AR$1,AS1040=1,$AS$1)</f>
        <v>PhD</v>
      </c>
      <c r="C1040" s="1" t="str" cm="1">
        <f t="array" ref="C1040">_xlfn.IFS(AJ1040=1,$AJ$1,AK1040=1,$AK$1,AL1040=1,$AL$1,AM1040=1,$AM$1,AN1040=1,$AN$1)</f>
        <v>Divorced</v>
      </c>
      <c r="D1040" s="1">
        <v>0</v>
      </c>
      <c r="E1040" s="1">
        <v>1</v>
      </c>
      <c r="F1040" s="1" t="str" cm="1">
        <f t="array" ref="F1040">_xlfn.IFS(AV1040&lt;43783,"1.Low Income",AND(AV1040&gt;=43783,AV1040&lt;=64856),"2.Mid Income",AV1040&gt;64856,"3.High Income")</f>
        <v>2.Mid Income</v>
      </c>
      <c r="G1040" s="1" t="str" cm="1">
        <f t="array" ref="G1040">_xlfn.IFS(AU1040&lt;=30,"&lt;1 month",AND(AU1040&gt;30,AU1040&lt;=60),"1-2months",AU1040&gt;60,"2months +")</f>
        <v>1-2months</v>
      </c>
      <c r="H1040" s="1" t="str" cm="1">
        <f t="array" ref="H1040">_xlfn.IFS(AT1040&lt;5,"&lt;5times",AND(AT1040&gt;=5,AT1040&lt;=10),"05-10times",AND(AT1040&gt;=11,AT1040&lt;=15),"11-15times",AT1040&gt;=16,"16times or more")</f>
        <v>05-10times</v>
      </c>
      <c r="I1040" s="1" t="s">
        <v>99</v>
      </c>
      <c r="J1040" s="1" t="str">
        <f t="shared" si="33"/>
        <v>6-7 years</v>
      </c>
      <c r="K1040" s="2">
        <v>666</v>
      </c>
      <c r="L1040" s="2">
        <v>35</v>
      </c>
      <c r="M1040" s="2">
        <v>124</v>
      </c>
      <c r="N1040" s="2">
        <v>69</v>
      </c>
      <c r="O1040" s="2">
        <v>8</v>
      </c>
      <c r="P1040" s="2">
        <v>26</v>
      </c>
      <c r="Q1040" s="8">
        <v>0</v>
      </c>
      <c r="R1040" s="8">
        <v>0</v>
      </c>
      <c r="S1040" s="8">
        <v>0</v>
      </c>
      <c r="T1040" s="8">
        <v>0</v>
      </c>
      <c r="U1040" s="8">
        <v>0</v>
      </c>
      <c r="V1040" s="8">
        <v>0</v>
      </c>
      <c r="W1040" s="6">
        <v>1</v>
      </c>
      <c r="X1040" s="6">
        <v>5</v>
      </c>
      <c r="Y1040" s="6">
        <v>3</v>
      </c>
      <c r="Z1040" s="6">
        <v>5</v>
      </c>
      <c r="AB1040" s="1">
        <v>901</v>
      </c>
      <c r="AC1040" s="1">
        <v>768</v>
      </c>
      <c r="AD1040" s="1">
        <v>0</v>
      </c>
      <c r="AE1040" s="1">
        <v>3</v>
      </c>
      <c r="AF1040" s="1">
        <v>11</v>
      </c>
      <c r="AG1040" s="1">
        <v>44</v>
      </c>
      <c r="AH1040" s="1">
        <v>2502</v>
      </c>
      <c r="AI1040" s="11">
        <f t="shared" si="32"/>
        <v>6.8547945205479452</v>
      </c>
      <c r="AJ1040" s="1">
        <v>1</v>
      </c>
      <c r="AK1040" s="1">
        <v>0</v>
      </c>
      <c r="AL1040" s="1">
        <v>0</v>
      </c>
      <c r="AM1040" s="1">
        <v>0</v>
      </c>
      <c r="AN1040" s="1">
        <v>0</v>
      </c>
      <c r="AO1040" s="1">
        <v>0</v>
      </c>
      <c r="AP1040" s="1">
        <v>0</v>
      </c>
      <c r="AQ1040" s="1">
        <v>0</v>
      </c>
      <c r="AR1040" s="1">
        <v>0</v>
      </c>
      <c r="AS1040" s="1">
        <v>1</v>
      </c>
      <c r="AT1040" s="1">
        <v>6</v>
      </c>
      <c r="AU1040" s="1">
        <v>34</v>
      </c>
      <c r="AV1040" s="1">
        <v>48918</v>
      </c>
    </row>
    <row r="1041" spans="1:48" s="1" customFormat="1" x14ac:dyDescent="0.25">
      <c r="A1041" s="1" t="str" cm="1">
        <f t="array" ref="A1041">_xlfn.IFS(AG1041&gt;=70,"70 and Older",AND(AG1041&gt;=60,AG1041&lt;70),"60-69",AND(AG1041&gt;=50,AG1041&lt;60),"50-59",AND(AG1041&gt;=40,AG1041&lt;50),"40-49",AND(AG1041&gt;=30,AG1041&lt;40),"30-39",AND(AG1041&gt;=20,AG1041&lt;30),"20-29")</f>
        <v>60-69</v>
      </c>
      <c r="B1041" s="1" t="str" cm="1">
        <f t="array" ref="B1041">_xlfn.IFS(AO1041=1,$AO$1,AP1041=1,$AP$1,AQ1041=1,$AQ$1,AR1041=1,$AR$1,AS1041=1,$AS$1)</f>
        <v>Master</v>
      </c>
      <c r="C1041" s="1" t="str" cm="1">
        <f t="array" ref="C1041">_xlfn.IFS(AJ1041=1,$AJ$1,AK1041=1,$AK$1,AL1041=1,$AL$1,AM1041=1,$AM$1,AN1041=1,$AN$1)</f>
        <v>Together</v>
      </c>
      <c r="D1041" s="1">
        <v>0</v>
      </c>
      <c r="E1041" s="1">
        <v>0</v>
      </c>
      <c r="F1041" s="1" t="str" cm="1">
        <f t="array" ref="F1041">_xlfn.IFS(AV1041&lt;43783,"1.Low Income",AND(AV1041&gt;=43783,AV1041&lt;=64856),"2.Mid Income",AV1041&gt;64856,"3.High Income")</f>
        <v>1.Low Income</v>
      </c>
      <c r="G1041" s="1" t="str" cm="1">
        <f t="array" ref="G1041">_xlfn.IFS(AU1041&lt;=30,"&lt;1 month",AND(AU1041&gt;30,AU1041&lt;=60),"1-2months",AU1041&gt;60,"2months +")</f>
        <v>&lt;1 month</v>
      </c>
      <c r="H1041" s="1" t="str" cm="1">
        <f t="array" ref="H1041">_xlfn.IFS(AT1041&lt;5,"&lt;5times",AND(AT1041&gt;=5,AT1041&lt;=10),"05-10times",AND(AT1041&gt;=11,AT1041&lt;=15),"11-15times",AT1041&gt;=16,"16times or more")</f>
        <v>05-10times</v>
      </c>
      <c r="I1041" s="1" t="s">
        <v>99</v>
      </c>
      <c r="J1041" s="1" t="str">
        <f t="shared" si="33"/>
        <v>6-7 years</v>
      </c>
      <c r="K1041" s="2">
        <v>88</v>
      </c>
      <c r="L1041" s="2">
        <v>39</v>
      </c>
      <c r="M1041" s="2">
        <v>54</v>
      </c>
      <c r="N1041" s="2">
        <v>64</v>
      </c>
      <c r="O1041" s="2">
        <v>28</v>
      </c>
      <c r="P1041" s="2">
        <v>153</v>
      </c>
      <c r="Q1041" s="8">
        <v>0</v>
      </c>
      <c r="R1041" s="8">
        <v>0</v>
      </c>
      <c r="S1041" s="8">
        <v>1</v>
      </c>
      <c r="T1041" s="8">
        <v>0</v>
      </c>
      <c r="U1041" s="8">
        <v>0</v>
      </c>
      <c r="V1041" s="8">
        <v>1</v>
      </c>
      <c r="W1041" s="6">
        <v>1</v>
      </c>
      <c r="X1041" s="6">
        <v>3</v>
      </c>
      <c r="Y1041" s="6">
        <v>5</v>
      </c>
      <c r="Z1041" s="6">
        <v>3</v>
      </c>
      <c r="AB1041" s="1">
        <v>438</v>
      </c>
      <c r="AC1041" s="1">
        <v>391</v>
      </c>
      <c r="AD1041" s="1">
        <v>0</v>
      </c>
      <c r="AE1041" s="1">
        <v>3</v>
      </c>
      <c r="AF1041" s="1">
        <v>11</v>
      </c>
      <c r="AG1041" s="1">
        <v>69</v>
      </c>
      <c r="AH1041" s="1">
        <v>2502</v>
      </c>
      <c r="AI1041" s="11">
        <f t="shared" si="32"/>
        <v>6.8547945205479452</v>
      </c>
      <c r="AJ1041" s="1">
        <v>0</v>
      </c>
      <c r="AK1041" s="1">
        <v>0</v>
      </c>
      <c r="AL1041" s="1">
        <v>0</v>
      </c>
      <c r="AM1041" s="1">
        <v>1</v>
      </c>
      <c r="AN1041" s="1">
        <v>0</v>
      </c>
      <c r="AO1041" s="1">
        <v>0</v>
      </c>
      <c r="AP1041" s="1">
        <v>0</v>
      </c>
      <c r="AQ1041" s="1">
        <v>0</v>
      </c>
      <c r="AR1041" s="1">
        <v>1</v>
      </c>
      <c r="AS1041" s="1">
        <v>0</v>
      </c>
      <c r="AT1041" s="1">
        <v>7</v>
      </c>
      <c r="AU1041" s="1">
        <v>9</v>
      </c>
      <c r="AV1041" s="1">
        <v>37284</v>
      </c>
    </row>
    <row r="1042" spans="1:48" s="1" customFormat="1" x14ac:dyDescent="0.25">
      <c r="A1042" s="1" t="str" cm="1">
        <f t="array" ref="A1042">_xlfn.IFS(AG1042&gt;=70,"70 and Older",AND(AG1042&gt;=60,AG1042&lt;70),"60-69",AND(AG1042&gt;=50,AG1042&lt;60),"50-59",AND(AG1042&gt;=40,AG1042&lt;50),"40-49",AND(AG1042&gt;=30,AG1042&lt;40),"30-39",AND(AG1042&gt;=20,AG1042&lt;30),"20-29")</f>
        <v>40-49</v>
      </c>
      <c r="B1042" s="1" t="str" cm="1">
        <f t="array" ref="B1042">_xlfn.IFS(AO1042=1,$AO$1,AP1042=1,$AP$1,AQ1042=1,$AQ$1,AR1042=1,$AR$1,AS1042=1,$AS$1)</f>
        <v>PhD</v>
      </c>
      <c r="C1042" s="1" t="str" cm="1">
        <f t="array" ref="C1042">_xlfn.IFS(AJ1042=1,$AJ$1,AK1042=1,$AK$1,AL1042=1,$AL$1,AM1042=1,$AM$1,AN1042=1,$AN$1)</f>
        <v>Divorced</v>
      </c>
      <c r="D1042" s="1">
        <v>1</v>
      </c>
      <c r="E1042" s="1">
        <v>0</v>
      </c>
      <c r="F1042" s="1" t="str" cm="1">
        <f t="array" ref="F1042">_xlfn.IFS(AV1042&lt;43783,"1.Low Income",AND(AV1042&gt;=43783,AV1042&lt;=64856),"2.Mid Income",AV1042&gt;64856,"3.High Income")</f>
        <v>1.Low Income</v>
      </c>
      <c r="G1042" s="1" t="str" cm="1">
        <f t="array" ref="G1042">_xlfn.IFS(AU1042&lt;=30,"&lt;1 month",AND(AU1042&gt;30,AU1042&lt;=60),"1-2months",AU1042&gt;60,"2months +")</f>
        <v>&lt;1 month</v>
      </c>
      <c r="H1042" s="1" t="str" cm="1">
        <f t="array" ref="H1042">_xlfn.IFS(AT1042&lt;5,"&lt;5times",AND(AT1042&gt;=5,AT1042&lt;=10),"05-10times",AND(AT1042&gt;=11,AT1042&lt;=15),"11-15times",AT1042&gt;=16,"16times or more")</f>
        <v>05-10times</v>
      </c>
      <c r="I1042" s="1" t="s">
        <v>99</v>
      </c>
      <c r="J1042" s="1" t="str">
        <f t="shared" si="33"/>
        <v>6-7 years</v>
      </c>
      <c r="K1042" s="2">
        <v>1181</v>
      </c>
      <c r="L1042" s="2">
        <v>107</v>
      </c>
      <c r="M1042" s="2">
        <v>199</v>
      </c>
      <c r="N1042" s="2">
        <v>39</v>
      </c>
      <c r="O1042" s="2">
        <v>30</v>
      </c>
      <c r="P1042" s="2">
        <v>30</v>
      </c>
      <c r="Q1042" s="8">
        <v>0</v>
      </c>
      <c r="R1042" s="8">
        <v>0</v>
      </c>
      <c r="S1042" s="8">
        <v>0</v>
      </c>
      <c r="T1042" s="8">
        <v>0</v>
      </c>
      <c r="U1042" s="8">
        <v>0</v>
      </c>
      <c r="V1042" s="8">
        <v>0</v>
      </c>
      <c r="W1042" s="6">
        <v>2</v>
      </c>
      <c r="X1042" s="6">
        <v>7</v>
      </c>
      <c r="Y1042" s="6">
        <v>3</v>
      </c>
      <c r="Z1042" s="6">
        <v>13</v>
      </c>
      <c r="AB1042" s="1">
        <v>901</v>
      </c>
      <c r="AC1042" s="1">
        <v>768</v>
      </c>
      <c r="AD1042" s="1">
        <v>0</v>
      </c>
      <c r="AE1042" s="1">
        <v>3</v>
      </c>
      <c r="AF1042" s="1">
        <v>11</v>
      </c>
      <c r="AG1042" s="1">
        <v>44</v>
      </c>
      <c r="AH1042" s="1">
        <v>2502</v>
      </c>
      <c r="AI1042" s="11">
        <f t="shared" si="32"/>
        <v>6.8547945205479452</v>
      </c>
      <c r="AJ1042" s="1">
        <v>1</v>
      </c>
      <c r="AK1042" s="1">
        <v>0</v>
      </c>
      <c r="AL1042" s="1">
        <v>0</v>
      </c>
      <c r="AM1042" s="1">
        <v>0</v>
      </c>
      <c r="AN1042" s="1">
        <v>0</v>
      </c>
      <c r="AO1042" s="1">
        <v>0</v>
      </c>
      <c r="AP1042" s="1">
        <v>0</v>
      </c>
      <c r="AQ1042" s="1">
        <v>0</v>
      </c>
      <c r="AR1042" s="1">
        <v>0</v>
      </c>
      <c r="AS1042" s="1">
        <v>1</v>
      </c>
      <c r="AT1042" s="1">
        <v>8</v>
      </c>
      <c r="AU1042" s="1">
        <v>13</v>
      </c>
      <c r="AV1042" s="1">
        <v>30507</v>
      </c>
    </row>
    <row r="1043" spans="1:48" s="1" customFormat="1" x14ac:dyDescent="0.25">
      <c r="A1043" s="1" t="str" cm="1">
        <f t="array" ref="A1043">_xlfn.IFS(AG1043&gt;=70,"70 and Older",AND(AG1043&gt;=60,AG1043&lt;70),"60-69",AND(AG1043&gt;=50,AG1043&lt;60),"50-59",AND(AG1043&gt;=40,AG1043&lt;50),"40-49",AND(AG1043&gt;=30,AG1043&lt;40),"30-39",AND(AG1043&gt;=20,AG1043&lt;30),"20-29")</f>
        <v>40-49</v>
      </c>
      <c r="B1043" s="1" t="str" cm="1">
        <f t="array" ref="B1043">_xlfn.IFS(AO1043=1,$AO$1,AP1043=1,$AP$1,AQ1043=1,$AQ$1,AR1043=1,$AR$1,AS1043=1,$AS$1)</f>
        <v>Graduation</v>
      </c>
      <c r="C1043" s="1" t="str" cm="1">
        <f t="array" ref="C1043">_xlfn.IFS(AJ1043=1,$AJ$1,AK1043=1,$AK$1,AL1043=1,$AL$1,AM1043=1,$AM$1,AN1043=1,$AN$1)</f>
        <v>Married</v>
      </c>
      <c r="D1043" s="1">
        <v>1</v>
      </c>
      <c r="E1043" s="1">
        <v>0</v>
      </c>
      <c r="F1043" s="1" t="str" cm="1">
        <f t="array" ref="F1043">_xlfn.IFS(AV1043&lt;43783,"1.Low Income",AND(AV1043&gt;=43783,AV1043&lt;=64856),"2.Mid Income",AV1043&gt;64856,"3.High Income")</f>
        <v>1.Low Income</v>
      </c>
      <c r="G1043" s="1" t="str" cm="1">
        <f t="array" ref="G1043">_xlfn.IFS(AU1043&lt;=30,"&lt;1 month",AND(AU1043&gt;30,AU1043&lt;=60),"1-2months",AU1043&gt;60,"2months +")</f>
        <v>2months +</v>
      </c>
      <c r="H1043" s="1" t="str" cm="1">
        <f t="array" ref="H1043">_xlfn.IFS(AT1043&lt;5,"&lt;5times",AND(AT1043&gt;=5,AT1043&lt;=10),"05-10times",AND(AT1043&gt;=11,AT1043&lt;=15),"11-15times",AT1043&gt;=16,"16times or more")</f>
        <v>05-10times</v>
      </c>
      <c r="I1043" s="1" t="s">
        <v>99</v>
      </c>
      <c r="J1043" s="1" t="str">
        <f t="shared" si="33"/>
        <v>6-7 years</v>
      </c>
      <c r="K1043" s="2">
        <v>76</v>
      </c>
      <c r="L1043" s="2">
        <v>14</v>
      </c>
      <c r="M1043" s="2">
        <v>74</v>
      </c>
      <c r="N1043" s="2">
        <v>13</v>
      </c>
      <c r="O1043" s="2">
        <v>5</v>
      </c>
      <c r="P1043" s="2">
        <v>10</v>
      </c>
      <c r="Q1043" s="8">
        <v>0</v>
      </c>
      <c r="R1043" s="8">
        <v>0</v>
      </c>
      <c r="S1043" s="8">
        <v>0</v>
      </c>
      <c r="T1043" s="8">
        <v>0</v>
      </c>
      <c r="U1043" s="8">
        <v>0</v>
      </c>
      <c r="V1043" s="8">
        <v>0</v>
      </c>
      <c r="W1043" s="6">
        <v>2</v>
      </c>
      <c r="X1043" s="6">
        <v>5</v>
      </c>
      <c r="Y1043" s="6">
        <v>0</v>
      </c>
      <c r="Z1043" s="6">
        <v>4</v>
      </c>
      <c r="AB1043" s="1">
        <v>496</v>
      </c>
      <c r="AC1043" s="1">
        <v>477</v>
      </c>
      <c r="AD1043" s="1">
        <v>0</v>
      </c>
      <c r="AE1043" s="1">
        <v>3</v>
      </c>
      <c r="AF1043" s="1">
        <v>11</v>
      </c>
      <c r="AG1043" s="1">
        <v>44</v>
      </c>
      <c r="AH1043" s="1">
        <v>2502</v>
      </c>
      <c r="AI1043" s="11">
        <f t="shared" si="32"/>
        <v>6.8547945205479452</v>
      </c>
      <c r="AJ1043" s="1">
        <v>0</v>
      </c>
      <c r="AK1043" s="1">
        <v>1</v>
      </c>
      <c r="AL1043" s="1">
        <v>0</v>
      </c>
      <c r="AM1043" s="1">
        <v>0</v>
      </c>
      <c r="AN1043" s="1">
        <v>0</v>
      </c>
      <c r="AO1043" s="1">
        <v>0</v>
      </c>
      <c r="AP1043" s="1">
        <v>0</v>
      </c>
      <c r="AQ1043" s="1">
        <v>1</v>
      </c>
      <c r="AR1043" s="1">
        <v>0</v>
      </c>
      <c r="AS1043" s="1">
        <v>0</v>
      </c>
      <c r="AT1043" s="1">
        <v>8</v>
      </c>
      <c r="AU1043" s="1">
        <v>98</v>
      </c>
      <c r="AV1043" s="1">
        <v>28520</v>
      </c>
    </row>
    <row r="1044" spans="1:48" s="1" customFormat="1" x14ac:dyDescent="0.25">
      <c r="A1044" s="1" t="str" cm="1">
        <f t="array" ref="A1044">_xlfn.IFS(AG1044&gt;=70,"70 and Older",AND(AG1044&gt;=60,AG1044&lt;70),"60-69",AND(AG1044&gt;=50,AG1044&lt;60),"50-59",AND(AG1044&gt;=40,AG1044&lt;50),"40-49",AND(AG1044&gt;=30,AG1044&lt;40),"30-39",AND(AG1044&gt;=20,AG1044&lt;30),"20-29")</f>
        <v>40-49</v>
      </c>
      <c r="B1044" s="1" t="str" cm="1">
        <f t="array" ref="B1044">_xlfn.IFS(AO1044=1,$AO$1,AP1044=1,$AP$1,AQ1044=1,$AQ$1,AR1044=1,$AR$1,AS1044=1,$AS$1)</f>
        <v>Graduation</v>
      </c>
      <c r="C1044" s="1" t="str" cm="1">
        <f t="array" ref="C1044">_xlfn.IFS(AJ1044=1,$AJ$1,AK1044=1,$AK$1,AL1044=1,$AL$1,AM1044=1,$AM$1,AN1044=1,$AN$1)</f>
        <v>Together</v>
      </c>
      <c r="D1044" s="1">
        <v>0</v>
      </c>
      <c r="E1044" s="1">
        <v>1</v>
      </c>
      <c r="F1044" s="1" t="str" cm="1">
        <f t="array" ref="F1044">_xlfn.IFS(AV1044&lt;43783,"1.Low Income",AND(AV1044&gt;=43783,AV1044&lt;=64856),"2.Mid Income",AV1044&gt;64856,"3.High Income")</f>
        <v>1.Low Income</v>
      </c>
      <c r="G1044" s="1" t="str" cm="1">
        <f t="array" ref="G1044">_xlfn.IFS(AU1044&lt;=30,"&lt;1 month",AND(AU1044&gt;30,AU1044&lt;=60),"1-2months",AU1044&gt;60,"2months +")</f>
        <v>&lt;1 month</v>
      </c>
      <c r="H1044" s="1" t="str" cm="1">
        <f t="array" ref="H1044">_xlfn.IFS(AT1044&lt;5,"&lt;5times",AND(AT1044&gt;=5,AT1044&lt;=10),"05-10times",AND(AT1044&gt;=11,AT1044&lt;=15),"11-15times",AT1044&gt;=16,"16times or more")</f>
        <v>05-10times</v>
      </c>
      <c r="I1044" s="1" t="s">
        <v>99</v>
      </c>
      <c r="J1044" s="1" t="str">
        <f t="shared" si="33"/>
        <v>6-7 years</v>
      </c>
      <c r="K1044" s="2">
        <v>527</v>
      </c>
      <c r="L1044" s="2">
        <v>0</v>
      </c>
      <c r="M1044" s="2">
        <v>21</v>
      </c>
      <c r="N1044" s="2">
        <v>0</v>
      </c>
      <c r="O1044" s="2">
        <v>0</v>
      </c>
      <c r="P1044" s="2">
        <v>60</v>
      </c>
      <c r="Q1044" s="8">
        <v>0</v>
      </c>
      <c r="R1044" s="8">
        <v>0</v>
      </c>
      <c r="S1044" s="8">
        <v>0</v>
      </c>
      <c r="T1044" s="8">
        <v>1</v>
      </c>
      <c r="U1044" s="8">
        <v>0</v>
      </c>
      <c r="V1044" s="8">
        <v>0</v>
      </c>
      <c r="W1044" s="6">
        <v>3</v>
      </c>
      <c r="X1044" s="6">
        <v>8</v>
      </c>
      <c r="Y1044" s="6">
        <v>1</v>
      </c>
      <c r="Z1044" s="6">
        <v>8</v>
      </c>
      <c r="AB1044" s="1">
        <v>1040</v>
      </c>
      <c r="AC1044" s="1">
        <v>886</v>
      </c>
      <c r="AD1044" s="1">
        <v>0</v>
      </c>
      <c r="AE1044" s="1">
        <v>3</v>
      </c>
      <c r="AF1044" s="1">
        <v>11</v>
      </c>
      <c r="AG1044" s="1">
        <v>48</v>
      </c>
      <c r="AH1044" s="1">
        <v>2501</v>
      </c>
      <c r="AI1044" s="11">
        <f t="shared" si="32"/>
        <v>6.8520547945205479</v>
      </c>
      <c r="AJ1044" s="1">
        <v>0</v>
      </c>
      <c r="AK1044" s="1">
        <v>0</v>
      </c>
      <c r="AL1044" s="1">
        <v>0</v>
      </c>
      <c r="AM1044" s="1">
        <v>1</v>
      </c>
      <c r="AN1044" s="1">
        <v>0</v>
      </c>
      <c r="AO1044" s="1">
        <v>0</v>
      </c>
      <c r="AP1044" s="1">
        <v>0</v>
      </c>
      <c r="AQ1044" s="1">
        <v>1</v>
      </c>
      <c r="AR1044" s="1">
        <v>0</v>
      </c>
      <c r="AS1044" s="1">
        <v>0</v>
      </c>
      <c r="AT1044" s="1">
        <v>7</v>
      </c>
      <c r="AU1044" s="1">
        <v>5</v>
      </c>
      <c r="AV1044" s="1">
        <v>38643</v>
      </c>
    </row>
    <row r="1045" spans="1:48" s="1" customFormat="1" x14ac:dyDescent="0.25">
      <c r="A1045" s="1" t="str" cm="1">
        <f t="array" ref="A1045">_xlfn.IFS(AG1045&gt;=70,"70 and Older",AND(AG1045&gt;=60,AG1045&lt;70),"60-69",AND(AG1045&gt;=50,AG1045&lt;60),"50-59",AND(AG1045&gt;=40,AG1045&lt;50),"40-49",AND(AG1045&gt;=30,AG1045&lt;40),"30-39",AND(AG1045&gt;=20,AG1045&lt;30),"20-29")</f>
        <v>70 and Older</v>
      </c>
      <c r="B1045" s="1" t="str" cm="1">
        <f t="array" ref="B1045">_xlfn.IFS(AO1045=1,$AO$1,AP1045=1,$AP$1,AQ1045=1,$AQ$1,AR1045=1,$AR$1,AS1045=1,$AS$1)</f>
        <v>PhD</v>
      </c>
      <c r="C1045" s="1" t="str" cm="1">
        <f t="array" ref="C1045">_xlfn.IFS(AJ1045=1,$AJ$1,AK1045=1,$AK$1,AL1045=1,$AL$1,AM1045=1,$AM$1,AN1045=1,$AN$1)</f>
        <v>Widow</v>
      </c>
      <c r="D1045" s="1">
        <v>1</v>
      </c>
      <c r="E1045" s="1">
        <v>0</v>
      </c>
      <c r="F1045" s="1" t="str" cm="1">
        <f t="array" ref="F1045">_xlfn.IFS(AV1045&lt;43783,"1.Low Income",AND(AV1045&gt;=43783,AV1045&lt;=64856),"2.Mid Income",AV1045&gt;64856,"3.High Income")</f>
        <v>1.Low Income</v>
      </c>
      <c r="G1045" s="1" t="str" cm="1">
        <f t="array" ref="G1045">_xlfn.IFS(AU1045&lt;=30,"&lt;1 month",AND(AU1045&gt;30,AU1045&lt;=60),"1-2months",AU1045&gt;60,"2months +")</f>
        <v>1-2months</v>
      </c>
      <c r="H1045" s="1" t="str" cm="1">
        <f t="array" ref="H1045">_xlfn.IFS(AT1045&lt;5,"&lt;5times",AND(AT1045&gt;=5,AT1045&lt;=10),"05-10times",AND(AT1045&gt;=11,AT1045&lt;=15),"11-15times",AT1045&gt;=16,"16times or more")</f>
        <v>05-10times</v>
      </c>
      <c r="I1045" s="1" t="s">
        <v>99</v>
      </c>
      <c r="J1045" s="1" t="str">
        <f t="shared" si="33"/>
        <v>6-7 years</v>
      </c>
      <c r="K1045" s="2">
        <v>3</v>
      </c>
      <c r="L1045" s="2">
        <v>0</v>
      </c>
      <c r="M1045" s="2">
        <v>5</v>
      </c>
      <c r="N1045" s="2">
        <v>13</v>
      </c>
      <c r="O1045" s="2">
        <v>0</v>
      </c>
      <c r="P1045" s="2">
        <v>1</v>
      </c>
      <c r="Q1045" s="8">
        <v>0</v>
      </c>
      <c r="R1045" s="8">
        <v>0</v>
      </c>
      <c r="S1045" s="8">
        <v>0</v>
      </c>
      <c r="T1045" s="8">
        <v>0</v>
      </c>
      <c r="U1045" s="8">
        <v>0</v>
      </c>
      <c r="V1045" s="8">
        <v>0</v>
      </c>
      <c r="W1045" s="6">
        <v>1</v>
      </c>
      <c r="X1045" s="6">
        <v>1</v>
      </c>
      <c r="Y1045" s="6">
        <v>0</v>
      </c>
      <c r="Z1045" s="6">
        <v>3</v>
      </c>
      <c r="AB1045" s="1">
        <v>24</v>
      </c>
      <c r="AC1045" s="1">
        <v>16</v>
      </c>
      <c r="AD1045" s="1">
        <v>0</v>
      </c>
      <c r="AE1045" s="1">
        <v>3</v>
      </c>
      <c r="AF1045" s="1">
        <v>11</v>
      </c>
      <c r="AG1045" s="1">
        <v>73</v>
      </c>
      <c r="AH1045" s="1">
        <v>2501</v>
      </c>
      <c r="AI1045" s="11">
        <f t="shared" si="32"/>
        <v>6.8520547945205479</v>
      </c>
      <c r="AJ1045" s="1">
        <v>0</v>
      </c>
      <c r="AK1045" s="1">
        <v>0</v>
      </c>
      <c r="AL1045" s="1">
        <v>0</v>
      </c>
      <c r="AM1045" s="1">
        <v>0</v>
      </c>
      <c r="AN1045" s="1">
        <v>1</v>
      </c>
      <c r="AO1045" s="1">
        <v>0</v>
      </c>
      <c r="AP1045" s="1">
        <v>0</v>
      </c>
      <c r="AQ1045" s="1">
        <v>0</v>
      </c>
      <c r="AR1045" s="1">
        <v>0</v>
      </c>
      <c r="AS1045" s="1">
        <v>1</v>
      </c>
      <c r="AT1045" s="1">
        <v>7</v>
      </c>
      <c r="AU1045" s="1">
        <v>54</v>
      </c>
      <c r="AV1045" s="1">
        <v>36038</v>
      </c>
    </row>
    <row r="1046" spans="1:48" s="1" customFormat="1" x14ac:dyDescent="0.25">
      <c r="A1046" s="1" t="str" cm="1">
        <f t="array" ref="A1046">_xlfn.IFS(AG1046&gt;=70,"70 and Older",AND(AG1046&gt;=60,AG1046&lt;70),"60-69",AND(AG1046&gt;=50,AG1046&lt;60),"50-59",AND(AG1046&gt;=40,AG1046&lt;50),"40-49",AND(AG1046&gt;=30,AG1046&lt;40),"30-39",AND(AG1046&gt;=20,AG1046&lt;30),"20-29")</f>
        <v>40-49</v>
      </c>
      <c r="B1046" s="1" t="str" cm="1">
        <f t="array" ref="B1046">_xlfn.IFS(AO1046=1,$AO$1,AP1046=1,$AP$1,AQ1046=1,$AQ$1,AR1046=1,$AR$1,AS1046=1,$AS$1)</f>
        <v>Graduation</v>
      </c>
      <c r="C1046" s="1" t="str" cm="1">
        <f t="array" ref="C1046">_xlfn.IFS(AJ1046=1,$AJ$1,AK1046=1,$AK$1,AL1046=1,$AL$1,AM1046=1,$AM$1,AN1046=1,$AN$1)</f>
        <v>Divorced</v>
      </c>
      <c r="D1046" s="1">
        <v>0</v>
      </c>
      <c r="E1046" s="1">
        <v>0</v>
      </c>
      <c r="F1046" s="1" t="str" cm="1">
        <f t="array" ref="F1046">_xlfn.IFS(AV1046&lt;43783,"1.Low Income",AND(AV1046&gt;=43783,AV1046&lt;=64856),"2.Mid Income",AV1046&gt;64856,"3.High Income")</f>
        <v>1.Low Income</v>
      </c>
      <c r="G1046" s="1" t="str" cm="1">
        <f t="array" ref="G1046">_xlfn.IFS(AU1046&lt;=30,"&lt;1 month",AND(AU1046&gt;30,AU1046&lt;=60),"1-2months",AU1046&gt;60,"2months +")</f>
        <v>2months +</v>
      </c>
      <c r="H1046" s="1" t="str" cm="1">
        <f t="array" ref="H1046">_xlfn.IFS(AT1046&lt;5,"&lt;5times",AND(AT1046&gt;=5,AT1046&lt;=10),"05-10times",AND(AT1046&gt;=11,AT1046&lt;=15),"11-15times",AT1046&gt;=16,"16times or more")</f>
        <v>05-10times</v>
      </c>
      <c r="I1046" s="1" t="s">
        <v>99</v>
      </c>
      <c r="J1046" s="1" t="str">
        <f t="shared" si="33"/>
        <v>6-7 years</v>
      </c>
      <c r="K1046" s="2">
        <v>63</v>
      </c>
      <c r="L1046" s="2">
        <v>151</v>
      </c>
      <c r="M1046" s="2">
        <v>137</v>
      </c>
      <c r="N1046" s="2">
        <v>153</v>
      </c>
      <c r="O1046" s="2">
        <v>19</v>
      </c>
      <c r="P1046" s="2">
        <v>53</v>
      </c>
      <c r="Q1046" s="8">
        <v>0</v>
      </c>
      <c r="R1046" s="8">
        <v>0</v>
      </c>
      <c r="S1046" s="8">
        <v>0</v>
      </c>
      <c r="T1046" s="8">
        <v>0</v>
      </c>
      <c r="U1046" s="8">
        <v>0</v>
      </c>
      <c r="V1046" s="8">
        <v>0</v>
      </c>
      <c r="W1046" s="6">
        <v>2</v>
      </c>
      <c r="X1046" s="6">
        <v>4</v>
      </c>
      <c r="Y1046" s="6">
        <v>4</v>
      </c>
      <c r="Z1046" s="6">
        <v>8</v>
      </c>
      <c r="AB1046" s="1">
        <v>15</v>
      </c>
      <c r="AC1046" s="1">
        <v>14</v>
      </c>
      <c r="AD1046" s="1">
        <v>0</v>
      </c>
      <c r="AE1046" s="1">
        <v>3</v>
      </c>
      <c r="AF1046" s="1">
        <v>11</v>
      </c>
      <c r="AG1046" s="1">
        <v>45</v>
      </c>
      <c r="AH1046" s="1">
        <v>2500</v>
      </c>
      <c r="AI1046" s="11">
        <f t="shared" si="32"/>
        <v>6.8493150684931505</v>
      </c>
      <c r="AJ1046" s="1">
        <v>1</v>
      </c>
      <c r="AK1046" s="1">
        <v>0</v>
      </c>
      <c r="AL1046" s="1">
        <v>0</v>
      </c>
      <c r="AM1046" s="1">
        <v>0</v>
      </c>
      <c r="AN1046" s="1">
        <v>0</v>
      </c>
      <c r="AO1046" s="1">
        <v>0</v>
      </c>
      <c r="AP1046" s="1">
        <v>0</v>
      </c>
      <c r="AQ1046" s="1">
        <v>1</v>
      </c>
      <c r="AR1046" s="1">
        <v>0</v>
      </c>
      <c r="AS1046" s="1">
        <v>0</v>
      </c>
      <c r="AT1046" s="1">
        <v>7</v>
      </c>
      <c r="AU1046" s="1">
        <v>73</v>
      </c>
      <c r="AV1046" s="1">
        <v>41014</v>
      </c>
    </row>
    <row r="1047" spans="1:48" s="1" customFormat="1" x14ac:dyDescent="0.25">
      <c r="A1047" s="1" t="str" cm="1">
        <f t="array" ref="A1047">_xlfn.IFS(AG1047&gt;=70,"70 and Older",AND(AG1047&gt;=60,AG1047&lt;70),"60-69",AND(AG1047&gt;=50,AG1047&lt;60),"50-59",AND(AG1047&gt;=40,AG1047&lt;50),"40-49",AND(AG1047&gt;=30,AG1047&lt;40),"30-39",AND(AG1047&gt;=20,AG1047&lt;30),"20-29")</f>
        <v>60-69</v>
      </c>
      <c r="B1047" s="1" t="str" cm="1">
        <f t="array" ref="B1047">_xlfn.IFS(AO1047=1,$AO$1,AP1047=1,$AP$1,AQ1047=1,$AQ$1,AR1047=1,$AR$1,AS1047=1,$AS$1)</f>
        <v>2nd Cycle</v>
      </c>
      <c r="C1047" s="1" t="str" cm="1">
        <f t="array" ref="C1047">_xlfn.IFS(AJ1047=1,$AJ$1,AK1047=1,$AK$1,AL1047=1,$AL$1,AM1047=1,$AM$1,AN1047=1,$AN$1)</f>
        <v>Single</v>
      </c>
      <c r="D1047" s="1">
        <v>1</v>
      </c>
      <c r="E1047" s="1">
        <v>1</v>
      </c>
      <c r="F1047" s="1" t="str" cm="1">
        <f t="array" ref="F1047">_xlfn.IFS(AV1047&lt;43783,"1.Low Income",AND(AV1047&gt;=43783,AV1047&lt;=64856),"2.Mid Income",AV1047&gt;64856,"3.High Income")</f>
        <v>1.Low Income</v>
      </c>
      <c r="G1047" s="1" t="str" cm="1">
        <f t="array" ref="G1047">_xlfn.IFS(AU1047&lt;=30,"&lt;1 month",AND(AU1047&gt;30,AU1047&lt;=60),"1-2months",AU1047&gt;60,"2months +")</f>
        <v>1-2months</v>
      </c>
      <c r="H1047" s="1" t="str" cm="1">
        <f t="array" ref="H1047">_xlfn.IFS(AT1047&lt;5,"&lt;5times",AND(AT1047&gt;=5,AT1047&lt;=10),"05-10times",AND(AT1047&gt;=11,AT1047&lt;=15),"11-15times",AT1047&gt;=16,"16times or more")</f>
        <v>05-10times</v>
      </c>
      <c r="I1047" s="1" t="s">
        <v>99</v>
      </c>
      <c r="J1047" s="1" t="str">
        <f t="shared" si="33"/>
        <v>6-7 years</v>
      </c>
      <c r="K1047" s="2">
        <v>56</v>
      </c>
      <c r="L1047" s="2">
        <v>0</v>
      </c>
      <c r="M1047" s="2">
        <v>9</v>
      </c>
      <c r="N1047" s="2">
        <v>0</v>
      </c>
      <c r="O1047" s="2">
        <v>0</v>
      </c>
      <c r="P1047" s="2">
        <v>3</v>
      </c>
      <c r="Q1047" s="8">
        <v>0</v>
      </c>
      <c r="R1047" s="8">
        <v>0</v>
      </c>
      <c r="S1047" s="8">
        <v>0</v>
      </c>
      <c r="T1047" s="8">
        <v>0</v>
      </c>
      <c r="U1047" s="8">
        <v>0</v>
      </c>
      <c r="V1047" s="8">
        <v>0</v>
      </c>
      <c r="W1047" s="6">
        <v>2</v>
      </c>
      <c r="X1047" s="6">
        <v>2</v>
      </c>
      <c r="Y1047" s="6">
        <v>0</v>
      </c>
      <c r="Z1047" s="6">
        <v>3</v>
      </c>
      <c r="AB1047" s="1">
        <v>62</v>
      </c>
      <c r="AC1047" s="1">
        <v>52</v>
      </c>
      <c r="AD1047" s="1">
        <v>0</v>
      </c>
      <c r="AE1047" s="1">
        <v>3</v>
      </c>
      <c r="AF1047" s="1">
        <v>11</v>
      </c>
      <c r="AG1047" s="1">
        <v>60</v>
      </c>
      <c r="AH1047" s="1">
        <v>2500</v>
      </c>
      <c r="AI1047" s="11">
        <f t="shared" si="32"/>
        <v>6.8493150684931505</v>
      </c>
      <c r="AJ1047" s="1">
        <v>0</v>
      </c>
      <c r="AK1047" s="1">
        <v>0</v>
      </c>
      <c r="AL1047" s="1">
        <v>1</v>
      </c>
      <c r="AM1047" s="1">
        <v>0</v>
      </c>
      <c r="AN1047" s="1">
        <v>0</v>
      </c>
      <c r="AO1047" s="1">
        <v>1</v>
      </c>
      <c r="AP1047" s="1">
        <v>0</v>
      </c>
      <c r="AQ1047" s="1">
        <v>0</v>
      </c>
      <c r="AR1047" s="1">
        <v>0</v>
      </c>
      <c r="AS1047" s="1">
        <v>0</v>
      </c>
      <c r="AT1047" s="1">
        <v>8</v>
      </c>
      <c r="AU1047" s="1">
        <v>35</v>
      </c>
      <c r="AV1047" s="1">
        <v>34176</v>
      </c>
    </row>
    <row r="1048" spans="1:48" s="1" customFormat="1" x14ac:dyDescent="0.25">
      <c r="A1048" s="1" t="str" cm="1">
        <f t="array" ref="A1048">_xlfn.IFS(AG1048&gt;=70,"70 and Older",AND(AG1048&gt;=60,AG1048&lt;70),"60-69",AND(AG1048&gt;=50,AG1048&lt;60),"50-59",AND(AG1048&gt;=40,AG1048&lt;50),"40-49",AND(AG1048&gt;=30,AG1048&lt;40),"30-39",AND(AG1048&gt;=20,AG1048&lt;30),"20-29")</f>
        <v>50-59</v>
      </c>
      <c r="B1048" s="1" t="str" cm="1">
        <f t="array" ref="B1048">_xlfn.IFS(AO1048=1,$AO$1,AP1048=1,$AP$1,AQ1048=1,$AQ$1,AR1048=1,$AR$1,AS1048=1,$AS$1)</f>
        <v>Graduation</v>
      </c>
      <c r="C1048" s="1" t="str" cm="1">
        <f t="array" ref="C1048">_xlfn.IFS(AJ1048=1,$AJ$1,AK1048=1,$AK$1,AL1048=1,$AL$1,AM1048=1,$AM$1,AN1048=1,$AN$1)</f>
        <v>Together</v>
      </c>
      <c r="D1048" s="1">
        <v>1</v>
      </c>
      <c r="E1048" s="1">
        <v>1</v>
      </c>
      <c r="F1048" s="1" t="str" cm="1">
        <f t="array" ref="F1048">_xlfn.IFS(AV1048&lt;43783,"1.Low Income",AND(AV1048&gt;=43783,AV1048&lt;=64856),"2.Mid Income",AV1048&gt;64856,"3.High Income")</f>
        <v>1.Low Income</v>
      </c>
      <c r="G1048" s="1" t="str" cm="1">
        <f t="array" ref="G1048">_xlfn.IFS(AU1048&lt;=30,"&lt;1 month",AND(AU1048&gt;30,AU1048&lt;=60),"1-2months",AU1048&gt;60,"2months +")</f>
        <v>2months +</v>
      </c>
      <c r="H1048" s="1" t="str" cm="1">
        <f t="array" ref="H1048">_xlfn.IFS(AT1048&lt;5,"&lt;5times",AND(AT1048&gt;=5,AT1048&lt;=10),"05-10times",AND(AT1048&gt;=11,AT1048&lt;=15),"11-15times",AT1048&gt;=16,"16times or more")</f>
        <v>05-10times</v>
      </c>
      <c r="I1048" s="1" t="s">
        <v>99</v>
      </c>
      <c r="J1048" s="1" t="str">
        <f t="shared" si="33"/>
        <v>6-7 years</v>
      </c>
      <c r="K1048" s="2">
        <v>539</v>
      </c>
      <c r="L1048" s="2">
        <v>6</v>
      </c>
      <c r="M1048" s="2">
        <v>91</v>
      </c>
      <c r="N1048" s="2">
        <v>8</v>
      </c>
      <c r="O1048" s="2">
        <v>6</v>
      </c>
      <c r="P1048" s="2">
        <v>97</v>
      </c>
      <c r="Q1048" s="8">
        <v>0</v>
      </c>
      <c r="R1048" s="8">
        <v>0</v>
      </c>
      <c r="S1048" s="8">
        <v>0</v>
      </c>
      <c r="T1048" s="8">
        <v>0</v>
      </c>
      <c r="U1048" s="8">
        <v>0</v>
      </c>
      <c r="V1048" s="8">
        <v>0</v>
      </c>
      <c r="W1048" s="6">
        <v>13</v>
      </c>
      <c r="X1048" s="6">
        <v>8</v>
      </c>
      <c r="Y1048" s="6">
        <v>2</v>
      </c>
      <c r="Z1048" s="6">
        <v>9</v>
      </c>
      <c r="AB1048" s="1">
        <v>769</v>
      </c>
      <c r="AC1048" s="1">
        <v>723</v>
      </c>
      <c r="AD1048" s="1">
        <v>2</v>
      </c>
      <c r="AE1048" s="1">
        <v>3</v>
      </c>
      <c r="AF1048" s="1">
        <v>11</v>
      </c>
      <c r="AG1048" s="1">
        <v>52</v>
      </c>
      <c r="AH1048" s="1">
        <v>2500</v>
      </c>
      <c r="AI1048" s="11">
        <f t="shared" si="32"/>
        <v>6.8493150684931505</v>
      </c>
      <c r="AJ1048" s="1">
        <v>0</v>
      </c>
      <c r="AK1048" s="1">
        <v>0</v>
      </c>
      <c r="AL1048" s="1">
        <v>0</v>
      </c>
      <c r="AM1048" s="1">
        <v>1</v>
      </c>
      <c r="AN1048" s="1">
        <v>0</v>
      </c>
      <c r="AO1048" s="1">
        <v>0</v>
      </c>
      <c r="AP1048" s="1">
        <v>0</v>
      </c>
      <c r="AQ1048" s="1">
        <v>1</v>
      </c>
      <c r="AR1048" s="1">
        <v>0</v>
      </c>
      <c r="AS1048" s="1">
        <v>0</v>
      </c>
      <c r="AT1048" s="1">
        <v>8</v>
      </c>
      <c r="AU1048" s="1">
        <v>75</v>
      </c>
      <c r="AV1048" s="1">
        <v>30081</v>
      </c>
    </row>
    <row r="1049" spans="1:48" s="1" customFormat="1" x14ac:dyDescent="0.25">
      <c r="A1049" s="1" t="str" cm="1">
        <f t="array" ref="A1049">_xlfn.IFS(AG1049&gt;=70,"70 and Older",AND(AG1049&gt;=60,AG1049&lt;70),"60-69",AND(AG1049&gt;=50,AG1049&lt;60),"50-59",AND(AG1049&gt;=40,AG1049&lt;50),"40-49",AND(AG1049&gt;=30,AG1049&lt;40),"30-39",AND(AG1049&gt;=20,AG1049&lt;30),"20-29")</f>
        <v>60-69</v>
      </c>
      <c r="B1049" s="1" t="str" cm="1">
        <f t="array" ref="B1049">_xlfn.IFS(AO1049=1,$AO$1,AP1049=1,$AP$1,AQ1049=1,$AQ$1,AR1049=1,$AR$1,AS1049=1,$AS$1)</f>
        <v>Master</v>
      </c>
      <c r="C1049" s="1" t="str" cm="1">
        <f t="array" ref="C1049">_xlfn.IFS(AJ1049=1,$AJ$1,AK1049=1,$AK$1,AL1049=1,$AL$1,AM1049=1,$AM$1,AN1049=1,$AN$1)</f>
        <v>Married</v>
      </c>
      <c r="D1049" s="1">
        <v>1</v>
      </c>
      <c r="E1049" s="1">
        <v>1</v>
      </c>
      <c r="F1049" s="1" t="str" cm="1">
        <f t="array" ref="F1049">_xlfn.IFS(AV1049&lt;43783,"1.Low Income",AND(AV1049&gt;=43783,AV1049&lt;=64856),"2.Mid Income",AV1049&gt;64856,"3.High Income")</f>
        <v>1.Low Income</v>
      </c>
      <c r="G1049" s="1" t="str" cm="1">
        <f t="array" ref="G1049">_xlfn.IFS(AU1049&lt;=30,"&lt;1 month",AND(AU1049&gt;30,AU1049&lt;=60),"1-2months",AU1049&gt;60,"2months +")</f>
        <v>1-2months</v>
      </c>
      <c r="H1049" s="1" t="str" cm="1">
        <f t="array" ref="H1049">_xlfn.IFS(AT1049&lt;5,"&lt;5times",AND(AT1049&gt;=5,AT1049&lt;=10),"05-10times",AND(AT1049&gt;=11,AT1049&lt;=15),"11-15times",AT1049&gt;=16,"16times or more")</f>
        <v>05-10times</v>
      </c>
      <c r="I1049" s="1" t="s">
        <v>99</v>
      </c>
      <c r="J1049" s="1" t="str">
        <f t="shared" si="33"/>
        <v>6-7 years</v>
      </c>
      <c r="K1049" s="2">
        <v>67</v>
      </c>
      <c r="L1049" s="2">
        <v>5</v>
      </c>
      <c r="M1049" s="2">
        <v>61</v>
      </c>
      <c r="N1049" s="2">
        <v>3</v>
      </c>
      <c r="O1049" s="2">
        <v>8</v>
      </c>
      <c r="P1049" s="2">
        <v>19</v>
      </c>
      <c r="Q1049" s="8">
        <v>0</v>
      </c>
      <c r="R1049" s="8">
        <v>0</v>
      </c>
      <c r="S1049" s="8">
        <v>0</v>
      </c>
      <c r="T1049" s="8">
        <v>0</v>
      </c>
      <c r="U1049" s="8">
        <v>0</v>
      </c>
      <c r="V1049" s="8">
        <v>0</v>
      </c>
      <c r="W1049" s="6">
        <v>5</v>
      </c>
      <c r="X1049" s="6">
        <v>2</v>
      </c>
      <c r="Y1049" s="6">
        <v>1</v>
      </c>
      <c r="Z1049" s="6">
        <v>5</v>
      </c>
      <c r="AB1049" s="1">
        <v>394</v>
      </c>
      <c r="AC1049" s="1">
        <v>351</v>
      </c>
      <c r="AD1049" s="1">
        <v>0</v>
      </c>
      <c r="AE1049" s="1">
        <v>3</v>
      </c>
      <c r="AF1049" s="1">
        <v>11</v>
      </c>
      <c r="AG1049" s="1">
        <v>66</v>
      </c>
      <c r="AH1049" s="1">
        <v>2499</v>
      </c>
      <c r="AI1049" s="11">
        <f t="shared" si="32"/>
        <v>6.8465753424657532</v>
      </c>
      <c r="AJ1049" s="1">
        <v>0</v>
      </c>
      <c r="AK1049" s="1">
        <v>1</v>
      </c>
      <c r="AL1049" s="1">
        <v>0</v>
      </c>
      <c r="AM1049" s="1">
        <v>0</v>
      </c>
      <c r="AN1049" s="1">
        <v>0</v>
      </c>
      <c r="AO1049" s="1">
        <v>0</v>
      </c>
      <c r="AP1049" s="1">
        <v>0</v>
      </c>
      <c r="AQ1049" s="1">
        <v>0</v>
      </c>
      <c r="AR1049" s="1">
        <v>1</v>
      </c>
      <c r="AS1049" s="1">
        <v>0</v>
      </c>
      <c r="AT1049" s="1">
        <v>7</v>
      </c>
      <c r="AU1049" s="1">
        <v>34</v>
      </c>
      <c r="AV1049" s="1">
        <v>41638</v>
      </c>
    </row>
    <row r="1050" spans="1:48" s="1" customFormat="1" x14ac:dyDescent="0.25">
      <c r="A1050" s="1" t="str" cm="1">
        <f t="array" ref="A1050">_xlfn.IFS(AG1050&gt;=70,"70 and Older",AND(AG1050&gt;=60,AG1050&lt;70),"60-69",AND(AG1050&gt;=50,AG1050&lt;60),"50-59",AND(AG1050&gt;=40,AG1050&lt;50),"40-49",AND(AG1050&gt;=30,AG1050&lt;40),"30-39",AND(AG1050&gt;=20,AG1050&lt;30),"20-29")</f>
        <v>40-49</v>
      </c>
      <c r="B1050" s="1" t="str" cm="1">
        <f t="array" ref="B1050">_xlfn.IFS(AO1050=1,$AO$1,AP1050=1,$AP$1,AQ1050=1,$AQ$1,AR1050=1,$AR$1,AS1050=1,$AS$1)</f>
        <v>2nd Cycle</v>
      </c>
      <c r="C1050" s="1" t="str" cm="1">
        <f t="array" ref="C1050">_xlfn.IFS(AJ1050=1,$AJ$1,AK1050=1,$AK$1,AL1050=1,$AL$1,AM1050=1,$AM$1,AN1050=1,$AN$1)</f>
        <v>Together</v>
      </c>
      <c r="D1050" s="1">
        <v>0</v>
      </c>
      <c r="E1050" s="1">
        <v>1</v>
      </c>
      <c r="F1050" s="1" t="str" cm="1">
        <f t="array" ref="F1050">_xlfn.IFS(AV1050&lt;43783,"1.Low Income",AND(AV1050&gt;=43783,AV1050&lt;=64856),"2.Mid Income",AV1050&gt;64856,"3.High Income")</f>
        <v>1.Low Income</v>
      </c>
      <c r="G1050" s="1" t="str" cm="1">
        <f t="array" ref="G1050">_xlfn.IFS(AU1050&lt;=30,"&lt;1 month",AND(AU1050&gt;30,AU1050&lt;=60),"1-2months",AU1050&gt;60,"2months +")</f>
        <v>&lt;1 month</v>
      </c>
      <c r="H1050" s="1" t="str" cm="1">
        <f t="array" ref="H1050">_xlfn.IFS(AT1050&lt;5,"&lt;5times",AND(AT1050&gt;=5,AT1050&lt;=10),"05-10times",AND(AT1050&gt;=11,AT1050&lt;=15),"11-15times",AT1050&gt;=16,"16times or more")</f>
        <v>05-10times</v>
      </c>
      <c r="I1050" s="1" t="s">
        <v>99</v>
      </c>
      <c r="J1050" s="1" t="str">
        <f t="shared" si="33"/>
        <v>6-7 years</v>
      </c>
      <c r="K1050" s="2">
        <v>508</v>
      </c>
      <c r="L1050" s="2">
        <v>11</v>
      </c>
      <c r="M1050" s="2">
        <v>59</v>
      </c>
      <c r="N1050" s="2">
        <v>23</v>
      </c>
      <c r="O1050" s="2">
        <v>5</v>
      </c>
      <c r="P1050" s="2">
        <v>29</v>
      </c>
      <c r="Q1050" s="8">
        <v>0</v>
      </c>
      <c r="R1050" s="8">
        <v>0</v>
      </c>
      <c r="S1050" s="8">
        <v>0</v>
      </c>
      <c r="T1050" s="8">
        <v>0</v>
      </c>
      <c r="U1050" s="8">
        <v>0</v>
      </c>
      <c r="V1050" s="8">
        <v>0</v>
      </c>
      <c r="W1050" s="6">
        <v>5</v>
      </c>
      <c r="X1050" s="6">
        <v>11</v>
      </c>
      <c r="Y1050" s="6">
        <v>1</v>
      </c>
      <c r="Z1050" s="6">
        <v>6</v>
      </c>
      <c r="AB1050" s="1">
        <v>560</v>
      </c>
      <c r="AC1050" s="1">
        <v>426</v>
      </c>
      <c r="AD1050" s="1">
        <v>0</v>
      </c>
      <c r="AE1050" s="1">
        <v>3</v>
      </c>
      <c r="AF1050" s="1">
        <v>11</v>
      </c>
      <c r="AG1050" s="1">
        <v>48</v>
      </c>
      <c r="AH1050" s="1">
        <v>2499</v>
      </c>
      <c r="AI1050" s="11">
        <f t="shared" si="32"/>
        <v>6.8465753424657532</v>
      </c>
      <c r="AJ1050" s="1">
        <v>0</v>
      </c>
      <c r="AK1050" s="1">
        <v>0</v>
      </c>
      <c r="AL1050" s="1">
        <v>0</v>
      </c>
      <c r="AM1050" s="1">
        <v>1</v>
      </c>
      <c r="AN1050" s="1">
        <v>0</v>
      </c>
      <c r="AO1050" s="1">
        <v>1</v>
      </c>
      <c r="AP1050" s="1">
        <v>0</v>
      </c>
      <c r="AQ1050" s="1">
        <v>0</v>
      </c>
      <c r="AR1050" s="1">
        <v>0</v>
      </c>
      <c r="AS1050" s="1">
        <v>0</v>
      </c>
      <c r="AT1050" s="1">
        <v>9</v>
      </c>
      <c r="AU1050" s="1">
        <v>30</v>
      </c>
      <c r="AV1050" s="1">
        <v>24336</v>
      </c>
    </row>
    <row r="1051" spans="1:48" s="1" customFormat="1" x14ac:dyDescent="0.25">
      <c r="A1051" s="1" t="str" cm="1">
        <f t="array" ref="A1051">_xlfn.IFS(AG1051&gt;=70,"70 and Older",AND(AG1051&gt;=60,AG1051&lt;70),"60-69",AND(AG1051&gt;=50,AG1051&lt;60),"50-59",AND(AG1051&gt;=40,AG1051&lt;50),"40-49",AND(AG1051&gt;=30,AG1051&lt;40),"30-39",AND(AG1051&gt;=20,AG1051&lt;30),"20-29")</f>
        <v>60-69</v>
      </c>
      <c r="B1051" s="1" t="str" cm="1">
        <f t="array" ref="B1051">_xlfn.IFS(AO1051=1,$AO$1,AP1051=1,$AP$1,AQ1051=1,$AQ$1,AR1051=1,$AR$1,AS1051=1,$AS$1)</f>
        <v>Graduation</v>
      </c>
      <c r="C1051" s="1" t="str" cm="1">
        <f t="array" ref="C1051">_xlfn.IFS(AJ1051=1,$AJ$1,AK1051=1,$AK$1,AL1051=1,$AL$1,AM1051=1,$AM$1,AN1051=1,$AN$1)</f>
        <v>Together</v>
      </c>
      <c r="D1051" s="1">
        <v>0</v>
      </c>
      <c r="E1051" s="1">
        <v>0</v>
      </c>
      <c r="F1051" s="1" t="str" cm="1">
        <f t="array" ref="F1051">_xlfn.IFS(AV1051&lt;43783,"1.Low Income",AND(AV1051&gt;=43783,AV1051&lt;=64856),"2.Mid Income",AV1051&gt;64856,"3.High Income")</f>
        <v>2.Mid Income</v>
      </c>
      <c r="G1051" s="1" t="str" cm="1">
        <f t="array" ref="G1051">_xlfn.IFS(AU1051&lt;=30,"&lt;1 month",AND(AU1051&gt;30,AU1051&lt;=60),"1-2months",AU1051&gt;60,"2months +")</f>
        <v>1-2months</v>
      </c>
      <c r="H1051" s="1" t="str" cm="1">
        <f t="array" ref="H1051">_xlfn.IFS(AT1051&lt;5,"&lt;5times",AND(AT1051&gt;=5,AT1051&lt;=10),"05-10times",AND(AT1051&gt;=11,AT1051&lt;=15),"11-15times",AT1051&gt;=16,"16times or more")</f>
        <v>05-10times</v>
      </c>
      <c r="I1051" s="1" t="s">
        <v>99</v>
      </c>
      <c r="J1051" s="1" t="str">
        <f t="shared" si="33"/>
        <v>6-7 years</v>
      </c>
      <c r="K1051" s="2">
        <v>145</v>
      </c>
      <c r="L1051" s="2">
        <v>193</v>
      </c>
      <c r="M1051" s="2">
        <v>459</v>
      </c>
      <c r="N1051" s="2">
        <v>205</v>
      </c>
      <c r="O1051" s="2">
        <v>26</v>
      </c>
      <c r="P1051" s="2">
        <v>145</v>
      </c>
      <c r="Q1051" s="8">
        <v>0</v>
      </c>
      <c r="R1051" s="8">
        <v>0</v>
      </c>
      <c r="S1051" s="8">
        <v>0</v>
      </c>
      <c r="T1051" s="8">
        <v>0</v>
      </c>
      <c r="U1051" s="8">
        <v>0</v>
      </c>
      <c r="V1051" s="8">
        <v>1</v>
      </c>
      <c r="W1051" s="6">
        <v>2</v>
      </c>
      <c r="X1051" s="6">
        <v>3</v>
      </c>
      <c r="Y1051" s="6">
        <v>8</v>
      </c>
      <c r="Z1051" s="6">
        <v>7</v>
      </c>
      <c r="AB1051" s="1">
        <v>955</v>
      </c>
      <c r="AC1051" s="1">
        <v>755</v>
      </c>
      <c r="AD1051" s="1">
        <v>1</v>
      </c>
      <c r="AE1051" s="1">
        <v>3</v>
      </c>
      <c r="AF1051" s="1">
        <v>11</v>
      </c>
      <c r="AG1051" s="1">
        <v>62</v>
      </c>
      <c r="AH1051" s="1">
        <v>2498</v>
      </c>
      <c r="AI1051" s="11">
        <f t="shared" si="32"/>
        <v>6.8438356164383558</v>
      </c>
      <c r="AJ1051" s="1">
        <v>0</v>
      </c>
      <c r="AK1051" s="1">
        <v>0</v>
      </c>
      <c r="AL1051" s="1">
        <v>0</v>
      </c>
      <c r="AM1051" s="1">
        <v>1</v>
      </c>
      <c r="AN1051" s="1">
        <v>0</v>
      </c>
      <c r="AO1051" s="1">
        <v>0</v>
      </c>
      <c r="AP1051" s="1">
        <v>0</v>
      </c>
      <c r="AQ1051" s="1">
        <v>1</v>
      </c>
      <c r="AR1051" s="1">
        <v>0</v>
      </c>
      <c r="AS1051" s="1">
        <v>0</v>
      </c>
      <c r="AT1051" s="1">
        <v>6</v>
      </c>
      <c r="AU1051" s="1">
        <v>52</v>
      </c>
      <c r="AV1051" s="1">
        <v>50898</v>
      </c>
    </row>
    <row r="1052" spans="1:48" s="1" customFormat="1" x14ac:dyDescent="0.25">
      <c r="A1052" s="1" t="str" cm="1">
        <f t="array" ref="A1052">_xlfn.IFS(AG1052&gt;=70,"70 and Older",AND(AG1052&gt;=60,AG1052&lt;70),"60-69",AND(AG1052&gt;=50,AG1052&lt;60),"50-59",AND(AG1052&gt;=40,AG1052&lt;50),"40-49",AND(AG1052&gt;=30,AG1052&lt;40),"30-39",AND(AG1052&gt;=20,AG1052&lt;30),"20-29")</f>
        <v>40-49</v>
      </c>
      <c r="B1052" s="1" t="str" cm="1">
        <f t="array" ref="B1052">_xlfn.IFS(AO1052=1,$AO$1,AP1052=1,$AP$1,AQ1052=1,$AQ$1,AR1052=1,$AR$1,AS1052=1,$AS$1)</f>
        <v>2nd Cycle</v>
      </c>
      <c r="C1052" s="1" t="str" cm="1">
        <f t="array" ref="C1052">_xlfn.IFS(AJ1052=1,$AJ$1,AK1052=1,$AK$1,AL1052=1,$AL$1,AM1052=1,$AM$1,AN1052=1,$AN$1)</f>
        <v>Divorced</v>
      </c>
      <c r="D1052" s="1">
        <v>1</v>
      </c>
      <c r="E1052" s="1">
        <v>1</v>
      </c>
      <c r="F1052" s="1" t="str" cm="1">
        <f t="array" ref="F1052">_xlfn.IFS(AV1052&lt;43783,"1.Low Income",AND(AV1052&gt;=43783,AV1052&lt;=64856),"2.Mid Income",AV1052&gt;64856,"3.High Income")</f>
        <v>1.Low Income</v>
      </c>
      <c r="G1052" s="1" t="str" cm="1">
        <f t="array" ref="G1052">_xlfn.IFS(AU1052&lt;=30,"&lt;1 month",AND(AU1052&gt;30,AU1052&lt;=60),"1-2months",AU1052&gt;60,"2months +")</f>
        <v>&lt;1 month</v>
      </c>
      <c r="H1052" s="1" t="str" cm="1">
        <f t="array" ref="H1052">_xlfn.IFS(AT1052&lt;5,"&lt;5times",AND(AT1052&gt;=5,AT1052&lt;=10),"05-10times",AND(AT1052&gt;=11,AT1052&lt;=15),"11-15times",AT1052&gt;=16,"16times or more")</f>
        <v>05-10times</v>
      </c>
      <c r="I1052" s="1" t="s">
        <v>99</v>
      </c>
      <c r="J1052" s="1" t="str">
        <f t="shared" si="33"/>
        <v>6-7 years</v>
      </c>
      <c r="K1052" s="2">
        <v>182</v>
      </c>
      <c r="L1052" s="2">
        <v>4</v>
      </c>
      <c r="M1052" s="2">
        <v>33</v>
      </c>
      <c r="N1052" s="2">
        <v>0</v>
      </c>
      <c r="O1052" s="2">
        <v>2</v>
      </c>
      <c r="P1052" s="2">
        <v>42</v>
      </c>
      <c r="Q1052" s="8">
        <v>0</v>
      </c>
      <c r="R1052" s="8">
        <v>0</v>
      </c>
      <c r="S1052" s="8">
        <v>0</v>
      </c>
      <c r="T1052" s="8">
        <v>0</v>
      </c>
      <c r="U1052" s="8">
        <v>0</v>
      </c>
      <c r="V1052" s="8">
        <v>0</v>
      </c>
      <c r="W1052" s="6">
        <v>6</v>
      </c>
      <c r="X1052" s="6">
        <v>4</v>
      </c>
      <c r="Y1052" s="6">
        <v>1</v>
      </c>
      <c r="Z1052" s="6">
        <v>5</v>
      </c>
      <c r="AB1052" s="1">
        <v>774</v>
      </c>
      <c r="AC1052" s="1">
        <v>751</v>
      </c>
      <c r="AD1052" s="1">
        <v>1</v>
      </c>
      <c r="AE1052" s="1">
        <v>3</v>
      </c>
      <c r="AF1052" s="1">
        <v>11</v>
      </c>
      <c r="AG1052" s="1">
        <v>43</v>
      </c>
      <c r="AH1052" s="1">
        <v>2498</v>
      </c>
      <c r="AI1052" s="11">
        <f t="shared" si="32"/>
        <v>6.8438356164383558</v>
      </c>
      <c r="AJ1052" s="1">
        <v>1</v>
      </c>
      <c r="AK1052" s="1">
        <v>0</v>
      </c>
      <c r="AL1052" s="1">
        <v>0</v>
      </c>
      <c r="AM1052" s="1">
        <v>0</v>
      </c>
      <c r="AN1052" s="1">
        <v>0</v>
      </c>
      <c r="AO1052" s="1">
        <v>1</v>
      </c>
      <c r="AP1052" s="1">
        <v>0</v>
      </c>
      <c r="AQ1052" s="1">
        <v>0</v>
      </c>
      <c r="AR1052" s="1">
        <v>0</v>
      </c>
      <c r="AS1052" s="1">
        <v>0</v>
      </c>
      <c r="AT1052" s="1">
        <v>8</v>
      </c>
      <c r="AU1052" s="1">
        <v>11</v>
      </c>
      <c r="AV1052" s="1">
        <v>35322</v>
      </c>
    </row>
    <row r="1053" spans="1:48" s="1" customFormat="1" x14ac:dyDescent="0.25">
      <c r="A1053" s="1" t="str" cm="1">
        <f t="array" ref="A1053">_xlfn.IFS(AG1053&gt;=70,"70 and Older",AND(AG1053&gt;=60,AG1053&lt;70),"60-69",AND(AG1053&gt;=50,AG1053&lt;60),"50-59",AND(AG1053&gt;=40,AG1053&lt;50),"40-49",AND(AG1053&gt;=30,AG1053&lt;40),"30-39",AND(AG1053&gt;=20,AG1053&lt;30),"20-29")</f>
        <v>30-39</v>
      </c>
      <c r="B1053" s="1" t="str" cm="1">
        <f t="array" ref="B1053">_xlfn.IFS(AO1053=1,$AO$1,AP1053=1,$AP$1,AQ1053=1,$AQ$1,AR1053=1,$AR$1,AS1053=1,$AS$1)</f>
        <v>2nd Cycle</v>
      </c>
      <c r="C1053" s="1" t="str" cm="1">
        <f t="array" ref="C1053">_xlfn.IFS(AJ1053=1,$AJ$1,AK1053=1,$AK$1,AL1053=1,$AL$1,AM1053=1,$AM$1,AN1053=1,$AN$1)</f>
        <v>Together</v>
      </c>
      <c r="D1053" s="1">
        <v>1</v>
      </c>
      <c r="E1053" s="1">
        <v>0</v>
      </c>
      <c r="F1053" s="1" t="str" cm="1">
        <f t="array" ref="F1053">_xlfn.IFS(AV1053&lt;43783,"1.Low Income",AND(AV1053&gt;=43783,AV1053&lt;=64856),"2.Mid Income",AV1053&gt;64856,"3.High Income")</f>
        <v>1.Low Income</v>
      </c>
      <c r="G1053" s="1" t="str" cm="1">
        <f t="array" ref="G1053">_xlfn.IFS(AU1053&lt;=30,"&lt;1 month",AND(AU1053&gt;30,AU1053&lt;=60),"1-2months",AU1053&gt;60,"2months +")</f>
        <v>1-2months</v>
      </c>
      <c r="H1053" s="1" t="str" cm="1">
        <f t="array" ref="H1053">_xlfn.IFS(AT1053&lt;5,"&lt;5times",AND(AT1053&gt;=5,AT1053&lt;=10),"05-10times",AND(AT1053&gt;=11,AT1053&lt;=15),"11-15times",AT1053&gt;=16,"16times or more")</f>
        <v>05-10times</v>
      </c>
      <c r="I1053" s="1" t="s">
        <v>99</v>
      </c>
      <c r="J1053" s="1" t="str">
        <f t="shared" si="33"/>
        <v>6-7 years</v>
      </c>
      <c r="K1053" s="2">
        <v>37</v>
      </c>
      <c r="L1053" s="2">
        <v>5</v>
      </c>
      <c r="M1053" s="2">
        <v>56</v>
      </c>
      <c r="N1053" s="2">
        <v>12</v>
      </c>
      <c r="O1053" s="2">
        <v>8</v>
      </c>
      <c r="P1053" s="2">
        <v>5</v>
      </c>
      <c r="Q1053" s="8">
        <v>0</v>
      </c>
      <c r="R1053" s="8">
        <v>0</v>
      </c>
      <c r="S1053" s="8">
        <v>0</v>
      </c>
      <c r="T1053" s="8">
        <v>0</v>
      </c>
      <c r="U1053" s="8">
        <v>0</v>
      </c>
      <c r="V1053" s="8">
        <v>0</v>
      </c>
      <c r="W1053" s="6">
        <v>2</v>
      </c>
      <c r="X1053" s="6">
        <v>3</v>
      </c>
      <c r="Y1053" s="6">
        <v>0</v>
      </c>
      <c r="Z1053" s="6">
        <v>4</v>
      </c>
      <c r="AB1053" s="1">
        <v>422</v>
      </c>
      <c r="AC1053" s="1">
        <v>377</v>
      </c>
      <c r="AD1053" s="1">
        <v>0</v>
      </c>
      <c r="AE1053" s="1">
        <v>3</v>
      </c>
      <c r="AF1053" s="1">
        <v>11</v>
      </c>
      <c r="AG1053" s="1">
        <v>38</v>
      </c>
      <c r="AH1053" s="1">
        <v>2498</v>
      </c>
      <c r="AI1053" s="11">
        <f t="shared" si="32"/>
        <v>6.8438356164383558</v>
      </c>
      <c r="AJ1053" s="1">
        <v>0</v>
      </c>
      <c r="AK1053" s="1">
        <v>0</v>
      </c>
      <c r="AL1053" s="1">
        <v>0</v>
      </c>
      <c r="AM1053" s="1">
        <v>1</v>
      </c>
      <c r="AN1053" s="1">
        <v>0</v>
      </c>
      <c r="AO1053" s="1">
        <v>1</v>
      </c>
      <c r="AP1053" s="1">
        <v>0</v>
      </c>
      <c r="AQ1053" s="1">
        <v>0</v>
      </c>
      <c r="AR1053" s="1">
        <v>0</v>
      </c>
      <c r="AS1053" s="1">
        <v>0</v>
      </c>
      <c r="AT1053" s="1">
        <v>8</v>
      </c>
      <c r="AU1053" s="1">
        <v>50</v>
      </c>
      <c r="AV1053" s="1">
        <v>33316</v>
      </c>
    </row>
    <row r="1054" spans="1:48" s="1" customFormat="1" x14ac:dyDescent="0.25">
      <c r="A1054" s="1" t="str" cm="1">
        <f t="array" ref="A1054">_xlfn.IFS(AG1054&gt;=70,"70 and Older",AND(AG1054&gt;=60,AG1054&lt;70),"60-69",AND(AG1054&gt;=50,AG1054&lt;60),"50-59",AND(AG1054&gt;=40,AG1054&lt;50),"40-49",AND(AG1054&gt;=30,AG1054&lt;40),"30-39",AND(AG1054&gt;=20,AG1054&lt;30),"20-29")</f>
        <v>50-59</v>
      </c>
      <c r="B1054" s="1" t="str" cm="1">
        <f t="array" ref="B1054">_xlfn.IFS(AO1054=1,$AO$1,AP1054=1,$AP$1,AQ1054=1,$AQ$1,AR1054=1,$AR$1,AS1054=1,$AS$1)</f>
        <v>Master</v>
      </c>
      <c r="C1054" s="1" t="str" cm="1">
        <f t="array" ref="C1054">_xlfn.IFS(AJ1054=1,$AJ$1,AK1054=1,$AK$1,AL1054=1,$AL$1,AM1054=1,$AM$1,AN1054=1,$AN$1)</f>
        <v>Married</v>
      </c>
      <c r="D1054" s="1">
        <v>0</v>
      </c>
      <c r="E1054" s="1">
        <v>1</v>
      </c>
      <c r="F1054" s="1" t="str" cm="1">
        <f t="array" ref="F1054">_xlfn.IFS(AV1054&lt;43783,"1.Low Income",AND(AV1054&gt;=43783,AV1054&lt;=64856),"2.Mid Income",AV1054&gt;64856,"3.High Income")</f>
        <v>2.Mid Income</v>
      </c>
      <c r="G1054" s="1" t="str" cm="1">
        <f t="array" ref="G1054">_xlfn.IFS(AU1054&lt;=30,"&lt;1 month",AND(AU1054&gt;30,AU1054&lt;=60),"1-2months",AU1054&gt;60,"2months +")</f>
        <v>2months +</v>
      </c>
      <c r="H1054" s="1" t="str" cm="1">
        <f t="array" ref="H1054">_xlfn.IFS(AT1054&lt;5,"&lt;5times",AND(AT1054&gt;=5,AT1054&lt;=10),"05-10times",AND(AT1054&gt;=11,AT1054&lt;=15),"11-15times",AT1054&gt;=16,"16times or more")</f>
        <v>05-10times</v>
      </c>
      <c r="I1054" s="1" t="s">
        <v>99</v>
      </c>
      <c r="J1054" s="1" t="str">
        <f t="shared" si="33"/>
        <v>6-7 years</v>
      </c>
      <c r="K1054" s="2">
        <v>178</v>
      </c>
      <c r="L1054" s="2">
        <v>3</v>
      </c>
      <c r="M1054" s="2">
        <v>85</v>
      </c>
      <c r="N1054" s="2">
        <v>71</v>
      </c>
      <c r="O1054" s="2">
        <v>66</v>
      </c>
      <c r="P1054" s="2">
        <v>58</v>
      </c>
      <c r="Q1054" s="8">
        <v>0</v>
      </c>
      <c r="R1054" s="8">
        <v>0</v>
      </c>
      <c r="S1054" s="8">
        <v>0</v>
      </c>
      <c r="T1054" s="8">
        <v>0</v>
      </c>
      <c r="U1054" s="8">
        <v>0</v>
      </c>
      <c r="V1054" s="8">
        <v>0</v>
      </c>
      <c r="W1054" s="6">
        <v>2</v>
      </c>
      <c r="X1054" s="6">
        <v>3</v>
      </c>
      <c r="Y1054" s="6">
        <v>3</v>
      </c>
      <c r="Z1054" s="6">
        <v>8</v>
      </c>
      <c r="AB1054" s="1">
        <v>120</v>
      </c>
      <c r="AC1054" s="1">
        <v>114</v>
      </c>
      <c r="AD1054" s="1">
        <v>0</v>
      </c>
      <c r="AE1054" s="1">
        <v>3</v>
      </c>
      <c r="AF1054" s="1">
        <v>11</v>
      </c>
      <c r="AG1054" s="1">
        <v>59</v>
      </c>
      <c r="AH1054" s="1">
        <v>2497</v>
      </c>
      <c r="AI1054" s="11">
        <f t="shared" si="32"/>
        <v>6.8410958904109593</v>
      </c>
      <c r="AJ1054" s="1">
        <v>0</v>
      </c>
      <c r="AK1054" s="1">
        <v>1</v>
      </c>
      <c r="AL1054" s="1">
        <v>0</v>
      </c>
      <c r="AM1054" s="1">
        <v>0</v>
      </c>
      <c r="AN1054" s="1">
        <v>0</v>
      </c>
      <c r="AO1054" s="1">
        <v>0</v>
      </c>
      <c r="AP1054" s="1">
        <v>0</v>
      </c>
      <c r="AQ1054" s="1">
        <v>0</v>
      </c>
      <c r="AR1054" s="1">
        <v>1</v>
      </c>
      <c r="AS1054" s="1">
        <v>0</v>
      </c>
      <c r="AT1054" s="1">
        <v>6</v>
      </c>
      <c r="AU1054" s="1">
        <v>84</v>
      </c>
      <c r="AV1054" s="1">
        <v>50616</v>
      </c>
    </row>
    <row r="1055" spans="1:48" s="1" customFormat="1" x14ac:dyDescent="0.25">
      <c r="A1055" s="1" t="str" cm="1">
        <f t="array" ref="A1055">_xlfn.IFS(AG1055&gt;=70,"70 and Older",AND(AG1055&gt;=60,AG1055&lt;70),"60-69",AND(AG1055&gt;=50,AG1055&lt;60),"50-59",AND(AG1055&gt;=40,AG1055&lt;50),"40-49",AND(AG1055&gt;=30,AG1055&lt;40),"30-39",AND(AG1055&gt;=20,AG1055&lt;30),"20-29")</f>
        <v>40-49</v>
      </c>
      <c r="B1055" s="1" t="str" cm="1">
        <f t="array" ref="B1055">_xlfn.IFS(AO1055=1,$AO$1,AP1055=1,$AP$1,AQ1055=1,$AQ$1,AR1055=1,$AR$1,AS1055=1,$AS$1)</f>
        <v>Graduation</v>
      </c>
      <c r="C1055" s="1" t="str" cm="1">
        <f t="array" ref="C1055">_xlfn.IFS(AJ1055=1,$AJ$1,AK1055=1,$AK$1,AL1055=1,$AL$1,AM1055=1,$AM$1,AN1055=1,$AN$1)</f>
        <v>Married</v>
      </c>
      <c r="D1055" s="1">
        <v>1</v>
      </c>
      <c r="E1055" s="1">
        <v>0</v>
      </c>
      <c r="F1055" s="1" t="str" cm="1">
        <f t="array" ref="F1055">_xlfn.IFS(AV1055&lt;43783,"1.Low Income",AND(AV1055&gt;=43783,AV1055&lt;=64856),"2.Mid Income",AV1055&gt;64856,"3.High Income")</f>
        <v>1.Low Income</v>
      </c>
      <c r="G1055" s="1" t="str" cm="1">
        <f t="array" ref="G1055">_xlfn.IFS(AU1055&lt;=30,"&lt;1 month",AND(AU1055&gt;30,AU1055&lt;=60),"1-2months",AU1055&gt;60,"2months +")</f>
        <v>2months +</v>
      </c>
      <c r="H1055" s="1" t="str" cm="1">
        <f t="array" ref="H1055">_xlfn.IFS(AT1055&lt;5,"&lt;5times",AND(AT1055&gt;=5,AT1055&lt;=10),"05-10times",AND(AT1055&gt;=11,AT1055&lt;=15),"11-15times",AT1055&gt;=16,"16times or more")</f>
        <v>05-10times</v>
      </c>
      <c r="I1055" s="1" t="s">
        <v>99</v>
      </c>
      <c r="J1055" s="1" t="str">
        <f t="shared" si="33"/>
        <v>6-7 years</v>
      </c>
      <c r="K1055" s="2">
        <v>15</v>
      </c>
      <c r="L1055" s="2">
        <v>2</v>
      </c>
      <c r="M1055" s="2">
        <v>10</v>
      </c>
      <c r="N1055" s="2">
        <v>0</v>
      </c>
      <c r="O1055" s="2">
        <v>1</v>
      </c>
      <c r="P1055" s="2">
        <v>4</v>
      </c>
      <c r="Q1055" s="8">
        <v>0</v>
      </c>
      <c r="R1055" s="8">
        <v>0</v>
      </c>
      <c r="S1055" s="8">
        <v>0</v>
      </c>
      <c r="T1055" s="8">
        <v>0</v>
      </c>
      <c r="U1055" s="8">
        <v>0</v>
      </c>
      <c r="V1055" s="8">
        <v>0</v>
      </c>
      <c r="W1055" s="6">
        <v>1</v>
      </c>
      <c r="X1055" s="6">
        <v>1</v>
      </c>
      <c r="Y1055" s="6">
        <v>0</v>
      </c>
      <c r="Z1055" s="6">
        <v>3</v>
      </c>
      <c r="AB1055" s="1">
        <v>349</v>
      </c>
      <c r="AC1055" s="1">
        <v>325</v>
      </c>
      <c r="AD1055" s="1">
        <v>0</v>
      </c>
      <c r="AE1055" s="1">
        <v>3</v>
      </c>
      <c r="AF1055" s="1">
        <v>11</v>
      </c>
      <c r="AG1055" s="1">
        <v>46</v>
      </c>
      <c r="AH1055" s="1">
        <v>2497</v>
      </c>
      <c r="AI1055" s="11">
        <f t="shared" si="32"/>
        <v>6.8410958904109593</v>
      </c>
      <c r="AJ1055" s="1">
        <v>0</v>
      </c>
      <c r="AK1055" s="1">
        <v>1</v>
      </c>
      <c r="AL1055" s="1">
        <v>0</v>
      </c>
      <c r="AM1055" s="1">
        <v>0</v>
      </c>
      <c r="AN1055" s="1">
        <v>0</v>
      </c>
      <c r="AO1055" s="1">
        <v>0</v>
      </c>
      <c r="AP1055" s="1">
        <v>0</v>
      </c>
      <c r="AQ1055" s="1">
        <v>1</v>
      </c>
      <c r="AR1055" s="1">
        <v>0</v>
      </c>
      <c r="AS1055" s="1">
        <v>0</v>
      </c>
      <c r="AT1055" s="1">
        <v>8</v>
      </c>
      <c r="AU1055" s="1">
        <v>69</v>
      </c>
      <c r="AV1055" s="1">
        <v>34026</v>
      </c>
    </row>
    <row r="1056" spans="1:48" s="1" customFormat="1" x14ac:dyDescent="0.25">
      <c r="A1056" s="1" t="str" cm="1">
        <f t="array" ref="A1056">_xlfn.IFS(AG1056&gt;=70,"70 and Older",AND(AG1056&gt;=60,AG1056&lt;70),"60-69",AND(AG1056&gt;=50,AG1056&lt;60),"50-59",AND(AG1056&gt;=40,AG1056&lt;50),"40-49",AND(AG1056&gt;=30,AG1056&lt;40),"30-39",AND(AG1056&gt;=20,AG1056&lt;30),"20-29")</f>
        <v>60-69</v>
      </c>
      <c r="B1056" s="1" t="str" cm="1">
        <f t="array" ref="B1056">_xlfn.IFS(AO1056=1,$AO$1,AP1056=1,$AP$1,AQ1056=1,$AQ$1,AR1056=1,$AR$1,AS1056=1,$AS$1)</f>
        <v>2nd Cycle</v>
      </c>
      <c r="C1056" s="1" t="str" cm="1">
        <f t="array" ref="C1056">_xlfn.IFS(AJ1056=1,$AJ$1,AK1056=1,$AK$1,AL1056=1,$AL$1,AM1056=1,$AM$1,AN1056=1,$AN$1)</f>
        <v>Married</v>
      </c>
      <c r="D1056" s="1">
        <v>0</v>
      </c>
      <c r="E1056" s="1">
        <v>0</v>
      </c>
      <c r="F1056" s="1" t="str" cm="1">
        <f t="array" ref="F1056">_xlfn.IFS(AV1056&lt;43783,"1.Low Income",AND(AV1056&gt;=43783,AV1056&lt;=64856),"2.Mid Income",AV1056&gt;64856,"3.High Income")</f>
        <v>2.Mid Income</v>
      </c>
      <c r="G1056" s="1" t="str" cm="1">
        <f t="array" ref="G1056">_xlfn.IFS(AU1056&lt;=30,"&lt;1 month",AND(AU1056&gt;30,AU1056&lt;=60),"1-2months",AU1056&gt;60,"2months +")</f>
        <v>2months +</v>
      </c>
      <c r="H1056" s="1" t="str" cm="1">
        <f t="array" ref="H1056">_xlfn.IFS(AT1056&lt;5,"&lt;5times",AND(AT1056&gt;=5,AT1056&lt;=10),"05-10times",AND(AT1056&gt;=11,AT1056&lt;=15),"11-15times",AT1056&gt;=16,"16times or more")</f>
        <v>05-10times</v>
      </c>
      <c r="I1056" s="1" t="s">
        <v>99</v>
      </c>
      <c r="J1056" s="1" t="str">
        <f t="shared" si="33"/>
        <v>6-7 years</v>
      </c>
      <c r="K1056" s="2">
        <v>889</v>
      </c>
      <c r="L1056" s="2">
        <v>55</v>
      </c>
      <c r="M1056" s="2">
        <v>685</v>
      </c>
      <c r="N1056" s="2">
        <v>168</v>
      </c>
      <c r="O1056" s="2">
        <v>92</v>
      </c>
      <c r="P1056" s="2">
        <v>129</v>
      </c>
      <c r="Q1056" s="8">
        <v>0</v>
      </c>
      <c r="R1056" s="8">
        <v>0</v>
      </c>
      <c r="S1056" s="8">
        <v>0</v>
      </c>
      <c r="T1056" s="8">
        <v>0</v>
      </c>
      <c r="U1056" s="8">
        <v>0</v>
      </c>
      <c r="V1056" s="8">
        <v>0</v>
      </c>
      <c r="W1056" s="6">
        <v>1</v>
      </c>
      <c r="X1056" s="6">
        <v>3</v>
      </c>
      <c r="Y1056" s="6">
        <v>2</v>
      </c>
      <c r="Z1056" s="6">
        <v>13</v>
      </c>
      <c r="AB1056" s="1">
        <v>1012</v>
      </c>
      <c r="AC1056" s="1">
        <v>958</v>
      </c>
      <c r="AD1056" s="1">
        <v>0</v>
      </c>
      <c r="AE1056" s="1">
        <v>3</v>
      </c>
      <c r="AF1056" s="1">
        <v>11</v>
      </c>
      <c r="AG1056" s="1">
        <v>60</v>
      </c>
      <c r="AH1056" s="1">
        <v>2496</v>
      </c>
      <c r="AI1056" s="11">
        <f t="shared" si="32"/>
        <v>6.838356164383562</v>
      </c>
      <c r="AJ1056" s="1">
        <v>0</v>
      </c>
      <c r="AK1056" s="1">
        <v>1</v>
      </c>
      <c r="AL1056" s="1">
        <v>0</v>
      </c>
      <c r="AM1056" s="1">
        <v>0</v>
      </c>
      <c r="AN1056" s="1">
        <v>0</v>
      </c>
      <c r="AO1056" s="1">
        <v>1</v>
      </c>
      <c r="AP1056" s="1">
        <v>0</v>
      </c>
      <c r="AQ1056" s="1">
        <v>0</v>
      </c>
      <c r="AR1056" s="1">
        <v>0</v>
      </c>
      <c r="AS1056" s="1">
        <v>0</v>
      </c>
      <c r="AT1056" s="1">
        <v>6</v>
      </c>
      <c r="AU1056" s="1">
        <v>70</v>
      </c>
      <c r="AV1056" s="1">
        <v>54998</v>
      </c>
    </row>
    <row r="1057" spans="1:48" s="1" customFormat="1" x14ac:dyDescent="0.25">
      <c r="A1057" s="1" t="str" cm="1">
        <f t="array" ref="A1057">_xlfn.IFS(AG1057&gt;=70,"70 and Older",AND(AG1057&gt;=60,AG1057&lt;70),"60-69",AND(AG1057&gt;=50,AG1057&lt;60),"50-59",AND(AG1057&gt;=40,AG1057&lt;50),"40-49",AND(AG1057&gt;=30,AG1057&lt;40),"30-39",AND(AG1057&gt;=20,AG1057&lt;30),"20-29")</f>
        <v>30-39</v>
      </c>
      <c r="B1057" s="1" t="str" cm="1">
        <f t="array" ref="B1057">_xlfn.IFS(AO1057=1,$AO$1,AP1057=1,$AP$1,AQ1057=1,$AQ$1,AR1057=1,$AR$1,AS1057=1,$AS$1)</f>
        <v>Graduation</v>
      </c>
      <c r="C1057" s="1" t="str" cm="1">
        <f t="array" ref="C1057">_xlfn.IFS(AJ1057=1,$AJ$1,AK1057=1,$AK$1,AL1057=1,$AL$1,AM1057=1,$AM$1,AN1057=1,$AN$1)</f>
        <v>Together</v>
      </c>
      <c r="D1057" s="1">
        <v>0</v>
      </c>
      <c r="E1057" s="1">
        <v>0</v>
      </c>
      <c r="F1057" s="1" t="str" cm="1">
        <f t="array" ref="F1057">_xlfn.IFS(AV1057&lt;43783,"1.Low Income",AND(AV1057&gt;=43783,AV1057&lt;=64856),"2.Mid Income",AV1057&gt;64856,"3.High Income")</f>
        <v>2.Mid Income</v>
      </c>
      <c r="G1057" s="1" t="str" cm="1">
        <f t="array" ref="G1057">_xlfn.IFS(AU1057&lt;=30,"&lt;1 month",AND(AU1057&gt;30,AU1057&lt;=60),"1-2months",AU1057&gt;60,"2months +")</f>
        <v>1-2months</v>
      </c>
      <c r="H1057" s="1" t="str" cm="1">
        <f t="array" ref="H1057">_xlfn.IFS(AT1057&lt;5,"&lt;5times",AND(AT1057&gt;=5,AT1057&lt;=10),"05-10times",AND(AT1057&gt;=11,AT1057&lt;=15),"11-15times",AT1057&gt;=16,"16times or more")</f>
        <v>05-10times</v>
      </c>
      <c r="I1057" s="1" t="s">
        <v>99</v>
      </c>
      <c r="J1057" s="1" t="str">
        <f t="shared" si="33"/>
        <v>6-7 years</v>
      </c>
      <c r="K1057" s="2">
        <v>910</v>
      </c>
      <c r="L1057" s="2">
        <v>111</v>
      </c>
      <c r="M1057" s="2">
        <v>724</v>
      </c>
      <c r="N1057" s="2">
        <v>49</v>
      </c>
      <c r="O1057" s="2">
        <v>74</v>
      </c>
      <c r="P1057" s="2">
        <v>55</v>
      </c>
      <c r="Q1057" s="8">
        <v>0</v>
      </c>
      <c r="R1057" s="8">
        <v>0</v>
      </c>
      <c r="S1057" s="8">
        <v>0</v>
      </c>
      <c r="T1057" s="8">
        <v>0</v>
      </c>
      <c r="U1057" s="8">
        <v>0</v>
      </c>
      <c r="V1057" s="8">
        <v>1</v>
      </c>
      <c r="W1057" s="6">
        <v>1</v>
      </c>
      <c r="X1057" s="6">
        <v>10</v>
      </c>
      <c r="Y1057" s="6">
        <v>2</v>
      </c>
      <c r="Z1057" s="6">
        <v>6</v>
      </c>
      <c r="AB1057" s="1">
        <v>2491</v>
      </c>
      <c r="AC1057" s="1">
        <v>2458</v>
      </c>
      <c r="AD1057" s="1">
        <v>3</v>
      </c>
      <c r="AE1057" s="1">
        <v>3</v>
      </c>
      <c r="AF1057" s="1">
        <v>11</v>
      </c>
      <c r="AG1057" s="1">
        <v>32</v>
      </c>
      <c r="AH1057" s="1">
        <v>2496</v>
      </c>
      <c r="AI1057" s="11">
        <f t="shared" si="32"/>
        <v>6.838356164383562</v>
      </c>
      <c r="AJ1057" s="1">
        <v>0</v>
      </c>
      <c r="AK1057" s="1">
        <v>0</v>
      </c>
      <c r="AL1057" s="1">
        <v>0</v>
      </c>
      <c r="AM1057" s="1">
        <v>1</v>
      </c>
      <c r="AN1057" s="1">
        <v>0</v>
      </c>
      <c r="AO1057" s="1">
        <v>0</v>
      </c>
      <c r="AP1057" s="1">
        <v>0</v>
      </c>
      <c r="AQ1057" s="1">
        <v>1</v>
      </c>
      <c r="AR1057" s="1">
        <v>0</v>
      </c>
      <c r="AS1057" s="1">
        <v>0</v>
      </c>
      <c r="AT1057" s="1">
        <v>6</v>
      </c>
      <c r="AU1057" s="1">
        <v>45</v>
      </c>
      <c r="AV1057" s="1">
        <v>50183</v>
      </c>
    </row>
    <row r="1058" spans="1:48" s="1" customFormat="1" x14ac:dyDescent="0.25">
      <c r="A1058" s="1" t="str" cm="1">
        <f t="array" ref="A1058">_xlfn.IFS(AG1058&gt;=70,"70 and Older",AND(AG1058&gt;=60,AG1058&lt;70),"60-69",AND(AG1058&gt;=50,AG1058&lt;60),"50-59",AND(AG1058&gt;=40,AG1058&lt;50),"40-49",AND(AG1058&gt;=30,AG1058&lt;40),"30-39",AND(AG1058&gt;=20,AG1058&lt;30),"20-29")</f>
        <v>50-59</v>
      </c>
      <c r="B1058" s="1" t="str" cm="1">
        <f t="array" ref="B1058">_xlfn.IFS(AO1058=1,$AO$1,AP1058=1,$AP$1,AQ1058=1,$AQ$1,AR1058=1,$AR$1,AS1058=1,$AS$1)</f>
        <v>PhD</v>
      </c>
      <c r="C1058" s="1" t="str" cm="1">
        <f t="array" ref="C1058">_xlfn.IFS(AJ1058=1,$AJ$1,AK1058=1,$AK$1,AL1058=1,$AL$1,AM1058=1,$AM$1,AN1058=1,$AN$1)</f>
        <v>Married</v>
      </c>
      <c r="D1058" s="1">
        <v>0</v>
      </c>
      <c r="E1058" s="1">
        <v>1</v>
      </c>
      <c r="F1058" s="1" t="str" cm="1">
        <f t="array" ref="F1058">_xlfn.IFS(AV1058&lt;43783,"1.Low Income",AND(AV1058&gt;=43783,AV1058&lt;=64856),"2.Mid Income",AV1058&gt;64856,"3.High Income")</f>
        <v>1.Low Income</v>
      </c>
      <c r="G1058" s="1" t="str" cm="1">
        <f t="array" ref="G1058">_xlfn.IFS(AU1058&lt;=30,"&lt;1 month",AND(AU1058&gt;30,AU1058&lt;=60),"1-2months",AU1058&gt;60,"2months +")</f>
        <v>&lt;1 month</v>
      </c>
      <c r="H1058" s="1" t="str" cm="1">
        <f t="array" ref="H1058">_xlfn.IFS(AT1058&lt;5,"&lt;5times",AND(AT1058&gt;=5,AT1058&lt;=10),"05-10times",AND(AT1058&gt;=11,AT1058&lt;=15),"11-15times",AT1058&gt;=16,"16times or more")</f>
        <v>05-10times</v>
      </c>
      <c r="I1058" s="1" t="s">
        <v>99</v>
      </c>
      <c r="J1058" s="1" t="str">
        <f t="shared" si="33"/>
        <v>6-7 years</v>
      </c>
      <c r="K1058" s="2">
        <v>544</v>
      </c>
      <c r="L1058" s="2">
        <v>13</v>
      </c>
      <c r="M1058" s="2">
        <v>85</v>
      </c>
      <c r="N1058" s="2">
        <v>8</v>
      </c>
      <c r="O1058" s="2">
        <v>6</v>
      </c>
      <c r="P1058" s="2">
        <v>29</v>
      </c>
      <c r="Q1058" s="8">
        <v>0</v>
      </c>
      <c r="R1058" s="8">
        <v>0</v>
      </c>
      <c r="S1058" s="8">
        <v>1</v>
      </c>
      <c r="T1058" s="8">
        <v>0</v>
      </c>
      <c r="U1058" s="8">
        <v>0</v>
      </c>
      <c r="V1058" s="8">
        <v>0</v>
      </c>
      <c r="W1058" s="6">
        <v>3</v>
      </c>
      <c r="X1058" s="6">
        <v>10</v>
      </c>
      <c r="Y1058" s="6">
        <v>4</v>
      </c>
      <c r="Z1058" s="6">
        <v>5</v>
      </c>
      <c r="AB1058" s="1">
        <v>39</v>
      </c>
      <c r="AC1058" s="1">
        <v>39</v>
      </c>
      <c r="AD1058" s="1">
        <v>0</v>
      </c>
      <c r="AE1058" s="1">
        <v>3</v>
      </c>
      <c r="AF1058" s="1">
        <v>11</v>
      </c>
      <c r="AG1058" s="1">
        <v>57</v>
      </c>
      <c r="AH1058" s="1">
        <v>2496</v>
      </c>
      <c r="AI1058" s="11">
        <f t="shared" si="32"/>
        <v>6.838356164383562</v>
      </c>
      <c r="AJ1058" s="1">
        <v>0</v>
      </c>
      <c r="AK1058" s="1">
        <v>1</v>
      </c>
      <c r="AL1058" s="1">
        <v>0</v>
      </c>
      <c r="AM1058" s="1">
        <v>0</v>
      </c>
      <c r="AN1058" s="1">
        <v>0</v>
      </c>
      <c r="AO1058" s="1">
        <v>0</v>
      </c>
      <c r="AP1058" s="1">
        <v>0</v>
      </c>
      <c r="AQ1058" s="1">
        <v>0</v>
      </c>
      <c r="AR1058" s="1">
        <v>0</v>
      </c>
      <c r="AS1058" s="1">
        <v>1</v>
      </c>
      <c r="AT1058" s="1">
        <v>8</v>
      </c>
      <c r="AU1058" s="1">
        <v>16</v>
      </c>
      <c r="AV1058" s="1">
        <v>29791</v>
      </c>
    </row>
    <row r="1059" spans="1:48" s="1" customFormat="1" x14ac:dyDescent="0.25">
      <c r="A1059" s="1" t="str" cm="1">
        <f t="array" ref="A1059">_xlfn.IFS(AG1059&gt;=70,"70 and Older",AND(AG1059&gt;=60,AG1059&lt;70),"60-69",AND(AG1059&gt;=50,AG1059&lt;60),"50-59",AND(AG1059&gt;=40,AG1059&lt;50),"40-49",AND(AG1059&gt;=30,AG1059&lt;40),"30-39",AND(AG1059&gt;=20,AG1059&lt;30),"20-29")</f>
        <v>50-59</v>
      </c>
      <c r="B1059" s="1" t="str" cm="1">
        <f t="array" ref="B1059">_xlfn.IFS(AO1059=1,$AO$1,AP1059=1,$AP$1,AQ1059=1,$AQ$1,AR1059=1,$AR$1,AS1059=1,$AS$1)</f>
        <v>PhD</v>
      </c>
      <c r="C1059" s="1" t="str" cm="1">
        <f t="array" ref="C1059">_xlfn.IFS(AJ1059=1,$AJ$1,AK1059=1,$AK$1,AL1059=1,$AL$1,AM1059=1,$AM$1,AN1059=1,$AN$1)</f>
        <v>Divorced</v>
      </c>
      <c r="D1059" s="1">
        <v>1</v>
      </c>
      <c r="E1059" s="1">
        <v>0</v>
      </c>
      <c r="F1059" s="1" t="str" cm="1">
        <f t="array" ref="F1059">_xlfn.IFS(AV1059&lt;43783,"1.Low Income",AND(AV1059&gt;=43783,AV1059&lt;=64856),"2.Mid Income",AV1059&gt;64856,"3.High Income")</f>
        <v>2.Mid Income</v>
      </c>
      <c r="G1059" s="1" t="str" cm="1">
        <f t="array" ref="G1059">_xlfn.IFS(AU1059&lt;=30,"&lt;1 month",AND(AU1059&gt;30,AU1059&lt;=60),"1-2months",AU1059&gt;60,"2months +")</f>
        <v>&lt;1 month</v>
      </c>
      <c r="H1059" s="1" t="str" cm="1">
        <f t="array" ref="H1059">_xlfn.IFS(AT1059&lt;5,"&lt;5times",AND(AT1059&gt;=5,AT1059&lt;=10),"05-10times",AND(AT1059&gt;=11,AT1059&lt;=15),"11-15times",AT1059&gt;=16,"16times or more")</f>
        <v>05-10times</v>
      </c>
      <c r="I1059" s="1" t="s">
        <v>99</v>
      </c>
      <c r="J1059" s="1" t="str">
        <f t="shared" si="33"/>
        <v>6-7 years</v>
      </c>
      <c r="K1059" s="2">
        <v>12</v>
      </c>
      <c r="L1059" s="2">
        <v>6</v>
      </c>
      <c r="M1059" s="2">
        <v>2</v>
      </c>
      <c r="N1059" s="2">
        <v>11</v>
      </c>
      <c r="O1059" s="2">
        <v>2</v>
      </c>
      <c r="P1059" s="2">
        <v>16</v>
      </c>
      <c r="Q1059" s="8">
        <v>0</v>
      </c>
      <c r="R1059" s="8">
        <v>0</v>
      </c>
      <c r="S1059" s="8">
        <v>0</v>
      </c>
      <c r="T1059" s="8">
        <v>0</v>
      </c>
      <c r="U1059" s="8">
        <v>0</v>
      </c>
      <c r="V1059" s="8">
        <v>0</v>
      </c>
      <c r="W1059" s="6">
        <v>1</v>
      </c>
      <c r="X1059" s="6">
        <v>1</v>
      </c>
      <c r="Y1059" s="6">
        <v>0</v>
      </c>
      <c r="Z1059" s="6">
        <v>3</v>
      </c>
      <c r="AB1059" s="1">
        <v>34</v>
      </c>
      <c r="AC1059" s="1">
        <v>30</v>
      </c>
      <c r="AD1059" s="1">
        <v>0</v>
      </c>
      <c r="AE1059" s="1">
        <v>3</v>
      </c>
      <c r="AF1059" s="1">
        <v>11</v>
      </c>
      <c r="AG1059" s="1">
        <v>55</v>
      </c>
      <c r="AH1059" s="1">
        <v>2495</v>
      </c>
      <c r="AI1059" s="11">
        <f t="shared" si="32"/>
        <v>6.8356164383561646</v>
      </c>
      <c r="AJ1059" s="1">
        <v>1</v>
      </c>
      <c r="AK1059" s="1">
        <v>0</v>
      </c>
      <c r="AL1059" s="1">
        <v>0</v>
      </c>
      <c r="AM1059" s="1">
        <v>0</v>
      </c>
      <c r="AN1059" s="1">
        <v>0</v>
      </c>
      <c r="AO1059" s="1">
        <v>0</v>
      </c>
      <c r="AP1059" s="1">
        <v>0</v>
      </c>
      <c r="AQ1059" s="1">
        <v>0</v>
      </c>
      <c r="AR1059" s="1">
        <v>0</v>
      </c>
      <c r="AS1059" s="1">
        <v>1</v>
      </c>
      <c r="AT1059" s="1">
        <v>7</v>
      </c>
      <c r="AU1059" s="1">
        <v>20</v>
      </c>
      <c r="AV1059" s="1">
        <v>44551</v>
      </c>
    </row>
    <row r="1060" spans="1:48" s="1" customFormat="1" x14ac:dyDescent="0.25">
      <c r="A1060" s="1" t="str" cm="1">
        <f t="array" ref="A1060">_xlfn.IFS(AG1060&gt;=70,"70 and Older",AND(AG1060&gt;=60,AG1060&lt;70),"60-69",AND(AG1060&gt;=50,AG1060&lt;60),"50-59",AND(AG1060&gt;=40,AG1060&lt;50),"40-49",AND(AG1060&gt;=30,AG1060&lt;40),"30-39",AND(AG1060&gt;=20,AG1060&lt;30),"20-29")</f>
        <v>70 and Older</v>
      </c>
      <c r="B1060" s="1" t="str" cm="1">
        <f t="array" ref="B1060">_xlfn.IFS(AO1060=1,$AO$1,AP1060=1,$AP$1,AQ1060=1,$AQ$1,AR1060=1,$AR$1,AS1060=1,$AS$1)</f>
        <v>Graduation</v>
      </c>
      <c r="C1060" s="1" t="str" cm="1">
        <f t="array" ref="C1060">_xlfn.IFS(AJ1060=1,$AJ$1,AK1060=1,$AK$1,AL1060=1,$AL$1,AM1060=1,$AM$1,AN1060=1,$AN$1)</f>
        <v>Single</v>
      </c>
      <c r="D1060" s="1">
        <v>0</v>
      </c>
      <c r="E1060" s="1">
        <v>0</v>
      </c>
      <c r="F1060" s="1" t="str" cm="1">
        <f t="array" ref="F1060">_xlfn.IFS(AV1060&lt;43783,"1.Low Income",AND(AV1060&gt;=43783,AV1060&lt;=64856),"2.Mid Income",AV1060&gt;64856,"3.High Income")</f>
        <v>2.Mid Income</v>
      </c>
      <c r="G1060" s="1" t="str" cm="1">
        <f t="array" ref="G1060">_xlfn.IFS(AU1060&lt;=30,"&lt;1 month",AND(AU1060&gt;30,AU1060&lt;=60),"1-2months",AU1060&gt;60,"2months +")</f>
        <v>1-2months</v>
      </c>
      <c r="H1060" s="1" t="str" cm="1">
        <f t="array" ref="H1060">_xlfn.IFS(AT1060&lt;5,"&lt;5times",AND(AT1060&gt;=5,AT1060&lt;=10),"05-10times",AND(AT1060&gt;=11,AT1060&lt;=15),"11-15times",AT1060&gt;=16,"16times or more")</f>
        <v>05-10times</v>
      </c>
      <c r="I1060" s="1" t="s">
        <v>99</v>
      </c>
      <c r="J1060" s="1" t="str">
        <f t="shared" si="33"/>
        <v>6-7 years</v>
      </c>
      <c r="K1060" s="2">
        <v>982</v>
      </c>
      <c r="L1060" s="2">
        <v>17</v>
      </c>
      <c r="M1060" s="2">
        <v>672</v>
      </c>
      <c r="N1060" s="2">
        <v>23</v>
      </c>
      <c r="O1060" s="2">
        <v>34</v>
      </c>
      <c r="P1060" s="2">
        <v>51</v>
      </c>
      <c r="Q1060" s="8">
        <v>0</v>
      </c>
      <c r="R1060" s="8">
        <v>0</v>
      </c>
      <c r="S1060" s="8">
        <v>0</v>
      </c>
      <c r="T1060" s="8">
        <v>0</v>
      </c>
      <c r="U1060" s="8">
        <v>1</v>
      </c>
      <c r="V1060" s="8">
        <v>1</v>
      </c>
      <c r="W1060" s="6">
        <v>1</v>
      </c>
      <c r="X1060" s="6">
        <v>6</v>
      </c>
      <c r="Y1060" s="6">
        <v>2</v>
      </c>
      <c r="Z1060" s="6">
        <v>8</v>
      </c>
      <c r="AB1060" s="1">
        <v>1331</v>
      </c>
      <c r="AC1060" s="1">
        <v>1238</v>
      </c>
      <c r="AD1060" s="1">
        <v>0</v>
      </c>
      <c r="AE1060" s="1">
        <v>3</v>
      </c>
      <c r="AF1060" s="1">
        <v>11</v>
      </c>
      <c r="AG1060" s="1">
        <v>72</v>
      </c>
      <c r="AH1060" s="1">
        <v>2494</v>
      </c>
      <c r="AI1060" s="11">
        <f t="shared" si="32"/>
        <v>6.8328767123287673</v>
      </c>
      <c r="AJ1060" s="1">
        <v>0</v>
      </c>
      <c r="AK1060" s="1">
        <v>0</v>
      </c>
      <c r="AL1060" s="1">
        <v>1</v>
      </c>
      <c r="AM1060" s="1">
        <v>0</v>
      </c>
      <c r="AN1060" s="1">
        <v>0</v>
      </c>
      <c r="AO1060" s="1">
        <v>0</v>
      </c>
      <c r="AP1060" s="1">
        <v>0</v>
      </c>
      <c r="AQ1060" s="1">
        <v>1</v>
      </c>
      <c r="AR1060" s="1">
        <v>0</v>
      </c>
      <c r="AS1060" s="1">
        <v>0</v>
      </c>
      <c r="AT1060" s="1">
        <v>6</v>
      </c>
      <c r="AU1060" s="1">
        <v>57</v>
      </c>
      <c r="AV1060" s="1">
        <v>53367</v>
      </c>
    </row>
    <row r="1061" spans="1:48" s="1" customFormat="1" x14ac:dyDescent="0.25">
      <c r="A1061" s="1" t="str" cm="1">
        <f t="array" ref="A1061">_xlfn.IFS(AG1061&gt;=70,"70 and Older",AND(AG1061&gt;=60,AG1061&lt;70),"60-69",AND(AG1061&gt;=50,AG1061&lt;60),"50-59",AND(AG1061&gt;=40,AG1061&lt;50),"40-49",AND(AG1061&gt;=30,AG1061&lt;40),"30-39",AND(AG1061&gt;=20,AG1061&lt;30),"20-29")</f>
        <v>60-69</v>
      </c>
      <c r="B1061" s="1" t="str" cm="1">
        <f t="array" ref="B1061">_xlfn.IFS(AO1061=1,$AO$1,AP1061=1,$AP$1,AQ1061=1,$AQ$1,AR1061=1,$AR$1,AS1061=1,$AS$1)</f>
        <v>Graduation</v>
      </c>
      <c r="C1061" s="1" t="str" cm="1">
        <f t="array" ref="C1061">_xlfn.IFS(AJ1061=1,$AJ$1,AK1061=1,$AK$1,AL1061=1,$AL$1,AM1061=1,$AM$1,AN1061=1,$AN$1)</f>
        <v>Married</v>
      </c>
      <c r="D1061" s="1">
        <v>0</v>
      </c>
      <c r="E1061" s="1">
        <v>0</v>
      </c>
      <c r="F1061" s="1" t="str" cm="1">
        <f t="array" ref="F1061">_xlfn.IFS(AV1061&lt;43783,"1.Low Income",AND(AV1061&gt;=43783,AV1061&lt;=64856),"2.Mid Income",AV1061&gt;64856,"3.High Income")</f>
        <v>2.Mid Income</v>
      </c>
      <c r="G1061" s="1" t="str" cm="1">
        <f t="array" ref="G1061">_xlfn.IFS(AU1061&lt;=30,"&lt;1 month",AND(AU1061&gt;30,AU1061&lt;=60),"1-2months",AU1061&gt;60,"2months +")</f>
        <v>&lt;1 month</v>
      </c>
      <c r="H1061" s="1" t="str" cm="1">
        <f t="array" ref="H1061">_xlfn.IFS(AT1061&lt;5,"&lt;5times",AND(AT1061&gt;=5,AT1061&lt;=10),"05-10times",AND(AT1061&gt;=11,AT1061&lt;=15),"11-15times",AT1061&gt;=16,"16times or more")</f>
        <v>05-10times</v>
      </c>
      <c r="I1061" s="1" t="s">
        <v>99</v>
      </c>
      <c r="J1061" s="1" t="str">
        <f t="shared" si="33"/>
        <v>6-7 years</v>
      </c>
      <c r="K1061" s="2">
        <v>635</v>
      </c>
      <c r="L1061" s="2">
        <v>114</v>
      </c>
      <c r="M1061" s="2">
        <v>254</v>
      </c>
      <c r="N1061" s="2">
        <v>132</v>
      </c>
      <c r="O1061" s="2">
        <v>152</v>
      </c>
      <c r="P1061" s="2">
        <v>76</v>
      </c>
      <c r="Q1061" s="8">
        <v>0</v>
      </c>
      <c r="R1061" s="8">
        <v>0</v>
      </c>
      <c r="S1061" s="8">
        <v>0</v>
      </c>
      <c r="T1061" s="8">
        <v>0</v>
      </c>
      <c r="U1061" s="8">
        <v>1</v>
      </c>
      <c r="V1061" s="8">
        <v>0</v>
      </c>
      <c r="W1061" s="6">
        <v>1</v>
      </c>
      <c r="X1061" s="6">
        <v>6</v>
      </c>
      <c r="Y1061" s="6">
        <v>6</v>
      </c>
      <c r="Z1061" s="6">
        <v>7</v>
      </c>
      <c r="AB1061" s="1">
        <v>965</v>
      </c>
      <c r="AC1061" s="1">
        <v>717</v>
      </c>
      <c r="AD1061" s="1">
        <v>0</v>
      </c>
      <c r="AE1061" s="1">
        <v>3</v>
      </c>
      <c r="AF1061" s="1">
        <v>11</v>
      </c>
      <c r="AG1061" s="1">
        <v>69</v>
      </c>
      <c r="AH1061" s="1">
        <v>2494</v>
      </c>
      <c r="AI1061" s="11">
        <f t="shared" si="32"/>
        <v>6.8328767123287673</v>
      </c>
      <c r="AJ1061" s="1">
        <v>0</v>
      </c>
      <c r="AK1061" s="1">
        <v>1</v>
      </c>
      <c r="AL1061" s="1">
        <v>0</v>
      </c>
      <c r="AM1061" s="1">
        <v>0</v>
      </c>
      <c r="AN1061" s="1">
        <v>0</v>
      </c>
      <c r="AO1061" s="1">
        <v>0</v>
      </c>
      <c r="AP1061" s="1">
        <v>0</v>
      </c>
      <c r="AQ1061" s="1">
        <v>1</v>
      </c>
      <c r="AR1061" s="1">
        <v>0</v>
      </c>
      <c r="AS1061" s="1">
        <v>0</v>
      </c>
      <c r="AT1061" s="1">
        <v>6</v>
      </c>
      <c r="AU1061" s="1">
        <v>24</v>
      </c>
      <c r="AV1061" s="1">
        <v>48985</v>
      </c>
    </row>
    <row r="1062" spans="1:48" s="1" customFormat="1" x14ac:dyDescent="0.25">
      <c r="A1062" s="1" t="str" cm="1">
        <f t="array" ref="A1062">_xlfn.IFS(AG1062&gt;=70,"70 and Older",AND(AG1062&gt;=60,AG1062&lt;70),"60-69",AND(AG1062&gt;=50,AG1062&lt;60),"50-59",AND(AG1062&gt;=40,AG1062&lt;50),"40-49",AND(AG1062&gt;=30,AG1062&lt;40),"30-39",AND(AG1062&gt;=20,AG1062&lt;30),"20-29")</f>
        <v>50-59</v>
      </c>
      <c r="B1062" s="1" t="str" cm="1">
        <f t="array" ref="B1062">_xlfn.IFS(AO1062=1,$AO$1,AP1062=1,$AP$1,AQ1062=1,$AQ$1,AR1062=1,$AR$1,AS1062=1,$AS$1)</f>
        <v>PhD</v>
      </c>
      <c r="C1062" s="1" t="str" cm="1">
        <f t="array" ref="C1062">_xlfn.IFS(AJ1062=1,$AJ$1,AK1062=1,$AK$1,AL1062=1,$AL$1,AM1062=1,$AM$1,AN1062=1,$AN$1)</f>
        <v>Married</v>
      </c>
      <c r="D1062" s="1">
        <v>0</v>
      </c>
      <c r="E1062" s="1">
        <v>0</v>
      </c>
      <c r="F1062" s="1" t="str" cm="1">
        <f t="array" ref="F1062">_xlfn.IFS(AV1062&lt;43783,"1.Low Income",AND(AV1062&gt;=43783,AV1062&lt;=64856),"2.Mid Income",AV1062&gt;64856,"3.High Income")</f>
        <v>1.Low Income</v>
      </c>
      <c r="G1062" s="1" t="str" cm="1">
        <f t="array" ref="G1062">_xlfn.IFS(AU1062&lt;=30,"&lt;1 month",AND(AU1062&gt;30,AU1062&lt;=60),"1-2months",AU1062&gt;60,"2months +")</f>
        <v>2months +</v>
      </c>
      <c r="H1062" s="1" t="str" cm="1">
        <f t="array" ref="H1062">_xlfn.IFS(AT1062&lt;5,"&lt;5times",AND(AT1062&gt;=5,AT1062&lt;=10),"05-10times",AND(AT1062&gt;=11,AT1062&lt;=15),"11-15times",AT1062&gt;=16,"16times or more")</f>
        <v>05-10times</v>
      </c>
      <c r="I1062" s="1" t="s">
        <v>99</v>
      </c>
      <c r="J1062" s="1" t="str">
        <f t="shared" si="33"/>
        <v>6-7 years</v>
      </c>
      <c r="K1062" s="2">
        <v>908</v>
      </c>
      <c r="L1062" s="2">
        <v>48</v>
      </c>
      <c r="M1062" s="2">
        <v>217</v>
      </c>
      <c r="N1062" s="2">
        <v>32</v>
      </c>
      <c r="O1062" s="2">
        <v>12</v>
      </c>
      <c r="P1062" s="2">
        <v>24</v>
      </c>
      <c r="Q1062" s="8">
        <v>0</v>
      </c>
      <c r="R1062" s="8">
        <v>0</v>
      </c>
      <c r="S1062" s="8">
        <v>0</v>
      </c>
      <c r="T1062" s="8">
        <v>1</v>
      </c>
      <c r="U1062" s="8">
        <v>0</v>
      </c>
      <c r="V1062" s="8">
        <v>0</v>
      </c>
      <c r="W1062" s="6">
        <v>1</v>
      </c>
      <c r="X1062" s="6">
        <v>2</v>
      </c>
      <c r="Y1062" s="6">
        <v>3</v>
      </c>
      <c r="Z1062" s="6">
        <v>13</v>
      </c>
      <c r="AB1062" s="1">
        <v>1038</v>
      </c>
      <c r="AC1062" s="1">
        <v>1028</v>
      </c>
      <c r="AD1062" s="1">
        <v>0</v>
      </c>
      <c r="AE1062" s="1">
        <v>3</v>
      </c>
      <c r="AF1062" s="1">
        <v>11</v>
      </c>
      <c r="AG1062" s="1">
        <v>56</v>
      </c>
      <c r="AH1062" s="1">
        <v>2494</v>
      </c>
      <c r="AI1062" s="11">
        <f t="shared" si="32"/>
        <v>6.8328767123287673</v>
      </c>
      <c r="AJ1062" s="1">
        <v>0</v>
      </c>
      <c r="AK1062" s="1">
        <v>1</v>
      </c>
      <c r="AL1062" s="1">
        <v>0</v>
      </c>
      <c r="AM1062" s="1">
        <v>0</v>
      </c>
      <c r="AN1062" s="1">
        <v>0</v>
      </c>
      <c r="AO1062" s="1">
        <v>0</v>
      </c>
      <c r="AP1062" s="1">
        <v>0</v>
      </c>
      <c r="AQ1062" s="1">
        <v>0</v>
      </c>
      <c r="AR1062" s="1">
        <v>0</v>
      </c>
      <c r="AS1062" s="1">
        <v>1</v>
      </c>
      <c r="AT1062" s="1">
        <v>7</v>
      </c>
      <c r="AU1062" s="1">
        <v>77</v>
      </c>
      <c r="AV1062" s="1">
        <v>38620</v>
      </c>
    </row>
    <row r="1063" spans="1:48" s="1" customFormat="1" x14ac:dyDescent="0.25">
      <c r="A1063" s="1" t="str" cm="1">
        <f t="array" ref="A1063">_xlfn.IFS(AG1063&gt;=70,"70 and Older",AND(AG1063&gt;=60,AG1063&lt;70),"60-69",AND(AG1063&gt;=50,AG1063&lt;60),"50-59",AND(AG1063&gt;=40,AG1063&lt;50),"40-49",AND(AG1063&gt;=30,AG1063&lt;40),"30-39",AND(AG1063&gt;=20,AG1063&lt;30),"20-29")</f>
        <v>40-49</v>
      </c>
      <c r="B1063" s="1" t="str" cm="1">
        <f t="array" ref="B1063">_xlfn.IFS(AO1063=1,$AO$1,AP1063=1,$AP$1,AQ1063=1,$AQ$1,AR1063=1,$AR$1,AS1063=1,$AS$1)</f>
        <v>Graduation</v>
      </c>
      <c r="C1063" s="1" t="str" cm="1">
        <f t="array" ref="C1063">_xlfn.IFS(AJ1063=1,$AJ$1,AK1063=1,$AK$1,AL1063=1,$AL$1,AM1063=1,$AM$1,AN1063=1,$AN$1)</f>
        <v>Married</v>
      </c>
      <c r="D1063" s="1">
        <v>1</v>
      </c>
      <c r="E1063" s="1">
        <v>1</v>
      </c>
      <c r="F1063" s="1" t="str" cm="1">
        <f t="array" ref="F1063">_xlfn.IFS(AV1063&lt;43783,"1.Low Income",AND(AV1063&gt;=43783,AV1063&lt;=64856),"2.Mid Income",AV1063&gt;64856,"3.High Income")</f>
        <v>1.Low Income</v>
      </c>
      <c r="G1063" s="1" t="str" cm="1">
        <f t="array" ref="G1063">_xlfn.IFS(AU1063&lt;=30,"&lt;1 month",AND(AU1063&gt;30,AU1063&lt;=60),"1-2months",AU1063&gt;60,"2months +")</f>
        <v>2months +</v>
      </c>
      <c r="H1063" s="1" t="str" cm="1">
        <f t="array" ref="H1063">_xlfn.IFS(AT1063&lt;5,"&lt;5times",AND(AT1063&gt;=5,AT1063&lt;=10),"05-10times",AND(AT1063&gt;=11,AT1063&lt;=15),"11-15times",AT1063&gt;=16,"16times or more")</f>
        <v>05-10times</v>
      </c>
      <c r="I1063" s="1" t="s">
        <v>99</v>
      </c>
      <c r="J1063" s="1" t="str">
        <f t="shared" si="33"/>
        <v>6-7 years</v>
      </c>
      <c r="K1063" s="2">
        <v>4</v>
      </c>
      <c r="L1063" s="2">
        <v>2</v>
      </c>
      <c r="M1063" s="2">
        <v>5</v>
      </c>
      <c r="N1063" s="2">
        <v>0</v>
      </c>
      <c r="O1063" s="2">
        <v>0</v>
      </c>
      <c r="P1063" s="2">
        <v>5</v>
      </c>
      <c r="Q1063" s="8">
        <v>0</v>
      </c>
      <c r="R1063" s="8">
        <v>0</v>
      </c>
      <c r="S1063" s="8">
        <v>0</v>
      </c>
      <c r="T1063" s="8">
        <v>0</v>
      </c>
      <c r="U1063" s="8">
        <v>0</v>
      </c>
      <c r="V1063" s="8">
        <v>0</v>
      </c>
      <c r="W1063" s="6">
        <v>1</v>
      </c>
      <c r="X1063" s="6">
        <v>1</v>
      </c>
      <c r="Y1063" s="6">
        <v>0</v>
      </c>
      <c r="Z1063" s="6">
        <v>2</v>
      </c>
      <c r="AB1063" s="1">
        <v>75</v>
      </c>
      <c r="AC1063" s="1">
        <v>48</v>
      </c>
      <c r="AD1063" s="1">
        <v>0</v>
      </c>
      <c r="AE1063" s="1">
        <v>3</v>
      </c>
      <c r="AF1063" s="1">
        <v>11</v>
      </c>
      <c r="AG1063" s="1">
        <v>48</v>
      </c>
      <c r="AH1063" s="1">
        <v>2494</v>
      </c>
      <c r="AI1063" s="11">
        <f t="shared" si="32"/>
        <v>6.8328767123287673</v>
      </c>
      <c r="AJ1063" s="1">
        <v>0</v>
      </c>
      <c r="AK1063" s="1">
        <v>1</v>
      </c>
      <c r="AL1063" s="1">
        <v>0</v>
      </c>
      <c r="AM1063" s="1">
        <v>0</v>
      </c>
      <c r="AN1063" s="1">
        <v>0</v>
      </c>
      <c r="AO1063" s="1">
        <v>0</v>
      </c>
      <c r="AP1063" s="1">
        <v>0</v>
      </c>
      <c r="AQ1063" s="1">
        <v>1</v>
      </c>
      <c r="AR1063" s="1">
        <v>0</v>
      </c>
      <c r="AS1063" s="1">
        <v>0</v>
      </c>
      <c r="AT1063" s="1">
        <v>7</v>
      </c>
      <c r="AU1063" s="1">
        <v>86</v>
      </c>
      <c r="AV1063" s="1">
        <v>37292</v>
      </c>
    </row>
    <row r="1064" spans="1:48" s="1" customFormat="1" x14ac:dyDescent="0.25">
      <c r="A1064" s="1" t="str" cm="1">
        <f t="array" ref="A1064">_xlfn.IFS(AG1064&gt;=70,"70 and Older",AND(AG1064&gt;=60,AG1064&lt;70),"60-69",AND(AG1064&gt;=50,AG1064&lt;60),"50-59",AND(AG1064&gt;=40,AG1064&lt;50),"40-49",AND(AG1064&gt;=30,AG1064&lt;40),"30-39",AND(AG1064&gt;=20,AG1064&lt;30),"20-29")</f>
        <v>40-49</v>
      </c>
      <c r="B1064" s="1" t="str" cm="1">
        <f t="array" ref="B1064">_xlfn.IFS(AO1064=1,$AO$1,AP1064=1,$AP$1,AQ1064=1,$AQ$1,AR1064=1,$AR$1,AS1064=1,$AS$1)</f>
        <v>Graduation</v>
      </c>
      <c r="C1064" s="1" t="str" cm="1">
        <f t="array" ref="C1064">_xlfn.IFS(AJ1064=1,$AJ$1,AK1064=1,$AK$1,AL1064=1,$AL$1,AM1064=1,$AM$1,AN1064=1,$AN$1)</f>
        <v>Married</v>
      </c>
      <c r="D1064" s="1">
        <v>0</v>
      </c>
      <c r="E1064" s="1">
        <v>1</v>
      </c>
      <c r="F1064" s="1" t="str" cm="1">
        <f t="array" ref="F1064">_xlfn.IFS(AV1064&lt;43783,"1.Low Income",AND(AV1064&gt;=43783,AV1064&lt;=64856),"2.Mid Income",AV1064&gt;64856,"3.High Income")</f>
        <v>1.Low Income</v>
      </c>
      <c r="G1064" s="1" t="str" cm="1">
        <f t="array" ref="G1064">_xlfn.IFS(AU1064&lt;=30,"&lt;1 month",AND(AU1064&gt;30,AU1064&lt;=60),"1-2months",AU1064&gt;60,"2months +")</f>
        <v>2months +</v>
      </c>
      <c r="H1064" s="1" t="str" cm="1">
        <f t="array" ref="H1064">_xlfn.IFS(AT1064&lt;5,"&lt;5times",AND(AT1064&gt;=5,AT1064&lt;=10),"05-10times",AND(AT1064&gt;=11,AT1064&lt;=15),"11-15times",AT1064&gt;=16,"16times or more")</f>
        <v>05-10times</v>
      </c>
      <c r="I1064" s="1" t="s">
        <v>99</v>
      </c>
      <c r="J1064" s="1" t="str">
        <f t="shared" si="33"/>
        <v>6-7 years</v>
      </c>
      <c r="K1064" s="2">
        <v>204</v>
      </c>
      <c r="L1064" s="2">
        <v>5</v>
      </c>
      <c r="M1064" s="2">
        <v>39</v>
      </c>
      <c r="N1064" s="2">
        <v>17</v>
      </c>
      <c r="O1064" s="2">
        <v>0</v>
      </c>
      <c r="P1064" s="2">
        <v>89</v>
      </c>
      <c r="Q1064" s="8">
        <v>0</v>
      </c>
      <c r="R1064" s="8">
        <v>0</v>
      </c>
      <c r="S1064" s="8">
        <v>0</v>
      </c>
      <c r="T1064" s="8">
        <v>0</v>
      </c>
      <c r="U1064" s="8">
        <v>0</v>
      </c>
      <c r="V1064" s="8">
        <v>1</v>
      </c>
      <c r="W1064" s="6">
        <v>3</v>
      </c>
      <c r="X1064" s="6">
        <v>5</v>
      </c>
      <c r="Y1064" s="6">
        <v>2</v>
      </c>
      <c r="Z1064" s="6">
        <v>4</v>
      </c>
      <c r="AB1064" s="1">
        <v>75</v>
      </c>
      <c r="AC1064" s="1">
        <v>48</v>
      </c>
      <c r="AD1064" s="1">
        <v>0</v>
      </c>
      <c r="AE1064" s="1">
        <v>3</v>
      </c>
      <c r="AF1064" s="1">
        <v>11</v>
      </c>
      <c r="AG1064" s="1">
        <v>48</v>
      </c>
      <c r="AH1064" s="1">
        <v>2494</v>
      </c>
      <c r="AI1064" s="11">
        <f t="shared" si="32"/>
        <v>6.8328767123287673</v>
      </c>
      <c r="AJ1064" s="1">
        <v>0</v>
      </c>
      <c r="AK1064" s="1">
        <v>1</v>
      </c>
      <c r="AL1064" s="1">
        <v>0</v>
      </c>
      <c r="AM1064" s="1">
        <v>0</v>
      </c>
      <c r="AN1064" s="1">
        <v>0</v>
      </c>
      <c r="AO1064" s="1">
        <v>0</v>
      </c>
      <c r="AP1064" s="1">
        <v>0</v>
      </c>
      <c r="AQ1064" s="1">
        <v>1</v>
      </c>
      <c r="AR1064" s="1">
        <v>0</v>
      </c>
      <c r="AS1064" s="1">
        <v>0</v>
      </c>
      <c r="AT1064" s="1">
        <v>8</v>
      </c>
      <c r="AU1064" s="1">
        <v>99</v>
      </c>
      <c r="AV1064" s="1">
        <v>27573</v>
      </c>
    </row>
    <row r="1065" spans="1:48" s="1" customFormat="1" x14ac:dyDescent="0.25">
      <c r="A1065" s="1" t="str" cm="1">
        <f t="array" ref="A1065">_xlfn.IFS(AG1065&gt;=70,"70 and Older",AND(AG1065&gt;=60,AG1065&lt;70),"60-69",AND(AG1065&gt;=50,AG1065&lt;60),"50-59",AND(AG1065&gt;=40,AG1065&lt;50),"40-49",AND(AG1065&gt;=30,AG1065&lt;40),"30-39",AND(AG1065&gt;=20,AG1065&lt;30),"20-29")</f>
        <v>60-69</v>
      </c>
      <c r="B1065" s="1" t="str" cm="1">
        <f t="array" ref="B1065">_xlfn.IFS(AO1065=1,$AO$1,AP1065=1,$AP$1,AQ1065=1,$AQ$1,AR1065=1,$AR$1,AS1065=1,$AS$1)</f>
        <v>Master</v>
      </c>
      <c r="C1065" s="1" t="str" cm="1">
        <f t="array" ref="C1065">_xlfn.IFS(AJ1065=1,$AJ$1,AK1065=1,$AK$1,AL1065=1,$AL$1,AM1065=1,$AM$1,AN1065=1,$AN$1)</f>
        <v>Married</v>
      </c>
      <c r="D1065" s="1">
        <v>0</v>
      </c>
      <c r="E1065" s="1">
        <v>1</v>
      </c>
      <c r="F1065" s="1" t="str" cm="1">
        <f t="array" ref="F1065">_xlfn.IFS(AV1065&lt;43783,"1.Low Income",AND(AV1065&gt;=43783,AV1065&lt;=64856),"2.Mid Income",AV1065&gt;64856,"3.High Income")</f>
        <v>1.Low Income</v>
      </c>
      <c r="G1065" s="1" t="str" cm="1">
        <f t="array" ref="G1065">_xlfn.IFS(AU1065&lt;=30,"&lt;1 month",AND(AU1065&gt;30,AU1065&lt;=60),"1-2months",AU1065&gt;60,"2months +")</f>
        <v>1-2months</v>
      </c>
      <c r="H1065" s="1" t="str" cm="1">
        <f t="array" ref="H1065">_xlfn.IFS(AT1065&lt;5,"&lt;5times",AND(AT1065&gt;=5,AT1065&lt;=10),"05-10times",AND(AT1065&gt;=11,AT1065&lt;=15),"11-15times",AT1065&gt;=16,"16times or more")</f>
        <v>05-10times</v>
      </c>
      <c r="I1065" s="1" t="s">
        <v>99</v>
      </c>
      <c r="J1065" s="1" t="str">
        <f t="shared" si="33"/>
        <v>6-7 years</v>
      </c>
      <c r="K1065" s="2">
        <v>1050</v>
      </c>
      <c r="L1065" s="2">
        <v>12</v>
      </c>
      <c r="M1065" s="2">
        <v>144</v>
      </c>
      <c r="N1065" s="2">
        <v>0</v>
      </c>
      <c r="O1065" s="2">
        <v>0</v>
      </c>
      <c r="P1065" s="2">
        <v>24</v>
      </c>
      <c r="Q1065" s="8">
        <v>1</v>
      </c>
      <c r="R1065" s="8">
        <v>1</v>
      </c>
      <c r="S1065" s="8">
        <v>0</v>
      </c>
      <c r="T1065" s="8">
        <v>1</v>
      </c>
      <c r="U1065" s="8">
        <v>0</v>
      </c>
      <c r="V1065" s="8">
        <v>1</v>
      </c>
      <c r="W1065" s="6">
        <v>3</v>
      </c>
      <c r="X1065" s="6">
        <v>6</v>
      </c>
      <c r="Y1065" s="6">
        <v>4</v>
      </c>
      <c r="Z1065" s="6">
        <v>8</v>
      </c>
      <c r="AB1065" s="1">
        <v>774</v>
      </c>
      <c r="AC1065" s="1">
        <v>759</v>
      </c>
      <c r="AD1065" s="1">
        <v>0</v>
      </c>
      <c r="AE1065" s="1">
        <v>3</v>
      </c>
      <c r="AF1065" s="1">
        <v>11</v>
      </c>
      <c r="AG1065" s="1">
        <v>64</v>
      </c>
      <c r="AH1065" s="1">
        <v>2493</v>
      </c>
      <c r="AI1065" s="11">
        <f t="shared" si="32"/>
        <v>6.8301369863013699</v>
      </c>
      <c r="AJ1065" s="1">
        <v>0</v>
      </c>
      <c r="AK1065" s="1">
        <v>1</v>
      </c>
      <c r="AL1065" s="1">
        <v>0</v>
      </c>
      <c r="AM1065" s="1">
        <v>0</v>
      </c>
      <c r="AN1065" s="1">
        <v>0</v>
      </c>
      <c r="AO1065" s="1">
        <v>0</v>
      </c>
      <c r="AP1065" s="1">
        <v>0</v>
      </c>
      <c r="AQ1065" s="1">
        <v>0</v>
      </c>
      <c r="AR1065" s="1">
        <v>1</v>
      </c>
      <c r="AS1065" s="1">
        <v>0</v>
      </c>
      <c r="AT1065" s="1">
        <v>7</v>
      </c>
      <c r="AU1065" s="1">
        <v>55</v>
      </c>
      <c r="AV1065" s="1">
        <v>42693</v>
      </c>
    </row>
    <row r="1066" spans="1:48" s="1" customFormat="1" x14ac:dyDescent="0.25">
      <c r="A1066" s="1" t="str" cm="1">
        <f t="array" ref="A1066">_xlfn.IFS(AG1066&gt;=70,"70 and Older",AND(AG1066&gt;=60,AG1066&lt;70),"60-69",AND(AG1066&gt;=50,AG1066&lt;60),"50-59",AND(AG1066&gt;=40,AG1066&lt;50),"40-49",AND(AG1066&gt;=30,AG1066&lt;40),"30-39",AND(AG1066&gt;=20,AG1066&lt;30),"20-29")</f>
        <v>30-39</v>
      </c>
      <c r="B1066" s="1" t="str" cm="1">
        <f t="array" ref="B1066">_xlfn.IFS(AO1066=1,$AO$1,AP1066=1,$AP$1,AQ1066=1,$AQ$1,AR1066=1,$AR$1,AS1066=1,$AS$1)</f>
        <v>PhD</v>
      </c>
      <c r="C1066" s="1" t="str" cm="1">
        <f t="array" ref="C1066">_xlfn.IFS(AJ1066=1,$AJ$1,AK1066=1,$AK$1,AL1066=1,$AL$1,AM1066=1,$AM$1,AN1066=1,$AN$1)</f>
        <v>Single</v>
      </c>
      <c r="D1066" s="1">
        <v>0</v>
      </c>
      <c r="E1066" s="1">
        <v>1</v>
      </c>
      <c r="F1066" s="1" t="str" cm="1">
        <f t="array" ref="F1066">_xlfn.IFS(AV1066&lt;43783,"1.Low Income",AND(AV1066&gt;=43783,AV1066&lt;=64856),"2.Mid Income",AV1066&gt;64856,"3.High Income")</f>
        <v>1.Low Income</v>
      </c>
      <c r="G1066" s="1" t="str" cm="1">
        <f t="array" ref="G1066">_xlfn.IFS(AU1066&lt;=30,"&lt;1 month",AND(AU1066&gt;30,AU1066&lt;=60),"1-2months",AU1066&gt;60,"2months +")</f>
        <v>1-2months</v>
      </c>
      <c r="H1066" s="1" t="str" cm="1">
        <f t="array" ref="H1066">_xlfn.IFS(AT1066&lt;5,"&lt;5times",AND(AT1066&gt;=5,AT1066&lt;=10),"05-10times",AND(AT1066&gt;=11,AT1066&lt;=15),"11-15times",AT1066&gt;=16,"16times or more")</f>
        <v>05-10times</v>
      </c>
      <c r="I1066" s="1" t="s">
        <v>99</v>
      </c>
      <c r="J1066" s="1" t="str">
        <f t="shared" si="33"/>
        <v>6-7 years</v>
      </c>
      <c r="K1066" s="2">
        <v>62</v>
      </c>
      <c r="L1066" s="2">
        <v>0</v>
      </c>
      <c r="M1066" s="2">
        <v>22</v>
      </c>
      <c r="N1066" s="2">
        <v>3</v>
      </c>
      <c r="O1066" s="2">
        <v>1</v>
      </c>
      <c r="P1066" s="2">
        <v>26</v>
      </c>
      <c r="Q1066" s="8">
        <v>0</v>
      </c>
      <c r="R1066" s="8">
        <v>0</v>
      </c>
      <c r="S1066" s="8">
        <v>0</v>
      </c>
      <c r="T1066" s="8">
        <v>0</v>
      </c>
      <c r="U1066" s="8">
        <v>0</v>
      </c>
      <c r="V1066" s="8">
        <v>0</v>
      </c>
      <c r="W1066" s="6">
        <v>2</v>
      </c>
      <c r="X1066" s="6">
        <v>2</v>
      </c>
      <c r="Y1066" s="6">
        <v>2</v>
      </c>
      <c r="Z1066" s="6">
        <v>2</v>
      </c>
      <c r="AB1066" s="1">
        <v>255</v>
      </c>
      <c r="AC1066" s="1">
        <v>245</v>
      </c>
      <c r="AD1066" s="1">
        <v>2</v>
      </c>
      <c r="AE1066" s="1">
        <v>3</v>
      </c>
      <c r="AF1066" s="1">
        <v>11</v>
      </c>
      <c r="AG1066" s="1">
        <v>35</v>
      </c>
      <c r="AH1066" s="1">
        <v>2493</v>
      </c>
      <c r="AI1066" s="11">
        <f t="shared" si="32"/>
        <v>6.8301369863013699</v>
      </c>
      <c r="AJ1066" s="1">
        <v>0</v>
      </c>
      <c r="AK1066" s="1">
        <v>0</v>
      </c>
      <c r="AL1066" s="1">
        <v>1</v>
      </c>
      <c r="AM1066" s="1">
        <v>0</v>
      </c>
      <c r="AN1066" s="1">
        <v>0</v>
      </c>
      <c r="AO1066" s="1">
        <v>0</v>
      </c>
      <c r="AP1066" s="1">
        <v>0</v>
      </c>
      <c r="AQ1066" s="1">
        <v>0</v>
      </c>
      <c r="AR1066" s="1">
        <v>0</v>
      </c>
      <c r="AS1066" s="1">
        <v>1</v>
      </c>
      <c r="AT1066" s="1">
        <v>8</v>
      </c>
      <c r="AU1066" s="1">
        <v>51</v>
      </c>
      <c r="AV1066" s="1">
        <v>32892</v>
      </c>
    </row>
    <row r="1067" spans="1:48" s="1" customFormat="1" x14ac:dyDescent="0.25">
      <c r="A1067" s="1" t="str" cm="1">
        <f t="array" ref="A1067">_xlfn.IFS(AG1067&gt;=70,"70 and Older",AND(AG1067&gt;=60,AG1067&lt;70),"60-69",AND(AG1067&gt;=50,AG1067&lt;60),"50-59",AND(AG1067&gt;=40,AG1067&lt;50),"40-49",AND(AG1067&gt;=30,AG1067&lt;40),"30-39",AND(AG1067&gt;=20,AG1067&lt;30),"20-29")</f>
        <v>30-39</v>
      </c>
      <c r="B1067" s="1" t="str" cm="1">
        <f t="array" ref="B1067">_xlfn.IFS(AO1067=1,$AO$1,AP1067=1,$AP$1,AQ1067=1,$AQ$1,AR1067=1,$AR$1,AS1067=1,$AS$1)</f>
        <v>Graduation</v>
      </c>
      <c r="C1067" s="1" t="str" cm="1">
        <f t="array" ref="C1067">_xlfn.IFS(AJ1067=1,$AJ$1,AK1067=1,$AK$1,AL1067=1,$AL$1,AM1067=1,$AM$1,AN1067=1,$AN$1)</f>
        <v>Together</v>
      </c>
      <c r="D1067" s="1">
        <v>1</v>
      </c>
      <c r="E1067" s="1">
        <v>0</v>
      </c>
      <c r="F1067" s="1" t="str" cm="1">
        <f t="array" ref="F1067">_xlfn.IFS(AV1067&lt;43783,"1.Low Income",AND(AV1067&gt;=43783,AV1067&lt;=64856),"2.Mid Income",AV1067&gt;64856,"3.High Income")</f>
        <v>1.Low Income</v>
      </c>
      <c r="G1067" s="1" t="str" cm="1">
        <f t="array" ref="G1067">_xlfn.IFS(AU1067&lt;=30,"&lt;1 month",AND(AU1067&gt;30,AU1067&lt;=60),"1-2months",AU1067&gt;60,"2months +")</f>
        <v>2months +</v>
      </c>
      <c r="H1067" s="1" t="str" cm="1">
        <f t="array" ref="H1067">_xlfn.IFS(AT1067&lt;5,"&lt;5times",AND(AT1067&gt;=5,AT1067&lt;=10),"05-10times",AND(AT1067&gt;=11,AT1067&lt;=15),"11-15times",AT1067&gt;=16,"16times or more")</f>
        <v>05-10times</v>
      </c>
      <c r="I1067" s="1" t="s">
        <v>99</v>
      </c>
      <c r="J1067" s="1" t="str">
        <f t="shared" si="33"/>
        <v>6-7 years</v>
      </c>
      <c r="K1067" s="2">
        <v>1</v>
      </c>
      <c r="L1067" s="2">
        <v>3</v>
      </c>
      <c r="M1067" s="2">
        <v>8</v>
      </c>
      <c r="N1067" s="2">
        <v>2</v>
      </c>
      <c r="O1067" s="2">
        <v>5</v>
      </c>
      <c r="P1067" s="2">
        <v>5</v>
      </c>
      <c r="Q1067" s="8">
        <v>0</v>
      </c>
      <c r="R1067" s="8">
        <v>0</v>
      </c>
      <c r="S1067" s="8">
        <v>0</v>
      </c>
      <c r="T1067" s="8">
        <v>0</v>
      </c>
      <c r="U1067" s="8">
        <v>0</v>
      </c>
      <c r="V1067" s="8">
        <v>0</v>
      </c>
      <c r="W1067" s="6">
        <v>1</v>
      </c>
      <c r="X1067" s="6">
        <v>1</v>
      </c>
      <c r="Y1067" s="6">
        <v>0</v>
      </c>
      <c r="Z1067" s="6">
        <v>2</v>
      </c>
      <c r="AB1067" s="1">
        <v>30</v>
      </c>
      <c r="AC1067" s="1">
        <v>24</v>
      </c>
      <c r="AD1067" s="1">
        <v>0</v>
      </c>
      <c r="AE1067" s="1">
        <v>3</v>
      </c>
      <c r="AF1067" s="1">
        <v>11</v>
      </c>
      <c r="AG1067" s="1">
        <v>34</v>
      </c>
      <c r="AH1067" s="1">
        <v>2493</v>
      </c>
      <c r="AI1067" s="11">
        <f t="shared" si="32"/>
        <v>6.8301369863013699</v>
      </c>
      <c r="AJ1067" s="1">
        <v>0</v>
      </c>
      <c r="AK1067" s="1">
        <v>0</v>
      </c>
      <c r="AL1067" s="1">
        <v>0</v>
      </c>
      <c r="AM1067" s="1">
        <v>1</v>
      </c>
      <c r="AN1067" s="1">
        <v>0</v>
      </c>
      <c r="AO1067" s="1">
        <v>0</v>
      </c>
      <c r="AP1067" s="1">
        <v>0</v>
      </c>
      <c r="AQ1067" s="1">
        <v>1</v>
      </c>
      <c r="AR1067" s="1">
        <v>0</v>
      </c>
      <c r="AS1067" s="1">
        <v>0</v>
      </c>
      <c r="AT1067" s="1">
        <v>8</v>
      </c>
      <c r="AU1067" s="1">
        <v>93</v>
      </c>
      <c r="AV1067" s="1">
        <v>32144</v>
      </c>
    </row>
    <row r="1068" spans="1:48" s="1" customFormat="1" x14ac:dyDescent="0.25">
      <c r="A1068" s="1" t="str" cm="1">
        <f t="array" ref="A1068">_xlfn.IFS(AG1068&gt;=70,"70 and Older",AND(AG1068&gt;=60,AG1068&lt;70),"60-69",AND(AG1068&gt;=50,AG1068&lt;60),"50-59",AND(AG1068&gt;=40,AG1068&lt;50),"40-49",AND(AG1068&gt;=30,AG1068&lt;40),"30-39",AND(AG1068&gt;=20,AG1068&lt;30),"20-29")</f>
        <v>30-39</v>
      </c>
      <c r="B1068" s="1" t="str" cm="1">
        <f t="array" ref="B1068">_xlfn.IFS(AO1068=1,$AO$1,AP1068=1,$AP$1,AQ1068=1,$AQ$1,AR1068=1,$AR$1,AS1068=1,$AS$1)</f>
        <v>Graduation</v>
      </c>
      <c r="C1068" s="1" t="str" cm="1">
        <f t="array" ref="C1068">_xlfn.IFS(AJ1068=1,$AJ$1,AK1068=1,$AK$1,AL1068=1,$AL$1,AM1068=1,$AM$1,AN1068=1,$AN$1)</f>
        <v>Married</v>
      </c>
      <c r="D1068" s="1">
        <v>1</v>
      </c>
      <c r="E1068" s="1">
        <v>1</v>
      </c>
      <c r="F1068" s="1" t="str" cm="1">
        <f t="array" ref="F1068">_xlfn.IFS(AV1068&lt;43783,"1.Low Income",AND(AV1068&gt;=43783,AV1068&lt;=64856),"2.Mid Income",AV1068&gt;64856,"3.High Income")</f>
        <v>1.Low Income</v>
      </c>
      <c r="G1068" s="1" t="str" cm="1">
        <f t="array" ref="G1068">_xlfn.IFS(AU1068&lt;=30,"&lt;1 month",AND(AU1068&gt;30,AU1068&lt;=60),"1-2months",AU1068&gt;60,"2months +")</f>
        <v>2months +</v>
      </c>
      <c r="H1068" s="1" t="str" cm="1">
        <f t="array" ref="H1068">_xlfn.IFS(AT1068&lt;5,"&lt;5times",AND(AT1068&gt;=5,AT1068&lt;=10),"05-10times",AND(AT1068&gt;=11,AT1068&lt;=15),"11-15times",AT1068&gt;=16,"16times or more")</f>
        <v>05-10times</v>
      </c>
      <c r="I1068" s="1" t="s">
        <v>99</v>
      </c>
      <c r="J1068" s="1" t="str">
        <f t="shared" si="33"/>
        <v>6-7 years</v>
      </c>
      <c r="K1068" s="2">
        <v>29</v>
      </c>
      <c r="L1068" s="2">
        <v>4</v>
      </c>
      <c r="M1068" s="2">
        <v>34</v>
      </c>
      <c r="N1068" s="2">
        <v>2</v>
      </c>
      <c r="O1068" s="2">
        <v>4</v>
      </c>
      <c r="P1068" s="2">
        <v>4</v>
      </c>
      <c r="Q1068" s="8">
        <v>0</v>
      </c>
      <c r="R1068" s="8">
        <v>0</v>
      </c>
      <c r="S1068" s="8">
        <v>0</v>
      </c>
      <c r="T1068" s="8">
        <v>0</v>
      </c>
      <c r="U1068" s="8">
        <v>0</v>
      </c>
      <c r="V1068" s="8">
        <v>0</v>
      </c>
      <c r="W1068" s="6">
        <v>3</v>
      </c>
      <c r="X1068" s="6">
        <v>3</v>
      </c>
      <c r="Y1068" s="6">
        <v>0</v>
      </c>
      <c r="Z1068" s="6">
        <v>3</v>
      </c>
      <c r="AB1068" s="1">
        <v>62</v>
      </c>
      <c r="AC1068" s="1">
        <v>37</v>
      </c>
      <c r="AD1068" s="1">
        <v>1</v>
      </c>
      <c r="AE1068" s="1">
        <v>3</v>
      </c>
      <c r="AF1068" s="1">
        <v>11</v>
      </c>
      <c r="AG1068" s="1">
        <v>39</v>
      </c>
      <c r="AH1068" s="1">
        <v>2493</v>
      </c>
      <c r="AI1068" s="11">
        <f t="shared" si="32"/>
        <v>6.8301369863013699</v>
      </c>
      <c r="AJ1068" s="1">
        <v>0</v>
      </c>
      <c r="AK1068" s="1">
        <v>1</v>
      </c>
      <c r="AL1068" s="1">
        <v>0</v>
      </c>
      <c r="AM1068" s="1">
        <v>0</v>
      </c>
      <c r="AN1068" s="1">
        <v>0</v>
      </c>
      <c r="AO1068" s="1">
        <v>0</v>
      </c>
      <c r="AP1068" s="1">
        <v>0</v>
      </c>
      <c r="AQ1068" s="1">
        <v>1</v>
      </c>
      <c r="AR1068" s="1">
        <v>0</v>
      </c>
      <c r="AS1068" s="1">
        <v>0</v>
      </c>
      <c r="AT1068" s="1">
        <v>9</v>
      </c>
      <c r="AU1068" s="1">
        <v>97</v>
      </c>
      <c r="AV1068" s="1">
        <v>23910</v>
      </c>
    </row>
    <row r="1069" spans="1:48" s="1" customFormat="1" x14ac:dyDescent="0.25">
      <c r="A1069" s="1" t="str" cm="1">
        <f t="array" ref="A1069">_xlfn.IFS(AG1069&gt;=70,"70 and Older",AND(AG1069&gt;=60,AG1069&lt;70),"60-69",AND(AG1069&gt;=50,AG1069&lt;60),"50-59",AND(AG1069&gt;=40,AG1069&lt;50),"40-49",AND(AG1069&gt;=30,AG1069&lt;40),"30-39",AND(AG1069&gt;=20,AG1069&lt;30),"20-29")</f>
        <v>40-49</v>
      </c>
      <c r="B1069" s="1" t="str" cm="1">
        <f t="array" ref="B1069">_xlfn.IFS(AO1069=1,$AO$1,AP1069=1,$AP$1,AQ1069=1,$AQ$1,AR1069=1,$AR$1,AS1069=1,$AS$1)</f>
        <v>Graduation</v>
      </c>
      <c r="C1069" s="1" t="str" cm="1">
        <f t="array" ref="C1069">_xlfn.IFS(AJ1069=1,$AJ$1,AK1069=1,$AK$1,AL1069=1,$AL$1,AM1069=1,$AM$1,AN1069=1,$AN$1)</f>
        <v>Single</v>
      </c>
      <c r="D1069" s="1">
        <v>0</v>
      </c>
      <c r="E1069" s="1">
        <v>1</v>
      </c>
      <c r="F1069" s="1" t="str" cm="1">
        <f t="array" ref="F1069">_xlfn.IFS(AV1069&lt;43783,"1.Low Income",AND(AV1069&gt;=43783,AV1069&lt;=64856),"2.Mid Income",AV1069&gt;64856,"3.High Income")</f>
        <v>1.Low Income</v>
      </c>
      <c r="G1069" s="1" t="str" cm="1">
        <f t="array" ref="G1069">_xlfn.IFS(AU1069&lt;=30,"&lt;1 month",AND(AU1069&gt;30,AU1069&lt;=60),"1-2months",AU1069&gt;60,"2months +")</f>
        <v>1-2months</v>
      </c>
      <c r="H1069" s="1" t="str" cm="1">
        <f t="array" ref="H1069">_xlfn.IFS(AT1069&lt;5,"&lt;5times",AND(AT1069&gt;=5,AT1069&lt;=10),"05-10times",AND(AT1069&gt;=11,AT1069&lt;=15),"11-15times",AT1069&gt;=16,"16times or more")</f>
        <v>11-15times</v>
      </c>
      <c r="I1069" s="1" t="s">
        <v>99</v>
      </c>
      <c r="J1069" s="1" t="str">
        <f t="shared" si="33"/>
        <v>6-7 years</v>
      </c>
      <c r="K1069" s="2">
        <v>12</v>
      </c>
      <c r="L1069" s="2">
        <v>4</v>
      </c>
      <c r="M1069" s="2">
        <v>7</v>
      </c>
      <c r="N1069" s="2">
        <v>1</v>
      </c>
      <c r="O1069" s="2">
        <v>3</v>
      </c>
      <c r="P1069" s="2">
        <v>5</v>
      </c>
      <c r="Q1069" s="8">
        <v>0</v>
      </c>
      <c r="R1069" s="8">
        <v>0</v>
      </c>
      <c r="S1069" s="8">
        <v>0</v>
      </c>
      <c r="T1069" s="8">
        <v>0</v>
      </c>
      <c r="U1069" s="8">
        <v>0</v>
      </c>
      <c r="V1069" s="8">
        <v>0</v>
      </c>
      <c r="W1069" s="6">
        <v>0</v>
      </c>
      <c r="X1069" s="6">
        <v>1</v>
      </c>
      <c r="Y1069" s="6">
        <v>0</v>
      </c>
      <c r="Z1069" s="6">
        <v>0</v>
      </c>
      <c r="AB1069" s="1">
        <v>25</v>
      </c>
      <c r="AC1069" s="1">
        <v>24</v>
      </c>
      <c r="AD1069" s="1">
        <v>0</v>
      </c>
      <c r="AE1069" s="1">
        <v>3</v>
      </c>
      <c r="AF1069" s="1">
        <v>11</v>
      </c>
      <c r="AG1069" s="1">
        <v>49</v>
      </c>
      <c r="AH1069" s="1">
        <v>2492</v>
      </c>
      <c r="AI1069" s="11">
        <f t="shared" si="32"/>
        <v>6.8273972602739725</v>
      </c>
      <c r="AJ1069" s="1">
        <v>0</v>
      </c>
      <c r="AK1069" s="1">
        <v>0</v>
      </c>
      <c r="AL1069" s="1">
        <v>1</v>
      </c>
      <c r="AM1069" s="1">
        <v>0</v>
      </c>
      <c r="AN1069" s="1">
        <v>0</v>
      </c>
      <c r="AO1069" s="1">
        <v>0</v>
      </c>
      <c r="AP1069" s="1">
        <v>0</v>
      </c>
      <c r="AQ1069" s="1">
        <v>1</v>
      </c>
      <c r="AR1069" s="1">
        <v>0</v>
      </c>
      <c r="AS1069" s="1">
        <v>0</v>
      </c>
      <c r="AT1069" s="1">
        <v>14</v>
      </c>
      <c r="AU1069" s="1">
        <v>56</v>
      </c>
      <c r="AV1069" s="1">
        <v>22804</v>
      </c>
    </row>
    <row r="1070" spans="1:48" s="1" customFormat="1" x14ac:dyDescent="0.25">
      <c r="A1070" s="1" t="str" cm="1">
        <f t="array" ref="A1070">_xlfn.IFS(AG1070&gt;=70,"70 and Older",AND(AG1070&gt;=60,AG1070&lt;70),"60-69",AND(AG1070&gt;=50,AG1070&lt;60),"50-59",AND(AG1070&gt;=40,AG1070&lt;50),"40-49",AND(AG1070&gt;=30,AG1070&lt;40),"30-39",AND(AG1070&gt;=20,AG1070&lt;30),"20-29")</f>
        <v>40-49</v>
      </c>
      <c r="B1070" s="1" t="str" cm="1">
        <f t="array" ref="B1070">_xlfn.IFS(AO1070=1,$AO$1,AP1070=1,$AP$1,AQ1070=1,$AQ$1,AR1070=1,$AR$1,AS1070=1,$AS$1)</f>
        <v>Graduation</v>
      </c>
      <c r="C1070" s="1" t="str" cm="1">
        <f t="array" ref="C1070">_xlfn.IFS(AJ1070=1,$AJ$1,AK1070=1,$AK$1,AL1070=1,$AL$1,AM1070=1,$AM$1,AN1070=1,$AN$1)</f>
        <v>Single</v>
      </c>
      <c r="D1070" s="1">
        <v>0</v>
      </c>
      <c r="E1070" s="1">
        <v>0</v>
      </c>
      <c r="F1070" s="1" t="str" cm="1">
        <f t="array" ref="F1070">_xlfn.IFS(AV1070&lt;43783,"1.Low Income",AND(AV1070&gt;=43783,AV1070&lt;=64856),"2.Mid Income",AV1070&gt;64856,"3.High Income")</f>
        <v>1.Low Income</v>
      </c>
      <c r="G1070" s="1" t="str" cm="1">
        <f t="array" ref="G1070">_xlfn.IFS(AU1070&lt;=30,"&lt;1 month",AND(AU1070&gt;30,AU1070&lt;=60),"1-2months",AU1070&gt;60,"2months +")</f>
        <v>&lt;1 month</v>
      </c>
      <c r="H1070" s="1" t="str" cm="1">
        <f t="array" ref="H1070">_xlfn.IFS(AT1070&lt;5,"&lt;5times",AND(AT1070&gt;=5,AT1070&lt;=10),"05-10times",AND(AT1070&gt;=11,AT1070&lt;=15),"11-15times",AT1070&gt;=16,"16times or more")</f>
        <v>16times or more</v>
      </c>
      <c r="I1070" s="1" t="s">
        <v>99</v>
      </c>
      <c r="J1070" s="1" t="str">
        <f t="shared" si="33"/>
        <v>6-7 years</v>
      </c>
      <c r="K1070" s="2">
        <v>2</v>
      </c>
      <c r="L1070" s="2">
        <v>1</v>
      </c>
      <c r="M1070" s="2">
        <v>1</v>
      </c>
      <c r="N1070" s="2">
        <v>1</v>
      </c>
      <c r="O1070" s="2">
        <v>0</v>
      </c>
      <c r="P1070" s="2">
        <v>1</v>
      </c>
      <c r="Q1070" s="8">
        <v>0</v>
      </c>
      <c r="R1070" s="8">
        <v>0</v>
      </c>
      <c r="S1070" s="8">
        <v>0</v>
      </c>
      <c r="T1070" s="8">
        <v>0</v>
      </c>
      <c r="U1070" s="8">
        <v>0</v>
      </c>
      <c r="V1070" s="8">
        <v>0</v>
      </c>
      <c r="W1070" s="6">
        <v>0</v>
      </c>
      <c r="X1070" s="6">
        <v>0</v>
      </c>
      <c r="Y1070" s="6">
        <v>0</v>
      </c>
      <c r="Z1070" s="6">
        <v>0</v>
      </c>
      <c r="AB1070" s="1">
        <v>25</v>
      </c>
      <c r="AC1070" s="1">
        <v>24</v>
      </c>
      <c r="AD1070" s="1">
        <v>0</v>
      </c>
      <c r="AE1070" s="1">
        <v>3</v>
      </c>
      <c r="AF1070" s="1">
        <v>11</v>
      </c>
      <c r="AG1070" s="1">
        <v>49</v>
      </c>
      <c r="AH1070" s="1">
        <v>2492</v>
      </c>
      <c r="AI1070" s="11">
        <f t="shared" si="32"/>
        <v>6.8273972602739725</v>
      </c>
      <c r="AJ1070" s="1">
        <v>0</v>
      </c>
      <c r="AK1070" s="1">
        <v>0</v>
      </c>
      <c r="AL1070" s="1">
        <v>1</v>
      </c>
      <c r="AM1070" s="1">
        <v>0</v>
      </c>
      <c r="AN1070" s="1">
        <v>0</v>
      </c>
      <c r="AO1070" s="1">
        <v>0</v>
      </c>
      <c r="AP1070" s="1">
        <v>0</v>
      </c>
      <c r="AQ1070" s="1">
        <v>1</v>
      </c>
      <c r="AR1070" s="1">
        <v>0</v>
      </c>
      <c r="AS1070" s="1">
        <v>0</v>
      </c>
      <c r="AT1070" s="1">
        <v>17</v>
      </c>
      <c r="AU1070" s="1">
        <v>2</v>
      </c>
      <c r="AV1070" s="1">
        <v>22804</v>
      </c>
    </row>
    <row r="1071" spans="1:48" s="1" customFormat="1" x14ac:dyDescent="0.25">
      <c r="A1071" s="1" t="str" cm="1">
        <f t="array" ref="A1071">_xlfn.IFS(AG1071&gt;=70,"70 and Older",AND(AG1071&gt;=60,AG1071&lt;70),"60-69",AND(AG1071&gt;=50,AG1071&lt;60),"50-59",AND(AG1071&gt;=40,AG1071&lt;50),"40-49",AND(AG1071&gt;=30,AG1071&lt;40),"30-39",AND(AG1071&gt;=20,AG1071&lt;30),"20-29")</f>
        <v>60-69</v>
      </c>
      <c r="B1071" s="1" t="str" cm="1">
        <f t="array" ref="B1071">_xlfn.IFS(AO1071=1,$AO$1,AP1071=1,$AP$1,AQ1071=1,$AQ$1,AR1071=1,$AR$1,AS1071=1,$AS$1)</f>
        <v>Graduation</v>
      </c>
      <c r="C1071" s="1" t="str" cm="1">
        <f t="array" ref="C1071">_xlfn.IFS(AJ1071=1,$AJ$1,AK1071=1,$AK$1,AL1071=1,$AL$1,AM1071=1,$AM$1,AN1071=1,$AN$1)</f>
        <v>Together</v>
      </c>
      <c r="D1071" s="1">
        <v>1</v>
      </c>
      <c r="E1071" s="1">
        <v>1</v>
      </c>
      <c r="F1071" s="1" t="str" cm="1">
        <f t="array" ref="F1071">_xlfn.IFS(AV1071&lt;43783,"1.Low Income",AND(AV1071&gt;=43783,AV1071&lt;=64856),"2.Mid Income",AV1071&gt;64856,"3.High Income")</f>
        <v>2.Mid Income</v>
      </c>
      <c r="G1071" s="1" t="str" cm="1">
        <f t="array" ref="G1071">_xlfn.IFS(AU1071&lt;=30,"&lt;1 month",AND(AU1071&gt;30,AU1071&lt;=60),"1-2months",AU1071&gt;60,"2months +")</f>
        <v>2months +</v>
      </c>
      <c r="H1071" s="1" t="str" cm="1">
        <f t="array" ref="H1071">_xlfn.IFS(AT1071&lt;5,"&lt;5times",AND(AT1071&gt;=5,AT1071&lt;=10),"05-10times",AND(AT1071&gt;=11,AT1071&lt;=15),"11-15times",AT1071&gt;=16,"16times or more")</f>
        <v>05-10times</v>
      </c>
      <c r="I1071" s="1" t="s">
        <v>99</v>
      </c>
      <c r="J1071" s="1" t="str">
        <f t="shared" si="33"/>
        <v>6-7 years</v>
      </c>
      <c r="K1071" s="2">
        <v>20</v>
      </c>
      <c r="L1071" s="2">
        <v>0</v>
      </c>
      <c r="M1071" s="2">
        <v>14</v>
      </c>
      <c r="N1071" s="2">
        <v>7</v>
      </c>
      <c r="O1071" s="2">
        <v>3</v>
      </c>
      <c r="P1071" s="2">
        <v>1</v>
      </c>
      <c r="Q1071" s="8">
        <v>0</v>
      </c>
      <c r="R1071" s="8">
        <v>0</v>
      </c>
      <c r="S1071" s="8">
        <v>0</v>
      </c>
      <c r="T1071" s="8">
        <v>0</v>
      </c>
      <c r="U1071" s="8">
        <v>0</v>
      </c>
      <c r="V1071" s="8">
        <v>0</v>
      </c>
      <c r="W1071" s="6">
        <v>3</v>
      </c>
      <c r="X1071" s="6">
        <v>2</v>
      </c>
      <c r="Y1071" s="6">
        <v>0</v>
      </c>
      <c r="Z1071" s="6">
        <v>4</v>
      </c>
      <c r="AB1071" s="1">
        <v>395</v>
      </c>
      <c r="AC1071" s="1">
        <v>376</v>
      </c>
      <c r="AD1071" s="1">
        <v>0</v>
      </c>
      <c r="AE1071" s="1">
        <v>3</v>
      </c>
      <c r="AF1071" s="1">
        <v>11</v>
      </c>
      <c r="AG1071" s="1">
        <v>63</v>
      </c>
      <c r="AH1071" s="1">
        <v>2491</v>
      </c>
      <c r="AI1071" s="11">
        <f t="shared" si="32"/>
        <v>6.8246575342465752</v>
      </c>
      <c r="AJ1071" s="1">
        <v>0</v>
      </c>
      <c r="AK1071" s="1">
        <v>0</v>
      </c>
      <c r="AL1071" s="1">
        <v>0</v>
      </c>
      <c r="AM1071" s="1">
        <v>1</v>
      </c>
      <c r="AN1071" s="1">
        <v>0</v>
      </c>
      <c r="AO1071" s="1">
        <v>0</v>
      </c>
      <c r="AP1071" s="1">
        <v>0</v>
      </c>
      <c r="AQ1071" s="1">
        <v>1</v>
      </c>
      <c r="AR1071" s="1">
        <v>0</v>
      </c>
      <c r="AS1071" s="1">
        <v>0</v>
      </c>
      <c r="AT1071" s="1">
        <v>6</v>
      </c>
      <c r="AU1071" s="1">
        <v>90</v>
      </c>
      <c r="AV1071" s="1">
        <v>47175</v>
      </c>
    </row>
    <row r="1072" spans="1:48" s="1" customFormat="1" x14ac:dyDescent="0.25">
      <c r="A1072" s="1" t="str" cm="1">
        <f t="array" ref="A1072">_xlfn.IFS(AG1072&gt;=70,"70 and Older",AND(AG1072&gt;=60,AG1072&lt;70),"60-69",AND(AG1072&gt;=50,AG1072&lt;60),"50-59",AND(AG1072&gt;=40,AG1072&lt;50),"40-49",AND(AG1072&gt;=30,AG1072&lt;40),"30-39",AND(AG1072&gt;=20,AG1072&lt;30),"20-29")</f>
        <v>50-59</v>
      </c>
      <c r="B1072" s="1" t="str" cm="1">
        <f t="array" ref="B1072">_xlfn.IFS(AO1072=1,$AO$1,AP1072=1,$AP$1,AQ1072=1,$AQ$1,AR1072=1,$AR$1,AS1072=1,$AS$1)</f>
        <v>PhD</v>
      </c>
      <c r="C1072" s="1" t="str" cm="1">
        <f t="array" ref="C1072">_xlfn.IFS(AJ1072=1,$AJ$1,AK1072=1,$AK$1,AL1072=1,$AL$1,AM1072=1,$AM$1,AN1072=1,$AN$1)</f>
        <v>Together</v>
      </c>
      <c r="D1072" s="1">
        <v>0</v>
      </c>
      <c r="E1072" s="1">
        <v>1</v>
      </c>
      <c r="F1072" s="1" t="str" cm="1">
        <f t="array" ref="F1072">_xlfn.IFS(AV1072&lt;43783,"1.Low Income",AND(AV1072&gt;=43783,AV1072&lt;=64856),"2.Mid Income",AV1072&gt;64856,"3.High Income")</f>
        <v>1.Low Income</v>
      </c>
      <c r="G1072" s="1" t="str" cm="1">
        <f t="array" ref="G1072">_xlfn.IFS(AU1072&lt;=30,"&lt;1 month",AND(AU1072&gt;30,AU1072&lt;=60),"1-2months",AU1072&gt;60,"2months +")</f>
        <v>2months +</v>
      </c>
      <c r="H1072" s="1" t="str" cm="1">
        <f t="array" ref="H1072">_xlfn.IFS(AT1072&lt;5,"&lt;5times",AND(AT1072&gt;=5,AT1072&lt;=10),"05-10times",AND(AT1072&gt;=11,AT1072&lt;=15),"11-15times",AT1072&gt;=16,"16times or more")</f>
        <v>05-10times</v>
      </c>
      <c r="I1072" s="1" t="s">
        <v>99</v>
      </c>
      <c r="J1072" s="1" t="str">
        <f t="shared" si="33"/>
        <v>6-7 years</v>
      </c>
      <c r="K1072" s="2">
        <v>520</v>
      </c>
      <c r="L1072" s="2">
        <v>42</v>
      </c>
      <c r="M1072" s="2">
        <v>98</v>
      </c>
      <c r="N1072" s="2">
        <v>0</v>
      </c>
      <c r="O1072" s="2">
        <v>42</v>
      </c>
      <c r="P1072" s="2">
        <v>14</v>
      </c>
      <c r="Q1072" s="8">
        <v>0</v>
      </c>
      <c r="R1072" s="8">
        <v>0</v>
      </c>
      <c r="S1072" s="8">
        <v>0</v>
      </c>
      <c r="T1072" s="8">
        <v>0</v>
      </c>
      <c r="U1072" s="8">
        <v>0</v>
      </c>
      <c r="V1072" s="8">
        <v>0</v>
      </c>
      <c r="W1072" s="6">
        <v>2</v>
      </c>
      <c r="X1072" s="6">
        <v>6</v>
      </c>
      <c r="Y1072" s="6">
        <v>4</v>
      </c>
      <c r="Z1072" s="6">
        <v>10</v>
      </c>
      <c r="AB1072" s="1">
        <v>259</v>
      </c>
      <c r="AC1072" s="1">
        <v>239</v>
      </c>
      <c r="AD1072" s="1">
        <v>0</v>
      </c>
      <c r="AE1072" s="1">
        <v>3</v>
      </c>
      <c r="AF1072" s="1">
        <v>11</v>
      </c>
      <c r="AG1072" s="1">
        <v>50</v>
      </c>
      <c r="AH1072" s="1">
        <v>2491</v>
      </c>
      <c r="AI1072" s="11">
        <f t="shared" si="32"/>
        <v>6.8246575342465752</v>
      </c>
      <c r="AJ1072" s="1">
        <v>0</v>
      </c>
      <c r="AK1072" s="1">
        <v>0</v>
      </c>
      <c r="AL1072" s="1">
        <v>0</v>
      </c>
      <c r="AM1072" s="1">
        <v>1</v>
      </c>
      <c r="AN1072" s="1">
        <v>0</v>
      </c>
      <c r="AO1072" s="1">
        <v>0</v>
      </c>
      <c r="AP1072" s="1">
        <v>0</v>
      </c>
      <c r="AQ1072" s="1">
        <v>0</v>
      </c>
      <c r="AR1072" s="1">
        <v>0</v>
      </c>
      <c r="AS1072" s="1">
        <v>1</v>
      </c>
      <c r="AT1072" s="1">
        <v>7</v>
      </c>
      <c r="AU1072" s="1">
        <v>78</v>
      </c>
      <c r="AV1072" s="1">
        <v>38988</v>
      </c>
    </row>
    <row r="1073" spans="1:48" s="1" customFormat="1" x14ac:dyDescent="0.25">
      <c r="A1073" s="1" t="str" cm="1">
        <f t="array" ref="A1073">_xlfn.IFS(AG1073&gt;=70,"70 and Older",AND(AG1073&gt;=60,AG1073&lt;70),"60-69",AND(AG1073&gt;=50,AG1073&lt;60),"50-59",AND(AG1073&gt;=40,AG1073&lt;50),"40-49",AND(AG1073&gt;=30,AG1073&lt;40),"30-39",AND(AG1073&gt;=20,AG1073&lt;30),"20-29")</f>
        <v>60-69</v>
      </c>
      <c r="B1073" s="1" t="str" cm="1">
        <f t="array" ref="B1073">_xlfn.IFS(AO1073=1,$AO$1,AP1073=1,$AP$1,AQ1073=1,$AQ$1,AR1073=1,$AR$1,AS1073=1,$AS$1)</f>
        <v>PhD</v>
      </c>
      <c r="C1073" s="1" t="str" cm="1">
        <f t="array" ref="C1073">_xlfn.IFS(AJ1073=1,$AJ$1,AK1073=1,$AK$1,AL1073=1,$AL$1,AM1073=1,$AM$1,AN1073=1,$AN$1)</f>
        <v>Divorced</v>
      </c>
      <c r="D1073" s="1">
        <v>0</v>
      </c>
      <c r="E1073" s="1">
        <v>0</v>
      </c>
      <c r="F1073" s="1" t="str" cm="1">
        <f t="array" ref="F1073">_xlfn.IFS(AV1073&lt;43783,"1.Low Income",AND(AV1073&gt;=43783,AV1073&lt;=64856),"2.Mid Income",AV1073&gt;64856,"3.High Income")</f>
        <v>1.Low Income</v>
      </c>
      <c r="G1073" s="1" t="str" cm="1">
        <f t="array" ref="G1073">_xlfn.IFS(AU1073&lt;=30,"&lt;1 month",AND(AU1073&gt;30,AU1073&lt;=60),"1-2months",AU1073&gt;60,"2months +")</f>
        <v>&lt;1 month</v>
      </c>
      <c r="H1073" s="1" t="str" cm="1">
        <f t="array" ref="H1073">_xlfn.IFS(AT1073&lt;5,"&lt;5times",AND(AT1073&gt;=5,AT1073&lt;=10),"05-10times",AND(AT1073&gt;=11,AT1073&lt;=15),"11-15times",AT1073&gt;=16,"16times or more")</f>
        <v>05-10times</v>
      </c>
      <c r="I1073" s="1" t="s">
        <v>99</v>
      </c>
      <c r="J1073" s="1" t="str">
        <f t="shared" si="33"/>
        <v>6-7 years</v>
      </c>
      <c r="K1073" s="2">
        <v>101</v>
      </c>
      <c r="L1073" s="2">
        <v>13</v>
      </c>
      <c r="M1073" s="2">
        <v>76</v>
      </c>
      <c r="N1073" s="2">
        <v>20</v>
      </c>
      <c r="O1073" s="2">
        <v>18</v>
      </c>
      <c r="P1073" s="2">
        <v>40</v>
      </c>
      <c r="Q1073" s="8">
        <v>0</v>
      </c>
      <c r="R1073" s="8">
        <v>0</v>
      </c>
      <c r="S1073" s="8">
        <v>0</v>
      </c>
      <c r="T1073" s="8">
        <v>0</v>
      </c>
      <c r="U1073" s="8">
        <v>0</v>
      </c>
      <c r="V1073" s="8">
        <v>0</v>
      </c>
      <c r="W1073" s="6">
        <v>2</v>
      </c>
      <c r="X1073" s="6">
        <v>3</v>
      </c>
      <c r="Y1073" s="6">
        <v>1</v>
      </c>
      <c r="Z1073" s="6">
        <v>6</v>
      </c>
      <c r="AB1073" s="1">
        <v>20</v>
      </c>
      <c r="AC1073" s="1">
        <v>18</v>
      </c>
      <c r="AD1073" s="1">
        <v>0</v>
      </c>
      <c r="AE1073" s="1">
        <v>3</v>
      </c>
      <c r="AF1073" s="1">
        <v>11</v>
      </c>
      <c r="AG1073" s="1">
        <v>62</v>
      </c>
      <c r="AH1073" s="1">
        <v>2491</v>
      </c>
      <c r="AI1073" s="11">
        <f t="shared" si="32"/>
        <v>6.8246575342465752</v>
      </c>
      <c r="AJ1073" s="1">
        <v>1</v>
      </c>
      <c r="AK1073" s="1">
        <v>0</v>
      </c>
      <c r="AL1073" s="1">
        <v>0</v>
      </c>
      <c r="AM1073" s="1">
        <v>0</v>
      </c>
      <c r="AN1073" s="1">
        <v>0</v>
      </c>
      <c r="AO1073" s="1">
        <v>0</v>
      </c>
      <c r="AP1073" s="1">
        <v>0</v>
      </c>
      <c r="AQ1073" s="1">
        <v>0</v>
      </c>
      <c r="AR1073" s="1">
        <v>0</v>
      </c>
      <c r="AS1073" s="1">
        <v>1</v>
      </c>
      <c r="AT1073" s="1">
        <v>7</v>
      </c>
      <c r="AU1073" s="1">
        <v>8</v>
      </c>
      <c r="AV1073" s="1">
        <v>36663</v>
      </c>
    </row>
    <row r="1074" spans="1:48" s="1" customFormat="1" x14ac:dyDescent="0.25">
      <c r="A1074" s="1" t="str" cm="1">
        <f t="array" ref="A1074">_xlfn.IFS(AG1074&gt;=70,"70 and Older",AND(AG1074&gt;=60,AG1074&lt;70),"60-69",AND(AG1074&gt;=50,AG1074&lt;60),"50-59",AND(AG1074&gt;=40,AG1074&lt;50),"40-49",AND(AG1074&gt;=30,AG1074&lt;40),"30-39",AND(AG1074&gt;=20,AG1074&lt;30),"20-29")</f>
        <v>40-49</v>
      </c>
      <c r="B1074" s="1" t="str" cm="1">
        <f t="array" ref="B1074">_xlfn.IFS(AO1074=1,$AO$1,AP1074=1,$AP$1,AQ1074=1,$AQ$1,AR1074=1,$AR$1,AS1074=1,$AS$1)</f>
        <v>2nd Cycle</v>
      </c>
      <c r="C1074" s="1" t="str" cm="1">
        <f t="array" ref="C1074">_xlfn.IFS(AJ1074=1,$AJ$1,AK1074=1,$AK$1,AL1074=1,$AL$1,AM1074=1,$AM$1,AN1074=1,$AN$1)</f>
        <v>Together</v>
      </c>
      <c r="D1074" s="1">
        <v>1</v>
      </c>
      <c r="E1074" s="1">
        <v>0</v>
      </c>
      <c r="F1074" s="1" t="str" cm="1">
        <f t="array" ref="F1074">_xlfn.IFS(AV1074&lt;43783,"1.Low Income",AND(AV1074&gt;=43783,AV1074&lt;=64856),"2.Mid Income",AV1074&gt;64856,"3.High Income")</f>
        <v>1.Low Income</v>
      </c>
      <c r="G1074" s="1" t="str" cm="1">
        <f t="array" ref="G1074">_xlfn.IFS(AU1074&lt;=30,"&lt;1 month",AND(AU1074&gt;30,AU1074&lt;=60),"1-2months",AU1074&gt;60,"2months +")</f>
        <v>2months +</v>
      </c>
      <c r="H1074" s="1" t="str" cm="1">
        <f t="array" ref="H1074">_xlfn.IFS(AT1074&lt;5,"&lt;5times",AND(AT1074&gt;=5,AT1074&lt;=10),"05-10times",AND(AT1074&gt;=11,AT1074&lt;=15),"11-15times",AT1074&gt;=16,"16times or more")</f>
        <v>05-10times</v>
      </c>
      <c r="I1074" s="1" t="s">
        <v>99</v>
      </c>
      <c r="J1074" s="1" t="str">
        <f t="shared" si="33"/>
        <v>6-7 years</v>
      </c>
      <c r="K1074" s="2">
        <v>11</v>
      </c>
      <c r="L1074" s="2">
        <v>5</v>
      </c>
      <c r="M1074" s="2">
        <v>22</v>
      </c>
      <c r="N1074" s="2">
        <v>12</v>
      </c>
      <c r="O1074" s="2">
        <v>5</v>
      </c>
      <c r="P1074" s="2">
        <v>11</v>
      </c>
      <c r="Q1074" s="8">
        <v>0</v>
      </c>
      <c r="R1074" s="8">
        <v>0</v>
      </c>
      <c r="S1074" s="8">
        <v>0</v>
      </c>
      <c r="T1074" s="8">
        <v>0</v>
      </c>
      <c r="U1074" s="8">
        <v>0</v>
      </c>
      <c r="V1074" s="8">
        <v>0</v>
      </c>
      <c r="W1074" s="6">
        <v>2</v>
      </c>
      <c r="X1074" s="6">
        <v>3</v>
      </c>
      <c r="Y1074" s="6">
        <v>0</v>
      </c>
      <c r="Z1074" s="6">
        <v>3</v>
      </c>
      <c r="AB1074" s="1">
        <v>69</v>
      </c>
      <c r="AC1074" s="1">
        <v>29</v>
      </c>
      <c r="AD1074" s="1">
        <v>0</v>
      </c>
      <c r="AE1074" s="1">
        <v>3</v>
      </c>
      <c r="AF1074" s="1">
        <v>11</v>
      </c>
      <c r="AG1074" s="1">
        <v>42</v>
      </c>
      <c r="AH1074" s="1">
        <v>2491</v>
      </c>
      <c r="AI1074" s="11">
        <f t="shared" si="32"/>
        <v>6.8246575342465752</v>
      </c>
      <c r="AJ1074" s="1">
        <v>0</v>
      </c>
      <c r="AK1074" s="1">
        <v>0</v>
      </c>
      <c r="AL1074" s="1">
        <v>0</v>
      </c>
      <c r="AM1074" s="1">
        <v>1</v>
      </c>
      <c r="AN1074" s="1">
        <v>0</v>
      </c>
      <c r="AO1074" s="1">
        <v>1</v>
      </c>
      <c r="AP1074" s="1">
        <v>0</v>
      </c>
      <c r="AQ1074" s="1">
        <v>0</v>
      </c>
      <c r="AR1074" s="1">
        <v>0</v>
      </c>
      <c r="AS1074" s="1">
        <v>0</v>
      </c>
      <c r="AT1074" s="1">
        <v>8</v>
      </c>
      <c r="AU1074" s="1">
        <v>98</v>
      </c>
      <c r="AV1074" s="1">
        <v>33178</v>
      </c>
    </row>
    <row r="1075" spans="1:48" s="1" customFormat="1" x14ac:dyDescent="0.25">
      <c r="A1075" s="1" t="str" cm="1">
        <f t="array" ref="A1075">_xlfn.IFS(AG1075&gt;=70,"70 and Older",AND(AG1075&gt;=60,AG1075&lt;70),"60-69",AND(AG1075&gt;=50,AG1075&lt;60),"50-59",AND(AG1075&gt;=40,AG1075&lt;50),"40-49",AND(AG1075&gt;=30,AG1075&lt;40),"30-39",AND(AG1075&gt;=20,AG1075&lt;30),"20-29")</f>
        <v>30-39</v>
      </c>
      <c r="B1075" s="1" t="str" cm="1">
        <f t="array" ref="B1075">_xlfn.IFS(AO1075=1,$AO$1,AP1075=1,$AP$1,AQ1075=1,$AQ$1,AR1075=1,$AR$1,AS1075=1,$AS$1)</f>
        <v>2nd Cycle</v>
      </c>
      <c r="C1075" s="1" t="str" cm="1">
        <f t="array" ref="C1075">_xlfn.IFS(AJ1075=1,$AJ$1,AK1075=1,$AK$1,AL1075=1,$AL$1,AM1075=1,$AM$1,AN1075=1,$AN$1)</f>
        <v>Married</v>
      </c>
      <c r="D1075" s="1">
        <v>1</v>
      </c>
      <c r="E1075" s="1">
        <v>1</v>
      </c>
      <c r="F1075" s="1" t="str" cm="1">
        <f t="array" ref="F1075">_xlfn.IFS(AV1075&lt;43783,"1.Low Income",AND(AV1075&gt;=43783,AV1075&lt;=64856),"2.Mid Income",AV1075&gt;64856,"3.High Income")</f>
        <v>1.Low Income</v>
      </c>
      <c r="G1075" s="1" t="str" cm="1">
        <f t="array" ref="G1075">_xlfn.IFS(AU1075&lt;=30,"&lt;1 month",AND(AU1075&gt;30,AU1075&lt;=60),"1-2months",AU1075&gt;60,"2months +")</f>
        <v>&lt;1 month</v>
      </c>
      <c r="H1075" s="1" t="str" cm="1">
        <f t="array" ref="H1075">_xlfn.IFS(AT1075&lt;5,"&lt;5times",AND(AT1075&gt;=5,AT1075&lt;=10),"05-10times",AND(AT1075&gt;=11,AT1075&lt;=15),"11-15times",AT1075&gt;=16,"16times or more")</f>
        <v>05-10times</v>
      </c>
      <c r="I1075" s="1" t="s">
        <v>99</v>
      </c>
      <c r="J1075" s="1" t="str">
        <f t="shared" si="33"/>
        <v>6-7 years</v>
      </c>
      <c r="K1075" s="2">
        <v>457</v>
      </c>
      <c r="L1075" s="2">
        <v>5</v>
      </c>
      <c r="M1075" s="2">
        <v>106</v>
      </c>
      <c r="N1075" s="2">
        <v>15</v>
      </c>
      <c r="O1075" s="2">
        <v>17</v>
      </c>
      <c r="P1075" s="2">
        <v>53</v>
      </c>
      <c r="Q1075" s="8">
        <v>0</v>
      </c>
      <c r="R1075" s="8">
        <v>0</v>
      </c>
      <c r="S1075" s="8">
        <v>0</v>
      </c>
      <c r="T1075" s="8">
        <v>0</v>
      </c>
      <c r="U1075" s="8">
        <v>0</v>
      </c>
      <c r="V1075" s="8">
        <v>0</v>
      </c>
      <c r="W1075" s="6">
        <v>8</v>
      </c>
      <c r="X1075" s="6">
        <v>11</v>
      </c>
      <c r="Y1075" s="6">
        <v>1</v>
      </c>
      <c r="Z1075" s="6">
        <v>6</v>
      </c>
      <c r="AB1075" s="1">
        <v>432</v>
      </c>
      <c r="AC1075" s="1">
        <v>403</v>
      </c>
      <c r="AD1075" s="1">
        <v>0</v>
      </c>
      <c r="AE1075" s="1">
        <v>3</v>
      </c>
      <c r="AF1075" s="1">
        <v>11</v>
      </c>
      <c r="AG1075" s="1">
        <v>36</v>
      </c>
      <c r="AH1075" s="1">
        <v>2491</v>
      </c>
      <c r="AI1075" s="11">
        <f t="shared" si="32"/>
        <v>6.8246575342465752</v>
      </c>
      <c r="AJ1075" s="1">
        <v>0</v>
      </c>
      <c r="AK1075" s="1">
        <v>1</v>
      </c>
      <c r="AL1075" s="1">
        <v>0</v>
      </c>
      <c r="AM1075" s="1">
        <v>0</v>
      </c>
      <c r="AN1075" s="1">
        <v>0</v>
      </c>
      <c r="AO1075" s="1">
        <v>1</v>
      </c>
      <c r="AP1075" s="1">
        <v>0</v>
      </c>
      <c r="AQ1075" s="1">
        <v>0</v>
      </c>
      <c r="AR1075" s="1">
        <v>0</v>
      </c>
      <c r="AS1075" s="1">
        <v>0</v>
      </c>
      <c r="AT1075" s="1">
        <v>8</v>
      </c>
      <c r="AU1075" s="1">
        <v>22</v>
      </c>
      <c r="AV1075" s="1">
        <v>30396</v>
      </c>
    </row>
    <row r="1076" spans="1:48" s="1" customFormat="1" x14ac:dyDescent="0.25">
      <c r="A1076" s="1" t="str" cm="1">
        <f t="array" ref="A1076">_xlfn.IFS(AG1076&gt;=70,"70 and Older",AND(AG1076&gt;=60,AG1076&lt;70),"60-69",AND(AG1076&gt;=50,AG1076&lt;60),"50-59",AND(AG1076&gt;=40,AG1076&lt;50),"40-49",AND(AG1076&gt;=30,AG1076&lt;40),"30-39",AND(AG1076&gt;=20,AG1076&lt;30),"20-29")</f>
        <v>50-59</v>
      </c>
      <c r="B1076" s="1" t="str" cm="1">
        <f t="array" ref="B1076">_xlfn.IFS(AO1076=1,$AO$1,AP1076=1,$AP$1,AQ1076=1,$AQ$1,AR1076=1,$AR$1,AS1076=1,$AS$1)</f>
        <v>Graduation</v>
      </c>
      <c r="C1076" s="1" t="str" cm="1">
        <f t="array" ref="C1076">_xlfn.IFS(AJ1076=1,$AJ$1,AK1076=1,$AK$1,AL1076=1,$AL$1,AM1076=1,$AM$1,AN1076=1,$AN$1)</f>
        <v>Married</v>
      </c>
      <c r="D1076" s="1">
        <v>0</v>
      </c>
      <c r="E1076" s="1">
        <v>0</v>
      </c>
      <c r="F1076" s="1" t="str" cm="1">
        <f t="array" ref="F1076">_xlfn.IFS(AV1076&lt;43783,"1.Low Income",AND(AV1076&gt;=43783,AV1076&lt;=64856),"2.Mid Income",AV1076&gt;64856,"3.High Income")</f>
        <v>2.Mid Income</v>
      </c>
      <c r="G1076" s="1" t="str" cm="1">
        <f t="array" ref="G1076">_xlfn.IFS(AU1076&lt;=30,"&lt;1 month",AND(AU1076&gt;30,AU1076&lt;=60),"1-2months",AU1076&gt;60,"2months +")</f>
        <v>1-2months</v>
      </c>
      <c r="H1076" s="1" t="str" cm="1">
        <f t="array" ref="H1076">_xlfn.IFS(AT1076&lt;5,"&lt;5times",AND(AT1076&gt;=5,AT1076&lt;=10),"05-10times",AND(AT1076&gt;=11,AT1076&lt;=15),"11-15times",AT1076&gt;=16,"16times or more")</f>
        <v>05-10times</v>
      </c>
      <c r="I1076" s="1" t="s">
        <v>99</v>
      </c>
      <c r="J1076" s="1" t="str">
        <f t="shared" si="33"/>
        <v>6-7 years</v>
      </c>
      <c r="K1076" s="2">
        <v>479</v>
      </c>
      <c r="L1076" s="2">
        <v>35</v>
      </c>
      <c r="M1076" s="2">
        <v>179</v>
      </c>
      <c r="N1076" s="2">
        <v>28</v>
      </c>
      <c r="O1076" s="2">
        <v>7</v>
      </c>
      <c r="P1076" s="2">
        <v>85</v>
      </c>
      <c r="Q1076" s="8">
        <v>0</v>
      </c>
      <c r="R1076" s="8">
        <v>0</v>
      </c>
      <c r="S1076" s="8">
        <v>0</v>
      </c>
      <c r="T1076" s="8">
        <v>1</v>
      </c>
      <c r="U1076" s="8">
        <v>0</v>
      </c>
      <c r="V1076" s="8">
        <v>0</v>
      </c>
      <c r="W1076" s="6">
        <v>1</v>
      </c>
      <c r="X1076" s="6">
        <v>5</v>
      </c>
      <c r="Y1076" s="6">
        <v>3</v>
      </c>
      <c r="Z1076" s="6">
        <v>12</v>
      </c>
      <c r="AB1076" s="1">
        <v>491</v>
      </c>
      <c r="AC1076" s="1">
        <v>374</v>
      </c>
      <c r="AD1076" s="1">
        <v>0</v>
      </c>
      <c r="AE1076" s="1">
        <v>3</v>
      </c>
      <c r="AF1076" s="1">
        <v>11</v>
      </c>
      <c r="AG1076" s="1">
        <v>54</v>
      </c>
      <c r="AH1076" s="1">
        <v>2490</v>
      </c>
      <c r="AI1076" s="11">
        <f t="shared" si="32"/>
        <v>6.8219178082191778</v>
      </c>
      <c r="AJ1076" s="1">
        <v>0</v>
      </c>
      <c r="AK1076" s="1">
        <v>1</v>
      </c>
      <c r="AL1076" s="1">
        <v>0</v>
      </c>
      <c r="AM1076" s="1">
        <v>0</v>
      </c>
      <c r="AN1076" s="1">
        <v>0</v>
      </c>
      <c r="AO1076" s="1">
        <v>0</v>
      </c>
      <c r="AP1076" s="1">
        <v>0</v>
      </c>
      <c r="AQ1076" s="1">
        <v>1</v>
      </c>
      <c r="AR1076" s="1">
        <v>0</v>
      </c>
      <c r="AS1076" s="1">
        <v>0</v>
      </c>
      <c r="AT1076" s="1">
        <v>6</v>
      </c>
      <c r="AU1076" s="1">
        <v>46</v>
      </c>
      <c r="AV1076" s="1">
        <v>50616</v>
      </c>
    </row>
    <row r="1077" spans="1:48" s="1" customFormat="1" x14ac:dyDescent="0.25">
      <c r="A1077" s="1" t="str" cm="1">
        <f t="array" ref="A1077">_xlfn.IFS(AG1077&gt;=70,"70 and Older",AND(AG1077&gt;=60,AG1077&lt;70),"60-69",AND(AG1077&gt;=50,AG1077&lt;60),"50-59",AND(AG1077&gt;=40,AG1077&lt;50),"40-49",AND(AG1077&gt;=30,AG1077&lt;40),"30-39",AND(AG1077&gt;=20,AG1077&lt;30),"20-29")</f>
        <v>50-59</v>
      </c>
      <c r="B1077" s="1" t="str" cm="1">
        <f t="array" ref="B1077">_xlfn.IFS(AO1077=1,$AO$1,AP1077=1,$AP$1,AQ1077=1,$AQ$1,AR1077=1,$AR$1,AS1077=1,$AS$1)</f>
        <v>Graduation</v>
      </c>
      <c r="C1077" s="1" t="str" cm="1">
        <f t="array" ref="C1077">_xlfn.IFS(AJ1077=1,$AJ$1,AK1077=1,$AK$1,AL1077=1,$AL$1,AM1077=1,$AM$1,AN1077=1,$AN$1)</f>
        <v>Married</v>
      </c>
      <c r="D1077" s="1">
        <v>0</v>
      </c>
      <c r="E1077" s="1">
        <v>1</v>
      </c>
      <c r="F1077" s="1" t="str" cm="1">
        <f t="array" ref="F1077">_xlfn.IFS(AV1077&lt;43783,"1.Low Income",AND(AV1077&gt;=43783,AV1077&lt;=64856),"2.Mid Income",AV1077&gt;64856,"3.High Income")</f>
        <v>1.Low Income</v>
      </c>
      <c r="G1077" s="1" t="str" cm="1">
        <f t="array" ref="G1077">_xlfn.IFS(AU1077&lt;=30,"&lt;1 month",AND(AU1077&gt;30,AU1077&lt;=60),"1-2months",AU1077&gt;60,"2months +")</f>
        <v>&lt;1 month</v>
      </c>
      <c r="H1077" s="1" t="str" cm="1">
        <f t="array" ref="H1077">_xlfn.IFS(AT1077&lt;5,"&lt;5times",AND(AT1077&gt;=5,AT1077&lt;=10),"05-10times",AND(AT1077&gt;=11,AT1077&lt;=15),"11-15times",AT1077&gt;=16,"16times or more")</f>
        <v>05-10times</v>
      </c>
      <c r="I1077" s="1" t="s">
        <v>99</v>
      </c>
      <c r="J1077" s="1" t="str">
        <f t="shared" si="33"/>
        <v>6-7 years</v>
      </c>
      <c r="K1077" s="2">
        <v>962</v>
      </c>
      <c r="L1077" s="2">
        <v>12</v>
      </c>
      <c r="M1077" s="2">
        <v>194</v>
      </c>
      <c r="N1077" s="2">
        <v>16</v>
      </c>
      <c r="O1077" s="2">
        <v>24</v>
      </c>
      <c r="P1077" s="2">
        <v>12</v>
      </c>
      <c r="Q1077" s="8">
        <v>0</v>
      </c>
      <c r="R1077" s="8">
        <v>0</v>
      </c>
      <c r="S1077" s="8">
        <v>0</v>
      </c>
      <c r="T1077" s="8">
        <v>0</v>
      </c>
      <c r="U1077" s="8">
        <v>1</v>
      </c>
      <c r="V1077" s="8">
        <v>0</v>
      </c>
      <c r="W1077" s="6">
        <v>4</v>
      </c>
      <c r="X1077" s="6">
        <v>7</v>
      </c>
      <c r="Y1077" s="6">
        <v>8</v>
      </c>
      <c r="Z1077" s="6">
        <v>13</v>
      </c>
      <c r="AB1077" s="1">
        <v>491</v>
      </c>
      <c r="AC1077" s="1">
        <v>374</v>
      </c>
      <c r="AD1077" s="1">
        <v>0</v>
      </c>
      <c r="AE1077" s="1">
        <v>3</v>
      </c>
      <c r="AF1077" s="1">
        <v>11</v>
      </c>
      <c r="AG1077" s="1">
        <v>54</v>
      </c>
      <c r="AH1077" s="1">
        <v>2490</v>
      </c>
      <c r="AI1077" s="11">
        <f t="shared" si="32"/>
        <v>6.8219178082191778</v>
      </c>
      <c r="AJ1077" s="1">
        <v>0</v>
      </c>
      <c r="AK1077" s="1">
        <v>1</v>
      </c>
      <c r="AL1077" s="1">
        <v>0</v>
      </c>
      <c r="AM1077" s="1">
        <v>0</v>
      </c>
      <c r="AN1077" s="1">
        <v>0</v>
      </c>
      <c r="AO1077" s="1">
        <v>0</v>
      </c>
      <c r="AP1077" s="1">
        <v>0</v>
      </c>
      <c r="AQ1077" s="1">
        <v>1</v>
      </c>
      <c r="AR1077" s="1">
        <v>0</v>
      </c>
      <c r="AS1077" s="1">
        <v>0</v>
      </c>
      <c r="AT1077" s="1">
        <v>7</v>
      </c>
      <c r="AU1077" s="1">
        <v>0</v>
      </c>
      <c r="AV1077" s="1">
        <v>38741</v>
      </c>
    </row>
    <row r="1078" spans="1:48" s="1" customFormat="1" x14ac:dyDescent="0.25">
      <c r="A1078" s="1" t="str" cm="1">
        <f t="array" ref="A1078">_xlfn.IFS(AG1078&gt;=70,"70 and Older",AND(AG1078&gt;=60,AG1078&lt;70),"60-69",AND(AG1078&gt;=50,AG1078&lt;60),"50-59",AND(AG1078&gt;=40,AG1078&lt;50),"40-49",AND(AG1078&gt;=30,AG1078&lt;40),"30-39",AND(AG1078&gt;=20,AG1078&lt;30),"20-29")</f>
        <v>30-39</v>
      </c>
      <c r="B1078" s="1" t="str" cm="1">
        <f t="array" ref="B1078">_xlfn.IFS(AO1078=1,$AO$1,AP1078=1,$AP$1,AQ1078=1,$AQ$1,AR1078=1,$AR$1,AS1078=1,$AS$1)</f>
        <v>Graduation</v>
      </c>
      <c r="C1078" s="1" t="str" cm="1">
        <f t="array" ref="C1078">_xlfn.IFS(AJ1078=1,$AJ$1,AK1078=1,$AK$1,AL1078=1,$AL$1,AM1078=1,$AM$1,AN1078=1,$AN$1)</f>
        <v>Married</v>
      </c>
      <c r="D1078" s="1">
        <v>0</v>
      </c>
      <c r="E1078" s="1">
        <v>0</v>
      </c>
      <c r="F1078" s="1" t="str" cm="1">
        <f t="array" ref="F1078">_xlfn.IFS(AV1078&lt;43783,"1.Low Income",AND(AV1078&gt;=43783,AV1078&lt;=64856),"2.Mid Income",AV1078&gt;64856,"3.High Income")</f>
        <v>1.Low Income</v>
      </c>
      <c r="G1078" s="1" t="str" cm="1">
        <f t="array" ref="G1078">_xlfn.IFS(AU1078&lt;=30,"&lt;1 month",AND(AU1078&gt;30,AU1078&lt;=60),"1-2months",AU1078&gt;60,"2months +")</f>
        <v>1-2months</v>
      </c>
      <c r="H1078" s="1" t="str" cm="1">
        <f t="array" ref="H1078">_xlfn.IFS(AT1078&lt;5,"&lt;5times",AND(AT1078&gt;=5,AT1078&lt;=10),"05-10times",AND(AT1078&gt;=11,AT1078&lt;=15),"11-15times",AT1078&gt;=16,"16times or more")</f>
        <v>05-10times</v>
      </c>
      <c r="I1078" s="1" t="s">
        <v>99</v>
      </c>
      <c r="J1078" s="1" t="str">
        <f t="shared" si="33"/>
        <v>6-7 years</v>
      </c>
      <c r="K1078" s="2">
        <v>34</v>
      </c>
      <c r="L1078" s="2">
        <v>4</v>
      </c>
      <c r="M1078" s="2">
        <v>66</v>
      </c>
      <c r="N1078" s="2">
        <v>3</v>
      </c>
      <c r="O1078" s="2">
        <v>10</v>
      </c>
      <c r="P1078" s="2">
        <v>20</v>
      </c>
      <c r="Q1078" s="8">
        <v>0</v>
      </c>
      <c r="R1078" s="8">
        <v>0</v>
      </c>
      <c r="S1078" s="8">
        <v>0</v>
      </c>
      <c r="T1078" s="8">
        <v>0</v>
      </c>
      <c r="U1078" s="8">
        <v>0</v>
      </c>
      <c r="V1078" s="8">
        <v>0</v>
      </c>
      <c r="W1078" s="6">
        <v>1</v>
      </c>
      <c r="X1078" s="6">
        <v>2</v>
      </c>
      <c r="Y1078" s="6">
        <v>1</v>
      </c>
      <c r="Z1078" s="6">
        <v>4</v>
      </c>
      <c r="AB1078" s="1">
        <v>389</v>
      </c>
      <c r="AC1078" s="1">
        <v>335</v>
      </c>
      <c r="AD1078" s="1">
        <v>0</v>
      </c>
      <c r="AE1078" s="1">
        <v>3</v>
      </c>
      <c r="AF1078" s="1">
        <v>11</v>
      </c>
      <c r="AG1078" s="1">
        <v>34</v>
      </c>
      <c r="AH1078" s="1">
        <v>2490</v>
      </c>
      <c r="AI1078" s="11">
        <f t="shared" si="32"/>
        <v>6.8219178082191778</v>
      </c>
      <c r="AJ1078" s="1">
        <v>0</v>
      </c>
      <c r="AK1078" s="1">
        <v>1</v>
      </c>
      <c r="AL1078" s="1">
        <v>0</v>
      </c>
      <c r="AM1078" s="1">
        <v>0</v>
      </c>
      <c r="AN1078" s="1">
        <v>0</v>
      </c>
      <c r="AO1078" s="1">
        <v>0</v>
      </c>
      <c r="AP1078" s="1">
        <v>0</v>
      </c>
      <c r="AQ1078" s="1">
        <v>1</v>
      </c>
      <c r="AR1078" s="1">
        <v>0</v>
      </c>
      <c r="AS1078" s="1">
        <v>0</v>
      </c>
      <c r="AT1078" s="1">
        <v>8</v>
      </c>
      <c r="AU1078" s="1">
        <v>56</v>
      </c>
      <c r="AV1078" s="1">
        <v>32952</v>
      </c>
    </row>
    <row r="1079" spans="1:48" s="1" customFormat="1" x14ac:dyDescent="0.25">
      <c r="A1079" s="1" t="str" cm="1">
        <f t="array" ref="A1079">_xlfn.IFS(AG1079&gt;=70,"70 and Older",AND(AG1079&gt;=60,AG1079&lt;70),"60-69",AND(AG1079&gt;=50,AG1079&lt;60),"50-59",AND(AG1079&gt;=40,AG1079&lt;50),"40-49",AND(AG1079&gt;=30,AG1079&lt;40),"30-39",AND(AG1079&gt;=20,AG1079&lt;30),"20-29")</f>
        <v>40-49</v>
      </c>
      <c r="B1079" s="1" t="str" cm="1">
        <f t="array" ref="B1079">_xlfn.IFS(AO1079=1,$AO$1,AP1079=1,$AP$1,AQ1079=1,$AQ$1,AR1079=1,$AR$1,AS1079=1,$AS$1)</f>
        <v>Master</v>
      </c>
      <c r="C1079" s="1" t="str" cm="1">
        <f t="array" ref="C1079">_xlfn.IFS(AJ1079=1,$AJ$1,AK1079=1,$AK$1,AL1079=1,$AL$1,AM1079=1,$AM$1,AN1079=1,$AN$1)</f>
        <v>Single</v>
      </c>
      <c r="D1079" s="1">
        <v>1</v>
      </c>
      <c r="E1079" s="1">
        <v>0</v>
      </c>
      <c r="F1079" s="1" t="str" cm="1">
        <f t="array" ref="F1079">_xlfn.IFS(AV1079&lt;43783,"1.Low Income",AND(AV1079&gt;=43783,AV1079&lt;=64856),"2.Mid Income",AV1079&gt;64856,"3.High Income")</f>
        <v>1.Low Income</v>
      </c>
      <c r="G1079" s="1" t="str" cm="1">
        <f t="array" ref="G1079">_xlfn.IFS(AU1079&lt;=30,"&lt;1 month",AND(AU1079&gt;30,AU1079&lt;=60),"1-2months",AU1079&gt;60,"2months +")</f>
        <v>1-2months</v>
      </c>
      <c r="H1079" s="1" t="str" cm="1">
        <f t="array" ref="H1079">_xlfn.IFS(AT1079&lt;5,"&lt;5times",AND(AT1079&gt;=5,AT1079&lt;=10),"05-10times",AND(AT1079&gt;=11,AT1079&lt;=15),"11-15times",AT1079&gt;=16,"16times or more")</f>
        <v>05-10times</v>
      </c>
      <c r="I1079" s="1" t="s">
        <v>99</v>
      </c>
      <c r="J1079" s="1" t="str">
        <f t="shared" si="33"/>
        <v>6-7 years</v>
      </c>
      <c r="K1079" s="2">
        <v>14</v>
      </c>
      <c r="L1079" s="2">
        <v>2</v>
      </c>
      <c r="M1079" s="2">
        <v>30</v>
      </c>
      <c r="N1079" s="2">
        <v>8</v>
      </c>
      <c r="O1079" s="2">
        <v>2</v>
      </c>
      <c r="P1079" s="2">
        <v>3</v>
      </c>
      <c r="Q1079" s="8">
        <v>0</v>
      </c>
      <c r="R1079" s="8">
        <v>0</v>
      </c>
      <c r="S1079" s="8">
        <v>0</v>
      </c>
      <c r="T1079" s="8">
        <v>0</v>
      </c>
      <c r="U1079" s="8">
        <v>0</v>
      </c>
      <c r="V1079" s="8">
        <v>0</v>
      </c>
      <c r="W1079" s="6">
        <v>1</v>
      </c>
      <c r="X1079" s="6">
        <v>2</v>
      </c>
      <c r="Y1079" s="6">
        <v>0</v>
      </c>
      <c r="Z1079" s="6">
        <v>4</v>
      </c>
      <c r="AB1079" s="1">
        <v>151</v>
      </c>
      <c r="AC1079" s="1">
        <v>135</v>
      </c>
      <c r="AD1079" s="1">
        <v>0</v>
      </c>
      <c r="AE1079" s="1">
        <v>3</v>
      </c>
      <c r="AF1079" s="1">
        <v>11</v>
      </c>
      <c r="AG1079" s="1">
        <v>49</v>
      </c>
      <c r="AH1079" s="1">
        <v>2488</v>
      </c>
      <c r="AI1079" s="11">
        <f t="shared" si="32"/>
        <v>6.816438356164384</v>
      </c>
      <c r="AJ1079" s="1">
        <v>0</v>
      </c>
      <c r="AK1079" s="1">
        <v>0</v>
      </c>
      <c r="AL1079" s="1">
        <v>1</v>
      </c>
      <c r="AM1079" s="1">
        <v>0</v>
      </c>
      <c r="AN1079" s="1">
        <v>0</v>
      </c>
      <c r="AO1079" s="1">
        <v>0</v>
      </c>
      <c r="AP1079" s="1">
        <v>0</v>
      </c>
      <c r="AQ1079" s="1">
        <v>0</v>
      </c>
      <c r="AR1079" s="1">
        <v>1</v>
      </c>
      <c r="AS1079" s="1">
        <v>0</v>
      </c>
      <c r="AT1079" s="1">
        <v>7</v>
      </c>
      <c r="AU1079" s="1">
        <v>37</v>
      </c>
      <c r="AV1079" s="1">
        <v>41145</v>
      </c>
    </row>
    <row r="1080" spans="1:48" s="1" customFormat="1" x14ac:dyDescent="0.25">
      <c r="A1080" s="1" t="str" cm="1">
        <f t="array" ref="A1080">_xlfn.IFS(AG1080&gt;=70,"70 and Older",AND(AG1080&gt;=60,AG1080&lt;70),"60-69",AND(AG1080&gt;=50,AG1080&lt;60),"50-59",AND(AG1080&gt;=40,AG1080&lt;50),"40-49",AND(AG1080&gt;=30,AG1080&lt;40),"30-39",AND(AG1080&gt;=20,AG1080&lt;30),"20-29")</f>
        <v>70 and Older</v>
      </c>
      <c r="B1080" s="1" t="str" cm="1">
        <f t="array" ref="B1080">_xlfn.IFS(AO1080=1,$AO$1,AP1080=1,$AP$1,AQ1080=1,$AQ$1,AR1080=1,$AR$1,AS1080=1,$AS$1)</f>
        <v>Graduation</v>
      </c>
      <c r="C1080" s="1" t="str" cm="1">
        <f t="array" ref="C1080">_xlfn.IFS(AJ1080=1,$AJ$1,AK1080=1,$AK$1,AL1080=1,$AL$1,AM1080=1,$AM$1,AN1080=1,$AN$1)</f>
        <v>Together</v>
      </c>
      <c r="D1080" s="1">
        <v>1</v>
      </c>
      <c r="E1080" s="1">
        <v>0</v>
      </c>
      <c r="F1080" s="1" t="str" cm="1">
        <f t="array" ref="F1080">_xlfn.IFS(AV1080&lt;43783,"1.Low Income",AND(AV1080&gt;=43783,AV1080&lt;=64856),"2.Mid Income",AV1080&gt;64856,"3.High Income")</f>
        <v>1.Low Income</v>
      </c>
      <c r="G1080" s="1" t="str" cm="1">
        <f t="array" ref="G1080">_xlfn.IFS(AU1080&lt;=30,"&lt;1 month",AND(AU1080&gt;30,AU1080&lt;=60),"1-2months",AU1080&gt;60,"2months +")</f>
        <v>1-2months</v>
      </c>
      <c r="H1080" s="1" t="str" cm="1">
        <f t="array" ref="H1080">_xlfn.IFS(AT1080&lt;5,"&lt;5times",AND(AT1080&gt;=5,AT1080&lt;=10),"05-10times",AND(AT1080&gt;=11,AT1080&lt;=15),"11-15times",AT1080&gt;=16,"16times or more")</f>
        <v>05-10times</v>
      </c>
      <c r="I1080" s="1" t="s">
        <v>99</v>
      </c>
      <c r="J1080" s="1" t="str">
        <f t="shared" si="33"/>
        <v>6-7 years</v>
      </c>
      <c r="K1080" s="2">
        <v>60</v>
      </c>
      <c r="L1080" s="2">
        <v>51</v>
      </c>
      <c r="M1080" s="2">
        <v>87</v>
      </c>
      <c r="N1080" s="2">
        <v>6</v>
      </c>
      <c r="O1080" s="2">
        <v>20</v>
      </c>
      <c r="P1080" s="2">
        <v>51</v>
      </c>
      <c r="Q1080" s="8">
        <v>0</v>
      </c>
      <c r="R1080" s="8">
        <v>0</v>
      </c>
      <c r="S1080" s="8">
        <v>0</v>
      </c>
      <c r="T1080" s="8">
        <v>0</v>
      </c>
      <c r="U1080" s="8">
        <v>0</v>
      </c>
      <c r="V1080" s="8">
        <v>0</v>
      </c>
      <c r="W1080" s="6">
        <v>2</v>
      </c>
      <c r="X1080" s="6">
        <v>4</v>
      </c>
      <c r="Y1080" s="6">
        <v>2</v>
      </c>
      <c r="Z1080" s="6">
        <v>4</v>
      </c>
      <c r="AB1080" s="1">
        <v>495</v>
      </c>
      <c r="AC1080" s="1">
        <v>471</v>
      </c>
      <c r="AD1080" s="1">
        <v>0</v>
      </c>
      <c r="AE1080" s="1">
        <v>3</v>
      </c>
      <c r="AF1080" s="1">
        <v>11</v>
      </c>
      <c r="AG1080" s="1">
        <v>71</v>
      </c>
      <c r="AH1080" s="1">
        <v>2487</v>
      </c>
      <c r="AI1080" s="11">
        <f t="shared" si="32"/>
        <v>6.8136986301369866</v>
      </c>
      <c r="AJ1080" s="1">
        <v>0</v>
      </c>
      <c r="AK1080" s="1">
        <v>0</v>
      </c>
      <c r="AL1080" s="1">
        <v>0</v>
      </c>
      <c r="AM1080" s="1">
        <v>1</v>
      </c>
      <c r="AN1080" s="1">
        <v>0</v>
      </c>
      <c r="AO1080" s="1">
        <v>0</v>
      </c>
      <c r="AP1080" s="1">
        <v>0</v>
      </c>
      <c r="AQ1080" s="1">
        <v>1</v>
      </c>
      <c r="AR1080" s="1">
        <v>0</v>
      </c>
      <c r="AS1080" s="1">
        <v>0</v>
      </c>
      <c r="AT1080" s="1">
        <v>7</v>
      </c>
      <c r="AU1080" s="1">
        <v>37</v>
      </c>
      <c r="AV1080" s="1">
        <v>42169</v>
      </c>
    </row>
    <row r="1081" spans="1:48" s="1" customFormat="1" x14ac:dyDescent="0.25">
      <c r="A1081" s="1" t="str" cm="1">
        <f t="array" ref="A1081">_xlfn.IFS(AG1081&gt;=70,"70 and Older",AND(AG1081&gt;=60,AG1081&lt;70),"60-69",AND(AG1081&gt;=50,AG1081&lt;60),"50-59",AND(AG1081&gt;=40,AG1081&lt;50),"40-49",AND(AG1081&gt;=30,AG1081&lt;40),"30-39",AND(AG1081&gt;=20,AG1081&lt;30),"20-29")</f>
        <v>70 and Older</v>
      </c>
      <c r="B1081" s="1" t="str" cm="1">
        <f t="array" ref="B1081">_xlfn.IFS(AO1081=1,$AO$1,AP1081=1,$AP$1,AQ1081=1,$AQ$1,AR1081=1,$AR$1,AS1081=1,$AS$1)</f>
        <v>Graduation</v>
      </c>
      <c r="C1081" s="1" t="str" cm="1">
        <f t="array" ref="C1081">_xlfn.IFS(AJ1081=1,$AJ$1,AK1081=1,$AK$1,AL1081=1,$AL$1,AM1081=1,$AM$1,AN1081=1,$AN$1)</f>
        <v>Together</v>
      </c>
      <c r="D1081" s="1">
        <v>1</v>
      </c>
      <c r="E1081" s="1">
        <v>0</v>
      </c>
      <c r="F1081" s="1" t="str" cm="1">
        <f t="array" ref="F1081">_xlfn.IFS(AV1081&lt;43783,"1.Low Income",AND(AV1081&gt;=43783,AV1081&lt;=64856),"2.Mid Income",AV1081&gt;64856,"3.High Income")</f>
        <v>1.Low Income</v>
      </c>
      <c r="G1081" s="1" t="str" cm="1">
        <f t="array" ref="G1081">_xlfn.IFS(AU1081&lt;=30,"&lt;1 month",AND(AU1081&gt;30,AU1081&lt;=60),"1-2months",AU1081&gt;60,"2months +")</f>
        <v>1-2months</v>
      </c>
      <c r="H1081" s="1" t="str" cm="1">
        <f t="array" ref="H1081">_xlfn.IFS(AT1081&lt;5,"&lt;5times",AND(AT1081&gt;=5,AT1081&lt;=10),"05-10times",AND(AT1081&gt;=11,AT1081&lt;=15),"11-15times",AT1081&gt;=16,"16times or more")</f>
        <v>05-10times</v>
      </c>
      <c r="I1081" s="1" t="s">
        <v>99</v>
      </c>
      <c r="J1081" s="1" t="str">
        <f t="shared" si="33"/>
        <v>6-7 years</v>
      </c>
      <c r="K1081" s="2">
        <v>26</v>
      </c>
      <c r="L1081" s="2">
        <v>0</v>
      </c>
      <c r="M1081" s="2">
        <v>6</v>
      </c>
      <c r="N1081" s="2">
        <v>0</v>
      </c>
      <c r="O1081" s="2">
        <v>0</v>
      </c>
      <c r="P1081" s="2">
        <v>2</v>
      </c>
      <c r="Q1081" s="8">
        <v>0</v>
      </c>
      <c r="R1081" s="8">
        <v>0</v>
      </c>
      <c r="S1081" s="8">
        <v>0</v>
      </c>
      <c r="T1081" s="8">
        <v>0</v>
      </c>
      <c r="U1081" s="8">
        <v>0</v>
      </c>
      <c r="V1081" s="8">
        <v>0</v>
      </c>
      <c r="W1081" s="6">
        <v>1</v>
      </c>
      <c r="X1081" s="6">
        <v>1</v>
      </c>
      <c r="Y1081" s="6">
        <v>0</v>
      </c>
      <c r="Z1081" s="6">
        <v>3</v>
      </c>
      <c r="AB1081" s="1">
        <v>59</v>
      </c>
      <c r="AC1081" s="1">
        <v>42</v>
      </c>
      <c r="AD1081" s="1">
        <v>0</v>
      </c>
      <c r="AE1081" s="1">
        <v>3</v>
      </c>
      <c r="AF1081" s="1">
        <v>11</v>
      </c>
      <c r="AG1081" s="1">
        <v>70</v>
      </c>
      <c r="AH1081" s="1">
        <v>2487</v>
      </c>
      <c r="AI1081" s="11">
        <f t="shared" si="32"/>
        <v>6.8136986301369866</v>
      </c>
      <c r="AJ1081" s="1">
        <v>0</v>
      </c>
      <c r="AK1081" s="1">
        <v>0</v>
      </c>
      <c r="AL1081" s="1">
        <v>0</v>
      </c>
      <c r="AM1081" s="1">
        <v>1</v>
      </c>
      <c r="AN1081" s="1">
        <v>0</v>
      </c>
      <c r="AO1081" s="1">
        <v>0</v>
      </c>
      <c r="AP1081" s="1">
        <v>0</v>
      </c>
      <c r="AQ1081" s="1">
        <v>1</v>
      </c>
      <c r="AR1081" s="1">
        <v>0</v>
      </c>
      <c r="AS1081" s="1">
        <v>0</v>
      </c>
      <c r="AT1081" s="1">
        <v>8</v>
      </c>
      <c r="AU1081" s="1">
        <v>39</v>
      </c>
      <c r="AV1081" s="1">
        <v>26850</v>
      </c>
    </row>
    <row r="1082" spans="1:48" s="1" customFormat="1" x14ac:dyDescent="0.25">
      <c r="A1082" s="1" t="str" cm="1">
        <f t="array" ref="A1082">_xlfn.IFS(AG1082&gt;=70,"70 and Older",AND(AG1082&gt;=60,AG1082&lt;70),"60-69",AND(AG1082&gt;=50,AG1082&lt;60),"50-59",AND(AG1082&gt;=40,AG1082&lt;50),"40-49",AND(AG1082&gt;=30,AG1082&lt;40),"30-39",AND(AG1082&gt;=20,AG1082&lt;30),"20-29")</f>
        <v>70 and Older</v>
      </c>
      <c r="B1082" s="1" t="str" cm="1">
        <f t="array" ref="B1082">_xlfn.IFS(AO1082=1,$AO$1,AP1082=1,$AP$1,AQ1082=1,$AQ$1,AR1082=1,$AR$1,AS1082=1,$AS$1)</f>
        <v>Graduation</v>
      </c>
      <c r="C1082" s="1" t="str" cm="1">
        <f t="array" ref="C1082">_xlfn.IFS(AJ1082=1,$AJ$1,AK1082=1,$AK$1,AL1082=1,$AL$1,AM1082=1,$AM$1,AN1082=1,$AN$1)</f>
        <v>Together</v>
      </c>
      <c r="D1082" s="1">
        <v>1</v>
      </c>
      <c r="E1082" s="1">
        <v>0</v>
      </c>
      <c r="F1082" s="1" t="str" cm="1">
        <f t="array" ref="F1082">_xlfn.IFS(AV1082&lt;43783,"1.Low Income",AND(AV1082&gt;=43783,AV1082&lt;=64856),"2.Mid Income",AV1082&gt;64856,"3.High Income")</f>
        <v>1.Low Income</v>
      </c>
      <c r="G1082" s="1" t="str" cm="1">
        <f t="array" ref="G1082">_xlfn.IFS(AU1082&lt;=30,"&lt;1 month",AND(AU1082&gt;30,AU1082&lt;=60),"1-2months",AU1082&gt;60,"2months +")</f>
        <v>2months +</v>
      </c>
      <c r="H1082" s="1" t="str" cm="1">
        <f t="array" ref="H1082">_xlfn.IFS(AT1082&lt;5,"&lt;5times",AND(AT1082&gt;=5,AT1082&lt;=10),"05-10times",AND(AT1082&gt;=11,AT1082&lt;=15),"11-15times",AT1082&gt;=16,"16times or more")</f>
        <v>05-10times</v>
      </c>
      <c r="I1082" s="1" t="s">
        <v>99</v>
      </c>
      <c r="J1082" s="1" t="str">
        <f t="shared" si="33"/>
        <v>6-7 years</v>
      </c>
      <c r="K1082" s="2">
        <v>37</v>
      </c>
      <c r="L1082" s="2">
        <v>4</v>
      </c>
      <c r="M1082" s="2">
        <v>24</v>
      </c>
      <c r="N1082" s="2">
        <v>16</v>
      </c>
      <c r="O1082" s="2">
        <v>9</v>
      </c>
      <c r="P1082" s="2">
        <v>9</v>
      </c>
      <c r="Q1082" s="8">
        <v>0</v>
      </c>
      <c r="R1082" s="8">
        <v>0</v>
      </c>
      <c r="S1082" s="8">
        <v>0</v>
      </c>
      <c r="T1082" s="8">
        <v>0</v>
      </c>
      <c r="U1082" s="8">
        <v>0</v>
      </c>
      <c r="V1082" s="8">
        <v>0</v>
      </c>
      <c r="W1082" s="6">
        <v>2</v>
      </c>
      <c r="X1082" s="6">
        <v>4</v>
      </c>
      <c r="Y1082" s="6">
        <v>0</v>
      </c>
      <c r="Z1082" s="6">
        <v>3</v>
      </c>
      <c r="AB1082" s="1">
        <v>59</v>
      </c>
      <c r="AC1082" s="1">
        <v>42</v>
      </c>
      <c r="AD1082" s="1">
        <v>0</v>
      </c>
      <c r="AE1082" s="1">
        <v>3</v>
      </c>
      <c r="AF1082" s="1">
        <v>11</v>
      </c>
      <c r="AG1082" s="1">
        <v>70</v>
      </c>
      <c r="AH1082" s="1">
        <v>2487</v>
      </c>
      <c r="AI1082" s="11">
        <f t="shared" si="32"/>
        <v>6.8136986301369866</v>
      </c>
      <c r="AJ1082" s="1">
        <v>0</v>
      </c>
      <c r="AK1082" s="1">
        <v>0</v>
      </c>
      <c r="AL1082" s="1">
        <v>0</v>
      </c>
      <c r="AM1082" s="1">
        <v>1</v>
      </c>
      <c r="AN1082" s="1">
        <v>0</v>
      </c>
      <c r="AO1082" s="1">
        <v>0</v>
      </c>
      <c r="AP1082" s="1">
        <v>0</v>
      </c>
      <c r="AQ1082" s="1">
        <v>1</v>
      </c>
      <c r="AR1082" s="1">
        <v>0</v>
      </c>
      <c r="AS1082" s="1">
        <v>0</v>
      </c>
      <c r="AT1082" s="1">
        <v>9</v>
      </c>
      <c r="AU1082" s="1">
        <v>76</v>
      </c>
      <c r="AV1082" s="1">
        <v>23529</v>
      </c>
    </row>
    <row r="1083" spans="1:48" s="1" customFormat="1" x14ac:dyDescent="0.25">
      <c r="A1083" s="1" t="str" cm="1">
        <f t="array" ref="A1083">_xlfn.IFS(AG1083&gt;=70,"70 and Older",AND(AG1083&gt;=60,AG1083&lt;70),"60-69",AND(AG1083&gt;=50,AG1083&lt;60),"50-59",AND(AG1083&gt;=40,AG1083&lt;50),"40-49",AND(AG1083&gt;=30,AG1083&lt;40),"30-39",AND(AG1083&gt;=20,AG1083&lt;30),"20-29")</f>
        <v>40-49</v>
      </c>
      <c r="B1083" s="1" t="str" cm="1">
        <f t="array" ref="B1083">_xlfn.IFS(AO1083=1,$AO$1,AP1083=1,$AP$1,AQ1083=1,$AQ$1,AR1083=1,$AR$1,AS1083=1,$AS$1)</f>
        <v>Graduation</v>
      </c>
      <c r="C1083" s="1" t="str" cm="1">
        <f t="array" ref="C1083">_xlfn.IFS(AJ1083=1,$AJ$1,AK1083=1,$AK$1,AL1083=1,$AL$1,AM1083=1,$AM$1,AN1083=1,$AN$1)</f>
        <v>Together</v>
      </c>
      <c r="D1083" s="1">
        <v>0</v>
      </c>
      <c r="E1083" s="1">
        <v>0</v>
      </c>
      <c r="F1083" s="1" t="str" cm="1">
        <f t="array" ref="F1083">_xlfn.IFS(AV1083&lt;43783,"1.Low Income",AND(AV1083&gt;=43783,AV1083&lt;=64856),"2.Mid Income",AV1083&gt;64856,"3.High Income")</f>
        <v>2.Mid Income</v>
      </c>
      <c r="G1083" s="1" t="str" cm="1">
        <f t="array" ref="G1083">_xlfn.IFS(AU1083&lt;=30,"&lt;1 month",AND(AU1083&gt;30,AU1083&lt;=60),"1-2months",AU1083&gt;60,"2months +")</f>
        <v>2months +</v>
      </c>
      <c r="H1083" s="1" t="str" cm="1">
        <f t="array" ref="H1083">_xlfn.IFS(AT1083&lt;5,"&lt;5times",AND(AT1083&gt;=5,AT1083&lt;=10),"05-10times",AND(AT1083&gt;=11,AT1083&lt;=15),"11-15times",AT1083&gt;=16,"16times or more")</f>
        <v>05-10times</v>
      </c>
      <c r="I1083" s="1" t="s">
        <v>99</v>
      </c>
      <c r="J1083" s="1" t="str">
        <f t="shared" si="33"/>
        <v>6-7 years</v>
      </c>
      <c r="K1083" s="2">
        <v>448</v>
      </c>
      <c r="L1083" s="2">
        <v>71</v>
      </c>
      <c r="M1083" s="2">
        <v>951</v>
      </c>
      <c r="N1083" s="2">
        <v>40</v>
      </c>
      <c r="O1083" s="2">
        <v>17</v>
      </c>
      <c r="P1083" s="2">
        <v>17</v>
      </c>
      <c r="Q1083" s="8">
        <v>0</v>
      </c>
      <c r="R1083" s="8">
        <v>0</v>
      </c>
      <c r="S1083" s="8">
        <v>0</v>
      </c>
      <c r="T1083" s="8">
        <v>0</v>
      </c>
      <c r="U1083" s="8">
        <v>1</v>
      </c>
      <c r="V1083" s="8">
        <v>1</v>
      </c>
      <c r="W1083" s="6">
        <v>1</v>
      </c>
      <c r="X1083" s="6">
        <v>6</v>
      </c>
      <c r="Y1083" s="6">
        <v>11</v>
      </c>
      <c r="Z1083" s="6">
        <v>10</v>
      </c>
      <c r="AB1083" s="1">
        <v>1920</v>
      </c>
      <c r="AC1083" s="1">
        <v>1899</v>
      </c>
      <c r="AD1083" s="1">
        <v>3</v>
      </c>
      <c r="AE1083" s="1">
        <v>3</v>
      </c>
      <c r="AF1083" s="1">
        <v>11</v>
      </c>
      <c r="AG1083" s="1">
        <v>43</v>
      </c>
      <c r="AH1083" s="1">
        <v>2486</v>
      </c>
      <c r="AI1083" s="11">
        <f t="shared" si="32"/>
        <v>6.8109589041095893</v>
      </c>
      <c r="AJ1083" s="1">
        <v>0</v>
      </c>
      <c r="AK1083" s="1">
        <v>0</v>
      </c>
      <c r="AL1083" s="1">
        <v>0</v>
      </c>
      <c r="AM1083" s="1">
        <v>1</v>
      </c>
      <c r="AN1083" s="1">
        <v>0</v>
      </c>
      <c r="AO1083" s="1">
        <v>0</v>
      </c>
      <c r="AP1083" s="1">
        <v>0</v>
      </c>
      <c r="AQ1083" s="1">
        <v>1</v>
      </c>
      <c r="AR1083" s="1">
        <v>0</v>
      </c>
      <c r="AS1083" s="1">
        <v>0</v>
      </c>
      <c r="AT1083" s="1">
        <v>6</v>
      </c>
      <c r="AU1083" s="1">
        <v>73</v>
      </c>
      <c r="AV1083" s="1">
        <v>53593</v>
      </c>
    </row>
    <row r="1084" spans="1:48" s="1" customFormat="1" x14ac:dyDescent="0.25">
      <c r="A1084" s="1" t="str" cm="1">
        <f t="array" ref="A1084">_xlfn.IFS(AG1084&gt;=70,"70 and Older",AND(AG1084&gt;=60,AG1084&lt;70),"60-69",AND(AG1084&gt;=50,AG1084&lt;60),"50-59",AND(AG1084&gt;=40,AG1084&lt;50),"40-49",AND(AG1084&gt;=30,AG1084&lt;40),"30-39",AND(AG1084&gt;=20,AG1084&lt;30),"20-29")</f>
        <v>40-49</v>
      </c>
      <c r="B1084" s="1" t="str" cm="1">
        <f t="array" ref="B1084">_xlfn.IFS(AO1084=1,$AO$1,AP1084=1,$AP$1,AQ1084=1,$AQ$1,AR1084=1,$AR$1,AS1084=1,$AS$1)</f>
        <v>PhD</v>
      </c>
      <c r="C1084" s="1" t="str" cm="1">
        <f t="array" ref="C1084">_xlfn.IFS(AJ1084=1,$AJ$1,AK1084=1,$AK$1,AL1084=1,$AL$1,AM1084=1,$AM$1,AN1084=1,$AN$1)</f>
        <v>Together</v>
      </c>
      <c r="D1084" s="1">
        <v>2</v>
      </c>
      <c r="E1084" s="1">
        <v>1</v>
      </c>
      <c r="F1084" s="1" t="str" cm="1">
        <f t="array" ref="F1084">_xlfn.IFS(AV1084&lt;43783,"1.Low Income",AND(AV1084&gt;=43783,AV1084&lt;=64856),"2.Mid Income",AV1084&gt;64856,"3.High Income")</f>
        <v>1.Low Income</v>
      </c>
      <c r="G1084" s="1" t="str" cm="1">
        <f t="array" ref="G1084">_xlfn.IFS(AU1084&lt;=30,"&lt;1 month",AND(AU1084&gt;30,AU1084&lt;=60),"1-2months",AU1084&gt;60,"2months +")</f>
        <v>2months +</v>
      </c>
      <c r="H1084" s="1" t="str" cm="1">
        <f t="array" ref="H1084">_xlfn.IFS(AT1084&lt;5,"&lt;5times",AND(AT1084&gt;=5,AT1084&lt;=10),"05-10times",AND(AT1084&gt;=11,AT1084&lt;=15),"11-15times",AT1084&gt;=16,"16times or more")</f>
        <v>05-10times</v>
      </c>
      <c r="I1084" s="1" t="s">
        <v>99</v>
      </c>
      <c r="J1084" s="1" t="str">
        <f t="shared" si="33"/>
        <v>6-7 years</v>
      </c>
      <c r="K1084" s="2">
        <v>20</v>
      </c>
      <c r="L1084" s="2">
        <v>4</v>
      </c>
      <c r="M1084" s="2">
        <v>10</v>
      </c>
      <c r="N1084" s="2">
        <v>6</v>
      </c>
      <c r="O1084" s="2">
        <v>4</v>
      </c>
      <c r="P1084" s="2">
        <v>17</v>
      </c>
      <c r="Q1084" s="8">
        <v>0</v>
      </c>
      <c r="R1084" s="8">
        <v>0</v>
      </c>
      <c r="S1084" s="8">
        <v>0</v>
      </c>
      <c r="T1084" s="8">
        <v>0</v>
      </c>
      <c r="U1084" s="8">
        <v>0</v>
      </c>
      <c r="V1084" s="8">
        <v>0</v>
      </c>
      <c r="W1084" s="6">
        <v>2</v>
      </c>
      <c r="X1084" s="6">
        <v>2</v>
      </c>
      <c r="Y1084" s="6">
        <v>0</v>
      </c>
      <c r="Z1084" s="6">
        <v>3</v>
      </c>
      <c r="AB1084" s="1">
        <v>89</v>
      </c>
      <c r="AC1084" s="1">
        <v>76</v>
      </c>
      <c r="AD1084" s="1">
        <v>0</v>
      </c>
      <c r="AE1084" s="1">
        <v>3</v>
      </c>
      <c r="AF1084" s="1">
        <v>11</v>
      </c>
      <c r="AG1084" s="1">
        <v>47</v>
      </c>
      <c r="AH1084" s="1">
        <v>2486</v>
      </c>
      <c r="AI1084" s="11">
        <f t="shared" si="32"/>
        <v>6.8109589041095893</v>
      </c>
      <c r="AJ1084" s="1">
        <v>0</v>
      </c>
      <c r="AK1084" s="1">
        <v>0</v>
      </c>
      <c r="AL1084" s="1">
        <v>0</v>
      </c>
      <c r="AM1084" s="1">
        <v>1</v>
      </c>
      <c r="AN1084" s="1">
        <v>0</v>
      </c>
      <c r="AO1084" s="1">
        <v>0</v>
      </c>
      <c r="AP1084" s="1">
        <v>0</v>
      </c>
      <c r="AQ1084" s="1">
        <v>0</v>
      </c>
      <c r="AR1084" s="1">
        <v>0</v>
      </c>
      <c r="AS1084" s="1">
        <v>1</v>
      </c>
      <c r="AT1084" s="1">
        <v>7</v>
      </c>
      <c r="AU1084" s="1">
        <v>68</v>
      </c>
      <c r="AV1084" s="1">
        <v>37235</v>
      </c>
    </row>
    <row r="1085" spans="1:48" s="1" customFormat="1" x14ac:dyDescent="0.25">
      <c r="A1085" s="1" t="str" cm="1">
        <f t="array" ref="A1085">_xlfn.IFS(AG1085&gt;=70,"70 and Older",AND(AG1085&gt;=60,AG1085&lt;70),"60-69",AND(AG1085&gt;=50,AG1085&lt;60),"50-59",AND(AG1085&gt;=40,AG1085&lt;50),"40-49",AND(AG1085&gt;=30,AG1085&lt;40),"30-39",AND(AG1085&gt;=20,AG1085&lt;30),"20-29")</f>
        <v>30-39</v>
      </c>
      <c r="B1085" s="1" t="str" cm="1">
        <f t="array" ref="B1085">_xlfn.IFS(AO1085=1,$AO$1,AP1085=1,$AP$1,AQ1085=1,$AQ$1,AR1085=1,$AR$1,AS1085=1,$AS$1)</f>
        <v>PhD</v>
      </c>
      <c r="C1085" s="1" t="str" cm="1">
        <f t="array" ref="C1085">_xlfn.IFS(AJ1085=1,$AJ$1,AK1085=1,$AK$1,AL1085=1,$AL$1,AM1085=1,$AM$1,AN1085=1,$AN$1)</f>
        <v>Married</v>
      </c>
      <c r="D1085" s="1">
        <v>0</v>
      </c>
      <c r="E1085" s="1">
        <v>0</v>
      </c>
      <c r="F1085" s="1" t="str" cm="1">
        <f t="array" ref="F1085">_xlfn.IFS(AV1085&lt;43783,"1.Low Income",AND(AV1085&gt;=43783,AV1085&lt;=64856),"2.Mid Income",AV1085&gt;64856,"3.High Income")</f>
        <v>2.Mid Income</v>
      </c>
      <c r="G1085" s="1" t="str" cm="1">
        <f t="array" ref="G1085">_xlfn.IFS(AU1085&lt;=30,"&lt;1 month",AND(AU1085&gt;30,AU1085&lt;=60),"1-2months",AU1085&gt;60,"2months +")</f>
        <v>&lt;1 month</v>
      </c>
      <c r="H1085" s="1" t="str" cm="1">
        <f t="array" ref="H1085">_xlfn.IFS(AT1085&lt;5,"&lt;5times",AND(AT1085&gt;=5,AT1085&lt;=10),"05-10times",AND(AT1085&gt;=11,AT1085&lt;=15),"11-15times",AT1085&gt;=16,"16times or more")</f>
        <v>05-10times</v>
      </c>
      <c r="I1085" s="1" t="s">
        <v>99</v>
      </c>
      <c r="J1085" s="1" t="str">
        <f t="shared" si="33"/>
        <v>6-7 years</v>
      </c>
      <c r="K1085" s="2">
        <v>318</v>
      </c>
      <c r="L1085" s="2">
        <v>8</v>
      </c>
      <c r="M1085" s="2">
        <v>407</v>
      </c>
      <c r="N1085" s="2">
        <v>150</v>
      </c>
      <c r="O1085" s="2">
        <v>35</v>
      </c>
      <c r="P1085" s="2">
        <v>8</v>
      </c>
      <c r="Q1085" s="8">
        <v>0</v>
      </c>
      <c r="R1085" s="8">
        <v>0</v>
      </c>
      <c r="S1085" s="8">
        <v>0</v>
      </c>
      <c r="T1085" s="8">
        <v>0</v>
      </c>
      <c r="U1085" s="8">
        <v>0</v>
      </c>
      <c r="V1085" s="8">
        <v>0</v>
      </c>
      <c r="W1085" s="6">
        <v>1</v>
      </c>
      <c r="X1085" s="6">
        <v>2</v>
      </c>
      <c r="Y1085" s="6">
        <v>8</v>
      </c>
      <c r="Z1085" s="6">
        <v>13</v>
      </c>
      <c r="AB1085" s="1">
        <v>1919</v>
      </c>
      <c r="AC1085" s="1">
        <v>1919</v>
      </c>
      <c r="AD1085" s="1">
        <v>2</v>
      </c>
      <c r="AE1085" s="1">
        <v>3</v>
      </c>
      <c r="AF1085" s="1">
        <v>11</v>
      </c>
      <c r="AG1085" s="1">
        <v>38</v>
      </c>
      <c r="AH1085" s="1">
        <v>2485</v>
      </c>
      <c r="AI1085" s="11">
        <f t="shared" si="32"/>
        <v>6.8082191780821919</v>
      </c>
      <c r="AJ1085" s="1">
        <v>0</v>
      </c>
      <c r="AK1085" s="1">
        <v>1</v>
      </c>
      <c r="AL1085" s="1">
        <v>0</v>
      </c>
      <c r="AM1085" s="1">
        <v>0</v>
      </c>
      <c r="AN1085" s="1">
        <v>0</v>
      </c>
      <c r="AO1085" s="1">
        <v>0</v>
      </c>
      <c r="AP1085" s="1">
        <v>0</v>
      </c>
      <c r="AQ1085" s="1">
        <v>0</v>
      </c>
      <c r="AR1085" s="1">
        <v>0</v>
      </c>
      <c r="AS1085" s="1">
        <v>1</v>
      </c>
      <c r="AT1085" s="1">
        <v>5</v>
      </c>
      <c r="AU1085" s="1">
        <v>19</v>
      </c>
      <c r="AV1085" s="1">
        <v>55635</v>
      </c>
    </row>
    <row r="1086" spans="1:48" s="1" customFormat="1" x14ac:dyDescent="0.25">
      <c r="A1086" s="1" t="str" cm="1">
        <f t="array" ref="A1086">_xlfn.IFS(AG1086&gt;=70,"70 and Older",AND(AG1086&gt;=60,AG1086&lt;70),"60-69",AND(AG1086&gt;=50,AG1086&lt;60),"50-59",AND(AG1086&gt;=40,AG1086&lt;50),"40-49",AND(AG1086&gt;=30,AG1086&lt;40),"30-39",AND(AG1086&gt;=20,AG1086&lt;30),"20-29")</f>
        <v>60-69</v>
      </c>
      <c r="B1086" s="1" t="str" cm="1">
        <f t="array" ref="B1086">_xlfn.IFS(AO1086=1,$AO$1,AP1086=1,$AP$1,AQ1086=1,$AQ$1,AR1086=1,$AR$1,AS1086=1,$AS$1)</f>
        <v>Graduation</v>
      </c>
      <c r="C1086" s="1" t="str" cm="1">
        <f t="array" ref="C1086">_xlfn.IFS(AJ1086=1,$AJ$1,AK1086=1,$AK$1,AL1086=1,$AL$1,AM1086=1,$AM$1,AN1086=1,$AN$1)</f>
        <v>Together</v>
      </c>
      <c r="D1086" s="1">
        <v>0</v>
      </c>
      <c r="E1086" s="1">
        <v>0</v>
      </c>
      <c r="F1086" s="1" t="str" cm="1">
        <f t="array" ref="F1086">_xlfn.IFS(AV1086&lt;43783,"1.Low Income",AND(AV1086&gt;=43783,AV1086&lt;=64856),"2.Mid Income",AV1086&gt;64856,"3.High Income")</f>
        <v>2.Mid Income</v>
      </c>
      <c r="G1086" s="1" t="str" cm="1">
        <f t="array" ref="G1086">_xlfn.IFS(AU1086&lt;=30,"&lt;1 month",AND(AU1086&gt;30,AU1086&lt;=60),"1-2months",AU1086&gt;60,"2months +")</f>
        <v>&lt;1 month</v>
      </c>
      <c r="H1086" s="1" t="str" cm="1">
        <f t="array" ref="H1086">_xlfn.IFS(AT1086&lt;5,"&lt;5times",AND(AT1086&gt;=5,AT1086&lt;=10),"05-10times",AND(AT1086&gt;=11,AT1086&lt;=15),"11-15times",AT1086&gt;=16,"16times or more")</f>
        <v>05-10times</v>
      </c>
      <c r="I1086" s="1" t="s">
        <v>99</v>
      </c>
      <c r="J1086" s="1" t="str">
        <f t="shared" si="33"/>
        <v>6-7 years</v>
      </c>
      <c r="K1086" s="2">
        <v>792</v>
      </c>
      <c r="L1086" s="2">
        <v>0</v>
      </c>
      <c r="M1086" s="2">
        <v>275</v>
      </c>
      <c r="N1086" s="2">
        <v>45</v>
      </c>
      <c r="O1086" s="2">
        <v>45</v>
      </c>
      <c r="P1086" s="2">
        <v>126</v>
      </c>
      <c r="Q1086" s="8">
        <v>0</v>
      </c>
      <c r="R1086" s="8">
        <v>0</v>
      </c>
      <c r="S1086" s="8">
        <v>0</v>
      </c>
      <c r="T1086" s="8">
        <v>0</v>
      </c>
      <c r="U1086" s="8">
        <v>0</v>
      </c>
      <c r="V1086" s="8">
        <v>0</v>
      </c>
      <c r="W1086" s="6">
        <v>1</v>
      </c>
      <c r="X1086" s="6">
        <v>4</v>
      </c>
      <c r="Y1086" s="6">
        <v>8</v>
      </c>
      <c r="Z1086" s="6">
        <v>5</v>
      </c>
      <c r="AB1086" s="1">
        <v>662</v>
      </c>
      <c r="AC1086" s="1">
        <v>527</v>
      </c>
      <c r="AD1086" s="1">
        <v>0</v>
      </c>
      <c r="AE1086" s="1">
        <v>3</v>
      </c>
      <c r="AF1086" s="1">
        <v>11</v>
      </c>
      <c r="AG1086" s="1">
        <v>64</v>
      </c>
      <c r="AH1086" s="1">
        <v>2485</v>
      </c>
      <c r="AI1086" s="11">
        <f t="shared" si="32"/>
        <v>6.8082191780821919</v>
      </c>
      <c r="AJ1086" s="1">
        <v>0</v>
      </c>
      <c r="AK1086" s="1">
        <v>0</v>
      </c>
      <c r="AL1086" s="1">
        <v>0</v>
      </c>
      <c r="AM1086" s="1">
        <v>1</v>
      </c>
      <c r="AN1086" s="1">
        <v>0</v>
      </c>
      <c r="AO1086" s="1">
        <v>0</v>
      </c>
      <c r="AP1086" s="1">
        <v>0</v>
      </c>
      <c r="AQ1086" s="1">
        <v>1</v>
      </c>
      <c r="AR1086" s="1">
        <v>0</v>
      </c>
      <c r="AS1086" s="1">
        <v>0</v>
      </c>
      <c r="AT1086" s="1">
        <v>6</v>
      </c>
      <c r="AU1086" s="1">
        <v>11</v>
      </c>
      <c r="AV1086" s="1">
        <v>48330</v>
      </c>
    </row>
    <row r="1087" spans="1:48" s="1" customFormat="1" x14ac:dyDescent="0.25">
      <c r="A1087" s="1" t="str" cm="1">
        <f t="array" ref="A1087">_xlfn.IFS(AG1087&gt;=70,"70 and Older",AND(AG1087&gt;=60,AG1087&lt;70),"60-69",AND(AG1087&gt;=50,AG1087&lt;60),"50-59",AND(AG1087&gt;=40,AG1087&lt;50),"40-49",AND(AG1087&gt;=30,AG1087&lt;40),"30-39",AND(AG1087&gt;=20,AG1087&lt;30),"20-29")</f>
        <v>40-49</v>
      </c>
      <c r="B1087" s="1" t="str" cm="1">
        <f t="array" ref="B1087">_xlfn.IFS(AO1087=1,$AO$1,AP1087=1,$AP$1,AQ1087=1,$AQ$1,AR1087=1,$AR$1,AS1087=1,$AS$1)</f>
        <v>Graduation</v>
      </c>
      <c r="C1087" s="1" t="str" cm="1">
        <f t="array" ref="C1087">_xlfn.IFS(AJ1087=1,$AJ$1,AK1087=1,$AK$1,AL1087=1,$AL$1,AM1087=1,$AM$1,AN1087=1,$AN$1)</f>
        <v>Single</v>
      </c>
      <c r="D1087" s="1">
        <v>0</v>
      </c>
      <c r="E1087" s="1">
        <v>2</v>
      </c>
      <c r="F1087" s="1" t="str" cm="1">
        <f t="array" ref="F1087">_xlfn.IFS(AV1087&lt;43783,"1.Low Income",AND(AV1087&gt;=43783,AV1087&lt;=64856),"2.Mid Income",AV1087&gt;64856,"3.High Income")</f>
        <v>2.Mid Income</v>
      </c>
      <c r="G1087" s="1" t="str" cm="1">
        <f t="array" ref="G1087">_xlfn.IFS(AU1087&lt;=30,"&lt;1 month",AND(AU1087&gt;30,AU1087&lt;=60),"1-2months",AU1087&gt;60,"2months +")</f>
        <v>2months +</v>
      </c>
      <c r="H1087" s="1" t="str" cm="1">
        <f t="array" ref="H1087">_xlfn.IFS(AT1087&lt;5,"&lt;5times",AND(AT1087&gt;=5,AT1087&lt;=10),"05-10times",AND(AT1087&gt;=11,AT1087&lt;=15),"11-15times",AT1087&gt;=16,"16times or more")</f>
        <v>05-10times</v>
      </c>
      <c r="I1087" s="1" t="s">
        <v>99</v>
      </c>
      <c r="J1087" s="1" t="str">
        <f t="shared" si="33"/>
        <v>6-7 years</v>
      </c>
      <c r="K1087" s="2">
        <v>295</v>
      </c>
      <c r="L1087" s="2">
        <v>21</v>
      </c>
      <c r="M1087" s="2">
        <v>78</v>
      </c>
      <c r="N1087" s="2">
        <v>39</v>
      </c>
      <c r="O1087" s="2">
        <v>13</v>
      </c>
      <c r="P1087" s="2">
        <v>13</v>
      </c>
      <c r="Q1087" s="8">
        <v>0</v>
      </c>
      <c r="R1087" s="8">
        <v>0</v>
      </c>
      <c r="S1087" s="8">
        <v>0</v>
      </c>
      <c r="T1087" s="8">
        <v>0</v>
      </c>
      <c r="U1087" s="8">
        <v>0</v>
      </c>
      <c r="V1087" s="8">
        <v>0</v>
      </c>
      <c r="W1087" s="6">
        <v>1</v>
      </c>
      <c r="X1087" s="6">
        <v>4</v>
      </c>
      <c r="Y1087" s="6">
        <v>4</v>
      </c>
      <c r="Z1087" s="6">
        <v>7</v>
      </c>
      <c r="AB1087" s="1">
        <v>397</v>
      </c>
      <c r="AC1087" s="1">
        <v>370</v>
      </c>
      <c r="AD1087" s="1">
        <v>0</v>
      </c>
      <c r="AE1087" s="1">
        <v>3</v>
      </c>
      <c r="AF1087" s="1">
        <v>11</v>
      </c>
      <c r="AG1087" s="1">
        <v>41</v>
      </c>
      <c r="AH1087" s="1">
        <v>2485</v>
      </c>
      <c r="AI1087" s="11">
        <f t="shared" si="32"/>
        <v>6.8082191780821919</v>
      </c>
      <c r="AJ1087" s="1">
        <v>0</v>
      </c>
      <c r="AK1087" s="1">
        <v>0</v>
      </c>
      <c r="AL1087" s="1">
        <v>1</v>
      </c>
      <c r="AM1087" s="1">
        <v>0</v>
      </c>
      <c r="AN1087" s="1">
        <v>0</v>
      </c>
      <c r="AO1087" s="1">
        <v>0</v>
      </c>
      <c r="AP1087" s="1">
        <v>0</v>
      </c>
      <c r="AQ1087" s="1">
        <v>1</v>
      </c>
      <c r="AR1087" s="1">
        <v>0</v>
      </c>
      <c r="AS1087" s="1">
        <v>0</v>
      </c>
      <c r="AT1087" s="1">
        <v>6</v>
      </c>
      <c r="AU1087" s="1">
        <v>89</v>
      </c>
      <c r="AV1087" s="1">
        <v>48070</v>
      </c>
    </row>
    <row r="1088" spans="1:48" s="1" customFormat="1" x14ac:dyDescent="0.25">
      <c r="A1088" s="1" t="str" cm="1">
        <f t="array" ref="A1088">_xlfn.IFS(AG1088&gt;=70,"70 and Older",AND(AG1088&gt;=60,AG1088&lt;70),"60-69",AND(AG1088&gt;=50,AG1088&lt;60),"50-59",AND(AG1088&gt;=40,AG1088&lt;50),"40-49",AND(AG1088&gt;=30,AG1088&lt;40),"30-39",AND(AG1088&gt;=20,AG1088&lt;30),"20-29")</f>
        <v>30-39</v>
      </c>
      <c r="B1088" s="1" t="str" cm="1">
        <f t="array" ref="B1088">_xlfn.IFS(AO1088=1,$AO$1,AP1088=1,$AP$1,AQ1088=1,$AQ$1,AR1088=1,$AR$1,AS1088=1,$AS$1)</f>
        <v>PhD</v>
      </c>
      <c r="C1088" s="1" t="str" cm="1">
        <f t="array" ref="C1088">_xlfn.IFS(AJ1088=1,$AJ$1,AK1088=1,$AK$1,AL1088=1,$AL$1,AM1088=1,$AM$1,AN1088=1,$AN$1)</f>
        <v>Married</v>
      </c>
      <c r="D1088" s="1">
        <v>1</v>
      </c>
      <c r="E1088" s="1">
        <v>1</v>
      </c>
      <c r="F1088" s="1" t="str" cm="1">
        <f t="array" ref="F1088">_xlfn.IFS(AV1088&lt;43783,"1.Low Income",AND(AV1088&gt;=43783,AV1088&lt;=64856),"2.Mid Income",AV1088&gt;64856,"3.High Income")</f>
        <v>2.Mid Income</v>
      </c>
      <c r="G1088" s="1" t="str" cm="1">
        <f t="array" ref="G1088">_xlfn.IFS(AU1088&lt;=30,"&lt;1 month",AND(AU1088&gt;30,AU1088&lt;=60),"1-2months",AU1088&gt;60,"2months +")</f>
        <v>2months +</v>
      </c>
      <c r="H1088" s="1" t="str" cm="1">
        <f t="array" ref="H1088">_xlfn.IFS(AT1088&lt;5,"&lt;5times",AND(AT1088&gt;=5,AT1088&lt;=10),"05-10times",AND(AT1088&gt;=11,AT1088&lt;=15),"11-15times",AT1088&gt;=16,"16times or more")</f>
        <v>05-10times</v>
      </c>
      <c r="I1088" s="1" t="s">
        <v>99</v>
      </c>
      <c r="J1088" s="1" t="str">
        <f t="shared" si="33"/>
        <v>6-7 years</v>
      </c>
      <c r="K1088" s="2">
        <v>866</v>
      </c>
      <c r="L1088" s="2">
        <v>21</v>
      </c>
      <c r="M1088" s="2">
        <v>151</v>
      </c>
      <c r="N1088" s="2">
        <v>28</v>
      </c>
      <c r="O1088" s="2">
        <v>21</v>
      </c>
      <c r="P1088" s="2">
        <v>86</v>
      </c>
      <c r="Q1088" s="8">
        <v>0</v>
      </c>
      <c r="R1088" s="8">
        <v>0</v>
      </c>
      <c r="S1088" s="8">
        <v>0</v>
      </c>
      <c r="T1088" s="8">
        <v>0</v>
      </c>
      <c r="U1088" s="8">
        <v>0</v>
      </c>
      <c r="V1088" s="8">
        <v>0</v>
      </c>
      <c r="W1088" s="6">
        <v>3</v>
      </c>
      <c r="X1088" s="6">
        <v>2</v>
      </c>
      <c r="Y1088" s="6">
        <v>2</v>
      </c>
      <c r="Z1088" s="6">
        <v>12</v>
      </c>
      <c r="AB1088" s="1">
        <v>1919</v>
      </c>
      <c r="AC1088" s="1">
        <v>1919</v>
      </c>
      <c r="AD1088" s="1">
        <v>2</v>
      </c>
      <c r="AE1088" s="1">
        <v>3</v>
      </c>
      <c r="AF1088" s="1">
        <v>11</v>
      </c>
      <c r="AG1088" s="1">
        <v>38</v>
      </c>
      <c r="AH1088" s="1">
        <v>2485</v>
      </c>
      <c r="AI1088" s="11">
        <f t="shared" si="32"/>
        <v>6.8082191780821919</v>
      </c>
      <c r="AJ1088" s="1">
        <v>0</v>
      </c>
      <c r="AK1088" s="1">
        <v>1</v>
      </c>
      <c r="AL1088" s="1">
        <v>0</v>
      </c>
      <c r="AM1088" s="1">
        <v>0</v>
      </c>
      <c r="AN1088" s="1">
        <v>0</v>
      </c>
      <c r="AO1088" s="1">
        <v>0</v>
      </c>
      <c r="AP1088" s="1">
        <v>0</v>
      </c>
      <c r="AQ1088" s="1">
        <v>0</v>
      </c>
      <c r="AR1088" s="1">
        <v>0</v>
      </c>
      <c r="AS1088" s="1">
        <v>1</v>
      </c>
      <c r="AT1088" s="1">
        <v>7</v>
      </c>
      <c r="AU1088" s="1">
        <v>85</v>
      </c>
      <c r="AV1088" s="1">
        <v>44300</v>
      </c>
    </row>
    <row r="1089" spans="1:48" s="1" customFormat="1" x14ac:dyDescent="0.25">
      <c r="A1089" s="1" t="str" cm="1">
        <f t="array" ref="A1089">_xlfn.IFS(AG1089&gt;=70,"70 and Older",AND(AG1089&gt;=60,AG1089&lt;70),"60-69",AND(AG1089&gt;=50,AG1089&lt;60),"50-59",AND(AG1089&gt;=40,AG1089&lt;50),"40-49",AND(AG1089&gt;=30,AG1089&lt;40),"30-39",AND(AG1089&gt;=20,AG1089&lt;30),"20-29")</f>
        <v>40-49</v>
      </c>
      <c r="B1089" s="1" t="str" cm="1">
        <f t="array" ref="B1089">_xlfn.IFS(AO1089=1,$AO$1,AP1089=1,$AP$1,AQ1089=1,$AQ$1,AR1089=1,$AR$1,AS1089=1,$AS$1)</f>
        <v>Graduation</v>
      </c>
      <c r="C1089" s="1" t="str" cm="1">
        <f t="array" ref="C1089">_xlfn.IFS(AJ1089=1,$AJ$1,AK1089=1,$AK$1,AL1089=1,$AL$1,AM1089=1,$AM$1,AN1089=1,$AN$1)</f>
        <v>Single</v>
      </c>
      <c r="D1089" s="1">
        <v>1</v>
      </c>
      <c r="E1089" s="1">
        <v>1</v>
      </c>
      <c r="F1089" s="1" t="str" cm="1">
        <f t="array" ref="F1089">_xlfn.IFS(AV1089&lt;43783,"1.Low Income",AND(AV1089&gt;=43783,AV1089&lt;=64856),"2.Mid Income",AV1089&gt;64856,"3.High Income")</f>
        <v>1.Low Income</v>
      </c>
      <c r="G1089" s="1" t="str" cm="1">
        <f t="array" ref="G1089">_xlfn.IFS(AU1089&lt;=30,"&lt;1 month",AND(AU1089&gt;30,AU1089&lt;=60),"1-2months",AU1089&gt;60,"2months +")</f>
        <v>&lt;1 month</v>
      </c>
      <c r="H1089" s="1" t="str" cm="1">
        <f t="array" ref="H1089">_xlfn.IFS(AT1089&lt;5,"&lt;5times",AND(AT1089&gt;=5,AT1089&lt;=10),"05-10times",AND(AT1089&gt;=11,AT1089&lt;=15),"11-15times",AT1089&gt;=16,"16times or more")</f>
        <v>05-10times</v>
      </c>
      <c r="I1089" s="1" t="s">
        <v>99</v>
      </c>
      <c r="J1089" s="1" t="str">
        <f t="shared" si="33"/>
        <v>6-7 years</v>
      </c>
      <c r="K1089" s="2">
        <v>233</v>
      </c>
      <c r="L1089" s="2">
        <v>2</v>
      </c>
      <c r="M1089" s="2">
        <v>53</v>
      </c>
      <c r="N1089" s="2">
        <v>3</v>
      </c>
      <c r="O1089" s="2">
        <v>5</v>
      </c>
      <c r="P1089" s="2">
        <v>14</v>
      </c>
      <c r="Q1089" s="8">
        <v>0</v>
      </c>
      <c r="R1089" s="8">
        <v>0</v>
      </c>
      <c r="S1089" s="8">
        <v>0</v>
      </c>
      <c r="T1089" s="8">
        <v>0</v>
      </c>
      <c r="U1089" s="8">
        <v>0</v>
      </c>
      <c r="V1089" s="8">
        <v>0</v>
      </c>
      <c r="W1089" s="6">
        <v>3</v>
      </c>
      <c r="X1089" s="6">
        <v>6</v>
      </c>
      <c r="Y1089" s="6">
        <v>1</v>
      </c>
      <c r="Z1089" s="6">
        <v>5</v>
      </c>
      <c r="AB1089" s="1">
        <v>397</v>
      </c>
      <c r="AC1089" s="1">
        <v>370</v>
      </c>
      <c r="AD1089" s="1">
        <v>0</v>
      </c>
      <c r="AE1089" s="1">
        <v>3</v>
      </c>
      <c r="AF1089" s="1">
        <v>11</v>
      </c>
      <c r="AG1089" s="1">
        <v>41</v>
      </c>
      <c r="AH1089" s="1">
        <v>2485</v>
      </c>
      <c r="AI1089" s="11">
        <f t="shared" si="32"/>
        <v>6.8082191780821919</v>
      </c>
      <c r="AJ1089" s="1">
        <v>0</v>
      </c>
      <c r="AK1089" s="1">
        <v>0</v>
      </c>
      <c r="AL1089" s="1">
        <v>1</v>
      </c>
      <c r="AM1089" s="1">
        <v>0</v>
      </c>
      <c r="AN1089" s="1">
        <v>0</v>
      </c>
      <c r="AO1089" s="1">
        <v>0</v>
      </c>
      <c r="AP1089" s="1">
        <v>0</v>
      </c>
      <c r="AQ1089" s="1">
        <v>1</v>
      </c>
      <c r="AR1089" s="1">
        <v>0</v>
      </c>
      <c r="AS1089" s="1">
        <v>0</v>
      </c>
      <c r="AT1089" s="1">
        <v>7</v>
      </c>
      <c r="AU1089" s="1">
        <v>0</v>
      </c>
      <c r="AV1089" s="1">
        <v>38829</v>
      </c>
    </row>
    <row r="1090" spans="1:48" s="1" customFormat="1" x14ac:dyDescent="0.25">
      <c r="A1090" s="1" t="str" cm="1">
        <f t="array" ref="A1090">_xlfn.IFS(AG1090&gt;=70,"70 and Older",AND(AG1090&gt;=60,AG1090&lt;70),"60-69",AND(AG1090&gt;=50,AG1090&lt;60),"50-59",AND(AG1090&gt;=40,AG1090&lt;50),"40-49",AND(AG1090&gt;=30,AG1090&lt;40),"30-39",AND(AG1090&gt;=20,AG1090&lt;30),"20-29")</f>
        <v>30-39</v>
      </c>
      <c r="B1090" s="1" t="str" cm="1">
        <f t="array" ref="B1090">_xlfn.IFS(AO1090=1,$AO$1,AP1090=1,$AP$1,AQ1090=1,$AQ$1,AR1090=1,$AR$1,AS1090=1,$AS$1)</f>
        <v>Graduation</v>
      </c>
      <c r="C1090" s="1" t="str" cm="1">
        <f t="array" ref="C1090">_xlfn.IFS(AJ1090=1,$AJ$1,AK1090=1,$AK$1,AL1090=1,$AL$1,AM1090=1,$AM$1,AN1090=1,$AN$1)</f>
        <v>Together</v>
      </c>
      <c r="D1090" s="1">
        <v>0</v>
      </c>
      <c r="E1090" s="1">
        <v>1</v>
      </c>
      <c r="F1090" s="1" t="str" cm="1">
        <f t="array" ref="F1090">_xlfn.IFS(AV1090&lt;43783,"1.Low Income",AND(AV1090&gt;=43783,AV1090&lt;=64856),"2.Mid Income",AV1090&gt;64856,"3.High Income")</f>
        <v>1.Low Income</v>
      </c>
      <c r="G1090" s="1" t="str" cm="1">
        <f t="array" ref="G1090">_xlfn.IFS(AU1090&lt;=30,"&lt;1 month",AND(AU1090&gt;30,AU1090&lt;=60),"1-2months",AU1090&gt;60,"2months +")</f>
        <v>&lt;1 month</v>
      </c>
      <c r="H1090" s="1" t="str" cm="1">
        <f t="array" ref="H1090">_xlfn.IFS(AT1090&lt;5,"&lt;5times",AND(AT1090&gt;=5,AT1090&lt;=10),"05-10times",AND(AT1090&gt;=11,AT1090&lt;=15),"11-15times",AT1090&gt;=16,"16times or more")</f>
        <v>05-10times</v>
      </c>
      <c r="I1090" s="1" t="s">
        <v>99</v>
      </c>
      <c r="J1090" s="1" t="str">
        <f t="shared" si="33"/>
        <v>6-7 years</v>
      </c>
      <c r="K1090" s="2">
        <v>172</v>
      </c>
      <c r="L1090" s="2">
        <v>41</v>
      </c>
      <c r="M1090" s="2">
        <v>86</v>
      </c>
      <c r="N1090" s="2">
        <v>45</v>
      </c>
      <c r="O1090" s="2">
        <v>6</v>
      </c>
      <c r="P1090" s="2">
        <v>27</v>
      </c>
      <c r="Q1090" s="8">
        <v>0</v>
      </c>
      <c r="R1090" s="8">
        <v>0</v>
      </c>
      <c r="S1090" s="8">
        <v>1</v>
      </c>
      <c r="T1090" s="8">
        <v>0</v>
      </c>
      <c r="U1090" s="8">
        <v>0</v>
      </c>
      <c r="V1090" s="8">
        <v>0</v>
      </c>
      <c r="W1090" s="6">
        <v>5</v>
      </c>
      <c r="X1090" s="6">
        <v>5</v>
      </c>
      <c r="Y1090" s="6">
        <v>3</v>
      </c>
      <c r="Z1090" s="6">
        <v>5</v>
      </c>
      <c r="AB1090" s="1">
        <v>229</v>
      </c>
      <c r="AC1090" s="1">
        <v>225</v>
      </c>
      <c r="AD1090" s="1">
        <v>0</v>
      </c>
      <c r="AE1090" s="1">
        <v>3</v>
      </c>
      <c r="AF1090" s="1">
        <v>11</v>
      </c>
      <c r="AG1090" s="1">
        <v>38</v>
      </c>
      <c r="AH1090" s="1">
        <v>2485</v>
      </c>
      <c r="AI1090" s="11">
        <f t="shared" ref="AI1090:AI1153" si="34">AH1090/365</f>
        <v>6.8082191780821919</v>
      </c>
      <c r="AJ1090" s="1">
        <v>0</v>
      </c>
      <c r="AK1090" s="1">
        <v>0</v>
      </c>
      <c r="AL1090" s="1">
        <v>0</v>
      </c>
      <c r="AM1090" s="1">
        <v>1</v>
      </c>
      <c r="AN1090" s="1">
        <v>0</v>
      </c>
      <c r="AO1090" s="1">
        <v>0</v>
      </c>
      <c r="AP1090" s="1">
        <v>0</v>
      </c>
      <c r="AQ1090" s="1">
        <v>1</v>
      </c>
      <c r="AR1090" s="1">
        <v>0</v>
      </c>
      <c r="AS1090" s="1">
        <v>0</v>
      </c>
      <c r="AT1090" s="1">
        <v>8</v>
      </c>
      <c r="AU1090" s="1">
        <v>24</v>
      </c>
      <c r="AV1090" s="1">
        <v>34529</v>
      </c>
    </row>
    <row r="1091" spans="1:48" s="1" customFormat="1" x14ac:dyDescent="0.25">
      <c r="A1091" s="1" t="str" cm="1">
        <f t="array" ref="A1091">_xlfn.IFS(AG1091&gt;=70,"70 and Older",AND(AG1091&gt;=60,AG1091&lt;70),"60-69",AND(AG1091&gt;=50,AG1091&lt;60),"50-59",AND(AG1091&gt;=40,AG1091&lt;50),"40-49",AND(AG1091&gt;=30,AG1091&lt;40),"30-39",AND(AG1091&gt;=20,AG1091&lt;30),"20-29")</f>
        <v>40-49</v>
      </c>
      <c r="B1091" s="1" t="str" cm="1">
        <f t="array" ref="B1091">_xlfn.IFS(AO1091=1,$AO$1,AP1091=1,$AP$1,AQ1091=1,$AQ$1,AR1091=1,$AR$1,AS1091=1,$AS$1)</f>
        <v>Master</v>
      </c>
      <c r="C1091" s="1" t="str" cm="1">
        <f t="array" ref="C1091">_xlfn.IFS(AJ1091=1,$AJ$1,AK1091=1,$AK$1,AL1091=1,$AL$1,AM1091=1,$AM$1,AN1091=1,$AN$1)</f>
        <v>Divorced</v>
      </c>
      <c r="D1091" s="1">
        <v>1</v>
      </c>
      <c r="E1091" s="1">
        <v>0</v>
      </c>
      <c r="F1091" s="1" t="str" cm="1">
        <f t="array" ref="F1091">_xlfn.IFS(AV1091&lt;43783,"1.Low Income",AND(AV1091&gt;=43783,AV1091&lt;=64856),"2.Mid Income",AV1091&gt;64856,"3.High Income")</f>
        <v>1.Low Income</v>
      </c>
      <c r="G1091" s="1" t="str" cm="1">
        <f t="array" ref="G1091">_xlfn.IFS(AU1091&lt;=30,"&lt;1 month",AND(AU1091&gt;30,AU1091&lt;=60),"1-2months",AU1091&gt;60,"2months +")</f>
        <v>&lt;1 month</v>
      </c>
      <c r="H1091" s="1" t="str" cm="1">
        <f t="array" ref="H1091">_xlfn.IFS(AT1091&lt;5,"&lt;5times",AND(AT1091&gt;=5,AT1091&lt;=10),"05-10times",AND(AT1091&gt;=11,AT1091&lt;=15),"11-15times",AT1091&gt;=16,"16times or more")</f>
        <v>05-10times</v>
      </c>
      <c r="I1091" s="1" t="s">
        <v>99</v>
      </c>
      <c r="J1091" s="1" t="str">
        <f t="shared" ref="J1091:J1154" si="35">IF(AI1091&gt;7,"7-8 years",IF(AND(AI1091&gt;6,AI1091&lt;=7),"6-7 years",IF(AI1091&lt;=6,"4-6 years","invalid")))</f>
        <v>6-7 years</v>
      </c>
      <c r="K1091" s="2">
        <v>18</v>
      </c>
      <c r="L1091" s="2">
        <v>3</v>
      </c>
      <c r="M1091" s="2">
        <v>19</v>
      </c>
      <c r="N1091" s="2">
        <v>3</v>
      </c>
      <c r="O1091" s="2">
        <v>3</v>
      </c>
      <c r="P1091" s="2">
        <v>6</v>
      </c>
      <c r="Q1091" s="8">
        <v>0</v>
      </c>
      <c r="R1091" s="8">
        <v>0</v>
      </c>
      <c r="S1091" s="8">
        <v>0</v>
      </c>
      <c r="T1091" s="8">
        <v>0</v>
      </c>
      <c r="U1091" s="8">
        <v>0</v>
      </c>
      <c r="V1091" s="8">
        <v>0</v>
      </c>
      <c r="W1091" s="6">
        <v>2</v>
      </c>
      <c r="X1091" s="6">
        <v>2</v>
      </c>
      <c r="Y1091" s="6">
        <v>0</v>
      </c>
      <c r="Z1091" s="6">
        <v>3</v>
      </c>
      <c r="AB1091" s="1">
        <v>43</v>
      </c>
      <c r="AC1091" s="1">
        <v>32</v>
      </c>
      <c r="AD1091" s="1">
        <v>0</v>
      </c>
      <c r="AE1091" s="1">
        <v>3</v>
      </c>
      <c r="AF1091" s="1">
        <v>11</v>
      </c>
      <c r="AG1091" s="1">
        <v>41</v>
      </c>
      <c r="AH1091" s="1">
        <v>2485</v>
      </c>
      <c r="AI1091" s="11">
        <f t="shared" si="34"/>
        <v>6.8082191780821919</v>
      </c>
      <c r="AJ1091" s="1">
        <v>1</v>
      </c>
      <c r="AK1091" s="1">
        <v>0</v>
      </c>
      <c r="AL1091" s="1">
        <v>0</v>
      </c>
      <c r="AM1091" s="1">
        <v>0</v>
      </c>
      <c r="AN1091" s="1">
        <v>0</v>
      </c>
      <c r="AO1091" s="1">
        <v>0</v>
      </c>
      <c r="AP1091" s="1">
        <v>0</v>
      </c>
      <c r="AQ1091" s="1">
        <v>0</v>
      </c>
      <c r="AR1091" s="1">
        <v>1</v>
      </c>
      <c r="AS1091" s="1">
        <v>0</v>
      </c>
      <c r="AT1091" s="1">
        <v>8</v>
      </c>
      <c r="AU1091" s="1">
        <v>7</v>
      </c>
      <c r="AV1091" s="1">
        <v>26751</v>
      </c>
    </row>
    <row r="1092" spans="1:48" s="1" customFormat="1" x14ac:dyDescent="0.25">
      <c r="A1092" s="1" t="str" cm="1">
        <f t="array" ref="A1092">_xlfn.IFS(AG1092&gt;=70,"70 and Older",AND(AG1092&gt;=60,AG1092&lt;70),"60-69",AND(AG1092&gt;=50,AG1092&lt;60),"50-59",AND(AG1092&gt;=40,AG1092&lt;50),"40-49",AND(AG1092&gt;=30,AG1092&lt;40),"30-39",AND(AG1092&gt;=20,AG1092&lt;30),"20-29")</f>
        <v>60-69</v>
      </c>
      <c r="B1092" s="1" t="str" cm="1">
        <f t="array" ref="B1092">_xlfn.IFS(AO1092=1,$AO$1,AP1092=1,$AP$1,AQ1092=1,$AQ$1,AR1092=1,$AR$1,AS1092=1,$AS$1)</f>
        <v>2nd Cycle</v>
      </c>
      <c r="C1092" s="1" t="str" cm="1">
        <f t="array" ref="C1092">_xlfn.IFS(AJ1092=1,$AJ$1,AK1092=1,$AK$1,AL1092=1,$AL$1,AM1092=1,$AM$1,AN1092=1,$AN$1)</f>
        <v>Together</v>
      </c>
      <c r="D1092" s="1">
        <v>0</v>
      </c>
      <c r="E1092" s="1">
        <v>1</v>
      </c>
      <c r="F1092" s="1" t="str" cm="1">
        <f t="array" ref="F1092">_xlfn.IFS(AV1092&lt;43783,"1.Low Income",AND(AV1092&gt;=43783,AV1092&lt;=64856),"2.Mid Income",AV1092&gt;64856,"3.High Income")</f>
        <v>2.Mid Income</v>
      </c>
      <c r="G1092" s="1" t="str" cm="1">
        <f t="array" ref="G1092">_xlfn.IFS(AU1092&lt;=30,"&lt;1 month",AND(AU1092&gt;30,AU1092&lt;=60),"1-2months",AU1092&gt;60,"2months +")</f>
        <v>2months +</v>
      </c>
      <c r="H1092" s="1" t="str" cm="1">
        <f t="array" ref="H1092">_xlfn.IFS(AT1092&lt;5,"&lt;5times",AND(AT1092&gt;=5,AT1092&lt;=10),"05-10times",AND(AT1092&gt;=11,AT1092&lt;=15),"11-15times",AT1092&gt;=16,"16times or more")</f>
        <v>05-10times</v>
      </c>
      <c r="I1092" s="1" t="s">
        <v>99</v>
      </c>
      <c r="J1092" s="1" t="str">
        <f t="shared" si="35"/>
        <v>6-7 years</v>
      </c>
      <c r="K1092" s="2">
        <v>404</v>
      </c>
      <c r="L1092" s="2">
        <v>0</v>
      </c>
      <c r="M1092" s="2">
        <v>92</v>
      </c>
      <c r="N1092" s="2">
        <v>28</v>
      </c>
      <c r="O1092" s="2">
        <v>27</v>
      </c>
      <c r="P1092" s="2">
        <v>142</v>
      </c>
      <c r="Q1092" s="8">
        <v>0</v>
      </c>
      <c r="R1092" s="8">
        <v>0</v>
      </c>
      <c r="S1092" s="8">
        <v>0</v>
      </c>
      <c r="T1092" s="8">
        <v>0</v>
      </c>
      <c r="U1092" s="8">
        <v>0</v>
      </c>
      <c r="V1092" s="8">
        <v>0</v>
      </c>
      <c r="W1092" s="6">
        <v>2</v>
      </c>
      <c r="X1092" s="6">
        <v>6</v>
      </c>
      <c r="Y1092" s="6">
        <v>2</v>
      </c>
      <c r="Z1092" s="6">
        <v>9</v>
      </c>
      <c r="AB1092" s="1">
        <v>226</v>
      </c>
      <c r="AC1092" s="1">
        <v>220</v>
      </c>
      <c r="AD1092" s="1">
        <v>0</v>
      </c>
      <c r="AE1092" s="1">
        <v>3</v>
      </c>
      <c r="AF1092" s="1">
        <v>11</v>
      </c>
      <c r="AG1092" s="1">
        <v>68</v>
      </c>
      <c r="AH1092" s="1">
        <v>2484</v>
      </c>
      <c r="AI1092" s="11">
        <f t="shared" si="34"/>
        <v>6.8054794520547945</v>
      </c>
      <c r="AJ1092" s="1">
        <v>0</v>
      </c>
      <c r="AK1092" s="1">
        <v>0</v>
      </c>
      <c r="AL1092" s="1">
        <v>0</v>
      </c>
      <c r="AM1092" s="1">
        <v>1</v>
      </c>
      <c r="AN1092" s="1">
        <v>0</v>
      </c>
      <c r="AO1092" s="1">
        <v>1</v>
      </c>
      <c r="AP1092" s="1">
        <v>0</v>
      </c>
      <c r="AQ1092" s="1">
        <v>0</v>
      </c>
      <c r="AR1092" s="1">
        <v>0</v>
      </c>
      <c r="AS1092" s="1">
        <v>0</v>
      </c>
      <c r="AT1092" s="1">
        <v>7</v>
      </c>
      <c r="AU1092" s="1">
        <v>76</v>
      </c>
      <c r="AV1092" s="1">
        <v>45688</v>
      </c>
    </row>
    <row r="1093" spans="1:48" s="1" customFormat="1" x14ac:dyDescent="0.25">
      <c r="A1093" s="1" t="str" cm="1">
        <f t="array" ref="A1093">_xlfn.IFS(AG1093&gt;=70,"70 and Older",AND(AG1093&gt;=60,AG1093&lt;70),"60-69",AND(AG1093&gt;=50,AG1093&lt;60),"50-59",AND(AG1093&gt;=40,AG1093&lt;50),"40-49",AND(AG1093&gt;=30,AG1093&lt;40),"30-39",AND(AG1093&gt;=20,AG1093&lt;30),"20-29")</f>
        <v>40-49</v>
      </c>
      <c r="B1093" s="1" t="str" cm="1">
        <f t="array" ref="B1093">_xlfn.IFS(AO1093=1,$AO$1,AP1093=1,$AP$1,AQ1093=1,$AQ$1,AR1093=1,$AR$1,AS1093=1,$AS$1)</f>
        <v>PhD</v>
      </c>
      <c r="C1093" s="1" t="str" cm="1">
        <f t="array" ref="C1093">_xlfn.IFS(AJ1093=1,$AJ$1,AK1093=1,$AK$1,AL1093=1,$AL$1,AM1093=1,$AM$1,AN1093=1,$AN$1)</f>
        <v>Divorced</v>
      </c>
      <c r="D1093" s="1">
        <v>0</v>
      </c>
      <c r="E1093" s="1">
        <v>1</v>
      </c>
      <c r="F1093" s="1" t="str" cm="1">
        <f t="array" ref="F1093">_xlfn.IFS(AV1093&lt;43783,"1.Low Income",AND(AV1093&gt;=43783,AV1093&lt;=64856),"2.Mid Income",AV1093&gt;64856,"3.High Income")</f>
        <v>2.Mid Income</v>
      </c>
      <c r="G1093" s="1" t="str" cm="1">
        <f t="array" ref="G1093">_xlfn.IFS(AU1093&lt;=30,"&lt;1 month",AND(AU1093&gt;30,AU1093&lt;=60),"1-2months",AU1093&gt;60,"2months +")</f>
        <v>&lt;1 month</v>
      </c>
      <c r="H1093" s="1" t="str" cm="1">
        <f t="array" ref="H1093">_xlfn.IFS(AT1093&lt;5,"&lt;5times",AND(AT1093&gt;=5,AT1093&lt;=10),"05-10times",AND(AT1093&gt;=11,AT1093&lt;=15),"11-15times",AT1093&gt;=16,"16times or more")</f>
        <v>05-10times</v>
      </c>
      <c r="I1093" s="1" t="s">
        <v>99</v>
      </c>
      <c r="J1093" s="1" t="str">
        <f t="shared" si="35"/>
        <v>6-7 years</v>
      </c>
      <c r="K1093" s="2">
        <v>270</v>
      </c>
      <c r="L1093" s="2">
        <v>31</v>
      </c>
      <c r="M1093" s="2">
        <v>88</v>
      </c>
      <c r="N1093" s="2">
        <v>11</v>
      </c>
      <c r="O1093" s="2">
        <v>48</v>
      </c>
      <c r="P1093" s="2">
        <v>22</v>
      </c>
      <c r="Q1093" s="8">
        <v>0</v>
      </c>
      <c r="R1093" s="8">
        <v>0</v>
      </c>
      <c r="S1093" s="8">
        <v>0</v>
      </c>
      <c r="T1093" s="8">
        <v>0</v>
      </c>
      <c r="U1093" s="8">
        <v>0</v>
      </c>
      <c r="V1093" s="8">
        <v>0</v>
      </c>
      <c r="W1093" s="6">
        <v>3</v>
      </c>
      <c r="X1093" s="6">
        <v>3</v>
      </c>
      <c r="Y1093" s="6">
        <v>2</v>
      </c>
      <c r="Z1093" s="6">
        <v>10</v>
      </c>
      <c r="AB1093" s="1">
        <v>796</v>
      </c>
      <c r="AC1093" s="1">
        <v>781</v>
      </c>
      <c r="AD1093" s="1">
        <v>0</v>
      </c>
      <c r="AE1093" s="1">
        <v>3</v>
      </c>
      <c r="AF1093" s="1">
        <v>11</v>
      </c>
      <c r="AG1093" s="1">
        <v>45</v>
      </c>
      <c r="AH1093" s="1">
        <v>2483</v>
      </c>
      <c r="AI1093" s="11">
        <f t="shared" si="34"/>
        <v>6.8027397260273972</v>
      </c>
      <c r="AJ1093" s="1">
        <v>1</v>
      </c>
      <c r="AK1093" s="1">
        <v>0</v>
      </c>
      <c r="AL1093" s="1">
        <v>0</v>
      </c>
      <c r="AM1093" s="1">
        <v>0</v>
      </c>
      <c r="AN1093" s="1">
        <v>0</v>
      </c>
      <c r="AO1093" s="1">
        <v>0</v>
      </c>
      <c r="AP1093" s="1">
        <v>0</v>
      </c>
      <c r="AQ1093" s="1">
        <v>0</v>
      </c>
      <c r="AR1093" s="1">
        <v>0</v>
      </c>
      <c r="AS1093" s="1">
        <v>1</v>
      </c>
      <c r="AT1093" s="1">
        <v>7</v>
      </c>
      <c r="AU1093" s="1">
        <v>16</v>
      </c>
      <c r="AV1093" s="1">
        <v>45906</v>
      </c>
    </row>
    <row r="1094" spans="1:48" s="1" customFormat="1" x14ac:dyDescent="0.25">
      <c r="A1094" s="1" t="str" cm="1">
        <f t="array" ref="A1094">_xlfn.IFS(AG1094&gt;=70,"70 and Older",AND(AG1094&gt;=60,AG1094&lt;70),"60-69",AND(AG1094&gt;=50,AG1094&lt;60),"50-59",AND(AG1094&gt;=40,AG1094&lt;50),"40-49",AND(AG1094&gt;=30,AG1094&lt;40),"30-39",AND(AG1094&gt;=20,AG1094&lt;30),"20-29")</f>
        <v>50-59</v>
      </c>
      <c r="B1094" s="1" t="str" cm="1">
        <f t="array" ref="B1094">_xlfn.IFS(AO1094=1,$AO$1,AP1094=1,$AP$1,AQ1094=1,$AQ$1,AR1094=1,$AR$1,AS1094=1,$AS$1)</f>
        <v>Graduation</v>
      </c>
      <c r="C1094" s="1" t="str" cm="1">
        <f t="array" ref="C1094">_xlfn.IFS(AJ1094=1,$AJ$1,AK1094=1,$AK$1,AL1094=1,$AL$1,AM1094=1,$AM$1,AN1094=1,$AN$1)</f>
        <v>Married</v>
      </c>
      <c r="D1094" s="1">
        <v>0</v>
      </c>
      <c r="E1094" s="1">
        <v>1</v>
      </c>
      <c r="F1094" s="1" t="str" cm="1">
        <f t="array" ref="F1094">_xlfn.IFS(AV1094&lt;43783,"1.Low Income",AND(AV1094&gt;=43783,AV1094&lt;=64856),"2.Mid Income",AV1094&gt;64856,"3.High Income")</f>
        <v>1.Low Income</v>
      </c>
      <c r="G1094" s="1" t="str" cm="1">
        <f t="array" ref="G1094">_xlfn.IFS(AU1094&lt;=30,"&lt;1 month",AND(AU1094&gt;30,AU1094&lt;=60),"1-2months",AU1094&gt;60,"2months +")</f>
        <v>1-2months</v>
      </c>
      <c r="H1094" s="1" t="str" cm="1">
        <f t="array" ref="H1094">_xlfn.IFS(AT1094&lt;5,"&lt;5times",AND(AT1094&gt;=5,AT1094&lt;=10),"05-10times",AND(AT1094&gt;=11,AT1094&lt;=15),"11-15times",AT1094&gt;=16,"16times or more")</f>
        <v>05-10times</v>
      </c>
      <c r="I1094" s="1" t="s">
        <v>99</v>
      </c>
      <c r="J1094" s="1" t="str">
        <f t="shared" si="35"/>
        <v>6-7 years</v>
      </c>
      <c r="K1094" s="2">
        <v>371</v>
      </c>
      <c r="L1094" s="2">
        <v>22</v>
      </c>
      <c r="M1094" s="2">
        <v>39</v>
      </c>
      <c r="N1094" s="2">
        <v>6</v>
      </c>
      <c r="O1094" s="2">
        <v>0</v>
      </c>
      <c r="P1094" s="2">
        <v>92</v>
      </c>
      <c r="Q1094" s="8">
        <v>0</v>
      </c>
      <c r="R1094" s="8">
        <v>0</v>
      </c>
      <c r="S1094" s="8">
        <v>0</v>
      </c>
      <c r="T1094" s="8">
        <v>0</v>
      </c>
      <c r="U1094" s="8">
        <v>0</v>
      </c>
      <c r="V1094" s="8">
        <v>0</v>
      </c>
      <c r="W1094" s="6">
        <v>4</v>
      </c>
      <c r="X1094" s="6">
        <v>6</v>
      </c>
      <c r="Y1094" s="6">
        <v>2</v>
      </c>
      <c r="Z1094" s="6">
        <v>7</v>
      </c>
      <c r="AB1094" s="1">
        <v>720</v>
      </c>
      <c r="AC1094" s="1">
        <v>558</v>
      </c>
      <c r="AD1094" s="1">
        <v>0</v>
      </c>
      <c r="AE1094" s="1">
        <v>3</v>
      </c>
      <c r="AF1094" s="1">
        <v>11</v>
      </c>
      <c r="AG1094" s="1">
        <v>52</v>
      </c>
      <c r="AH1094" s="1">
        <v>2483</v>
      </c>
      <c r="AI1094" s="11">
        <f t="shared" si="34"/>
        <v>6.8027397260273972</v>
      </c>
      <c r="AJ1094" s="1">
        <v>0</v>
      </c>
      <c r="AK1094" s="1">
        <v>1</v>
      </c>
      <c r="AL1094" s="1">
        <v>0</v>
      </c>
      <c r="AM1094" s="1">
        <v>0</v>
      </c>
      <c r="AN1094" s="1">
        <v>0</v>
      </c>
      <c r="AO1094" s="1">
        <v>0</v>
      </c>
      <c r="AP1094" s="1">
        <v>0</v>
      </c>
      <c r="AQ1094" s="1">
        <v>1</v>
      </c>
      <c r="AR1094" s="1">
        <v>0</v>
      </c>
      <c r="AS1094" s="1">
        <v>0</v>
      </c>
      <c r="AT1094" s="1">
        <v>7</v>
      </c>
      <c r="AU1094" s="1">
        <v>46</v>
      </c>
      <c r="AV1094" s="1">
        <v>42710</v>
      </c>
    </row>
    <row r="1095" spans="1:48" s="1" customFormat="1" x14ac:dyDescent="0.25">
      <c r="A1095" s="1" t="str" cm="1">
        <f t="array" ref="A1095">_xlfn.IFS(AG1095&gt;=70,"70 and Older",AND(AG1095&gt;=60,AG1095&lt;70),"60-69",AND(AG1095&gt;=50,AG1095&lt;60),"50-59",AND(AG1095&gt;=40,AG1095&lt;50),"40-49",AND(AG1095&gt;=30,AG1095&lt;40),"30-39",AND(AG1095&gt;=20,AG1095&lt;30),"20-29")</f>
        <v>40-49</v>
      </c>
      <c r="B1095" s="1" t="str" cm="1">
        <f t="array" ref="B1095">_xlfn.IFS(AO1095=1,$AO$1,AP1095=1,$AP$1,AQ1095=1,$AQ$1,AR1095=1,$AR$1,AS1095=1,$AS$1)</f>
        <v>Graduation</v>
      </c>
      <c r="C1095" s="1" t="str" cm="1">
        <f t="array" ref="C1095">_xlfn.IFS(AJ1095=1,$AJ$1,AK1095=1,$AK$1,AL1095=1,$AL$1,AM1095=1,$AM$1,AN1095=1,$AN$1)</f>
        <v>Single</v>
      </c>
      <c r="D1095" s="1">
        <v>1</v>
      </c>
      <c r="E1095" s="1">
        <v>1</v>
      </c>
      <c r="F1095" s="1" t="str" cm="1">
        <f t="array" ref="F1095">_xlfn.IFS(AV1095&lt;43783,"1.Low Income",AND(AV1095&gt;=43783,AV1095&lt;=64856),"2.Mid Income",AV1095&gt;64856,"3.High Income")</f>
        <v>1.Low Income</v>
      </c>
      <c r="G1095" s="1" t="str" cm="1">
        <f t="array" ref="G1095">_xlfn.IFS(AU1095&lt;=30,"&lt;1 month",AND(AU1095&gt;30,AU1095&lt;=60),"1-2months",AU1095&gt;60,"2months +")</f>
        <v>&lt;1 month</v>
      </c>
      <c r="H1095" s="1" t="str" cm="1">
        <f t="array" ref="H1095">_xlfn.IFS(AT1095&lt;5,"&lt;5times",AND(AT1095&gt;=5,AT1095&lt;=10),"05-10times",AND(AT1095&gt;=11,AT1095&lt;=15),"11-15times",AT1095&gt;=16,"16times or more")</f>
        <v>05-10times</v>
      </c>
      <c r="I1095" s="1" t="s">
        <v>99</v>
      </c>
      <c r="J1095" s="1" t="str">
        <f t="shared" si="35"/>
        <v>6-7 years</v>
      </c>
      <c r="K1095" s="2">
        <v>24</v>
      </c>
      <c r="L1095" s="2">
        <v>0</v>
      </c>
      <c r="M1095" s="2">
        <v>7</v>
      </c>
      <c r="N1095" s="2">
        <v>0</v>
      </c>
      <c r="O1095" s="2">
        <v>0</v>
      </c>
      <c r="P1095" s="2">
        <v>1</v>
      </c>
      <c r="Q1095" s="8">
        <v>0</v>
      </c>
      <c r="R1095" s="8">
        <v>0</v>
      </c>
      <c r="S1095" s="8">
        <v>0</v>
      </c>
      <c r="T1095" s="8">
        <v>0</v>
      </c>
      <c r="U1095" s="8">
        <v>0</v>
      </c>
      <c r="V1095" s="8">
        <v>0</v>
      </c>
      <c r="W1095" s="6">
        <v>2</v>
      </c>
      <c r="X1095" s="6">
        <v>2</v>
      </c>
      <c r="Y1095" s="6">
        <v>0</v>
      </c>
      <c r="Z1095" s="6">
        <v>3</v>
      </c>
      <c r="AB1095" s="1">
        <v>260</v>
      </c>
      <c r="AC1095" s="1">
        <v>250</v>
      </c>
      <c r="AD1095" s="1">
        <v>0</v>
      </c>
      <c r="AE1095" s="1">
        <v>3</v>
      </c>
      <c r="AF1095" s="1">
        <v>11</v>
      </c>
      <c r="AG1095" s="1">
        <v>45</v>
      </c>
      <c r="AH1095" s="1">
        <v>2483</v>
      </c>
      <c r="AI1095" s="11">
        <f t="shared" si="34"/>
        <v>6.8027397260273972</v>
      </c>
      <c r="AJ1095" s="1">
        <v>0</v>
      </c>
      <c r="AK1095" s="1">
        <v>0</v>
      </c>
      <c r="AL1095" s="1">
        <v>1</v>
      </c>
      <c r="AM1095" s="1">
        <v>0</v>
      </c>
      <c r="AN1095" s="1">
        <v>0</v>
      </c>
      <c r="AO1095" s="1">
        <v>0</v>
      </c>
      <c r="AP1095" s="1">
        <v>0</v>
      </c>
      <c r="AQ1095" s="1">
        <v>1</v>
      </c>
      <c r="AR1095" s="1">
        <v>0</v>
      </c>
      <c r="AS1095" s="1">
        <v>0</v>
      </c>
      <c r="AT1095" s="1">
        <v>7</v>
      </c>
      <c r="AU1095" s="1">
        <v>17</v>
      </c>
      <c r="AV1095" s="1">
        <v>40760</v>
      </c>
    </row>
    <row r="1096" spans="1:48" s="1" customFormat="1" x14ac:dyDescent="0.25">
      <c r="A1096" s="1" t="str" cm="1">
        <f t="array" ref="A1096">_xlfn.IFS(AG1096&gt;=70,"70 and Older",AND(AG1096&gt;=60,AG1096&lt;70),"60-69",AND(AG1096&gt;=50,AG1096&lt;60),"50-59",AND(AG1096&gt;=40,AG1096&lt;50),"40-49",AND(AG1096&gt;=30,AG1096&lt;40),"30-39",AND(AG1096&gt;=20,AG1096&lt;30),"20-29")</f>
        <v>60-69</v>
      </c>
      <c r="B1096" s="1" t="str" cm="1">
        <f t="array" ref="B1096">_xlfn.IFS(AO1096=1,$AO$1,AP1096=1,$AP$1,AQ1096=1,$AQ$1,AR1096=1,$AR$1,AS1096=1,$AS$1)</f>
        <v>PhD</v>
      </c>
      <c r="C1096" s="1" t="str" cm="1">
        <f t="array" ref="C1096">_xlfn.IFS(AJ1096=1,$AJ$1,AK1096=1,$AK$1,AL1096=1,$AL$1,AM1096=1,$AM$1,AN1096=1,$AN$1)</f>
        <v>Married</v>
      </c>
      <c r="D1096" s="1">
        <v>0</v>
      </c>
      <c r="E1096" s="1">
        <v>1</v>
      </c>
      <c r="F1096" s="1" t="str" cm="1">
        <f t="array" ref="F1096">_xlfn.IFS(AV1096&lt;43783,"1.Low Income",AND(AV1096&gt;=43783,AV1096&lt;=64856),"2.Mid Income",AV1096&gt;64856,"3.High Income")</f>
        <v>1.Low Income</v>
      </c>
      <c r="G1096" s="1" t="str" cm="1">
        <f t="array" ref="G1096">_xlfn.IFS(AU1096&lt;=30,"&lt;1 month",AND(AU1096&gt;30,AU1096&lt;=60),"1-2months",AU1096&gt;60,"2months +")</f>
        <v>2months +</v>
      </c>
      <c r="H1096" s="1" t="str" cm="1">
        <f t="array" ref="H1096">_xlfn.IFS(AT1096&lt;5,"&lt;5times",AND(AT1096&gt;=5,AT1096&lt;=10),"05-10times",AND(AT1096&gt;=11,AT1096&lt;=15),"11-15times",AT1096&gt;=16,"16times or more")</f>
        <v>05-10times</v>
      </c>
      <c r="I1096" s="1" t="s">
        <v>99</v>
      </c>
      <c r="J1096" s="1" t="str">
        <f t="shared" si="35"/>
        <v>6-7 years</v>
      </c>
      <c r="K1096" s="2">
        <v>292</v>
      </c>
      <c r="L1096" s="2">
        <v>6</v>
      </c>
      <c r="M1096" s="2">
        <v>37</v>
      </c>
      <c r="N1096" s="2">
        <v>0</v>
      </c>
      <c r="O1096" s="2">
        <v>3</v>
      </c>
      <c r="P1096" s="2">
        <v>34</v>
      </c>
      <c r="Q1096" s="8">
        <v>1</v>
      </c>
      <c r="R1096" s="8">
        <v>0</v>
      </c>
      <c r="S1096" s="8">
        <v>0</v>
      </c>
      <c r="T1096" s="8">
        <v>1</v>
      </c>
      <c r="U1096" s="8">
        <v>0</v>
      </c>
      <c r="V1096" s="8">
        <v>1</v>
      </c>
      <c r="W1096" s="6">
        <v>4</v>
      </c>
      <c r="X1096" s="6">
        <v>6</v>
      </c>
      <c r="Y1096" s="6">
        <v>1</v>
      </c>
      <c r="Z1096" s="6">
        <v>6</v>
      </c>
      <c r="AB1096" s="1">
        <v>253</v>
      </c>
      <c r="AC1096" s="1">
        <v>228</v>
      </c>
      <c r="AD1096" s="1">
        <v>0</v>
      </c>
      <c r="AE1096" s="1">
        <v>3</v>
      </c>
      <c r="AF1096" s="1">
        <v>11</v>
      </c>
      <c r="AG1096" s="1">
        <v>69</v>
      </c>
      <c r="AH1096" s="1">
        <v>2483</v>
      </c>
      <c r="AI1096" s="11">
        <f t="shared" si="34"/>
        <v>6.8027397260273972</v>
      </c>
      <c r="AJ1096" s="1">
        <v>0</v>
      </c>
      <c r="AK1096" s="1">
        <v>1</v>
      </c>
      <c r="AL1096" s="1">
        <v>0</v>
      </c>
      <c r="AM1096" s="1">
        <v>0</v>
      </c>
      <c r="AN1096" s="1">
        <v>0</v>
      </c>
      <c r="AO1096" s="1">
        <v>0</v>
      </c>
      <c r="AP1096" s="1">
        <v>0</v>
      </c>
      <c r="AQ1096" s="1">
        <v>0</v>
      </c>
      <c r="AR1096" s="1">
        <v>0</v>
      </c>
      <c r="AS1096" s="1">
        <v>1</v>
      </c>
      <c r="AT1096" s="1">
        <v>8</v>
      </c>
      <c r="AU1096" s="1">
        <v>71</v>
      </c>
      <c r="AV1096" s="1">
        <v>34600</v>
      </c>
    </row>
    <row r="1097" spans="1:48" s="1" customFormat="1" x14ac:dyDescent="0.25">
      <c r="A1097" s="1" t="str" cm="1">
        <f t="array" ref="A1097">_xlfn.IFS(AG1097&gt;=70,"70 and Older",AND(AG1097&gt;=60,AG1097&lt;70),"60-69",AND(AG1097&gt;=50,AG1097&lt;60),"50-59",AND(AG1097&gt;=40,AG1097&lt;50),"40-49",AND(AG1097&gt;=30,AG1097&lt;40),"30-39",AND(AG1097&gt;=20,AG1097&lt;30),"20-29")</f>
        <v>40-49</v>
      </c>
      <c r="B1097" s="1" t="str" cm="1">
        <f t="array" ref="B1097">_xlfn.IFS(AO1097=1,$AO$1,AP1097=1,$AP$1,AQ1097=1,$AQ$1,AR1097=1,$AR$1,AS1097=1,$AS$1)</f>
        <v>2nd Cycle</v>
      </c>
      <c r="C1097" s="1" t="str" cm="1">
        <f t="array" ref="C1097">_xlfn.IFS(AJ1097=1,$AJ$1,AK1097=1,$AK$1,AL1097=1,$AL$1,AM1097=1,$AM$1,AN1097=1,$AN$1)</f>
        <v>Together</v>
      </c>
      <c r="D1097" s="1">
        <v>0</v>
      </c>
      <c r="E1097" s="1">
        <v>0</v>
      </c>
      <c r="F1097" s="1" t="str" cm="1">
        <f t="array" ref="F1097">_xlfn.IFS(AV1097&lt;43783,"1.Low Income",AND(AV1097&gt;=43783,AV1097&lt;=64856),"2.Mid Income",AV1097&gt;64856,"3.High Income")</f>
        <v>1.Low Income</v>
      </c>
      <c r="G1097" s="1" t="str" cm="1">
        <f t="array" ref="G1097">_xlfn.IFS(AU1097&lt;=30,"&lt;1 month",AND(AU1097&gt;30,AU1097&lt;=60),"1-2months",AU1097&gt;60,"2months +")</f>
        <v>1-2months</v>
      </c>
      <c r="H1097" s="1" t="str" cm="1">
        <f t="array" ref="H1097">_xlfn.IFS(AT1097&lt;5,"&lt;5times",AND(AT1097&gt;=5,AT1097&lt;=10),"05-10times",AND(AT1097&gt;=11,AT1097&lt;=15),"11-15times",AT1097&gt;=16,"16times or more")</f>
        <v>05-10times</v>
      </c>
      <c r="I1097" s="1" t="s">
        <v>99</v>
      </c>
      <c r="J1097" s="1" t="str">
        <f t="shared" si="35"/>
        <v>6-7 years</v>
      </c>
      <c r="K1097" s="2">
        <v>1</v>
      </c>
      <c r="L1097" s="2">
        <v>2</v>
      </c>
      <c r="M1097" s="2">
        <v>5</v>
      </c>
      <c r="N1097" s="2">
        <v>6</v>
      </c>
      <c r="O1097" s="2">
        <v>0</v>
      </c>
      <c r="P1097" s="2">
        <v>3</v>
      </c>
      <c r="Q1097" s="8">
        <v>0</v>
      </c>
      <c r="R1097" s="8">
        <v>0</v>
      </c>
      <c r="S1097" s="8">
        <v>0</v>
      </c>
      <c r="T1097" s="8">
        <v>0</v>
      </c>
      <c r="U1097" s="8">
        <v>0</v>
      </c>
      <c r="V1097" s="8">
        <v>0</v>
      </c>
      <c r="W1097" s="6">
        <v>1</v>
      </c>
      <c r="X1097" s="6">
        <v>1</v>
      </c>
      <c r="Y1097" s="6">
        <v>0</v>
      </c>
      <c r="Z1097" s="6">
        <v>2</v>
      </c>
      <c r="AB1097" s="1">
        <v>8</v>
      </c>
      <c r="AC1097" s="1">
        <v>3</v>
      </c>
      <c r="AD1097" s="1">
        <v>0</v>
      </c>
      <c r="AE1097" s="1">
        <v>3</v>
      </c>
      <c r="AF1097" s="1">
        <v>11</v>
      </c>
      <c r="AG1097" s="1">
        <v>44</v>
      </c>
      <c r="AH1097" s="1">
        <v>2482</v>
      </c>
      <c r="AI1097" s="11">
        <f t="shared" si="34"/>
        <v>6.8</v>
      </c>
      <c r="AJ1097" s="1">
        <v>0</v>
      </c>
      <c r="AK1097" s="1">
        <v>0</v>
      </c>
      <c r="AL1097" s="1">
        <v>0</v>
      </c>
      <c r="AM1097" s="1">
        <v>1</v>
      </c>
      <c r="AN1097" s="1">
        <v>0</v>
      </c>
      <c r="AO1097" s="1">
        <v>1</v>
      </c>
      <c r="AP1097" s="1">
        <v>0</v>
      </c>
      <c r="AQ1097" s="1">
        <v>0</v>
      </c>
      <c r="AR1097" s="1">
        <v>0</v>
      </c>
      <c r="AS1097" s="1">
        <v>0</v>
      </c>
      <c r="AT1097" s="1">
        <v>8</v>
      </c>
      <c r="AU1097" s="1">
        <v>38</v>
      </c>
      <c r="AV1097" s="1">
        <v>30732</v>
      </c>
    </row>
    <row r="1098" spans="1:48" s="1" customFormat="1" x14ac:dyDescent="0.25">
      <c r="A1098" s="1" t="str" cm="1">
        <f t="array" ref="A1098">_xlfn.IFS(AG1098&gt;=70,"70 and Older",AND(AG1098&gt;=60,AG1098&lt;70),"60-69",AND(AG1098&gt;=50,AG1098&lt;60),"50-59",AND(AG1098&gt;=40,AG1098&lt;50),"40-49",AND(AG1098&gt;=30,AG1098&lt;40),"30-39",AND(AG1098&gt;=20,AG1098&lt;30),"20-29")</f>
        <v>40-49</v>
      </c>
      <c r="B1098" s="1" t="str" cm="1">
        <f t="array" ref="B1098">_xlfn.IFS(AO1098=1,$AO$1,AP1098=1,$AP$1,AQ1098=1,$AQ$1,AR1098=1,$AR$1,AS1098=1,$AS$1)</f>
        <v>Master</v>
      </c>
      <c r="C1098" s="1" t="str" cm="1">
        <f t="array" ref="C1098">_xlfn.IFS(AJ1098=1,$AJ$1,AK1098=1,$AK$1,AL1098=1,$AL$1,AM1098=1,$AM$1,AN1098=1,$AN$1)</f>
        <v>Divorced</v>
      </c>
      <c r="D1098" s="1">
        <v>0</v>
      </c>
      <c r="E1098" s="1">
        <v>1</v>
      </c>
      <c r="F1098" s="1" t="str" cm="1">
        <f t="array" ref="F1098">_xlfn.IFS(AV1098&lt;43783,"1.Low Income",AND(AV1098&gt;=43783,AV1098&lt;=64856),"2.Mid Income",AV1098&gt;64856,"3.High Income")</f>
        <v>2.Mid Income</v>
      </c>
      <c r="G1098" s="1" t="str" cm="1">
        <f t="array" ref="G1098">_xlfn.IFS(AU1098&lt;=30,"&lt;1 month",AND(AU1098&gt;30,AU1098&lt;=60),"1-2months",AU1098&gt;60,"2months +")</f>
        <v>2months +</v>
      </c>
      <c r="H1098" s="1" t="str" cm="1">
        <f t="array" ref="H1098">_xlfn.IFS(AT1098&lt;5,"&lt;5times",AND(AT1098&gt;=5,AT1098&lt;=10),"05-10times",AND(AT1098&gt;=11,AT1098&lt;=15),"11-15times",AT1098&gt;=16,"16times or more")</f>
        <v>05-10times</v>
      </c>
      <c r="I1098" s="1" t="s">
        <v>99</v>
      </c>
      <c r="J1098" s="1" t="str">
        <f t="shared" si="35"/>
        <v>6-7 years</v>
      </c>
      <c r="K1098" s="2">
        <v>11</v>
      </c>
      <c r="L1098" s="2">
        <v>2</v>
      </c>
      <c r="M1098" s="2">
        <v>7</v>
      </c>
      <c r="N1098" s="2">
        <v>4</v>
      </c>
      <c r="O1098" s="2">
        <v>2</v>
      </c>
      <c r="P1098" s="2">
        <v>2</v>
      </c>
      <c r="Q1098" s="8">
        <v>0</v>
      </c>
      <c r="R1098" s="8">
        <v>0</v>
      </c>
      <c r="S1098" s="8">
        <v>0</v>
      </c>
      <c r="T1098" s="8">
        <v>0</v>
      </c>
      <c r="U1098" s="8">
        <v>0</v>
      </c>
      <c r="V1098" s="8">
        <v>0</v>
      </c>
      <c r="W1098" s="6">
        <v>1</v>
      </c>
      <c r="X1098" s="6">
        <v>1</v>
      </c>
      <c r="Y1098" s="6">
        <v>0</v>
      </c>
      <c r="Z1098" s="6">
        <v>3</v>
      </c>
      <c r="AB1098" s="1">
        <v>54</v>
      </c>
      <c r="AC1098" s="1">
        <v>54</v>
      </c>
      <c r="AD1098" s="1">
        <v>0</v>
      </c>
      <c r="AE1098" s="1">
        <v>3</v>
      </c>
      <c r="AF1098" s="1">
        <v>11</v>
      </c>
      <c r="AG1098" s="1">
        <v>48</v>
      </c>
      <c r="AH1098" s="1">
        <v>2481</v>
      </c>
      <c r="AI1098" s="11">
        <f t="shared" si="34"/>
        <v>6.7972602739726025</v>
      </c>
      <c r="AJ1098" s="1">
        <v>1</v>
      </c>
      <c r="AK1098" s="1">
        <v>0</v>
      </c>
      <c r="AL1098" s="1">
        <v>0</v>
      </c>
      <c r="AM1098" s="1">
        <v>0</v>
      </c>
      <c r="AN1098" s="1">
        <v>0</v>
      </c>
      <c r="AO1098" s="1">
        <v>0</v>
      </c>
      <c r="AP1098" s="1">
        <v>0</v>
      </c>
      <c r="AQ1098" s="1">
        <v>0</v>
      </c>
      <c r="AR1098" s="1">
        <v>1</v>
      </c>
      <c r="AS1098" s="1">
        <v>0</v>
      </c>
      <c r="AT1098" s="1">
        <v>6</v>
      </c>
      <c r="AU1098" s="1">
        <v>71</v>
      </c>
      <c r="AV1098" s="1">
        <v>47009</v>
      </c>
    </row>
    <row r="1099" spans="1:48" s="1" customFormat="1" x14ac:dyDescent="0.25">
      <c r="A1099" s="1" t="str" cm="1">
        <f t="array" ref="A1099">_xlfn.IFS(AG1099&gt;=70,"70 and Older",AND(AG1099&gt;=60,AG1099&lt;70),"60-69",AND(AG1099&gt;=50,AG1099&lt;60),"50-59",AND(AG1099&gt;=40,AG1099&lt;50),"40-49",AND(AG1099&gt;=30,AG1099&lt;40),"30-39",AND(AG1099&gt;=20,AG1099&lt;30),"20-29")</f>
        <v>40-49</v>
      </c>
      <c r="B1099" s="1" t="str" cm="1">
        <f t="array" ref="B1099">_xlfn.IFS(AO1099=1,$AO$1,AP1099=1,$AP$1,AQ1099=1,$AQ$1,AR1099=1,$AR$1,AS1099=1,$AS$1)</f>
        <v>PhD</v>
      </c>
      <c r="C1099" s="1" t="str" cm="1">
        <f t="array" ref="C1099">_xlfn.IFS(AJ1099=1,$AJ$1,AK1099=1,$AK$1,AL1099=1,$AL$1,AM1099=1,$AM$1,AN1099=1,$AN$1)</f>
        <v>Married</v>
      </c>
      <c r="D1099" s="1">
        <v>1</v>
      </c>
      <c r="E1099" s="1">
        <v>0</v>
      </c>
      <c r="F1099" s="1" t="str" cm="1">
        <f t="array" ref="F1099">_xlfn.IFS(AV1099&lt;43783,"1.Low Income",AND(AV1099&gt;=43783,AV1099&lt;=64856),"2.Mid Income",AV1099&gt;64856,"3.High Income")</f>
        <v>1.Low Income</v>
      </c>
      <c r="G1099" s="1" t="str" cm="1">
        <f t="array" ref="G1099">_xlfn.IFS(AU1099&lt;=30,"&lt;1 month",AND(AU1099&gt;30,AU1099&lt;=60),"1-2months",AU1099&gt;60,"2months +")</f>
        <v>1-2months</v>
      </c>
      <c r="H1099" s="1" t="str" cm="1">
        <f t="array" ref="H1099">_xlfn.IFS(AT1099&lt;5,"&lt;5times",AND(AT1099&gt;=5,AT1099&lt;=10),"05-10times",AND(AT1099&gt;=11,AT1099&lt;=15),"11-15times",AT1099&gt;=16,"16times or more")</f>
        <v>05-10times</v>
      </c>
      <c r="I1099" s="1" t="s">
        <v>99</v>
      </c>
      <c r="J1099" s="1" t="str">
        <f t="shared" si="35"/>
        <v>6-7 years</v>
      </c>
      <c r="K1099" s="2">
        <v>76</v>
      </c>
      <c r="L1099" s="2">
        <v>10</v>
      </c>
      <c r="M1099" s="2">
        <v>56</v>
      </c>
      <c r="N1099" s="2">
        <v>3</v>
      </c>
      <c r="O1099" s="2">
        <v>1</v>
      </c>
      <c r="P1099" s="2">
        <v>23</v>
      </c>
      <c r="Q1099" s="8">
        <v>0</v>
      </c>
      <c r="R1099" s="8">
        <v>0</v>
      </c>
      <c r="S1099" s="8">
        <v>0</v>
      </c>
      <c r="T1099" s="8">
        <v>0</v>
      </c>
      <c r="U1099" s="8">
        <v>0</v>
      </c>
      <c r="V1099" s="8">
        <v>0</v>
      </c>
      <c r="W1099" s="6">
        <v>2</v>
      </c>
      <c r="X1099" s="6">
        <v>4</v>
      </c>
      <c r="Y1099" s="6">
        <v>0</v>
      </c>
      <c r="Z1099" s="6">
        <v>4</v>
      </c>
      <c r="AB1099" s="1">
        <v>398</v>
      </c>
      <c r="AC1099" s="1">
        <v>395</v>
      </c>
      <c r="AD1099" s="1">
        <v>0</v>
      </c>
      <c r="AE1099" s="1">
        <v>3</v>
      </c>
      <c r="AF1099" s="1">
        <v>11</v>
      </c>
      <c r="AG1099" s="1">
        <v>46</v>
      </c>
      <c r="AH1099" s="1">
        <v>2481</v>
      </c>
      <c r="AI1099" s="11">
        <f t="shared" si="34"/>
        <v>6.7972602739726025</v>
      </c>
      <c r="AJ1099" s="1">
        <v>0</v>
      </c>
      <c r="AK1099" s="1">
        <v>1</v>
      </c>
      <c r="AL1099" s="1">
        <v>0</v>
      </c>
      <c r="AM1099" s="1">
        <v>0</v>
      </c>
      <c r="AN1099" s="1">
        <v>0</v>
      </c>
      <c r="AO1099" s="1">
        <v>0</v>
      </c>
      <c r="AP1099" s="1">
        <v>0</v>
      </c>
      <c r="AQ1099" s="1">
        <v>0</v>
      </c>
      <c r="AR1099" s="1">
        <v>0</v>
      </c>
      <c r="AS1099" s="1">
        <v>1</v>
      </c>
      <c r="AT1099" s="1">
        <v>8</v>
      </c>
      <c r="AU1099" s="1">
        <v>40</v>
      </c>
      <c r="AV1099" s="1">
        <v>27159</v>
      </c>
    </row>
    <row r="1100" spans="1:48" s="1" customFormat="1" x14ac:dyDescent="0.25">
      <c r="A1100" s="1" t="str" cm="1">
        <f t="array" ref="A1100">_xlfn.IFS(AG1100&gt;=70,"70 and Older",AND(AG1100&gt;=60,AG1100&lt;70),"60-69",AND(AG1100&gt;=50,AG1100&lt;60),"50-59",AND(AG1100&gt;=40,AG1100&lt;50),"40-49",AND(AG1100&gt;=30,AG1100&lt;40),"30-39",AND(AG1100&gt;=20,AG1100&lt;30),"20-29")</f>
        <v>60-69</v>
      </c>
      <c r="B1100" s="1" t="str" cm="1">
        <f t="array" ref="B1100">_xlfn.IFS(AO1100=1,$AO$1,AP1100=1,$AP$1,AQ1100=1,$AQ$1,AR1100=1,$AR$1,AS1100=1,$AS$1)</f>
        <v>Graduation</v>
      </c>
      <c r="C1100" s="1" t="str" cm="1">
        <f t="array" ref="C1100">_xlfn.IFS(AJ1100=1,$AJ$1,AK1100=1,$AK$1,AL1100=1,$AL$1,AM1100=1,$AM$1,AN1100=1,$AN$1)</f>
        <v>Married</v>
      </c>
      <c r="D1100" s="1">
        <v>1</v>
      </c>
      <c r="E1100" s="1">
        <v>0</v>
      </c>
      <c r="F1100" s="1" t="str" cm="1">
        <f t="array" ref="F1100">_xlfn.IFS(AV1100&lt;43783,"1.Low Income",AND(AV1100&gt;=43783,AV1100&lt;=64856),"2.Mid Income",AV1100&gt;64856,"3.High Income")</f>
        <v>1.Low Income</v>
      </c>
      <c r="G1100" s="1" t="str" cm="1">
        <f t="array" ref="G1100">_xlfn.IFS(AU1100&lt;=30,"&lt;1 month",AND(AU1100&gt;30,AU1100&lt;=60),"1-2months",AU1100&gt;60,"2months +")</f>
        <v>&lt;1 month</v>
      </c>
      <c r="H1100" s="1" t="str" cm="1">
        <f t="array" ref="H1100">_xlfn.IFS(AT1100&lt;5,"&lt;5times",AND(AT1100&gt;=5,AT1100&lt;=10),"05-10times",AND(AT1100&gt;=11,AT1100&lt;=15),"11-15times",AT1100&gt;=16,"16times or more")</f>
        <v>05-10times</v>
      </c>
      <c r="I1100" s="1" t="s">
        <v>99</v>
      </c>
      <c r="J1100" s="1" t="str">
        <f t="shared" si="35"/>
        <v>6-7 years</v>
      </c>
      <c r="K1100" s="2">
        <v>16</v>
      </c>
      <c r="L1100" s="2">
        <v>17</v>
      </c>
      <c r="M1100" s="2">
        <v>19</v>
      </c>
      <c r="N1100" s="2">
        <v>20</v>
      </c>
      <c r="O1100" s="2">
        <v>21</v>
      </c>
      <c r="P1100" s="2">
        <v>22</v>
      </c>
      <c r="Q1100" s="8">
        <v>0</v>
      </c>
      <c r="R1100" s="8">
        <v>0</v>
      </c>
      <c r="S1100" s="8">
        <v>0</v>
      </c>
      <c r="T1100" s="8">
        <v>0</v>
      </c>
      <c r="U1100" s="8">
        <v>0</v>
      </c>
      <c r="V1100" s="8">
        <v>1</v>
      </c>
      <c r="W1100" s="6">
        <v>3</v>
      </c>
      <c r="X1100" s="6">
        <v>3</v>
      </c>
      <c r="Y1100" s="6">
        <v>2</v>
      </c>
      <c r="Z1100" s="6">
        <v>2</v>
      </c>
      <c r="AB1100" s="1">
        <v>53</v>
      </c>
      <c r="AC1100" s="1">
        <v>50</v>
      </c>
      <c r="AD1100" s="1">
        <v>0</v>
      </c>
      <c r="AE1100" s="1">
        <v>3</v>
      </c>
      <c r="AF1100" s="1">
        <v>11</v>
      </c>
      <c r="AG1100" s="1">
        <v>60</v>
      </c>
      <c r="AH1100" s="1">
        <v>2481</v>
      </c>
      <c r="AI1100" s="11">
        <f t="shared" si="34"/>
        <v>6.7972602739726025</v>
      </c>
      <c r="AJ1100" s="1">
        <v>0</v>
      </c>
      <c r="AK1100" s="1">
        <v>1</v>
      </c>
      <c r="AL1100" s="1">
        <v>0</v>
      </c>
      <c r="AM1100" s="1">
        <v>0</v>
      </c>
      <c r="AN1100" s="1">
        <v>0</v>
      </c>
      <c r="AO1100" s="1">
        <v>0</v>
      </c>
      <c r="AP1100" s="1">
        <v>0</v>
      </c>
      <c r="AQ1100" s="1">
        <v>1</v>
      </c>
      <c r="AR1100" s="1">
        <v>0</v>
      </c>
      <c r="AS1100" s="1">
        <v>0</v>
      </c>
      <c r="AT1100" s="1">
        <v>9</v>
      </c>
      <c r="AU1100" s="1">
        <v>8</v>
      </c>
      <c r="AV1100" s="1">
        <v>26091</v>
      </c>
    </row>
    <row r="1101" spans="1:48" s="1" customFormat="1" x14ac:dyDescent="0.25">
      <c r="A1101" s="1" t="str" cm="1">
        <f t="array" ref="A1101">_xlfn.IFS(AG1101&gt;=70,"70 and Older",AND(AG1101&gt;=60,AG1101&lt;70),"60-69",AND(AG1101&gt;=50,AG1101&lt;60),"50-59",AND(AG1101&gt;=40,AG1101&lt;50),"40-49",AND(AG1101&gt;=30,AG1101&lt;40),"30-39",AND(AG1101&gt;=20,AG1101&lt;30),"20-29")</f>
        <v>40-49</v>
      </c>
      <c r="B1101" s="1" t="str" cm="1">
        <f t="array" ref="B1101">_xlfn.IFS(AO1101=1,$AO$1,AP1101=1,$AP$1,AQ1101=1,$AQ$1,AR1101=1,$AR$1,AS1101=1,$AS$1)</f>
        <v>Master</v>
      </c>
      <c r="C1101" s="1" t="str" cm="1">
        <f t="array" ref="C1101">_xlfn.IFS(AJ1101=1,$AJ$1,AK1101=1,$AK$1,AL1101=1,$AL$1,AM1101=1,$AM$1,AN1101=1,$AN$1)</f>
        <v>Divorced</v>
      </c>
      <c r="D1101" s="1">
        <v>0</v>
      </c>
      <c r="E1101" s="1">
        <v>0</v>
      </c>
      <c r="F1101" s="1" t="str" cm="1">
        <f t="array" ref="F1101">_xlfn.IFS(AV1101&lt;43783,"1.Low Income",AND(AV1101&gt;=43783,AV1101&lt;=64856),"2.Mid Income",AV1101&gt;64856,"3.High Income")</f>
        <v>2.Mid Income</v>
      </c>
      <c r="G1101" s="1" t="str" cm="1">
        <f t="array" ref="G1101">_xlfn.IFS(AU1101&lt;=30,"&lt;1 month",AND(AU1101&gt;30,AU1101&lt;=60),"1-2months",AU1101&gt;60,"2months +")</f>
        <v>1-2months</v>
      </c>
      <c r="H1101" s="1" t="str" cm="1">
        <f t="array" ref="H1101">_xlfn.IFS(AT1101&lt;5,"&lt;5times",AND(AT1101&gt;=5,AT1101&lt;=10),"05-10times",AND(AT1101&gt;=11,AT1101&lt;=15),"11-15times",AT1101&gt;=16,"16times or more")</f>
        <v>05-10times</v>
      </c>
      <c r="I1101" s="1" t="s">
        <v>99</v>
      </c>
      <c r="J1101" s="1" t="str">
        <f t="shared" si="35"/>
        <v>6-7 years</v>
      </c>
      <c r="K1101" s="2">
        <v>407</v>
      </c>
      <c r="L1101" s="2">
        <v>114</v>
      </c>
      <c r="M1101" s="2">
        <v>445</v>
      </c>
      <c r="N1101" s="2">
        <v>181</v>
      </c>
      <c r="O1101" s="2">
        <v>165</v>
      </c>
      <c r="P1101" s="2">
        <v>203</v>
      </c>
      <c r="Q1101" s="8">
        <v>1</v>
      </c>
      <c r="R1101" s="8">
        <v>0</v>
      </c>
      <c r="S1101" s="8">
        <v>0</v>
      </c>
      <c r="T1101" s="8">
        <v>0</v>
      </c>
      <c r="U1101" s="8">
        <v>0</v>
      </c>
      <c r="V1101" s="8">
        <v>0</v>
      </c>
      <c r="W1101" s="6">
        <v>1</v>
      </c>
      <c r="X1101" s="6">
        <v>3</v>
      </c>
      <c r="Y1101" s="6">
        <v>7</v>
      </c>
      <c r="Z1101" s="6">
        <v>9</v>
      </c>
      <c r="AB1101" s="1">
        <v>1205</v>
      </c>
      <c r="AC1101" s="1">
        <v>1193</v>
      </c>
      <c r="AD1101" s="1">
        <v>2</v>
      </c>
      <c r="AE1101" s="1">
        <v>3</v>
      </c>
      <c r="AF1101" s="1">
        <v>11</v>
      </c>
      <c r="AG1101" s="1">
        <v>49</v>
      </c>
      <c r="AH1101" s="1">
        <v>2480</v>
      </c>
      <c r="AI1101" s="11">
        <f t="shared" si="34"/>
        <v>6.7945205479452051</v>
      </c>
      <c r="AJ1101" s="1">
        <v>1</v>
      </c>
      <c r="AK1101" s="1">
        <v>0</v>
      </c>
      <c r="AL1101" s="1">
        <v>0</v>
      </c>
      <c r="AM1101" s="1">
        <v>0</v>
      </c>
      <c r="AN1101" s="1">
        <v>0</v>
      </c>
      <c r="AO1101" s="1">
        <v>0</v>
      </c>
      <c r="AP1101" s="1">
        <v>0</v>
      </c>
      <c r="AQ1101" s="1">
        <v>0</v>
      </c>
      <c r="AR1101" s="1">
        <v>1</v>
      </c>
      <c r="AS1101" s="1">
        <v>0</v>
      </c>
      <c r="AT1101" s="1">
        <v>6</v>
      </c>
      <c r="AU1101" s="1">
        <v>52</v>
      </c>
      <c r="AV1101" s="1">
        <v>54210</v>
      </c>
    </row>
    <row r="1102" spans="1:48" s="1" customFormat="1" x14ac:dyDescent="0.25">
      <c r="A1102" s="1" t="str" cm="1">
        <f t="array" ref="A1102">_xlfn.IFS(AG1102&gt;=70,"70 and Older",AND(AG1102&gt;=60,AG1102&lt;70),"60-69",AND(AG1102&gt;=50,AG1102&lt;60),"50-59",AND(AG1102&gt;=40,AG1102&lt;50),"40-49",AND(AG1102&gt;=30,AG1102&lt;40),"30-39",AND(AG1102&gt;=20,AG1102&lt;30),"20-29")</f>
        <v>40-49</v>
      </c>
      <c r="B1102" s="1" t="str" cm="1">
        <f t="array" ref="B1102">_xlfn.IFS(AO1102=1,$AO$1,AP1102=1,$AP$1,AQ1102=1,$AQ$1,AR1102=1,$AR$1,AS1102=1,$AS$1)</f>
        <v>Graduation</v>
      </c>
      <c r="C1102" s="1" t="str" cm="1">
        <f t="array" ref="C1102">_xlfn.IFS(AJ1102=1,$AJ$1,AK1102=1,$AK$1,AL1102=1,$AL$1,AM1102=1,$AM$1,AN1102=1,$AN$1)</f>
        <v>Married</v>
      </c>
      <c r="D1102" s="1">
        <v>0</v>
      </c>
      <c r="E1102" s="1">
        <v>0</v>
      </c>
      <c r="F1102" s="1" t="str" cm="1">
        <f t="array" ref="F1102">_xlfn.IFS(AV1102&lt;43783,"1.Low Income",AND(AV1102&gt;=43783,AV1102&lt;=64856),"2.Mid Income",AV1102&gt;64856,"3.High Income")</f>
        <v>2.Mid Income</v>
      </c>
      <c r="G1102" s="1" t="str" cm="1">
        <f t="array" ref="G1102">_xlfn.IFS(AU1102&lt;=30,"&lt;1 month",AND(AU1102&gt;30,AU1102&lt;=60),"1-2months",AU1102&gt;60,"2months +")</f>
        <v>1-2months</v>
      </c>
      <c r="H1102" s="1" t="str" cm="1">
        <f t="array" ref="H1102">_xlfn.IFS(AT1102&lt;5,"&lt;5times",AND(AT1102&gt;=5,AT1102&lt;=10),"05-10times",AND(AT1102&gt;=11,AT1102&lt;=15),"11-15times",AT1102&gt;=16,"16times or more")</f>
        <v>05-10times</v>
      </c>
      <c r="I1102" s="1" t="s">
        <v>99</v>
      </c>
      <c r="J1102" s="1" t="str">
        <f t="shared" si="35"/>
        <v>6-7 years</v>
      </c>
      <c r="K1102" s="2">
        <v>202</v>
      </c>
      <c r="L1102" s="2">
        <v>47</v>
      </c>
      <c r="M1102" s="2">
        <v>197</v>
      </c>
      <c r="N1102" s="2">
        <v>55</v>
      </c>
      <c r="O1102" s="2">
        <v>42</v>
      </c>
      <c r="P1102" s="2">
        <v>149</v>
      </c>
      <c r="Q1102" s="8">
        <v>0</v>
      </c>
      <c r="R1102" s="8">
        <v>0</v>
      </c>
      <c r="S1102" s="8">
        <v>0</v>
      </c>
      <c r="T1102" s="8">
        <v>0</v>
      </c>
      <c r="U1102" s="8">
        <v>0</v>
      </c>
      <c r="V1102" s="8">
        <v>0</v>
      </c>
      <c r="W1102" s="6">
        <v>1</v>
      </c>
      <c r="X1102" s="6">
        <v>5</v>
      </c>
      <c r="Y1102" s="6">
        <v>4</v>
      </c>
      <c r="Z1102" s="6">
        <v>8</v>
      </c>
      <c r="AB1102" s="1">
        <v>872</v>
      </c>
      <c r="AC1102" s="1">
        <v>808</v>
      </c>
      <c r="AD1102" s="1">
        <v>1</v>
      </c>
      <c r="AE1102" s="1">
        <v>3</v>
      </c>
      <c r="AF1102" s="1">
        <v>11</v>
      </c>
      <c r="AG1102" s="1">
        <v>47</v>
      </c>
      <c r="AH1102" s="1">
        <v>2479</v>
      </c>
      <c r="AI1102" s="11">
        <f t="shared" si="34"/>
        <v>6.7917808219178086</v>
      </c>
      <c r="AJ1102" s="1">
        <v>0</v>
      </c>
      <c r="AK1102" s="1">
        <v>1</v>
      </c>
      <c r="AL1102" s="1">
        <v>0</v>
      </c>
      <c r="AM1102" s="1">
        <v>0</v>
      </c>
      <c r="AN1102" s="1">
        <v>0</v>
      </c>
      <c r="AO1102" s="1">
        <v>0</v>
      </c>
      <c r="AP1102" s="1">
        <v>0</v>
      </c>
      <c r="AQ1102" s="1">
        <v>1</v>
      </c>
      <c r="AR1102" s="1">
        <v>0</v>
      </c>
      <c r="AS1102" s="1">
        <v>0</v>
      </c>
      <c r="AT1102" s="1">
        <v>7</v>
      </c>
      <c r="AU1102" s="1">
        <v>41</v>
      </c>
      <c r="AV1102" s="1">
        <v>45160</v>
      </c>
    </row>
    <row r="1103" spans="1:48" s="1" customFormat="1" x14ac:dyDescent="0.25">
      <c r="A1103" s="1" t="str" cm="1">
        <f t="array" ref="A1103">_xlfn.IFS(AG1103&gt;=70,"70 and Older",AND(AG1103&gt;=60,AG1103&lt;70),"60-69",AND(AG1103&gt;=50,AG1103&lt;60),"50-59",AND(AG1103&gt;=40,AG1103&lt;50),"40-49",AND(AG1103&gt;=30,AG1103&lt;40),"30-39",AND(AG1103&gt;=20,AG1103&lt;30),"20-29")</f>
        <v>50-59</v>
      </c>
      <c r="B1103" s="1" t="str" cm="1">
        <f t="array" ref="B1103">_xlfn.IFS(AO1103=1,$AO$1,AP1103=1,$AP$1,AQ1103=1,$AQ$1,AR1103=1,$AR$1,AS1103=1,$AS$1)</f>
        <v>PhD</v>
      </c>
      <c r="C1103" s="1" t="str" cm="1">
        <f t="array" ref="C1103">_xlfn.IFS(AJ1103=1,$AJ$1,AK1103=1,$AK$1,AL1103=1,$AL$1,AM1103=1,$AM$1,AN1103=1,$AN$1)</f>
        <v>Married</v>
      </c>
      <c r="D1103" s="1">
        <v>1</v>
      </c>
      <c r="E1103" s="1">
        <v>1</v>
      </c>
      <c r="F1103" s="1" t="str" cm="1">
        <f t="array" ref="F1103">_xlfn.IFS(AV1103&lt;43783,"1.Low Income",AND(AV1103&gt;=43783,AV1103&lt;=64856),"2.Mid Income",AV1103&gt;64856,"3.High Income")</f>
        <v>1.Low Income</v>
      </c>
      <c r="G1103" s="1" t="str" cm="1">
        <f t="array" ref="G1103">_xlfn.IFS(AU1103&lt;=30,"&lt;1 month",AND(AU1103&gt;30,AU1103&lt;=60),"1-2months",AU1103&gt;60,"2months +")</f>
        <v>&lt;1 month</v>
      </c>
      <c r="H1103" s="1" t="str" cm="1">
        <f t="array" ref="H1103">_xlfn.IFS(AT1103&lt;5,"&lt;5times",AND(AT1103&gt;=5,AT1103&lt;=10),"05-10times",AND(AT1103&gt;=11,AT1103&lt;=15),"11-15times",AT1103&gt;=16,"16times or more")</f>
        <v>05-10times</v>
      </c>
      <c r="I1103" s="1" t="s">
        <v>99</v>
      </c>
      <c r="J1103" s="1" t="str">
        <f t="shared" si="35"/>
        <v>6-7 years</v>
      </c>
      <c r="K1103" s="2">
        <v>23</v>
      </c>
      <c r="L1103" s="2">
        <v>2</v>
      </c>
      <c r="M1103" s="2">
        <v>17</v>
      </c>
      <c r="N1103" s="2">
        <v>2</v>
      </c>
      <c r="O1103" s="2">
        <v>1</v>
      </c>
      <c r="P1103" s="2">
        <v>0</v>
      </c>
      <c r="Q1103" s="8">
        <v>0</v>
      </c>
      <c r="R1103" s="8">
        <v>0</v>
      </c>
      <c r="S1103" s="8">
        <v>0</v>
      </c>
      <c r="T1103" s="8">
        <v>0</v>
      </c>
      <c r="U1103" s="8">
        <v>0</v>
      </c>
      <c r="V1103" s="8">
        <v>0</v>
      </c>
      <c r="W1103" s="6">
        <v>2</v>
      </c>
      <c r="X1103" s="6">
        <v>2</v>
      </c>
      <c r="Y1103" s="6">
        <v>0</v>
      </c>
      <c r="Z1103" s="6">
        <v>3</v>
      </c>
      <c r="AB1103" s="1">
        <v>256</v>
      </c>
      <c r="AC1103" s="1">
        <v>233</v>
      </c>
      <c r="AD1103" s="1">
        <v>0</v>
      </c>
      <c r="AE1103" s="1">
        <v>3</v>
      </c>
      <c r="AF1103" s="1">
        <v>11</v>
      </c>
      <c r="AG1103" s="1">
        <v>56</v>
      </c>
      <c r="AH1103" s="1">
        <v>2478</v>
      </c>
      <c r="AI1103" s="11">
        <f t="shared" si="34"/>
        <v>6.7890410958904113</v>
      </c>
      <c r="AJ1103" s="1">
        <v>0</v>
      </c>
      <c r="AK1103" s="1">
        <v>1</v>
      </c>
      <c r="AL1103" s="1">
        <v>0</v>
      </c>
      <c r="AM1103" s="1">
        <v>0</v>
      </c>
      <c r="AN1103" s="1">
        <v>0</v>
      </c>
      <c r="AO1103" s="1">
        <v>0</v>
      </c>
      <c r="AP1103" s="1">
        <v>0</v>
      </c>
      <c r="AQ1103" s="1">
        <v>0</v>
      </c>
      <c r="AR1103" s="1">
        <v>0</v>
      </c>
      <c r="AS1103" s="1">
        <v>1</v>
      </c>
      <c r="AT1103" s="1">
        <v>8</v>
      </c>
      <c r="AU1103" s="1">
        <v>18</v>
      </c>
      <c r="AV1103" s="1">
        <v>33419</v>
      </c>
    </row>
    <row r="1104" spans="1:48" s="1" customFormat="1" x14ac:dyDescent="0.25">
      <c r="A1104" s="1" t="str" cm="1">
        <f t="array" ref="A1104">_xlfn.IFS(AG1104&gt;=70,"70 and Older",AND(AG1104&gt;=60,AG1104&lt;70),"60-69",AND(AG1104&gt;=50,AG1104&lt;60),"50-59",AND(AG1104&gt;=40,AG1104&lt;50),"40-49",AND(AG1104&gt;=30,AG1104&lt;40),"30-39",AND(AG1104&gt;=20,AG1104&lt;30),"20-29")</f>
        <v>50-59</v>
      </c>
      <c r="B1104" s="1" t="str" cm="1">
        <f t="array" ref="B1104">_xlfn.IFS(AO1104=1,$AO$1,AP1104=1,$AP$1,AQ1104=1,$AQ$1,AR1104=1,$AR$1,AS1104=1,$AS$1)</f>
        <v>2nd Cycle</v>
      </c>
      <c r="C1104" s="1" t="str" cm="1">
        <f t="array" ref="C1104">_xlfn.IFS(AJ1104=1,$AJ$1,AK1104=1,$AK$1,AL1104=1,$AL$1,AM1104=1,$AM$1,AN1104=1,$AN$1)</f>
        <v>Together</v>
      </c>
      <c r="D1104" s="1">
        <v>0</v>
      </c>
      <c r="E1104" s="1">
        <v>0</v>
      </c>
      <c r="F1104" s="1" t="str" cm="1">
        <f t="array" ref="F1104">_xlfn.IFS(AV1104&lt;43783,"1.Low Income",AND(AV1104&gt;=43783,AV1104&lt;=64856),"2.Mid Income",AV1104&gt;64856,"3.High Income")</f>
        <v>2.Mid Income</v>
      </c>
      <c r="G1104" s="1" t="str" cm="1">
        <f t="array" ref="G1104">_xlfn.IFS(AU1104&lt;=30,"&lt;1 month",AND(AU1104&gt;30,AU1104&lt;=60),"1-2months",AU1104&gt;60,"2months +")</f>
        <v>2months +</v>
      </c>
      <c r="H1104" s="1" t="str" cm="1">
        <f t="array" ref="H1104">_xlfn.IFS(AT1104&lt;5,"&lt;5times",AND(AT1104&gt;=5,AT1104&lt;=10),"05-10times",AND(AT1104&gt;=11,AT1104&lt;=15),"11-15times",AT1104&gt;=16,"16times or more")</f>
        <v>05-10times</v>
      </c>
      <c r="I1104" s="1" t="s">
        <v>99</v>
      </c>
      <c r="J1104" s="1" t="str">
        <f t="shared" si="35"/>
        <v>6-7 years</v>
      </c>
      <c r="K1104" s="2">
        <v>709</v>
      </c>
      <c r="L1104" s="2">
        <v>45</v>
      </c>
      <c r="M1104" s="2">
        <v>115</v>
      </c>
      <c r="N1104" s="2">
        <v>30</v>
      </c>
      <c r="O1104" s="2">
        <v>160</v>
      </c>
      <c r="P1104" s="2">
        <v>45</v>
      </c>
      <c r="Q1104" s="8">
        <v>1</v>
      </c>
      <c r="R1104" s="8">
        <v>0</v>
      </c>
      <c r="S1104" s="8">
        <v>0</v>
      </c>
      <c r="T1104" s="8">
        <v>0</v>
      </c>
      <c r="U1104" s="8">
        <v>0</v>
      </c>
      <c r="V1104" s="8">
        <v>1</v>
      </c>
      <c r="W1104" s="6">
        <v>1</v>
      </c>
      <c r="X1104" s="6">
        <v>8</v>
      </c>
      <c r="Y1104" s="6">
        <v>2</v>
      </c>
      <c r="Z1104" s="6">
        <v>5</v>
      </c>
      <c r="AB1104" s="1">
        <v>1282</v>
      </c>
      <c r="AC1104" s="1">
        <v>1182</v>
      </c>
      <c r="AD1104" s="1">
        <v>1</v>
      </c>
      <c r="AE1104" s="1">
        <v>3</v>
      </c>
      <c r="AF1104" s="1">
        <v>11</v>
      </c>
      <c r="AG1104" s="1">
        <v>58</v>
      </c>
      <c r="AH1104" s="1">
        <v>2477</v>
      </c>
      <c r="AI1104" s="11">
        <f t="shared" si="34"/>
        <v>6.7863013698630139</v>
      </c>
      <c r="AJ1104" s="1">
        <v>0</v>
      </c>
      <c r="AK1104" s="1">
        <v>0</v>
      </c>
      <c r="AL1104" s="1">
        <v>0</v>
      </c>
      <c r="AM1104" s="1">
        <v>1</v>
      </c>
      <c r="AN1104" s="1">
        <v>0</v>
      </c>
      <c r="AO1104" s="1">
        <v>1</v>
      </c>
      <c r="AP1104" s="1">
        <v>0</v>
      </c>
      <c r="AQ1104" s="1">
        <v>0</v>
      </c>
      <c r="AR1104" s="1">
        <v>0</v>
      </c>
      <c r="AS1104" s="1">
        <v>0</v>
      </c>
      <c r="AT1104" s="1">
        <v>7</v>
      </c>
      <c r="AU1104" s="1">
        <v>72</v>
      </c>
      <c r="AV1104" s="1">
        <v>44213</v>
      </c>
    </row>
    <row r="1105" spans="1:48" s="1" customFormat="1" x14ac:dyDescent="0.25">
      <c r="A1105" s="1" t="str" cm="1">
        <f t="array" ref="A1105">_xlfn.IFS(AG1105&gt;=70,"70 and Older",AND(AG1105&gt;=60,AG1105&lt;70),"60-69",AND(AG1105&gt;=50,AG1105&lt;60),"50-59",AND(AG1105&gt;=40,AG1105&lt;50),"40-49",AND(AG1105&gt;=30,AG1105&lt;40),"30-39",AND(AG1105&gt;=20,AG1105&lt;30),"20-29")</f>
        <v>70 and Older</v>
      </c>
      <c r="B1105" s="1" t="str" cm="1">
        <f t="array" ref="B1105">_xlfn.IFS(AO1105=1,$AO$1,AP1105=1,$AP$1,AQ1105=1,$AQ$1,AR1105=1,$AR$1,AS1105=1,$AS$1)</f>
        <v>Graduation</v>
      </c>
      <c r="C1105" s="1" t="str" cm="1">
        <f t="array" ref="C1105">_xlfn.IFS(AJ1105=1,$AJ$1,AK1105=1,$AK$1,AL1105=1,$AL$1,AM1105=1,$AM$1,AN1105=1,$AN$1)</f>
        <v>Married</v>
      </c>
      <c r="D1105" s="1">
        <v>0</v>
      </c>
      <c r="E1105" s="1">
        <v>0</v>
      </c>
      <c r="F1105" s="1" t="str" cm="1">
        <f t="array" ref="F1105">_xlfn.IFS(AV1105&lt;43783,"1.Low Income",AND(AV1105&gt;=43783,AV1105&lt;=64856),"2.Mid Income",AV1105&gt;64856,"3.High Income")</f>
        <v>1.Low Income</v>
      </c>
      <c r="G1105" s="1" t="str" cm="1">
        <f t="array" ref="G1105">_xlfn.IFS(AU1105&lt;=30,"&lt;1 month",AND(AU1105&gt;30,AU1105&lt;=60),"1-2months",AU1105&gt;60,"2months +")</f>
        <v>1-2months</v>
      </c>
      <c r="H1105" s="1" t="str" cm="1">
        <f t="array" ref="H1105">_xlfn.IFS(AT1105&lt;5,"&lt;5times",AND(AT1105&gt;=5,AT1105&lt;=10),"05-10times",AND(AT1105&gt;=11,AT1105&lt;=15),"11-15times",AT1105&gt;=16,"16times or more")</f>
        <v>05-10times</v>
      </c>
      <c r="I1105" s="1" t="s">
        <v>99</v>
      </c>
      <c r="J1105" s="1" t="str">
        <f t="shared" si="35"/>
        <v>6-7 years</v>
      </c>
      <c r="K1105" s="2">
        <v>1184</v>
      </c>
      <c r="L1105" s="2">
        <v>102</v>
      </c>
      <c r="M1105" s="2">
        <v>673</v>
      </c>
      <c r="N1105" s="2">
        <v>52</v>
      </c>
      <c r="O1105" s="2">
        <v>40</v>
      </c>
      <c r="P1105" s="2">
        <v>40</v>
      </c>
      <c r="Q1105" s="8">
        <v>0</v>
      </c>
      <c r="R1105" s="8">
        <v>0</v>
      </c>
      <c r="S1105" s="8">
        <v>0</v>
      </c>
      <c r="T1105" s="8">
        <v>0</v>
      </c>
      <c r="U1105" s="8">
        <v>1</v>
      </c>
      <c r="V1105" s="8">
        <v>1</v>
      </c>
      <c r="W1105" s="6">
        <v>1</v>
      </c>
      <c r="X1105" s="6">
        <v>7</v>
      </c>
      <c r="Y1105" s="6">
        <v>4</v>
      </c>
      <c r="Z1105" s="6">
        <v>10</v>
      </c>
      <c r="AB1105" s="1">
        <v>1184</v>
      </c>
      <c r="AC1105" s="1">
        <v>953</v>
      </c>
      <c r="AD1105" s="1">
        <v>2</v>
      </c>
      <c r="AE1105" s="1">
        <v>3</v>
      </c>
      <c r="AF1105" s="1">
        <v>11</v>
      </c>
      <c r="AG1105" s="1">
        <v>70</v>
      </c>
      <c r="AH1105" s="1">
        <v>2477</v>
      </c>
      <c r="AI1105" s="11">
        <f t="shared" si="34"/>
        <v>6.7863013698630139</v>
      </c>
      <c r="AJ1105" s="1">
        <v>0</v>
      </c>
      <c r="AK1105" s="1">
        <v>1</v>
      </c>
      <c r="AL1105" s="1">
        <v>0</v>
      </c>
      <c r="AM1105" s="1">
        <v>0</v>
      </c>
      <c r="AN1105" s="1">
        <v>0</v>
      </c>
      <c r="AO1105" s="1">
        <v>0</v>
      </c>
      <c r="AP1105" s="1">
        <v>0</v>
      </c>
      <c r="AQ1105" s="1">
        <v>1</v>
      </c>
      <c r="AR1105" s="1">
        <v>0</v>
      </c>
      <c r="AS1105" s="1">
        <v>0</v>
      </c>
      <c r="AT1105" s="1">
        <v>7</v>
      </c>
      <c r="AU1105" s="1">
        <v>49</v>
      </c>
      <c r="AV1105" s="1">
        <v>40304</v>
      </c>
    </row>
    <row r="1106" spans="1:48" s="1" customFormat="1" x14ac:dyDescent="0.25">
      <c r="A1106" s="1" t="str" cm="1">
        <f t="array" ref="A1106">_xlfn.IFS(AG1106&gt;=70,"70 and Older",AND(AG1106&gt;=60,AG1106&lt;70),"60-69",AND(AG1106&gt;=50,AG1106&lt;60),"50-59",AND(AG1106&gt;=40,AG1106&lt;50),"40-49",AND(AG1106&gt;=30,AG1106&lt;40),"30-39",AND(AG1106&gt;=20,AG1106&lt;30),"20-29")</f>
        <v>40-49</v>
      </c>
      <c r="B1106" s="1" t="str" cm="1">
        <f t="array" ref="B1106">_xlfn.IFS(AO1106=1,$AO$1,AP1106=1,$AP$1,AQ1106=1,$AQ$1,AR1106=1,$AR$1,AS1106=1,$AS$1)</f>
        <v>Master</v>
      </c>
      <c r="C1106" s="1" t="str" cm="1">
        <f t="array" ref="C1106">_xlfn.IFS(AJ1106=1,$AJ$1,AK1106=1,$AK$1,AL1106=1,$AL$1,AM1106=1,$AM$1,AN1106=1,$AN$1)</f>
        <v>Married</v>
      </c>
      <c r="D1106" s="1">
        <v>1</v>
      </c>
      <c r="E1106" s="1">
        <v>1</v>
      </c>
      <c r="F1106" s="1" t="str" cm="1">
        <f t="array" ref="F1106">_xlfn.IFS(AV1106&lt;43783,"1.Low Income",AND(AV1106&gt;=43783,AV1106&lt;=64856),"2.Mid Income",AV1106&gt;64856,"3.High Income")</f>
        <v>1.Low Income</v>
      </c>
      <c r="G1106" s="1" t="str" cm="1">
        <f t="array" ref="G1106">_xlfn.IFS(AU1106&lt;=30,"&lt;1 month",AND(AU1106&gt;30,AU1106&lt;=60),"1-2months",AU1106&gt;60,"2months +")</f>
        <v>&lt;1 month</v>
      </c>
      <c r="H1106" s="1" t="str" cm="1">
        <f t="array" ref="H1106">_xlfn.IFS(AT1106&lt;5,"&lt;5times",AND(AT1106&gt;=5,AT1106&lt;=10),"05-10times",AND(AT1106&gt;=11,AT1106&lt;=15),"11-15times",AT1106&gt;=16,"16times or more")</f>
        <v>05-10times</v>
      </c>
      <c r="I1106" s="1" t="s">
        <v>99</v>
      </c>
      <c r="J1106" s="1" t="str">
        <f t="shared" si="35"/>
        <v>6-7 years</v>
      </c>
      <c r="K1106" s="2">
        <v>146</v>
      </c>
      <c r="L1106" s="2">
        <v>0</v>
      </c>
      <c r="M1106" s="2">
        <v>93</v>
      </c>
      <c r="N1106" s="2">
        <v>7</v>
      </c>
      <c r="O1106" s="2">
        <v>13</v>
      </c>
      <c r="P1106" s="2">
        <v>73</v>
      </c>
      <c r="Q1106" s="8">
        <v>0</v>
      </c>
      <c r="R1106" s="8">
        <v>0</v>
      </c>
      <c r="S1106" s="8">
        <v>0</v>
      </c>
      <c r="T1106" s="8">
        <v>0</v>
      </c>
      <c r="U1106" s="8">
        <v>0</v>
      </c>
      <c r="V1106" s="8">
        <v>0</v>
      </c>
      <c r="W1106" s="6">
        <v>5</v>
      </c>
      <c r="X1106" s="6">
        <v>4</v>
      </c>
      <c r="Y1106" s="6">
        <v>2</v>
      </c>
      <c r="Z1106" s="6">
        <v>5</v>
      </c>
      <c r="AB1106" s="1">
        <v>349</v>
      </c>
      <c r="AC1106" s="1">
        <v>293</v>
      </c>
      <c r="AD1106" s="1">
        <v>0</v>
      </c>
      <c r="AE1106" s="1">
        <v>3</v>
      </c>
      <c r="AF1106" s="1">
        <v>11</v>
      </c>
      <c r="AG1106" s="1">
        <v>45</v>
      </c>
      <c r="AH1106" s="1">
        <v>2477</v>
      </c>
      <c r="AI1106" s="11">
        <f t="shared" si="34"/>
        <v>6.7863013698630139</v>
      </c>
      <c r="AJ1106" s="1">
        <v>0</v>
      </c>
      <c r="AK1106" s="1">
        <v>1</v>
      </c>
      <c r="AL1106" s="1">
        <v>0</v>
      </c>
      <c r="AM1106" s="1">
        <v>0</v>
      </c>
      <c r="AN1106" s="1">
        <v>0</v>
      </c>
      <c r="AO1106" s="1">
        <v>0</v>
      </c>
      <c r="AP1106" s="1">
        <v>0</v>
      </c>
      <c r="AQ1106" s="1">
        <v>0</v>
      </c>
      <c r="AR1106" s="1">
        <v>1</v>
      </c>
      <c r="AS1106" s="1">
        <v>0</v>
      </c>
      <c r="AT1106" s="1">
        <v>8</v>
      </c>
      <c r="AU1106" s="1">
        <v>0</v>
      </c>
      <c r="AV1106" s="1">
        <v>34738</v>
      </c>
    </row>
    <row r="1107" spans="1:48" s="1" customFormat="1" x14ac:dyDescent="0.25">
      <c r="A1107" s="1" t="str" cm="1">
        <f t="array" ref="A1107">_xlfn.IFS(AG1107&gt;=70,"70 and Older",AND(AG1107&gt;=60,AG1107&lt;70),"60-69",AND(AG1107&gt;=50,AG1107&lt;60),"50-59",AND(AG1107&gt;=40,AG1107&lt;50),"40-49",AND(AG1107&gt;=30,AG1107&lt;40),"30-39",AND(AG1107&gt;=20,AG1107&lt;30),"20-29")</f>
        <v>40-49</v>
      </c>
      <c r="B1107" s="1" t="str" cm="1">
        <f t="array" ref="B1107">_xlfn.IFS(AO1107=1,$AO$1,AP1107=1,$AP$1,AQ1107=1,$AQ$1,AR1107=1,$AR$1,AS1107=1,$AS$1)</f>
        <v>Graduation</v>
      </c>
      <c r="C1107" s="1" t="str" cm="1">
        <f t="array" ref="C1107">_xlfn.IFS(AJ1107=1,$AJ$1,AK1107=1,$AK$1,AL1107=1,$AL$1,AM1107=1,$AM$1,AN1107=1,$AN$1)</f>
        <v>Single</v>
      </c>
      <c r="D1107" s="1">
        <v>1</v>
      </c>
      <c r="E1107" s="1">
        <v>0</v>
      </c>
      <c r="F1107" s="1" t="str" cm="1">
        <f t="array" ref="F1107">_xlfn.IFS(AV1107&lt;43783,"1.Low Income",AND(AV1107&gt;=43783,AV1107&lt;=64856),"2.Mid Income",AV1107&gt;64856,"3.High Income")</f>
        <v>1.Low Income</v>
      </c>
      <c r="G1107" s="1" t="str" cm="1">
        <f t="array" ref="G1107">_xlfn.IFS(AU1107&lt;=30,"&lt;1 month",AND(AU1107&gt;30,AU1107&lt;=60),"1-2months",AU1107&gt;60,"2months +")</f>
        <v>1-2months</v>
      </c>
      <c r="H1107" s="1" t="str" cm="1">
        <f t="array" ref="H1107">_xlfn.IFS(AT1107&lt;5,"&lt;5times",AND(AT1107&gt;=5,AT1107&lt;=10),"05-10times",AND(AT1107&gt;=11,AT1107&lt;=15),"11-15times",AT1107&gt;=16,"16times or more")</f>
        <v>05-10times</v>
      </c>
      <c r="I1107" s="1" t="s">
        <v>99</v>
      </c>
      <c r="J1107" s="1" t="str">
        <f t="shared" si="35"/>
        <v>6-7 years</v>
      </c>
      <c r="K1107" s="2">
        <v>11</v>
      </c>
      <c r="L1107" s="2">
        <v>0</v>
      </c>
      <c r="M1107" s="2">
        <v>36</v>
      </c>
      <c r="N1107" s="2">
        <v>15</v>
      </c>
      <c r="O1107" s="2">
        <v>5</v>
      </c>
      <c r="P1107" s="2">
        <v>12</v>
      </c>
      <c r="Q1107" s="8">
        <v>0</v>
      </c>
      <c r="R1107" s="8">
        <v>0</v>
      </c>
      <c r="S1107" s="8">
        <v>0</v>
      </c>
      <c r="T1107" s="8">
        <v>0</v>
      </c>
      <c r="U1107" s="8">
        <v>0</v>
      </c>
      <c r="V1107" s="8">
        <v>0</v>
      </c>
      <c r="W1107" s="6">
        <v>1</v>
      </c>
      <c r="X1107" s="6">
        <v>2</v>
      </c>
      <c r="Y1107" s="6">
        <v>0</v>
      </c>
      <c r="Z1107" s="6">
        <v>3</v>
      </c>
      <c r="AB1107" s="1">
        <v>144</v>
      </c>
      <c r="AC1107" s="1">
        <v>125</v>
      </c>
      <c r="AD1107" s="1">
        <v>0</v>
      </c>
      <c r="AE1107" s="1">
        <v>3</v>
      </c>
      <c r="AF1107" s="1">
        <v>11</v>
      </c>
      <c r="AG1107" s="1">
        <v>46</v>
      </c>
      <c r="AH1107" s="1">
        <v>2477</v>
      </c>
      <c r="AI1107" s="11">
        <f t="shared" si="34"/>
        <v>6.7863013698630139</v>
      </c>
      <c r="AJ1107" s="1">
        <v>0</v>
      </c>
      <c r="AK1107" s="1">
        <v>0</v>
      </c>
      <c r="AL1107" s="1">
        <v>1</v>
      </c>
      <c r="AM1107" s="1">
        <v>0</v>
      </c>
      <c r="AN1107" s="1">
        <v>0</v>
      </c>
      <c r="AO1107" s="1">
        <v>0</v>
      </c>
      <c r="AP1107" s="1">
        <v>0</v>
      </c>
      <c r="AQ1107" s="1">
        <v>1</v>
      </c>
      <c r="AR1107" s="1">
        <v>0</v>
      </c>
      <c r="AS1107" s="1">
        <v>0</v>
      </c>
      <c r="AT1107" s="1">
        <v>8</v>
      </c>
      <c r="AU1107" s="1">
        <v>39</v>
      </c>
      <c r="AV1107" s="1">
        <v>33471</v>
      </c>
    </row>
    <row r="1108" spans="1:48" s="1" customFormat="1" x14ac:dyDescent="0.25">
      <c r="A1108" s="1" t="str" cm="1">
        <f t="array" ref="A1108">_xlfn.IFS(AG1108&gt;=70,"70 and Older",AND(AG1108&gt;=60,AG1108&lt;70),"60-69",AND(AG1108&gt;=50,AG1108&lt;60),"50-59",AND(AG1108&gt;=40,AG1108&lt;50),"40-49",AND(AG1108&gt;=30,AG1108&lt;40),"30-39",AND(AG1108&gt;=20,AG1108&lt;30),"20-29")</f>
        <v>40-49</v>
      </c>
      <c r="B1108" s="1" t="str" cm="1">
        <f t="array" ref="B1108">_xlfn.IFS(AO1108=1,$AO$1,AP1108=1,$AP$1,AQ1108=1,$AQ$1,AR1108=1,$AR$1,AS1108=1,$AS$1)</f>
        <v>Basic</v>
      </c>
      <c r="C1108" s="1" t="str" cm="1">
        <f t="array" ref="C1108">_xlfn.IFS(AJ1108=1,$AJ$1,AK1108=1,$AK$1,AL1108=1,$AL$1,AM1108=1,$AM$1,AN1108=1,$AN$1)</f>
        <v>Together</v>
      </c>
      <c r="D1108" s="1">
        <v>0</v>
      </c>
      <c r="E1108" s="1">
        <v>0</v>
      </c>
      <c r="F1108" s="1" t="str" cm="1">
        <f t="array" ref="F1108">_xlfn.IFS(AV1108&lt;43783,"1.Low Income",AND(AV1108&gt;=43783,AV1108&lt;=64856),"2.Mid Income",AV1108&gt;64856,"3.High Income")</f>
        <v>1.Low Income</v>
      </c>
      <c r="G1108" s="1" t="str" cm="1">
        <f t="array" ref="G1108">_xlfn.IFS(AU1108&lt;=30,"&lt;1 month",AND(AU1108&gt;30,AU1108&lt;=60),"1-2months",AU1108&gt;60,"2months +")</f>
        <v>1-2months</v>
      </c>
      <c r="H1108" s="1" t="str" cm="1">
        <f t="array" ref="H1108">_xlfn.IFS(AT1108&lt;5,"&lt;5times",AND(AT1108&gt;=5,AT1108&lt;=10),"05-10times",AND(AT1108&gt;=11,AT1108&lt;=15),"11-15times",AT1108&gt;=16,"16times or more")</f>
        <v>05-10times</v>
      </c>
      <c r="I1108" s="1" t="s">
        <v>99</v>
      </c>
      <c r="J1108" s="1" t="str">
        <f t="shared" si="35"/>
        <v>6-7 years</v>
      </c>
      <c r="K1108" s="2">
        <v>0</v>
      </c>
      <c r="L1108" s="2">
        <v>6</v>
      </c>
      <c r="M1108" s="2">
        <v>3</v>
      </c>
      <c r="N1108" s="2">
        <v>7</v>
      </c>
      <c r="O1108" s="2">
        <v>6</v>
      </c>
      <c r="P1108" s="2">
        <v>12</v>
      </c>
      <c r="Q1108" s="8">
        <v>0</v>
      </c>
      <c r="R1108" s="8">
        <v>0</v>
      </c>
      <c r="S1108" s="8">
        <v>0</v>
      </c>
      <c r="T1108" s="8">
        <v>0</v>
      </c>
      <c r="U1108" s="8">
        <v>0</v>
      </c>
      <c r="V1108" s="8">
        <v>0</v>
      </c>
      <c r="W1108" s="6">
        <v>1</v>
      </c>
      <c r="X1108" s="6">
        <v>1</v>
      </c>
      <c r="Y1108" s="6">
        <v>0</v>
      </c>
      <c r="Z1108" s="6">
        <v>3</v>
      </c>
      <c r="AB1108" s="1">
        <v>15</v>
      </c>
      <c r="AC1108" s="1">
        <v>12</v>
      </c>
      <c r="AD1108" s="1">
        <v>1</v>
      </c>
      <c r="AE1108" s="1">
        <v>3</v>
      </c>
      <c r="AF1108" s="1">
        <v>11</v>
      </c>
      <c r="AG1108" s="1">
        <v>47</v>
      </c>
      <c r="AH1108" s="1">
        <v>2477</v>
      </c>
      <c r="AI1108" s="11">
        <f t="shared" si="34"/>
        <v>6.7863013698630139</v>
      </c>
      <c r="AJ1108" s="1">
        <v>0</v>
      </c>
      <c r="AK1108" s="1">
        <v>0</v>
      </c>
      <c r="AL1108" s="1">
        <v>0</v>
      </c>
      <c r="AM1108" s="1">
        <v>1</v>
      </c>
      <c r="AN1108" s="1">
        <v>0</v>
      </c>
      <c r="AO1108" s="1">
        <v>0</v>
      </c>
      <c r="AP1108" s="1">
        <v>1</v>
      </c>
      <c r="AQ1108" s="1">
        <v>0</v>
      </c>
      <c r="AR1108" s="1">
        <v>0</v>
      </c>
      <c r="AS1108" s="1">
        <v>0</v>
      </c>
      <c r="AT1108" s="1">
        <v>9</v>
      </c>
      <c r="AU1108" s="1">
        <v>32</v>
      </c>
      <c r="AV1108" s="1">
        <v>25721</v>
      </c>
    </row>
    <row r="1109" spans="1:48" s="1" customFormat="1" x14ac:dyDescent="0.25">
      <c r="A1109" s="1" t="str" cm="1">
        <f t="array" ref="A1109">_xlfn.IFS(AG1109&gt;=70,"70 and Older",AND(AG1109&gt;=60,AG1109&lt;70),"60-69",AND(AG1109&gt;=50,AG1109&lt;60),"50-59",AND(AG1109&gt;=40,AG1109&lt;50),"40-49",AND(AG1109&gt;=30,AG1109&lt;40),"30-39",AND(AG1109&gt;=20,AG1109&lt;30),"20-29")</f>
        <v>50-59</v>
      </c>
      <c r="B1109" s="1" t="str" cm="1">
        <f t="array" ref="B1109">_xlfn.IFS(AO1109=1,$AO$1,AP1109=1,$AP$1,AQ1109=1,$AQ$1,AR1109=1,$AR$1,AS1109=1,$AS$1)</f>
        <v>Graduation</v>
      </c>
      <c r="C1109" s="1" t="str" cm="1">
        <f t="array" ref="C1109">_xlfn.IFS(AJ1109=1,$AJ$1,AK1109=1,$AK$1,AL1109=1,$AL$1,AM1109=1,$AM$1,AN1109=1,$AN$1)</f>
        <v>Divorced</v>
      </c>
      <c r="D1109" s="1">
        <v>1</v>
      </c>
      <c r="E1109" s="1">
        <v>1</v>
      </c>
      <c r="F1109" s="1" t="str" cm="1">
        <f t="array" ref="F1109">_xlfn.IFS(AV1109&lt;43783,"1.Low Income",AND(AV1109&gt;=43783,AV1109&lt;=64856),"2.Mid Income",AV1109&gt;64856,"3.High Income")</f>
        <v>2.Mid Income</v>
      </c>
      <c r="G1109" s="1" t="str" cm="1">
        <f t="array" ref="G1109">_xlfn.IFS(AU1109&lt;=30,"&lt;1 month",AND(AU1109&gt;30,AU1109&lt;=60),"1-2months",AU1109&gt;60,"2months +")</f>
        <v>1-2months</v>
      </c>
      <c r="H1109" s="1" t="str" cm="1">
        <f t="array" ref="H1109">_xlfn.IFS(AT1109&lt;5,"&lt;5times",AND(AT1109&gt;=5,AT1109&lt;=10),"05-10times",AND(AT1109&gt;=11,AT1109&lt;=15),"11-15times",AT1109&gt;=16,"16times or more")</f>
        <v>05-10times</v>
      </c>
      <c r="I1109" s="1" t="s">
        <v>99</v>
      </c>
      <c r="J1109" s="1" t="str">
        <f t="shared" si="35"/>
        <v>6-7 years</v>
      </c>
      <c r="K1109" s="2">
        <v>26</v>
      </c>
      <c r="L1109" s="2">
        <v>1</v>
      </c>
      <c r="M1109" s="2">
        <v>11</v>
      </c>
      <c r="N1109" s="2">
        <v>0</v>
      </c>
      <c r="O1109" s="2">
        <v>1</v>
      </c>
      <c r="P1109" s="2">
        <v>4</v>
      </c>
      <c r="Q1109" s="8">
        <v>0</v>
      </c>
      <c r="R1109" s="8">
        <v>0</v>
      </c>
      <c r="S1109" s="8">
        <v>0</v>
      </c>
      <c r="T1109" s="8">
        <v>0</v>
      </c>
      <c r="U1109" s="8">
        <v>0</v>
      </c>
      <c r="V1109" s="8">
        <v>0</v>
      </c>
      <c r="W1109" s="6">
        <v>2</v>
      </c>
      <c r="X1109" s="6">
        <v>1</v>
      </c>
      <c r="Y1109" s="6">
        <v>0</v>
      </c>
      <c r="Z1109" s="6">
        <v>3</v>
      </c>
      <c r="AB1109" s="1">
        <v>183</v>
      </c>
      <c r="AC1109" s="1">
        <v>163</v>
      </c>
      <c r="AD1109" s="1">
        <v>0</v>
      </c>
      <c r="AE1109" s="1">
        <v>3</v>
      </c>
      <c r="AF1109" s="1">
        <v>11</v>
      </c>
      <c r="AG1109" s="1">
        <v>50</v>
      </c>
      <c r="AH1109" s="1">
        <v>2476</v>
      </c>
      <c r="AI1109" s="11">
        <f t="shared" si="34"/>
        <v>6.7835616438356166</v>
      </c>
      <c r="AJ1109" s="1">
        <v>1</v>
      </c>
      <c r="AK1109" s="1">
        <v>0</v>
      </c>
      <c r="AL1109" s="1">
        <v>0</v>
      </c>
      <c r="AM1109" s="1">
        <v>0</v>
      </c>
      <c r="AN1109" s="1">
        <v>0</v>
      </c>
      <c r="AO1109" s="1">
        <v>0</v>
      </c>
      <c r="AP1109" s="1">
        <v>0</v>
      </c>
      <c r="AQ1109" s="1">
        <v>1</v>
      </c>
      <c r="AR1109" s="1">
        <v>0</v>
      </c>
      <c r="AS1109" s="1">
        <v>0</v>
      </c>
      <c r="AT1109" s="1">
        <v>6</v>
      </c>
      <c r="AU1109" s="1">
        <v>57</v>
      </c>
      <c r="AV1109" s="1">
        <v>47691</v>
      </c>
    </row>
    <row r="1110" spans="1:48" s="1" customFormat="1" x14ac:dyDescent="0.25">
      <c r="A1110" s="1" t="str" cm="1">
        <f t="array" ref="A1110">_xlfn.IFS(AG1110&gt;=70,"70 and Older",AND(AG1110&gt;=60,AG1110&lt;70),"60-69",AND(AG1110&gt;=50,AG1110&lt;60),"50-59",AND(AG1110&gt;=40,AG1110&lt;50),"40-49",AND(AG1110&gt;=30,AG1110&lt;40),"30-39",AND(AG1110&gt;=20,AG1110&lt;30),"20-29")</f>
        <v>50-59</v>
      </c>
      <c r="B1110" s="1" t="str" cm="1">
        <f t="array" ref="B1110">_xlfn.IFS(AO1110=1,$AO$1,AP1110=1,$AP$1,AQ1110=1,$AQ$1,AR1110=1,$AR$1,AS1110=1,$AS$1)</f>
        <v>Graduation</v>
      </c>
      <c r="C1110" s="1" t="str" cm="1">
        <f t="array" ref="C1110">_xlfn.IFS(AJ1110=1,$AJ$1,AK1110=1,$AK$1,AL1110=1,$AL$1,AM1110=1,$AM$1,AN1110=1,$AN$1)</f>
        <v>Together</v>
      </c>
      <c r="D1110" s="1">
        <v>0</v>
      </c>
      <c r="E1110" s="1">
        <v>0</v>
      </c>
      <c r="F1110" s="1" t="str" cm="1">
        <f t="array" ref="F1110">_xlfn.IFS(AV1110&lt;43783,"1.Low Income",AND(AV1110&gt;=43783,AV1110&lt;=64856),"2.Mid Income",AV1110&gt;64856,"3.High Income")</f>
        <v>2.Mid Income</v>
      </c>
      <c r="G1110" s="1" t="str" cm="1">
        <f t="array" ref="G1110">_xlfn.IFS(AU1110&lt;=30,"&lt;1 month",AND(AU1110&gt;30,AU1110&lt;=60),"1-2months",AU1110&gt;60,"2months +")</f>
        <v>2months +</v>
      </c>
      <c r="H1110" s="1" t="str" cm="1">
        <f t="array" ref="H1110">_xlfn.IFS(AT1110&lt;5,"&lt;5times",AND(AT1110&gt;=5,AT1110&lt;=10),"05-10times",AND(AT1110&gt;=11,AT1110&lt;=15),"11-15times",AT1110&gt;=16,"16times or more")</f>
        <v>05-10times</v>
      </c>
      <c r="I1110" s="1" t="s">
        <v>99</v>
      </c>
      <c r="J1110" s="1" t="str">
        <f t="shared" si="35"/>
        <v>6-7 years</v>
      </c>
      <c r="K1110" s="2">
        <v>1394</v>
      </c>
      <c r="L1110" s="2">
        <v>22</v>
      </c>
      <c r="M1110" s="2">
        <v>708</v>
      </c>
      <c r="N1110" s="2">
        <v>89</v>
      </c>
      <c r="O1110" s="2">
        <v>91</v>
      </c>
      <c r="P1110" s="2">
        <v>182</v>
      </c>
      <c r="Q1110" s="8">
        <v>1</v>
      </c>
      <c r="R1110" s="8">
        <v>0</v>
      </c>
      <c r="S1110" s="8">
        <v>1</v>
      </c>
      <c r="T1110" s="8">
        <v>0</v>
      </c>
      <c r="U1110" s="8">
        <v>1</v>
      </c>
      <c r="V1110" s="8">
        <v>1</v>
      </c>
      <c r="W1110" s="6">
        <v>1</v>
      </c>
      <c r="X1110" s="6">
        <v>9</v>
      </c>
      <c r="Y1110" s="6">
        <v>7</v>
      </c>
      <c r="Z1110" s="6">
        <v>9</v>
      </c>
      <c r="AB1110" s="1">
        <v>2153</v>
      </c>
      <c r="AC1110" s="1">
        <v>2027</v>
      </c>
      <c r="AD1110" s="1">
        <v>2</v>
      </c>
      <c r="AE1110" s="1">
        <v>3</v>
      </c>
      <c r="AF1110" s="1">
        <v>11</v>
      </c>
      <c r="AG1110" s="1">
        <v>51</v>
      </c>
      <c r="AH1110" s="1">
        <v>2476</v>
      </c>
      <c r="AI1110" s="11">
        <f t="shared" si="34"/>
        <v>6.7835616438356166</v>
      </c>
      <c r="AJ1110" s="1">
        <v>0</v>
      </c>
      <c r="AK1110" s="1">
        <v>0</v>
      </c>
      <c r="AL1110" s="1">
        <v>0</v>
      </c>
      <c r="AM1110" s="1">
        <v>1</v>
      </c>
      <c r="AN1110" s="1">
        <v>0</v>
      </c>
      <c r="AO1110" s="1">
        <v>0</v>
      </c>
      <c r="AP1110" s="1">
        <v>0</v>
      </c>
      <c r="AQ1110" s="1">
        <v>1</v>
      </c>
      <c r="AR1110" s="1">
        <v>0</v>
      </c>
      <c r="AS1110" s="1">
        <v>0</v>
      </c>
      <c r="AT1110" s="1">
        <v>7</v>
      </c>
      <c r="AU1110" s="1">
        <v>81</v>
      </c>
      <c r="AV1110" s="1">
        <v>44051</v>
      </c>
    </row>
    <row r="1111" spans="1:48" s="1" customFormat="1" x14ac:dyDescent="0.25">
      <c r="A1111" s="1" t="str" cm="1">
        <f t="array" ref="A1111">_xlfn.IFS(AG1111&gt;=70,"70 and Older",AND(AG1111&gt;=60,AG1111&lt;70),"60-69",AND(AG1111&gt;=50,AG1111&lt;60),"50-59",AND(AG1111&gt;=40,AG1111&lt;50),"40-49",AND(AG1111&gt;=30,AG1111&lt;40),"30-39",AND(AG1111&gt;=20,AG1111&lt;30),"20-29")</f>
        <v>20-29</v>
      </c>
      <c r="B1111" s="1" t="str" cm="1">
        <f t="array" ref="B1111">_xlfn.IFS(AO1111=1,$AO$1,AP1111=1,$AP$1,AQ1111=1,$AQ$1,AR1111=1,$AR$1,AS1111=1,$AS$1)</f>
        <v>Graduation</v>
      </c>
      <c r="C1111" s="1" t="str" cm="1">
        <f t="array" ref="C1111">_xlfn.IFS(AJ1111=1,$AJ$1,AK1111=1,$AK$1,AL1111=1,$AL$1,AM1111=1,$AM$1,AN1111=1,$AN$1)</f>
        <v>Married</v>
      </c>
      <c r="D1111" s="1">
        <v>1</v>
      </c>
      <c r="E1111" s="1">
        <v>0</v>
      </c>
      <c r="F1111" s="1" t="str" cm="1">
        <f t="array" ref="F1111">_xlfn.IFS(AV1111&lt;43783,"1.Low Income",AND(AV1111&gt;=43783,AV1111&lt;=64856),"2.Mid Income",AV1111&gt;64856,"3.High Income")</f>
        <v>1.Low Income</v>
      </c>
      <c r="G1111" s="1" t="str" cm="1">
        <f t="array" ref="G1111">_xlfn.IFS(AU1111&lt;=30,"&lt;1 month",AND(AU1111&gt;30,AU1111&lt;=60),"1-2months",AU1111&gt;60,"2months +")</f>
        <v>&lt;1 month</v>
      </c>
      <c r="H1111" s="1" t="str" cm="1">
        <f t="array" ref="H1111">_xlfn.IFS(AT1111&lt;5,"&lt;5times",AND(AT1111&gt;=5,AT1111&lt;=10),"05-10times",AND(AT1111&gt;=11,AT1111&lt;=15),"11-15times",AT1111&gt;=16,"16times or more")</f>
        <v>05-10times</v>
      </c>
      <c r="I1111" s="1" t="s">
        <v>99</v>
      </c>
      <c r="J1111" s="1" t="str">
        <f t="shared" si="35"/>
        <v>6-7 years</v>
      </c>
      <c r="K1111" s="2">
        <v>46</v>
      </c>
      <c r="L1111" s="2">
        <v>0</v>
      </c>
      <c r="M1111" s="2">
        <v>7</v>
      </c>
      <c r="N1111" s="2">
        <v>0</v>
      </c>
      <c r="O1111" s="2">
        <v>0</v>
      </c>
      <c r="P1111" s="2">
        <v>2</v>
      </c>
      <c r="Q1111" s="8">
        <v>0</v>
      </c>
      <c r="R1111" s="8">
        <v>0</v>
      </c>
      <c r="S1111" s="8">
        <v>0</v>
      </c>
      <c r="T1111" s="8">
        <v>0</v>
      </c>
      <c r="U1111" s="8">
        <v>0</v>
      </c>
      <c r="V1111" s="8">
        <v>0</v>
      </c>
      <c r="W1111" s="6">
        <v>2</v>
      </c>
      <c r="X1111" s="6">
        <v>2</v>
      </c>
      <c r="Y1111" s="6">
        <v>0</v>
      </c>
      <c r="Z1111" s="6">
        <v>3</v>
      </c>
      <c r="AB1111" s="1">
        <v>300</v>
      </c>
      <c r="AC1111" s="1">
        <v>242</v>
      </c>
      <c r="AD1111" s="1">
        <v>0</v>
      </c>
      <c r="AE1111" s="1">
        <v>3</v>
      </c>
      <c r="AF1111" s="1">
        <v>11</v>
      </c>
      <c r="AG1111" s="1">
        <v>29</v>
      </c>
      <c r="AH1111" s="1">
        <v>2476</v>
      </c>
      <c r="AI1111" s="11">
        <f t="shared" si="34"/>
        <v>6.7835616438356166</v>
      </c>
      <c r="AJ1111" s="1">
        <v>0</v>
      </c>
      <c r="AK1111" s="1">
        <v>1</v>
      </c>
      <c r="AL1111" s="1">
        <v>0</v>
      </c>
      <c r="AM1111" s="1">
        <v>0</v>
      </c>
      <c r="AN1111" s="1">
        <v>0</v>
      </c>
      <c r="AO1111" s="1">
        <v>0</v>
      </c>
      <c r="AP1111" s="1">
        <v>0</v>
      </c>
      <c r="AQ1111" s="1">
        <v>1</v>
      </c>
      <c r="AR1111" s="1">
        <v>0</v>
      </c>
      <c r="AS1111" s="1">
        <v>0</v>
      </c>
      <c r="AT1111" s="1">
        <v>7</v>
      </c>
      <c r="AU1111" s="1">
        <v>18</v>
      </c>
      <c r="AV1111" s="1">
        <v>37401</v>
      </c>
    </row>
    <row r="1112" spans="1:48" s="1" customFormat="1" x14ac:dyDescent="0.25">
      <c r="A1112" s="1" t="str" cm="1">
        <f t="array" ref="A1112">_xlfn.IFS(AG1112&gt;=70,"70 and Older",AND(AG1112&gt;=60,AG1112&lt;70),"60-69",AND(AG1112&gt;=50,AG1112&lt;60),"50-59",AND(AG1112&gt;=40,AG1112&lt;50),"40-49",AND(AG1112&gt;=30,AG1112&lt;40),"30-39",AND(AG1112&gt;=20,AG1112&lt;30),"20-29")</f>
        <v>30-39</v>
      </c>
      <c r="B1112" s="1" t="str" cm="1">
        <f t="array" ref="B1112">_xlfn.IFS(AO1112=1,$AO$1,AP1112=1,$AP$1,AQ1112=1,$AQ$1,AR1112=1,$AR$1,AS1112=1,$AS$1)</f>
        <v>Graduation</v>
      </c>
      <c r="C1112" s="1" t="str" cm="1">
        <f t="array" ref="C1112">_xlfn.IFS(AJ1112=1,$AJ$1,AK1112=1,$AK$1,AL1112=1,$AL$1,AM1112=1,$AM$1,AN1112=1,$AN$1)</f>
        <v>Single</v>
      </c>
      <c r="D1112" s="1">
        <v>0</v>
      </c>
      <c r="E1112" s="1">
        <v>1</v>
      </c>
      <c r="F1112" s="1" t="str" cm="1">
        <f t="array" ref="F1112">_xlfn.IFS(AV1112&lt;43783,"1.Low Income",AND(AV1112&gt;=43783,AV1112&lt;=64856),"2.Mid Income",AV1112&gt;64856,"3.High Income")</f>
        <v>2.Mid Income</v>
      </c>
      <c r="G1112" s="1" t="str" cm="1">
        <f t="array" ref="G1112">_xlfn.IFS(AU1112&lt;=30,"&lt;1 month",AND(AU1112&gt;30,AU1112&lt;=60),"1-2months",AU1112&gt;60,"2months +")</f>
        <v>&lt;1 month</v>
      </c>
      <c r="H1112" s="1" t="str" cm="1">
        <f t="array" ref="H1112">_xlfn.IFS(AT1112&lt;5,"&lt;5times",AND(AT1112&gt;=5,AT1112&lt;=10),"05-10times",AND(AT1112&gt;=11,AT1112&lt;=15),"11-15times",AT1112&gt;=16,"16times or more")</f>
        <v>05-10times</v>
      </c>
      <c r="I1112" s="1" t="s">
        <v>99</v>
      </c>
      <c r="J1112" s="1" t="str">
        <f t="shared" si="35"/>
        <v>6-7 years</v>
      </c>
      <c r="K1112" s="2">
        <v>539</v>
      </c>
      <c r="L1112" s="2">
        <v>30</v>
      </c>
      <c r="M1112" s="2">
        <v>92</v>
      </c>
      <c r="N1112" s="2">
        <v>80</v>
      </c>
      <c r="O1112" s="2">
        <v>46</v>
      </c>
      <c r="P1112" s="2">
        <v>38</v>
      </c>
      <c r="Q1112" s="8">
        <v>0</v>
      </c>
      <c r="R1112" s="8">
        <v>0</v>
      </c>
      <c r="S1112" s="8">
        <v>0</v>
      </c>
      <c r="T1112" s="8">
        <v>0</v>
      </c>
      <c r="U1112" s="8">
        <v>0</v>
      </c>
      <c r="V1112" s="8">
        <v>0</v>
      </c>
      <c r="W1112" s="6">
        <v>1</v>
      </c>
      <c r="X1112" s="6">
        <v>5</v>
      </c>
      <c r="Y1112" s="6">
        <v>3</v>
      </c>
      <c r="Z1112" s="6">
        <v>13</v>
      </c>
      <c r="AB1112" s="1">
        <v>1645</v>
      </c>
      <c r="AC1112" s="1">
        <v>1568</v>
      </c>
      <c r="AD1112" s="1">
        <v>1</v>
      </c>
      <c r="AE1112" s="1">
        <v>3</v>
      </c>
      <c r="AF1112" s="1">
        <v>11</v>
      </c>
      <c r="AG1112" s="1">
        <v>30</v>
      </c>
      <c r="AH1112" s="1">
        <v>2475</v>
      </c>
      <c r="AI1112" s="11">
        <f t="shared" si="34"/>
        <v>6.7808219178082192</v>
      </c>
      <c r="AJ1112" s="1">
        <v>0</v>
      </c>
      <c r="AK1112" s="1">
        <v>0</v>
      </c>
      <c r="AL1112" s="1">
        <v>1</v>
      </c>
      <c r="AM1112" s="1">
        <v>0</v>
      </c>
      <c r="AN1112" s="1">
        <v>0</v>
      </c>
      <c r="AO1112" s="1">
        <v>0</v>
      </c>
      <c r="AP1112" s="1">
        <v>0</v>
      </c>
      <c r="AQ1112" s="1">
        <v>1</v>
      </c>
      <c r="AR1112" s="1">
        <v>0</v>
      </c>
      <c r="AS1112" s="1">
        <v>0</v>
      </c>
      <c r="AT1112" s="1">
        <v>6</v>
      </c>
      <c r="AU1112" s="1">
        <v>12</v>
      </c>
      <c r="AV1112" s="1">
        <v>48526</v>
      </c>
    </row>
    <row r="1113" spans="1:48" s="1" customFormat="1" x14ac:dyDescent="0.25">
      <c r="A1113" s="1" t="str" cm="1">
        <f t="array" ref="A1113">_xlfn.IFS(AG1113&gt;=70,"70 and Older",AND(AG1113&gt;=60,AG1113&lt;70),"60-69",AND(AG1113&gt;=50,AG1113&lt;60),"50-59",AND(AG1113&gt;=40,AG1113&lt;50),"40-49",AND(AG1113&gt;=30,AG1113&lt;40),"30-39",AND(AG1113&gt;=20,AG1113&lt;30),"20-29")</f>
        <v>60-69</v>
      </c>
      <c r="B1113" s="1" t="str" cm="1">
        <f t="array" ref="B1113">_xlfn.IFS(AO1113=1,$AO$1,AP1113=1,$AP$1,AQ1113=1,$AQ$1,AR1113=1,$AR$1,AS1113=1,$AS$1)</f>
        <v>Master</v>
      </c>
      <c r="C1113" s="1" t="str" cm="1">
        <f t="array" ref="C1113">_xlfn.IFS(AJ1113=1,$AJ$1,AK1113=1,$AK$1,AL1113=1,$AL$1,AM1113=1,$AM$1,AN1113=1,$AN$1)</f>
        <v>Together</v>
      </c>
      <c r="D1113" s="1">
        <v>0</v>
      </c>
      <c r="E1113" s="1">
        <v>1</v>
      </c>
      <c r="F1113" s="1" t="str" cm="1">
        <f t="array" ref="F1113">_xlfn.IFS(AV1113&lt;43783,"1.Low Income",AND(AV1113&gt;=43783,AV1113&lt;=64856),"2.Mid Income",AV1113&gt;64856,"3.High Income")</f>
        <v>2.Mid Income</v>
      </c>
      <c r="G1113" s="1" t="str" cm="1">
        <f t="array" ref="G1113">_xlfn.IFS(AU1113&lt;=30,"&lt;1 month",AND(AU1113&gt;30,AU1113&lt;=60),"1-2months",AU1113&gt;60,"2months +")</f>
        <v>2months +</v>
      </c>
      <c r="H1113" s="1" t="str" cm="1">
        <f t="array" ref="H1113">_xlfn.IFS(AT1113&lt;5,"&lt;5times",AND(AT1113&gt;=5,AT1113&lt;=10),"05-10times",AND(AT1113&gt;=11,AT1113&lt;=15),"11-15times",AT1113&gt;=16,"16times or more")</f>
        <v>05-10times</v>
      </c>
      <c r="I1113" s="1" t="s">
        <v>99</v>
      </c>
      <c r="J1113" s="1" t="str">
        <f t="shared" si="35"/>
        <v>6-7 years</v>
      </c>
      <c r="K1113" s="2">
        <v>460</v>
      </c>
      <c r="L1113" s="2">
        <v>35</v>
      </c>
      <c r="M1113" s="2">
        <v>422</v>
      </c>
      <c r="N1113" s="2">
        <v>33</v>
      </c>
      <c r="O1113" s="2">
        <v>12</v>
      </c>
      <c r="P1113" s="2">
        <v>153</v>
      </c>
      <c r="Q1113" s="8">
        <v>0</v>
      </c>
      <c r="R1113" s="8">
        <v>0</v>
      </c>
      <c r="S1113" s="8">
        <v>0</v>
      </c>
      <c r="T1113" s="8">
        <v>0</v>
      </c>
      <c r="U1113" s="8">
        <v>0</v>
      </c>
      <c r="V1113" s="8">
        <v>0</v>
      </c>
      <c r="W1113" s="6">
        <v>2</v>
      </c>
      <c r="X1113" s="6">
        <v>6</v>
      </c>
      <c r="Y1113" s="6">
        <v>6</v>
      </c>
      <c r="Z1113" s="6">
        <v>7</v>
      </c>
      <c r="AB1113" s="1">
        <v>1084</v>
      </c>
      <c r="AC1113" s="1">
        <v>1084</v>
      </c>
      <c r="AD1113" s="1">
        <v>0</v>
      </c>
      <c r="AE1113" s="1">
        <v>3</v>
      </c>
      <c r="AF1113" s="1">
        <v>11</v>
      </c>
      <c r="AG1113" s="1">
        <v>63</v>
      </c>
      <c r="AH1113" s="1">
        <v>2475</v>
      </c>
      <c r="AI1113" s="11">
        <f t="shared" si="34"/>
        <v>6.7808219178082192</v>
      </c>
      <c r="AJ1113" s="1">
        <v>0</v>
      </c>
      <c r="AK1113" s="1">
        <v>0</v>
      </c>
      <c r="AL1113" s="1">
        <v>0</v>
      </c>
      <c r="AM1113" s="1">
        <v>1</v>
      </c>
      <c r="AN1113" s="1">
        <v>0</v>
      </c>
      <c r="AO1113" s="1">
        <v>0</v>
      </c>
      <c r="AP1113" s="1">
        <v>0</v>
      </c>
      <c r="AQ1113" s="1">
        <v>0</v>
      </c>
      <c r="AR1113" s="1">
        <v>1</v>
      </c>
      <c r="AS1113" s="1">
        <v>0</v>
      </c>
      <c r="AT1113" s="1">
        <v>6</v>
      </c>
      <c r="AU1113" s="1">
        <v>94</v>
      </c>
      <c r="AV1113" s="1">
        <v>46098</v>
      </c>
    </row>
    <row r="1114" spans="1:48" s="1" customFormat="1" x14ac:dyDescent="0.25">
      <c r="A1114" s="1" t="str" cm="1">
        <f t="array" ref="A1114">_xlfn.IFS(AG1114&gt;=70,"70 and Older",AND(AG1114&gt;=60,AG1114&lt;70),"60-69",AND(AG1114&gt;=50,AG1114&lt;60),"50-59",AND(AG1114&gt;=40,AG1114&lt;50),"40-49",AND(AG1114&gt;=30,AG1114&lt;40),"30-39",AND(AG1114&gt;=20,AG1114&lt;30),"20-29")</f>
        <v>50-59</v>
      </c>
      <c r="B1114" s="1" t="str" cm="1">
        <f t="array" ref="B1114">_xlfn.IFS(AO1114=1,$AO$1,AP1114=1,$AP$1,AQ1114=1,$AQ$1,AR1114=1,$AR$1,AS1114=1,$AS$1)</f>
        <v>PhD</v>
      </c>
      <c r="C1114" s="1" t="str" cm="1">
        <f t="array" ref="C1114">_xlfn.IFS(AJ1114=1,$AJ$1,AK1114=1,$AK$1,AL1114=1,$AL$1,AM1114=1,$AM$1,AN1114=1,$AN$1)</f>
        <v>Single</v>
      </c>
      <c r="D1114" s="1">
        <v>0</v>
      </c>
      <c r="E1114" s="1">
        <v>1</v>
      </c>
      <c r="F1114" s="1" t="str" cm="1">
        <f t="array" ref="F1114">_xlfn.IFS(AV1114&lt;43783,"1.Low Income",AND(AV1114&gt;=43783,AV1114&lt;=64856),"2.Mid Income",AV1114&gt;64856,"3.High Income")</f>
        <v>1.Low Income</v>
      </c>
      <c r="G1114" s="1" t="str" cm="1">
        <f t="array" ref="G1114">_xlfn.IFS(AU1114&lt;=30,"&lt;1 month",AND(AU1114&gt;30,AU1114&lt;=60),"1-2months",AU1114&gt;60,"2months +")</f>
        <v>1-2months</v>
      </c>
      <c r="H1114" s="1" t="str" cm="1">
        <f t="array" ref="H1114">_xlfn.IFS(AT1114&lt;5,"&lt;5times",AND(AT1114&gt;=5,AT1114&lt;=10),"05-10times",AND(AT1114&gt;=11,AT1114&lt;=15),"11-15times",AT1114&gt;=16,"16times or more")</f>
        <v>05-10times</v>
      </c>
      <c r="I1114" s="1" t="s">
        <v>99</v>
      </c>
      <c r="J1114" s="1" t="str">
        <f t="shared" si="35"/>
        <v>6-7 years</v>
      </c>
      <c r="K1114" s="2">
        <v>19</v>
      </c>
      <c r="L1114" s="2">
        <v>1</v>
      </c>
      <c r="M1114" s="2">
        <v>14</v>
      </c>
      <c r="N1114" s="2">
        <v>3</v>
      </c>
      <c r="O1114" s="2">
        <v>2</v>
      </c>
      <c r="P1114" s="2">
        <v>4</v>
      </c>
      <c r="Q1114" s="8">
        <v>0</v>
      </c>
      <c r="R1114" s="8">
        <v>0</v>
      </c>
      <c r="S1114" s="8">
        <v>0</v>
      </c>
      <c r="T1114" s="8">
        <v>0</v>
      </c>
      <c r="U1114" s="8">
        <v>0</v>
      </c>
      <c r="V1114" s="8">
        <v>0</v>
      </c>
      <c r="W1114" s="6">
        <v>1</v>
      </c>
      <c r="X1114" s="6">
        <v>1</v>
      </c>
      <c r="Y1114" s="6">
        <v>0</v>
      </c>
      <c r="Z1114" s="6">
        <v>3</v>
      </c>
      <c r="AB1114" s="1">
        <v>68</v>
      </c>
      <c r="AC1114" s="1">
        <v>50</v>
      </c>
      <c r="AD1114" s="1">
        <v>0</v>
      </c>
      <c r="AE1114" s="1">
        <v>3</v>
      </c>
      <c r="AF1114" s="1">
        <v>11</v>
      </c>
      <c r="AG1114" s="1">
        <v>58</v>
      </c>
      <c r="AH1114" s="1">
        <v>2475</v>
      </c>
      <c r="AI1114" s="11">
        <f t="shared" si="34"/>
        <v>6.7808219178082192</v>
      </c>
      <c r="AJ1114" s="1">
        <v>0</v>
      </c>
      <c r="AK1114" s="1">
        <v>0</v>
      </c>
      <c r="AL1114" s="1">
        <v>1</v>
      </c>
      <c r="AM1114" s="1">
        <v>0</v>
      </c>
      <c r="AN1114" s="1">
        <v>0</v>
      </c>
      <c r="AO1114" s="1">
        <v>0</v>
      </c>
      <c r="AP1114" s="1">
        <v>0</v>
      </c>
      <c r="AQ1114" s="1">
        <v>0</v>
      </c>
      <c r="AR1114" s="1">
        <v>0</v>
      </c>
      <c r="AS1114" s="1">
        <v>1</v>
      </c>
      <c r="AT1114" s="1">
        <v>8</v>
      </c>
      <c r="AU1114" s="1">
        <v>31</v>
      </c>
      <c r="AV1114" s="1">
        <v>26646</v>
      </c>
    </row>
    <row r="1115" spans="1:48" s="1" customFormat="1" x14ac:dyDescent="0.25">
      <c r="A1115" s="1" t="str" cm="1">
        <f t="array" ref="A1115">_xlfn.IFS(AG1115&gt;=70,"70 and Older",AND(AG1115&gt;=60,AG1115&lt;70),"60-69",AND(AG1115&gt;=50,AG1115&lt;60),"50-59",AND(AG1115&gt;=40,AG1115&lt;50),"40-49",AND(AG1115&gt;=30,AG1115&lt;40),"30-39",AND(AG1115&gt;=20,AG1115&lt;30),"20-29")</f>
        <v>30-39</v>
      </c>
      <c r="B1115" s="1" t="str" cm="1">
        <f t="array" ref="B1115">_xlfn.IFS(AO1115=1,$AO$1,AP1115=1,$AP$1,AQ1115=1,$AQ$1,AR1115=1,$AR$1,AS1115=1,$AS$1)</f>
        <v>Graduation</v>
      </c>
      <c r="C1115" s="1" t="str" cm="1">
        <f t="array" ref="C1115">_xlfn.IFS(AJ1115=1,$AJ$1,AK1115=1,$AK$1,AL1115=1,$AL$1,AM1115=1,$AM$1,AN1115=1,$AN$1)</f>
        <v>Together</v>
      </c>
      <c r="D1115" s="1">
        <v>1</v>
      </c>
      <c r="E1115" s="1">
        <v>1</v>
      </c>
      <c r="F1115" s="1" t="str" cm="1">
        <f t="array" ref="F1115">_xlfn.IFS(AV1115&lt;43783,"1.Low Income",AND(AV1115&gt;=43783,AV1115&lt;=64856),"2.Mid Income",AV1115&gt;64856,"3.High Income")</f>
        <v>1.Low Income</v>
      </c>
      <c r="G1115" s="1" t="str" cm="1">
        <f t="array" ref="G1115">_xlfn.IFS(AU1115&lt;=30,"&lt;1 month",AND(AU1115&gt;30,AU1115&lt;=60),"1-2months",AU1115&gt;60,"2months +")</f>
        <v>1-2months</v>
      </c>
      <c r="H1115" s="1" t="str" cm="1">
        <f t="array" ref="H1115">_xlfn.IFS(AT1115&lt;5,"&lt;5times",AND(AT1115&gt;=5,AT1115&lt;=10),"05-10times",AND(AT1115&gt;=11,AT1115&lt;=15),"11-15times",AT1115&gt;=16,"16times or more")</f>
        <v>05-10times</v>
      </c>
      <c r="I1115" s="1" t="s">
        <v>99</v>
      </c>
      <c r="J1115" s="1" t="str">
        <f t="shared" si="35"/>
        <v>6-7 years</v>
      </c>
      <c r="K1115" s="2">
        <v>100</v>
      </c>
      <c r="L1115" s="2">
        <v>2</v>
      </c>
      <c r="M1115" s="2">
        <v>16</v>
      </c>
      <c r="N1115" s="2">
        <v>2</v>
      </c>
      <c r="O1115" s="2">
        <v>1</v>
      </c>
      <c r="P1115" s="2">
        <v>31</v>
      </c>
      <c r="Q1115" s="8">
        <v>0</v>
      </c>
      <c r="R1115" s="8">
        <v>0</v>
      </c>
      <c r="S1115" s="8">
        <v>0</v>
      </c>
      <c r="T1115" s="8">
        <v>0</v>
      </c>
      <c r="U1115" s="8">
        <v>0</v>
      </c>
      <c r="V1115" s="8">
        <v>1</v>
      </c>
      <c r="W1115" s="6">
        <v>4</v>
      </c>
      <c r="X1115" s="6">
        <v>3</v>
      </c>
      <c r="Y1115" s="6">
        <v>2</v>
      </c>
      <c r="Z1115" s="6">
        <v>2</v>
      </c>
      <c r="AB1115" s="1">
        <v>15</v>
      </c>
      <c r="AC1115" s="1">
        <v>15</v>
      </c>
      <c r="AD1115" s="1">
        <v>0</v>
      </c>
      <c r="AE1115" s="1">
        <v>3</v>
      </c>
      <c r="AF1115" s="1">
        <v>11</v>
      </c>
      <c r="AG1115" s="1">
        <v>38</v>
      </c>
      <c r="AH1115" s="1">
        <v>2475</v>
      </c>
      <c r="AI1115" s="11">
        <f t="shared" si="34"/>
        <v>6.7808219178082192</v>
      </c>
      <c r="AJ1115" s="1">
        <v>0</v>
      </c>
      <c r="AK1115" s="1">
        <v>0</v>
      </c>
      <c r="AL1115" s="1">
        <v>0</v>
      </c>
      <c r="AM1115" s="1">
        <v>1</v>
      </c>
      <c r="AN1115" s="1">
        <v>0</v>
      </c>
      <c r="AO1115" s="1">
        <v>0</v>
      </c>
      <c r="AP1115" s="1">
        <v>0</v>
      </c>
      <c r="AQ1115" s="1">
        <v>1</v>
      </c>
      <c r="AR1115" s="1">
        <v>0</v>
      </c>
      <c r="AS1115" s="1">
        <v>0</v>
      </c>
      <c r="AT1115" s="1">
        <v>9</v>
      </c>
      <c r="AU1115" s="1">
        <v>45</v>
      </c>
      <c r="AV1115" s="1">
        <v>23957</v>
      </c>
    </row>
    <row r="1116" spans="1:48" s="1" customFormat="1" x14ac:dyDescent="0.25">
      <c r="A1116" s="1" t="str" cm="1">
        <f t="array" ref="A1116">_xlfn.IFS(AG1116&gt;=70,"70 and Older",AND(AG1116&gt;=60,AG1116&lt;70),"60-69",AND(AG1116&gt;=50,AG1116&lt;60),"50-59",AND(AG1116&gt;=40,AG1116&lt;50),"40-49",AND(AG1116&gt;=30,AG1116&lt;40),"30-39",AND(AG1116&gt;=20,AG1116&lt;30),"20-29")</f>
        <v>40-49</v>
      </c>
      <c r="B1116" s="1" t="str" cm="1">
        <f t="array" ref="B1116">_xlfn.IFS(AO1116=1,$AO$1,AP1116=1,$AP$1,AQ1116=1,$AQ$1,AR1116=1,$AR$1,AS1116=1,$AS$1)</f>
        <v>PhD</v>
      </c>
      <c r="C1116" s="1" t="str" cm="1">
        <f t="array" ref="C1116">_xlfn.IFS(AJ1116=1,$AJ$1,AK1116=1,$AK$1,AL1116=1,$AL$1,AM1116=1,$AM$1,AN1116=1,$AN$1)</f>
        <v>Married</v>
      </c>
      <c r="D1116" s="1">
        <v>1</v>
      </c>
      <c r="E1116" s="1">
        <v>0</v>
      </c>
      <c r="F1116" s="1" t="str" cm="1">
        <f t="array" ref="F1116">_xlfn.IFS(AV1116&lt;43783,"1.Low Income",AND(AV1116&gt;=43783,AV1116&lt;=64856),"2.Mid Income",AV1116&gt;64856,"3.High Income")</f>
        <v>1.Low Income</v>
      </c>
      <c r="G1116" s="1" t="str" cm="1">
        <f t="array" ref="G1116">_xlfn.IFS(AU1116&lt;=30,"&lt;1 month",AND(AU1116&gt;30,AU1116&lt;=60),"1-2months",AU1116&gt;60,"2months +")</f>
        <v>&lt;1 month</v>
      </c>
      <c r="H1116" s="1" t="str" cm="1">
        <f t="array" ref="H1116">_xlfn.IFS(AT1116&lt;5,"&lt;5times",AND(AT1116&gt;=5,AT1116&lt;=10),"05-10times",AND(AT1116&gt;=11,AT1116&lt;=15),"11-15times",AT1116&gt;=16,"16times or more")</f>
        <v>05-10times</v>
      </c>
      <c r="I1116" s="1" t="s">
        <v>99</v>
      </c>
      <c r="J1116" s="1" t="str">
        <f t="shared" si="35"/>
        <v>6-7 years</v>
      </c>
      <c r="K1116" s="2">
        <v>10</v>
      </c>
      <c r="L1116" s="2">
        <v>1</v>
      </c>
      <c r="M1116" s="2">
        <v>7</v>
      </c>
      <c r="N1116" s="2">
        <v>0</v>
      </c>
      <c r="O1116" s="2">
        <v>0</v>
      </c>
      <c r="P1116" s="2">
        <v>1</v>
      </c>
      <c r="Q1116" s="8">
        <v>0</v>
      </c>
      <c r="R1116" s="8">
        <v>0</v>
      </c>
      <c r="S1116" s="8">
        <v>0</v>
      </c>
      <c r="T1116" s="8">
        <v>0</v>
      </c>
      <c r="U1116" s="8">
        <v>0</v>
      </c>
      <c r="V1116" s="8">
        <v>0</v>
      </c>
      <c r="W1116" s="6">
        <v>1</v>
      </c>
      <c r="X1116" s="6">
        <v>1</v>
      </c>
      <c r="Y1116" s="6">
        <v>0</v>
      </c>
      <c r="Z1116" s="6">
        <v>2</v>
      </c>
      <c r="AB1116" s="1">
        <v>224</v>
      </c>
      <c r="AC1116" s="1">
        <v>213</v>
      </c>
      <c r="AD1116" s="1">
        <v>0</v>
      </c>
      <c r="AE1116" s="1">
        <v>3</v>
      </c>
      <c r="AF1116" s="1">
        <v>11</v>
      </c>
      <c r="AG1116" s="1">
        <v>49</v>
      </c>
      <c r="AH1116" s="1">
        <v>2474</v>
      </c>
      <c r="AI1116" s="11">
        <f t="shared" si="34"/>
        <v>6.7780821917808218</v>
      </c>
      <c r="AJ1116" s="1">
        <v>0</v>
      </c>
      <c r="AK1116" s="1">
        <v>1</v>
      </c>
      <c r="AL1116" s="1">
        <v>0</v>
      </c>
      <c r="AM1116" s="1">
        <v>0</v>
      </c>
      <c r="AN1116" s="1">
        <v>0</v>
      </c>
      <c r="AO1116" s="1">
        <v>0</v>
      </c>
      <c r="AP1116" s="1">
        <v>0</v>
      </c>
      <c r="AQ1116" s="1">
        <v>0</v>
      </c>
      <c r="AR1116" s="1">
        <v>0</v>
      </c>
      <c r="AS1116" s="1">
        <v>1</v>
      </c>
      <c r="AT1116" s="1">
        <v>8</v>
      </c>
      <c r="AU1116" s="1">
        <v>26</v>
      </c>
      <c r="AV1116" s="1">
        <v>28691</v>
      </c>
    </row>
    <row r="1117" spans="1:48" s="1" customFormat="1" x14ac:dyDescent="0.25">
      <c r="A1117" s="1" t="str" cm="1">
        <f t="array" ref="A1117">_xlfn.IFS(AG1117&gt;=70,"70 and Older",AND(AG1117&gt;=60,AG1117&lt;70),"60-69",AND(AG1117&gt;=50,AG1117&lt;60),"50-59",AND(AG1117&gt;=40,AG1117&lt;50),"40-49",AND(AG1117&gt;=30,AG1117&lt;40),"30-39",AND(AG1117&gt;=20,AG1117&lt;30),"20-29")</f>
        <v>40-49</v>
      </c>
      <c r="B1117" s="1" t="str" cm="1">
        <f t="array" ref="B1117">_xlfn.IFS(AO1117=1,$AO$1,AP1117=1,$AP$1,AQ1117=1,$AQ$1,AR1117=1,$AR$1,AS1117=1,$AS$1)</f>
        <v>Graduation</v>
      </c>
      <c r="C1117" s="1" t="str" cm="1">
        <f t="array" ref="C1117">_xlfn.IFS(AJ1117=1,$AJ$1,AK1117=1,$AK$1,AL1117=1,$AL$1,AM1117=1,$AM$1,AN1117=1,$AN$1)</f>
        <v>Married</v>
      </c>
      <c r="D1117" s="1">
        <v>0</v>
      </c>
      <c r="E1117" s="1">
        <v>0</v>
      </c>
      <c r="F1117" s="1" t="str" cm="1">
        <f t="array" ref="F1117">_xlfn.IFS(AV1117&lt;43783,"1.Low Income",AND(AV1117&gt;=43783,AV1117&lt;=64856),"2.Mid Income",AV1117&gt;64856,"3.High Income")</f>
        <v>2.Mid Income</v>
      </c>
      <c r="G1117" s="1" t="str" cm="1">
        <f t="array" ref="G1117">_xlfn.IFS(AU1117&lt;=30,"&lt;1 month",AND(AU1117&gt;30,AU1117&lt;=60),"1-2months",AU1117&gt;60,"2months +")</f>
        <v>2months +</v>
      </c>
      <c r="H1117" s="1" t="str" cm="1">
        <f t="array" ref="H1117">_xlfn.IFS(AT1117&lt;5,"&lt;5times",AND(AT1117&gt;=5,AT1117&lt;=10),"05-10times",AND(AT1117&gt;=11,AT1117&lt;=15),"11-15times",AT1117&gt;=16,"16times or more")</f>
        <v>05-10times</v>
      </c>
      <c r="I1117" s="1" t="s">
        <v>99</v>
      </c>
      <c r="J1117" s="1" t="str">
        <f t="shared" si="35"/>
        <v>6-7 years</v>
      </c>
      <c r="K1117" s="2">
        <v>962</v>
      </c>
      <c r="L1117" s="2">
        <v>61</v>
      </c>
      <c r="M1117" s="2">
        <v>921</v>
      </c>
      <c r="N1117" s="2">
        <v>52</v>
      </c>
      <c r="O1117" s="2">
        <v>61</v>
      </c>
      <c r="P1117" s="2">
        <v>20</v>
      </c>
      <c r="Q1117" s="8">
        <v>0</v>
      </c>
      <c r="R1117" s="8">
        <v>0</v>
      </c>
      <c r="S1117" s="8">
        <v>0</v>
      </c>
      <c r="T1117" s="8">
        <v>0</v>
      </c>
      <c r="U1117" s="8">
        <v>0</v>
      </c>
      <c r="V1117" s="8">
        <v>0</v>
      </c>
      <c r="W1117" s="6">
        <v>1</v>
      </c>
      <c r="X1117" s="6">
        <v>5</v>
      </c>
      <c r="Y1117" s="6">
        <v>4</v>
      </c>
      <c r="Z1117" s="6">
        <v>12</v>
      </c>
      <c r="AB1117" s="1">
        <v>1694</v>
      </c>
      <c r="AC1117" s="1">
        <v>1610</v>
      </c>
      <c r="AD1117" s="1">
        <v>2</v>
      </c>
      <c r="AE1117" s="1">
        <v>3</v>
      </c>
      <c r="AF1117" s="1">
        <v>11</v>
      </c>
      <c r="AG1117" s="1">
        <v>47</v>
      </c>
      <c r="AH1117" s="1">
        <v>2473</v>
      </c>
      <c r="AI1117" s="11">
        <f t="shared" si="34"/>
        <v>6.7753424657534245</v>
      </c>
      <c r="AJ1117" s="1">
        <v>0</v>
      </c>
      <c r="AK1117" s="1">
        <v>1</v>
      </c>
      <c r="AL1117" s="1">
        <v>0</v>
      </c>
      <c r="AM1117" s="1">
        <v>0</v>
      </c>
      <c r="AN1117" s="1">
        <v>0</v>
      </c>
      <c r="AO1117" s="1">
        <v>0</v>
      </c>
      <c r="AP1117" s="1">
        <v>0</v>
      </c>
      <c r="AQ1117" s="1">
        <v>1</v>
      </c>
      <c r="AR1117" s="1">
        <v>0</v>
      </c>
      <c r="AS1117" s="1">
        <v>0</v>
      </c>
      <c r="AT1117" s="1">
        <v>6</v>
      </c>
      <c r="AU1117" s="1">
        <v>92</v>
      </c>
      <c r="AV1117" s="1">
        <v>53374</v>
      </c>
    </row>
    <row r="1118" spans="1:48" s="1" customFormat="1" x14ac:dyDescent="0.25">
      <c r="A1118" s="1" t="str" cm="1">
        <f t="array" ref="A1118">_xlfn.IFS(AG1118&gt;=70,"70 and Older",AND(AG1118&gt;=60,AG1118&lt;70),"60-69",AND(AG1118&gt;=50,AG1118&lt;60),"50-59",AND(AG1118&gt;=40,AG1118&lt;50),"40-49",AND(AG1118&gt;=30,AG1118&lt;40),"30-39",AND(AG1118&gt;=20,AG1118&lt;30),"20-29")</f>
        <v>60-69</v>
      </c>
      <c r="B1118" s="1" t="str" cm="1">
        <f t="array" ref="B1118">_xlfn.IFS(AO1118=1,$AO$1,AP1118=1,$AP$1,AQ1118=1,$AQ$1,AR1118=1,$AR$1,AS1118=1,$AS$1)</f>
        <v>Graduation</v>
      </c>
      <c r="C1118" s="1" t="str" cm="1">
        <f t="array" ref="C1118">_xlfn.IFS(AJ1118=1,$AJ$1,AK1118=1,$AK$1,AL1118=1,$AL$1,AM1118=1,$AM$1,AN1118=1,$AN$1)</f>
        <v>Together</v>
      </c>
      <c r="D1118" s="1">
        <v>1</v>
      </c>
      <c r="E1118" s="1">
        <v>1</v>
      </c>
      <c r="F1118" s="1" t="str" cm="1">
        <f t="array" ref="F1118">_xlfn.IFS(AV1118&lt;43783,"1.Low Income",AND(AV1118&gt;=43783,AV1118&lt;=64856),"2.Mid Income",AV1118&gt;64856,"3.High Income")</f>
        <v>1.Low Income</v>
      </c>
      <c r="G1118" s="1" t="str" cm="1">
        <f t="array" ref="G1118">_xlfn.IFS(AU1118&lt;=30,"&lt;1 month",AND(AU1118&gt;30,AU1118&lt;=60),"1-2months",AU1118&gt;60,"2months +")</f>
        <v>&lt;1 month</v>
      </c>
      <c r="H1118" s="1" t="str" cm="1">
        <f t="array" ref="H1118">_xlfn.IFS(AT1118&lt;5,"&lt;5times",AND(AT1118&gt;=5,AT1118&lt;=10),"05-10times",AND(AT1118&gt;=11,AT1118&lt;=15),"11-15times",AT1118&gt;=16,"16times or more")</f>
        <v>05-10times</v>
      </c>
      <c r="I1118" s="1" t="s">
        <v>99</v>
      </c>
      <c r="J1118" s="1" t="str">
        <f t="shared" si="35"/>
        <v>6-7 years</v>
      </c>
      <c r="K1118" s="2">
        <v>10</v>
      </c>
      <c r="L1118" s="2">
        <v>5</v>
      </c>
      <c r="M1118" s="2">
        <v>28</v>
      </c>
      <c r="N1118" s="2">
        <v>11</v>
      </c>
      <c r="O1118" s="2">
        <v>1</v>
      </c>
      <c r="P1118" s="2">
        <v>8</v>
      </c>
      <c r="Q1118" s="8">
        <v>0</v>
      </c>
      <c r="R1118" s="8">
        <v>0</v>
      </c>
      <c r="S1118" s="8">
        <v>0</v>
      </c>
      <c r="T1118" s="8">
        <v>0</v>
      </c>
      <c r="U1118" s="8">
        <v>0</v>
      </c>
      <c r="V1118" s="8">
        <v>0</v>
      </c>
      <c r="W1118" s="6">
        <v>1</v>
      </c>
      <c r="X1118" s="6">
        <v>2</v>
      </c>
      <c r="Y1118" s="6">
        <v>0</v>
      </c>
      <c r="Z1118" s="6">
        <v>3</v>
      </c>
      <c r="AB1118" s="1">
        <v>608</v>
      </c>
      <c r="AC1118" s="1">
        <v>579</v>
      </c>
      <c r="AD1118" s="1">
        <v>0</v>
      </c>
      <c r="AE1118" s="1">
        <v>3</v>
      </c>
      <c r="AF1118" s="1">
        <v>11</v>
      </c>
      <c r="AG1118" s="1">
        <v>61</v>
      </c>
      <c r="AH1118" s="1">
        <v>2473</v>
      </c>
      <c r="AI1118" s="11">
        <f t="shared" si="34"/>
        <v>6.7753424657534245</v>
      </c>
      <c r="AJ1118" s="1">
        <v>0</v>
      </c>
      <c r="AK1118" s="1">
        <v>0</v>
      </c>
      <c r="AL1118" s="1">
        <v>0</v>
      </c>
      <c r="AM1118" s="1">
        <v>1</v>
      </c>
      <c r="AN1118" s="1">
        <v>0</v>
      </c>
      <c r="AO1118" s="1">
        <v>0</v>
      </c>
      <c r="AP1118" s="1">
        <v>0</v>
      </c>
      <c r="AQ1118" s="1">
        <v>1</v>
      </c>
      <c r="AR1118" s="1">
        <v>0</v>
      </c>
      <c r="AS1118" s="1">
        <v>0</v>
      </c>
      <c r="AT1118" s="1">
        <v>7</v>
      </c>
      <c r="AU1118" s="1">
        <v>2</v>
      </c>
      <c r="AV1118" s="1">
        <v>42473</v>
      </c>
    </row>
    <row r="1119" spans="1:48" s="1" customFormat="1" x14ac:dyDescent="0.25">
      <c r="A1119" s="1" t="str" cm="1">
        <f t="array" ref="A1119">_xlfn.IFS(AG1119&gt;=70,"70 and Older",AND(AG1119&gt;=60,AG1119&lt;70),"60-69",AND(AG1119&gt;=50,AG1119&lt;60),"50-59",AND(AG1119&gt;=40,AG1119&lt;50),"40-49",AND(AG1119&gt;=30,AG1119&lt;40),"30-39",AND(AG1119&gt;=20,AG1119&lt;30),"20-29")</f>
        <v>50-59</v>
      </c>
      <c r="B1119" s="1" t="str" cm="1">
        <f t="array" ref="B1119">_xlfn.IFS(AO1119=1,$AO$1,AP1119=1,$AP$1,AQ1119=1,$AQ$1,AR1119=1,$AR$1,AS1119=1,$AS$1)</f>
        <v>Master</v>
      </c>
      <c r="C1119" s="1" t="str" cm="1">
        <f t="array" ref="C1119">_xlfn.IFS(AJ1119=1,$AJ$1,AK1119=1,$AK$1,AL1119=1,$AL$1,AM1119=1,$AM$1,AN1119=1,$AN$1)</f>
        <v>Single</v>
      </c>
      <c r="D1119" s="1">
        <v>1</v>
      </c>
      <c r="E1119" s="1">
        <v>0</v>
      </c>
      <c r="F1119" s="1" t="str" cm="1">
        <f t="array" ref="F1119">_xlfn.IFS(AV1119&lt;43783,"1.Low Income",AND(AV1119&gt;=43783,AV1119&lt;=64856),"2.Mid Income",AV1119&gt;64856,"3.High Income")</f>
        <v>1.Low Income</v>
      </c>
      <c r="G1119" s="1" t="str" cm="1">
        <f t="array" ref="G1119">_xlfn.IFS(AU1119&lt;=30,"&lt;1 month",AND(AU1119&gt;30,AU1119&lt;=60),"1-2months",AU1119&gt;60,"2months +")</f>
        <v>1-2months</v>
      </c>
      <c r="H1119" s="1" t="str" cm="1">
        <f t="array" ref="H1119">_xlfn.IFS(AT1119&lt;5,"&lt;5times",AND(AT1119&gt;=5,AT1119&lt;=10),"05-10times",AND(AT1119&gt;=11,AT1119&lt;=15),"11-15times",AT1119&gt;=16,"16times or more")</f>
        <v>05-10times</v>
      </c>
      <c r="I1119" s="1" t="s">
        <v>99</v>
      </c>
      <c r="J1119" s="1" t="str">
        <f t="shared" si="35"/>
        <v>6-7 years</v>
      </c>
      <c r="K1119" s="2">
        <v>24</v>
      </c>
      <c r="L1119" s="2">
        <v>1</v>
      </c>
      <c r="M1119" s="2">
        <v>16</v>
      </c>
      <c r="N1119" s="2">
        <v>12</v>
      </c>
      <c r="O1119" s="2">
        <v>2</v>
      </c>
      <c r="P1119" s="2">
        <v>5</v>
      </c>
      <c r="Q1119" s="8">
        <v>0</v>
      </c>
      <c r="R1119" s="8">
        <v>0</v>
      </c>
      <c r="S1119" s="8">
        <v>0</v>
      </c>
      <c r="T1119" s="8">
        <v>0</v>
      </c>
      <c r="U1119" s="8">
        <v>0</v>
      </c>
      <c r="V1119" s="8">
        <v>0</v>
      </c>
      <c r="W1119" s="6">
        <v>3</v>
      </c>
      <c r="X1119" s="6">
        <v>4</v>
      </c>
      <c r="Y1119" s="6">
        <v>0</v>
      </c>
      <c r="Z1119" s="6">
        <v>3</v>
      </c>
      <c r="AB1119" s="1">
        <v>228</v>
      </c>
      <c r="AC1119" s="1">
        <v>188</v>
      </c>
      <c r="AD1119" s="1">
        <v>0</v>
      </c>
      <c r="AE1119" s="1">
        <v>3</v>
      </c>
      <c r="AF1119" s="1">
        <v>11</v>
      </c>
      <c r="AG1119" s="1">
        <v>51</v>
      </c>
      <c r="AH1119" s="1">
        <v>2473</v>
      </c>
      <c r="AI1119" s="11">
        <f t="shared" si="34"/>
        <v>6.7753424657534245</v>
      </c>
      <c r="AJ1119" s="1">
        <v>0</v>
      </c>
      <c r="AK1119" s="1">
        <v>0</v>
      </c>
      <c r="AL1119" s="1">
        <v>1</v>
      </c>
      <c r="AM1119" s="1">
        <v>0</v>
      </c>
      <c r="AN1119" s="1">
        <v>0</v>
      </c>
      <c r="AO1119" s="1">
        <v>0</v>
      </c>
      <c r="AP1119" s="1">
        <v>0</v>
      </c>
      <c r="AQ1119" s="1">
        <v>0</v>
      </c>
      <c r="AR1119" s="1">
        <v>1</v>
      </c>
      <c r="AS1119" s="1">
        <v>0</v>
      </c>
      <c r="AT1119" s="1">
        <v>9</v>
      </c>
      <c r="AU1119" s="1">
        <v>36</v>
      </c>
      <c r="AV1119" s="1">
        <v>25509</v>
      </c>
    </row>
    <row r="1120" spans="1:48" s="1" customFormat="1" x14ac:dyDescent="0.25">
      <c r="A1120" s="1" t="str" cm="1">
        <f t="array" ref="A1120">_xlfn.IFS(AG1120&gt;=70,"70 and Older",AND(AG1120&gt;=60,AG1120&lt;70),"60-69",AND(AG1120&gt;=50,AG1120&lt;60),"50-59",AND(AG1120&gt;=40,AG1120&lt;50),"40-49",AND(AG1120&gt;=30,AG1120&lt;40),"30-39",AND(AG1120&gt;=20,AG1120&lt;30),"20-29")</f>
        <v>60-69</v>
      </c>
      <c r="B1120" s="1" t="str" cm="1">
        <f t="array" ref="B1120">_xlfn.IFS(AO1120=1,$AO$1,AP1120=1,$AP$1,AQ1120=1,$AQ$1,AR1120=1,$AR$1,AS1120=1,$AS$1)</f>
        <v>Graduation</v>
      </c>
      <c r="C1120" s="1" t="str" cm="1">
        <f t="array" ref="C1120">_xlfn.IFS(AJ1120=1,$AJ$1,AK1120=1,$AK$1,AL1120=1,$AL$1,AM1120=1,$AM$1,AN1120=1,$AN$1)</f>
        <v>Single</v>
      </c>
      <c r="D1120" s="1">
        <v>0</v>
      </c>
      <c r="E1120" s="1">
        <v>0</v>
      </c>
      <c r="F1120" s="1" t="str" cm="1">
        <f t="array" ref="F1120">_xlfn.IFS(AV1120&lt;43783,"1.Low Income",AND(AV1120&gt;=43783,AV1120&lt;=64856),"2.Mid Income",AV1120&gt;64856,"3.High Income")</f>
        <v>2.Mid Income</v>
      </c>
      <c r="G1120" s="1" t="str" cm="1">
        <f t="array" ref="G1120">_xlfn.IFS(AU1120&lt;=30,"&lt;1 month",AND(AU1120&gt;30,AU1120&lt;=60),"1-2months",AU1120&gt;60,"2months +")</f>
        <v>1-2months</v>
      </c>
      <c r="H1120" s="1" t="str" cm="1">
        <f t="array" ref="H1120">_xlfn.IFS(AT1120&lt;5,"&lt;5times",AND(AT1120&gt;=5,AT1120&lt;=10),"05-10times",AND(AT1120&gt;=11,AT1120&lt;=15),"11-15times",AT1120&gt;=16,"16times or more")</f>
        <v>05-10times</v>
      </c>
      <c r="I1120" s="1" t="s">
        <v>99</v>
      </c>
      <c r="J1120" s="1" t="str">
        <f t="shared" si="35"/>
        <v>6-7 years</v>
      </c>
      <c r="K1120" s="2">
        <v>1060</v>
      </c>
      <c r="L1120" s="2">
        <v>21</v>
      </c>
      <c r="M1120" s="2">
        <v>530</v>
      </c>
      <c r="N1120" s="2">
        <v>32</v>
      </c>
      <c r="O1120" s="2">
        <v>0</v>
      </c>
      <c r="P1120" s="2">
        <v>224</v>
      </c>
      <c r="Q1120" s="8">
        <v>1</v>
      </c>
      <c r="R1120" s="8">
        <v>0</v>
      </c>
      <c r="S1120" s="8">
        <v>1</v>
      </c>
      <c r="T1120" s="8">
        <v>0</v>
      </c>
      <c r="U1120" s="8">
        <v>1</v>
      </c>
      <c r="V1120" s="8">
        <v>1</v>
      </c>
      <c r="W1120" s="6">
        <v>1</v>
      </c>
      <c r="X1120" s="6">
        <v>5</v>
      </c>
      <c r="Y1120" s="6">
        <v>11</v>
      </c>
      <c r="Z1120" s="6">
        <v>5</v>
      </c>
      <c r="AB1120" s="1">
        <v>1174</v>
      </c>
      <c r="AC1120" s="1">
        <v>1117</v>
      </c>
      <c r="AD1120" s="1">
        <v>0</v>
      </c>
      <c r="AE1120" s="1">
        <v>3</v>
      </c>
      <c r="AF1120" s="1">
        <v>11</v>
      </c>
      <c r="AG1120" s="1">
        <v>65</v>
      </c>
      <c r="AH1120" s="1">
        <v>2472</v>
      </c>
      <c r="AI1120" s="11">
        <f t="shared" si="34"/>
        <v>6.7726027397260271</v>
      </c>
      <c r="AJ1120" s="1">
        <v>0</v>
      </c>
      <c r="AK1120" s="1">
        <v>0</v>
      </c>
      <c r="AL1120" s="1">
        <v>1</v>
      </c>
      <c r="AM1120" s="1">
        <v>0</v>
      </c>
      <c r="AN1120" s="1">
        <v>0</v>
      </c>
      <c r="AO1120" s="1">
        <v>0</v>
      </c>
      <c r="AP1120" s="1">
        <v>0</v>
      </c>
      <c r="AQ1120" s="1">
        <v>1</v>
      </c>
      <c r="AR1120" s="1">
        <v>0</v>
      </c>
      <c r="AS1120" s="1">
        <v>0</v>
      </c>
      <c r="AT1120" s="1">
        <v>6</v>
      </c>
      <c r="AU1120" s="1">
        <v>57</v>
      </c>
      <c r="AV1120" s="1">
        <v>49854</v>
      </c>
    </row>
    <row r="1121" spans="1:48" s="1" customFormat="1" x14ac:dyDescent="0.25">
      <c r="A1121" s="1" t="str" cm="1">
        <f t="array" ref="A1121">_xlfn.IFS(AG1121&gt;=70,"70 and Older",AND(AG1121&gt;=60,AG1121&lt;70),"60-69",AND(AG1121&gt;=50,AG1121&lt;60),"50-59",AND(AG1121&gt;=40,AG1121&lt;50),"40-49",AND(AG1121&gt;=30,AG1121&lt;40),"30-39",AND(AG1121&gt;=20,AG1121&lt;30),"20-29")</f>
        <v>50-59</v>
      </c>
      <c r="B1121" s="1" t="str" cm="1">
        <f t="array" ref="B1121">_xlfn.IFS(AO1121=1,$AO$1,AP1121=1,$AP$1,AQ1121=1,$AQ$1,AR1121=1,$AR$1,AS1121=1,$AS$1)</f>
        <v>PhD</v>
      </c>
      <c r="C1121" s="1" t="str" cm="1">
        <f t="array" ref="C1121">_xlfn.IFS(AJ1121=1,$AJ$1,AK1121=1,$AK$1,AL1121=1,$AL$1,AM1121=1,$AM$1,AN1121=1,$AN$1)</f>
        <v>Married</v>
      </c>
      <c r="D1121" s="1">
        <v>0</v>
      </c>
      <c r="E1121" s="1">
        <v>1</v>
      </c>
      <c r="F1121" s="1" t="str" cm="1">
        <f t="array" ref="F1121">_xlfn.IFS(AV1121&lt;43783,"1.Low Income",AND(AV1121&gt;=43783,AV1121&lt;=64856),"2.Mid Income",AV1121&gt;64856,"3.High Income")</f>
        <v>2.Mid Income</v>
      </c>
      <c r="G1121" s="1" t="str" cm="1">
        <f t="array" ref="G1121">_xlfn.IFS(AU1121&lt;=30,"&lt;1 month",AND(AU1121&gt;30,AU1121&lt;=60),"1-2months",AU1121&gt;60,"2months +")</f>
        <v>1-2months</v>
      </c>
      <c r="H1121" s="1" t="str" cm="1">
        <f t="array" ref="H1121">_xlfn.IFS(AT1121&lt;5,"&lt;5times",AND(AT1121&gt;=5,AT1121&lt;=10),"05-10times",AND(AT1121&gt;=11,AT1121&lt;=15),"11-15times",AT1121&gt;=16,"16times or more")</f>
        <v>05-10times</v>
      </c>
      <c r="I1121" s="1" t="s">
        <v>99</v>
      </c>
      <c r="J1121" s="1" t="str">
        <f t="shared" si="35"/>
        <v>6-7 years</v>
      </c>
      <c r="K1121" s="2">
        <v>378</v>
      </c>
      <c r="L1121" s="2">
        <v>0</v>
      </c>
      <c r="M1121" s="2">
        <v>189</v>
      </c>
      <c r="N1121" s="2">
        <v>97</v>
      </c>
      <c r="O1121" s="2">
        <v>172</v>
      </c>
      <c r="P1121" s="2">
        <v>172</v>
      </c>
      <c r="Q1121" s="8">
        <v>0</v>
      </c>
      <c r="R1121" s="8">
        <v>0</v>
      </c>
      <c r="S1121" s="8">
        <v>0</v>
      </c>
      <c r="T1121" s="8">
        <v>0</v>
      </c>
      <c r="U1121" s="8">
        <v>0</v>
      </c>
      <c r="V1121" s="8">
        <v>0</v>
      </c>
      <c r="W1121" s="6">
        <v>2</v>
      </c>
      <c r="X1121" s="6">
        <v>5</v>
      </c>
      <c r="Y1121" s="6">
        <v>5</v>
      </c>
      <c r="Z1121" s="6">
        <v>12</v>
      </c>
      <c r="AB1121" s="1">
        <v>765</v>
      </c>
      <c r="AC1121" s="1">
        <v>758</v>
      </c>
      <c r="AD1121" s="1">
        <v>0</v>
      </c>
      <c r="AE1121" s="1">
        <v>3</v>
      </c>
      <c r="AF1121" s="1">
        <v>11</v>
      </c>
      <c r="AG1121" s="1">
        <v>53</v>
      </c>
      <c r="AH1121" s="1">
        <v>2472</v>
      </c>
      <c r="AI1121" s="11">
        <f t="shared" si="34"/>
        <v>6.7726027397260271</v>
      </c>
      <c r="AJ1121" s="1">
        <v>0</v>
      </c>
      <c r="AK1121" s="1">
        <v>1</v>
      </c>
      <c r="AL1121" s="1">
        <v>0</v>
      </c>
      <c r="AM1121" s="1">
        <v>0</v>
      </c>
      <c r="AN1121" s="1">
        <v>0</v>
      </c>
      <c r="AO1121" s="1">
        <v>0</v>
      </c>
      <c r="AP1121" s="1">
        <v>0</v>
      </c>
      <c r="AQ1121" s="1">
        <v>0</v>
      </c>
      <c r="AR1121" s="1">
        <v>0</v>
      </c>
      <c r="AS1121" s="1">
        <v>1</v>
      </c>
      <c r="AT1121" s="1">
        <v>6</v>
      </c>
      <c r="AU1121" s="1">
        <v>31</v>
      </c>
      <c r="AV1121" s="1">
        <v>48192</v>
      </c>
    </row>
    <row r="1122" spans="1:48" s="1" customFormat="1" x14ac:dyDescent="0.25">
      <c r="A1122" s="1" t="str" cm="1">
        <f t="array" ref="A1122">_xlfn.IFS(AG1122&gt;=70,"70 and Older",AND(AG1122&gt;=60,AG1122&lt;70),"60-69",AND(AG1122&gt;=50,AG1122&lt;60),"50-59",AND(AG1122&gt;=40,AG1122&lt;50),"40-49",AND(AG1122&gt;=30,AG1122&lt;40),"30-39",AND(AG1122&gt;=20,AG1122&lt;30),"20-29")</f>
        <v>70 and Older</v>
      </c>
      <c r="B1122" s="1" t="str" cm="1">
        <f t="array" ref="B1122">_xlfn.IFS(AO1122=1,$AO$1,AP1122=1,$AP$1,AQ1122=1,$AQ$1,AR1122=1,$AR$1,AS1122=1,$AS$1)</f>
        <v>PhD</v>
      </c>
      <c r="C1122" s="1" t="str" cm="1">
        <f t="array" ref="C1122">_xlfn.IFS(AJ1122=1,$AJ$1,AK1122=1,$AK$1,AL1122=1,$AL$1,AM1122=1,$AM$1,AN1122=1,$AN$1)</f>
        <v>Married</v>
      </c>
      <c r="D1122" s="1">
        <v>1</v>
      </c>
      <c r="E1122" s="1">
        <v>1</v>
      </c>
      <c r="F1122" s="1" t="str" cm="1">
        <f t="array" ref="F1122">_xlfn.IFS(AV1122&lt;43783,"1.Low Income",AND(AV1122&gt;=43783,AV1122&lt;=64856),"2.Mid Income",AV1122&gt;64856,"3.High Income")</f>
        <v>1.Low Income</v>
      </c>
      <c r="G1122" s="1" t="str" cm="1">
        <f t="array" ref="G1122">_xlfn.IFS(AU1122&lt;=30,"&lt;1 month",AND(AU1122&gt;30,AU1122&lt;=60),"1-2months",AU1122&gt;60,"2months +")</f>
        <v>2months +</v>
      </c>
      <c r="H1122" s="1" t="str" cm="1">
        <f t="array" ref="H1122">_xlfn.IFS(AT1122&lt;5,"&lt;5times",AND(AT1122&gt;=5,AT1122&lt;=10),"05-10times",AND(AT1122&gt;=11,AT1122&lt;=15),"11-15times",AT1122&gt;=16,"16times or more")</f>
        <v>05-10times</v>
      </c>
      <c r="I1122" s="1" t="s">
        <v>99</v>
      </c>
      <c r="J1122" s="1" t="str">
        <f t="shared" si="35"/>
        <v>6-7 years</v>
      </c>
      <c r="K1122" s="2">
        <v>24</v>
      </c>
      <c r="L1122" s="2">
        <v>0</v>
      </c>
      <c r="M1122" s="2">
        <v>8</v>
      </c>
      <c r="N1122" s="2">
        <v>0</v>
      </c>
      <c r="O1122" s="2">
        <v>1</v>
      </c>
      <c r="P1122" s="2">
        <v>4</v>
      </c>
      <c r="Q1122" s="8">
        <v>0</v>
      </c>
      <c r="R1122" s="8">
        <v>0</v>
      </c>
      <c r="S1122" s="8">
        <v>0</v>
      </c>
      <c r="T1122" s="8">
        <v>0</v>
      </c>
      <c r="U1122" s="8">
        <v>0</v>
      </c>
      <c r="V1122" s="8">
        <v>0</v>
      </c>
      <c r="W1122" s="6">
        <v>1</v>
      </c>
      <c r="X1122" s="6">
        <v>1</v>
      </c>
      <c r="Y1122" s="6">
        <v>0</v>
      </c>
      <c r="Z1122" s="6">
        <v>3</v>
      </c>
      <c r="AB1122" s="1">
        <v>182</v>
      </c>
      <c r="AC1122" s="1">
        <v>181</v>
      </c>
      <c r="AD1122" s="1">
        <v>0</v>
      </c>
      <c r="AE1122" s="1">
        <v>3</v>
      </c>
      <c r="AF1122" s="1">
        <v>11</v>
      </c>
      <c r="AG1122" s="1">
        <v>72</v>
      </c>
      <c r="AH1122" s="1">
        <v>2472</v>
      </c>
      <c r="AI1122" s="11">
        <f t="shared" si="34"/>
        <v>6.7726027397260271</v>
      </c>
      <c r="AJ1122" s="1">
        <v>0</v>
      </c>
      <c r="AK1122" s="1">
        <v>1</v>
      </c>
      <c r="AL1122" s="1">
        <v>0</v>
      </c>
      <c r="AM1122" s="1">
        <v>0</v>
      </c>
      <c r="AN1122" s="1">
        <v>0</v>
      </c>
      <c r="AO1122" s="1">
        <v>0</v>
      </c>
      <c r="AP1122" s="1">
        <v>0</v>
      </c>
      <c r="AQ1122" s="1">
        <v>0</v>
      </c>
      <c r="AR1122" s="1">
        <v>0</v>
      </c>
      <c r="AS1122" s="1">
        <v>1</v>
      </c>
      <c r="AT1122" s="1">
        <v>7</v>
      </c>
      <c r="AU1122" s="1">
        <v>96</v>
      </c>
      <c r="AV1122" s="1">
        <v>41580</v>
      </c>
    </row>
    <row r="1123" spans="1:48" s="1" customFormat="1" x14ac:dyDescent="0.25">
      <c r="A1123" s="1" t="str" cm="1">
        <f t="array" ref="A1123">_xlfn.IFS(AG1123&gt;=70,"70 and Older",AND(AG1123&gt;=60,AG1123&lt;70),"60-69",AND(AG1123&gt;=50,AG1123&lt;60),"50-59",AND(AG1123&gt;=40,AG1123&lt;50),"40-49",AND(AG1123&gt;=30,AG1123&lt;40),"30-39",AND(AG1123&gt;=20,AG1123&lt;30),"20-29")</f>
        <v>70 and Older</v>
      </c>
      <c r="B1123" s="1" t="str" cm="1">
        <f t="array" ref="B1123">_xlfn.IFS(AO1123=1,$AO$1,AP1123=1,$AP$1,AQ1123=1,$AQ$1,AR1123=1,$AR$1,AS1123=1,$AS$1)</f>
        <v>Master</v>
      </c>
      <c r="C1123" s="1" t="str" cm="1">
        <f t="array" ref="C1123">_xlfn.IFS(AJ1123=1,$AJ$1,AK1123=1,$AK$1,AL1123=1,$AL$1,AM1123=1,$AM$1,AN1123=1,$AN$1)</f>
        <v>Married</v>
      </c>
      <c r="D1123" s="1">
        <v>1</v>
      </c>
      <c r="E1123" s="1">
        <v>0</v>
      </c>
      <c r="F1123" s="1" t="str" cm="1">
        <f t="array" ref="F1123">_xlfn.IFS(AV1123&lt;43783,"1.Low Income",AND(AV1123&gt;=43783,AV1123&lt;=64856),"2.Mid Income",AV1123&gt;64856,"3.High Income")</f>
        <v>1.Low Income</v>
      </c>
      <c r="G1123" s="1" t="str" cm="1">
        <f t="array" ref="G1123">_xlfn.IFS(AU1123&lt;=30,"&lt;1 month",AND(AU1123&gt;30,AU1123&lt;=60),"1-2months",AU1123&gt;60,"2months +")</f>
        <v>1-2months</v>
      </c>
      <c r="H1123" s="1" t="str" cm="1">
        <f t="array" ref="H1123">_xlfn.IFS(AT1123&lt;5,"&lt;5times",AND(AT1123&gt;=5,AT1123&lt;=10),"05-10times",AND(AT1123&gt;=11,AT1123&lt;=15),"11-15times",AT1123&gt;=16,"16times or more")</f>
        <v>05-10times</v>
      </c>
      <c r="I1123" s="1" t="s">
        <v>99</v>
      </c>
      <c r="J1123" s="1" t="str">
        <f t="shared" si="35"/>
        <v>6-7 years</v>
      </c>
      <c r="K1123" s="2">
        <v>224</v>
      </c>
      <c r="L1123" s="2">
        <v>12</v>
      </c>
      <c r="M1123" s="2">
        <v>48</v>
      </c>
      <c r="N1123" s="2">
        <v>4</v>
      </c>
      <c r="O1123" s="2">
        <v>12</v>
      </c>
      <c r="P1123" s="2">
        <v>12</v>
      </c>
      <c r="Q1123" s="8">
        <v>0</v>
      </c>
      <c r="R1123" s="8">
        <v>0</v>
      </c>
      <c r="S1123" s="8">
        <v>0</v>
      </c>
      <c r="T1123" s="8">
        <v>0</v>
      </c>
      <c r="U1123" s="8">
        <v>0</v>
      </c>
      <c r="V1123" s="8">
        <v>0</v>
      </c>
      <c r="W1123" s="6">
        <v>1</v>
      </c>
      <c r="X1123" s="6">
        <v>6</v>
      </c>
      <c r="Y1123" s="6">
        <v>2</v>
      </c>
      <c r="Z1123" s="6">
        <v>4</v>
      </c>
      <c r="AB1123" s="1">
        <v>892</v>
      </c>
      <c r="AC1123" s="1">
        <v>884</v>
      </c>
      <c r="AD1123" s="1">
        <v>0</v>
      </c>
      <c r="AE1123" s="1">
        <v>3</v>
      </c>
      <c r="AF1123" s="1">
        <v>11</v>
      </c>
      <c r="AG1123" s="1">
        <v>77</v>
      </c>
      <c r="AH1123" s="1">
        <v>2472</v>
      </c>
      <c r="AI1123" s="11">
        <f t="shared" si="34"/>
        <v>6.7726027397260271</v>
      </c>
      <c r="AJ1123" s="1">
        <v>0</v>
      </c>
      <c r="AK1123" s="1">
        <v>1</v>
      </c>
      <c r="AL1123" s="1">
        <v>0</v>
      </c>
      <c r="AM1123" s="1">
        <v>0</v>
      </c>
      <c r="AN1123" s="1">
        <v>0</v>
      </c>
      <c r="AO1123" s="1">
        <v>0</v>
      </c>
      <c r="AP1123" s="1">
        <v>0</v>
      </c>
      <c r="AQ1123" s="1">
        <v>0</v>
      </c>
      <c r="AR1123" s="1">
        <v>1</v>
      </c>
      <c r="AS1123" s="1">
        <v>0</v>
      </c>
      <c r="AT1123" s="1">
        <v>7</v>
      </c>
      <c r="AU1123" s="1">
        <v>47</v>
      </c>
      <c r="AV1123" s="1">
        <v>38998</v>
      </c>
    </row>
    <row r="1124" spans="1:48" s="1" customFormat="1" x14ac:dyDescent="0.25">
      <c r="A1124" s="1" t="str" cm="1">
        <f t="array" ref="A1124">_xlfn.IFS(AG1124&gt;=70,"70 and Older",AND(AG1124&gt;=60,AG1124&lt;70),"60-69",AND(AG1124&gt;=50,AG1124&lt;60),"50-59",AND(AG1124&gt;=40,AG1124&lt;50),"40-49",AND(AG1124&gt;=30,AG1124&lt;40),"30-39",AND(AG1124&gt;=20,AG1124&lt;30),"20-29")</f>
        <v>40-49</v>
      </c>
      <c r="B1124" s="1" t="str" cm="1">
        <f t="array" ref="B1124">_xlfn.IFS(AO1124=1,$AO$1,AP1124=1,$AP$1,AQ1124=1,$AQ$1,AR1124=1,$AR$1,AS1124=1,$AS$1)</f>
        <v>Graduation</v>
      </c>
      <c r="C1124" s="1" t="str" cm="1">
        <f t="array" ref="C1124">_xlfn.IFS(AJ1124=1,$AJ$1,AK1124=1,$AK$1,AL1124=1,$AL$1,AM1124=1,$AM$1,AN1124=1,$AN$1)</f>
        <v>Married</v>
      </c>
      <c r="D1124" s="1">
        <v>0</v>
      </c>
      <c r="E1124" s="1">
        <v>1</v>
      </c>
      <c r="F1124" s="1" t="str" cm="1">
        <f t="array" ref="F1124">_xlfn.IFS(AV1124&lt;43783,"1.Low Income",AND(AV1124&gt;=43783,AV1124&lt;=64856),"2.Mid Income",AV1124&gt;64856,"3.High Income")</f>
        <v>1.Low Income</v>
      </c>
      <c r="G1124" s="1" t="str" cm="1">
        <f t="array" ref="G1124">_xlfn.IFS(AU1124&lt;=30,"&lt;1 month",AND(AU1124&gt;30,AU1124&lt;=60),"1-2months",AU1124&gt;60,"2months +")</f>
        <v>&lt;1 month</v>
      </c>
      <c r="H1124" s="1" t="str" cm="1">
        <f t="array" ref="H1124">_xlfn.IFS(AT1124&lt;5,"&lt;5times",AND(AT1124&gt;=5,AT1124&lt;=10),"05-10times",AND(AT1124&gt;=11,AT1124&lt;=15),"11-15times",AT1124&gt;=16,"16times or more")</f>
        <v>05-10times</v>
      </c>
      <c r="I1124" s="1" t="s">
        <v>99</v>
      </c>
      <c r="J1124" s="1" t="str">
        <f t="shared" si="35"/>
        <v>6-7 years</v>
      </c>
      <c r="K1124" s="2">
        <v>653</v>
      </c>
      <c r="L1124" s="2">
        <v>17</v>
      </c>
      <c r="M1124" s="2">
        <v>170</v>
      </c>
      <c r="N1124" s="2">
        <v>34</v>
      </c>
      <c r="O1124" s="2">
        <v>26</v>
      </c>
      <c r="P1124" s="2">
        <v>17</v>
      </c>
      <c r="Q1124" s="8">
        <v>0</v>
      </c>
      <c r="R1124" s="8">
        <v>0</v>
      </c>
      <c r="S1124" s="8">
        <v>0</v>
      </c>
      <c r="T1124" s="8">
        <v>0</v>
      </c>
      <c r="U1124" s="8">
        <v>0</v>
      </c>
      <c r="V1124" s="8">
        <v>0</v>
      </c>
      <c r="W1124" s="6">
        <v>2</v>
      </c>
      <c r="X1124" s="6">
        <v>11</v>
      </c>
      <c r="Y1124" s="6">
        <v>2</v>
      </c>
      <c r="Z1124" s="6">
        <v>10</v>
      </c>
      <c r="AB1124" s="1">
        <v>1023</v>
      </c>
      <c r="AC1124" s="1">
        <v>973</v>
      </c>
      <c r="AD1124" s="1">
        <v>0</v>
      </c>
      <c r="AE1124" s="1">
        <v>3</v>
      </c>
      <c r="AF1124" s="1">
        <v>11</v>
      </c>
      <c r="AG1124" s="1">
        <v>43</v>
      </c>
      <c r="AH1124" s="1">
        <v>2472</v>
      </c>
      <c r="AI1124" s="11">
        <f t="shared" si="34"/>
        <v>6.7726027397260271</v>
      </c>
      <c r="AJ1124" s="1">
        <v>0</v>
      </c>
      <c r="AK1124" s="1">
        <v>1</v>
      </c>
      <c r="AL1124" s="1">
        <v>0</v>
      </c>
      <c r="AM1124" s="1">
        <v>0</v>
      </c>
      <c r="AN1124" s="1">
        <v>0</v>
      </c>
      <c r="AO1124" s="1">
        <v>0</v>
      </c>
      <c r="AP1124" s="1">
        <v>0</v>
      </c>
      <c r="AQ1124" s="1">
        <v>1</v>
      </c>
      <c r="AR1124" s="1">
        <v>0</v>
      </c>
      <c r="AS1124" s="1">
        <v>0</v>
      </c>
      <c r="AT1124" s="1">
        <v>8</v>
      </c>
      <c r="AU1124" s="1">
        <v>30</v>
      </c>
      <c r="AV1124" s="1">
        <v>35797</v>
      </c>
    </row>
    <row r="1125" spans="1:48" s="1" customFormat="1" x14ac:dyDescent="0.25">
      <c r="A1125" s="1" t="str" cm="1">
        <f t="array" ref="A1125">_xlfn.IFS(AG1125&gt;=70,"70 and Older",AND(AG1125&gt;=60,AG1125&lt;70),"60-69",AND(AG1125&gt;=50,AG1125&lt;60),"50-59",AND(AG1125&gt;=40,AG1125&lt;50),"40-49",AND(AG1125&gt;=30,AG1125&lt;40),"30-39",AND(AG1125&gt;=20,AG1125&lt;30),"20-29")</f>
        <v>50-59</v>
      </c>
      <c r="B1125" s="1" t="str" cm="1">
        <f t="array" ref="B1125">_xlfn.IFS(AO1125=1,$AO$1,AP1125=1,$AP$1,AQ1125=1,$AQ$1,AR1125=1,$AR$1,AS1125=1,$AS$1)</f>
        <v>PhD</v>
      </c>
      <c r="C1125" s="1" t="str" cm="1">
        <f t="array" ref="C1125">_xlfn.IFS(AJ1125=1,$AJ$1,AK1125=1,$AK$1,AL1125=1,$AL$1,AM1125=1,$AM$1,AN1125=1,$AN$1)</f>
        <v>Together</v>
      </c>
      <c r="D1125" s="1">
        <v>0</v>
      </c>
      <c r="E1125" s="1">
        <v>1</v>
      </c>
      <c r="F1125" s="1" t="str" cm="1">
        <f t="array" ref="F1125">_xlfn.IFS(AV1125&lt;43783,"1.Low Income",AND(AV1125&gt;=43783,AV1125&lt;=64856),"2.Mid Income",AV1125&gt;64856,"3.High Income")</f>
        <v>1.Low Income</v>
      </c>
      <c r="G1125" s="1" t="str" cm="1">
        <f t="array" ref="G1125">_xlfn.IFS(AU1125&lt;=30,"&lt;1 month",AND(AU1125&gt;30,AU1125&lt;=60),"1-2months",AU1125&gt;60,"2months +")</f>
        <v>&lt;1 month</v>
      </c>
      <c r="H1125" s="1" t="str" cm="1">
        <f t="array" ref="H1125">_xlfn.IFS(AT1125&lt;5,"&lt;5times",AND(AT1125&gt;=5,AT1125&lt;=10),"05-10times",AND(AT1125&gt;=11,AT1125&lt;=15),"11-15times",AT1125&gt;=16,"16times or more")</f>
        <v>05-10times</v>
      </c>
      <c r="I1125" s="1" t="s">
        <v>99</v>
      </c>
      <c r="J1125" s="1" t="str">
        <f t="shared" si="35"/>
        <v>6-7 years</v>
      </c>
      <c r="K1125" s="2">
        <v>494</v>
      </c>
      <c r="L1125" s="2">
        <v>5</v>
      </c>
      <c r="M1125" s="2">
        <v>82</v>
      </c>
      <c r="N1125" s="2">
        <v>7</v>
      </c>
      <c r="O1125" s="2">
        <v>0</v>
      </c>
      <c r="P1125" s="2">
        <v>100</v>
      </c>
      <c r="Q1125" s="8">
        <v>0</v>
      </c>
      <c r="R1125" s="8">
        <v>0</v>
      </c>
      <c r="S1125" s="8">
        <v>0</v>
      </c>
      <c r="T1125" s="8">
        <v>0</v>
      </c>
      <c r="U1125" s="8">
        <v>0</v>
      </c>
      <c r="V1125" s="8">
        <v>0</v>
      </c>
      <c r="W1125" s="6">
        <v>3</v>
      </c>
      <c r="X1125" s="6">
        <v>7</v>
      </c>
      <c r="Y1125" s="6">
        <v>2</v>
      </c>
      <c r="Z1125" s="6">
        <v>9</v>
      </c>
      <c r="AB1125" s="1">
        <v>117</v>
      </c>
      <c r="AC1125" s="1">
        <v>112</v>
      </c>
      <c r="AD1125" s="1">
        <v>1</v>
      </c>
      <c r="AE1125" s="1">
        <v>3</v>
      </c>
      <c r="AF1125" s="1">
        <v>11</v>
      </c>
      <c r="AG1125" s="1">
        <v>55</v>
      </c>
      <c r="AH1125" s="1">
        <v>2472</v>
      </c>
      <c r="AI1125" s="11">
        <f t="shared" si="34"/>
        <v>6.7726027397260271</v>
      </c>
      <c r="AJ1125" s="1">
        <v>0</v>
      </c>
      <c r="AK1125" s="1">
        <v>0</v>
      </c>
      <c r="AL1125" s="1">
        <v>0</v>
      </c>
      <c r="AM1125" s="1">
        <v>1</v>
      </c>
      <c r="AN1125" s="1">
        <v>0</v>
      </c>
      <c r="AO1125" s="1">
        <v>0</v>
      </c>
      <c r="AP1125" s="1">
        <v>0</v>
      </c>
      <c r="AQ1125" s="1">
        <v>0</v>
      </c>
      <c r="AR1125" s="1">
        <v>0</v>
      </c>
      <c r="AS1125" s="1">
        <v>1</v>
      </c>
      <c r="AT1125" s="1">
        <v>8</v>
      </c>
      <c r="AU1125" s="1">
        <v>30</v>
      </c>
      <c r="AV1125" s="1">
        <v>34596</v>
      </c>
    </row>
    <row r="1126" spans="1:48" s="1" customFormat="1" x14ac:dyDescent="0.25">
      <c r="A1126" s="1" t="str" cm="1">
        <f t="array" ref="A1126">_xlfn.IFS(AG1126&gt;=70,"70 and Older",AND(AG1126&gt;=60,AG1126&lt;70),"60-69",AND(AG1126&gt;=50,AG1126&lt;60),"50-59",AND(AG1126&gt;=40,AG1126&lt;50),"40-49",AND(AG1126&gt;=30,AG1126&lt;40),"30-39",AND(AG1126&gt;=20,AG1126&lt;30),"20-29")</f>
        <v>40-49</v>
      </c>
      <c r="B1126" s="1" t="str" cm="1">
        <f t="array" ref="B1126">_xlfn.IFS(AO1126=1,$AO$1,AP1126=1,$AP$1,AQ1126=1,$AQ$1,AR1126=1,$AR$1,AS1126=1,$AS$1)</f>
        <v>2nd Cycle</v>
      </c>
      <c r="C1126" s="1" t="str" cm="1">
        <f t="array" ref="C1126">_xlfn.IFS(AJ1126=1,$AJ$1,AK1126=1,$AK$1,AL1126=1,$AL$1,AM1126=1,$AM$1,AN1126=1,$AN$1)</f>
        <v>Together</v>
      </c>
      <c r="D1126" s="1">
        <v>1</v>
      </c>
      <c r="E1126" s="1">
        <v>0</v>
      </c>
      <c r="F1126" s="1" t="str" cm="1">
        <f t="array" ref="F1126">_xlfn.IFS(AV1126&lt;43783,"1.Low Income",AND(AV1126&gt;=43783,AV1126&lt;=64856),"2.Mid Income",AV1126&gt;64856,"3.High Income")</f>
        <v>1.Low Income</v>
      </c>
      <c r="G1126" s="1" t="str" cm="1">
        <f t="array" ref="G1126">_xlfn.IFS(AU1126&lt;=30,"&lt;1 month",AND(AU1126&gt;30,AU1126&lt;=60),"1-2months",AU1126&gt;60,"2months +")</f>
        <v>&lt;1 month</v>
      </c>
      <c r="H1126" s="1" t="str" cm="1">
        <f t="array" ref="H1126">_xlfn.IFS(AT1126&lt;5,"&lt;5times",AND(AT1126&gt;=5,AT1126&lt;=10),"05-10times",AND(AT1126&gt;=11,AT1126&lt;=15),"11-15times",AT1126&gt;=16,"16times or more")</f>
        <v>05-10times</v>
      </c>
      <c r="I1126" s="1" t="s">
        <v>99</v>
      </c>
      <c r="J1126" s="1" t="str">
        <f t="shared" si="35"/>
        <v>6-7 years</v>
      </c>
      <c r="K1126" s="2">
        <v>2</v>
      </c>
      <c r="L1126" s="2">
        <v>3</v>
      </c>
      <c r="M1126" s="2">
        <v>12</v>
      </c>
      <c r="N1126" s="2">
        <v>3</v>
      </c>
      <c r="O1126" s="2">
        <v>5</v>
      </c>
      <c r="P1126" s="2">
        <v>7</v>
      </c>
      <c r="Q1126" s="8">
        <v>0</v>
      </c>
      <c r="R1126" s="8">
        <v>0</v>
      </c>
      <c r="S1126" s="8">
        <v>0</v>
      </c>
      <c r="T1126" s="8">
        <v>0</v>
      </c>
      <c r="U1126" s="8">
        <v>0</v>
      </c>
      <c r="V1126" s="8">
        <v>0</v>
      </c>
      <c r="W1126" s="6">
        <v>1</v>
      </c>
      <c r="X1126" s="6">
        <v>1</v>
      </c>
      <c r="Y1126" s="6">
        <v>0</v>
      </c>
      <c r="Z1126" s="6">
        <v>3</v>
      </c>
      <c r="AB1126" s="1">
        <v>20</v>
      </c>
      <c r="AC1126" s="1">
        <v>18</v>
      </c>
      <c r="AD1126" s="1">
        <v>0</v>
      </c>
      <c r="AE1126" s="1">
        <v>3</v>
      </c>
      <c r="AF1126" s="1">
        <v>11</v>
      </c>
      <c r="AG1126" s="1">
        <v>44</v>
      </c>
      <c r="AH1126" s="1">
        <v>2472</v>
      </c>
      <c r="AI1126" s="11">
        <f t="shared" si="34"/>
        <v>6.7726027397260271</v>
      </c>
      <c r="AJ1126" s="1">
        <v>0</v>
      </c>
      <c r="AK1126" s="1">
        <v>0</v>
      </c>
      <c r="AL1126" s="1">
        <v>0</v>
      </c>
      <c r="AM1126" s="1">
        <v>1</v>
      </c>
      <c r="AN1126" s="1">
        <v>0</v>
      </c>
      <c r="AO1126" s="1">
        <v>1</v>
      </c>
      <c r="AP1126" s="1">
        <v>0</v>
      </c>
      <c r="AQ1126" s="1">
        <v>0</v>
      </c>
      <c r="AR1126" s="1">
        <v>0</v>
      </c>
      <c r="AS1126" s="1">
        <v>0</v>
      </c>
      <c r="AT1126" s="1">
        <v>9</v>
      </c>
      <c r="AU1126" s="1">
        <v>9</v>
      </c>
      <c r="AV1126" s="1">
        <v>25545</v>
      </c>
    </row>
    <row r="1127" spans="1:48" s="1" customFormat="1" x14ac:dyDescent="0.25">
      <c r="A1127" s="1" t="str" cm="1">
        <f t="array" ref="A1127">_xlfn.IFS(AG1127&gt;=70,"70 and Older",AND(AG1127&gt;=60,AG1127&lt;70),"60-69",AND(AG1127&gt;=50,AG1127&lt;60),"50-59",AND(AG1127&gt;=40,AG1127&lt;50),"40-49",AND(AG1127&gt;=30,AG1127&lt;40),"30-39",AND(AG1127&gt;=20,AG1127&lt;30),"20-29")</f>
        <v>60-69</v>
      </c>
      <c r="B1127" s="1" t="str" cm="1">
        <f t="array" ref="B1127">_xlfn.IFS(AO1127=1,$AO$1,AP1127=1,$AP$1,AQ1127=1,$AQ$1,AR1127=1,$AR$1,AS1127=1,$AS$1)</f>
        <v>Graduation</v>
      </c>
      <c r="C1127" s="1" t="str" cm="1">
        <f t="array" ref="C1127">_xlfn.IFS(AJ1127=1,$AJ$1,AK1127=1,$AK$1,AL1127=1,$AL$1,AM1127=1,$AM$1,AN1127=1,$AN$1)</f>
        <v>Together</v>
      </c>
      <c r="D1127" s="1">
        <v>1</v>
      </c>
      <c r="E1127" s="1">
        <v>1</v>
      </c>
      <c r="F1127" s="1" t="str" cm="1">
        <f t="array" ref="F1127">_xlfn.IFS(AV1127&lt;43783,"1.Low Income",AND(AV1127&gt;=43783,AV1127&lt;=64856),"2.Mid Income",AV1127&gt;64856,"3.High Income")</f>
        <v>1.Low Income</v>
      </c>
      <c r="G1127" s="1" t="str" cm="1">
        <f t="array" ref="G1127">_xlfn.IFS(AU1127&lt;=30,"&lt;1 month",AND(AU1127&gt;30,AU1127&lt;=60),"1-2months",AU1127&gt;60,"2months +")</f>
        <v>2months +</v>
      </c>
      <c r="H1127" s="1" t="str" cm="1">
        <f t="array" ref="H1127">_xlfn.IFS(AT1127&lt;5,"&lt;5times",AND(AT1127&gt;=5,AT1127&lt;=10),"05-10times",AND(AT1127&gt;=11,AT1127&lt;=15),"11-15times",AT1127&gt;=16,"16times or more")</f>
        <v>05-10times</v>
      </c>
      <c r="I1127" s="1" t="s">
        <v>99</v>
      </c>
      <c r="J1127" s="1" t="str">
        <f t="shared" si="35"/>
        <v>6-7 years</v>
      </c>
      <c r="K1127" s="2">
        <v>6</v>
      </c>
      <c r="L1127" s="2">
        <v>2</v>
      </c>
      <c r="M1127" s="2">
        <v>9</v>
      </c>
      <c r="N1127" s="2">
        <v>2</v>
      </c>
      <c r="O1127" s="2">
        <v>1</v>
      </c>
      <c r="P1127" s="2">
        <v>5</v>
      </c>
      <c r="Q1127" s="8">
        <v>0</v>
      </c>
      <c r="R1127" s="8">
        <v>0</v>
      </c>
      <c r="S1127" s="8">
        <v>0</v>
      </c>
      <c r="T1127" s="8">
        <v>0</v>
      </c>
      <c r="U1127" s="8">
        <v>0</v>
      </c>
      <c r="V1127" s="8">
        <v>0</v>
      </c>
      <c r="W1127" s="6">
        <v>2</v>
      </c>
      <c r="X1127" s="6">
        <v>1</v>
      </c>
      <c r="Y1127" s="6">
        <v>0</v>
      </c>
      <c r="Z1127" s="6">
        <v>3</v>
      </c>
      <c r="AB1127" s="1">
        <v>33</v>
      </c>
      <c r="AC1127" s="1">
        <v>11</v>
      </c>
      <c r="AD1127" s="1">
        <v>0</v>
      </c>
      <c r="AE1127" s="1">
        <v>3</v>
      </c>
      <c r="AF1127" s="1">
        <v>11</v>
      </c>
      <c r="AG1127" s="1">
        <v>61</v>
      </c>
      <c r="AH1127" s="1">
        <v>2472</v>
      </c>
      <c r="AI1127" s="11">
        <f t="shared" si="34"/>
        <v>6.7726027397260271</v>
      </c>
      <c r="AJ1127" s="1">
        <v>0</v>
      </c>
      <c r="AK1127" s="1">
        <v>0</v>
      </c>
      <c r="AL1127" s="1">
        <v>0</v>
      </c>
      <c r="AM1127" s="1">
        <v>1</v>
      </c>
      <c r="AN1127" s="1">
        <v>0</v>
      </c>
      <c r="AO1127" s="1">
        <v>0</v>
      </c>
      <c r="AP1127" s="1">
        <v>0</v>
      </c>
      <c r="AQ1127" s="1">
        <v>1</v>
      </c>
      <c r="AR1127" s="1">
        <v>0</v>
      </c>
      <c r="AS1127" s="1">
        <v>0</v>
      </c>
      <c r="AT1127" s="1">
        <v>9</v>
      </c>
      <c r="AU1127" s="1">
        <v>62</v>
      </c>
      <c r="AV1127" s="1">
        <v>24882</v>
      </c>
    </row>
    <row r="1128" spans="1:48" s="1" customFormat="1" x14ac:dyDescent="0.25">
      <c r="A1128" s="1" t="str" cm="1">
        <f t="array" ref="A1128">_xlfn.IFS(AG1128&gt;=70,"70 and Older",AND(AG1128&gt;=60,AG1128&lt;70),"60-69",AND(AG1128&gt;=50,AG1128&lt;60),"50-59",AND(AG1128&gt;=40,AG1128&lt;50),"40-49",AND(AG1128&gt;=30,AG1128&lt;40),"30-39",AND(AG1128&gt;=20,AG1128&lt;30),"20-29")</f>
        <v>40-49</v>
      </c>
      <c r="B1128" s="1" t="str" cm="1">
        <f t="array" ref="B1128">_xlfn.IFS(AO1128=1,$AO$1,AP1128=1,$AP$1,AQ1128=1,$AQ$1,AR1128=1,$AR$1,AS1128=1,$AS$1)</f>
        <v>2nd Cycle</v>
      </c>
      <c r="C1128" s="1" t="str" cm="1">
        <f t="array" ref="C1128">_xlfn.IFS(AJ1128=1,$AJ$1,AK1128=1,$AK$1,AL1128=1,$AL$1,AM1128=1,$AM$1,AN1128=1,$AN$1)</f>
        <v>Together</v>
      </c>
      <c r="D1128" s="1">
        <v>1</v>
      </c>
      <c r="E1128" s="1">
        <v>0</v>
      </c>
      <c r="F1128" s="1" t="str" cm="1">
        <f t="array" ref="F1128">_xlfn.IFS(AV1128&lt;43783,"1.Low Income",AND(AV1128&gt;=43783,AV1128&lt;=64856),"2.Mid Income",AV1128&gt;64856,"3.High Income")</f>
        <v>1.Low Income</v>
      </c>
      <c r="G1128" s="1" t="str" cm="1">
        <f t="array" ref="G1128">_xlfn.IFS(AU1128&lt;=30,"&lt;1 month",AND(AU1128&gt;30,AU1128&lt;=60),"1-2months",AU1128&gt;60,"2months +")</f>
        <v>2months +</v>
      </c>
      <c r="H1128" s="1" t="str" cm="1">
        <f t="array" ref="H1128">_xlfn.IFS(AT1128&lt;5,"&lt;5times",AND(AT1128&gt;=5,AT1128&lt;=10),"05-10times",AND(AT1128&gt;=11,AT1128&lt;=15),"11-15times",AT1128&gt;=16,"16times or more")</f>
        <v>05-10times</v>
      </c>
      <c r="I1128" s="1" t="s">
        <v>99</v>
      </c>
      <c r="J1128" s="1" t="str">
        <f t="shared" si="35"/>
        <v>6-7 years</v>
      </c>
      <c r="K1128" s="2">
        <v>2</v>
      </c>
      <c r="L1128" s="2">
        <v>14</v>
      </c>
      <c r="M1128" s="2">
        <v>28</v>
      </c>
      <c r="N1128" s="2">
        <v>16</v>
      </c>
      <c r="O1128" s="2">
        <v>3</v>
      </c>
      <c r="P1128" s="2">
        <v>7</v>
      </c>
      <c r="Q1128" s="8">
        <v>0</v>
      </c>
      <c r="R1128" s="8">
        <v>0</v>
      </c>
      <c r="S1128" s="8">
        <v>0</v>
      </c>
      <c r="T1128" s="8">
        <v>0</v>
      </c>
      <c r="U1128" s="8">
        <v>0</v>
      </c>
      <c r="V1128" s="8">
        <v>0</v>
      </c>
      <c r="W1128" s="6">
        <v>4</v>
      </c>
      <c r="X1128" s="6">
        <v>4</v>
      </c>
      <c r="Y1128" s="6">
        <v>0</v>
      </c>
      <c r="Z1128" s="6">
        <v>3</v>
      </c>
      <c r="AB1128" s="1">
        <v>20</v>
      </c>
      <c r="AC1128" s="1">
        <v>18</v>
      </c>
      <c r="AD1128" s="1">
        <v>0</v>
      </c>
      <c r="AE1128" s="1">
        <v>3</v>
      </c>
      <c r="AF1128" s="1">
        <v>11</v>
      </c>
      <c r="AG1128" s="1">
        <v>44</v>
      </c>
      <c r="AH1128" s="1">
        <v>2472</v>
      </c>
      <c r="AI1128" s="11">
        <f t="shared" si="34"/>
        <v>6.7726027397260271</v>
      </c>
      <c r="AJ1128" s="1">
        <v>0</v>
      </c>
      <c r="AK1128" s="1">
        <v>0</v>
      </c>
      <c r="AL1128" s="1">
        <v>0</v>
      </c>
      <c r="AM1128" s="1">
        <v>1</v>
      </c>
      <c r="AN1128" s="1">
        <v>0</v>
      </c>
      <c r="AO1128" s="1">
        <v>1</v>
      </c>
      <c r="AP1128" s="1">
        <v>0</v>
      </c>
      <c r="AQ1128" s="1">
        <v>0</v>
      </c>
      <c r="AR1128" s="1">
        <v>0</v>
      </c>
      <c r="AS1128" s="1">
        <v>0</v>
      </c>
      <c r="AT1128" s="1">
        <v>9</v>
      </c>
      <c r="AU1128" s="1">
        <v>98</v>
      </c>
      <c r="AV1128" s="1">
        <v>23272</v>
      </c>
    </row>
    <row r="1129" spans="1:48" s="1" customFormat="1" x14ac:dyDescent="0.25">
      <c r="A1129" s="1" t="str" cm="1">
        <f t="array" ref="A1129">_xlfn.IFS(AG1129&gt;=70,"70 and Older",AND(AG1129&gt;=60,AG1129&lt;70),"60-69",AND(AG1129&gt;=50,AG1129&lt;60),"50-59",AND(AG1129&gt;=40,AG1129&lt;50),"40-49",AND(AG1129&gt;=30,AG1129&lt;40),"30-39",AND(AG1129&gt;=20,AG1129&lt;30),"20-29")</f>
        <v>50-59</v>
      </c>
      <c r="B1129" s="1" t="str" cm="1">
        <f t="array" ref="B1129">_xlfn.IFS(AO1129=1,$AO$1,AP1129=1,$AP$1,AQ1129=1,$AQ$1,AR1129=1,$AR$1,AS1129=1,$AS$1)</f>
        <v>Graduation</v>
      </c>
      <c r="C1129" s="1" t="str" cm="1">
        <f t="array" ref="C1129">_xlfn.IFS(AJ1129=1,$AJ$1,AK1129=1,$AK$1,AL1129=1,$AL$1,AM1129=1,$AM$1,AN1129=1,$AN$1)</f>
        <v>Together</v>
      </c>
      <c r="D1129" s="1">
        <v>0</v>
      </c>
      <c r="E1129" s="1">
        <v>1</v>
      </c>
      <c r="F1129" s="1" t="str" cm="1">
        <f t="array" ref="F1129">_xlfn.IFS(AV1129&lt;43783,"1.Low Income",AND(AV1129&gt;=43783,AV1129&lt;=64856),"2.Mid Income",AV1129&gt;64856,"3.High Income")</f>
        <v>2.Mid Income</v>
      </c>
      <c r="G1129" s="1" t="str" cm="1">
        <f t="array" ref="G1129">_xlfn.IFS(AU1129&lt;=30,"&lt;1 month",AND(AU1129&gt;30,AU1129&lt;=60),"1-2months",AU1129&gt;60,"2months +")</f>
        <v>&lt;1 month</v>
      </c>
      <c r="H1129" s="1" t="str" cm="1">
        <f t="array" ref="H1129">_xlfn.IFS(AT1129&lt;5,"&lt;5times",AND(AT1129&gt;=5,AT1129&lt;=10),"05-10times",AND(AT1129&gt;=11,AT1129&lt;=15),"11-15times",AT1129&gt;=16,"16times or more")</f>
        <v>05-10times</v>
      </c>
      <c r="I1129" s="1" t="s">
        <v>99</v>
      </c>
      <c r="J1129" s="1" t="str">
        <f t="shared" si="35"/>
        <v>6-7 years</v>
      </c>
      <c r="K1129" s="2">
        <v>138</v>
      </c>
      <c r="L1129" s="2">
        <v>39</v>
      </c>
      <c r="M1129" s="2">
        <v>63</v>
      </c>
      <c r="N1129" s="2">
        <v>55</v>
      </c>
      <c r="O1129" s="2">
        <v>18</v>
      </c>
      <c r="P1129" s="2">
        <v>21</v>
      </c>
      <c r="Q1129" s="8">
        <v>0</v>
      </c>
      <c r="R1129" s="8">
        <v>0</v>
      </c>
      <c r="S1129" s="8">
        <v>0</v>
      </c>
      <c r="T1129" s="8">
        <v>0</v>
      </c>
      <c r="U1129" s="8">
        <v>0</v>
      </c>
      <c r="V1129" s="8">
        <v>0</v>
      </c>
      <c r="W1129" s="6">
        <v>1</v>
      </c>
      <c r="X1129" s="6">
        <v>4</v>
      </c>
      <c r="Y1129" s="6">
        <v>1</v>
      </c>
      <c r="Z1129" s="6">
        <v>7</v>
      </c>
      <c r="AB1129" s="1">
        <v>734</v>
      </c>
      <c r="AC1129" s="1">
        <v>692</v>
      </c>
      <c r="AD1129" s="1">
        <v>0</v>
      </c>
      <c r="AE1129" s="1">
        <v>3</v>
      </c>
      <c r="AF1129" s="1">
        <v>11</v>
      </c>
      <c r="AG1129" s="1">
        <v>55</v>
      </c>
      <c r="AH1129" s="1">
        <v>2471</v>
      </c>
      <c r="AI1129" s="11">
        <f t="shared" si="34"/>
        <v>6.7698630136986298</v>
      </c>
      <c r="AJ1129" s="1">
        <v>0</v>
      </c>
      <c r="AK1129" s="1">
        <v>0</v>
      </c>
      <c r="AL1129" s="1">
        <v>0</v>
      </c>
      <c r="AM1129" s="1">
        <v>1</v>
      </c>
      <c r="AN1129" s="1">
        <v>0</v>
      </c>
      <c r="AO1129" s="1">
        <v>0</v>
      </c>
      <c r="AP1129" s="1">
        <v>0</v>
      </c>
      <c r="AQ1129" s="1">
        <v>1</v>
      </c>
      <c r="AR1129" s="1">
        <v>0</v>
      </c>
      <c r="AS1129" s="1">
        <v>0</v>
      </c>
      <c r="AT1129" s="1">
        <v>6</v>
      </c>
      <c r="AU1129" s="1">
        <v>17</v>
      </c>
      <c r="AV1129" s="1">
        <v>51315</v>
      </c>
    </row>
    <row r="1130" spans="1:48" s="1" customFormat="1" x14ac:dyDescent="0.25">
      <c r="A1130" s="1" t="str" cm="1">
        <f t="array" ref="A1130">_xlfn.IFS(AG1130&gt;=70,"70 and Older",AND(AG1130&gt;=60,AG1130&lt;70),"60-69",AND(AG1130&gt;=50,AG1130&lt;60),"50-59",AND(AG1130&gt;=40,AG1130&lt;50),"40-49",AND(AG1130&gt;=30,AG1130&lt;40),"30-39",AND(AG1130&gt;=20,AG1130&lt;30),"20-29")</f>
        <v>40-49</v>
      </c>
      <c r="B1130" s="1" t="str" cm="1">
        <f t="array" ref="B1130">_xlfn.IFS(AO1130=1,$AO$1,AP1130=1,$AP$1,AQ1130=1,$AQ$1,AR1130=1,$AR$1,AS1130=1,$AS$1)</f>
        <v>Graduation</v>
      </c>
      <c r="C1130" s="1" t="str" cm="1">
        <f t="array" ref="C1130">_xlfn.IFS(AJ1130=1,$AJ$1,AK1130=1,$AK$1,AL1130=1,$AL$1,AM1130=1,$AM$1,AN1130=1,$AN$1)</f>
        <v>Together</v>
      </c>
      <c r="D1130" s="1">
        <v>0</v>
      </c>
      <c r="E1130" s="1">
        <v>1</v>
      </c>
      <c r="F1130" s="1" t="str" cm="1">
        <f t="array" ref="F1130">_xlfn.IFS(AV1130&lt;43783,"1.Low Income",AND(AV1130&gt;=43783,AV1130&lt;=64856),"2.Mid Income",AV1130&gt;64856,"3.High Income")</f>
        <v>2.Mid Income</v>
      </c>
      <c r="G1130" s="1" t="str" cm="1">
        <f t="array" ref="G1130">_xlfn.IFS(AU1130&lt;=30,"&lt;1 month",AND(AU1130&gt;30,AU1130&lt;=60),"1-2months",AU1130&gt;60,"2months +")</f>
        <v>&lt;1 month</v>
      </c>
      <c r="H1130" s="1" t="str" cm="1">
        <f t="array" ref="H1130">_xlfn.IFS(AT1130&lt;5,"&lt;5times",AND(AT1130&gt;=5,AT1130&lt;=10),"05-10times",AND(AT1130&gt;=11,AT1130&lt;=15),"11-15times",AT1130&gt;=16,"16times or more")</f>
        <v>05-10times</v>
      </c>
      <c r="I1130" s="1" t="s">
        <v>99</v>
      </c>
      <c r="J1130" s="1" t="str">
        <f t="shared" si="35"/>
        <v>6-7 years</v>
      </c>
      <c r="K1130" s="2">
        <v>121</v>
      </c>
      <c r="L1130" s="2">
        <v>62</v>
      </c>
      <c r="M1130" s="2">
        <v>90</v>
      </c>
      <c r="N1130" s="2">
        <v>68</v>
      </c>
      <c r="O1130" s="2">
        <v>20</v>
      </c>
      <c r="P1130" s="2">
        <v>125</v>
      </c>
      <c r="Q1130" s="8">
        <v>0</v>
      </c>
      <c r="R1130" s="8">
        <v>0</v>
      </c>
      <c r="S1130" s="8">
        <v>0</v>
      </c>
      <c r="T1130" s="8">
        <v>0</v>
      </c>
      <c r="U1130" s="8">
        <v>0</v>
      </c>
      <c r="V1130" s="8">
        <v>0</v>
      </c>
      <c r="W1130" s="6">
        <v>3</v>
      </c>
      <c r="X1130" s="6">
        <v>2</v>
      </c>
      <c r="Y1130" s="6">
        <v>3</v>
      </c>
      <c r="Z1130" s="6">
        <v>8</v>
      </c>
      <c r="AB1130" s="1">
        <v>440</v>
      </c>
      <c r="AC1130" s="1">
        <v>334</v>
      </c>
      <c r="AD1130" s="1">
        <v>1</v>
      </c>
      <c r="AE1130" s="1">
        <v>3</v>
      </c>
      <c r="AF1130" s="1">
        <v>11</v>
      </c>
      <c r="AG1130" s="1">
        <v>47</v>
      </c>
      <c r="AH1130" s="1">
        <v>2471</v>
      </c>
      <c r="AI1130" s="11">
        <f t="shared" si="34"/>
        <v>6.7698630136986298</v>
      </c>
      <c r="AJ1130" s="1">
        <v>0</v>
      </c>
      <c r="AK1130" s="1">
        <v>0</v>
      </c>
      <c r="AL1130" s="1">
        <v>0</v>
      </c>
      <c r="AM1130" s="1">
        <v>1</v>
      </c>
      <c r="AN1130" s="1">
        <v>0</v>
      </c>
      <c r="AO1130" s="1">
        <v>0</v>
      </c>
      <c r="AP1130" s="1">
        <v>0</v>
      </c>
      <c r="AQ1130" s="1">
        <v>1</v>
      </c>
      <c r="AR1130" s="1">
        <v>0</v>
      </c>
      <c r="AS1130" s="1">
        <v>0</v>
      </c>
      <c r="AT1130" s="1">
        <v>6</v>
      </c>
      <c r="AU1130" s="1">
        <v>19</v>
      </c>
      <c r="AV1130" s="1">
        <v>47743</v>
      </c>
    </row>
    <row r="1131" spans="1:48" s="1" customFormat="1" x14ac:dyDescent="0.25">
      <c r="A1131" s="1" t="str" cm="1">
        <f t="array" ref="A1131">_xlfn.IFS(AG1131&gt;=70,"70 and Older",AND(AG1131&gt;=60,AG1131&lt;70),"60-69",AND(AG1131&gt;=50,AG1131&lt;60),"50-59",AND(AG1131&gt;=40,AG1131&lt;50),"40-49",AND(AG1131&gt;=30,AG1131&lt;40),"30-39",AND(AG1131&gt;=20,AG1131&lt;30),"20-29")</f>
        <v>40-49</v>
      </c>
      <c r="B1131" s="1" t="str" cm="1">
        <f t="array" ref="B1131">_xlfn.IFS(AO1131=1,$AO$1,AP1131=1,$AP$1,AQ1131=1,$AQ$1,AR1131=1,$AR$1,AS1131=1,$AS$1)</f>
        <v>PhD</v>
      </c>
      <c r="C1131" s="1" t="str" cm="1">
        <f t="array" ref="C1131">_xlfn.IFS(AJ1131=1,$AJ$1,AK1131=1,$AK$1,AL1131=1,$AL$1,AM1131=1,$AM$1,AN1131=1,$AN$1)</f>
        <v>Married</v>
      </c>
      <c r="D1131" s="1">
        <v>0</v>
      </c>
      <c r="E1131" s="1">
        <v>1</v>
      </c>
      <c r="F1131" s="1" t="str" cm="1">
        <f t="array" ref="F1131">_xlfn.IFS(AV1131&lt;43783,"1.Low Income",AND(AV1131&gt;=43783,AV1131&lt;=64856),"2.Mid Income",AV1131&gt;64856,"3.High Income")</f>
        <v>1.Low Income</v>
      </c>
      <c r="G1131" s="1" t="str" cm="1">
        <f t="array" ref="G1131">_xlfn.IFS(AU1131&lt;=30,"&lt;1 month",AND(AU1131&gt;30,AU1131&lt;=60),"1-2months",AU1131&gt;60,"2months +")</f>
        <v>1-2months</v>
      </c>
      <c r="H1131" s="1" t="str" cm="1">
        <f t="array" ref="H1131">_xlfn.IFS(AT1131&lt;5,"&lt;5times",AND(AT1131&gt;=5,AT1131&lt;=10),"05-10times",AND(AT1131&gt;=11,AT1131&lt;=15),"11-15times",AT1131&gt;=16,"16times or more")</f>
        <v>05-10times</v>
      </c>
      <c r="I1131" s="1" t="s">
        <v>99</v>
      </c>
      <c r="J1131" s="1" t="str">
        <f t="shared" si="35"/>
        <v>6-7 years</v>
      </c>
      <c r="K1131" s="2">
        <v>587</v>
      </c>
      <c r="L1131" s="2">
        <v>43</v>
      </c>
      <c r="M1131" s="2">
        <v>337</v>
      </c>
      <c r="N1131" s="2">
        <v>42</v>
      </c>
      <c r="O1131" s="2">
        <v>87</v>
      </c>
      <c r="P1131" s="2">
        <v>54</v>
      </c>
      <c r="Q1131" s="8">
        <v>0</v>
      </c>
      <c r="R1131" s="8">
        <v>0</v>
      </c>
      <c r="S1131" s="8">
        <v>0</v>
      </c>
      <c r="T1131" s="8">
        <v>0</v>
      </c>
      <c r="U1131" s="8">
        <v>0</v>
      </c>
      <c r="V1131" s="8">
        <v>0</v>
      </c>
      <c r="W1131" s="6">
        <v>3</v>
      </c>
      <c r="X1131" s="6">
        <v>11</v>
      </c>
      <c r="Y1131" s="6">
        <v>6</v>
      </c>
      <c r="Z1131" s="6">
        <v>9</v>
      </c>
      <c r="AB1131" s="1">
        <v>382</v>
      </c>
      <c r="AC1131" s="1">
        <v>359</v>
      </c>
      <c r="AD1131" s="1">
        <v>0</v>
      </c>
      <c r="AE1131" s="1">
        <v>3</v>
      </c>
      <c r="AF1131" s="1">
        <v>11</v>
      </c>
      <c r="AG1131" s="1">
        <v>46</v>
      </c>
      <c r="AH1131" s="1">
        <v>2471</v>
      </c>
      <c r="AI1131" s="11">
        <f t="shared" si="34"/>
        <v>6.7698630136986298</v>
      </c>
      <c r="AJ1131" s="1">
        <v>0</v>
      </c>
      <c r="AK1131" s="1">
        <v>1</v>
      </c>
      <c r="AL1131" s="1">
        <v>0</v>
      </c>
      <c r="AM1131" s="1">
        <v>0</v>
      </c>
      <c r="AN1131" s="1">
        <v>0</v>
      </c>
      <c r="AO1131" s="1">
        <v>0</v>
      </c>
      <c r="AP1131" s="1">
        <v>0</v>
      </c>
      <c r="AQ1131" s="1">
        <v>0</v>
      </c>
      <c r="AR1131" s="1">
        <v>0</v>
      </c>
      <c r="AS1131" s="1">
        <v>1</v>
      </c>
      <c r="AT1131" s="1">
        <v>7</v>
      </c>
      <c r="AU1131" s="1">
        <v>34</v>
      </c>
      <c r="AV1131" s="1">
        <v>39146</v>
      </c>
    </row>
    <row r="1132" spans="1:48" s="1" customFormat="1" x14ac:dyDescent="0.25">
      <c r="A1132" s="1" t="str" cm="1">
        <f t="array" ref="A1132">_xlfn.IFS(AG1132&gt;=70,"70 and Older",AND(AG1132&gt;=60,AG1132&lt;70),"60-69",AND(AG1132&gt;=50,AG1132&lt;60),"50-59",AND(AG1132&gt;=40,AG1132&lt;50),"40-49",AND(AG1132&gt;=30,AG1132&lt;40),"30-39",AND(AG1132&gt;=20,AG1132&lt;30),"20-29")</f>
        <v>40-49</v>
      </c>
      <c r="B1132" s="1" t="str" cm="1">
        <f t="array" ref="B1132">_xlfn.IFS(AO1132=1,$AO$1,AP1132=1,$AP$1,AQ1132=1,$AQ$1,AR1132=1,$AR$1,AS1132=1,$AS$1)</f>
        <v>Graduation</v>
      </c>
      <c r="C1132" s="1" t="str" cm="1">
        <f t="array" ref="C1132">_xlfn.IFS(AJ1132=1,$AJ$1,AK1132=1,$AK$1,AL1132=1,$AL$1,AM1132=1,$AM$1,AN1132=1,$AN$1)</f>
        <v>Single</v>
      </c>
      <c r="D1132" s="1">
        <v>0</v>
      </c>
      <c r="E1132" s="1">
        <v>0</v>
      </c>
      <c r="F1132" s="1" t="str" cm="1">
        <f t="array" ref="F1132">_xlfn.IFS(AV1132&lt;43783,"1.Low Income",AND(AV1132&gt;=43783,AV1132&lt;=64856),"2.Mid Income",AV1132&gt;64856,"3.High Income")</f>
        <v>1.Low Income</v>
      </c>
      <c r="G1132" s="1" t="str" cm="1">
        <f t="array" ref="G1132">_xlfn.IFS(AU1132&lt;=30,"&lt;1 month",AND(AU1132&gt;30,AU1132&lt;=60),"1-2months",AU1132&gt;60,"2months +")</f>
        <v>2months +</v>
      </c>
      <c r="H1132" s="1" t="str" cm="1">
        <f t="array" ref="H1132">_xlfn.IFS(AT1132&lt;5,"&lt;5times",AND(AT1132&gt;=5,AT1132&lt;=10),"05-10times",AND(AT1132&gt;=11,AT1132&lt;=15),"11-15times",AT1132&gt;=16,"16times or more")</f>
        <v>05-10times</v>
      </c>
      <c r="I1132" s="1" t="s">
        <v>99</v>
      </c>
      <c r="J1132" s="1" t="str">
        <f t="shared" si="35"/>
        <v>6-7 years</v>
      </c>
      <c r="K1132" s="2">
        <v>30</v>
      </c>
      <c r="L1132" s="2">
        <v>3</v>
      </c>
      <c r="M1132" s="2">
        <v>47</v>
      </c>
      <c r="N1132" s="2">
        <v>19</v>
      </c>
      <c r="O1132" s="2">
        <v>21</v>
      </c>
      <c r="P1132" s="2">
        <v>42</v>
      </c>
      <c r="Q1132" s="8">
        <v>0</v>
      </c>
      <c r="R1132" s="8">
        <v>0</v>
      </c>
      <c r="S1132" s="8">
        <v>0</v>
      </c>
      <c r="T1132" s="8">
        <v>0</v>
      </c>
      <c r="U1132" s="8">
        <v>0</v>
      </c>
      <c r="V1132" s="8">
        <v>0</v>
      </c>
      <c r="W1132" s="6">
        <v>1</v>
      </c>
      <c r="X1132" s="6">
        <v>3</v>
      </c>
      <c r="Y1132" s="6">
        <v>2</v>
      </c>
      <c r="Z1132" s="6">
        <v>2</v>
      </c>
      <c r="AB1132" s="1">
        <v>68</v>
      </c>
      <c r="AC1132" s="1">
        <v>42</v>
      </c>
      <c r="AD1132" s="1">
        <v>1</v>
      </c>
      <c r="AE1132" s="1">
        <v>3</v>
      </c>
      <c r="AF1132" s="1">
        <v>11</v>
      </c>
      <c r="AG1132" s="1">
        <v>42</v>
      </c>
      <c r="AH1132" s="1">
        <v>2471</v>
      </c>
      <c r="AI1132" s="11">
        <f t="shared" si="34"/>
        <v>6.7698630136986298</v>
      </c>
      <c r="AJ1132" s="1">
        <v>0</v>
      </c>
      <c r="AK1132" s="1">
        <v>0</v>
      </c>
      <c r="AL1132" s="1">
        <v>1</v>
      </c>
      <c r="AM1132" s="1">
        <v>0</v>
      </c>
      <c r="AN1132" s="1">
        <v>0</v>
      </c>
      <c r="AO1132" s="1">
        <v>0</v>
      </c>
      <c r="AP1132" s="1">
        <v>0</v>
      </c>
      <c r="AQ1132" s="1">
        <v>1</v>
      </c>
      <c r="AR1132" s="1">
        <v>0</v>
      </c>
      <c r="AS1132" s="1">
        <v>0</v>
      </c>
      <c r="AT1132" s="1">
        <v>9</v>
      </c>
      <c r="AU1132" s="1">
        <v>87</v>
      </c>
      <c r="AV1132" s="1">
        <v>25930</v>
      </c>
    </row>
    <row r="1133" spans="1:48" s="1" customFormat="1" x14ac:dyDescent="0.25">
      <c r="A1133" s="1" t="str" cm="1">
        <f t="array" ref="A1133">_xlfn.IFS(AG1133&gt;=70,"70 and Older",AND(AG1133&gt;=60,AG1133&lt;70),"60-69",AND(AG1133&gt;=50,AG1133&lt;60),"50-59",AND(AG1133&gt;=40,AG1133&lt;50),"40-49",AND(AG1133&gt;=30,AG1133&lt;40),"30-39",AND(AG1133&gt;=20,AG1133&lt;30),"20-29")</f>
        <v>50-59</v>
      </c>
      <c r="B1133" s="1" t="str" cm="1">
        <f t="array" ref="B1133">_xlfn.IFS(AO1133=1,$AO$1,AP1133=1,$AP$1,AQ1133=1,$AQ$1,AR1133=1,$AR$1,AS1133=1,$AS$1)</f>
        <v>Graduation</v>
      </c>
      <c r="C1133" s="1" t="str" cm="1">
        <f t="array" ref="C1133">_xlfn.IFS(AJ1133=1,$AJ$1,AK1133=1,$AK$1,AL1133=1,$AL$1,AM1133=1,$AM$1,AN1133=1,$AN$1)</f>
        <v>Married</v>
      </c>
      <c r="D1133" s="1">
        <v>1</v>
      </c>
      <c r="E1133" s="1">
        <v>1</v>
      </c>
      <c r="F1133" s="1" t="str" cm="1">
        <f t="array" ref="F1133">_xlfn.IFS(AV1133&lt;43783,"1.Low Income",AND(AV1133&gt;=43783,AV1133&lt;=64856),"2.Mid Income",AV1133&gt;64856,"3.High Income")</f>
        <v>2.Mid Income</v>
      </c>
      <c r="G1133" s="1" t="str" cm="1">
        <f t="array" ref="G1133">_xlfn.IFS(AU1133&lt;=30,"&lt;1 month",AND(AU1133&gt;30,AU1133&lt;=60),"1-2months",AU1133&gt;60,"2months +")</f>
        <v>&lt;1 month</v>
      </c>
      <c r="H1133" s="1" t="str" cm="1">
        <f t="array" ref="H1133">_xlfn.IFS(AT1133&lt;5,"&lt;5times",AND(AT1133&gt;=5,AT1133&lt;=10),"05-10times",AND(AT1133&gt;=11,AT1133&lt;=15),"11-15times",AT1133&gt;=16,"16times or more")</f>
        <v>05-10times</v>
      </c>
      <c r="I1133" s="1" t="s">
        <v>99</v>
      </c>
      <c r="J1133" s="1" t="str">
        <f t="shared" si="35"/>
        <v>6-7 years</v>
      </c>
      <c r="K1133" s="2">
        <v>9</v>
      </c>
      <c r="L1133" s="2">
        <v>0</v>
      </c>
      <c r="M1133" s="2">
        <v>3</v>
      </c>
      <c r="N1133" s="2">
        <v>0</v>
      </c>
      <c r="O1133" s="2">
        <v>0</v>
      </c>
      <c r="P1133" s="2">
        <v>1</v>
      </c>
      <c r="Q1133" s="8">
        <v>0</v>
      </c>
      <c r="R1133" s="8">
        <v>0</v>
      </c>
      <c r="S1133" s="8">
        <v>0</v>
      </c>
      <c r="T1133" s="8">
        <v>0</v>
      </c>
      <c r="U1133" s="8">
        <v>0</v>
      </c>
      <c r="V1133" s="8">
        <v>0</v>
      </c>
      <c r="W1133" s="6">
        <v>1</v>
      </c>
      <c r="X1133" s="6">
        <v>0</v>
      </c>
      <c r="Y1133" s="6">
        <v>0</v>
      </c>
      <c r="Z1133" s="6">
        <v>3</v>
      </c>
      <c r="AB1133" s="1">
        <v>50</v>
      </c>
      <c r="AC1133" s="1">
        <v>40</v>
      </c>
      <c r="AD1133" s="1">
        <v>0</v>
      </c>
      <c r="AE1133" s="1">
        <v>3</v>
      </c>
      <c r="AF1133" s="1">
        <v>11</v>
      </c>
      <c r="AG1133" s="1">
        <v>55</v>
      </c>
      <c r="AH1133" s="1">
        <v>2470</v>
      </c>
      <c r="AI1133" s="11">
        <f t="shared" si="34"/>
        <v>6.7671232876712333</v>
      </c>
      <c r="AJ1133" s="1">
        <v>0</v>
      </c>
      <c r="AK1133" s="1">
        <v>1</v>
      </c>
      <c r="AL1133" s="1">
        <v>0</v>
      </c>
      <c r="AM1133" s="1">
        <v>0</v>
      </c>
      <c r="AN1133" s="1">
        <v>0</v>
      </c>
      <c r="AO1133" s="1">
        <v>0</v>
      </c>
      <c r="AP1133" s="1">
        <v>0</v>
      </c>
      <c r="AQ1133" s="1">
        <v>1</v>
      </c>
      <c r="AR1133" s="1">
        <v>0</v>
      </c>
      <c r="AS1133" s="1">
        <v>0</v>
      </c>
      <c r="AT1133" s="1">
        <v>6</v>
      </c>
      <c r="AU1133" s="1">
        <v>0</v>
      </c>
      <c r="AV1133" s="1">
        <v>47025</v>
      </c>
    </row>
    <row r="1134" spans="1:48" s="1" customFormat="1" x14ac:dyDescent="0.25">
      <c r="A1134" s="1" t="str" cm="1">
        <f t="array" ref="A1134">_xlfn.IFS(AG1134&gt;=70,"70 and Older",AND(AG1134&gt;=60,AG1134&lt;70),"60-69",AND(AG1134&gt;=50,AG1134&lt;60),"50-59",AND(AG1134&gt;=40,AG1134&lt;50),"40-49",AND(AG1134&gt;=30,AG1134&lt;40),"30-39",AND(AG1134&gt;=20,AG1134&lt;30),"20-29")</f>
        <v>40-49</v>
      </c>
      <c r="B1134" s="1" t="str" cm="1">
        <f t="array" ref="B1134">_xlfn.IFS(AO1134=1,$AO$1,AP1134=1,$AP$1,AQ1134=1,$AQ$1,AR1134=1,$AR$1,AS1134=1,$AS$1)</f>
        <v>PhD</v>
      </c>
      <c r="C1134" s="1" t="str" cm="1">
        <f t="array" ref="C1134">_xlfn.IFS(AJ1134=1,$AJ$1,AK1134=1,$AK$1,AL1134=1,$AL$1,AM1134=1,$AM$1,AN1134=1,$AN$1)</f>
        <v>Married</v>
      </c>
      <c r="D1134" s="1">
        <v>1</v>
      </c>
      <c r="E1134" s="1">
        <v>1</v>
      </c>
      <c r="F1134" s="1" t="str" cm="1">
        <f t="array" ref="F1134">_xlfn.IFS(AV1134&lt;43783,"1.Low Income",AND(AV1134&gt;=43783,AV1134&lt;=64856),"2.Mid Income",AV1134&gt;64856,"3.High Income")</f>
        <v>2.Mid Income</v>
      </c>
      <c r="G1134" s="1" t="str" cm="1">
        <f t="array" ref="G1134">_xlfn.IFS(AU1134&lt;=30,"&lt;1 month",AND(AU1134&gt;30,AU1134&lt;=60),"1-2months",AU1134&gt;60,"2months +")</f>
        <v>1-2months</v>
      </c>
      <c r="H1134" s="1" t="str" cm="1">
        <f t="array" ref="H1134">_xlfn.IFS(AT1134&lt;5,"&lt;5times",AND(AT1134&gt;=5,AT1134&lt;=10),"05-10times",AND(AT1134&gt;=11,AT1134&lt;=15),"11-15times",AT1134&gt;=16,"16times or more")</f>
        <v>05-10times</v>
      </c>
      <c r="I1134" s="1" t="s">
        <v>99</v>
      </c>
      <c r="J1134" s="1" t="str">
        <f t="shared" si="35"/>
        <v>6-7 years</v>
      </c>
      <c r="K1134" s="2">
        <v>31</v>
      </c>
      <c r="L1134" s="2">
        <v>1</v>
      </c>
      <c r="M1134" s="2">
        <v>13</v>
      </c>
      <c r="N1134" s="2">
        <v>7</v>
      </c>
      <c r="O1134" s="2">
        <v>2</v>
      </c>
      <c r="P1134" s="2">
        <v>9</v>
      </c>
      <c r="Q1134" s="8">
        <v>0</v>
      </c>
      <c r="R1134" s="8">
        <v>0</v>
      </c>
      <c r="S1134" s="8">
        <v>0</v>
      </c>
      <c r="T1134" s="8">
        <v>0</v>
      </c>
      <c r="U1134" s="8">
        <v>0</v>
      </c>
      <c r="V1134" s="8">
        <v>0</v>
      </c>
      <c r="W1134" s="6">
        <v>4</v>
      </c>
      <c r="X1134" s="6">
        <v>2</v>
      </c>
      <c r="Y1134" s="6">
        <v>1</v>
      </c>
      <c r="Z1134" s="6">
        <v>4</v>
      </c>
      <c r="AB1134" s="1">
        <v>117</v>
      </c>
      <c r="AC1134" s="1">
        <v>112</v>
      </c>
      <c r="AD1134" s="1">
        <v>0</v>
      </c>
      <c r="AE1134" s="1">
        <v>3</v>
      </c>
      <c r="AF1134" s="1">
        <v>11</v>
      </c>
      <c r="AG1134" s="1">
        <v>49</v>
      </c>
      <c r="AH1134" s="1">
        <v>2470</v>
      </c>
      <c r="AI1134" s="11">
        <f t="shared" si="34"/>
        <v>6.7671232876712333</v>
      </c>
      <c r="AJ1134" s="1">
        <v>0</v>
      </c>
      <c r="AK1134" s="1">
        <v>1</v>
      </c>
      <c r="AL1134" s="1">
        <v>0</v>
      </c>
      <c r="AM1134" s="1">
        <v>0</v>
      </c>
      <c r="AN1134" s="1">
        <v>0</v>
      </c>
      <c r="AO1134" s="1">
        <v>0</v>
      </c>
      <c r="AP1134" s="1">
        <v>0</v>
      </c>
      <c r="AQ1134" s="1">
        <v>0</v>
      </c>
      <c r="AR1134" s="1">
        <v>0</v>
      </c>
      <c r="AS1134" s="1">
        <v>1</v>
      </c>
      <c r="AT1134" s="1">
        <v>7</v>
      </c>
      <c r="AU1134" s="1">
        <v>52</v>
      </c>
      <c r="AV1134" s="1">
        <v>44421</v>
      </c>
    </row>
    <row r="1135" spans="1:48" s="1" customFormat="1" x14ac:dyDescent="0.25">
      <c r="A1135" s="1" t="str" cm="1">
        <f t="array" ref="A1135">_xlfn.IFS(AG1135&gt;=70,"70 and Older",AND(AG1135&gt;=60,AG1135&lt;70),"60-69",AND(AG1135&gt;=50,AG1135&lt;60),"50-59",AND(AG1135&gt;=40,AG1135&lt;50),"40-49",AND(AG1135&gt;=30,AG1135&lt;40),"30-39",AND(AG1135&gt;=20,AG1135&lt;30),"20-29")</f>
        <v>60-69</v>
      </c>
      <c r="B1135" s="1" t="str" cm="1">
        <f t="array" ref="B1135">_xlfn.IFS(AO1135=1,$AO$1,AP1135=1,$AP$1,AQ1135=1,$AQ$1,AR1135=1,$AR$1,AS1135=1,$AS$1)</f>
        <v>Graduation</v>
      </c>
      <c r="C1135" s="1" t="str" cm="1">
        <f t="array" ref="C1135">_xlfn.IFS(AJ1135=1,$AJ$1,AK1135=1,$AK$1,AL1135=1,$AL$1,AM1135=1,$AM$1,AN1135=1,$AN$1)</f>
        <v>Together</v>
      </c>
      <c r="D1135" s="1">
        <v>0</v>
      </c>
      <c r="E1135" s="1">
        <v>0</v>
      </c>
      <c r="F1135" s="1" t="str" cm="1">
        <f t="array" ref="F1135">_xlfn.IFS(AV1135&lt;43783,"1.Low Income",AND(AV1135&gt;=43783,AV1135&lt;=64856),"2.Mid Income",AV1135&gt;64856,"3.High Income")</f>
        <v>2.Mid Income</v>
      </c>
      <c r="G1135" s="1" t="str" cm="1">
        <f t="array" ref="G1135">_xlfn.IFS(AU1135&lt;=30,"&lt;1 month",AND(AU1135&gt;30,AU1135&lt;=60),"1-2months",AU1135&gt;60,"2months +")</f>
        <v>&lt;1 month</v>
      </c>
      <c r="H1135" s="1" t="str" cm="1">
        <f t="array" ref="H1135">_xlfn.IFS(AT1135&lt;5,"&lt;5times",AND(AT1135&gt;=5,AT1135&lt;=10),"05-10times",AND(AT1135&gt;=11,AT1135&lt;=15),"11-15times",AT1135&gt;=16,"16times or more")</f>
        <v>05-10times</v>
      </c>
      <c r="I1135" s="1" t="s">
        <v>99</v>
      </c>
      <c r="J1135" s="1" t="str">
        <f t="shared" si="35"/>
        <v>6-7 years</v>
      </c>
      <c r="K1135" s="2">
        <v>303</v>
      </c>
      <c r="L1135" s="2">
        <v>23</v>
      </c>
      <c r="M1135" s="2">
        <v>751</v>
      </c>
      <c r="N1135" s="2">
        <v>82</v>
      </c>
      <c r="O1135" s="2">
        <v>26</v>
      </c>
      <c r="P1135" s="2">
        <v>191</v>
      </c>
      <c r="Q1135" s="8">
        <v>0</v>
      </c>
      <c r="R1135" s="8">
        <v>0</v>
      </c>
      <c r="S1135" s="8">
        <v>0</v>
      </c>
      <c r="T1135" s="8">
        <v>0</v>
      </c>
      <c r="U1135" s="8">
        <v>0</v>
      </c>
      <c r="V1135" s="8">
        <v>1</v>
      </c>
      <c r="W1135" s="6">
        <v>1</v>
      </c>
      <c r="X1135" s="6">
        <v>6</v>
      </c>
      <c r="Y1135" s="6">
        <v>5</v>
      </c>
      <c r="Z1135" s="6">
        <v>13</v>
      </c>
      <c r="AB1135" s="1">
        <v>702</v>
      </c>
      <c r="AC1135" s="1">
        <v>627</v>
      </c>
      <c r="AD1135" s="1">
        <v>0</v>
      </c>
      <c r="AE1135" s="1">
        <v>3</v>
      </c>
      <c r="AF1135" s="1">
        <v>11</v>
      </c>
      <c r="AG1135" s="1">
        <v>61</v>
      </c>
      <c r="AH1135" s="1">
        <v>2469</v>
      </c>
      <c r="AI1135" s="11">
        <f t="shared" si="34"/>
        <v>6.7643835616438359</v>
      </c>
      <c r="AJ1135" s="1">
        <v>0</v>
      </c>
      <c r="AK1135" s="1">
        <v>0</v>
      </c>
      <c r="AL1135" s="1">
        <v>0</v>
      </c>
      <c r="AM1135" s="1">
        <v>1</v>
      </c>
      <c r="AN1135" s="1">
        <v>0</v>
      </c>
      <c r="AO1135" s="1">
        <v>0</v>
      </c>
      <c r="AP1135" s="1">
        <v>0</v>
      </c>
      <c r="AQ1135" s="1">
        <v>1</v>
      </c>
      <c r="AR1135" s="1">
        <v>0</v>
      </c>
      <c r="AS1135" s="1">
        <v>0</v>
      </c>
      <c r="AT1135" s="1">
        <v>6</v>
      </c>
      <c r="AU1135" s="1">
        <v>23</v>
      </c>
      <c r="AV1135" s="1">
        <v>46344</v>
      </c>
    </row>
    <row r="1136" spans="1:48" s="1" customFormat="1" x14ac:dyDescent="0.25">
      <c r="A1136" s="1" t="str" cm="1">
        <f t="array" ref="A1136">_xlfn.IFS(AG1136&gt;=70,"70 and Older",AND(AG1136&gt;=60,AG1136&lt;70),"60-69",AND(AG1136&gt;=50,AG1136&lt;60),"50-59",AND(AG1136&gt;=40,AG1136&lt;50),"40-49",AND(AG1136&gt;=30,AG1136&lt;40),"30-39",AND(AG1136&gt;=20,AG1136&lt;30),"20-29")</f>
        <v>60-69</v>
      </c>
      <c r="B1136" s="1" t="str" cm="1">
        <f t="array" ref="B1136">_xlfn.IFS(AO1136=1,$AO$1,AP1136=1,$AP$1,AQ1136=1,$AQ$1,AR1136=1,$AR$1,AS1136=1,$AS$1)</f>
        <v>Graduation</v>
      </c>
      <c r="C1136" s="1" t="str" cm="1">
        <f t="array" ref="C1136">_xlfn.IFS(AJ1136=1,$AJ$1,AK1136=1,$AK$1,AL1136=1,$AL$1,AM1136=1,$AM$1,AN1136=1,$AN$1)</f>
        <v>Together</v>
      </c>
      <c r="D1136" s="1">
        <v>1</v>
      </c>
      <c r="E1136" s="1">
        <v>0</v>
      </c>
      <c r="F1136" s="1" t="str" cm="1">
        <f t="array" ref="F1136">_xlfn.IFS(AV1136&lt;43783,"1.Low Income",AND(AV1136&gt;=43783,AV1136&lt;=64856),"2.Mid Income",AV1136&gt;64856,"3.High Income")</f>
        <v>1.Low Income</v>
      </c>
      <c r="G1136" s="1" t="str" cm="1">
        <f t="array" ref="G1136">_xlfn.IFS(AU1136&lt;=30,"&lt;1 month",AND(AU1136&gt;30,AU1136&lt;=60),"1-2months",AU1136&gt;60,"2months +")</f>
        <v>1-2months</v>
      </c>
      <c r="H1136" s="1" t="str" cm="1">
        <f t="array" ref="H1136">_xlfn.IFS(AT1136&lt;5,"&lt;5times",AND(AT1136&gt;=5,AT1136&lt;=10),"05-10times",AND(AT1136&gt;=11,AT1136&lt;=15),"11-15times",AT1136&gt;=16,"16times or more")</f>
        <v>05-10times</v>
      </c>
      <c r="I1136" s="1" t="s">
        <v>99</v>
      </c>
      <c r="J1136" s="1" t="str">
        <f t="shared" si="35"/>
        <v>6-7 years</v>
      </c>
      <c r="K1136" s="2">
        <v>1045</v>
      </c>
      <c r="L1136" s="2">
        <v>61</v>
      </c>
      <c r="M1136" s="2">
        <v>338</v>
      </c>
      <c r="N1136" s="2">
        <v>60</v>
      </c>
      <c r="O1136" s="2">
        <v>46</v>
      </c>
      <c r="P1136" s="2">
        <v>46</v>
      </c>
      <c r="Q1136" s="8">
        <v>0</v>
      </c>
      <c r="R1136" s="8">
        <v>0</v>
      </c>
      <c r="S1136" s="8">
        <v>0</v>
      </c>
      <c r="T1136" s="8">
        <v>0</v>
      </c>
      <c r="U1136" s="8">
        <v>0</v>
      </c>
      <c r="V1136" s="8">
        <v>0</v>
      </c>
      <c r="W1136" s="6">
        <v>3</v>
      </c>
      <c r="X1136" s="6">
        <v>5</v>
      </c>
      <c r="Y1136" s="6">
        <v>5</v>
      </c>
      <c r="Z1136" s="6">
        <v>13</v>
      </c>
      <c r="AB1136" s="1">
        <v>702</v>
      </c>
      <c r="AC1136" s="1">
        <v>627</v>
      </c>
      <c r="AD1136" s="1">
        <v>0</v>
      </c>
      <c r="AE1136" s="1">
        <v>3</v>
      </c>
      <c r="AF1136" s="1">
        <v>11</v>
      </c>
      <c r="AG1136" s="1">
        <v>61</v>
      </c>
      <c r="AH1136" s="1">
        <v>2469</v>
      </c>
      <c r="AI1136" s="11">
        <f t="shared" si="34"/>
        <v>6.7643835616438359</v>
      </c>
      <c r="AJ1136" s="1">
        <v>0</v>
      </c>
      <c r="AK1136" s="1">
        <v>0</v>
      </c>
      <c r="AL1136" s="1">
        <v>0</v>
      </c>
      <c r="AM1136" s="1">
        <v>1</v>
      </c>
      <c r="AN1136" s="1">
        <v>0</v>
      </c>
      <c r="AO1136" s="1">
        <v>0</v>
      </c>
      <c r="AP1136" s="1">
        <v>0</v>
      </c>
      <c r="AQ1136" s="1">
        <v>1</v>
      </c>
      <c r="AR1136" s="1">
        <v>0</v>
      </c>
      <c r="AS1136" s="1">
        <v>0</v>
      </c>
      <c r="AT1136" s="1">
        <v>8</v>
      </c>
      <c r="AU1136" s="1">
        <v>38</v>
      </c>
      <c r="AV1136" s="1">
        <v>30523</v>
      </c>
    </row>
    <row r="1137" spans="1:48" s="1" customFormat="1" x14ac:dyDescent="0.25">
      <c r="A1137" s="1" t="str" cm="1">
        <f t="array" ref="A1137">_xlfn.IFS(AG1137&gt;=70,"70 and Older",AND(AG1137&gt;=60,AG1137&lt;70),"60-69",AND(AG1137&gt;=50,AG1137&lt;60),"50-59",AND(AG1137&gt;=40,AG1137&lt;50),"40-49",AND(AG1137&gt;=30,AG1137&lt;40),"30-39",AND(AG1137&gt;=20,AG1137&lt;30),"20-29")</f>
        <v>70 and Older</v>
      </c>
      <c r="B1137" s="1" t="str" cm="1">
        <f t="array" ref="B1137">_xlfn.IFS(AO1137=1,$AO$1,AP1137=1,$AP$1,AQ1137=1,$AQ$1,AR1137=1,$AR$1,AS1137=1,$AS$1)</f>
        <v>Graduation</v>
      </c>
      <c r="C1137" s="1" t="str" cm="1">
        <f t="array" ref="C1137">_xlfn.IFS(AJ1137=1,$AJ$1,AK1137=1,$AK$1,AL1137=1,$AL$1,AM1137=1,$AM$1,AN1137=1,$AN$1)</f>
        <v>Together</v>
      </c>
      <c r="D1137" s="1">
        <v>0</v>
      </c>
      <c r="E1137" s="1">
        <v>1</v>
      </c>
      <c r="F1137" s="1" t="str" cm="1">
        <f t="array" ref="F1137">_xlfn.IFS(AV1137&lt;43783,"1.Low Income",AND(AV1137&gt;=43783,AV1137&lt;=64856),"2.Mid Income",AV1137&gt;64856,"3.High Income")</f>
        <v>2.Mid Income</v>
      </c>
      <c r="G1137" s="1" t="str" cm="1">
        <f t="array" ref="G1137">_xlfn.IFS(AU1137&lt;=30,"&lt;1 month",AND(AU1137&gt;30,AU1137&lt;=60),"1-2months",AU1137&gt;60,"2months +")</f>
        <v>&lt;1 month</v>
      </c>
      <c r="H1137" s="1" t="str" cm="1">
        <f t="array" ref="H1137">_xlfn.IFS(AT1137&lt;5,"&lt;5times",AND(AT1137&gt;=5,AT1137&lt;=10),"05-10times",AND(AT1137&gt;=11,AT1137&lt;=15),"11-15times",AT1137&gt;=16,"16times or more")</f>
        <v>05-10times</v>
      </c>
      <c r="I1137" s="1" t="s">
        <v>99</v>
      </c>
      <c r="J1137" s="1" t="str">
        <f t="shared" si="35"/>
        <v>6-7 years</v>
      </c>
      <c r="K1137" s="2">
        <v>158</v>
      </c>
      <c r="L1137" s="2">
        <v>35</v>
      </c>
      <c r="M1137" s="2">
        <v>179</v>
      </c>
      <c r="N1137" s="2">
        <v>0</v>
      </c>
      <c r="O1137" s="2">
        <v>0</v>
      </c>
      <c r="P1137" s="2">
        <v>125</v>
      </c>
      <c r="Q1137" s="8">
        <v>0</v>
      </c>
      <c r="R1137" s="8">
        <v>0</v>
      </c>
      <c r="S1137" s="8">
        <v>1</v>
      </c>
      <c r="T1137" s="8">
        <v>0</v>
      </c>
      <c r="U1137" s="8">
        <v>0</v>
      </c>
      <c r="V1137" s="8">
        <v>1</v>
      </c>
      <c r="W1137" s="6">
        <v>2</v>
      </c>
      <c r="X1137" s="6">
        <v>7</v>
      </c>
      <c r="Y1137" s="6">
        <v>2</v>
      </c>
      <c r="Z1137" s="6">
        <v>8</v>
      </c>
      <c r="AB1137" s="1">
        <v>1685</v>
      </c>
      <c r="AC1137" s="1">
        <v>1636</v>
      </c>
      <c r="AD1137" s="1">
        <v>0</v>
      </c>
      <c r="AE1137" s="1">
        <v>3</v>
      </c>
      <c r="AF1137" s="1">
        <v>11</v>
      </c>
      <c r="AG1137" s="1">
        <v>73</v>
      </c>
      <c r="AH1137" s="1">
        <v>2468</v>
      </c>
      <c r="AI1137" s="11">
        <f t="shared" si="34"/>
        <v>6.7616438356164386</v>
      </c>
      <c r="AJ1137" s="1">
        <v>0</v>
      </c>
      <c r="AK1137" s="1">
        <v>0</v>
      </c>
      <c r="AL1137" s="1">
        <v>0</v>
      </c>
      <c r="AM1137" s="1">
        <v>1</v>
      </c>
      <c r="AN1137" s="1">
        <v>0</v>
      </c>
      <c r="AO1137" s="1">
        <v>0</v>
      </c>
      <c r="AP1137" s="1">
        <v>0</v>
      </c>
      <c r="AQ1137" s="1">
        <v>1</v>
      </c>
      <c r="AR1137" s="1">
        <v>0</v>
      </c>
      <c r="AS1137" s="1">
        <v>0</v>
      </c>
      <c r="AT1137" s="1">
        <v>7</v>
      </c>
      <c r="AU1137" s="1">
        <v>4</v>
      </c>
      <c r="AV1137" s="1">
        <v>43974</v>
      </c>
    </row>
    <row r="1138" spans="1:48" s="1" customFormat="1" x14ac:dyDescent="0.25">
      <c r="A1138" s="1" t="str" cm="1">
        <f t="array" ref="A1138">_xlfn.IFS(AG1138&gt;=70,"70 and Older",AND(AG1138&gt;=60,AG1138&lt;70),"60-69",AND(AG1138&gt;=50,AG1138&lt;60),"50-59",AND(AG1138&gt;=40,AG1138&lt;50),"40-49",AND(AG1138&gt;=30,AG1138&lt;40),"30-39",AND(AG1138&gt;=20,AG1138&lt;30),"20-29")</f>
        <v>50-59</v>
      </c>
      <c r="B1138" s="1" t="str" cm="1">
        <f t="array" ref="B1138">_xlfn.IFS(AO1138=1,$AO$1,AP1138=1,$AP$1,AQ1138=1,$AQ$1,AR1138=1,$AR$1,AS1138=1,$AS$1)</f>
        <v>Graduation</v>
      </c>
      <c r="C1138" s="1" t="str" cm="1">
        <f t="array" ref="C1138">_xlfn.IFS(AJ1138=1,$AJ$1,AK1138=1,$AK$1,AL1138=1,$AL$1,AM1138=1,$AM$1,AN1138=1,$AN$1)</f>
        <v>Single</v>
      </c>
      <c r="D1138" s="1">
        <v>1</v>
      </c>
      <c r="E1138" s="1">
        <v>1</v>
      </c>
      <c r="F1138" s="1" t="str" cm="1">
        <f t="array" ref="F1138">_xlfn.IFS(AV1138&lt;43783,"1.Low Income",AND(AV1138&gt;=43783,AV1138&lt;=64856),"2.Mid Income",AV1138&gt;64856,"3.High Income")</f>
        <v>1.Low Income</v>
      </c>
      <c r="G1138" s="1" t="str" cm="1">
        <f t="array" ref="G1138">_xlfn.IFS(AU1138&lt;=30,"&lt;1 month",AND(AU1138&gt;30,AU1138&lt;=60),"1-2months",AU1138&gt;60,"2months +")</f>
        <v>&lt;1 month</v>
      </c>
      <c r="H1138" s="1" t="str" cm="1">
        <f t="array" ref="H1138">_xlfn.IFS(AT1138&lt;5,"&lt;5times",AND(AT1138&gt;=5,AT1138&lt;=10),"05-10times",AND(AT1138&gt;=11,AT1138&lt;=15),"11-15times",AT1138&gt;=16,"16times or more")</f>
        <v>05-10times</v>
      </c>
      <c r="I1138" s="1" t="s">
        <v>99</v>
      </c>
      <c r="J1138" s="1" t="str">
        <f t="shared" si="35"/>
        <v>6-7 years</v>
      </c>
      <c r="K1138" s="2">
        <v>368</v>
      </c>
      <c r="L1138" s="2">
        <v>24</v>
      </c>
      <c r="M1138" s="2">
        <v>68</v>
      </c>
      <c r="N1138" s="2">
        <v>38</v>
      </c>
      <c r="O1138" s="2">
        <v>0</v>
      </c>
      <c r="P1138" s="2">
        <v>88</v>
      </c>
      <c r="Q1138" s="8">
        <v>0</v>
      </c>
      <c r="R1138" s="8">
        <v>0</v>
      </c>
      <c r="S1138" s="8">
        <v>0</v>
      </c>
      <c r="T1138" s="8">
        <v>0</v>
      </c>
      <c r="U1138" s="8">
        <v>0</v>
      </c>
      <c r="V1138" s="8">
        <v>0</v>
      </c>
      <c r="W1138" s="6">
        <v>6</v>
      </c>
      <c r="X1138" s="6">
        <v>8</v>
      </c>
      <c r="Y1138" s="6">
        <v>2</v>
      </c>
      <c r="Z1138" s="6">
        <v>6</v>
      </c>
      <c r="AB1138" s="1">
        <v>858</v>
      </c>
      <c r="AC1138" s="1">
        <v>759</v>
      </c>
      <c r="AD1138" s="1">
        <v>0</v>
      </c>
      <c r="AE1138" s="1">
        <v>3</v>
      </c>
      <c r="AF1138" s="1">
        <v>11</v>
      </c>
      <c r="AG1138" s="1">
        <v>50</v>
      </c>
      <c r="AH1138" s="1">
        <v>2467</v>
      </c>
      <c r="AI1138" s="11">
        <f t="shared" si="34"/>
        <v>6.7589041095890412</v>
      </c>
      <c r="AJ1138" s="1">
        <v>0</v>
      </c>
      <c r="AK1138" s="1">
        <v>0</v>
      </c>
      <c r="AL1138" s="1">
        <v>1</v>
      </c>
      <c r="AM1138" s="1">
        <v>0</v>
      </c>
      <c r="AN1138" s="1">
        <v>0</v>
      </c>
      <c r="AO1138" s="1">
        <v>0</v>
      </c>
      <c r="AP1138" s="1">
        <v>0</v>
      </c>
      <c r="AQ1138" s="1">
        <v>1</v>
      </c>
      <c r="AR1138" s="1">
        <v>0</v>
      </c>
      <c r="AS1138" s="1">
        <v>0</v>
      </c>
      <c r="AT1138" s="1">
        <v>8</v>
      </c>
      <c r="AU1138" s="1">
        <v>23</v>
      </c>
      <c r="AV1138" s="1">
        <v>35441</v>
      </c>
    </row>
    <row r="1139" spans="1:48" s="1" customFormat="1" x14ac:dyDescent="0.25">
      <c r="A1139" s="1" t="str" cm="1">
        <f t="array" ref="A1139">_xlfn.IFS(AG1139&gt;=70,"70 and Older",AND(AG1139&gt;=60,AG1139&lt;70),"60-69",AND(AG1139&gt;=50,AG1139&lt;60),"50-59",AND(AG1139&gt;=40,AG1139&lt;50),"40-49",AND(AG1139&gt;=30,AG1139&lt;40),"30-39",AND(AG1139&gt;=20,AG1139&lt;30),"20-29")</f>
        <v>50-59</v>
      </c>
      <c r="B1139" s="1" t="str" cm="1">
        <f t="array" ref="B1139">_xlfn.IFS(AO1139=1,$AO$1,AP1139=1,$AP$1,AQ1139=1,$AQ$1,AR1139=1,$AR$1,AS1139=1,$AS$1)</f>
        <v>PhD</v>
      </c>
      <c r="C1139" s="1" t="str" cm="1">
        <f t="array" ref="C1139">_xlfn.IFS(AJ1139=1,$AJ$1,AK1139=1,$AK$1,AL1139=1,$AL$1,AM1139=1,$AM$1,AN1139=1,$AN$1)</f>
        <v>Widow</v>
      </c>
      <c r="D1139" s="1">
        <v>1</v>
      </c>
      <c r="E1139" s="1">
        <v>1</v>
      </c>
      <c r="F1139" s="1" t="str" cm="1">
        <f t="array" ref="F1139">_xlfn.IFS(AV1139&lt;43783,"1.Low Income",AND(AV1139&gt;=43783,AV1139&lt;=64856),"2.Mid Income",AV1139&gt;64856,"3.High Income")</f>
        <v>1.Low Income</v>
      </c>
      <c r="G1139" s="1" t="str" cm="1">
        <f t="array" ref="G1139">_xlfn.IFS(AU1139&lt;=30,"&lt;1 month",AND(AU1139&gt;30,AU1139&lt;=60),"1-2months",AU1139&gt;60,"2months +")</f>
        <v>2months +</v>
      </c>
      <c r="H1139" s="1" t="str" cm="1">
        <f t="array" ref="H1139">_xlfn.IFS(AT1139&lt;5,"&lt;5times",AND(AT1139&gt;=5,AT1139&lt;=10),"05-10times",AND(AT1139&gt;=11,AT1139&lt;=15),"11-15times",AT1139&gt;=16,"16times or more")</f>
        <v>05-10times</v>
      </c>
      <c r="I1139" s="1" t="s">
        <v>99</v>
      </c>
      <c r="J1139" s="1" t="str">
        <f t="shared" si="35"/>
        <v>6-7 years</v>
      </c>
      <c r="K1139" s="2">
        <v>100</v>
      </c>
      <c r="L1139" s="2">
        <v>64</v>
      </c>
      <c r="M1139" s="2">
        <v>79</v>
      </c>
      <c r="N1139" s="2">
        <v>65</v>
      </c>
      <c r="O1139" s="2">
        <v>0</v>
      </c>
      <c r="P1139" s="2">
        <v>109</v>
      </c>
      <c r="Q1139" s="8">
        <v>0</v>
      </c>
      <c r="R1139" s="8">
        <v>0</v>
      </c>
      <c r="S1139" s="8">
        <v>0</v>
      </c>
      <c r="T1139" s="8">
        <v>0</v>
      </c>
      <c r="U1139" s="8">
        <v>0</v>
      </c>
      <c r="V1139" s="8">
        <v>0</v>
      </c>
      <c r="W1139" s="6">
        <v>2</v>
      </c>
      <c r="X1139" s="6">
        <v>6</v>
      </c>
      <c r="Y1139" s="6">
        <v>2</v>
      </c>
      <c r="Z1139" s="6">
        <v>4</v>
      </c>
      <c r="AB1139" s="1">
        <v>338</v>
      </c>
      <c r="AC1139" s="1">
        <v>288</v>
      </c>
      <c r="AD1139" s="1">
        <v>0</v>
      </c>
      <c r="AE1139" s="1">
        <v>3</v>
      </c>
      <c r="AF1139" s="1">
        <v>11</v>
      </c>
      <c r="AG1139" s="1">
        <v>55</v>
      </c>
      <c r="AH1139" s="1">
        <v>2467</v>
      </c>
      <c r="AI1139" s="11">
        <f t="shared" si="34"/>
        <v>6.7589041095890412</v>
      </c>
      <c r="AJ1139" s="1">
        <v>0</v>
      </c>
      <c r="AK1139" s="1">
        <v>0</v>
      </c>
      <c r="AL1139" s="1">
        <v>0</v>
      </c>
      <c r="AM1139" s="1">
        <v>0</v>
      </c>
      <c r="AN1139" s="1">
        <v>1</v>
      </c>
      <c r="AO1139" s="1">
        <v>0</v>
      </c>
      <c r="AP1139" s="1">
        <v>0</v>
      </c>
      <c r="AQ1139" s="1">
        <v>0</v>
      </c>
      <c r="AR1139" s="1">
        <v>0</v>
      </c>
      <c r="AS1139" s="1">
        <v>1</v>
      </c>
      <c r="AT1139" s="1">
        <v>8</v>
      </c>
      <c r="AU1139" s="1">
        <v>74</v>
      </c>
      <c r="AV1139" s="1">
        <v>34633</v>
      </c>
    </row>
    <row r="1140" spans="1:48" s="1" customFormat="1" x14ac:dyDescent="0.25">
      <c r="A1140" s="1" t="str" cm="1">
        <f t="array" ref="A1140">_xlfn.IFS(AG1140&gt;=70,"70 and Older",AND(AG1140&gt;=60,AG1140&lt;70),"60-69",AND(AG1140&gt;=50,AG1140&lt;60),"50-59",AND(AG1140&gt;=40,AG1140&lt;50),"40-49",AND(AG1140&gt;=30,AG1140&lt;40),"30-39",AND(AG1140&gt;=20,AG1140&lt;30),"20-29")</f>
        <v>60-69</v>
      </c>
      <c r="B1140" s="1" t="str" cm="1">
        <f t="array" ref="B1140">_xlfn.IFS(AO1140=1,$AO$1,AP1140=1,$AP$1,AQ1140=1,$AQ$1,AR1140=1,$AR$1,AS1140=1,$AS$1)</f>
        <v>PhD</v>
      </c>
      <c r="C1140" s="1" t="str" cm="1">
        <f t="array" ref="C1140">_xlfn.IFS(AJ1140=1,$AJ$1,AK1140=1,$AK$1,AL1140=1,$AL$1,AM1140=1,$AM$1,AN1140=1,$AN$1)</f>
        <v>Single</v>
      </c>
      <c r="D1140" s="1">
        <v>0</v>
      </c>
      <c r="E1140" s="1">
        <v>1</v>
      </c>
      <c r="F1140" s="1" t="str" cm="1">
        <f t="array" ref="F1140">_xlfn.IFS(AV1140&lt;43783,"1.Low Income",AND(AV1140&gt;=43783,AV1140&lt;=64856),"2.Mid Income",AV1140&gt;64856,"3.High Income")</f>
        <v>1.Low Income</v>
      </c>
      <c r="G1140" s="1" t="str" cm="1">
        <f t="array" ref="G1140">_xlfn.IFS(AU1140&lt;=30,"&lt;1 month",AND(AU1140&gt;30,AU1140&lt;=60),"1-2months",AU1140&gt;60,"2months +")</f>
        <v>2months +</v>
      </c>
      <c r="H1140" s="1" t="str" cm="1">
        <f t="array" ref="H1140">_xlfn.IFS(AT1140&lt;5,"&lt;5times",AND(AT1140&gt;=5,AT1140&lt;=10),"05-10times",AND(AT1140&gt;=11,AT1140&lt;=15),"11-15times",AT1140&gt;=16,"16times or more")</f>
        <v>05-10times</v>
      </c>
      <c r="I1140" s="1" t="s">
        <v>99</v>
      </c>
      <c r="J1140" s="1" t="str">
        <f t="shared" si="35"/>
        <v>6-7 years</v>
      </c>
      <c r="K1140" s="2">
        <v>691</v>
      </c>
      <c r="L1140" s="2">
        <v>7</v>
      </c>
      <c r="M1140" s="2">
        <v>69</v>
      </c>
      <c r="N1140" s="2">
        <v>0</v>
      </c>
      <c r="O1140" s="2">
        <v>7</v>
      </c>
      <c r="P1140" s="2">
        <v>23</v>
      </c>
      <c r="Q1140" s="8">
        <v>0</v>
      </c>
      <c r="R1140" s="8">
        <v>0</v>
      </c>
      <c r="S1140" s="8">
        <v>0</v>
      </c>
      <c r="T1140" s="8">
        <v>1</v>
      </c>
      <c r="U1140" s="8">
        <v>0</v>
      </c>
      <c r="V1140" s="8">
        <v>0</v>
      </c>
      <c r="W1140" s="6">
        <v>4</v>
      </c>
      <c r="X1140" s="6">
        <v>2</v>
      </c>
      <c r="Y1140" s="6">
        <v>2</v>
      </c>
      <c r="Z1140" s="6">
        <v>7</v>
      </c>
      <c r="AB1140" s="1">
        <v>1000</v>
      </c>
      <c r="AC1140" s="1">
        <v>980</v>
      </c>
      <c r="AD1140" s="1">
        <v>1</v>
      </c>
      <c r="AE1140" s="1">
        <v>3</v>
      </c>
      <c r="AF1140" s="1">
        <v>11</v>
      </c>
      <c r="AG1140" s="1">
        <v>68</v>
      </c>
      <c r="AH1140" s="1">
        <v>2467</v>
      </c>
      <c r="AI1140" s="11">
        <f t="shared" si="34"/>
        <v>6.7589041095890412</v>
      </c>
      <c r="AJ1140" s="1">
        <v>0</v>
      </c>
      <c r="AK1140" s="1">
        <v>0</v>
      </c>
      <c r="AL1140" s="1">
        <v>1</v>
      </c>
      <c r="AM1140" s="1">
        <v>0</v>
      </c>
      <c r="AN1140" s="1">
        <v>0</v>
      </c>
      <c r="AO1140" s="1">
        <v>0</v>
      </c>
      <c r="AP1140" s="1">
        <v>0</v>
      </c>
      <c r="AQ1140" s="1">
        <v>0</v>
      </c>
      <c r="AR1140" s="1">
        <v>0</v>
      </c>
      <c r="AS1140" s="1">
        <v>1</v>
      </c>
      <c r="AT1140" s="1">
        <v>8</v>
      </c>
      <c r="AU1140" s="1">
        <v>62</v>
      </c>
      <c r="AV1140" s="1">
        <v>30351</v>
      </c>
    </row>
    <row r="1141" spans="1:48" s="1" customFormat="1" x14ac:dyDescent="0.25">
      <c r="A1141" s="1" t="str" cm="1">
        <f t="array" ref="A1141">_xlfn.IFS(AG1141&gt;=70,"70 and Older",AND(AG1141&gt;=60,AG1141&lt;70),"60-69",AND(AG1141&gt;=50,AG1141&lt;60),"50-59",AND(AG1141&gt;=40,AG1141&lt;50),"40-49",AND(AG1141&gt;=30,AG1141&lt;40),"30-39",AND(AG1141&gt;=20,AG1141&lt;30),"20-29")</f>
        <v>30-39</v>
      </c>
      <c r="B1141" s="1" t="str" cm="1">
        <f t="array" ref="B1141">_xlfn.IFS(AO1141=1,$AO$1,AP1141=1,$AP$1,AQ1141=1,$AQ$1,AR1141=1,$AR$1,AS1141=1,$AS$1)</f>
        <v>2nd Cycle</v>
      </c>
      <c r="C1141" s="1" t="str" cm="1">
        <f t="array" ref="C1141">_xlfn.IFS(AJ1141=1,$AJ$1,AK1141=1,$AK$1,AL1141=1,$AL$1,AM1141=1,$AM$1,AN1141=1,$AN$1)</f>
        <v>Married</v>
      </c>
      <c r="D1141" s="1">
        <v>1</v>
      </c>
      <c r="E1141" s="1">
        <v>0</v>
      </c>
      <c r="F1141" s="1" t="str" cm="1">
        <f t="array" ref="F1141">_xlfn.IFS(AV1141&lt;43783,"1.Low Income",AND(AV1141&gt;=43783,AV1141&lt;=64856),"2.Mid Income",AV1141&gt;64856,"3.High Income")</f>
        <v>1.Low Income</v>
      </c>
      <c r="G1141" s="1" t="str" cm="1">
        <f t="array" ref="G1141">_xlfn.IFS(AU1141&lt;=30,"&lt;1 month",AND(AU1141&gt;30,AU1141&lt;=60),"1-2months",AU1141&gt;60,"2months +")</f>
        <v>2months +</v>
      </c>
      <c r="H1141" s="1" t="str" cm="1">
        <f t="array" ref="H1141">_xlfn.IFS(AT1141&lt;5,"&lt;5times",AND(AT1141&gt;=5,AT1141&lt;=10),"05-10times",AND(AT1141&gt;=11,AT1141&lt;=15),"11-15times",AT1141&gt;=16,"16times or more")</f>
        <v>05-10times</v>
      </c>
      <c r="I1141" s="1" t="s">
        <v>99</v>
      </c>
      <c r="J1141" s="1" t="str">
        <f t="shared" si="35"/>
        <v>6-7 years</v>
      </c>
      <c r="K1141" s="2">
        <v>1</v>
      </c>
      <c r="L1141" s="2">
        <v>10</v>
      </c>
      <c r="M1141" s="2">
        <v>11</v>
      </c>
      <c r="N1141" s="2">
        <v>19</v>
      </c>
      <c r="O1141" s="2">
        <v>3</v>
      </c>
      <c r="P1141" s="2">
        <v>15</v>
      </c>
      <c r="Q1141" s="8">
        <v>0</v>
      </c>
      <c r="R1141" s="8">
        <v>0</v>
      </c>
      <c r="S1141" s="8">
        <v>0</v>
      </c>
      <c r="T1141" s="8">
        <v>0</v>
      </c>
      <c r="U1141" s="8">
        <v>0</v>
      </c>
      <c r="V1141" s="8">
        <v>0</v>
      </c>
      <c r="W1141" s="6">
        <v>2</v>
      </c>
      <c r="X1141" s="6">
        <v>2</v>
      </c>
      <c r="Y1141" s="6">
        <v>0</v>
      </c>
      <c r="Z1141" s="6">
        <v>3</v>
      </c>
      <c r="AB1141" s="1">
        <v>40</v>
      </c>
      <c r="AC1141" s="1">
        <v>23</v>
      </c>
      <c r="AD1141" s="1">
        <v>0</v>
      </c>
      <c r="AE1141" s="1">
        <v>3</v>
      </c>
      <c r="AF1141" s="1">
        <v>11</v>
      </c>
      <c r="AG1141" s="1">
        <v>39</v>
      </c>
      <c r="AH1141" s="1">
        <v>2466</v>
      </c>
      <c r="AI1141" s="11">
        <f t="shared" si="34"/>
        <v>6.7561643835616438</v>
      </c>
      <c r="AJ1141" s="1">
        <v>0</v>
      </c>
      <c r="AK1141" s="1">
        <v>1</v>
      </c>
      <c r="AL1141" s="1">
        <v>0</v>
      </c>
      <c r="AM1141" s="1">
        <v>0</v>
      </c>
      <c r="AN1141" s="1">
        <v>0</v>
      </c>
      <c r="AO1141" s="1">
        <v>1</v>
      </c>
      <c r="AP1141" s="1">
        <v>0</v>
      </c>
      <c r="AQ1141" s="1">
        <v>0</v>
      </c>
      <c r="AR1141" s="1">
        <v>0</v>
      </c>
      <c r="AS1141" s="1">
        <v>0</v>
      </c>
      <c r="AT1141" s="1">
        <v>7</v>
      </c>
      <c r="AU1141" s="1">
        <v>71</v>
      </c>
      <c r="AV1141" s="1">
        <v>36108</v>
      </c>
    </row>
    <row r="1142" spans="1:48" s="1" customFormat="1" x14ac:dyDescent="0.25">
      <c r="A1142" s="1" t="str" cm="1">
        <f t="array" ref="A1142">_xlfn.IFS(AG1142&gt;=70,"70 and Older",AND(AG1142&gt;=60,AG1142&lt;70),"60-69",AND(AG1142&gt;=50,AG1142&lt;60),"50-59",AND(AG1142&gt;=40,AG1142&lt;50),"40-49",AND(AG1142&gt;=30,AG1142&lt;40),"30-39",AND(AG1142&gt;=20,AG1142&lt;30),"20-29")</f>
        <v>50-59</v>
      </c>
      <c r="B1142" s="1" t="str" cm="1">
        <f t="array" ref="B1142">_xlfn.IFS(AO1142=1,$AO$1,AP1142=1,$AP$1,AQ1142=1,$AQ$1,AR1142=1,$AR$1,AS1142=1,$AS$1)</f>
        <v>Master</v>
      </c>
      <c r="C1142" s="1" t="str" cm="1">
        <f t="array" ref="C1142">_xlfn.IFS(AJ1142=1,$AJ$1,AK1142=1,$AK$1,AL1142=1,$AL$1,AM1142=1,$AM$1,AN1142=1,$AN$1)</f>
        <v>Together</v>
      </c>
      <c r="D1142" s="1">
        <v>1</v>
      </c>
      <c r="E1142" s="1">
        <v>0</v>
      </c>
      <c r="F1142" s="1" t="str" cm="1">
        <f t="array" ref="F1142">_xlfn.IFS(AV1142&lt;43783,"1.Low Income",AND(AV1142&gt;=43783,AV1142&lt;=64856),"2.Mid Income",AV1142&gt;64856,"3.High Income")</f>
        <v>1.Low Income</v>
      </c>
      <c r="G1142" s="1" t="str" cm="1">
        <f t="array" ref="G1142">_xlfn.IFS(AU1142&lt;=30,"&lt;1 month",AND(AU1142&gt;30,AU1142&lt;=60),"1-2months",AU1142&gt;60,"2months +")</f>
        <v>2months +</v>
      </c>
      <c r="H1142" s="1" t="str" cm="1">
        <f t="array" ref="H1142">_xlfn.IFS(AT1142&lt;5,"&lt;5times",AND(AT1142&gt;=5,AT1142&lt;=10),"05-10times",AND(AT1142&gt;=11,AT1142&lt;=15),"11-15times",AT1142&gt;=16,"16times or more")</f>
        <v>05-10times</v>
      </c>
      <c r="I1142" s="1" t="s">
        <v>99</v>
      </c>
      <c r="J1142" s="1" t="str">
        <f t="shared" si="35"/>
        <v>6-7 years</v>
      </c>
      <c r="K1142" s="2">
        <v>244</v>
      </c>
      <c r="L1142" s="2">
        <v>15</v>
      </c>
      <c r="M1142" s="2">
        <v>108</v>
      </c>
      <c r="N1142" s="2">
        <v>4</v>
      </c>
      <c r="O1142" s="2">
        <v>15</v>
      </c>
      <c r="P1142" s="2">
        <v>50</v>
      </c>
      <c r="Q1142" s="8">
        <v>0</v>
      </c>
      <c r="R1142" s="8">
        <v>0</v>
      </c>
      <c r="S1142" s="8">
        <v>0</v>
      </c>
      <c r="T1142" s="8">
        <v>0</v>
      </c>
      <c r="U1142" s="8">
        <v>0</v>
      </c>
      <c r="V1142" s="8">
        <v>1</v>
      </c>
      <c r="W1142" s="6">
        <v>6</v>
      </c>
      <c r="X1142" s="6">
        <v>7</v>
      </c>
      <c r="Y1142" s="6">
        <v>1</v>
      </c>
      <c r="Z1142" s="6">
        <v>6</v>
      </c>
      <c r="AB1142" s="1">
        <v>297</v>
      </c>
      <c r="AC1142" s="1">
        <v>283</v>
      </c>
      <c r="AD1142" s="1">
        <v>0</v>
      </c>
      <c r="AE1142" s="1">
        <v>3</v>
      </c>
      <c r="AF1142" s="1">
        <v>11</v>
      </c>
      <c r="AG1142" s="1">
        <v>55</v>
      </c>
      <c r="AH1142" s="1">
        <v>2466</v>
      </c>
      <c r="AI1142" s="11">
        <f t="shared" si="34"/>
        <v>6.7561643835616438</v>
      </c>
      <c r="AJ1142" s="1">
        <v>0</v>
      </c>
      <c r="AK1142" s="1">
        <v>0</v>
      </c>
      <c r="AL1142" s="1">
        <v>0</v>
      </c>
      <c r="AM1142" s="1">
        <v>1</v>
      </c>
      <c r="AN1142" s="1">
        <v>0</v>
      </c>
      <c r="AO1142" s="1">
        <v>0</v>
      </c>
      <c r="AP1142" s="1">
        <v>0</v>
      </c>
      <c r="AQ1142" s="1">
        <v>0</v>
      </c>
      <c r="AR1142" s="1">
        <v>1</v>
      </c>
      <c r="AS1142" s="1">
        <v>0</v>
      </c>
      <c r="AT1142" s="1">
        <v>8</v>
      </c>
      <c r="AU1142" s="1">
        <v>97</v>
      </c>
      <c r="AV1142" s="1">
        <v>28440</v>
      </c>
    </row>
    <row r="1143" spans="1:48" s="1" customFormat="1" x14ac:dyDescent="0.25">
      <c r="A1143" s="1" t="str" cm="1">
        <f t="array" ref="A1143">_xlfn.IFS(AG1143&gt;=70,"70 and Older",AND(AG1143&gt;=60,AG1143&lt;70),"60-69",AND(AG1143&gt;=50,AG1143&lt;60),"50-59",AND(AG1143&gt;=40,AG1143&lt;50),"40-49",AND(AG1143&gt;=30,AG1143&lt;40),"30-39",AND(AG1143&gt;=20,AG1143&lt;30),"20-29")</f>
        <v>50-59</v>
      </c>
      <c r="B1143" s="1" t="str" cm="1">
        <f t="array" ref="B1143">_xlfn.IFS(AO1143=1,$AO$1,AP1143=1,$AP$1,AQ1143=1,$AQ$1,AR1143=1,$AR$1,AS1143=1,$AS$1)</f>
        <v>Master</v>
      </c>
      <c r="C1143" s="1" t="str" cm="1">
        <f t="array" ref="C1143">_xlfn.IFS(AJ1143=1,$AJ$1,AK1143=1,$AK$1,AL1143=1,$AL$1,AM1143=1,$AM$1,AN1143=1,$AN$1)</f>
        <v>Together</v>
      </c>
      <c r="D1143" s="1">
        <v>1</v>
      </c>
      <c r="E1143" s="1">
        <v>0</v>
      </c>
      <c r="F1143" s="1" t="str" cm="1">
        <f t="array" ref="F1143">_xlfn.IFS(AV1143&lt;43783,"1.Low Income",AND(AV1143&gt;=43783,AV1143&lt;=64856),"2.Mid Income",AV1143&gt;64856,"3.High Income")</f>
        <v>1.Low Income</v>
      </c>
      <c r="G1143" s="1" t="str" cm="1">
        <f t="array" ref="G1143">_xlfn.IFS(AU1143&lt;=30,"&lt;1 month",AND(AU1143&gt;30,AU1143&lt;=60),"1-2months",AU1143&gt;60,"2months +")</f>
        <v>&lt;1 month</v>
      </c>
      <c r="H1143" s="1" t="str" cm="1">
        <f t="array" ref="H1143">_xlfn.IFS(AT1143&lt;5,"&lt;5times",AND(AT1143&gt;=5,AT1143&lt;=10),"05-10times",AND(AT1143&gt;=11,AT1143&lt;=15),"11-15times",AT1143&gt;=16,"16times or more")</f>
        <v>05-10times</v>
      </c>
      <c r="I1143" s="1" t="s">
        <v>99</v>
      </c>
      <c r="J1143" s="1" t="str">
        <f t="shared" si="35"/>
        <v>6-7 years</v>
      </c>
      <c r="K1143" s="2">
        <v>393</v>
      </c>
      <c r="L1143" s="2">
        <v>5</v>
      </c>
      <c r="M1143" s="2">
        <v>136</v>
      </c>
      <c r="N1143" s="2">
        <v>7</v>
      </c>
      <c r="O1143" s="2">
        <v>5</v>
      </c>
      <c r="P1143" s="2">
        <v>27</v>
      </c>
      <c r="Q1143" s="8">
        <v>0</v>
      </c>
      <c r="R1143" s="8">
        <v>0</v>
      </c>
      <c r="S1143" s="8">
        <v>1</v>
      </c>
      <c r="T1143" s="8">
        <v>0</v>
      </c>
      <c r="U1143" s="8">
        <v>0</v>
      </c>
      <c r="V1143" s="8">
        <v>0</v>
      </c>
      <c r="W1143" s="6">
        <v>5</v>
      </c>
      <c r="X1143" s="6">
        <v>10</v>
      </c>
      <c r="Y1143" s="6">
        <v>1</v>
      </c>
      <c r="Z1143" s="6">
        <v>6</v>
      </c>
      <c r="AB1143" s="1">
        <v>297</v>
      </c>
      <c r="AC1143" s="1">
        <v>283</v>
      </c>
      <c r="AD1143" s="1">
        <v>0</v>
      </c>
      <c r="AE1143" s="1">
        <v>3</v>
      </c>
      <c r="AF1143" s="1">
        <v>11</v>
      </c>
      <c r="AG1143" s="1">
        <v>55</v>
      </c>
      <c r="AH1143" s="1">
        <v>2466</v>
      </c>
      <c r="AI1143" s="11">
        <f t="shared" si="34"/>
        <v>6.7561643835616438</v>
      </c>
      <c r="AJ1143" s="1">
        <v>0</v>
      </c>
      <c r="AK1143" s="1">
        <v>0</v>
      </c>
      <c r="AL1143" s="1">
        <v>0</v>
      </c>
      <c r="AM1143" s="1">
        <v>1</v>
      </c>
      <c r="AN1143" s="1">
        <v>0</v>
      </c>
      <c r="AO1143" s="1">
        <v>0</v>
      </c>
      <c r="AP1143" s="1">
        <v>0</v>
      </c>
      <c r="AQ1143" s="1">
        <v>0</v>
      </c>
      <c r="AR1143" s="1">
        <v>1</v>
      </c>
      <c r="AS1143" s="1">
        <v>0</v>
      </c>
      <c r="AT1143" s="1">
        <v>9</v>
      </c>
      <c r="AU1143" s="1">
        <v>2</v>
      </c>
      <c r="AV1143" s="1">
        <v>24206</v>
      </c>
    </row>
    <row r="1144" spans="1:48" s="1" customFormat="1" x14ac:dyDescent="0.25">
      <c r="A1144" s="1" t="str" cm="1">
        <f t="array" ref="A1144">_xlfn.IFS(AG1144&gt;=70,"70 and Older",AND(AG1144&gt;=60,AG1144&lt;70),"60-69",AND(AG1144&gt;=50,AG1144&lt;60),"50-59",AND(AG1144&gt;=40,AG1144&lt;50),"40-49",AND(AG1144&gt;=30,AG1144&lt;40),"30-39",AND(AG1144&gt;=20,AG1144&lt;30),"20-29")</f>
        <v>50-59</v>
      </c>
      <c r="B1144" s="1" t="str" cm="1">
        <f t="array" ref="B1144">_xlfn.IFS(AO1144=1,$AO$1,AP1144=1,$AP$1,AQ1144=1,$AQ$1,AR1144=1,$AR$1,AS1144=1,$AS$1)</f>
        <v>PhD</v>
      </c>
      <c r="C1144" s="1" t="str" cm="1">
        <f t="array" ref="C1144">_xlfn.IFS(AJ1144=1,$AJ$1,AK1144=1,$AK$1,AL1144=1,$AL$1,AM1144=1,$AM$1,AN1144=1,$AN$1)</f>
        <v>Married</v>
      </c>
      <c r="D1144" s="1">
        <v>0</v>
      </c>
      <c r="E1144" s="1">
        <v>0</v>
      </c>
      <c r="F1144" s="1" t="str" cm="1">
        <f t="array" ref="F1144">_xlfn.IFS(AV1144&lt;43783,"1.Low Income",AND(AV1144&gt;=43783,AV1144&lt;=64856),"2.Mid Income",AV1144&gt;64856,"3.High Income")</f>
        <v>2.Mid Income</v>
      </c>
      <c r="G1144" s="1" t="str" cm="1">
        <f t="array" ref="G1144">_xlfn.IFS(AU1144&lt;=30,"&lt;1 month",AND(AU1144&gt;30,AU1144&lt;=60),"1-2months",AU1144&gt;60,"2months +")</f>
        <v>1-2months</v>
      </c>
      <c r="H1144" s="1" t="str" cm="1">
        <f t="array" ref="H1144">_xlfn.IFS(AT1144&lt;5,"&lt;5times",AND(AT1144&gt;=5,AT1144&lt;=10),"05-10times",AND(AT1144&gt;=11,AT1144&lt;=15),"11-15times",AT1144&gt;=16,"16times or more")</f>
        <v>05-10times</v>
      </c>
      <c r="I1144" s="1" t="s">
        <v>99</v>
      </c>
      <c r="J1144" s="1" t="str">
        <f t="shared" si="35"/>
        <v>6-7 years</v>
      </c>
      <c r="K1144" s="2">
        <v>758</v>
      </c>
      <c r="L1144" s="2">
        <v>12</v>
      </c>
      <c r="M1144" s="2">
        <v>385</v>
      </c>
      <c r="N1144" s="2">
        <v>33</v>
      </c>
      <c r="O1144" s="2">
        <v>89</v>
      </c>
      <c r="P1144" s="2">
        <v>89</v>
      </c>
      <c r="Q1144" s="8">
        <v>0</v>
      </c>
      <c r="R1144" s="8">
        <v>0</v>
      </c>
      <c r="S1144" s="8">
        <v>0</v>
      </c>
      <c r="T1144" s="8">
        <v>0</v>
      </c>
      <c r="U1144" s="8">
        <v>0</v>
      </c>
      <c r="V1144" s="8">
        <v>0</v>
      </c>
      <c r="W1144" s="6">
        <v>1</v>
      </c>
      <c r="X1144" s="6">
        <v>9</v>
      </c>
      <c r="Y1144" s="6">
        <v>7</v>
      </c>
      <c r="Z1144" s="6">
        <v>13</v>
      </c>
      <c r="AB1144" s="1">
        <v>1492</v>
      </c>
      <c r="AC1144" s="1">
        <v>1448</v>
      </c>
      <c r="AD1144" s="1">
        <v>2</v>
      </c>
      <c r="AE1144" s="1">
        <v>3</v>
      </c>
      <c r="AF1144" s="1">
        <v>11</v>
      </c>
      <c r="AG1144" s="1">
        <v>55</v>
      </c>
      <c r="AH1144" s="1">
        <v>2465</v>
      </c>
      <c r="AI1144" s="11">
        <f t="shared" si="34"/>
        <v>6.7534246575342465</v>
      </c>
      <c r="AJ1144" s="1">
        <v>0</v>
      </c>
      <c r="AK1144" s="1">
        <v>1</v>
      </c>
      <c r="AL1144" s="1">
        <v>0</v>
      </c>
      <c r="AM1144" s="1">
        <v>0</v>
      </c>
      <c r="AN1144" s="1">
        <v>0</v>
      </c>
      <c r="AO1144" s="1">
        <v>0</v>
      </c>
      <c r="AP1144" s="1">
        <v>0</v>
      </c>
      <c r="AQ1144" s="1">
        <v>0</v>
      </c>
      <c r="AR1144" s="1">
        <v>0</v>
      </c>
      <c r="AS1144" s="1">
        <v>1</v>
      </c>
      <c r="AT1144" s="1">
        <v>6</v>
      </c>
      <c r="AU1144" s="1">
        <v>40</v>
      </c>
      <c r="AV1144" s="1">
        <v>46149</v>
      </c>
    </row>
    <row r="1145" spans="1:48" s="1" customFormat="1" x14ac:dyDescent="0.25">
      <c r="A1145" s="1" t="str" cm="1">
        <f t="array" ref="A1145">_xlfn.IFS(AG1145&gt;=70,"70 and Older",AND(AG1145&gt;=60,AG1145&lt;70),"60-69",AND(AG1145&gt;=50,AG1145&lt;60),"50-59",AND(AG1145&gt;=40,AG1145&lt;50),"40-49",AND(AG1145&gt;=30,AG1145&lt;40),"30-39",AND(AG1145&gt;=20,AG1145&lt;30),"20-29")</f>
        <v>60-69</v>
      </c>
      <c r="B1145" s="1" t="str" cm="1">
        <f t="array" ref="B1145">_xlfn.IFS(AO1145=1,$AO$1,AP1145=1,$AP$1,AQ1145=1,$AQ$1,AR1145=1,$AR$1,AS1145=1,$AS$1)</f>
        <v>Master</v>
      </c>
      <c r="C1145" s="1" t="str" cm="1">
        <f t="array" ref="C1145">_xlfn.IFS(AJ1145=1,$AJ$1,AK1145=1,$AK$1,AL1145=1,$AL$1,AM1145=1,$AM$1,AN1145=1,$AN$1)</f>
        <v>Married</v>
      </c>
      <c r="D1145" s="1">
        <v>0</v>
      </c>
      <c r="E1145" s="1">
        <v>1</v>
      </c>
      <c r="F1145" s="1" t="str" cm="1">
        <f t="array" ref="F1145">_xlfn.IFS(AV1145&lt;43783,"1.Low Income",AND(AV1145&gt;=43783,AV1145&lt;=64856),"2.Mid Income",AV1145&gt;64856,"3.High Income")</f>
        <v>2.Mid Income</v>
      </c>
      <c r="G1145" s="1" t="str" cm="1">
        <f t="array" ref="G1145">_xlfn.IFS(AU1145&lt;=30,"&lt;1 month",AND(AU1145&gt;30,AU1145&lt;=60),"1-2months",AU1145&gt;60,"2months +")</f>
        <v>1-2months</v>
      </c>
      <c r="H1145" s="1" t="str" cm="1">
        <f t="array" ref="H1145">_xlfn.IFS(AT1145&lt;5,"&lt;5times",AND(AT1145&gt;=5,AT1145&lt;=10),"05-10times",AND(AT1145&gt;=11,AT1145&lt;=15),"11-15times",AT1145&gt;=16,"16times or more")</f>
        <v>05-10times</v>
      </c>
      <c r="I1145" s="1" t="s">
        <v>99</v>
      </c>
      <c r="J1145" s="1" t="str">
        <f t="shared" si="35"/>
        <v>6-7 years</v>
      </c>
      <c r="K1145" s="2">
        <v>411</v>
      </c>
      <c r="L1145" s="2">
        <v>106</v>
      </c>
      <c r="M1145" s="2">
        <v>147</v>
      </c>
      <c r="N1145" s="2">
        <v>54</v>
      </c>
      <c r="O1145" s="2">
        <v>115</v>
      </c>
      <c r="P1145" s="2">
        <v>66</v>
      </c>
      <c r="Q1145" s="8">
        <v>0</v>
      </c>
      <c r="R1145" s="8">
        <v>0</v>
      </c>
      <c r="S1145" s="8">
        <v>1</v>
      </c>
      <c r="T1145" s="8">
        <v>0</v>
      </c>
      <c r="U1145" s="8">
        <v>0</v>
      </c>
      <c r="V1145" s="8">
        <v>0</v>
      </c>
      <c r="W1145" s="6">
        <v>1</v>
      </c>
      <c r="X1145" s="6">
        <v>5</v>
      </c>
      <c r="Y1145" s="6">
        <v>10</v>
      </c>
      <c r="Z1145" s="6">
        <v>7</v>
      </c>
      <c r="AB1145" s="1">
        <v>1468</v>
      </c>
      <c r="AC1145" s="1">
        <v>1410</v>
      </c>
      <c r="AD1145" s="1">
        <v>3</v>
      </c>
      <c r="AE1145" s="1">
        <v>3</v>
      </c>
      <c r="AF1145" s="1">
        <v>11</v>
      </c>
      <c r="AG1145" s="1">
        <v>61</v>
      </c>
      <c r="AH1145" s="1">
        <v>2464</v>
      </c>
      <c r="AI1145" s="11">
        <f t="shared" si="34"/>
        <v>6.7506849315068491</v>
      </c>
      <c r="AJ1145" s="1">
        <v>0</v>
      </c>
      <c r="AK1145" s="1">
        <v>1</v>
      </c>
      <c r="AL1145" s="1">
        <v>0</v>
      </c>
      <c r="AM1145" s="1">
        <v>0</v>
      </c>
      <c r="AN1145" s="1">
        <v>0</v>
      </c>
      <c r="AO1145" s="1">
        <v>0</v>
      </c>
      <c r="AP1145" s="1">
        <v>0</v>
      </c>
      <c r="AQ1145" s="1">
        <v>0</v>
      </c>
      <c r="AR1145" s="1">
        <v>1</v>
      </c>
      <c r="AS1145" s="1">
        <v>0</v>
      </c>
      <c r="AT1145" s="1">
        <v>6</v>
      </c>
      <c r="AU1145" s="1">
        <v>58</v>
      </c>
      <c r="AV1145" s="1">
        <v>54414</v>
      </c>
    </row>
    <row r="1146" spans="1:48" s="1" customFormat="1" x14ac:dyDescent="0.25">
      <c r="A1146" s="1" t="str" cm="1">
        <f t="array" ref="A1146">_xlfn.IFS(AG1146&gt;=70,"70 and Older",AND(AG1146&gt;=60,AG1146&lt;70),"60-69",AND(AG1146&gt;=50,AG1146&lt;60),"50-59",AND(AG1146&gt;=40,AG1146&lt;50),"40-49",AND(AG1146&gt;=30,AG1146&lt;40),"30-39",AND(AG1146&gt;=20,AG1146&lt;30),"20-29")</f>
        <v>40-49</v>
      </c>
      <c r="B1146" s="1" t="str" cm="1">
        <f t="array" ref="B1146">_xlfn.IFS(AO1146=1,$AO$1,AP1146=1,$AP$1,AQ1146=1,$AQ$1,AR1146=1,$AR$1,AS1146=1,$AS$1)</f>
        <v>PhD</v>
      </c>
      <c r="C1146" s="1" t="str" cm="1">
        <f t="array" ref="C1146">_xlfn.IFS(AJ1146=1,$AJ$1,AK1146=1,$AK$1,AL1146=1,$AL$1,AM1146=1,$AM$1,AN1146=1,$AN$1)</f>
        <v>Single</v>
      </c>
      <c r="D1146" s="1">
        <v>0</v>
      </c>
      <c r="E1146" s="1">
        <v>0</v>
      </c>
      <c r="F1146" s="1" t="str" cm="1">
        <f t="array" ref="F1146">_xlfn.IFS(AV1146&lt;43783,"1.Low Income",AND(AV1146&gt;=43783,AV1146&lt;=64856),"2.Mid Income",AV1146&gt;64856,"3.High Income")</f>
        <v>2.Mid Income</v>
      </c>
      <c r="G1146" s="1" t="str" cm="1">
        <f t="array" ref="G1146">_xlfn.IFS(AU1146&lt;=30,"&lt;1 month",AND(AU1146&gt;30,AU1146&lt;=60),"1-2months",AU1146&gt;60,"2months +")</f>
        <v>&lt;1 month</v>
      </c>
      <c r="H1146" s="1" t="str" cm="1">
        <f t="array" ref="H1146">_xlfn.IFS(AT1146&lt;5,"&lt;5times",AND(AT1146&gt;=5,AT1146&lt;=10),"05-10times",AND(AT1146&gt;=11,AT1146&lt;=15),"11-15times",AT1146&gt;=16,"16times or more")</f>
        <v>05-10times</v>
      </c>
      <c r="I1146" s="1" t="s">
        <v>99</v>
      </c>
      <c r="J1146" s="1" t="str">
        <f t="shared" si="35"/>
        <v>6-7 years</v>
      </c>
      <c r="K1146" s="2">
        <v>291</v>
      </c>
      <c r="L1146" s="2">
        <v>10</v>
      </c>
      <c r="M1146" s="2">
        <v>689</v>
      </c>
      <c r="N1146" s="2">
        <v>84</v>
      </c>
      <c r="O1146" s="2">
        <v>10</v>
      </c>
      <c r="P1146" s="2">
        <v>0</v>
      </c>
      <c r="Q1146" s="8">
        <v>0</v>
      </c>
      <c r="R1146" s="8">
        <v>0</v>
      </c>
      <c r="S1146" s="8">
        <v>0</v>
      </c>
      <c r="T1146" s="8">
        <v>0</v>
      </c>
      <c r="U1146" s="8">
        <v>0</v>
      </c>
      <c r="V1146" s="8">
        <v>0</v>
      </c>
      <c r="W1146" s="6">
        <v>1</v>
      </c>
      <c r="X1146" s="6">
        <v>3</v>
      </c>
      <c r="Y1146" s="6">
        <v>4</v>
      </c>
      <c r="Z1146" s="6">
        <v>9</v>
      </c>
      <c r="AB1146" s="1">
        <v>838</v>
      </c>
      <c r="AC1146" s="1">
        <v>805</v>
      </c>
      <c r="AD1146" s="1">
        <v>0</v>
      </c>
      <c r="AE1146" s="1">
        <v>3</v>
      </c>
      <c r="AF1146" s="1">
        <v>11</v>
      </c>
      <c r="AG1146" s="1">
        <v>46</v>
      </c>
      <c r="AH1146" s="1">
        <v>2464</v>
      </c>
      <c r="AI1146" s="11">
        <f t="shared" si="34"/>
        <v>6.7506849315068491</v>
      </c>
      <c r="AJ1146" s="1">
        <v>0</v>
      </c>
      <c r="AK1146" s="1">
        <v>0</v>
      </c>
      <c r="AL1146" s="1">
        <v>1</v>
      </c>
      <c r="AM1146" s="1">
        <v>0</v>
      </c>
      <c r="AN1146" s="1">
        <v>0</v>
      </c>
      <c r="AO1146" s="1">
        <v>0</v>
      </c>
      <c r="AP1146" s="1">
        <v>0</v>
      </c>
      <c r="AQ1146" s="1">
        <v>0</v>
      </c>
      <c r="AR1146" s="1">
        <v>0</v>
      </c>
      <c r="AS1146" s="1">
        <v>1</v>
      </c>
      <c r="AT1146" s="1">
        <v>6</v>
      </c>
      <c r="AU1146" s="1">
        <v>16</v>
      </c>
      <c r="AV1146" s="1">
        <v>54058</v>
      </c>
    </row>
    <row r="1147" spans="1:48" s="1" customFormat="1" x14ac:dyDescent="0.25">
      <c r="A1147" s="1" t="str" cm="1">
        <f t="array" ref="A1147">_xlfn.IFS(AG1147&gt;=70,"70 and Older",AND(AG1147&gt;=60,AG1147&lt;70),"60-69",AND(AG1147&gt;=50,AG1147&lt;60),"50-59",AND(AG1147&gt;=40,AG1147&lt;50),"40-49",AND(AG1147&gt;=30,AG1147&lt;40),"30-39",AND(AG1147&gt;=20,AG1147&lt;30),"20-29")</f>
        <v>40-49</v>
      </c>
      <c r="B1147" s="1" t="str" cm="1">
        <f t="array" ref="B1147">_xlfn.IFS(AO1147=1,$AO$1,AP1147=1,$AP$1,AQ1147=1,$AQ$1,AR1147=1,$AR$1,AS1147=1,$AS$1)</f>
        <v>Graduation</v>
      </c>
      <c r="C1147" s="1" t="str" cm="1">
        <f t="array" ref="C1147">_xlfn.IFS(AJ1147=1,$AJ$1,AK1147=1,$AK$1,AL1147=1,$AL$1,AM1147=1,$AM$1,AN1147=1,$AN$1)</f>
        <v>Together</v>
      </c>
      <c r="D1147" s="1">
        <v>0</v>
      </c>
      <c r="E1147" s="1">
        <v>1</v>
      </c>
      <c r="F1147" s="1" t="str" cm="1">
        <f t="array" ref="F1147">_xlfn.IFS(AV1147&lt;43783,"1.Low Income",AND(AV1147&gt;=43783,AV1147&lt;=64856),"2.Mid Income",AV1147&gt;64856,"3.High Income")</f>
        <v>2.Mid Income</v>
      </c>
      <c r="G1147" s="1" t="str" cm="1">
        <f t="array" ref="G1147">_xlfn.IFS(AU1147&lt;=30,"&lt;1 month",AND(AU1147&gt;30,AU1147&lt;=60),"1-2months",AU1147&gt;60,"2months +")</f>
        <v>2months +</v>
      </c>
      <c r="H1147" s="1" t="str" cm="1">
        <f t="array" ref="H1147">_xlfn.IFS(AT1147&lt;5,"&lt;5times",AND(AT1147&gt;=5,AT1147&lt;=10),"05-10times",AND(AT1147&gt;=11,AT1147&lt;=15),"11-15times",AT1147&gt;=16,"16times or more")</f>
        <v>05-10times</v>
      </c>
      <c r="I1147" s="1" t="s">
        <v>99</v>
      </c>
      <c r="J1147" s="1" t="str">
        <f t="shared" si="35"/>
        <v>6-7 years</v>
      </c>
      <c r="K1147" s="2">
        <v>561</v>
      </c>
      <c r="L1147" s="2">
        <v>85</v>
      </c>
      <c r="M1147" s="2">
        <v>171</v>
      </c>
      <c r="N1147" s="2">
        <v>25</v>
      </c>
      <c r="O1147" s="2">
        <v>123</v>
      </c>
      <c r="P1147" s="2">
        <v>114</v>
      </c>
      <c r="Q1147" s="8">
        <v>0</v>
      </c>
      <c r="R1147" s="8">
        <v>0</v>
      </c>
      <c r="S1147" s="8">
        <v>0</v>
      </c>
      <c r="T1147" s="8">
        <v>0</v>
      </c>
      <c r="U1147" s="8">
        <v>0</v>
      </c>
      <c r="V1147" s="8">
        <v>0</v>
      </c>
      <c r="W1147" s="6">
        <v>2</v>
      </c>
      <c r="X1147" s="6">
        <v>4</v>
      </c>
      <c r="Y1147" s="6">
        <v>7</v>
      </c>
      <c r="Z1147" s="6">
        <v>13</v>
      </c>
      <c r="AB1147" s="1">
        <v>1406</v>
      </c>
      <c r="AC1147" s="1">
        <v>1238</v>
      </c>
      <c r="AD1147" s="1">
        <v>2</v>
      </c>
      <c r="AE1147" s="1">
        <v>3</v>
      </c>
      <c r="AF1147" s="1">
        <v>11</v>
      </c>
      <c r="AG1147" s="1">
        <v>49</v>
      </c>
      <c r="AH1147" s="1">
        <v>2464</v>
      </c>
      <c r="AI1147" s="11">
        <f t="shared" si="34"/>
        <v>6.7506849315068491</v>
      </c>
      <c r="AJ1147" s="1">
        <v>0</v>
      </c>
      <c r="AK1147" s="1">
        <v>0</v>
      </c>
      <c r="AL1147" s="1">
        <v>0</v>
      </c>
      <c r="AM1147" s="1">
        <v>1</v>
      </c>
      <c r="AN1147" s="1">
        <v>0</v>
      </c>
      <c r="AO1147" s="1">
        <v>0</v>
      </c>
      <c r="AP1147" s="1">
        <v>0</v>
      </c>
      <c r="AQ1147" s="1">
        <v>1</v>
      </c>
      <c r="AR1147" s="1">
        <v>0</v>
      </c>
      <c r="AS1147" s="1">
        <v>0</v>
      </c>
      <c r="AT1147" s="1">
        <v>6</v>
      </c>
      <c r="AU1147" s="1">
        <v>88</v>
      </c>
      <c r="AV1147" s="1">
        <v>51373</v>
      </c>
    </row>
    <row r="1148" spans="1:48" s="1" customFormat="1" x14ac:dyDescent="0.25">
      <c r="A1148" s="1" t="str" cm="1">
        <f t="array" ref="A1148">_xlfn.IFS(AG1148&gt;=70,"70 and Older",AND(AG1148&gt;=60,AG1148&lt;70),"60-69",AND(AG1148&gt;=50,AG1148&lt;60),"50-59",AND(AG1148&gt;=40,AG1148&lt;50),"40-49",AND(AG1148&gt;=30,AG1148&lt;40),"30-39",AND(AG1148&gt;=20,AG1148&lt;30),"20-29")</f>
        <v>60-69</v>
      </c>
      <c r="B1148" s="1" t="str" cm="1">
        <f t="array" ref="B1148">_xlfn.IFS(AO1148=1,$AO$1,AP1148=1,$AP$1,AQ1148=1,$AQ$1,AR1148=1,$AR$1,AS1148=1,$AS$1)</f>
        <v>Graduation</v>
      </c>
      <c r="C1148" s="1" t="str" cm="1">
        <f t="array" ref="C1148">_xlfn.IFS(AJ1148=1,$AJ$1,AK1148=1,$AK$1,AL1148=1,$AL$1,AM1148=1,$AM$1,AN1148=1,$AN$1)</f>
        <v>Divorced</v>
      </c>
      <c r="D1148" s="1">
        <v>1</v>
      </c>
      <c r="E1148" s="1">
        <v>0</v>
      </c>
      <c r="F1148" s="1" t="str" cm="1">
        <f t="array" ref="F1148">_xlfn.IFS(AV1148&lt;43783,"1.Low Income",AND(AV1148&gt;=43783,AV1148&lt;=64856),"2.Mid Income",AV1148&gt;64856,"3.High Income")</f>
        <v>1.Low Income</v>
      </c>
      <c r="G1148" s="1" t="str" cm="1">
        <f t="array" ref="G1148">_xlfn.IFS(AU1148&lt;=30,"&lt;1 month",AND(AU1148&gt;30,AU1148&lt;=60),"1-2months",AU1148&gt;60,"2months +")</f>
        <v>1-2months</v>
      </c>
      <c r="H1148" s="1" t="str" cm="1">
        <f t="array" ref="H1148">_xlfn.IFS(AT1148&lt;5,"&lt;5times",AND(AT1148&gt;=5,AT1148&lt;=10),"05-10times",AND(AT1148&gt;=11,AT1148&lt;=15),"11-15times",AT1148&gt;=16,"16times or more")</f>
        <v>05-10times</v>
      </c>
      <c r="I1148" s="1" t="s">
        <v>99</v>
      </c>
      <c r="J1148" s="1" t="str">
        <f t="shared" si="35"/>
        <v>6-7 years</v>
      </c>
      <c r="K1148" s="2">
        <v>88</v>
      </c>
      <c r="L1148" s="2">
        <v>39</v>
      </c>
      <c r="M1148" s="2">
        <v>78</v>
      </c>
      <c r="N1148" s="2">
        <v>58</v>
      </c>
      <c r="O1148" s="2">
        <v>13</v>
      </c>
      <c r="P1148" s="2">
        <v>93</v>
      </c>
      <c r="Q1148" s="8">
        <v>0</v>
      </c>
      <c r="R1148" s="8">
        <v>0</v>
      </c>
      <c r="S1148" s="8">
        <v>0</v>
      </c>
      <c r="T1148" s="8">
        <v>0</v>
      </c>
      <c r="U1148" s="8">
        <v>0</v>
      </c>
      <c r="V1148" s="8">
        <v>0</v>
      </c>
      <c r="W1148" s="6">
        <v>2</v>
      </c>
      <c r="X1148" s="6">
        <v>6</v>
      </c>
      <c r="Y1148" s="6">
        <v>1</v>
      </c>
      <c r="Z1148" s="6">
        <v>4</v>
      </c>
      <c r="AB1148" s="1">
        <v>257</v>
      </c>
      <c r="AC1148" s="1">
        <v>255</v>
      </c>
      <c r="AD1148" s="1">
        <v>1</v>
      </c>
      <c r="AE1148" s="1">
        <v>3</v>
      </c>
      <c r="AF1148" s="1">
        <v>11</v>
      </c>
      <c r="AG1148" s="1">
        <v>61</v>
      </c>
      <c r="AH1148" s="1">
        <v>2464</v>
      </c>
      <c r="AI1148" s="11">
        <f t="shared" si="34"/>
        <v>6.7506849315068491</v>
      </c>
      <c r="AJ1148" s="1">
        <v>1</v>
      </c>
      <c r="AK1148" s="1">
        <v>0</v>
      </c>
      <c r="AL1148" s="1">
        <v>0</v>
      </c>
      <c r="AM1148" s="1">
        <v>0</v>
      </c>
      <c r="AN1148" s="1">
        <v>0</v>
      </c>
      <c r="AO1148" s="1">
        <v>0</v>
      </c>
      <c r="AP1148" s="1">
        <v>0</v>
      </c>
      <c r="AQ1148" s="1">
        <v>1</v>
      </c>
      <c r="AR1148" s="1">
        <v>0</v>
      </c>
      <c r="AS1148" s="1">
        <v>0</v>
      </c>
      <c r="AT1148" s="1">
        <v>8</v>
      </c>
      <c r="AU1148" s="1">
        <v>60</v>
      </c>
      <c r="AV1148" s="1">
        <v>34600</v>
      </c>
    </row>
    <row r="1149" spans="1:48" s="1" customFormat="1" x14ac:dyDescent="0.25">
      <c r="A1149" s="1" t="str" cm="1">
        <f t="array" ref="A1149">_xlfn.IFS(AG1149&gt;=70,"70 and Older",AND(AG1149&gt;=60,AG1149&lt;70),"60-69",AND(AG1149&gt;=50,AG1149&lt;60),"50-59",AND(AG1149&gt;=40,AG1149&lt;50),"40-49",AND(AG1149&gt;=30,AG1149&lt;40),"30-39",AND(AG1149&gt;=20,AG1149&lt;30),"20-29")</f>
        <v>30-39</v>
      </c>
      <c r="B1149" s="1" t="str" cm="1">
        <f t="array" ref="B1149">_xlfn.IFS(AO1149=1,$AO$1,AP1149=1,$AP$1,AQ1149=1,$AQ$1,AR1149=1,$AR$1,AS1149=1,$AS$1)</f>
        <v>Graduation</v>
      </c>
      <c r="C1149" s="1" t="str" cm="1">
        <f t="array" ref="C1149">_xlfn.IFS(AJ1149=1,$AJ$1,AK1149=1,$AK$1,AL1149=1,$AL$1,AM1149=1,$AM$1,AN1149=1,$AN$1)</f>
        <v>Together</v>
      </c>
      <c r="D1149" s="1">
        <v>1</v>
      </c>
      <c r="E1149" s="1">
        <v>0</v>
      </c>
      <c r="F1149" s="1" t="str" cm="1">
        <f t="array" ref="F1149">_xlfn.IFS(AV1149&lt;43783,"1.Low Income",AND(AV1149&gt;=43783,AV1149&lt;=64856),"2.Mid Income",AV1149&gt;64856,"3.High Income")</f>
        <v>1.Low Income</v>
      </c>
      <c r="G1149" s="1" t="str" cm="1">
        <f t="array" ref="G1149">_xlfn.IFS(AU1149&lt;=30,"&lt;1 month",AND(AU1149&gt;30,AU1149&lt;=60),"1-2months",AU1149&gt;60,"2months +")</f>
        <v>&lt;1 month</v>
      </c>
      <c r="H1149" s="1" t="str" cm="1">
        <f t="array" ref="H1149">_xlfn.IFS(AT1149&lt;5,"&lt;5times",AND(AT1149&gt;=5,AT1149&lt;=10),"05-10times",AND(AT1149&gt;=11,AT1149&lt;=15),"11-15times",AT1149&gt;=16,"16times or more")</f>
        <v>05-10times</v>
      </c>
      <c r="I1149" s="1" t="s">
        <v>99</v>
      </c>
      <c r="J1149" s="1" t="str">
        <f t="shared" si="35"/>
        <v>6-7 years</v>
      </c>
      <c r="K1149" s="2">
        <v>45</v>
      </c>
      <c r="L1149" s="2">
        <v>2</v>
      </c>
      <c r="M1149" s="2">
        <v>26</v>
      </c>
      <c r="N1149" s="2">
        <v>4</v>
      </c>
      <c r="O1149" s="2">
        <v>1</v>
      </c>
      <c r="P1149" s="2">
        <v>1</v>
      </c>
      <c r="Q1149" s="8">
        <v>0</v>
      </c>
      <c r="R1149" s="8">
        <v>0</v>
      </c>
      <c r="S1149" s="8">
        <v>0</v>
      </c>
      <c r="T1149" s="8">
        <v>0</v>
      </c>
      <c r="U1149" s="8">
        <v>0</v>
      </c>
      <c r="V1149" s="8">
        <v>0</v>
      </c>
      <c r="W1149" s="6">
        <v>3</v>
      </c>
      <c r="X1149" s="6">
        <v>3</v>
      </c>
      <c r="Y1149" s="6">
        <v>1</v>
      </c>
      <c r="Z1149" s="6">
        <v>3</v>
      </c>
      <c r="AB1149" s="1">
        <v>18</v>
      </c>
      <c r="AC1149" s="1">
        <v>14</v>
      </c>
      <c r="AD1149" s="1">
        <v>0</v>
      </c>
      <c r="AE1149" s="1">
        <v>3</v>
      </c>
      <c r="AF1149" s="1">
        <v>11</v>
      </c>
      <c r="AG1149" s="1">
        <v>39</v>
      </c>
      <c r="AH1149" s="1">
        <v>2464</v>
      </c>
      <c r="AI1149" s="11">
        <f t="shared" si="34"/>
        <v>6.7506849315068491</v>
      </c>
      <c r="AJ1149" s="1">
        <v>0</v>
      </c>
      <c r="AK1149" s="1">
        <v>0</v>
      </c>
      <c r="AL1149" s="1">
        <v>0</v>
      </c>
      <c r="AM1149" s="1">
        <v>1</v>
      </c>
      <c r="AN1149" s="1">
        <v>0</v>
      </c>
      <c r="AO1149" s="1">
        <v>0</v>
      </c>
      <c r="AP1149" s="1">
        <v>0</v>
      </c>
      <c r="AQ1149" s="1">
        <v>1</v>
      </c>
      <c r="AR1149" s="1">
        <v>0</v>
      </c>
      <c r="AS1149" s="1">
        <v>0</v>
      </c>
      <c r="AT1149" s="1">
        <v>8</v>
      </c>
      <c r="AU1149" s="1">
        <v>20</v>
      </c>
      <c r="AV1149" s="1">
        <v>33039</v>
      </c>
    </row>
    <row r="1150" spans="1:48" s="1" customFormat="1" x14ac:dyDescent="0.25">
      <c r="A1150" s="1" t="str" cm="1">
        <f t="array" ref="A1150">_xlfn.IFS(AG1150&gt;=70,"70 and Older",AND(AG1150&gt;=60,AG1150&lt;70),"60-69",AND(AG1150&gt;=50,AG1150&lt;60),"50-59",AND(AG1150&gt;=40,AG1150&lt;50),"40-49",AND(AG1150&gt;=30,AG1150&lt;40),"30-39",AND(AG1150&gt;=20,AG1150&lt;30),"20-29")</f>
        <v>50-59</v>
      </c>
      <c r="B1150" s="1" t="str" cm="1">
        <f t="array" ref="B1150">_xlfn.IFS(AO1150=1,$AO$1,AP1150=1,$AP$1,AQ1150=1,$AQ$1,AR1150=1,$AR$1,AS1150=1,$AS$1)</f>
        <v>Master</v>
      </c>
      <c r="C1150" s="1" t="str" cm="1">
        <f t="array" ref="C1150">_xlfn.IFS(AJ1150=1,$AJ$1,AK1150=1,$AK$1,AL1150=1,$AL$1,AM1150=1,$AM$1,AN1150=1,$AN$1)</f>
        <v>Single</v>
      </c>
      <c r="D1150" s="1">
        <v>1</v>
      </c>
      <c r="E1150" s="1">
        <v>1</v>
      </c>
      <c r="F1150" s="1" t="str" cm="1">
        <f t="array" ref="F1150">_xlfn.IFS(AV1150&lt;43783,"1.Low Income",AND(AV1150&gt;=43783,AV1150&lt;=64856),"2.Mid Income",AV1150&gt;64856,"3.High Income")</f>
        <v>1.Low Income</v>
      </c>
      <c r="G1150" s="1" t="str" cm="1">
        <f t="array" ref="G1150">_xlfn.IFS(AU1150&lt;=30,"&lt;1 month",AND(AU1150&gt;30,AU1150&lt;=60),"1-2months",AU1150&gt;60,"2months +")</f>
        <v>1-2months</v>
      </c>
      <c r="H1150" s="1" t="str" cm="1">
        <f t="array" ref="H1150">_xlfn.IFS(AT1150&lt;5,"&lt;5times",AND(AT1150&gt;=5,AT1150&lt;=10),"05-10times",AND(AT1150&gt;=11,AT1150&lt;=15),"11-15times",AT1150&gt;=16,"16times or more")</f>
        <v>05-10times</v>
      </c>
      <c r="I1150" s="1" t="s">
        <v>99</v>
      </c>
      <c r="J1150" s="1" t="str">
        <f t="shared" si="35"/>
        <v>6-7 years</v>
      </c>
      <c r="K1150" s="2">
        <v>8</v>
      </c>
      <c r="L1150" s="2">
        <v>3</v>
      </c>
      <c r="M1150" s="2">
        <v>9</v>
      </c>
      <c r="N1150" s="2">
        <v>19</v>
      </c>
      <c r="O1150" s="2">
        <v>4</v>
      </c>
      <c r="P1150" s="2">
        <v>22</v>
      </c>
      <c r="Q1150" s="8">
        <v>0</v>
      </c>
      <c r="R1150" s="8">
        <v>0</v>
      </c>
      <c r="S1150" s="8">
        <v>0</v>
      </c>
      <c r="T1150" s="8">
        <v>0</v>
      </c>
      <c r="U1150" s="8">
        <v>0</v>
      </c>
      <c r="V1150" s="8">
        <v>0</v>
      </c>
      <c r="W1150" s="6">
        <v>3</v>
      </c>
      <c r="X1150" s="6">
        <v>1</v>
      </c>
      <c r="Y1150" s="6">
        <v>1</v>
      </c>
      <c r="Z1150" s="6">
        <v>3</v>
      </c>
      <c r="AB1150" s="1">
        <v>18</v>
      </c>
      <c r="AC1150" s="1">
        <v>7</v>
      </c>
      <c r="AD1150" s="1">
        <v>1</v>
      </c>
      <c r="AE1150" s="1">
        <v>3</v>
      </c>
      <c r="AF1150" s="1">
        <v>11</v>
      </c>
      <c r="AG1150" s="1">
        <v>50</v>
      </c>
      <c r="AH1150" s="1">
        <v>2463</v>
      </c>
      <c r="AI1150" s="11">
        <f t="shared" si="34"/>
        <v>6.7479452054794518</v>
      </c>
      <c r="AJ1150" s="1">
        <v>0</v>
      </c>
      <c r="AK1150" s="1">
        <v>0</v>
      </c>
      <c r="AL1150" s="1">
        <v>1</v>
      </c>
      <c r="AM1150" s="1">
        <v>0</v>
      </c>
      <c r="AN1150" s="1">
        <v>0</v>
      </c>
      <c r="AO1150" s="1">
        <v>0</v>
      </c>
      <c r="AP1150" s="1">
        <v>0</v>
      </c>
      <c r="AQ1150" s="1">
        <v>0</v>
      </c>
      <c r="AR1150" s="1">
        <v>1</v>
      </c>
      <c r="AS1150" s="1">
        <v>0</v>
      </c>
      <c r="AT1150" s="1">
        <v>7</v>
      </c>
      <c r="AU1150" s="1">
        <v>43</v>
      </c>
      <c r="AV1150" s="1">
        <v>36230</v>
      </c>
    </row>
    <row r="1151" spans="1:48" s="1" customFormat="1" x14ac:dyDescent="0.25">
      <c r="A1151" s="1" t="str" cm="1">
        <f t="array" ref="A1151">_xlfn.IFS(AG1151&gt;=70,"70 and Older",AND(AG1151&gt;=60,AG1151&lt;70),"60-69",AND(AG1151&gt;=50,AG1151&lt;60),"50-59",AND(AG1151&gt;=40,AG1151&lt;50),"40-49",AND(AG1151&gt;=30,AG1151&lt;40),"30-39",AND(AG1151&gt;=20,AG1151&lt;30),"20-29")</f>
        <v>60-69</v>
      </c>
      <c r="B1151" s="1" t="str" cm="1">
        <f t="array" ref="B1151">_xlfn.IFS(AO1151=1,$AO$1,AP1151=1,$AP$1,AQ1151=1,$AQ$1,AR1151=1,$AR$1,AS1151=1,$AS$1)</f>
        <v>Master</v>
      </c>
      <c r="C1151" s="1" t="str" cm="1">
        <f t="array" ref="C1151">_xlfn.IFS(AJ1151=1,$AJ$1,AK1151=1,$AK$1,AL1151=1,$AL$1,AM1151=1,$AM$1,AN1151=1,$AN$1)</f>
        <v>Single</v>
      </c>
      <c r="D1151" s="1">
        <v>2</v>
      </c>
      <c r="E1151" s="1">
        <v>1</v>
      </c>
      <c r="F1151" s="1" t="str" cm="1">
        <f t="array" ref="F1151">_xlfn.IFS(AV1151&lt;43783,"1.Low Income",AND(AV1151&gt;=43783,AV1151&lt;=64856),"2.Mid Income",AV1151&gt;64856,"3.High Income")</f>
        <v>1.Low Income</v>
      </c>
      <c r="G1151" s="1" t="str" cm="1">
        <f t="array" ref="G1151">_xlfn.IFS(AU1151&lt;=30,"&lt;1 month",AND(AU1151&gt;30,AU1151&lt;=60),"1-2months",AU1151&gt;60,"2months +")</f>
        <v>1-2months</v>
      </c>
      <c r="H1151" s="1" t="str" cm="1">
        <f t="array" ref="H1151">_xlfn.IFS(AT1151&lt;5,"&lt;5times",AND(AT1151&gt;=5,AT1151&lt;=10),"05-10times",AND(AT1151&gt;=11,AT1151&lt;=15),"11-15times",AT1151&gt;=16,"16times or more")</f>
        <v>05-10times</v>
      </c>
      <c r="I1151" s="1" t="s">
        <v>99</v>
      </c>
      <c r="J1151" s="1" t="str">
        <f t="shared" si="35"/>
        <v>6-7 years</v>
      </c>
      <c r="K1151" s="2">
        <v>14</v>
      </c>
      <c r="L1151" s="2">
        <v>0</v>
      </c>
      <c r="M1151" s="2">
        <v>1</v>
      </c>
      <c r="N1151" s="2">
        <v>0</v>
      </c>
      <c r="O1151" s="2">
        <v>0</v>
      </c>
      <c r="P1151" s="2">
        <v>1</v>
      </c>
      <c r="Q1151" s="8">
        <v>0</v>
      </c>
      <c r="R1151" s="8">
        <v>0</v>
      </c>
      <c r="S1151" s="8">
        <v>0</v>
      </c>
      <c r="T1151" s="8">
        <v>0</v>
      </c>
      <c r="U1151" s="8">
        <v>0</v>
      </c>
      <c r="V1151" s="8">
        <v>0</v>
      </c>
      <c r="W1151" s="6">
        <v>1</v>
      </c>
      <c r="X1151" s="6">
        <v>1</v>
      </c>
      <c r="Y1151" s="6">
        <v>0</v>
      </c>
      <c r="Z1151" s="6">
        <v>2</v>
      </c>
      <c r="AB1151" s="1">
        <v>62</v>
      </c>
      <c r="AC1151" s="1">
        <v>59</v>
      </c>
      <c r="AD1151" s="1">
        <v>0</v>
      </c>
      <c r="AE1151" s="1">
        <v>3</v>
      </c>
      <c r="AF1151" s="1">
        <v>11</v>
      </c>
      <c r="AG1151" s="1">
        <v>69</v>
      </c>
      <c r="AH1151" s="1">
        <v>2463</v>
      </c>
      <c r="AI1151" s="11">
        <f t="shared" si="34"/>
        <v>6.7479452054794518</v>
      </c>
      <c r="AJ1151" s="1">
        <v>0</v>
      </c>
      <c r="AK1151" s="1">
        <v>0</v>
      </c>
      <c r="AL1151" s="1">
        <v>1</v>
      </c>
      <c r="AM1151" s="1">
        <v>0</v>
      </c>
      <c r="AN1151" s="1">
        <v>0</v>
      </c>
      <c r="AO1151" s="1">
        <v>0</v>
      </c>
      <c r="AP1151" s="1">
        <v>0</v>
      </c>
      <c r="AQ1151" s="1">
        <v>0</v>
      </c>
      <c r="AR1151" s="1">
        <v>1</v>
      </c>
      <c r="AS1151" s="1">
        <v>0</v>
      </c>
      <c r="AT1151" s="1">
        <v>8</v>
      </c>
      <c r="AU1151" s="1">
        <v>39</v>
      </c>
      <c r="AV1151" s="1">
        <v>34421</v>
      </c>
    </row>
    <row r="1152" spans="1:48" s="1" customFormat="1" x14ac:dyDescent="0.25">
      <c r="A1152" s="1" t="str" cm="1">
        <f t="array" ref="A1152">_xlfn.IFS(AG1152&gt;=70,"70 and Older",AND(AG1152&gt;=60,AG1152&lt;70),"60-69",AND(AG1152&gt;=50,AG1152&lt;60),"50-59",AND(AG1152&gt;=40,AG1152&lt;50),"40-49",AND(AG1152&gt;=30,AG1152&lt;40),"30-39",AND(AG1152&gt;=20,AG1152&lt;30),"20-29")</f>
        <v>50-59</v>
      </c>
      <c r="B1152" s="1" t="str" cm="1">
        <f t="array" ref="B1152">_xlfn.IFS(AO1152=1,$AO$1,AP1152=1,$AP$1,AQ1152=1,$AQ$1,AR1152=1,$AR$1,AS1152=1,$AS$1)</f>
        <v>PhD</v>
      </c>
      <c r="C1152" s="1" t="str" cm="1">
        <f t="array" ref="C1152">_xlfn.IFS(AJ1152=1,$AJ$1,AK1152=1,$AK$1,AL1152=1,$AL$1,AM1152=1,$AM$1,AN1152=1,$AN$1)</f>
        <v>Single</v>
      </c>
      <c r="D1152" s="1">
        <v>1</v>
      </c>
      <c r="E1152" s="1">
        <v>0</v>
      </c>
      <c r="F1152" s="1" t="str" cm="1">
        <f t="array" ref="F1152">_xlfn.IFS(AV1152&lt;43783,"1.Low Income",AND(AV1152&gt;=43783,AV1152&lt;=64856),"2.Mid Income",AV1152&gt;64856,"3.High Income")</f>
        <v>1.Low Income</v>
      </c>
      <c r="G1152" s="1" t="str" cm="1">
        <f t="array" ref="G1152">_xlfn.IFS(AU1152&lt;=30,"&lt;1 month",AND(AU1152&gt;30,AU1152&lt;=60),"1-2months",AU1152&gt;60,"2months +")</f>
        <v>2months +</v>
      </c>
      <c r="H1152" s="1" t="str" cm="1">
        <f t="array" ref="H1152">_xlfn.IFS(AT1152&lt;5,"&lt;5times",AND(AT1152&gt;=5,AT1152&lt;=10),"05-10times",AND(AT1152&gt;=11,AT1152&lt;=15),"11-15times",AT1152&gt;=16,"16times or more")</f>
        <v>05-10times</v>
      </c>
      <c r="I1152" s="1" t="s">
        <v>99</v>
      </c>
      <c r="J1152" s="1" t="str">
        <f t="shared" si="35"/>
        <v>6-7 years</v>
      </c>
      <c r="K1152" s="2">
        <v>23</v>
      </c>
      <c r="L1152" s="2">
        <v>0</v>
      </c>
      <c r="M1152" s="2">
        <v>26</v>
      </c>
      <c r="N1152" s="2">
        <v>7</v>
      </c>
      <c r="O1152" s="2">
        <v>15</v>
      </c>
      <c r="P1152" s="2">
        <v>3</v>
      </c>
      <c r="Q1152" s="8">
        <v>0</v>
      </c>
      <c r="R1152" s="8">
        <v>0</v>
      </c>
      <c r="S1152" s="8">
        <v>0</v>
      </c>
      <c r="T1152" s="8">
        <v>0</v>
      </c>
      <c r="U1152" s="8">
        <v>0</v>
      </c>
      <c r="V1152" s="8">
        <v>0</v>
      </c>
      <c r="W1152" s="6">
        <v>1</v>
      </c>
      <c r="X1152" s="6">
        <v>2</v>
      </c>
      <c r="Y1152" s="6">
        <v>0</v>
      </c>
      <c r="Z1152" s="6">
        <v>4</v>
      </c>
      <c r="AB1152" s="1">
        <v>87</v>
      </c>
      <c r="AC1152" s="1">
        <v>81</v>
      </c>
      <c r="AD1152" s="1">
        <v>0</v>
      </c>
      <c r="AE1152" s="1">
        <v>3</v>
      </c>
      <c r="AF1152" s="1">
        <v>11</v>
      </c>
      <c r="AG1152" s="1">
        <v>55</v>
      </c>
      <c r="AH1152" s="1">
        <v>2462</v>
      </c>
      <c r="AI1152" s="11">
        <f t="shared" si="34"/>
        <v>6.7452054794520544</v>
      </c>
      <c r="AJ1152" s="1">
        <v>0</v>
      </c>
      <c r="AK1152" s="1">
        <v>0</v>
      </c>
      <c r="AL1152" s="1">
        <v>1</v>
      </c>
      <c r="AM1152" s="1">
        <v>0</v>
      </c>
      <c r="AN1152" s="1">
        <v>0</v>
      </c>
      <c r="AO1152" s="1">
        <v>0</v>
      </c>
      <c r="AP1152" s="1">
        <v>0</v>
      </c>
      <c r="AQ1152" s="1">
        <v>0</v>
      </c>
      <c r="AR1152" s="1">
        <v>0</v>
      </c>
      <c r="AS1152" s="1">
        <v>1</v>
      </c>
      <c r="AT1152" s="1">
        <v>7</v>
      </c>
      <c r="AU1152" s="1">
        <v>63</v>
      </c>
      <c r="AV1152" s="1">
        <v>41335</v>
      </c>
    </row>
    <row r="1153" spans="1:48" s="1" customFormat="1" x14ac:dyDescent="0.25">
      <c r="A1153" s="1" t="str" cm="1">
        <f t="array" ref="A1153">_xlfn.IFS(AG1153&gt;=70,"70 and Older",AND(AG1153&gt;=60,AG1153&lt;70),"60-69",AND(AG1153&gt;=50,AG1153&lt;60),"50-59",AND(AG1153&gt;=40,AG1153&lt;50),"40-49",AND(AG1153&gt;=30,AG1153&lt;40),"30-39",AND(AG1153&gt;=20,AG1153&lt;30),"20-29")</f>
        <v>60-69</v>
      </c>
      <c r="B1153" s="1" t="str" cm="1">
        <f t="array" ref="B1153">_xlfn.IFS(AO1153=1,$AO$1,AP1153=1,$AP$1,AQ1153=1,$AQ$1,AR1153=1,$AR$1,AS1153=1,$AS$1)</f>
        <v>Graduation</v>
      </c>
      <c r="C1153" s="1" t="str" cm="1">
        <f t="array" ref="C1153">_xlfn.IFS(AJ1153=1,$AJ$1,AK1153=1,$AK$1,AL1153=1,$AL$1,AM1153=1,$AM$1,AN1153=1,$AN$1)</f>
        <v>Together</v>
      </c>
      <c r="D1153" s="1">
        <v>0</v>
      </c>
      <c r="E1153" s="1">
        <v>0</v>
      </c>
      <c r="F1153" s="1" t="str" cm="1">
        <f t="array" ref="F1153">_xlfn.IFS(AV1153&lt;43783,"1.Low Income",AND(AV1153&gt;=43783,AV1153&lt;=64856),"2.Mid Income",AV1153&gt;64856,"3.High Income")</f>
        <v>1.Low Income</v>
      </c>
      <c r="G1153" s="1" t="str" cm="1">
        <f t="array" ref="G1153">_xlfn.IFS(AU1153&lt;=30,"&lt;1 month",AND(AU1153&gt;30,AU1153&lt;=60),"1-2months",AU1153&gt;60,"2months +")</f>
        <v>2months +</v>
      </c>
      <c r="H1153" s="1" t="str" cm="1">
        <f t="array" ref="H1153">_xlfn.IFS(AT1153&lt;5,"&lt;5times",AND(AT1153&gt;=5,AT1153&lt;=10),"05-10times",AND(AT1153&gt;=11,AT1153&lt;=15),"11-15times",AT1153&gt;=16,"16times or more")</f>
        <v>05-10times</v>
      </c>
      <c r="I1153" s="1" t="s">
        <v>99</v>
      </c>
      <c r="J1153" s="1" t="str">
        <f t="shared" si="35"/>
        <v>6-7 years</v>
      </c>
      <c r="K1153" s="2">
        <v>37</v>
      </c>
      <c r="L1153" s="2">
        <v>32</v>
      </c>
      <c r="M1153" s="2">
        <v>38</v>
      </c>
      <c r="N1153" s="2">
        <v>11</v>
      </c>
      <c r="O1153" s="2">
        <v>3</v>
      </c>
      <c r="P1153" s="2">
        <v>18</v>
      </c>
      <c r="Q1153" s="8">
        <v>0</v>
      </c>
      <c r="R1153" s="8">
        <v>0</v>
      </c>
      <c r="S1153" s="8">
        <v>0</v>
      </c>
      <c r="T1153" s="8">
        <v>0</v>
      </c>
      <c r="U1153" s="8">
        <v>0</v>
      </c>
      <c r="V1153" s="8">
        <v>0</v>
      </c>
      <c r="W1153" s="6">
        <v>1</v>
      </c>
      <c r="X1153" s="6">
        <v>2</v>
      </c>
      <c r="Y1153" s="6">
        <v>1</v>
      </c>
      <c r="Z1153" s="6">
        <v>4</v>
      </c>
      <c r="AB1153" s="1">
        <v>30</v>
      </c>
      <c r="AC1153" s="1">
        <v>28</v>
      </c>
      <c r="AD1153" s="1">
        <v>0</v>
      </c>
      <c r="AE1153" s="1">
        <v>3</v>
      </c>
      <c r="AF1153" s="1">
        <v>11</v>
      </c>
      <c r="AG1153" s="1">
        <v>60</v>
      </c>
      <c r="AH1153" s="1">
        <v>2462</v>
      </c>
      <c r="AI1153" s="11">
        <f t="shared" si="34"/>
        <v>6.7452054794520544</v>
      </c>
      <c r="AJ1153" s="1">
        <v>0</v>
      </c>
      <c r="AK1153" s="1">
        <v>0</v>
      </c>
      <c r="AL1153" s="1">
        <v>0</v>
      </c>
      <c r="AM1153" s="1">
        <v>1</v>
      </c>
      <c r="AN1153" s="1">
        <v>0</v>
      </c>
      <c r="AO1153" s="1">
        <v>0</v>
      </c>
      <c r="AP1153" s="1">
        <v>0</v>
      </c>
      <c r="AQ1153" s="1">
        <v>1</v>
      </c>
      <c r="AR1153" s="1">
        <v>0</v>
      </c>
      <c r="AS1153" s="1">
        <v>0</v>
      </c>
      <c r="AT1153" s="1">
        <v>7</v>
      </c>
      <c r="AU1153" s="1">
        <v>87</v>
      </c>
      <c r="AV1153" s="1">
        <v>37633</v>
      </c>
    </row>
    <row r="1154" spans="1:48" s="1" customFormat="1" x14ac:dyDescent="0.25">
      <c r="A1154" s="1" t="str" cm="1">
        <f t="array" ref="A1154">_xlfn.IFS(AG1154&gt;=70,"70 and Older",AND(AG1154&gt;=60,AG1154&lt;70),"60-69",AND(AG1154&gt;=50,AG1154&lt;60),"50-59",AND(AG1154&gt;=40,AG1154&lt;50),"40-49",AND(AG1154&gt;=30,AG1154&lt;40),"30-39",AND(AG1154&gt;=20,AG1154&lt;30),"20-29")</f>
        <v>70 and Older</v>
      </c>
      <c r="B1154" s="1" t="str" cm="1">
        <f t="array" ref="B1154">_xlfn.IFS(AO1154=1,$AO$1,AP1154=1,$AP$1,AQ1154=1,$AQ$1,AR1154=1,$AR$1,AS1154=1,$AS$1)</f>
        <v>PhD</v>
      </c>
      <c r="C1154" s="1" t="str" cm="1">
        <f t="array" ref="C1154">_xlfn.IFS(AJ1154=1,$AJ$1,AK1154=1,$AK$1,AL1154=1,$AL$1,AM1154=1,$AM$1,AN1154=1,$AN$1)</f>
        <v>Together</v>
      </c>
      <c r="D1154" s="1">
        <v>0</v>
      </c>
      <c r="E1154" s="1">
        <v>0</v>
      </c>
      <c r="F1154" s="1" t="str" cm="1">
        <f t="array" ref="F1154">_xlfn.IFS(AV1154&lt;43783,"1.Low Income",AND(AV1154&gt;=43783,AV1154&lt;=64856),"2.Mid Income",AV1154&gt;64856,"3.High Income")</f>
        <v>2.Mid Income</v>
      </c>
      <c r="G1154" s="1" t="str" cm="1">
        <f t="array" ref="G1154">_xlfn.IFS(AU1154&lt;=30,"&lt;1 month",AND(AU1154&gt;30,AU1154&lt;=60),"1-2months",AU1154&gt;60,"2months +")</f>
        <v>&lt;1 month</v>
      </c>
      <c r="H1154" s="1" t="str" cm="1">
        <f t="array" ref="H1154">_xlfn.IFS(AT1154&lt;5,"&lt;5times",AND(AT1154&gt;=5,AT1154&lt;=10),"05-10times",AND(AT1154&gt;=11,AT1154&lt;=15),"11-15times",AT1154&gt;=16,"16times or more")</f>
        <v>05-10times</v>
      </c>
      <c r="I1154" s="1" t="s">
        <v>99</v>
      </c>
      <c r="J1154" s="1" t="str">
        <f t="shared" si="35"/>
        <v>6-7 years</v>
      </c>
      <c r="K1154" s="2">
        <v>967</v>
      </c>
      <c r="L1154" s="2">
        <v>0</v>
      </c>
      <c r="M1154" s="2">
        <v>617</v>
      </c>
      <c r="N1154" s="2">
        <v>43</v>
      </c>
      <c r="O1154" s="2">
        <v>50</v>
      </c>
      <c r="P1154" s="2">
        <v>0</v>
      </c>
      <c r="Q1154" s="8">
        <v>1</v>
      </c>
      <c r="R1154" s="8">
        <v>0</v>
      </c>
      <c r="S1154" s="8">
        <v>0</v>
      </c>
      <c r="T1154" s="8">
        <v>1</v>
      </c>
      <c r="U1154" s="8">
        <v>1</v>
      </c>
      <c r="V1154" s="8">
        <v>1</v>
      </c>
      <c r="W1154" s="6">
        <v>1</v>
      </c>
      <c r="X1154" s="6">
        <v>4</v>
      </c>
      <c r="Y1154" s="6">
        <v>8</v>
      </c>
      <c r="Z1154" s="6">
        <v>13</v>
      </c>
      <c r="AB1154" s="1">
        <v>1024</v>
      </c>
      <c r="AC1154" s="1">
        <v>953</v>
      </c>
      <c r="AD1154" s="1">
        <v>0</v>
      </c>
      <c r="AE1154" s="1">
        <v>3</v>
      </c>
      <c r="AF1154" s="1">
        <v>11</v>
      </c>
      <c r="AG1154" s="1">
        <v>73</v>
      </c>
      <c r="AH1154" s="1">
        <v>2461</v>
      </c>
      <c r="AI1154" s="11">
        <f t="shared" ref="AI1154:AI1217" si="36">AH1154/365</f>
        <v>6.7424657534246579</v>
      </c>
      <c r="AJ1154" s="1">
        <v>0</v>
      </c>
      <c r="AK1154" s="1">
        <v>0</v>
      </c>
      <c r="AL1154" s="1">
        <v>0</v>
      </c>
      <c r="AM1154" s="1">
        <v>1</v>
      </c>
      <c r="AN1154" s="1">
        <v>0</v>
      </c>
      <c r="AO1154" s="1">
        <v>0</v>
      </c>
      <c r="AP1154" s="1">
        <v>0</v>
      </c>
      <c r="AQ1154" s="1">
        <v>0</v>
      </c>
      <c r="AR1154" s="1">
        <v>0</v>
      </c>
      <c r="AS1154" s="1">
        <v>1</v>
      </c>
      <c r="AT1154" s="1">
        <v>6</v>
      </c>
      <c r="AU1154" s="1">
        <v>4</v>
      </c>
      <c r="AV1154" s="1">
        <v>51411</v>
      </c>
    </row>
    <row r="1155" spans="1:48" s="1" customFormat="1" x14ac:dyDescent="0.25">
      <c r="A1155" s="1" t="str" cm="1">
        <f t="array" ref="A1155">_xlfn.IFS(AG1155&gt;=70,"70 and Older",AND(AG1155&gt;=60,AG1155&lt;70),"60-69",AND(AG1155&gt;=50,AG1155&lt;60),"50-59",AND(AG1155&gt;=40,AG1155&lt;50),"40-49",AND(AG1155&gt;=30,AG1155&lt;40),"30-39",AND(AG1155&gt;=20,AG1155&lt;30),"20-29")</f>
        <v>70 and Older</v>
      </c>
      <c r="B1155" s="1" t="str" cm="1">
        <f t="array" ref="B1155">_xlfn.IFS(AO1155=1,$AO$1,AP1155=1,$AP$1,AQ1155=1,$AQ$1,AR1155=1,$AR$1,AS1155=1,$AS$1)</f>
        <v>PhD</v>
      </c>
      <c r="C1155" s="1" t="str" cm="1">
        <f t="array" ref="C1155">_xlfn.IFS(AJ1155=1,$AJ$1,AK1155=1,$AK$1,AL1155=1,$AL$1,AM1155=1,$AM$1,AN1155=1,$AN$1)</f>
        <v>Together</v>
      </c>
      <c r="D1155" s="1">
        <v>0</v>
      </c>
      <c r="E1155" s="1">
        <v>0</v>
      </c>
      <c r="F1155" s="1" t="str" cm="1">
        <f t="array" ref="F1155">_xlfn.IFS(AV1155&lt;43783,"1.Low Income",AND(AV1155&gt;=43783,AV1155&lt;=64856),"2.Mid Income",AV1155&gt;64856,"3.High Income")</f>
        <v>2.Mid Income</v>
      </c>
      <c r="G1155" s="1" t="str" cm="1">
        <f t="array" ref="G1155">_xlfn.IFS(AU1155&lt;=30,"&lt;1 month",AND(AU1155&gt;30,AU1155&lt;=60),"1-2months",AU1155&gt;60,"2months +")</f>
        <v>1-2months</v>
      </c>
      <c r="H1155" s="1" t="str" cm="1">
        <f t="array" ref="H1155">_xlfn.IFS(AT1155&lt;5,"&lt;5times",AND(AT1155&gt;=5,AT1155&lt;=10),"05-10times",AND(AT1155&gt;=11,AT1155&lt;=15),"11-15times",AT1155&gt;=16,"16times or more")</f>
        <v>05-10times</v>
      </c>
      <c r="I1155" s="1" t="s">
        <v>99</v>
      </c>
      <c r="J1155" s="1" t="str">
        <f t="shared" ref="J1155:J1218" si="37">IF(AI1155&gt;7,"7-8 years",IF(AND(AI1155&gt;6,AI1155&lt;=7),"6-7 years",IF(AI1155&lt;=6,"4-6 years","invalid")))</f>
        <v>6-7 years</v>
      </c>
      <c r="K1155" s="2">
        <v>833</v>
      </c>
      <c r="L1155" s="2">
        <v>33</v>
      </c>
      <c r="M1155" s="2">
        <v>549</v>
      </c>
      <c r="N1155" s="2">
        <v>151</v>
      </c>
      <c r="O1155" s="2">
        <v>133</v>
      </c>
      <c r="P1155" s="2">
        <v>233</v>
      </c>
      <c r="Q1155" s="8">
        <v>0</v>
      </c>
      <c r="R1155" s="8">
        <v>0</v>
      </c>
      <c r="S1155" s="8">
        <v>0</v>
      </c>
      <c r="T1155" s="8">
        <v>0</v>
      </c>
      <c r="U1155" s="8">
        <v>0</v>
      </c>
      <c r="V1155" s="8">
        <v>0</v>
      </c>
      <c r="W1155" s="6">
        <v>1</v>
      </c>
      <c r="X1155" s="6">
        <v>4</v>
      </c>
      <c r="Y1155" s="6">
        <v>3</v>
      </c>
      <c r="Z1155" s="6">
        <v>8</v>
      </c>
      <c r="AB1155" s="1">
        <v>1024</v>
      </c>
      <c r="AC1155" s="1">
        <v>953</v>
      </c>
      <c r="AD1155" s="1">
        <v>0</v>
      </c>
      <c r="AE1155" s="1">
        <v>3</v>
      </c>
      <c r="AF1155" s="1">
        <v>11</v>
      </c>
      <c r="AG1155" s="1">
        <v>73</v>
      </c>
      <c r="AH1155" s="1">
        <v>2461</v>
      </c>
      <c r="AI1155" s="11">
        <f t="shared" si="36"/>
        <v>6.7424657534246579</v>
      </c>
      <c r="AJ1155" s="1">
        <v>0</v>
      </c>
      <c r="AK1155" s="1">
        <v>0</v>
      </c>
      <c r="AL1155" s="1">
        <v>0</v>
      </c>
      <c r="AM1155" s="1">
        <v>1</v>
      </c>
      <c r="AN1155" s="1">
        <v>0</v>
      </c>
      <c r="AO1155" s="1">
        <v>0</v>
      </c>
      <c r="AP1155" s="1">
        <v>0</v>
      </c>
      <c r="AQ1155" s="1">
        <v>0</v>
      </c>
      <c r="AR1155" s="1">
        <v>0</v>
      </c>
      <c r="AS1155" s="1">
        <v>1</v>
      </c>
      <c r="AT1155" s="1">
        <v>6</v>
      </c>
      <c r="AU1155" s="1">
        <v>50</v>
      </c>
      <c r="AV1155" s="1">
        <v>49154</v>
      </c>
    </row>
    <row r="1156" spans="1:48" s="1" customFormat="1" x14ac:dyDescent="0.25">
      <c r="A1156" s="1" t="str" cm="1">
        <f t="array" ref="A1156">_xlfn.IFS(AG1156&gt;=70,"70 and Older",AND(AG1156&gt;=60,AG1156&lt;70),"60-69",AND(AG1156&gt;=50,AG1156&lt;60),"50-59",AND(AG1156&gt;=40,AG1156&lt;50),"40-49",AND(AG1156&gt;=30,AG1156&lt;40),"30-39",AND(AG1156&gt;=20,AG1156&lt;30),"20-29")</f>
        <v>60-69</v>
      </c>
      <c r="B1156" s="1" t="str" cm="1">
        <f t="array" ref="B1156">_xlfn.IFS(AO1156=1,$AO$1,AP1156=1,$AP$1,AQ1156=1,$AQ$1,AR1156=1,$AR$1,AS1156=1,$AS$1)</f>
        <v>Master</v>
      </c>
      <c r="C1156" s="1" t="str" cm="1">
        <f t="array" ref="C1156">_xlfn.IFS(AJ1156=1,$AJ$1,AK1156=1,$AK$1,AL1156=1,$AL$1,AM1156=1,$AM$1,AN1156=1,$AN$1)</f>
        <v>Together</v>
      </c>
      <c r="D1156" s="1">
        <v>1</v>
      </c>
      <c r="E1156" s="1">
        <v>1</v>
      </c>
      <c r="F1156" s="1" t="str" cm="1">
        <f t="array" ref="F1156">_xlfn.IFS(AV1156&lt;43783,"1.Low Income",AND(AV1156&gt;=43783,AV1156&lt;=64856),"2.Mid Income",AV1156&gt;64856,"3.High Income")</f>
        <v>2.Mid Income</v>
      </c>
      <c r="G1156" s="1" t="str" cm="1">
        <f t="array" ref="G1156">_xlfn.IFS(AU1156&lt;=30,"&lt;1 month",AND(AU1156&gt;30,AU1156&lt;=60),"1-2months",AU1156&gt;60,"2months +")</f>
        <v>2months +</v>
      </c>
      <c r="H1156" s="1" t="str" cm="1">
        <f t="array" ref="H1156">_xlfn.IFS(AT1156&lt;5,"&lt;5times",AND(AT1156&gt;=5,AT1156&lt;=10),"05-10times",AND(AT1156&gt;=11,AT1156&lt;=15),"11-15times",AT1156&gt;=16,"16times or more")</f>
        <v>05-10times</v>
      </c>
      <c r="I1156" s="1" t="s">
        <v>99</v>
      </c>
      <c r="J1156" s="1" t="str">
        <f t="shared" si="37"/>
        <v>6-7 years</v>
      </c>
      <c r="K1156" s="2">
        <v>199</v>
      </c>
      <c r="L1156" s="2">
        <v>9</v>
      </c>
      <c r="M1156" s="2">
        <v>57</v>
      </c>
      <c r="N1156" s="2">
        <v>20</v>
      </c>
      <c r="O1156" s="2">
        <v>21</v>
      </c>
      <c r="P1156" s="2">
        <v>6</v>
      </c>
      <c r="Q1156" s="8">
        <v>0</v>
      </c>
      <c r="R1156" s="8">
        <v>0</v>
      </c>
      <c r="S1156" s="8">
        <v>0</v>
      </c>
      <c r="T1156" s="8">
        <v>0</v>
      </c>
      <c r="U1156" s="8">
        <v>0</v>
      </c>
      <c r="V1156" s="8">
        <v>0</v>
      </c>
      <c r="W1156" s="6">
        <v>7</v>
      </c>
      <c r="X1156" s="6">
        <v>4</v>
      </c>
      <c r="Y1156" s="6">
        <v>1</v>
      </c>
      <c r="Z1156" s="6">
        <v>7</v>
      </c>
      <c r="AB1156" s="1">
        <v>957</v>
      </c>
      <c r="AC1156" s="1">
        <v>872</v>
      </c>
      <c r="AD1156" s="1">
        <v>0</v>
      </c>
      <c r="AE1156" s="1">
        <v>3</v>
      </c>
      <c r="AF1156" s="1">
        <v>11</v>
      </c>
      <c r="AG1156" s="1">
        <v>63</v>
      </c>
      <c r="AH1156" s="1">
        <v>2461</v>
      </c>
      <c r="AI1156" s="11">
        <f t="shared" si="36"/>
        <v>6.7424657534246579</v>
      </c>
      <c r="AJ1156" s="1">
        <v>0</v>
      </c>
      <c r="AK1156" s="1">
        <v>0</v>
      </c>
      <c r="AL1156" s="1">
        <v>0</v>
      </c>
      <c r="AM1156" s="1">
        <v>1</v>
      </c>
      <c r="AN1156" s="1">
        <v>0</v>
      </c>
      <c r="AO1156" s="1">
        <v>0</v>
      </c>
      <c r="AP1156" s="1">
        <v>0</v>
      </c>
      <c r="AQ1156" s="1">
        <v>0</v>
      </c>
      <c r="AR1156" s="1">
        <v>1</v>
      </c>
      <c r="AS1156" s="1">
        <v>0</v>
      </c>
      <c r="AT1156" s="1">
        <v>6</v>
      </c>
      <c r="AU1156" s="1">
        <v>93</v>
      </c>
      <c r="AV1156" s="1">
        <v>46107</v>
      </c>
    </row>
    <row r="1157" spans="1:48" s="1" customFormat="1" x14ac:dyDescent="0.25">
      <c r="A1157" s="1" t="str" cm="1">
        <f t="array" ref="A1157">_xlfn.IFS(AG1157&gt;=70,"70 and Older",AND(AG1157&gt;=60,AG1157&lt;70),"60-69",AND(AG1157&gt;=50,AG1157&lt;60),"50-59",AND(AG1157&gt;=40,AG1157&lt;50),"40-49",AND(AG1157&gt;=30,AG1157&lt;40),"30-39",AND(AG1157&gt;=20,AG1157&lt;30),"20-29")</f>
        <v>40-49</v>
      </c>
      <c r="B1157" s="1" t="str" cm="1">
        <f t="array" ref="B1157">_xlfn.IFS(AO1157=1,$AO$1,AP1157=1,$AP$1,AQ1157=1,$AQ$1,AR1157=1,$AR$1,AS1157=1,$AS$1)</f>
        <v>Graduation</v>
      </c>
      <c r="C1157" s="1" t="str" cm="1">
        <f t="array" ref="C1157">_xlfn.IFS(AJ1157=1,$AJ$1,AK1157=1,$AK$1,AL1157=1,$AL$1,AM1157=1,$AM$1,AN1157=1,$AN$1)</f>
        <v>Together</v>
      </c>
      <c r="D1157" s="1">
        <v>0</v>
      </c>
      <c r="E1157" s="1">
        <v>1</v>
      </c>
      <c r="F1157" s="1" t="str" cm="1">
        <f t="array" ref="F1157">_xlfn.IFS(AV1157&lt;43783,"1.Low Income",AND(AV1157&gt;=43783,AV1157&lt;=64856),"2.Mid Income",AV1157&gt;64856,"3.High Income")</f>
        <v>1.Low Income</v>
      </c>
      <c r="G1157" s="1" t="str" cm="1">
        <f t="array" ref="G1157">_xlfn.IFS(AU1157&lt;=30,"&lt;1 month",AND(AU1157&gt;30,AU1157&lt;=60),"1-2months",AU1157&gt;60,"2months +")</f>
        <v>1-2months</v>
      </c>
      <c r="H1157" s="1" t="str" cm="1">
        <f t="array" ref="H1157">_xlfn.IFS(AT1157&lt;5,"&lt;5times",AND(AT1157&gt;=5,AT1157&lt;=10),"05-10times",AND(AT1157&gt;=11,AT1157&lt;=15),"11-15times",AT1157&gt;=16,"16times or more")</f>
        <v>05-10times</v>
      </c>
      <c r="I1157" s="1" t="s">
        <v>99</v>
      </c>
      <c r="J1157" s="1" t="str">
        <f t="shared" si="37"/>
        <v>6-7 years</v>
      </c>
      <c r="K1157" s="2">
        <v>115</v>
      </c>
      <c r="L1157" s="2">
        <v>27</v>
      </c>
      <c r="M1157" s="2">
        <v>44</v>
      </c>
      <c r="N1157" s="2">
        <v>4</v>
      </c>
      <c r="O1157" s="2">
        <v>146</v>
      </c>
      <c r="P1157" s="2">
        <v>139</v>
      </c>
      <c r="Q1157" s="8">
        <v>0</v>
      </c>
      <c r="R1157" s="8">
        <v>0</v>
      </c>
      <c r="S1157" s="8">
        <v>0</v>
      </c>
      <c r="T1157" s="8">
        <v>0</v>
      </c>
      <c r="U1157" s="8">
        <v>0</v>
      </c>
      <c r="V1157" s="8">
        <v>1</v>
      </c>
      <c r="W1157" s="6">
        <v>3</v>
      </c>
      <c r="X1157" s="6">
        <v>5</v>
      </c>
      <c r="Y1157" s="6">
        <v>2</v>
      </c>
      <c r="Z1157" s="6">
        <v>6</v>
      </c>
      <c r="AB1157" s="1">
        <v>762</v>
      </c>
      <c r="AC1157" s="1">
        <v>724</v>
      </c>
      <c r="AD1157" s="1">
        <v>1</v>
      </c>
      <c r="AE1157" s="1">
        <v>3</v>
      </c>
      <c r="AF1157" s="1">
        <v>11</v>
      </c>
      <c r="AG1157" s="1">
        <v>44</v>
      </c>
      <c r="AH1157" s="1">
        <v>2461</v>
      </c>
      <c r="AI1157" s="11">
        <f t="shared" si="36"/>
        <v>6.7424657534246579</v>
      </c>
      <c r="AJ1157" s="1">
        <v>0</v>
      </c>
      <c r="AK1157" s="1">
        <v>0</v>
      </c>
      <c r="AL1157" s="1">
        <v>0</v>
      </c>
      <c r="AM1157" s="1">
        <v>1</v>
      </c>
      <c r="AN1157" s="1">
        <v>0</v>
      </c>
      <c r="AO1157" s="1">
        <v>0</v>
      </c>
      <c r="AP1157" s="1">
        <v>0</v>
      </c>
      <c r="AQ1157" s="1">
        <v>1</v>
      </c>
      <c r="AR1157" s="1">
        <v>0</v>
      </c>
      <c r="AS1157" s="1">
        <v>0</v>
      </c>
      <c r="AT1157" s="1">
        <v>7</v>
      </c>
      <c r="AU1157" s="1">
        <v>45</v>
      </c>
      <c r="AV1157" s="1">
        <v>42618</v>
      </c>
    </row>
    <row r="1158" spans="1:48" s="1" customFormat="1" x14ac:dyDescent="0.25">
      <c r="A1158" s="1" t="str" cm="1">
        <f t="array" ref="A1158">_xlfn.IFS(AG1158&gt;=70,"70 and Older",AND(AG1158&gt;=60,AG1158&lt;70),"60-69",AND(AG1158&gt;=50,AG1158&lt;60),"50-59",AND(AG1158&gt;=40,AG1158&lt;50),"40-49",AND(AG1158&gt;=30,AG1158&lt;40),"30-39",AND(AG1158&gt;=20,AG1158&lt;30),"20-29")</f>
        <v>40-49</v>
      </c>
      <c r="B1158" s="1" t="str" cm="1">
        <f t="array" ref="B1158">_xlfn.IFS(AO1158=1,$AO$1,AP1158=1,$AP$1,AQ1158=1,$AQ$1,AR1158=1,$AR$1,AS1158=1,$AS$1)</f>
        <v>Master</v>
      </c>
      <c r="C1158" s="1" t="str" cm="1">
        <f t="array" ref="C1158">_xlfn.IFS(AJ1158=1,$AJ$1,AK1158=1,$AK$1,AL1158=1,$AL$1,AM1158=1,$AM$1,AN1158=1,$AN$1)</f>
        <v>Divorced</v>
      </c>
      <c r="D1158" s="1">
        <v>2</v>
      </c>
      <c r="E1158" s="1">
        <v>0</v>
      </c>
      <c r="F1158" s="1" t="str" cm="1">
        <f t="array" ref="F1158">_xlfn.IFS(AV1158&lt;43783,"1.Low Income",AND(AV1158&gt;=43783,AV1158&lt;=64856),"2.Mid Income",AV1158&gt;64856,"3.High Income")</f>
        <v>1.Low Income</v>
      </c>
      <c r="G1158" s="1" t="str" cm="1">
        <f t="array" ref="G1158">_xlfn.IFS(AU1158&lt;=30,"&lt;1 month",AND(AU1158&gt;30,AU1158&lt;=60),"1-2months",AU1158&gt;60,"2months +")</f>
        <v>&lt;1 month</v>
      </c>
      <c r="H1158" s="1" t="str" cm="1">
        <f t="array" ref="H1158">_xlfn.IFS(AT1158&lt;5,"&lt;5times",AND(AT1158&gt;=5,AT1158&lt;=10),"05-10times",AND(AT1158&gt;=11,AT1158&lt;=15),"11-15times",AT1158&gt;=16,"16times or more")</f>
        <v>05-10times</v>
      </c>
      <c r="I1158" s="1" t="s">
        <v>99</v>
      </c>
      <c r="J1158" s="1" t="str">
        <f t="shared" si="37"/>
        <v>6-7 years</v>
      </c>
      <c r="K1158" s="2">
        <v>85</v>
      </c>
      <c r="L1158" s="2">
        <v>7</v>
      </c>
      <c r="M1158" s="2">
        <v>24</v>
      </c>
      <c r="N1158" s="2">
        <v>2</v>
      </c>
      <c r="O1158" s="2">
        <v>3</v>
      </c>
      <c r="P1158" s="2">
        <v>27</v>
      </c>
      <c r="Q1158" s="8">
        <v>0</v>
      </c>
      <c r="R1158" s="8">
        <v>0</v>
      </c>
      <c r="S1158" s="8">
        <v>0</v>
      </c>
      <c r="T1158" s="8">
        <v>0</v>
      </c>
      <c r="U1158" s="8">
        <v>0</v>
      </c>
      <c r="V1158" s="8">
        <v>0</v>
      </c>
      <c r="W1158" s="6">
        <v>1</v>
      </c>
      <c r="X1158" s="6">
        <v>3</v>
      </c>
      <c r="Y1158" s="6">
        <v>1</v>
      </c>
      <c r="Z1158" s="6">
        <v>3</v>
      </c>
      <c r="AB1158" s="1">
        <v>389</v>
      </c>
      <c r="AC1158" s="1">
        <v>378</v>
      </c>
      <c r="AD1158" s="1">
        <v>0</v>
      </c>
      <c r="AE1158" s="1">
        <v>3</v>
      </c>
      <c r="AF1158" s="1">
        <v>11</v>
      </c>
      <c r="AG1158" s="1">
        <v>46</v>
      </c>
      <c r="AH1158" s="1">
        <v>2461</v>
      </c>
      <c r="AI1158" s="11">
        <f t="shared" si="36"/>
        <v>6.7424657534246579</v>
      </c>
      <c r="AJ1158" s="1">
        <v>1</v>
      </c>
      <c r="AK1158" s="1">
        <v>0</v>
      </c>
      <c r="AL1158" s="1">
        <v>0</v>
      </c>
      <c r="AM1158" s="1">
        <v>0</v>
      </c>
      <c r="AN1158" s="1">
        <v>0</v>
      </c>
      <c r="AO1158" s="1">
        <v>0</v>
      </c>
      <c r="AP1158" s="1">
        <v>0</v>
      </c>
      <c r="AQ1158" s="1">
        <v>0</v>
      </c>
      <c r="AR1158" s="1">
        <v>1</v>
      </c>
      <c r="AS1158" s="1">
        <v>0</v>
      </c>
      <c r="AT1158" s="1">
        <v>7</v>
      </c>
      <c r="AU1158" s="1">
        <v>22</v>
      </c>
      <c r="AV1158" s="1">
        <v>38360</v>
      </c>
    </row>
    <row r="1159" spans="1:48" s="1" customFormat="1" x14ac:dyDescent="0.25">
      <c r="A1159" s="1" t="str" cm="1">
        <f t="array" ref="A1159">_xlfn.IFS(AG1159&gt;=70,"70 and Older",AND(AG1159&gt;=60,AG1159&lt;70),"60-69",AND(AG1159&gt;=50,AG1159&lt;60),"50-59",AND(AG1159&gt;=40,AG1159&lt;50),"40-49",AND(AG1159&gt;=30,AG1159&lt;40),"30-39",AND(AG1159&gt;=20,AG1159&lt;30),"20-29")</f>
        <v>60-69</v>
      </c>
      <c r="B1159" s="1" t="str" cm="1">
        <f t="array" ref="B1159">_xlfn.IFS(AO1159=1,$AO$1,AP1159=1,$AP$1,AQ1159=1,$AQ$1,AR1159=1,$AR$1,AS1159=1,$AS$1)</f>
        <v>Graduation</v>
      </c>
      <c r="C1159" s="1" t="str" cm="1">
        <f t="array" ref="C1159">_xlfn.IFS(AJ1159=1,$AJ$1,AK1159=1,$AK$1,AL1159=1,$AL$1,AM1159=1,$AM$1,AN1159=1,$AN$1)</f>
        <v>Married</v>
      </c>
      <c r="D1159" s="1">
        <v>1</v>
      </c>
      <c r="E1159" s="1">
        <v>1</v>
      </c>
      <c r="F1159" s="1" t="str" cm="1">
        <f t="array" ref="F1159">_xlfn.IFS(AV1159&lt;43783,"1.Low Income",AND(AV1159&gt;=43783,AV1159&lt;=64856),"2.Mid Income",AV1159&gt;64856,"3.High Income")</f>
        <v>1.Low Income</v>
      </c>
      <c r="G1159" s="1" t="str" cm="1">
        <f t="array" ref="G1159">_xlfn.IFS(AU1159&lt;=30,"&lt;1 month",AND(AU1159&gt;30,AU1159&lt;=60),"1-2months",AU1159&gt;60,"2months +")</f>
        <v>2months +</v>
      </c>
      <c r="H1159" s="1" t="str" cm="1">
        <f t="array" ref="H1159">_xlfn.IFS(AT1159&lt;5,"&lt;5times",AND(AT1159&gt;=5,AT1159&lt;=10),"05-10times",AND(AT1159&gt;=11,AT1159&lt;=15),"11-15times",AT1159&gt;=16,"16times or more")</f>
        <v>05-10times</v>
      </c>
      <c r="I1159" s="1" t="s">
        <v>99</v>
      </c>
      <c r="J1159" s="1" t="str">
        <f t="shared" si="37"/>
        <v>6-7 years</v>
      </c>
      <c r="K1159" s="2">
        <v>16</v>
      </c>
      <c r="L1159" s="2">
        <v>0</v>
      </c>
      <c r="M1159" s="2">
        <v>3</v>
      </c>
      <c r="N1159" s="2">
        <v>0</v>
      </c>
      <c r="O1159" s="2">
        <v>0</v>
      </c>
      <c r="P1159" s="2">
        <v>1</v>
      </c>
      <c r="Q1159" s="8">
        <v>0</v>
      </c>
      <c r="R1159" s="8">
        <v>0</v>
      </c>
      <c r="S1159" s="8">
        <v>0</v>
      </c>
      <c r="T1159" s="8">
        <v>0</v>
      </c>
      <c r="U1159" s="8">
        <v>0</v>
      </c>
      <c r="V1159" s="8">
        <v>0</v>
      </c>
      <c r="W1159" s="6">
        <v>1</v>
      </c>
      <c r="X1159" s="6">
        <v>1</v>
      </c>
      <c r="Y1159" s="6">
        <v>0</v>
      </c>
      <c r="Z1159" s="6">
        <v>2</v>
      </c>
      <c r="AB1159" s="1">
        <v>491</v>
      </c>
      <c r="AC1159" s="1">
        <v>457</v>
      </c>
      <c r="AD1159" s="1">
        <v>0</v>
      </c>
      <c r="AE1159" s="1">
        <v>3</v>
      </c>
      <c r="AF1159" s="1">
        <v>11</v>
      </c>
      <c r="AG1159" s="1">
        <v>64</v>
      </c>
      <c r="AH1159" s="1">
        <v>2461</v>
      </c>
      <c r="AI1159" s="11">
        <f t="shared" si="36"/>
        <v>6.7424657534246579</v>
      </c>
      <c r="AJ1159" s="1">
        <v>0</v>
      </c>
      <c r="AK1159" s="1">
        <v>1</v>
      </c>
      <c r="AL1159" s="1">
        <v>0</v>
      </c>
      <c r="AM1159" s="1">
        <v>0</v>
      </c>
      <c r="AN1159" s="1">
        <v>0</v>
      </c>
      <c r="AO1159" s="1">
        <v>0</v>
      </c>
      <c r="AP1159" s="1">
        <v>0</v>
      </c>
      <c r="AQ1159" s="1">
        <v>1</v>
      </c>
      <c r="AR1159" s="1">
        <v>0</v>
      </c>
      <c r="AS1159" s="1">
        <v>0</v>
      </c>
      <c r="AT1159" s="1">
        <v>8</v>
      </c>
      <c r="AU1159" s="1">
        <v>63</v>
      </c>
      <c r="AV1159" s="1">
        <v>34554</v>
      </c>
    </row>
    <row r="1160" spans="1:48" s="1" customFormat="1" x14ac:dyDescent="0.25">
      <c r="A1160" s="1" t="str" cm="1">
        <f t="array" ref="A1160">_xlfn.IFS(AG1160&gt;=70,"70 and Older",AND(AG1160&gt;=60,AG1160&lt;70),"60-69",AND(AG1160&gt;=50,AG1160&lt;60),"50-59",AND(AG1160&gt;=40,AG1160&lt;50),"40-49",AND(AG1160&gt;=30,AG1160&lt;40),"30-39",AND(AG1160&gt;=20,AG1160&lt;30),"20-29")</f>
        <v>40-49</v>
      </c>
      <c r="B1160" s="1" t="str" cm="1">
        <f t="array" ref="B1160">_xlfn.IFS(AO1160=1,$AO$1,AP1160=1,$AP$1,AQ1160=1,$AQ$1,AR1160=1,$AR$1,AS1160=1,$AS$1)</f>
        <v>Graduation</v>
      </c>
      <c r="C1160" s="1" t="str" cm="1">
        <f t="array" ref="C1160">_xlfn.IFS(AJ1160=1,$AJ$1,AK1160=1,$AK$1,AL1160=1,$AL$1,AM1160=1,$AM$1,AN1160=1,$AN$1)</f>
        <v>Married</v>
      </c>
      <c r="D1160" s="1">
        <v>1</v>
      </c>
      <c r="E1160" s="1">
        <v>0</v>
      </c>
      <c r="F1160" s="1" t="str" cm="1">
        <f t="array" ref="F1160">_xlfn.IFS(AV1160&lt;43783,"1.Low Income",AND(AV1160&gt;=43783,AV1160&lt;=64856),"2.Mid Income",AV1160&gt;64856,"3.High Income")</f>
        <v>1.Low Income</v>
      </c>
      <c r="G1160" s="1" t="str" cm="1">
        <f t="array" ref="G1160">_xlfn.IFS(AU1160&lt;=30,"&lt;1 month",AND(AU1160&gt;30,AU1160&lt;=60),"1-2months",AU1160&gt;60,"2months +")</f>
        <v>2months +</v>
      </c>
      <c r="H1160" s="1" t="str" cm="1">
        <f t="array" ref="H1160">_xlfn.IFS(AT1160&lt;5,"&lt;5times",AND(AT1160&gt;=5,AT1160&lt;=10),"05-10times",AND(AT1160&gt;=11,AT1160&lt;=15),"11-15times",AT1160&gt;=16,"16times or more")</f>
        <v>05-10times</v>
      </c>
      <c r="I1160" s="1" t="s">
        <v>99</v>
      </c>
      <c r="J1160" s="1" t="str">
        <f t="shared" si="37"/>
        <v>6-7 years</v>
      </c>
      <c r="K1160" s="2">
        <v>2</v>
      </c>
      <c r="L1160" s="2">
        <v>13</v>
      </c>
      <c r="M1160" s="2">
        <v>6</v>
      </c>
      <c r="N1160" s="2">
        <v>7</v>
      </c>
      <c r="O1160" s="2">
        <v>5</v>
      </c>
      <c r="P1160" s="2">
        <v>11</v>
      </c>
      <c r="Q1160" s="8">
        <v>0</v>
      </c>
      <c r="R1160" s="8">
        <v>0</v>
      </c>
      <c r="S1160" s="8">
        <v>0</v>
      </c>
      <c r="T1160" s="8">
        <v>0</v>
      </c>
      <c r="U1160" s="8">
        <v>0</v>
      </c>
      <c r="V1160" s="8">
        <v>0</v>
      </c>
      <c r="W1160" s="6">
        <v>3</v>
      </c>
      <c r="X1160" s="6">
        <v>3</v>
      </c>
      <c r="Y1160" s="6">
        <v>0</v>
      </c>
      <c r="Z1160" s="6">
        <v>3</v>
      </c>
      <c r="AB1160" s="1">
        <v>34</v>
      </c>
      <c r="AC1160" s="1">
        <v>30</v>
      </c>
      <c r="AD1160" s="1">
        <v>0</v>
      </c>
      <c r="AE1160" s="1">
        <v>3</v>
      </c>
      <c r="AF1160" s="1">
        <v>11</v>
      </c>
      <c r="AG1160" s="1">
        <v>47</v>
      </c>
      <c r="AH1160" s="1">
        <v>2461</v>
      </c>
      <c r="AI1160" s="11">
        <f t="shared" si="36"/>
        <v>6.7424657534246579</v>
      </c>
      <c r="AJ1160" s="1">
        <v>0</v>
      </c>
      <c r="AK1160" s="1">
        <v>1</v>
      </c>
      <c r="AL1160" s="1">
        <v>0</v>
      </c>
      <c r="AM1160" s="1">
        <v>0</v>
      </c>
      <c r="AN1160" s="1">
        <v>0</v>
      </c>
      <c r="AO1160" s="1">
        <v>0</v>
      </c>
      <c r="AP1160" s="1">
        <v>0</v>
      </c>
      <c r="AQ1160" s="1">
        <v>1</v>
      </c>
      <c r="AR1160" s="1">
        <v>0</v>
      </c>
      <c r="AS1160" s="1">
        <v>0</v>
      </c>
      <c r="AT1160" s="1">
        <v>8</v>
      </c>
      <c r="AU1160" s="1">
        <v>61</v>
      </c>
      <c r="AV1160" s="1">
        <v>30753</v>
      </c>
    </row>
    <row r="1161" spans="1:48" s="1" customFormat="1" x14ac:dyDescent="0.25">
      <c r="A1161" s="1" t="str" cm="1">
        <f t="array" ref="A1161">_xlfn.IFS(AG1161&gt;=70,"70 and Older",AND(AG1161&gt;=60,AG1161&lt;70),"60-69",AND(AG1161&gt;=50,AG1161&lt;60),"50-59",AND(AG1161&gt;=40,AG1161&lt;50),"40-49",AND(AG1161&gt;=30,AG1161&lt;40),"30-39",AND(AG1161&gt;=20,AG1161&lt;30),"20-29")</f>
        <v>60-69</v>
      </c>
      <c r="B1161" s="1" t="str" cm="1">
        <f t="array" ref="B1161">_xlfn.IFS(AO1161=1,$AO$1,AP1161=1,$AP$1,AQ1161=1,$AQ$1,AR1161=1,$AR$1,AS1161=1,$AS$1)</f>
        <v>Master</v>
      </c>
      <c r="C1161" s="1" t="str" cm="1">
        <f t="array" ref="C1161">_xlfn.IFS(AJ1161=1,$AJ$1,AK1161=1,$AK$1,AL1161=1,$AL$1,AM1161=1,$AM$1,AN1161=1,$AN$1)</f>
        <v>Widow</v>
      </c>
      <c r="D1161" s="1">
        <v>1</v>
      </c>
      <c r="E1161" s="1">
        <v>0</v>
      </c>
      <c r="F1161" s="1" t="str" cm="1">
        <f t="array" ref="F1161">_xlfn.IFS(AV1161&lt;43783,"1.Low Income",AND(AV1161&gt;=43783,AV1161&lt;=64856),"2.Mid Income",AV1161&gt;64856,"3.High Income")</f>
        <v>1.Low Income</v>
      </c>
      <c r="G1161" s="1" t="str" cm="1">
        <f t="array" ref="G1161">_xlfn.IFS(AU1161&lt;=30,"&lt;1 month",AND(AU1161&gt;30,AU1161&lt;=60),"1-2months",AU1161&gt;60,"2months +")</f>
        <v>1-2months</v>
      </c>
      <c r="H1161" s="1" t="str" cm="1">
        <f t="array" ref="H1161">_xlfn.IFS(AT1161&lt;5,"&lt;5times",AND(AT1161&gt;=5,AT1161&lt;=10),"05-10times",AND(AT1161&gt;=11,AT1161&lt;=15),"11-15times",AT1161&gt;=16,"16times or more")</f>
        <v>05-10times</v>
      </c>
      <c r="I1161" s="1" t="s">
        <v>99</v>
      </c>
      <c r="J1161" s="1" t="str">
        <f t="shared" si="37"/>
        <v>6-7 years</v>
      </c>
      <c r="K1161" s="2">
        <v>171</v>
      </c>
      <c r="L1161" s="2">
        <v>7</v>
      </c>
      <c r="M1161" s="2">
        <v>171</v>
      </c>
      <c r="N1161" s="2">
        <v>25</v>
      </c>
      <c r="O1161" s="2">
        <v>19</v>
      </c>
      <c r="P1161" s="2">
        <v>89</v>
      </c>
      <c r="Q1161" s="8">
        <v>0</v>
      </c>
      <c r="R1161" s="8">
        <v>0</v>
      </c>
      <c r="S1161" s="8">
        <v>0</v>
      </c>
      <c r="T1161" s="8">
        <v>0</v>
      </c>
      <c r="U1161" s="8">
        <v>0</v>
      </c>
      <c r="V1161" s="8">
        <v>0</v>
      </c>
      <c r="W1161" s="6">
        <v>6</v>
      </c>
      <c r="X1161" s="6">
        <v>8</v>
      </c>
      <c r="Y1161" s="6">
        <v>1</v>
      </c>
      <c r="Z1161" s="6">
        <v>5</v>
      </c>
      <c r="AB1161" s="1">
        <v>219</v>
      </c>
      <c r="AC1161" s="1">
        <v>153</v>
      </c>
      <c r="AD1161" s="1">
        <v>0</v>
      </c>
      <c r="AE1161" s="1">
        <v>3</v>
      </c>
      <c r="AF1161" s="1">
        <v>11</v>
      </c>
      <c r="AG1161" s="1">
        <v>66</v>
      </c>
      <c r="AH1161" s="1">
        <v>2461</v>
      </c>
      <c r="AI1161" s="11">
        <f t="shared" si="36"/>
        <v>6.7424657534246579</v>
      </c>
      <c r="AJ1161" s="1">
        <v>0</v>
      </c>
      <c r="AK1161" s="1">
        <v>0</v>
      </c>
      <c r="AL1161" s="1">
        <v>0</v>
      </c>
      <c r="AM1161" s="1">
        <v>0</v>
      </c>
      <c r="AN1161" s="1">
        <v>1</v>
      </c>
      <c r="AO1161" s="1">
        <v>0</v>
      </c>
      <c r="AP1161" s="1">
        <v>0</v>
      </c>
      <c r="AQ1161" s="1">
        <v>0</v>
      </c>
      <c r="AR1161" s="1">
        <v>1</v>
      </c>
      <c r="AS1161" s="1">
        <v>0</v>
      </c>
      <c r="AT1161" s="1">
        <v>8</v>
      </c>
      <c r="AU1161" s="1">
        <v>51</v>
      </c>
      <c r="AV1161" s="1">
        <v>28420</v>
      </c>
    </row>
    <row r="1162" spans="1:48" s="1" customFormat="1" x14ac:dyDescent="0.25">
      <c r="A1162" s="1" t="str" cm="1">
        <f t="array" ref="A1162">_xlfn.IFS(AG1162&gt;=70,"70 and Older",AND(AG1162&gt;=60,AG1162&lt;70),"60-69",AND(AG1162&gt;=50,AG1162&lt;60),"50-59",AND(AG1162&gt;=40,AG1162&lt;50),"40-49",AND(AG1162&gt;=30,AG1162&lt;40),"30-39",AND(AG1162&gt;=20,AG1162&lt;30),"20-29")</f>
        <v>40-49</v>
      </c>
      <c r="B1162" s="1" t="str" cm="1">
        <f t="array" ref="B1162">_xlfn.IFS(AO1162=1,$AO$1,AP1162=1,$AP$1,AQ1162=1,$AQ$1,AR1162=1,$AR$1,AS1162=1,$AS$1)</f>
        <v>2nd Cycle</v>
      </c>
      <c r="C1162" s="1" t="str" cm="1">
        <f t="array" ref="C1162">_xlfn.IFS(AJ1162=1,$AJ$1,AK1162=1,$AK$1,AL1162=1,$AL$1,AM1162=1,$AM$1,AN1162=1,$AN$1)</f>
        <v>Married</v>
      </c>
      <c r="D1162" s="1">
        <v>1</v>
      </c>
      <c r="E1162" s="1">
        <v>0</v>
      </c>
      <c r="F1162" s="1" t="str" cm="1">
        <f t="array" ref="F1162">_xlfn.IFS(AV1162&lt;43783,"1.Low Income",AND(AV1162&gt;=43783,AV1162&lt;=64856),"2.Mid Income",AV1162&gt;64856,"3.High Income")</f>
        <v>1.Low Income</v>
      </c>
      <c r="G1162" s="1" t="str" cm="1">
        <f t="array" ref="G1162">_xlfn.IFS(AU1162&lt;=30,"&lt;1 month",AND(AU1162&gt;30,AU1162&lt;=60),"1-2months",AU1162&gt;60,"2months +")</f>
        <v>&lt;1 month</v>
      </c>
      <c r="H1162" s="1" t="str" cm="1">
        <f t="array" ref="H1162">_xlfn.IFS(AT1162&lt;5,"&lt;5times",AND(AT1162&gt;=5,AT1162&lt;=10),"05-10times",AND(AT1162&gt;=11,AT1162&lt;=15),"11-15times",AT1162&gt;=16,"16times or more")</f>
        <v>05-10times</v>
      </c>
      <c r="I1162" s="1" t="s">
        <v>99</v>
      </c>
      <c r="J1162" s="1" t="str">
        <f t="shared" si="37"/>
        <v>6-7 years</v>
      </c>
      <c r="K1162" s="2">
        <v>2</v>
      </c>
      <c r="L1162" s="2">
        <v>5</v>
      </c>
      <c r="M1162" s="2">
        <v>12</v>
      </c>
      <c r="N1162" s="2">
        <v>4</v>
      </c>
      <c r="O1162" s="2">
        <v>8</v>
      </c>
      <c r="P1162" s="2">
        <v>7</v>
      </c>
      <c r="Q1162" s="8">
        <v>0</v>
      </c>
      <c r="R1162" s="8">
        <v>0</v>
      </c>
      <c r="S1162" s="8">
        <v>0</v>
      </c>
      <c r="T1162" s="8">
        <v>0</v>
      </c>
      <c r="U1162" s="8">
        <v>0</v>
      </c>
      <c r="V1162" s="8">
        <v>0</v>
      </c>
      <c r="W1162" s="6">
        <v>3</v>
      </c>
      <c r="X1162" s="6">
        <v>2</v>
      </c>
      <c r="Y1162" s="6">
        <v>0</v>
      </c>
      <c r="Z1162" s="6">
        <v>4</v>
      </c>
      <c r="AB1162" s="1">
        <v>43</v>
      </c>
      <c r="AC1162" s="1">
        <v>31</v>
      </c>
      <c r="AD1162" s="1">
        <v>0</v>
      </c>
      <c r="AE1162" s="1">
        <v>3</v>
      </c>
      <c r="AF1162" s="1">
        <v>11</v>
      </c>
      <c r="AG1162" s="1">
        <v>42</v>
      </c>
      <c r="AH1162" s="1">
        <v>2460</v>
      </c>
      <c r="AI1162" s="11">
        <f t="shared" si="36"/>
        <v>6.7397260273972606</v>
      </c>
      <c r="AJ1162" s="1">
        <v>0</v>
      </c>
      <c r="AK1162" s="1">
        <v>1</v>
      </c>
      <c r="AL1162" s="1">
        <v>0</v>
      </c>
      <c r="AM1162" s="1">
        <v>0</v>
      </c>
      <c r="AN1162" s="1">
        <v>0</v>
      </c>
      <c r="AO1162" s="1">
        <v>1</v>
      </c>
      <c r="AP1162" s="1">
        <v>0</v>
      </c>
      <c r="AQ1162" s="1">
        <v>0</v>
      </c>
      <c r="AR1162" s="1">
        <v>0</v>
      </c>
      <c r="AS1162" s="1">
        <v>0</v>
      </c>
      <c r="AT1162" s="1">
        <v>7</v>
      </c>
      <c r="AU1162" s="1">
        <v>30</v>
      </c>
      <c r="AV1162" s="1">
        <v>40442</v>
      </c>
    </row>
    <row r="1163" spans="1:48" s="1" customFormat="1" x14ac:dyDescent="0.25">
      <c r="A1163" s="1" t="str" cm="1">
        <f t="array" ref="A1163">_xlfn.IFS(AG1163&gt;=70,"70 and Older",AND(AG1163&gt;=60,AG1163&lt;70),"60-69",AND(AG1163&gt;=50,AG1163&lt;60),"50-59",AND(AG1163&gt;=40,AG1163&lt;50),"40-49",AND(AG1163&gt;=30,AG1163&lt;40),"30-39",AND(AG1163&gt;=20,AG1163&lt;30),"20-29")</f>
        <v>50-59</v>
      </c>
      <c r="B1163" s="1" t="str" cm="1">
        <f t="array" ref="B1163">_xlfn.IFS(AO1163=1,$AO$1,AP1163=1,$AP$1,AQ1163=1,$AQ$1,AR1163=1,$AR$1,AS1163=1,$AS$1)</f>
        <v>2nd Cycle</v>
      </c>
      <c r="C1163" s="1" t="str" cm="1">
        <f t="array" ref="C1163">_xlfn.IFS(AJ1163=1,$AJ$1,AK1163=1,$AK$1,AL1163=1,$AL$1,AM1163=1,$AM$1,AN1163=1,$AN$1)</f>
        <v>Married</v>
      </c>
      <c r="D1163" s="1">
        <v>1</v>
      </c>
      <c r="E1163" s="1">
        <v>0</v>
      </c>
      <c r="F1163" s="1" t="str" cm="1">
        <f t="array" ref="F1163">_xlfn.IFS(AV1163&lt;43783,"1.Low Income",AND(AV1163&gt;=43783,AV1163&lt;=64856),"2.Mid Income",AV1163&gt;64856,"3.High Income")</f>
        <v>1.Low Income</v>
      </c>
      <c r="G1163" s="1" t="str" cm="1">
        <f t="array" ref="G1163">_xlfn.IFS(AU1163&lt;=30,"&lt;1 month",AND(AU1163&gt;30,AU1163&lt;=60),"1-2months",AU1163&gt;60,"2months +")</f>
        <v>2months +</v>
      </c>
      <c r="H1163" s="1" t="str" cm="1">
        <f t="array" ref="H1163">_xlfn.IFS(AT1163&lt;5,"&lt;5times",AND(AT1163&gt;=5,AT1163&lt;=10),"05-10times",AND(AT1163&gt;=11,AT1163&lt;=15),"11-15times",AT1163&gt;=16,"16times or more")</f>
        <v>05-10times</v>
      </c>
      <c r="I1163" s="1" t="s">
        <v>99</v>
      </c>
      <c r="J1163" s="1" t="str">
        <f t="shared" si="37"/>
        <v>6-7 years</v>
      </c>
      <c r="K1163" s="2">
        <v>14</v>
      </c>
      <c r="L1163" s="2">
        <v>10</v>
      </c>
      <c r="M1163" s="2">
        <v>29</v>
      </c>
      <c r="N1163" s="2">
        <v>4</v>
      </c>
      <c r="O1163" s="2">
        <v>7</v>
      </c>
      <c r="P1163" s="2">
        <v>15</v>
      </c>
      <c r="Q1163" s="8">
        <v>0</v>
      </c>
      <c r="R1163" s="8">
        <v>0</v>
      </c>
      <c r="S1163" s="8">
        <v>0</v>
      </c>
      <c r="T1163" s="8">
        <v>0</v>
      </c>
      <c r="U1163" s="8">
        <v>0</v>
      </c>
      <c r="V1163" s="8">
        <v>0</v>
      </c>
      <c r="W1163" s="6">
        <v>1</v>
      </c>
      <c r="X1163" s="6">
        <v>2</v>
      </c>
      <c r="Y1163" s="6">
        <v>0</v>
      </c>
      <c r="Z1163" s="6">
        <v>3</v>
      </c>
      <c r="AB1163" s="1">
        <v>122</v>
      </c>
      <c r="AC1163" s="1">
        <v>61</v>
      </c>
      <c r="AD1163" s="1">
        <v>0</v>
      </c>
      <c r="AE1163" s="1">
        <v>3</v>
      </c>
      <c r="AF1163" s="1">
        <v>11</v>
      </c>
      <c r="AG1163" s="1">
        <v>55</v>
      </c>
      <c r="AH1163" s="1">
        <v>2460</v>
      </c>
      <c r="AI1163" s="11">
        <f t="shared" si="36"/>
        <v>6.7397260273972606</v>
      </c>
      <c r="AJ1163" s="1">
        <v>0</v>
      </c>
      <c r="AK1163" s="1">
        <v>1</v>
      </c>
      <c r="AL1163" s="1">
        <v>0</v>
      </c>
      <c r="AM1163" s="1">
        <v>0</v>
      </c>
      <c r="AN1163" s="1">
        <v>0</v>
      </c>
      <c r="AO1163" s="1">
        <v>1</v>
      </c>
      <c r="AP1163" s="1">
        <v>0</v>
      </c>
      <c r="AQ1163" s="1">
        <v>0</v>
      </c>
      <c r="AR1163" s="1">
        <v>0</v>
      </c>
      <c r="AS1163" s="1">
        <v>0</v>
      </c>
      <c r="AT1163" s="1">
        <v>7</v>
      </c>
      <c r="AU1163" s="1">
        <v>78</v>
      </c>
      <c r="AV1163" s="1">
        <v>37760</v>
      </c>
    </row>
    <row r="1164" spans="1:48" s="1" customFormat="1" x14ac:dyDescent="0.25">
      <c r="A1164" s="1" t="str" cm="1">
        <f t="array" ref="A1164">_xlfn.IFS(AG1164&gt;=70,"70 and Older",AND(AG1164&gt;=60,AG1164&lt;70),"60-69",AND(AG1164&gt;=50,AG1164&lt;60),"50-59",AND(AG1164&gt;=40,AG1164&lt;50),"40-49",AND(AG1164&gt;=30,AG1164&lt;40),"30-39",AND(AG1164&gt;=20,AG1164&lt;30),"20-29")</f>
        <v>50-59</v>
      </c>
      <c r="B1164" s="1" t="str" cm="1">
        <f t="array" ref="B1164">_xlfn.IFS(AO1164=1,$AO$1,AP1164=1,$AP$1,AQ1164=1,$AQ$1,AR1164=1,$AR$1,AS1164=1,$AS$1)</f>
        <v>2nd Cycle</v>
      </c>
      <c r="C1164" s="1" t="str" cm="1">
        <f t="array" ref="C1164">_xlfn.IFS(AJ1164=1,$AJ$1,AK1164=1,$AK$1,AL1164=1,$AL$1,AM1164=1,$AM$1,AN1164=1,$AN$1)</f>
        <v>Married</v>
      </c>
      <c r="D1164" s="1">
        <v>1</v>
      </c>
      <c r="E1164" s="1">
        <v>1</v>
      </c>
      <c r="F1164" s="1" t="str" cm="1">
        <f t="array" ref="F1164">_xlfn.IFS(AV1164&lt;43783,"1.Low Income",AND(AV1164&gt;=43783,AV1164&lt;=64856),"2.Mid Income",AV1164&gt;64856,"3.High Income")</f>
        <v>1.Low Income</v>
      </c>
      <c r="G1164" s="1" t="str" cm="1">
        <f t="array" ref="G1164">_xlfn.IFS(AU1164&lt;=30,"&lt;1 month",AND(AU1164&gt;30,AU1164&lt;=60),"1-2months",AU1164&gt;60,"2months +")</f>
        <v>1-2months</v>
      </c>
      <c r="H1164" s="1" t="str" cm="1">
        <f t="array" ref="H1164">_xlfn.IFS(AT1164&lt;5,"&lt;5times",AND(AT1164&gt;=5,AT1164&lt;=10),"05-10times",AND(AT1164&gt;=11,AT1164&lt;=15),"11-15times",AT1164&gt;=16,"16times or more")</f>
        <v>05-10times</v>
      </c>
      <c r="I1164" s="1" t="s">
        <v>99</v>
      </c>
      <c r="J1164" s="1" t="str">
        <f t="shared" si="37"/>
        <v>6-7 years</v>
      </c>
      <c r="K1164" s="2">
        <v>96</v>
      </c>
      <c r="L1164" s="2">
        <v>1</v>
      </c>
      <c r="M1164" s="2">
        <v>42</v>
      </c>
      <c r="N1164" s="2">
        <v>12</v>
      </c>
      <c r="O1164" s="2">
        <v>3</v>
      </c>
      <c r="P1164" s="2">
        <v>32</v>
      </c>
      <c r="Q1164" s="8">
        <v>0</v>
      </c>
      <c r="R1164" s="8">
        <v>0</v>
      </c>
      <c r="S1164" s="8">
        <v>0</v>
      </c>
      <c r="T1164" s="8">
        <v>0</v>
      </c>
      <c r="U1164" s="8">
        <v>0</v>
      </c>
      <c r="V1164" s="8">
        <v>0</v>
      </c>
      <c r="W1164" s="6">
        <v>4</v>
      </c>
      <c r="X1164" s="6">
        <v>3</v>
      </c>
      <c r="Y1164" s="6">
        <v>1</v>
      </c>
      <c r="Z1164" s="6">
        <v>4</v>
      </c>
      <c r="AB1164" s="1">
        <v>122</v>
      </c>
      <c r="AC1164" s="1">
        <v>61</v>
      </c>
      <c r="AD1164" s="1">
        <v>0</v>
      </c>
      <c r="AE1164" s="1">
        <v>3</v>
      </c>
      <c r="AF1164" s="1">
        <v>11</v>
      </c>
      <c r="AG1164" s="1">
        <v>55</v>
      </c>
      <c r="AH1164" s="1">
        <v>2460</v>
      </c>
      <c r="AI1164" s="11">
        <f t="shared" si="36"/>
        <v>6.7397260273972606</v>
      </c>
      <c r="AJ1164" s="1">
        <v>0</v>
      </c>
      <c r="AK1164" s="1">
        <v>1</v>
      </c>
      <c r="AL1164" s="1">
        <v>0</v>
      </c>
      <c r="AM1164" s="1">
        <v>0</v>
      </c>
      <c r="AN1164" s="1">
        <v>0</v>
      </c>
      <c r="AO1164" s="1">
        <v>1</v>
      </c>
      <c r="AP1164" s="1">
        <v>0</v>
      </c>
      <c r="AQ1164" s="1">
        <v>0</v>
      </c>
      <c r="AR1164" s="1">
        <v>0</v>
      </c>
      <c r="AS1164" s="1">
        <v>0</v>
      </c>
      <c r="AT1164" s="1">
        <v>8</v>
      </c>
      <c r="AU1164" s="1">
        <v>34</v>
      </c>
      <c r="AV1164" s="1">
        <v>28769</v>
      </c>
    </row>
    <row r="1165" spans="1:48" s="1" customFormat="1" x14ac:dyDescent="0.25">
      <c r="A1165" s="1" t="str" cm="1">
        <f t="array" ref="A1165">_xlfn.IFS(AG1165&gt;=70,"70 and Older",AND(AG1165&gt;=60,AG1165&lt;70),"60-69",AND(AG1165&gt;=50,AG1165&lt;60),"50-59",AND(AG1165&gt;=40,AG1165&lt;50),"40-49",AND(AG1165&gt;=30,AG1165&lt;40),"30-39",AND(AG1165&gt;=20,AG1165&lt;30),"20-29")</f>
        <v>30-39</v>
      </c>
      <c r="B1165" s="1" t="str" cm="1">
        <f t="array" ref="B1165">_xlfn.IFS(AO1165=1,$AO$1,AP1165=1,$AP$1,AQ1165=1,$AQ$1,AR1165=1,$AR$1,AS1165=1,$AS$1)</f>
        <v>2nd Cycle</v>
      </c>
      <c r="C1165" s="1" t="str" cm="1">
        <f t="array" ref="C1165">_xlfn.IFS(AJ1165=1,$AJ$1,AK1165=1,$AK$1,AL1165=1,$AL$1,AM1165=1,$AM$1,AN1165=1,$AN$1)</f>
        <v>Married</v>
      </c>
      <c r="D1165" s="1">
        <v>1</v>
      </c>
      <c r="E1165" s="1">
        <v>1</v>
      </c>
      <c r="F1165" s="1" t="str" cm="1">
        <f t="array" ref="F1165">_xlfn.IFS(AV1165&lt;43783,"1.Low Income",AND(AV1165&gt;=43783,AV1165&lt;=64856),"2.Mid Income",AV1165&gt;64856,"3.High Income")</f>
        <v>2.Mid Income</v>
      </c>
      <c r="G1165" s="1" t="str" cm="1">
        <f t="array" ref="G1165">_xlfn.IFS(AU1165&lt;=30,"&lt;1 month",AND(AU1165&gt;30,AU1165&lt;=60),"1-2months",AU1165&gt;60,"2months +")</f>
        <v>2months +</v>
      </c>
      <c r="H1165" s="1" t="str" cm="1">
        <f t="array" ref="H1165">_xlfn.IFS(AT1165&lt;5,"&lt;5times",AND(AT1165&gt;=5,AT1165&lt;=10),"05-10times",AND(AT1165&gt;=11,AT1165&lt;=15),"11-15times",AT1165&gt;=16,"16times or more")</f>
        <v>05-10times</v>
      </c>
      <c r="I1165" s="1" t="s">
        <v>99</v>
      </c>
      <c r="J1165" s="1" t="str">
        <f t="shared" si="37"/>
        <v>6-7 years</v>
      </c>
      <c r="K1165" s="2">
        <v>4</v>
      </c>
      <c r="L1165" s="2">
        <v>1</v>
      </c>
      <c r="M1165" s="2">
        <v>7</v>
      </c>
      <c r="N1165" s="2">
        <v>2</v>
      </c>
      <c r="O1165" s="2">
        <v>1</v>
      </c>
      <c r="P1165" s="2">
        <v>2</v>
      </c>
      <c r="Q1165" s="8">
        <v>0</v>
      </c>
      <c r="R1165" s="8">
        <v>0</v>
      </c>
      <c r="S1165" s="8">
        <v>0</v>
      </c>
      <c r="T1165" s="8">
        <v>0</v>
      </c>
      <c r="U1165" s="8">
        <v>0</v>
      </c>
      <c r="V1165" s="8">
        <v>0</v>
      </c>
      <c r="W1165" s="6">
        <v>2</v>
      </c>
      <c r="X1165" s="6">
        <v>1</v>
      </c>
      <c r="Y1165" s="6">
        <v>0</v>
      </c>
      <c r="Z1165" s="6">
        <v>3</v>
      </c>
      <c r="AB1165" s="1">
        <v>60</v>
      </c>
      <c r="AC1165" s="1">
        <v>40</v>
      </c>
      <c r="AD1165" s="1">
        <v>0</v>
      </c>
      <c r="AE1165" s="1">
        <v>3</v>
      </c>
      <c r="AF1165" s="1">
        <v>11</v>
      </c>
      <c r="AG1165" s="1">
        <v>33</v>
      </c>
      <c r="AH1165" s="1">
        <v>2459</v>
      </c>
      <c r="AI1165" s="11">
        <f t="shared" si="36"/>
        <v>6.7369863013698632</v>
      </c>
      <c r="AJ1165" s="1">
        <v>0</v>
      </c>
      <c r="AK1165" s="1">
        <v>1</v>
      </c>
      <c r="AL1165" s="1">
        <v>0</v>
      </c>
      <c r="AM1165" s="1">
        <v>0</v>
      </c>
      <c r="AN1165" s="1">
        <v>0</v>
      </c>
      <c r="AO1165" s="1">
        <v>1</v>
      </c>
      <c r="AP1165" s="1">
        <v>0</v>
      </c>
      <c r="AQ1165" s="1">
        <v>0</v>
      </c>
      <c r="AR1165" s="1">
        <v>0</v>
      </c>
      <c r="AS1165" s="1">
        <v>0</v>
      </c>
      <c r="AT1165" s="1">
        <v>7</v>
      </c>
      <c r="AU1165" s="1">
        <v>82</v>
      </c>
      <c r="AV1165" s="1">
        <v>44377</v>
      </c>
    </row>
    <row r="1166" spans="1:48" s="1" customFormat="1" x14ac:dyDescent="0.25">
      <c r="A1166" s="1" t="str" cm="1">
        <f t="array" ref="A1166">_xlfn.IFS(AG1166&gt;=70,"70 and Older",AND(AG1166&gt;=60,AG1166&lt;70),"60-69",AND(AG1166&gt;=50,AG1166&lt;60),"50-59",AND(AG1166&gt;=40,AG1166&lt;50),"40-49",AND(AG1166&gt;=30,AG1166&lt;40),"30-39",AND(AG1166&gt;=20,AG1166&lt;30),"20-29")</f>
        <v>40-49</v>
      </c>
      <c r="B1166" s="1" t="str" cm="1">
        <f t="array" ref="B1166">_xlfn.IFS(AO1166=1,$AO$1,AP1166=1,$AP$1,AQ1166=1,$AQ$1,AR1166=1,$AR$1,AS1166=1,$AS$1)</f>
        <v>2nd Cycle</v>
      </c>
      <c r="C1166" s="1" t="str" cm="1">
        <f t="array" ref="C1166">_xlfn.IFS(AJ1166=1,$AJ$1,AK1166=1,$AK$1,AL1166=1,$AL$1,AM1166=1,$AM$1,AN1166=1,$AN$1)</f>
        <v>Married</v>
      </c>
      <c r="D1166" s="1">
        <v>1</v>
      </c>
      <c r="E1166" s="1">
        <v>0</v>
      </c>
      <c r="F1166" s="1" t="str" cm="1">
        <f t="array" ref="F1166">_xlfn.IFS(AV1166&lt;43783,"1.Low Income",AND(AV1166&gt;=43783,AV1166&lt;=64856),"2.Mid Income",AV1166&gt;64856,"3.High Income")</f>
        <v>1.Low Income</v>
      </c>
      <c r="G1166" s="1" t="str" cm="1">
        <f t="array" ref="G1166">_xlfn.IFS(AU1166&lt;=30,"&lt;1 month",AND(AU1166&gt;30,AU1166&lt;=60),"1-2months",AU1166&gt;60,"2months +")</f>
        <v>&lt;1 month</v>
      </c>
      <c r="H1166" s="1" t="str" cm="1">
        <f t="array" ref="H1166">_xlfn.IFS(AT1166&lt;5,"&lt;5times",AND(AT1166&gt;=5,AT1166&lt;=10),"05-10times",AND(AT1166&gt;=11,AT1166&lt;=15),"11-15times",AT1166&gt;=16,"16times or more")</f>
        <v>05-10times</v>
      </c>
      <c r="I1166" s="1" t="s">
        <v>99</v>
      </c>
      <c r="J1166" s="1" t="str">
        <f t="shared" si="37"/>
        <v>6-7 years</v>
      </c>
      <c r="K1166" s="2">
        <v>6</v>
      </c>
      <c r="L1166" s="2">
        <v>17</v>
      </c>
      <c r="M1166" s="2">
        <v>16</v>
      </c>
      <c r="N1166" s="2">
        <v>6</v>
      </c>
      <c r="O1166" s="2">
        <v>16</v>
      </c>
      <c r="P1166" s="2">
        <v>42</v>
      </c>
      <c r="Q1166" s="8">
        <v>0</v>
      </c>
      <c r="R1166" s="8">
        <v>0</v>
      </c>
      <c r="S1166" s="8">
        <v>0</v>
      </c>
      <c r="T1166" s="8">
        <v>0</v>
      </c>
      <c r="U1166" s="8">
        <v>0</v>
      </c>
      <c r="V1166" s="8">
        <v>1</v>
      </c>
      <c r="W1166" s="6">
        <v>4</v>
      </c>
      <c r="X1166" s="6">
        <v>3</v>
      </c>
      <c r="Y1166" s="6">
        <v>1</v>
      </c>
      <c r="Z1166" s="6">
        <v>3</v>
      </c>
      <c r="AB1166" s="1">
        <v>45</v>
      </c>
      <c r="AC1166" s="1">
        <v>9</v>
      </c>
      <c r="AD1166" s="1">
        <v>0</v>
      </c>
      <c r="AE1166" s="1">
        <v>3</v>
      </c>
      <c r="AF1166" s="1">
        <v>11</v>
      </c>
      <c r="AG1166" s="1">
        <v>44</v>
      </c>
      <c r="AH1166" s="1">
        <v>2459</v>
      </c>
      <c r="AI1166" s="11">
        <f t="shared" si="36"/>
        <v>6.7369863013698632</v>
      </c>
      <c r="AJ1166" s="1">
        <v>0</v>
      </c>
      <c r="AK1166" s="1">
        <v>1</v>
      </c>
      <c r="AL1166" s="1">
        <v>0</v>
      </c>
      <c r="AM1166" s="1">
        <v>0</v>
      </c>
      <c r="AN1166" s="1">
        <v>0</v>
      </c>
      <c r="AO1166" s="1">
        <v>1</v>
      </c>
      <c r="AP1166" s="1">
        <v>0</v>
      </c>
      <c r="AQ1166" s="1">
        <v>0</v>
      </c>
      <c r="AR1166" s="1">
        <v>0</v>
      </c>
      <c r="AS1166" s="1">
        <v>0</v>
      </c>
      <c r="AT1166" s="1">
        <v>9</v>
      </c>
      <c r="AU1166" s="1">
        <v>2</v>
      </c>
      <c r="AV1166" s="1">
        <v>24882</v>
      </c>
    </row>
    <row r="1167" spans="1:48" s="1" customFormat="1" x14ac:dyDescent="0.25">
      <c r="A1167" s="1" t="str" cm="1">
        <f t="array" ref="A1167">_xlfn.IFS(AG1167&gt;=70,"70 and Older",AND(AG1167&gt;=60,AG1167&lt;70),"60-69",AND(AG1167&gt;=50,AG1167&lt;60),"50-59",AND(AG1167&gt;=40,AG1167&lt;50),"40-49",AND(AG1167&gt;=30,AG1167&lt;40),"30-39",AND(AG1167&gt;=20,AG1167&lt;30),"20-29")</f>
        <v>40-49</v>
      </c>
      <c r="B1167" s="1" t="str" cm="1">
        <f t="array" ref="B1167">_xlfn.IFS(AO1167=1,$AO$1,AP1167=1,$AP$1,AQ1167=1,$AQ$1,AR1167=1,$AR$1,AS1167=1,$AS$1)</f>
        <v>2nd Cycle</v>
      </c>
      <c r="C1167" s="1" t="str" cm="1">
        <f t="array" ref="C1167">_xlfn.IFS(AJ1167=1,$AJ$1,AK1167=1,$AK$1,AL1167=1,$AL$1,AM1167=1,$AM$1,AN1167=1,$AN$1)</f>
        <v>Together</v>
      </c>
      <c r="D1167" s="1">
        <v>0</v>
      </c>
      <c r="E1167" s="1">
        <v>0</v>
      </c>
      <c r="F1167" s="1" t="str" cm="1">
        <f t="array" ref="F1167">_xlfn.IFS(AV1167&lt;43783,"1.Low Income",AND(AV1167&gt;=43783,AV1167&lt;=64856),"2.Mid Income",AV1167&gt;64856,"3.High Income")</f>
        <v>1.Low Income</v>
      </c>
      <c r="G1167" s="1" t="str" cm="1">
        <f t="array" ref="G1167">_xlfn.IFS(AU1167&lt;=30,"&lt;1 month",AND(AU1167&gt;30,AU1167&lt;=60),"1-2months",AU1167&gt;60,"2months +")</f>
        <v>2months +</v>
      </c>
      <c r="H1167" s="1" t="str" cm="1">
        <f t="array" ref="H1167">_xlfn.IFS(AT1167&lt;5,"&lt;5times",AND(AT1167&gt;=5,AT1167&lt;=10),"05-10times",AND(AT1167&gt;=11,AT1167&lt;=15),"11-15times",AT1167&gt;=16,"16times or more")</f>
        <v>05-10times</v>
      </c>
      <c r="I1167" s="1" t="s">
        <v>99</v>
      </c>
      <c r="J1167" s="1" t="str">
        <f t="shared" si="37"/>
        <v>6-7 years</v>
      </c>
      <c r="K1167" s="2">
        <v>1</v>
      </c>
      <c r="L1167" s="2">
        <v>12</v>
      </c>
      <c r="M1167" s="2">
        <v>9</v>
      </c>
      <c r="N1167" s="2">
        <v>0</v>
      </c>
      <c r="O1167" s="2">
        <v>14</v>
      </c>
      <c r="P1167" s="2">
        <v>7</v>
      </c>
      <c r="Q1167" s="8">
        <v>0</v>
      </c>
      <c r="R1167" s="8">
        <v>0</v>
      </c>
      <c r="S1167" s="8">
        <v>0</v>
      </c>
      <c r="T1167" s="8">
        <v>0</v>
      </c>
      <c r="U1167" s="8">
        <v>0</v>
      </c>
      <c r="V1167" s="8">
        <v>0</v>
      </c>
      <c r="W1167" s="6">
        <v>1</v>
      </c>
      <c r="X1167" s="6">
        <v>2</v>
      </c>
      <c r="Y1167" s="6">
        <v>0</v>
      </c>
      <c r="Z1167" s="6">
        <v>3</v>
      </c>
      <c r="AB1167" s="1">
        <v>9</v>
      </c>
      <c r="AC1167" s="1">
        <v>0</v>
      </c>
      <c r="AD1167" s="1">
        <v>0</v>
      </c>
      <c r="AE1167" s="1">
        <v>3</v>
      </c>
      <c r="AF1167" s="1">
        <v>11</v>
      </c>
      <c r="AG1167" s="1">
        <v>44</v>
      </c>
      <c r="AH1167" s="1">
        <v>2457</v>
      </c>
      <c r="AI1167" s="11">
        <f t="shared" si="36"/>
        <v>6.7315068493150685</v>
      </c>
      <c r="AJ1167" s="1">
        <v>0</v>
      </c>
      <c r="AK1167" s="1">
        <v>0</v>
      </c>
      <c r="AL1167" s="1">
        <v>0</v>
      </c>
      <c r="AM1167" s="1">
        <v>1</v>
      </c>
      <c r="AN1167" s="1">
        <v>0</v>
      </c>
      <c r="AO1167" s="1">
        <v>1</v>
      </c>
      <c r="AP1167" s="1">
        <v>0</v>
      </c>
      <c r="AQ1167" s="1">
        <v>0</v>
      </c>
      <c r="AR1167" s="1">
        <v>0</v>
      </c>
      <c r="AS1167" s="1">
        <v>0</v>
      </c>
      <c r="AT1167" s="1">
        <v>8</v>
      </c>
      <c r="AU1167" s="1">
        <v>68</v>
      </c>
      <c r="AV1167" s="1">
        <v>30828</v>
      </c>
    </row>
    <row r="1168" spans="1:48" s="1" customFormat="1" x14ac:dyDescent="0.25">
      <c r="A1168" s="1" t="str" cm="1">
        <f t="array" ref="A1168">_xlfn.IFS(AG1168&gt;=70,"70 and Older",AND(AG1168&gt;=60,AG1168&lt;70),"60-69",AND(AG1168&gt;=50,AG1168&lt;60),"50-59",AND(AG1168&gt;=40,AG1168&lt;50),"40-49",AND(AG1168&gt;=30,AG1168&lt;40),"30-39",AND(AG1168&gt;=20,AG1168&lt;30),"20-29")</f>
        <v>60-69</v>
      </c>
      <c r="B1168" s="1" t="str" cm="1">
        <f t="array" ref="B1168">_xlfn.IFS(AO1168=1,$AO$1,AP1168=1,$AP$1,AQ1168=1,$AQ$1,AR1168=1,$AR$1,AS1168=1,$AS$1)</f>
        <v>Graduation</v>
      </c>
      <c r="C1168" s="1" t="str" cm="1">
        <f t="array" ref="C1168">_xlfn.IFS(AJ1168=1,$AJ$1,AK1168=1,$AK$1,AL1168=1,$AL$1,AM1168=1,$AM$1,AN1168=1,$AN$1)</f>
        <v>Together</v>
      </c>
      <c r="D1168" s="1">
        <v>1</v>
      </c>
      <c r="E1168" s="1">
        <v>1</v>
      </c>
      <c r="F1168" s="1" t="str" cm="1">
        <f t="array" ref="F1168">_xlfn.IFS(AV1168&lt;43783,"1.Low Income",AND(AV1168&gt;=43783,AV1168&lt;=64856),"2.Mid Income",AV1168&gt;64856,"3.High Income")</f>
        <v>1.Low Income</v>
      </c>
      <c r="G1168" s="1" t="str" cm="1">
        <f t="array" ref="G1168">_xlfn.IFS(AU1168&lt;=30,"&lt;1 month",AND(AU1168&gt;30,AU1168&lt;=60),"1-2months",AU1168&gt;60,"2months +")</f>
        <v>1-2months</v>
      </c>
      <c r="H1168" s="1" t="str" cm="1">
        <f t="array" ref="H1168">_xlfn.IFS(AT1168&lt;5,"&lt;5times",AND(AT1168&gt;=5,AT1168&lt;=10),"05-10times",AND(AT1168&gt;=11,AT1168&lt;=15),"11-15times",AT1168&gt;=16,"16times or more")</f>
        <v>05-10times</v>
      </c>
      <c r="I1168" s="1" t="s">
        <v>99</v>
      </c>
      <c r="J1168" s="1" t="str">
        <f t="shared" si="37"/>
        <v>6-7 years</v>
      </c>
      <c r="K1168" s="2">
        <v>957</v>
      </c>
      <c r="L1168" s="2">
        <v>47</v>
      </c>
      <c r="M1168" s="2">
        <v>494</v>
      </c>
      <c r="N1168" s="2">
        <v>82</v>
      </c>
      <c r="O1168" s="2">
        <v>47</v>
      </c>
      <c r="P1168" s="2">
        <v>95</v>
      </c>
      <c r="Q1168" s="8">
        <v>0</v>
      </c>
      <c r="R1168" s="8">
        <v>0</v>
      </c>
      <c r="S1168" s="8">
        <v>0</v>
      </c>
      <c r="T1168" s="8">
        <v>0</v>
      </c>
      <c r="U1168" s="8">
        <v>0</v>
      </c>
      <c r="V1168" s="8">
        <v>0</v>
      </c>
      <c r="W1168" s="6">
        <v>4</v>
      </c>
      <c r="X1168" s="6">
        <v>5</v>
      </c>
      <c r="Y1168" s="6">
        <v>3</v>
      </c>
      <c r="Z1168" s="6">
        <v>6</v>
      </c>
      <c r="AB1168" s="1">
        <v>1550</v>
      </c>
      <c r="AC1168" s="1">
        <v>1497</v>
      </c>
      <c r="AD1168" s="1">
        <v>0</v>
      </c>
      <c r="AE1168" s="1">
        <v>3</v>
      </c>
      <c r="AF1168" s="1">
        <v>11</v>
      </c>
      <c r="AG1168" s="1">
        <v>69</v>
      </c>
      <c r="AH1168" s="1">
        <v>2456</v>
      </c>
      <c r="AI1168" s="11">
        <f t="shared" si="36"/>
        <v>6.7287671232876711</v>
      </c>
      <c r="AJ1168" s="1">
        <v>0</v>
      </c>
      <c r="AK1168" s="1">
        <v>0</v>
      </c>
      <c r="AL1168" s="1">
        <v>0</v>
      </c>
      <c r="AM1168" s="1">
        <v>1</v>
      </c>
      <c r="AN1168" s="1">
        <v>0</v>
      </c>
      <c r="AO1168" s="1">
        <v>0</v>
      </c>
      <c r="AP1168" s="1">
        <v>0</v>
      </c>
      <c r="AQ1168" s="1">
        <v>1</v>
      </c>
      <c r="AR1168" s="1">
        <v>0</v>
      </c>
      <c r="AS1168" s="1">
        <v>0</v>
      </c>
      <c r="AT1168" s="1">
        <v>8</v>
      </c>
      <c r="AU1168" s="1">
        <v>60</v>
      </c>
      <c r="AV1168" s="1">
        <v>30560</v>
      </c>
    </row>
    <row r="1169" spans="1:48" s="1" customFormat="1" x14ac:dyDescent="0.25">
      <c r="A1169" s="1" t="str" cm="1">
        <f t="array" ref="A1169">_xlfn.IFS(AG1169&gt;=70,"70 and Older",AND(AG1169&gt;=60,AG1169&lt;70),"60-69",AND(AG1169&gt;=50,AG1169&lt;60),"50-59",AND(AG1169&gt;=40,AG1169&lt;50),"40-49",AND(AG1169&gt;=30,AG1169&lt;40),"30-39",AND(AG1169&gt;=20,AG1169&lt;30),"20-29")</f>
        <v>40-49</v>
      </c>
      <c r="B1169" s="1" t="str" cm="1">
        <f t="array" ref="B1169">_xlfn.IFS(AO1169=1,$AO$1,AP1169=1,$AP$1,AQ1169=1,$AQ$1,AR1169=1,$AR$1,AS1169=1,$AS$1)</f>
        <v>Graduation</v>
      </c>
      <c r="C1169" s="1" t="str" cm="1">
        <f t="array" ref="C1169">_xlfn.IFS(AJ1169=1,$AJ$1,AK1169=1,$AK$1,AL1169=1,$AL$1,AM1169=1,$AM$1,AN1169=1,$AN$1)</f>
        <v>Together</v>
      </c>
      <c r="D1169" s="1">
        <v>1</v>
      </c>
      <c r="E1169" s="1">
        <v>0</v>
      </c>
      <c r="F1169" s="1" t="str" cm="1">
        <f t="array" ref="F1169">_xlfn.IFS(AV1169&lt;43783,"1.Low Income",AND(AV1169&gt;=43783,AV1169&lt;=64856),"2.Mid Income",AV1169&gt;64856,"3.High Income")</f>
        <v>1.Low Income</v>
      </c>
      <c r="G1169" s="1" t="str" cm="1">
        <f t="array" ref="G1169">_xlfn.IFS(AU1169&lt;=30,"&lt;1 month",AND(AU1169&gt;30,AU1169&lt;=60),"1-2months",AU1169&gt;60,"2months +")</f>
        <v>1-2months</v>
      </c>
      <c r="H1169" s="1" t="str" cm="1">
        <f t="array" ref="H1169">_xlfn.IFS(AT1169&lt;5,"&lt;5times",AND(AT1169&gt;=5,AT1169&lt;=10),"05-10times",AND(AT1169&gt;=11,AT1169&lt;=15),"11-15times",AT1169&gt;=16,"16times or more")</f>
        <v>05-10times</v>
      </c>
      <c r="I1169" s="1" t="s">
        <v>99</v>
      </c>
      <c r="J1169" s="1" t="str">
        <f t="shared" si="37"/>
        <v>6-7 years</v>
      </c>
      <c r="K1169" s="2">
        <v>281</v>
      </c>
      <c r="L1169" s="2">
        <v>7</v>
      </c>
      <c r="M1169" s="2">
        <v>84</v>
      </c>
      <c r="N1169" s="2">
        <v>15</v>
      </c>
      <c r="O1169" s="2">
        <v>0</v>
      </c>
      <c r="P1169" s="2">
        <v>119</v>
      </c>
      <c r="Q1169" s="8">
        <v>0</v>
      </c>
      <c r="R1169" s="8">
        <v>0</v>
      </c>
      <c r="S1169" s="8">
        <v>0</v>
      </c>
      <c r="T1169" s="8">
        <v>0</v>
      </c>
      <c r="U1169" s="8">
        <v>0</v>
      </c>
      <c r="V1169" s="8">
        <v>0</v>
      </c>
      <c r="W1169" s="6">
        <v>7</v>
      </c>
      <c r="X1169" s="6">
        <v>7</v>
      </c>
      <c r="Y1169" s="6">
        <v>3</v>
      </c>
      <c r="Z1169" s="6">
        <v>4</v>
      </c>
      <c r="AB1169" s="1">
        <v>182</v>
      </c>
      <c r="AC1169" s="1">
        <v>153</v>
      </c>
      <c r="AD1169" s="1">
        <v>0</v>
      </c>
      <c r="AE1169" s="1">
        <v>3</v>
      </c>
      <c r="AF1169" s="1">
        <v>11</v>
      </c>
      <c r="AG1169" s="1">
        <v>46</v>
      </c>
      <c r="AH1169" s="1">
        <v>2456</v>
      </c>
      <c r="AI1169" s="11">
        <f t="shared" si="36"/>
        <v>6.7287671232876711</v>
      </c>
      <c r="AJ1169" s="1">
        <v>0</v>
      </c>
      <c r="AK1169" s="1">
        <v>0</v>
      </c>
      <c r="AL1169" s="1">
        <v>0</v>
      </c>
      <c r="AM1169" s="1">
        <v>1</v>
      </c>
      <c r="AN1169" s="1">
        <v>0</v>
      </c>
      <c r="AO1169" s="1">
        <v>0</v>
      </c>
      <c r="AP1169" s="1">
        <v>0</v>
      </c>
      <c r="AQ1169" s="1">
        <v>1</v>
      </c>
      <c r="AR1169" s="1">
        <v>0</v>
      </c>
      <c r="AS1169" s="1">
        <v>0</v>
      </c>
      <c r="AT1169" s="1">
        <v>8</v>
      </c>
      <c r="AU1169" s="1">
        <v>39</v>
      </c>
      <c r="AV1169" s="1">
        <v>28389</v>
      </c>
    </row>
    <row r="1170" spans="1:48" s="1" customFormat="1" x14ac:dyDescent="0.25">
      <c r="A1170" s="1" t="str" cm="1">
        <f t="array" ref="A1170">_xlfn.IFS(AG1170&gt;=70,"70 and Older",AND(AG1170&gt;=60,AG1170&lt;70),"60-69",AND(AG1170&gt;=50,AG1170&lt;60),"50-59",AND(AG1170&gt;=40,AG1170&lt;50),"40-49",AND(AG1170&gt;=30,AG1170&lt;40),"30-39",AND(AG1170&gt;=20,AG1170&lt;30),"20-29")</f>
        <v>40-49</v>
      </c>
      <c r="B1170" s="1" t="str" cm="1">
        <f t="array" ref="B1170">_xlfn.IFS(AO1170=1,$AO$1,AP1170=1,$AP$1,AQ1170=1,$AQ$1,AR1170=1,$AR$1,AS1170=1,$AS$1)</f>
        <v>Master</v>
      </c>
      <c r="C1170" s="1" t="str" cm="1">
        <f t="array" ref="C1170">_xlfn.IFS(AJ1170=1,$AJ$1,AK1170=1,$AK$1,AL1170=1,$AL$1,AM1170=1,$AM$1,AN1170=1,$AN$1)</f>
        <v>Married</v>
      </c>
      <c r="D1170" s="1">
        <v>1</v>
      </c>
      <c r="E1170" s="1">
        <v>0</v>
      </c>
      <c r="F1170" s="1" t="str" cm="1">
        <f t="array" ref="F1170">_xlfn.IFS(AV1170&lt;43783,"1.Low Income",AND(AV1170&gt;=43783,AV1170&lt;=64856),"2.Mid Income",AV1170&gt;64856,"3.High Income")</f>
        <v>1.Low Income</v>
      </c>
      <c r="G1170" s="1" t="str" cm="1">
        <f t="array" ref="G1170">_xlfn.IFS(AU1170&lt;=30,"&lt;1 month",AND(AU1170&gt;30,AU1170&lt;=60),"1-2months",AU1170&gt;60,"2months +")</f>
        <v>2months +</v>
      </c>
      <c r="H1170" s="1" t="str" cm="1">
        <f t="array" ref="H1170">_xlfn.IFS(AT1170&lt;5,"&lt;5times",AND(AT1170&gt;=5,AT1170&lt;=10),"05-10times",AND(AT1170&gt;=11,AT1170&lt;=15),"11-15times",AT1170&gt;=16,"16times or more")</f>
        <v>16times or more</v>
      </c>
      <c r="I1170" s="1" t="s">
        <v>99</v>
      </c>
      <c r="J1170" s="1" t="str">
        <f t="shared" si="37"/>
        <v>6-7 years</v>
      </c>
      <c r="K1170" s="2">
        <v>2</v>
      </c>
      <c r="L1170" s="2">
        <v>1</v>
      </c>
      <c r="M1170" s="2">
        <v>1</v>
      </c>
      <c r="N1170" s="2">
        <v>0</v>
      </c>
      <c r="O1170" s="2">
        <v>0</v>
      </c>
      <c r="P1170" s="2">
        <v>1</v>
      </c>
      <c r="Q1170" s="8">
        <v>0</v>
      </c>
      <c r="R1170" s="8">
        <v>0</v>
      </c>
      <c r="S1170" s="8">
        <v>0</v>
      </c>
      <c r="T1170" s="8">
        <v>0</v>
      </c>
      <c r="U1170" s="8">
        <v>0</v>
      </c>
      <c r="V1170" s="8">
        <v>0</v>
      </c>
      <c r="W1170" s="6">
        <v>0</v>
      </c>
      <c r="X1170" s="6">
        <v>0</v>
      </c>
      <c r="Y1170" s="6">
        <v>0</v>
      </c>
      <c r="Z1170" s="6">
        <v>0</v>
      </c>
      <c r="AB1170" s="1">
        <v>19</v>
      </c>
      <c r="AC1170" s="1">
        <v>14</v>
      </c>
      <c r="AD1170" s="1">
        <v>0</v>
      </c>
      <c r="AE1170" s="1">
        <v>3</v>
      </c>
      <c r="AF1170" s="1">
        <v>11</v>
      </c>
      <c r="AG1170" s="1">
        <v>43</v>
      </c>
      <c r="AH1170" s="1">
        <v>2456</v>
      </c>
      <c r="AI1170" s="11">
        <f t="shared" si="36"/>
        <v>6.7287671232876711</v>
      </c>
      <c r="AJ1170" s="1">
        <v>0</v>
      </c>
      <c r="AK1170" s="1">
        <v>1</v>
      </c>
      <c r="AL1170" s="1">
        <v>0</v>
      </c>
      <c r="AM1170" s="1">
        <v>0</v>
      </c>
      <c r="AN1170" s="1">
        <v>0</v>
      </c>
      <c r="AO1170" s="1">
        <v>0</v>
      </c>
      <c r="AP1170" s="1">
        <v>0</v>
      </c>
      <c r="AQ1170" s="1">
        <v>0</v>
      </c>
      <c r="AR1170" s="1">
        <v>1</v>
      </c>
      <c r="AS1170" s="1">
        <v>0</v>
      </c>
      <c r="AT1170" s="1">
        <v>19</v>
      </c>
      <c r="AU1170" s="1">
        <v>62</v>
      </c>
      <c r="AV1170" s="1">
        <v>22775</v>
      </c>
    </row>
    <row r="1171" spans="1:48" s="1" customFormat="1" x14ac:dyDescent="0.25">
      <c r="A1171" s="1" t="str" cm="1">
        <f t="array" ref="A1171">_xlfn.IFS(AG1171&gt;=70,"70 and Older",AND(AG1171&gt;=60,AG1171&lt;70),"60-69",AND(AG1171&gt;=50,AG1171&lt;60),"50-59",AND(AG1171&gt;=40,AG1171&lt;50),"40-49",AND(AG1171&gt;=30,AG1171&lt;40),"30-39",AND(AG1171&gt;=20,AG1171&lt;30),"20-29")</f>
        <v>40-49</v>
      </c>
      <c r="B1171" s="1" t="str" cm="1">
        <f t="array" ref="B1171">_xlfn.IFS(AO1171=1,$AO$1,AP1171=1,$AP$1,AQ1171=1,$AQ$1,AR1171=1,$AR$1,AS1171=1,$AS$1)</f>
        <v>PhD</v>
      </c>
      <c r="C1171" s="1" t="str" cm="1">
        <f t="array" ref="C1171">_xlfn.IFS(AJ1171=1,$AJ$1,AK1171=1,$AK$1,AL1171=1,$AL$1,AM1171=1,$AM$1,AN1171=1,$AN$1)</f>
        <v>Married</v>
      </c>
      <c r="D1171" s="1">
        <v>1</v>
      </c>
      <c r="E1171" s="1">
        <v>1</v>
      </c>
      <c r="F1171" s="1" t="str" cm="1">
        <f t="array" ref="F1171">_xlfn.IFS(AV1171&lt;43783,"1.Low Income",AND(AV1171&gt;=43783,AV1171&lt;=64856),"2.Mid Income",AV1171&gt;64856,"3.High Income")</f>
        <v>1.Low Income</v>
      </c>
      <c r="G1171" s="1" t="str" cm="1">
        <f t="array" ref="G1171">_xlfn.IFS(AU1171&lt;=30,"&lt;1 month",AND(AU1171&gt;30,AU1171&lt;=60),"1-2months",AU1171&gt;60,"2months +")</f>
        <v>&lt;1 month</v>
      </c>
      <c r="H1171" s="1" t="str" cm="1">
        <f t="array" ref="H1171">_xlfn.IFS(AT1171&lt;5,"&lt;5times",AND(AT1171&gt;=5,AT1171&lt;=10),"05-10times",AND(AT1171&gt;=11,AT1171&lt;=15),"11-15times",AT1171&gt;=16,"16times or more")</f>
        <v>05-10times</v>
      </c>
      <c r="I1171" s="1" t="s">
        <v>99</v>
      </c>
      <c r="J1171" s="1" t="str">
        <f t="shared" si="37"/>
        <v>6-7 years</v>
      </c>
      <c r="K1171" s="2">
        <v>456</v>
      </c>
      <c r="L1171" s="2">
        <v>4</v>
      </c>
      <c r="M1171" s="2">
        <v>24</v>
      </c>
      <c r="N1171" s="2">
        <v>0</v>
      </c>
      <c r="O1171" s="2">
        <v>0</v>
      </c>
      <c r="P1171" s="2">
        <v>9</v>
      </c>
      <c r="Q1171" s="8">
        <v>0</v>
      </c>
      <c r="R1171" s="8">
        <v>0</v>
      </c>
      <c r="S1171" s="8">
        <v>0</v>
      </c>
      <c r="T1171" s="8">
        <v>1</v>
      </c>
      <c r="U1171" s="8">
        <v>0</v>
      </c>
      <c r="V1171" s="8">
        <v>0</v>
      </c>
      <c r="W1171" s="6">
        <v>7</v>
      </c>
      <c r="X1171" s="6">
        <v>8</v>
      </c>
      <c r="Y1171" s="6">
        <v>2</v>
      </c>
      <c r="Z1171" s="6">
        <v>6</v>
      </c>
      <c r="AB1171" s="1">
        <v>952</v>
      </c>
      <c r="AC1171" s="1">
        <v>876</v>
      </c>
      <c r="AD1171" s="1">
        <v>0</v>
      </c>
      <c r="AE1171" s="1">
        <v>3</v>
      </c>
      <c r="AF1171" s="1">
        <v>11</v>
      </c>
      <c r="AG1171" s="1">
        <v>49</v>
      </c>
      <c r="AH1171" s="1">
        <v>2455</v>
      </c>
      <c r="AI1171" s="11">
        <f t="shared" si="36"/>
        <v>6.7260273972602738</v>
      </c>
      <c r="AJ1171" s="1">
        <v>0</v>
      </c>
      <c r="AK1171" s="1">
        <v>1</v>
      </c>
      <c r="AL1171" s="1">
        <v>0</v>
      </c>
      <c r="AM1171" s="1">
        <v>0</v>
      </c>
      <c r="AN1171" s="1">
        <v>0</v>
      </c>
      <c r="AO1171" s="1">
        <v>0</v>
      </c>
      <c r="AP1171" s="1">
        <v>0</v>
      </c>
      <c r="AQ1171" s="1">
        <v>0</v>
      </c>
      <c r="AR1171" s="1">
        <v>0</v>
      </c>
      <c r="AS1171" s="1">
        <v>1</v>
      </c>
      <c r="AT1171" s="1">
        <v>8</v>
      </c>
      <c r="AU1171" s="1">
        <v>17</v>
      </c>
      <c r="AV1171" s="1">
        <v>35340</v>
      </c>
    </row>
    <row r="1172" spans="1:48" s="1" customFormat="1" x14ac:dyDescent="0.25">
      <c r="A1172" s="1" t="str" cm="1">
        <f t="array" ref="A1172">_xlfn.IFS(AG1172&gt;=70,"70 and Older",AND(AG1172&gt;=60,AG1172&lt;70),"60-69",AND(AG1172&gt;=50,AG1172&lt;60),"50-59",AND(AG1172&gt;=40,AG1172&lt;50),"40-49",AND(AG1172&gt;=30,AG1172&lt;40),"30-39",AND(AG1172&gt;=20,AG1172&lt;30),"20-29")</f>
        <v>70 and Older</v>
      </c>
      <c r="B1172" s="1" t="str" cm="1">
        <f t="array" ref="B1172">_xlfn.IFS(AO1172=1,$AO$1,AP1172=1,$AP$1,AQ1172=1,$AQ$1,AR1172=1,$AR$1,AS1172=1,$AS$1)</f>
        <v>Graduation</v>
      </c>
      <c r="C1172" s="1" t="str" cm="1">
        <f t="array" ref="C1172">_xlfn.IFS(AJ1172=1,$AJ$1,AK1172=1,$AK$1,AL1172=1,$AL$1,AM1172=1,$AM$1,AN1172=1,$AN$1)</f>
        <v>Married</v>
      </c>
      <c r="D1172" s="1">
        <v>1</v>
      </c>
      <c r="E1172" s="1">
        <v>1</v>
      </c>
      <c r="F1172" s="1" t="str" cm="1">
        <f t="array" ref="F1172">_xlfn.IFS(AV1172&lt;43783,"1.Low Income",AND(AV1172&gt;=43783,AV1172&lt;=64856),"2.Mid Income",AV1172&gt;64856,"3.High Income")</f>
        <v>1.Low Income</v>
      </c>
      <c r="G1172" s="1" t="str" cm="1">
        <f t="array" ref="G1172">_xlfn.IFS(AU1172&lt;=30,"&lt;1 month",AND(AU1172&gt;30,AU1172&lt;=60),"1-2months",AU1172&gt;60,"2months +")</f>
        <v>2months +</v>
      </c>
      <c r="H1172" s="1" t="str" cm="1">
        <f t="array" ref="H1172">_xlfn.IFS(AT1172&lt;5,"&lt;5times",AND(AT1172&gt;=5,AT1172&lt;=10),"05-10times",AND(AT1172&gt;=11,AT1172&lt;=15),"11-15times",AT1172&gt;=16,"16times or more")</f>
        <v>05-10times</v>
      </c>
      <c r="I1172" s="1" t="s">
        <v>99</v>
      </c>
      <c r="J1172" s="1" t="str">
        <f t="shared" si="37"/>
        <v>6-7 years</v>
      </c>
      <c r="K1172" s="2">
        <v>38</v>
      </c>
      <c r="L1172" s="2">
        <v>4</v>
      </c>
      <c r="M1172" s="2">
        <v>22</v>
      </c>
      <c r="N1172" s="2">
        <v>3</v>
      </c>
      <c r="O1172" s="2">
        <v>3</v>
      </c>
      <c r="P1172" s="2">
        <v>3</v>
      </c>
      <c r="Q1172" s="8">
        <v>0</v>
      </c>
      <c r="R1172" s="8">
        <v>0</v>
      </c>
      <c r="S1172" s="8">
        <v>0</v>
      </c>
      <c r="T1172" s="8">
        <v>0</v>
      </c>
      <c r="U1172" s="8">
        <v>0</v>
      </c>
      <c r="V1172" s="8">
        <v>0</v>
      </c>
      <c r="W1172" s="6">
        <v>3</v>
      </c>
      <c r="X1172" s="6">
        <v>3</v>
      </c>
      <c r="Y1172" s="6">
        <v>0</v>
      </c>
      <c r="Z1172" s="6">
        <v>3</v>
      </c>
      <c r="AB1172" s="1">
        <v>93</v>
      </c>
      <c r="AC1172" s="1">
        <v>86</v>
      </c>
      <c r="AD1172" s="1">
        <v>0</v>
      </c>
      <c r="AE1172" s="1">
        <v>3</v>
      </c>
      <c r="AF1172" s="1">
        <v>11</v>
      </c>
      <c r="AG1172" s="1">
        <v>72</v>
      </c>
      <c r="AH1172" s="1">
        <v>2455</v>
      </c>
      <c r="AI1172" s="11">
        <f t="shared" si="36"/>
        <v>6.7260273972602738</v>
      </c>
      <c r="AJ1172" s="1">
        <v>0</v>
      </c>
      <c r="AK1172" s="1">
        <v>1</v>
      </c>
      <c r="AL1172" s="1">
        <v>0</v>
      </c>
      <c r="AM1172" s="1">
        <v>0</v>
      </c>
      <c r="AN1172" s="1">
        <v>0</v>
      </c>
      <c r="AO1172" s="1">
        <v>0</v>
      </c>
      <c r="AP1172" s="1">
        <v>0</v>
      </c>
      <c r="AQ1172" s="1">
        <v>1</v>
      </c>
      <c r="AR1172" s="1">
        <v>0</v>
      </c>
      <c r="AS1172" s="1">
        <v>0</v>
      </c>
      <c r="AT1172" s="1">
        <v>8</v>
      </c>
      <c r="AU1172" s="1">
        <v>85</v>
      </c>
      <c r="AV1172" s="1">
        <v>27938</v>
      </c>
    </row>
    <row r="1173" spans="1:48" s="1" customFormat="1" x14ac:dyDescent="0.25">
      <c r="A1173" s="1" t="str" cm="1">
        <f t="array" ref="A1173">_xlfn.IFS(AG1173&gt;=70,"70 and Older",AND(AG1173&gt;=60,AG1173&lt;70),"60-69",AND(AG1173&gt;=50,AG1173&lt;60),"50-59",AND(AG1173&gt;=40,AG1173&lt;50),"40-49",AND(AG1173&gt;=30,AG1173&lt;40),"30-39",AND(AG1173&gt;=20,AG1173&lt;30),"20-29")</f>
        <v>50-59</v>
      </c>
      <c r="B1173" s="1" t="str" cm="1">
        <f t="array" ref="B1173">_xlfn.IFS(AO1173=1,$AO$1,AP1173=1,$AP$1,AQ1173=1,$AQ$1,AR1173=1,$AR$1,AS1173=1,$AS$1)</f>
        <v>Master</v>
      </c>
      <c r="C1173" s="1" t="str" cm="1">
        <f t="array" ref="C1173">_xlfn.IFS(AJ1173=1,$AJ$1,AK1173=1,$AK$1,AL1173=1,$AL$1,AM1173=1,$AM$1,AN1173=1,$AN$1)</f>
        <v>Together</v>
      </c>
      <c r="D1173" s="1">
        <v>1</v>
      </c>
      <c r="E1173" s="1">
        <v>0</v>
      </c>
      <c r="F1173" s="1" t="str" cm="1">
        <f t="array" ref="F1173">_xlfn.IFS(AV1173&lt;43783,"1.Low Income",AND(AV1173&gt;=43783,AV1173&lt;=64856),"2.Mid Income",AV1173&gt;64856,"3.High Income")</f>
        <v>1.Low Income</v>
      </c>
      <c r="G1173" s="1" t="str" cm="1">
        <f t="array" ref="G1173">_xlfn.IFS(AU1173&lt;=30,"&lt;1 month",AND(AU1173&gt;30,AU1173&lt;=60),"1-2months",AU1173&gt;60,"2months +")</f>
        <v>&lt;1 month</v>
      </c>
      <c r="H1173" s="1" t="str" cm="1">
        <f t="array" ref="H1173">_xlfn.IFS(AT1173&lt;5,"&lt;5times",AND(AT1173&gt;=5,AT1173&lt;=10),"05-10times",AND(AT1173&gt;=11,AT1173&lt;=15),"11-15times",AT1173&gt;=16,"16times or more")</f>
        <v>05-10times</v>
      </c>
      <c r="I1173" s="1" t="s">
        <v>99</v>
      </c>
      <c r="J1173" s="1" t="str">
        <f t="shared" si="37"/>
        <v>6-7 years</v>
      </c>
      <c r="K1173" s="2">
        <v>3</v>
      </c>
      <c r="L1173" s="2">
        <v>17</v>
      </c>
      <c r="M1173" s="2">
        <v>26</v>
      </c>
      <c r="N1173" s="2">
        <v>20</v>
      </c>
      <c r="O1173" s="2">
        <v>1</v>
      </c>
      <c r="P1173" s="2">
        <v>39</v>
      </c>
      <c r="Q1173" s="8">
        <v>0</v>
      </c>
      <c r="R1173" s="8">
        <v>0</v>
      </c>
      <c r="S1173" s="8">
        <v>0</v>
      </c>
      <c r="T1173" s="8">
        <v>0</v>
      </c>
      <c r="U1173" s="8">
        <v>0</v>
      </c>
      <c r="V1173" s="8">
        <v>1</v>
      </c>
      <c r="W1173" s="6">
        <v>2</v>
      </c>
      <c r="X1173" s="6">
        <v>2</v>
      </c>
      <c r="Y1173" s="6">
        <v>0</v>
      </c>
      <c r="Z1173" s="6">
        <v>3</v>
      </c>
      <c r="AB1173" s="1">
        <v>47</v>
      </c>
      <c r="AC1173" s="1">
        <v>39</v>
      </c>
      <c r="AD1173" s="1">
        <v>0</v>
      </c>
      <c r="AE1173" s="1">
        <v>3</v>
      </c>
      <c r="AF1173" s="1">
        <v>11</v>
      </c>
      <c r="AG1173" s="1">
        <v>52</v>
      </c>
      <c r="AH1173" s="1">
        <v>2455</v>
      </c>
      <c r="AI1173" s="11">
        <f t="shared" si="36"/>
        <v>6.7260273972602738</v>
      </c>
      <c r="AJ1173" s="1">
        <v>0</v>
      </c>
      <c r="AK1173" s="1">
        <v>0</v>
      </c>
      <c r="AL1173" s="1">
        <v>0</v>
      </c>
      <c r="AM1173" s="1">
        <v>1</v>
      </c>
      <c r="AN1173" s="1">
        <v>0</v>
      </c>
      <c r="AO1173" s="1">
        <v>0</v>
      </c>
      <c r="AP1173" s="1">
        <v>0</v>
      </c>
      <c r="AQ1173" s="1">
        <v>0</v>
      </c>
      <c r="AR1173" s="1">
        <v>1</v>
      </c>
      <c r="AS1173" s="1">
        <v>0</v>
      </c>
      <c r="AT1173" s="1">
        <v>9</v>
      </c>
      <c r="AU1173" s="1">
        <v>1</v>
      </c>
      <c r="AV1173" s="1">
        <v>23477</v>
      </c>
    </row>
    <row r="1174" spans="1:48" s="1" customFormat="1" x14ac:dyDescent="0.25">
      <c r="A1174" s="1" t="str" cm="1">
        <f t="array" ref="A1174">_xlfn.IFS(AG1174&gt;=70,"70 and Older",AND(AG1174&gt;=60,AG1174&lt;70),"60-69",AND(AG1174&gt;=50,AG1174&lt;60),"50-59",AND(AG1174&gt;=40,AG1174&lt;50),"40-49",AND(AG1174&gt;=30,AG1174&lt;40),"30-39",AND(AG1174&gt;=20,AG1174&lt;30),"20-29")</f>
        <v>70 and Older</v>
      </c>
      <c r="B1174" s="1" t="str" cm="1">
        <f t="array" ref="B1174">_xlfn.IFS(AO1174=1,$AO$1,AP1174=1,$AP$1,AQ1174=1,$AQ$1,AR1174=1,$AR$1,AS1174=1,$AS$1)</f>
        <v>Master</v>
      </c>
      <c r="C1174" s="1" t="str" cm="1">
        <f t="array" ref="C1174">_xlfn.IFS(AJ1174=1,$AJ$1,AK1174=1,$AK$1,AL1174=1,$AL$1,AM1174=1,$AM$1,AN1174=1,$AN$1)</f>
        <v>Widow</v>
      </c>
      <c r="D1174" s="1">
        <v>0</v>
      </c>
      <c r="E1174" s="1">
        <v>1</v>
      </c>
      <c r="F1174" s="1" t="str" cm="1">
        <f t="array" ref="F1174">_xlfn.IFS(AV1174&lt;43783,"1.Low Income",AND(AV1174&gt;=43783,AV1174&lt;=64856),"2.Mid Income",AV1174&gt;64856,"3.High Income")</f>
        <v>1.Low Income</v>
      </c>
      <c r="G1174" s="1" t="str" cm="1">
        <f t="array" ref="G1174">_xlfn.IFS(AU1174&lt;=30,"&lt;1 month",AND(AU1174&gt;30,AU1174&lt;=60),"1-2months",AU1174&gt;60,"2months +")</f>
        <v>2months +</v>
      </c>
      <c r="H1174" s="1" t="str" cm="1">
        <f t="array" ref="H1174">_xlfn.IFS(AT1174&lt;5,"&lt;5times",AND(AT1174&gt;=5,AT1174&lt;=10),"05-10times",AND(AT1174&gt;=11,AT1174&lt;=15),"11-15times",AT1174&gt;=16,"16times or more")</f>
        <v>05-10times</v>
      </c>
      <c r="I1174" s="1" t="s">
        <v>99</v>
      </c>
      <c r="J1174" s="1" t="str">
        <f t="shared" si="37"/>
        <v>6-7 years</v>
      </c>
      <c r="K1174" s="2">
        <v>102</v>
      </c>
      <c r="L1174" s="2">
        <v>1</v>
      </c>
      <c r="M1174" s="2">
        <v>15</v>
      </c>
      <c r="N1174" s="2">
        <v>2</v>
      </c>
      <c r="O1174" s="2">
        <v>0</v>
      </c>
      <c r="P1174" s="2">
        <v>24</v>
      </c>
      <c r="Q1174" s="8">
        <v>0</v>
      </c>
      <c r="R1174" s="8">
        <v>0</v>
      </c>
      <c r="S1174" s="8">
        <v>0</v>
      </c>
      <c r="T1174" s="8">
        <v>0</v>
      </c>
      <c r="U1174" s="8">
        <v>0</v>
      </c>
      <c r="V1174" s="8">
        <v>0</v>
      </c>
      <c r="W1174" s="6">
        <v>1</v>
      </c>
      <c r="X1174" s="6">
        <v>3</v>
      </c>
      <c r="Y1174" s="6">
        <v>0</v>
      </c>
      <c r="Z1174" s="6">
        <v>4</v>
      </c>
      <c r="AB1174" s="1">
        <v>445</v>
      </c>
      <c r="AC1174" s="1">
        <v>423</v>
      </c>
      <c r="AD1174" s="1">
        <v>0</v>
      </c>
      <c r="AE1174" s="1">
        <v>3</v>
      </c>
      <c r="AF1174" s="1">
        <v>11</v>
      </c>
      <c r="AG1174" s="1">
        <v>71</v>
      </c>
      <c r="AH1174" s="1">
        <v>2454</v>
      </c>
      <c r="AI1174" s="11">
        <f t="shared" si="36"/>
        <v>6.7232876712328764</v>
      </c>
      <c r="AJ1174" s="1">
        <v>0</v>
      </c>
      <c r="AK1174" s="1">
        <v>0</v>
      </c>
      <c r="AL1174" s="1">
        <v>0</v>
      </c>
      <c r="AM1174" s="1">
        <v>0</v>
      </c>
      <c r="AN1174" s="1">
        <v>1</v>
      </c>
      <c r="AO1174" s="1">
        <v>0</v>
      </c>
      <c r="AP1174" s="1">
        <v>0</v>
      </c>
      <c r="AQ1174" s="1">
        <v>0</v>
      </c>
      <c r="AR1174" s="1">
        <v>1</v>
      </c>
      <c r="AS1174" s="1">
        <v>0</v>
      </c>
      <c r="AT1174" s="1">
        <v>8</v>
      </c>
      <c r="AU1174" s="1">
        <v>92</v>
      </c>
      <c r="AV1174" s="1">
        <v>34587</v>
      </c>
    </row>
    <row r="1175" spans="1:48" s="1" customFormat="1" x14ac:dyDescent="0.25">
      <c r="A1175" s="1" t="str" cm="1">
        <f t="array" ref="A1175">_xlfn.IFS(AG1175&gt;=70,"70 and Older",AND(AG1175&gt;=60,AG1175&lt;70),"60-69",AND(AG1175&gt;=50,AG1175&lt;60),"50-59",AND(AG1175&gt;=40,AG1175&lt;50),"40-49",AND(AG1175&gt;=30,AG1175&lt;40),"30-39",AND(AG1175&gt;=20,AG1175&lt;30),"20-29")</f>
        <v>60-69</v>
      </c>
      <c r="B1175" s="1" t="str" cm="1">
        <f t="array" ref="B1175">_xlfn.IFS(AO1175=1,$AO$1,AP1175=1,$AP$1,AQ1175=1,$AQ$1,AR1175=1,$AR$1,AS1175=1,$AS$1)</f>
        <v>Master</v>
      </c>
      <c r="C1175" s="1" t="str" cm="1">
        <f t="array" ref="C1175">_xlfn.IFS(AJ1175=1,$AJ$1,AK1175=1,$AK$1,AL1175=1,$AL$1,AM1175=1,$AM$1,AN1175=1,$AN$1)</f>
        <v>Together</v>
      </c>
      <c r="D1175" s="1">
        <v>1</v>
      </c>
      <c r="E1175" s="1">
        <v>0</v>
      </c>
      <c r="F1175" s="1" t="str" cm="1">
        <f t="array" ref="F1175">_xlfn.IFS(AV1175&lt;43783,"1.Low Income",AND(AV1175&gt;=43783,AV1175&lt;=64856),"2.Mid Income",AV1175&gt;64856,"3.High Income")</f>
        <v>1.Low Income</v>
      </c>
      <c r="G1175" s="1" t="str" cm="1">
        <f t="array" ref="G1175">_xlfn.IFS(AU1175&lt;=30,"&lt;1 month",AND(AU1175&gt;30,AU1175&lt;=60),"1-2months",AU1175&gt;60,"2months +")</f>
        <v>1-2months</v>
      </c>
      <c r="H1175" s="1" t="str" cm="1">
        <f t="array" ref="H1175">_xlfn.IFS(AT1175&lt;5,"&lt;5times",AND(AT1175&gt;=5,AT1175&lt;=10),"05-10times",AND(AT1175&gt;=11,AT1175&lt;=15),"11-15times",AT1175&gt;=16,"16times or more")</f>
        <v>05-10times</v>
      </c>
      <c r="I1175" s="1" t="s">
        <v>99</v>
      </c>
      <c r="J1175" s="1" t="str">
        <f t="shared" si="37"/>
        <v>6-7 years</v>
      </c>
      <c r="K1175" s="2">
        <v>5</v>
      </c>
      <c r="L1175" s="2">
        <v>1</v>
      </c>
      <c r="M1175" s="2">
        <v>8</v>
      </c>
      <c r="N1175" s="2">
        <v>0</v>
      </c>
      <c r="O1175" s="2">
        <v>0</v>
      </c>
      <c r="P1175" s="2">
        <v>1</v>
      </c>
      <c r="Q1175" s="8">
        <v>0</v>
      </c>
      <c r="R1175" s="8">
        <v>0</v>
      </c>
      <c r="S1175" s="8">
        <v>0</v>
      </c>
      <c r="T1175" s="8">
        <v>0</v>
      </c>
      <c r="U1175" s="8">
        <v>0</v>
      </c>
      <c r="V1175" s="8">
        <v>0</v>
      </c>
      <c r="W1175" s="6">
        <v>1</v>
      </c>
      <c r="X1175" s="6">
        <v>1</v>
      </c>
      <c r="Y1175" s="6">
        <v>0</v>
      </c>
      <c r="Z1175" s="6">
        <v>2</v>
      </c>
      <c r="AB1175" s="1">
        <v>10</v>
      </c>
      <c r="AC1175" s="1">
        <v>9</v>
      </c>
      <c r="AD1175" s="1">
        <v>0</v>
      </c>
      <c r="AE1175" s="1">
        <v>3</v>
      </c>
      <c r="AF1175" s="1">
        <v>11</v>
      </c>
      <c r="AG1175" s="1">
        <v>69</v>
      </c>
      <c r="AH1175" s="1">
        <v>2454</v>
      </c>
      <c r="AI1175" s="11">
        <f t="shared" si="36"/>
        <v>6.7232876712328764</v>
      </c>
      <c r="AJ1175" s="1">
        <v>0</v>
      </c>
      <c r="AK1175" s="1">
        <v>0</v>
      </c>
      <c r="AL1175" s="1">
        <v>0</v>
      </c>
      <c r="AM1175" s="1">
        <v>1</v>
      </c>
      <c r="AN1175" s="1">
        <v>0</v>
      </c>
      <c r="AO1175" s="1">
        <v>0</v>
      </c>
      <c r="AP1175" s="1">
        <v>0</v>
      </c>
      <c r="AQ1175" s="1">
        <v>0</v>
      </c>
      <c r="AR1175" s="1">
        <v>1</v>
      </c>
      <c r="AS1175" s="1">
        <v>0</v>
      </c>
      <c r="AT1175" s="1">
        <v>9</v>
      </c>
      <c r="AU1175" s="1">
        <v>35</v>
      </c>
      <c r="AV1175" s="1">
        <v>26067</v>
      </c>
    </row>
    <row r="1176" spans="1:48" s="1" customFormat="1" x14ac:dyDescent="0.25">
      <c r="A1176" s="1" t="str" cm="1">
        <f t="array" ref="A1176">_xlfn.IFS(AG1176&gt;=70,"70 and Older",AND(AG1176&gt;=60,AG1176&lt;70),"60-69",AND(AG1176&gt;=50,AG1176&lt;60),"50-59",AND(AG1176&gt;=40,AG1176&lt;50),"40-49",AND(AG1176&gt;=30,AG1176&lt;40),"30-39",AND(AG1176&gt;=20,AG1176&lt;30),"20-29")</f>
        <v>50-59</v>
      </c>
      <c r="B1176" s="1" t="str" cm="1">
        <f t="array" ref="B1176">_xlfn.IFS(AO1176=1,$AO$1,AP1176=1,$AP$1,AQ1176=1,$AQ$1,AR1176=1,$AR$1,AS1176=1,$AS$1)</f>
        <v>PhD</v>
      </c>
      <c r="C1176" s="1" t="str" cm="1">
        <f t="array" ref="C1176">_xlfn.IFS(AJ1176=1,$AJ$1,AK1176=1,$AK$1,AL1176=1,$AL$1,AM1176=1,$AM$1,AN1176=1,$AN$1)</f>
        <v>Married</v>
      </c>
      <c r="D1176" s="1">
        <v>0</v>
      </c>
      <c r="E1176" s="1">
        <v>1</v>
      </c>
      <c r="F1176" s="1" t="str" cm="1">
        <f t="array" ref="F1176">_xlfn.IFS(AV1176&lt;43783,"1.Low Income",AND(AV1176&gt;=43783,AV1176&lt;=64856),"2.Mid Income",AV1176&gt;64856,"3.High Income")</f>
        <v>2.Mid Income</v>
      </c>
      <c r="G1176" s="1" t="str" cm="1">
        <f t="array" ref="G1176">_xlfn.IFS(AU1176&lt;=30,"&lt;1 month",AND(AU1176&gt;30,AU1176&lt;=60),"1-2months",AU1176&gt;60,"2months +")</f>
        <v>2months +</v>
      </c>
      <c r="H1176" s="1" t="str" cm="1">
        <f t="array" ref="H1176">_xlfn.IFS(AT1176&lt;5,"&lt;5times",AND(AT1176&gt;=5,AT1176&lt;=10),"05-10times",AND(AT1176&gt;=11,AT1176&lt;=15),"11-15times",AT1176&gt;=16,"16times or more")</f>
        <v>05-10times</v>
      </c>
      <c r="I1176" s="1" t="s">
        <v>99</v>
      </c>
      <c r="J1176" s="1" t="str">
        <f t="shared" si="37"/>
        <v>6-7 years</v>
      </c>
      <c r="K1176" s="2">
        <v>574</v>
      </c>
      <c r="L1176" s="2">
        <v>8</v>
      </c>
      <c r="M1176" s="2">
        <v>216</v>
      </c>
      <c r="N1176" s="2">
        <v>21</v>
      </c>
      <c r="O1176" s="2">
        <v>16</v>
      </c>
      <c r="P1176" s="2">
        <v>33</v>
      </c>
      <c r="Q1176" s="8">
        <v>0</v>
      </c>
      <c r="R1176" s="8">
        <v>0</v>
      </c>
      <c r="S1176" s="8">
        <v>0</v>
      </c>
      <c r="T1176" s="8">
        <v>0</v>
      </c>
      <c r="U1176" s="8">
        <v>0</v>
      </c>
      <c r="V1176" s="8">
        <v>0</v>
      </c>
      <c r="W1176" s="6">
        <v>1</v>
      </c>
      <c r="X1176" s="6">
        <v>4</v>
      </c>
      <c r="Y1176" s="6">
        <v>3</v>
      </c>
      <c r="Z1176" s="6">
        <v>5</v>
      </c>
      <c r="AB1176" s="1">
        <v>986</v>
      </c>
      <c r="AC1176" s="1">
        <v>920</v>
      </c>
      <c r="AD1176" s="1">
        <v>0</v>
      </c>
      <c r="AE1176" s="1">
        <v>3</v>
      </c>
      <c r="AF1176" s="1">
        <v>11</v>
      </c>
      <c r="AG1176" s="1">
        <v>50</v>
      </c>
      <c r="AH1176" s="1">
        <v>2452</v>
      </c>
      <c r="AI1176" s="11">
        <f t="shared" si="36"/>
        <v>6.7178082191780826</v>
      </c>
      <c r="AJ1176" s="1">
        <v>0</v>
      </c>
      <c r="AK1176" s="1">
        <v>1</v>
      </c>
      <c r="AL1176" s="1">
        <v>0</v>
      </c>
      <c r="AM1176" s="1">
        <v>0</v>
      </c>
      <c r="AN1176" s="1">
        <v>0</v>
      </c>
      <c r="AO1176" s="1">
        <v>0</v>
      </c>
      <c r="AP1176" s="1">
        <v>0</v>
      </c>
      <c r="AQ1176" s="1">
        <v>0</v>
      </c>
      <c r="AR1176" s="1">
        <v>0</v>
      </c>
      <c r="AS1176" s="1">
        <v>1</v>
      </c>
      <c r="AT1176" s="1">
        <v>6</v>
      </c>
      <c r="AU1176" s="1">
        <v>96</v>
      </c>
      <c r="AV1176" s="1">
        <v>54690</v>
      </c>
    </row>
    <row r="1177" spans="1:48" s="1" customFormat="1" x14ac:dyDescent="0.25">
      <c r="A1177" s="1" t="str" cm="1">
        <f t="array" ref="A1177">_xlfn.IFS(AG1177&gt;=70,"70 and Older",AND(AG1177&gt;=60,AG1177&lt;70),"60-69",AND(AG1177&gt;=50,AG1177&lt;60),"50-59",AND(AG1177&gt;=40,AG1177&lt;50),"40-49",AND(AG1177&gt;=30,AG1177&lt;40),"30-39",AND(AG1177&gt;=20,AG1177&lt;30),"20-29")</f>
        <v>40-49</v>
      </c>
      <c r="B1177" s="1" t="str" cm="1">
        <f t="array" ref="B1177">_xlfn.IFS(AO1177=1,$AO$1,AP1177=1,$AP$1,AQ1177=1,$AQ$1,AR1177=1,$AR$1,AS1177=1,$AS$1)</f>
        <v>Graduation</v>
      </c>
      <c r="C1177" s="1" t="str" cm="1">
        <f t="array" ref="C1177">_xlfn.IFS(AJ1177=1,$AJ$1,AK1177=1,$AK$1,AL1177=1,$AL$1,AM1177=1,$AM$1,AN1177=1,$AN$1)</f>
        <v>Together</v>
      </c>
      <c r="D1177" s="1">
        <v>0</v>
      </c>
      <c r="E1177" s="1">
        <v>1</v>
      </c>
      <c r="F1177" s="1" t="str" cm="1">
        <f t="array" ref="F1177">_xlfn.IFS(AV1177&lt;43783,"1.Low Income",AND(AV1177&gt;=43783,AV1177&lt;=64856),"2.Mid Income",AV1177&gt;64856,"3.High Income")</f>
        <v>2.Mid Income</v>
      </c>
      <c r="G1177" s="1" t="str" cm="1">
        <f t="array" ref="G1177">_xlfn.IFS(AU1177&lt;=30,"&lt;1 month",AND(AU1177&gt;30,AU1177&lt;=60),"1-2months",AU1177&gt;60,"2months +")</f>
        <v>2months +</v>
      </c>
      <c r="H1177" s="1" t="str" cm="1">
        <f t="array" ref="H1177">_xlfn.IFS(AT1177&lt;5,"&lt;5times",AND(AT1177&gt;=5,AT1177&lt;=10),"05-10times",AND(AT1177&gt;=11,AT1177&lt;=15),"11-15times",AT1177&gt;=16,"16times or more")</f>
        <v>05-10times</v>
      </c>
      <c r="I1177" s="1" t="s">
        <v>99</v>
      </c>
      <c r="J1177" s="1" t="str">
        <f t="shared" si="37"/>
        <v>6-7 years</v>
      </c>
      <c r="K1177" s="2">
        <v>378</v>
      </c>
      <c r="L1177" s="2">
        <v>97</v>
      </c>
      <c r="M1177" s="2">
        <v>259</v>
      </c>
      <c r="N1177" s="2">
        <v>197</v>
      </c>
      <c r="O1177" s="2">
        <v>194</v>
      </c>
      <c r="P1177" s="2">
        <v>34</v>
      </c>
      <c r="Q1177" s="8">
        <v>0</v>
      </c>
      <c r="R1177" s="8">
        <v>0</v>
      </c>
      <c r="S1177" s="8">
        <v>0</v>
      </c>
      <c r="T1177" s="8">
        <v>0</v>
      </c>
      <c r="U1177" s="8">
        <v>0</v>
      </c>
      <c r="V1177" s="8">
        <v>0</v>
      </c>
      <c r="W1177" s="6">
        <v>2</v>
      </c>
      <c r="X1177" s="6">
        <v>7</v>
      </c>
      <c r="Y1177" s="6">
        <v>3</v>
      </c>
      <c r="Z1177" s="6">
        <v>6</v>
      </c>
      <c r="AB1177" s="1">
        <v>790</v>
      </c>
      <c r="AC1177" s="1">
        <v>760</v>
      </c>
      <c r="AD1177" s="1">
        <v>0</v>
      </c>
      <c r="AE1177" s="1">
        <v>3</v>
      </c>
      <c r="AF1177" s="1">
        <v>11</v>
      </c>
      <c r="AG1177" s="1">
        <v>45</v>
      </c>
      <c r="AH1177" s="1">
        <v>2452</v>
      </c>
      <c r="AI1177" s="11">
        <f t="shared" si="36"/>
        <v>6.7178082191780826</v>
      </c>
      <c r="AJ1177" s="1">
        <v>0</v>
      </c>
      <c r="AK1177" s="1">
        <v>0</v>
      </c>
      <c r="AL1177" s="1">
        <v>0</v>
      </c>
      <c r="AM1177" s="1">
        <v>1</v>
      </c>
      <c r="AN1177" s="1">
        <v>0</v>
      </c>
      <c r="AO1177" s="1">
        <v>0</v>
      </c>
      <c r="AP1177" s="1">
        <v>0</v>
      </c>
      <c r="AQ1177" s="1">
        <v>1</v>
      </c>
      <c r="AR1177" s="1">
        <v>0</v>
      </c>
      <c r="AS1177" s="1">
        <v>0</v>
      </c>
      <c r="AT1177" s="1">
        <v>6</v>
      </c>
      <c r="AU1177" s="1">
        <v>81</v>
      </c>
      <c r="AV1177" s="1">
        <v>46681</v>
      </c>
    </row>
    <row r="1178" spans="1:48" s="1" customFormat="1" x14ac:dyDescent="0.25">
      <c r="A1178" s="1" t="str" cm="1">
        <f t="array" ref="A1178">_xlfn.IFS(AG1178&gt;=70,"70 and Older",AND(AG1178&gt;=60,AG1178&lt;70),"60-69",AND(AG1178&gt;=50,AG1178&lt;60),"50-59",AND(AG1178&gt;=40,AG1178&lt;50),"40-49",AND(AG1178&gt;=30,AG1178&lt;40),"30-39",AND(AG1178&gt;=20,AG1178&lt;30),"20-29")</f>
        <v>50-59</v>
      </c>
      <c r="B1178" s="1" t="str" cm="1">
        <f t="array" ref="B1178">_xlfn.IFS(AO1178=1,$AO$1,AP1178=1,$AP$1,AQ1178=1,$AQ$1,AR1178=1,$AR$1,AS1178=1,$AS$1)</f>
        <v>Master</v>
      </c>
      <c r="C1178" s="1" t="str" cm="1">
        <f t="array" ref="C1178">_xlfn.IFS(AJ1178=1,$AJ$1,AK1178=1,$AK$1,AL1178=1,$AL$1,AM1178=1,$AM$1,AN1178=1,$AN$1)</f>
        <v>Together</v>
      </c>
      <c r="D1178" s="1">
        <v>0</v>
      </c>
      <c r="E1178" s="1">
        <v>1</v>
      </c>
      <c r="F1178" s="1" t="str" cm="1">
        <f t="array" ref="F1178">_xlfn.IFS(AV1178&lt;43783,"1.Low Income",AND(AV1178&gt;=43783,AV1178&lt;=64856),"2.Mid Income",AV1178&gt;64856,"3.High Income")</f>
        <v>1.Low Income</v>
      </c>
      <c r="G1178" s="1" t="str" cm="1">
        <f t="array" ref="G1178">_xlfn.IFS(AU1178&lt;=30,"&lt;1 month",AND(AU1178&gt;30,AU1178&lt;=60),"1-2months",AU1178&gt;60,"2months +")</f>
        <v>2months +</v>
      </c>
      <c r="H1178" s="1" t="str" cm="1">
        <f t="array" ref="H1178">_xlfn.IFS(AT1178&lt;5,"&lt;5times",AND(AT1178&gt;=5,AT1178&lt;=10),"05-10times",AND(AT1178&gt;=11,AT1178&lt;=15),"11-15times",AT1178&gt;=16,"16times or more")</f>
        <v>05-10times</v>
      </c>
      <c r="I1178" s="1" t="s">
        <v>99</v>
      </c>
      <c r="J1178" s="1" t="str">
        <f t="shared" si="37"/>
        <v>6-7 years</v>
      </c>
      <c r="K1178" s="2">
        <v>502</v>
      </c>
      <c r="L1178" s="2">
        <v>19</v>
      </c>
      <c r="M1178" s="2">
        <v>132</v>
      </c>
      <c r="N1178" s="2">
        <v>0</v>
      </c>
      <c r="O1178" s="2">
        <v>6</v>
      </c>
      <c r="P1178" s="2">
        <v>26</v>
      </c>
      <c r="Q1178" s="8">
        <v>0</v>
      </c>
      <c r="R1178" s="8">
        <v>0</v>
      </c>
      <c r="S1178" s="8">
        <v>0</v>
      </c>
      <c r="T1178" s="8">
        <v>0</v>
      </c>
      <c r="U1178" s="8">
        <v>0</v>
      </c>
      <c r="V1178" s="8">
        <v>0</v>
      </c>
      <c r="W1178" s="6">
        <v>6</v>
      </c>
      <c r="X1178" s="6">
        <v>6</v>
      </c>
      <c r="Y1178" s="6">
        <v>2</v>
      </c>
      <c r="Z1178" s="6">
        <v>11</v>
      </c>
      <c r="AB1178" s="1">
        <v>702</v>
      </c>
      <c r="AC1178" s="1">
        <v>688</v>
      </c>
      <c r="AD1178" s="1">
        <v>0</v>
      </c>
      <c r="AE1178" s="1">
        <v>3</v>
      </c>
      <c r="AF1178" s="1">
        <v>11</v>
      </c>
      <c r="AG1178" s="1">
        <v>53</v>
      </c>
      <c r="AH1178" s="1">
        <v>2452</v>
      </c>
      <c r="AI1178" s="11">
        <f t="shared" si="36"/>
        <v>6.7178082191780826</v>
      </c>
      <c r="AJ1178" s="1">
        <v>0</v>
      </c>
      <c r="AK1178" s="1">
        <v>0</v>
      </c>
      <c r="AL1178" s="1">
        <v>0</v>
      </c>
      <c r="AM1178" s="1">
        <v>1</v>
      </c>
      <c r="AN1178" s="1">
        <v>0</v>
      </c>
      <c r="AO1178" s="1">
        <v>0</v>
      </c>
      <c r="AP1178" s="1">
        <v>0</v>
      </c>
      <c r="AQ1178" s="1">
        <v>0</v>
      </c>
      <c r="AR1178" s="1">
        <v>1</v>
      </c>
      <c r="AS1178" s="1">
        <v>0</v>
      </c>
      <c r="AT1178" s="1">
        <v>7</v>
      </c>
      <c r="AU1178" s="1">
        <v>71</v>
      </c>
      <c r="AV1178" s="1">
        <v>38887</v>
      </c>
    </row>
    <row r="1179" spans="1:48" s="1" customFormat="1" x14ac:dyDescent="0.25">
      <c r="A1179" s="1" t="str" cm="1">
        <f t="array" ref="A1179">_xlfn.IFS(AG1179&gt;=70,"70 and Older",AND(AG1179&gt;=60,AG1179&lt;70),"60-69",AND(AG1179&gt;=50,AG1179&lt;60),"50-59",AND(AG1179&gt;=40,AG1179&lt;50),"40-49",AND(AG1179&gt;=30,AG1179&lt;40),"30-39",AND(AG1179&gt;=20,AG1179&lt;30),"20-29")</f>
        <v>40-49</v>
      </c>
      <c r="B1179" s="1" t="str" cm="1">
        <f t="array" ref="B1179">_xlfn.IFS(AO1179=1,$AO$1,AP1179=1,$AP$1,AQ1179=1,$AQ$1,AR1179=1,$AR$1,AS1179=1,$AS$1)</f>
        <v>Graduation</v>
      </c>
      <c r="C1179" s="1" t="str" cm="1">
        <f t="array" ref="C1179">_xlfn.IFS(AJ1179=1,$AJ$1,AK1179=1,$AK$1,AL1179=1,$AL$1,AM1179=1,$AM$1,AN1179=1,$AN$1)</f>
        <v>Married</v>
      </c>
      <c r="D1179" s="1">
        <v>0</v>
      </c>
      <c r="E1179" s="1">
        <v>0</v>
      </c>
      <c r="F1179" s="1" t="str" cm="1">
        <f t="array" ref="F1179">_xlfn.IFS(AV1179&lt;43783,"1.Low Income",AND(AV1179&gt;=43783,AV1179&lt;=64856),"2.Mid Income",AV1179&gt;64856,"3.High Income")</f>
        <v>1.Low Income</v>
      </c>
      <c r="G1179" s="1" t="str" cm="1">
        <f t="array" ref="G1179">_xlfn.IFS(AU1179&lt;=30,"&lt;1 month",AND(AU1179&gt;30,AU1179&lt;=60),"1-2months",AU1179&gt;60,"2months +")</f>
        <v>2months +</v>
      </c>
      <c r="H1179" s="1" t="str" cm="1">
        <f t="array" ref="H1179">_xlfn.IFS(AT1179&lt;5,"&lt;5times",AND(AT1179&gt;=5,AT1179&lt;=10),"05-10times",AND(AT1179&gt;=11,AT1179&lt;=15),"11-15times",AT1179&gt;=16,"16times or more")</f>
        <v>05-10times</v>
      </c>
      <c r="I1179" s="1" t="s">
        <v>99</v>
      </c>
      <c r="J1179" s="1" t="str">
        <f t="shared" si="37"/>
        <v>6-7 years</v>
      </c>
      <c r="K1179" s="2">
        <v>9</v>
      </c>
      <c r="L1179" s="2">
        <v>1</v>
      </c>
      <c r="M1179" s="2">
        <v>2</v>
      </c>
      <c r="N1179" s="2">
        <v>3</v>
      </c>
      <c r="O1179" s="2">
        <v>2</v>
      </c>
      <c r="P1179" s="2">
        <v>0</v>
      </c>
      <c r="Q1179" s="8">
        <v>0</v>
      </c>
      <c r="R1179" s="8">
        <v>0</v>
      </c>
      <c r="S1179" s="8">
        <v>0</v>
      </c>
      <c r="T1179" s="8">
        <v>0</v>
      </c>
      <c r="U1179" s="8">
        <v>0</v>
      </c>
      <c r="V1179" s="8">
        <v>0</v>
      </c>
      <c r="W1179" s="6">
        <v>1</v>
      </c>
      <c r="X1179" s="6">
        <v>0</v>
      </c>
      <c r="Y1179" s="6">
        <v>0</v>
      </c>
      <c r="Z1179" s="6">
        <v>3</v>
      </c>
      <c r="AB1179" s="1">
        <v>66</v>
      </c>
      <c r="AC1179" s="1">
        <v>54</v>
      </c>
      <c r="AD1179" s="1">
        <v>0</v>
      </c>
      <c r="AE1179" s="1">
        <v>3</v>
      </c>
      <c r="AF1179" s="1">
        <v>11</v>
      </c>
      <c r="AG1179" s="1">
        <v>42</v>
      </c>
      <c r="AH1179" s="1">
        <v>2452</v>
      </c>
      <c r="AI1179" s="11">
        <f t="shared" si="36"/>
        <v>6.7178082191780826</v>
      </c>
      <c r="AJ1179" s="1">
        <v>0</v>
      </c>
      <c r="AK1179" s="1">
        <v>1</v>
      </c>
      <c r="AL1179" s="1">
        <v>0</v>
      </c>
      <c r="AM1179" s="1">
        <v>0</v>
      </c>
      <c r="AN1179" s="1">
        <v>0</v>
      </c>
      <c r="AO1179" s="1">
        <v>0</v>
      </c>
      <c r="AP1179" s="1">
        <v>0</v>
      </c>
      <c r="AQ1179" s="1">
        <v>1</v>
      </c>
      <c r="AR1179" s="1">
        <v>0</v>
      </c>
      <c r="AS1179" s="1">
        <v>0</v>
      </c>
      <c r="AT1179" s="1">
        <v>7</v>
      </c>
      <c r="AU1179" s="1">
        <v>94</v>
      </c>
      <c r="AV1179" s="1">
        <v>36736</v>
      </c>
    </row>
    <row r="1180" spans="1:48" s="1" customFormat="1" x14ac:dyDescent="0.25">
      <c r="A1180" s="1" t="str" cm="1">
        <f t="array" ref="A1180">_xlfn.IFS(AG1180&gt;=70,"70 and Older",AND(AG1180&gt;=60,AG1180&lt;70),"60-69",AND(AG1180&gt;=50,AG1180&lt;60),"50-59",AND(AG1180&gt;=40,AG1180&lt;50),"40-49",AND(AG1180&gt;=30,AG1180&lt;40),"30-39",AND(AG1180&gt;=20,AG1180&lt;30),"20-29")</f>
        <v>40-49</v>
      </c>
      <c r="B1180" s="1" t="str" cm="1">
        <f t="array" ref="B1180">_xlfn.IFS(AO1180=1,$AO$1,AP1180=1,$AP$1,AQ1180=1,$AQ$1,AR1180=1,$AR$1,AS1180=1,$AS$1)</f>
        <v>Graduation</v>
      </c>
      <c r="C1180" s="1" t="str" cm="1">
        <f t="array" ref="C1180">_xlfn.IFS(AJ1180=1,$AJ$1,AK1180=1,$AK$1,AL1180=1,$AL$1,AM1180=1,$AM$1,AN1180=1,$AN$1)</f>
        <v>Married</v>
      </c>
      <c r="D1180" s="1">
        <v>0</v>
      </c>
      <c r="E1180" s="1">
        <v>0</v>
      </c>
      <c r="F1180" s="1" t="str" cm="1">
        <f t="array" ref="F1180">_xlfn.IFS(AV1180&lt;43783,"1.Low Income",AND(AV1180&gt;=43783,AV1180&lt;=64856),"2.Mid Income",AV1180&gt;64856,"3.High Income")</f>
        <v>1.Low Income</v>
      </c>
      <c r="G1180" s="1" t="str" cm="1">
        <f t="array" ref="G1180">_xlfn.IFS(AU1180&lt;=30,"&lt;1 month",AND(AU1180&gt;30,AU1180&lt;=60),"1-2months",AU1180&gt;60,"2months +")</f>
        <v>&lt;1 month</v>
      </c>
      <c r="H1180" s="1" t="str" cm="1">
        <f t="array" ref="H1180">_xlfn.IFS(AT1180&lt;5,"&lt;5times",AND(AT1180&gt;=5,AT1180&lt;=10),"05-10times",AND(AT1180&gt;=11,AT1180&lt;=15),"11-15times",AT1180&gt;=16,"16times or more")</f>
        <v>05-10times</v>
      </c>
      <c r="I1180" s="1" t="s">
        <v>99</v>
      </c>
      <c r="J1180" s="1" t="str">
        <f t="shared" si="37"/>
        <v>6-7 years</v>
      </c>
      <c r="K1180" s="2">
        <v>37</v>
      </c>
      <c r="L1180" s="2">
        <v>12</v>
      </c>
      <c r="M1180" s="2">
        <v>23</v>
      </c>
      <c r="N1180" s="2">
        <v>8</v>
      </c>
      <c r="O1180" s="2">
        <v>11</v>
      </c>
      <c r="P1180" s="2">
        <v>52</v>
      </c>
      <c r="Q1180" s="8">
        <v>0</v>
      </c>
      <c r="R1180" s="8">
        <v>0</v>
      </c>
      <c r="S1180" s="8">
        <v>0</v>
      </c>
      <c r="T1180" s="8">
        <v>0</v>
      </c>
      <c r="U1180" s="8">
        <v>0</v>
      </c>
      <c r="V1180" s="8">
        <v>0</v>
      </c>
      <c r="W1180" s="6">
        <v>1</v>
      </c>
      <c r="X1180" s="6">
        <v>2</v>
      </c>
      <c r="Y1180" s="6">
        <v>1</v>
      </c>
      <c r="Z1180" s="6">
        <v>3</v>
      </c>
      <c r="AB1180" s="1">
        <v>66</v>
      </c>
      <c r="AC1180" s="1">
        <v>54</v>
      </c>
      <c r="AD1180" s="1">
        <v>0</v>
      </c>
      <c r="AE1180" s="1">
        <v>3</v>
      </c>
      <c r="AF1180" s="1">
        <v>11</v>
      </c>
      <c r="AG1180" s="1">
        <v>42</v>
      </c>
      <c r="AH1180" s="1">
        <v>2452</v>
      </c>
      <c r="AI1180" s="11">
        <f t="shared" si="36"/>
        <v>6.7178082191780826</v>
      </c>
      <c r="AJ1180" s="1">
        <v>0</v>
      </c>
      <c r="AK1180" s="1">
        <v>1</v>
      </c>
      <c r="AL1180" s="1">
        <v>0</v>
      </c>
      <c r="AM1180" s="1">
        <v>0</v>
      </c>
      <c r="AN1180" s="1">
        <v>0</v>
      </c>
      <c r="AO1180" s="1">
        <v>0</v>
      </c>
      <c r="AP1180" s="1">
        <v>0</v>
      </c>
      <c r="AQ1180" s="1">
        <v>1</v>
      </c>
      <c r="AR1180" s="1">
        <v>0</v>
      </c>
      <c r="AS1180" s="1">
        <v>0</v>
      </c>
      <c r="AT1180" s="1">
        <v>8</v>
      </c>
      <c r="AU1180" s="1">
        <v>20</v>
      </c>
      <c r="AV1180" s="1">
        <v>31859</v>
      </c>
    </row>
    <row r="1181" spans="1:48" s="1" customFormat="1" x14ac:dyDescent="0.25">
      <c r="A1181" s="1" t="str" cm="1">
        <f t="array" ref="A1181">_xlfn.IFS(AG1181&gt;=70,"70 and Older",AND(AG1181&gt;=60,AG1181&lt;70),"60-69",AND(AG1181&gt;=50,AG1181&lt;60),"50-59",AND(AG1181&gt;=40,AG1181&lt;50),"40-49",AND(AG1181&gt;=30,AG1181&lt;40),"30-39",AND(AG1181&gt;=20,AG1181&lt;30),"20-29")</f>
        <v>30-39</v>
      </c>
      <c r="B1181" s="1" t="str" cm="1">
        <f t="array" ref="B1181">_xlfn.IFS(AO1181=1,$AO$1,AP1181=1,$AP$1,AQ1181=1,$AQ$1,AR1181=1,$AR$1,AS1181=1,$AS$1)</f>
        <v>PhD</v>
      </c>
      <c r="C1181" s="1" t="str" cm="1">
        <f t="array" ref="C1181">_xlfn.IFS(AJ1181=1,$AJ$1,AK1181=1,$AK$1,AL1181=1,$AL$1,AM1181=1,$AM$1,AN1181=1,$AN$1)</f>
        <v>Single</v>
      </c>
      <c r="D1181" s="1">
        <v>0</v>
      </c>
      <c r="E1181" s="1">
        <v>0</v>
      </c>
      <c r="F1181" s="1" t="str" cm="1">
        <f t="array" ref="F1181">_xlfn.IFS(AV1181&lt;43783,"1.Low Income",AND(AV1181&gt;=43783,AV1181&lt;=64856),"2.Mid Income",AV1181&gt;64856,"3.High Income")</f>
        <v>2.Mid Income</v>
      </c>
      <c r="G1181" s="1" t="str" cm="1">
        <f t="array" ref="G1181">_xlfn.IFS(AU1181&lt;=30,"&lt;1 month",AND(AU1181&gt;30,AU1181&lt;=60),"1-2months",AU1181&gt;60,"2months +")</f>
        <v>1-2months</v>
      </c>
      <c r="H1181" s="1" t="str" cm="1">
        <f t="array" ref="H1181">_xlfn.IFS(AT1181&lt;5,"&lt;5times",AND(AT1181&gt;=5,AT1181&lt;=10),"05-10times",AND(AT1181&gt;=11,AT1181&lt;=15),"11-15times",AT1181&gt;=16,"16times or more")</f>
        <v>05-10times</v>
      </c>
      <c r="I1181" s="1" t="s">
        <v>99</v>
      </c>
      <c r="J1181" s="1" t="str">
        <f t="shared" si="37"/>
        <v>6-7 years</v>
      </c>
      <c r="K1181" s="2">
        <v>556</v>
      </c>
      <c r="L1181" s="2">
        <v>54</v>
      </c>
      <c r="M1181" s="2">
        <v>845</v>
      </c>
      <c r="N1181" s="2">
        <v>202</v>
      </c>
      <c r="O1181" s="2">
        <v>133</v>
      </c>
      <c r="P1181" s="2">
        <v>63</v>
      </c>
      <c r="Q1181" s="8">
        <v>1</v>
      </c>
      <c r="R1181" s="8">
        <v>0</v>
      </c>
      <c r="S1181" s="8">
        <v>1</v>
      </c>
      <c r="T1181" s="8">
        <v>0</v>
      </c>
      <c r="U1181" s="8">
        <v>0</v>
      </c>
      <c r="V1181" s="8">
        <v>0</v>
      </c>
      <c r="W1181" s="6">
        <v>1</v>
      </c>
      <c r="X1181" s="6">
        <v>7</v>
      </c>
      <c r="Y1181" s="6">
        <v>7</v>
      </c>
      <c r="Z1181" s="6">
        <v>10</v>
      </c>
      <c r="AB1181" s="1">
        <v>1285</v>
      </c>
      <c r="AC1181" s="1">
        <v>1247</v>
      </c>
      <c r="AD1181" s="1">
        <v>0</v>
      </c>
      <c r="AE1181" s="1">
        <v>3</v>
      </c>
      <c r="AF1181" s="1">
        <v>11</v>
      </c>
      <c r="AG1181" s="1">
        <v>36</v>
      </c>
      <c r="AH1181" s="1">
        <v>2451</v>
      </c>
      <c r="AI1181" s="11">
        <f t="shared" si="36"/>
        <v>6.7150684931506852</v>
      </c>
      <c r="AJ1181" s="1">
        <v>0</v>
      </c>
      <c r="AK1181" s="1">
        <v>0</v>
      </c>
      <c r="AL1181" s="1">
        <v>1</v>
      </c>
      <c r="AM1181" s="1">
        <v>0</v>
      </c>
      <c r="AN1181" s="1">
        <v>0</v>
      </c>
      <c r="AO1181" s="1">
        <v>0</v>
      </c>
      <c r="AP1181" s="1">
        <v>0</v>
      </c>
      <c r="AQ1181" s="1">
        <v>0</v>
      </c>
      <c r="AR1181" s="1">
        <v>0</v>
      </c>
      <c r="AS1181" s="1">
        <v>1</v>
      </c>
      <c r="AT1181" s="1">
        <v>6</v>
      </c>
      <c r="AU1181" s="1">
        <v>44</v>
      </c>
      <c r="AV1181" s="1">
        <v>50002</v>
      </c>
    </row>
    <row r="1182" spans="1:48" s="1" customFormat="1" x14ac:dyDescent="0.25">
      <c r="A1182" s="1" t="str" cm="1">
        <f t="array" ref="A1182">_xlfn.IFS(AG1182&gt;=70,"70 and Older",AND(AG1182&gt;=60,AG1182&lt;70),"60-69",AND(AG1182&gt;=50,AG1182&lt;60),"50-59",AND(AG1182&gt;=40,AG1182&lt;50),"40-49",AND(AG1182&gt;=30,AG1182&lt;40),"30-39",AND(AG1182&gt;=20,AG1182&lt;30),"20-29")</f>
        <v>50-59</v>
      </c>
      <c r="B1182" s="1" t="str" cm="1">
        <f t="array" ref="B1182">_xlfn.IFS(AO1182=1,$AO$1,AP1182=1,$AP$1,AQ1182=1,$AQ$1,AR1182=1,$AR$1,AS1182=1,$AS$1)</f>
        <v>Master</v>
      </c>
      <c r="C1182" s="1" t="str" cm="1">
        <f t="array" ref="C1182">_xlfn.IFS(AJ1182=1,$AJ$1,AK1182=1,$AK$1,AL1182=1,$AL$1,AM1182=1,$AM$1,AN1182=1,$AN$1)</f>
        <v>Married</v>
      </c>
      <c r="D1182" s="1">
        <v>0</v>
      </c>
      <c r="E1182" s="1">
        <v>2</v>
      </c>
      <c r="F1182" s="1" t="str" cm="1">
        <f t="array" ref="F1182">_xlfn.IFS(AV1182&lt;43783,"1.Low Income",AND(AV1182&gt;=43783,AV1182&lt;=64856),"2.Mid Income",AV1182&gt;64856,"3.High Income")</f>
        <v>2.Mid Income</v>
      </c>
      <c r="G1182" s="1" t="str" cm="1">
        <f t="array" ref="G1182">_xlfn.IFS(AU1182&lt;=30,"&lt;1 month",AND(AU1182&gt;30,AU1182&lt;=60),"1-2months",AU1182&gt;60,"2months +")</f>
        <v>1-2months</v>
      </c>
      <c r="H1182" s="1" t="str" cm="1">
        <f t="array" ref="H1182">_xlfn.IFS(AT1182&lt;5,"&lt;5times",AND(AT1182&gt;=5,AT1182&lt;=10),"05-10times",AND(AT1182&gt;=11,AT1182&lt;=15),"11-15times",AT1182&gt;=16,"16times or more")</f>
        <v>05-10times</v>
      </c>
      <c r="I1182" s="1" t="s">
        <v>99</v>
      </c>
      <c r="J1182" s="1" t="str">
        <f t="shared" si="37"/>
        <v>6-7 years</v>
      </c>
      <c r="K1182" s="2">
        <v>317</v>
      </c>
      <c r="L1182" s="2">
        <v>46</v>
      </c>
      <c r="M1182" s="2">
        <v>247</v>
      </c>
      <c r="N1182" s="2">
        <v>151</v>
      </c>
      <c r="O1182" s="2">
        <v>46</v>
      </c>
      <c r="P1182" s="2">
        <v>139</v>
      </c>
      <c r="Q1182" s="8">
        <v>0</v>
      </c>
      <c r="R1182" s="8">
        <v>0</v>
      </c>
      <c r="S1182" s="8">
        <v>0</v>
      </c>
      <c r="T1182" s="8">
        <v>0</v>
      </c>
      <c r="U1182" s="8">
        <v>0</v>
      </c>
      <c r="V1182" s="8">
        <v>0</v>
      </c>
      <c r="W1182" s="6">
        <v>1</v>
      </c>
      <c r="X1182" s="6">
        <v>4</v>
      </c>
      <c r="Y1182" s="6">
        <v>5</v>
      </c>
      <c r="Z1182" s="6">
        <v>12</v>
      </c>
      <c r="AB1182" s="1">
        <v>536</v>
      </c>
      <c r="AC1182" s="1">
        <v>526</v>
      </c>
      <c r="AD1182" s="1">
        <v>1</v>
      </c>
      <c r="AE1182" s="1">
        <v>3</v>
      </c>
      <c r="AF1182" s="1">
        <v>11</v>
      </c>
      <c r="AG1182" s="1">
        <v>56</v>
      </c>
      <c r="AH1182" s="1">
        <v>2451</v>
      </c>
      <c r="AI1182" s="11">
        <f t="shared" si="36"/>
        <v>6.7150684931506852</v>
      </c>
      <c r="AJ1182" s="1">
        <v>0</v>
      </c>
      <c r="AK1182" s="1">
        <v>1</v>
      </c>
      <c r="AL1182" s="1">
        <v>0</v>
      </c>
      <c r="AM1182" s="1">
        <v>0</v>
      </c>
      <c r="AN1182" s="1">
        <v>0</v>
      </c>
      <c r="AO1182" s="1">
        <v>0</v>
      </c>
      <c r="AP1182" s="1">
        <v>0</v>
      </c>
      <c r="AQ1182" s="1">
        <v>0</v>
      </c>
      <c r="AR1182" s="1">
        <v>1</v>
      </c>
      <c r="AS1182" s="1">
        <v>0</v>
      </c>
      <c r="AT1182" s="1">
        <v>6</v>
      </c>
      <c r="AU1182" s="1">
        <v>34</v>
      </c>
      <c r="AV1182" s="1">
        <v>48432</v>
      </c>
    </row>
    <row r="1183" spans="1:48" s="1" customFormat="1" x14ac:dyDescent="0.25">
      <c r="A1183" s="1" t="str" cm="1">
        <f t="array" ref="A1183">_xlfn.IFS(AG1183&gt;=70,"70 and Older",AND(AG1183&gt;=60,AG1183&lt;70),"60-69",AND(AG1183&gt;=50,AG1183&lt;60),"50-59",AND(AG1183&gt;=40,AG1183&lt;50),"40-49",AND(AG1183&gt;=30,AG1183&lt;40),"30-39",AND(AG1183&gt;=20,AG1183&lt;30),"20-29")</f>
        <v>50-59</v>
      </c>
      <c r="B1183" s="1" t="str" cm="1">
        <f t="array" ref="B1183">_xlfn.IFS(AO1183=1,$AO$1,AP1183=1,$AP$1,AQ1183=1,$AQ$1,AR1183=1,$AR$1,AS1183=1,$AS$1)</f>
        <v>2nd Cycle</v>
      </c>
      <c r="C1183" s="1" t="str" cm="1">
        <f t="array" ref="C1183">_xlfn.IFS(AJ1183=1,$AJ$1,AK1183=1,$AK$1,AL1183=1,$AL$1,AM1183=1,$AM$1,AN1183=1,$AN$1)</f>
        <v>Married</v>
      </c>
      <c r="D1183" s="1">
        <v>0</v>
      </c>
      <c r="E1183" s="1">
        <v>1</v>
      </c>
      <c r="F1183" s="1" t="str" cm="1">
        <f t="array" ref="F1183">_xlfn.IFS(AV1183&lt;43783,"1.Low Income",AND(AV1183&gt;=43783,AV1183&lt;=64856),"2.Mid Income",AV1183&gt;64856,"3.High Income")</f>
        <v>2.Mid Income</v>
      </c>
      <c r="G1183" s="1" t="str" cm="1">
        <f t="array" ref="G1183">_xlfn.IFS(AU1183&lt;=30,"&lt;1 month",AND(AU1183&gt;30,AU1183&lt;=60),"1-2months",AU1183&gt;60,"2months +")</f>
        <v>2months +</v>
      </c>
      <c r="H1183" s="1" t="str" cm="1">
        <f t="array" ref="H1183">_xlfn.IFS(AT1183&lt;5,"&lt;5times",AND(AT1183&gt;=5,AT1183&lt;=10),"05-10times",AND(AT1183&gt;=11,AT1183&lt;=15),"11-15times",AT1183&gt;=16,"16times or more")</f>
        <v>05-10times</v>
      </c>
      <c r="I1183" s="1" t="s">
        <v>99</v>
      </c>
      <c r="J1183" s="1" t="str">
        <f t="shared" si="37"/>
        <v>6-7 years</v>
      </c>
      <c r="K1183" s="2">
        <v>224</v>
      </c>
      <c r="L1183" s="2">
        <v>155</v>
      </c>
      <c r="M1183" s="2">
        <v>155</v>
      </c>
      <c r="N1183" s="2">
        <v>192</v>
      </c>
      <c r="O1183" s="2">
        <v>93</v>
      </c>
      <c r="P1183" s="2">
        <v>54</v>
      </c>
      <c r="Q1183" s="8">
        <v>0</v>
      </c>
      <c r="R1183" s="8">
        <v>0</v>
      </c>
      <c r="S1183" s="8">
        <v>0</v>
      </c>
      <c r="T1183" s="8">
        <v>0</v>
      </c>
      <c r="U1183" s="8">
        <v>0</v>
      </c>
      <c r="V1183" s="8">
        <v>0</v>
      </c>
      <c r="W1183" s="6">
        <v>2</v>
      </c>
      <c r="X1183" s="6">
        <v>6</v>
      </c>
      <c r="Y1183" s="6">
        <v>4</v>
      </c>
      <c r="Z1183" s="6">
        <v>11</v>
      </c>
      <c r="AB1183" s="1">
        <v>563</v>
      </c>
      <c r="AC1183" s="1">
        <v>504</v>
      </c>
      <c r="AD1183" s="1">
        <v>0</v>
      </c>
      <c r="AE1183" s="1">
        <v>3</v>
      </c>
      <c r="AF1183" s="1">
        <v>11</v>
      </c>
      <c r="AG1183" s="1">
        <v>56</v>
      </c>
      <c r="AH1183" s="1">
        <v>2451</v>
      </c>
      <c r="AI1183" s="11">
        <f t="shared" si="36"/>
        <v>6.7150684931506852</v>
      </c>
      <c r="AJ1183" s="1">
        <v>0</v>
      </c>
      <c r="AK1183" s="1">
        <v>1</v>
      </c>
      <c r="AL1183" s="1">
        <v>0</v>
      </c>
      <c r="AM1183" s="1">
        <v>0</v>
      </c>
      <c r="AN1183" s="1">
        <v>0</v>
      </c>
      <c r="AO1183" s="1">
        <v>1</v>
      </c>
      <c r="AP1183" s="1">
        <v>0</v>
      </c>
      <c r="AQ1183" s="1">
        <v>0</v>
      </c>
      <c r="AR1183" s="1">
        <v>0</v>
      </c>
      <c r="AS1183" s="1">
        <v>0</v>
      </c>
      <c r="AT1183" s="1">
        <v>7</v>
      </c>
      <c r="AU1183" s="1">
        <v>70</v>
      </c>
      <c r="AV1183" s="1">
        <v>46014</v>
      </c>
    </row>
    <row r="1184" spans="1:48" s="1" customFormat="1" x14ac:dyDescent="0.25">
      <c r="A1184" s="1" t="str" cm="1">
        <f t="array" ref="A1184">_xlfn.IFS(AG1184&gt;=70,"70 and Older",AND(AG1184&gt;=60,AG1184&lt;70),"60-69",AND(AG1184&gt;=50,AG1184&lt;60),"50-59",AND(AG1184&gt;=40,AG1184&lt;50),"40-49",AND(AG1184&gt;=30,AG1184&lt;40),"30-39",AND(AG1184&gt;=20,AG1184&lt;30),"20-29")</f>
        <v>50-59</v>
      </c>
      <c r="B1184" s="1" t="str" cm="1">
        <f t="array" ref="B1184">_xlfn.IFS(AO1184=1,$AO$1,AP1184=1,$AP$1,AQ1184=1,$AQ$1,AR1184=1,$AR$1,AS1184=1,$AS$1)</f>
        <v>Graduation</v>
      </c>
      <c r="C1184" s="1" t="str" cm="1">
        <f t="array" ref="C1184">_xlfn.IFS(AJ1184=1,$AJ$1,AK1184=1,$AK$1,AL1184=1,$AL$1,AM1184=1,$AM$1,AN1184=1,$AN$1)</f>
        <v>Single</v>
      </c>
      <c r="D1184" s="1">
        <v>0</v>
      </c>
      <c r="E1184" s="1">
        <v>1</v>
      </c>
      <c r="F1184" s="1" t="str" cm="1">
        <f t="array" ref="F1184">_xlfn.IFS(AV1184&lt;43783,"1.Low Income",AND(AV1184&gt;=43783,AV1184&lt;=64856),"2.Mid Income",AV1184&gt;64856,"3.High Income")</f>
        <v>1.Low Income</v>
      </c>
      <c r="G1184" s="1" t="str" cm="1">
        <f t="array" ref="G1184">_xlfn.IFS(AU1184&lt;=30,"&lt;1 month",AND(AU1184&gt;30,AU1184&lt;=60),"1-2months",AU1184&gt;60,"2months +")</f>
        <v>1-2months</v>
      </c>
      <c r="H1184" s="1" t="str" cm="1">
        <f t="array" ref="H1184">_xlfn.IFS(AT1184&lt;5,"&lt;5times",AND(AT1184&gt;=5,AT1184&lt;=10),"05-10times",AND(AT1184&gt;=11,AT1184&lt;=15),"11-15times",AT1184&gt;=16,"16times or more")</f>
        <v>05-10times</v>
      </c>
      <c r="I1184" s="1" t="s">
        <v>99</v>
      </c>
      <c r="J1184" s="1" t="str">
        <f t="shared" si="37"/>
        <v>6-7 years</v>
      </c>
      <c r="K1184" s="2">
        <v>53</v>
      </c>
      <c r="L1184" s="2">
        <v>1</v>
      </c>
      <c r="M1184" s="2">
        <v>5</v>
      </c>
      <c r="N1184" s="2">
        <v>2</v>
      </c>
      <c r="O1184" s="2">
        <v>1</v>
      </c>
      <c r="P1184" s="2">
        <v>10</v>
      </c>
      <c r="Q1184" s="8">
        <v>0</v>
      </c>
      <c r="R1184" s="8">
        <v>0</v>
      </c>
      <c r="S1184" s="8">
        <v>0</v>
      </c>
      <c r="T1184" s="8">
        <v>0</v>
      </c>
      <c r="U1184" s="8">
        <v>0</v>
      </c>
      <c r="V1184" s="8">
        <v>0</v>
      </c>
      <c r="W1184" s="6">
        <v>2</v>
      </c>
      <c r="X1184" s="6">
        <v>2</v>
      </c>
      <c r="Y1184" s="6">
        <v>0</v>
      </c>
      <c r="Z1184" s="6">
        <v>3</v>
      </c>
      <c r="AB1184" s="1">
        <v>87</v>
      </c>
      <c r="AC1184" s="1">
        <v>60</v>
      </c>
      <c r="AD1184" s="1">
        <v>0</v>
      </c>
      <c r="AE1184" s="1">
        <v>3</v>
      </c>
      <c r="AF1184" s="1">
        <v>11</v>
      </c>
      <c r="AG1184" s="1">
        <v>58</v>
      </c>
      <c r="AH1184" s="1">
        <v>2451</v>
      </c>
      <c r="AI1184" s="11">
        <f t="shared" si="36"/>
        <v>6.7150684931506852</v>
      </c>
      <c r="AJ1184" s="1">
        <v>0</v>
      </c>
      <c r="AK1184" s="1">
        <v>0</v>
      </c>
      <c r="AL1184" s="1">
        <v>1</v>
      </c>
      <c r="AM1184" s="1">
        <v>0</v>
      </c>
      <c r="AN1184" s="1">
        <v>0</v>
      </c>
      <c r="AO1184" s="1">
        <v>0</v>
      </c>
      <c r="AP1184" s="1">
        <v>0</v>
      </c>
      <c r="AQ1184" s="1">
        <v>1</v>
      </c>
      <c r="AR1184" s="1">
        <v>0</v>
      </c>
      <c r="AS1184" s="1">
        <v>0</v>
      </c>
      <c r="AT1184" s="1">
        <v>8</v>
      </c>
      <c r="AU1184" s="1">
        <v>40</v>
      </c>
      <c r="AV1184" s="1">
        <v>29478</v>
      </c>
    </row>
    <row r="1185" spans="1:48" s="1" customFormat="1" x14ac:dyDescent="0.25">
      <c r="A1185" s="1" t="str" cm="1">
        <f t="array" ref="A1185">_xlfn.IFS(AG1185&gt;=70,"70 and Older",AND(AG1185&gt;=60,AG1185&lt;70),"60-69",AND(AG1185&gt;=50,AG1185&lt;60),"50-59",AND(AG1185&gt;=40,AG1185&lt;50),"40-49",AND(AG1185&gt;=30,AG1185&lt;40),"30-39",AND(AG1185&gt;=20,AG1185&lt;30),"20-29")</f>
        <v>40-49</v>
      </c>
      <c r="B1185" s="1" t="str" cm="1">
        <f t="array" ref="B1185">_xlfn.IFS(AO1185=1,$AO$1,AP1185=1,$AP$1,AQ1185=1,$AQ$1,AR1185=1,$AR$1,AS1185=1,$AS$1)</f>
        <v>Graduation</v>
      </c>
      <c r="C1185" s="1" t="str" cm="1">
        <f t="array" ref="C1185">_xlfn.IFS(AJ1185=1,$AJ$1,AK1185=1,$AK$1,AL1185=1,$AL$1,AM1185=1,$AM$1,AN1185=1,$AN$1)</f>
        <v>Married</v>
      </c>
      <c r="D1185" s="1">
        <v>0</v>
      </c>
      <c r="E1185" s="1">
        <v>1</v>
      </c>
      <c r="F1185" s="1" t="str" cm="1">
        <f t="array" ref="F1185">_xlfn.IFS(AV1185&lt;43783,"1.Low Income",AND(AV1185&gt;=43783,AV1185&lt;=64856),"2.Mid Income",AV1185&gt;64856,"3.High Income")</f>
        <v>2.Mid Income</v>
      </c>
      <c r="G1185" s="1" t="str" cm="1">
        <f t="array" ref="G1185">_xlfn.IFS(AU1185&lt;=30,"&lt;1 month",AND(AU1185&gt;30,AU1185&lt;=60),"1-2months",AU1185&gt;60,"2months +")</f>
        <v>&lt;1 month</v>
      </c>
      <c r="H1185" s="1" t="str" cm="1">
        <f t="array" ref="H1185">_xlfn.IFS(AT1185&lt;5,"&lt;5times",AND(AT1185&gt;=5,AT1185&lt;=10),"05-10times",AND(AT1185&gt;=11,AT1185&lt;=15),"11-15times",AT1185&gt;=16,"16times or more")</f>
        <v>05-10times</v>
      </c>
      <c r="I1185" s="1" t="s">
        <v>99</v>
      </c>
      <c r="J1185" s="1" t="str">
        <f t="shared" si="37"/>
        <v>6-7 years</v>
      </c>
      <c r="K1185" s="2">
        <v>571</v>
      </c>
      <c r="L1185" s="2">
        <v>50</v>
      </c>
      <c r="M1185" s="2">
        <v>142</v>
      </c>
      <c r="N1185" s="2">
        <v>33</v>
      </c>
      <c r="O1185" s="2">
        <v>50</v>
      </c>
      <c r="P1185" s="2">
        <v>159</v>
      </c>
      <c r="Q1185" s="8">
        <v>0</v>
      </c>
      <c r="R1185" s="8">
        <v>0</v>
      </c>
      <c r="S1185" s="8">
        <v>0</v>
      </c>
      <c r="T1185" s="8">
        <v>0</v>
      </c>
      <c r="U1185" s="8">
        <v>0</v>
      </c>
      <c r="V1185" s="8">
        <v>0</v>
      </c>
      <c r="W1185" s="6">
        <v>4</v>
      </c>
      <c r="X1185" s="6">
        <v>4</v>
      </c>
      <c r="Y1185" s="6">
        <v>5</v>
      </c>
      <c r="Z1185" s="6">
        <v>13</v>
      </c>
      <c r="AB1185" s="1">
        <v>1177</v>
      </c>
      <c r="AC1185" s="1">
        <v>1143</v>
      </c>
      <c r="AD1185" s="1">
        <v>2</v>
      </c>
      <c r="AE1185" s="1">
        <v>3</v>
      </c>
      <c r="AF1185" s="1">
        <v>11</v>
      </c>
      <c r="AG1185" s="1">
        <v>47</v>
      </c>
      <c r="AH1185" s="1">
        <v>2450</v>
      </c>
      <c r="AI1185" s="11">
        <f t="shared" si="36"/>
        <v>6.7123287671232879</v>
      </c>
      <c r="AJ1185" s="1">
        <v>0</v>
      </c>
      <c r="AK1185" s="1">
        <v>1</v>
      </c>
      <c r="AL1185" s="1">
        <v>0</v>
      </c>
      <c r="AM1185" s="1">
        <v>0</v>
      </c>
      <c r="AN1185" s="1">
        <v>0</v>
      </c>
      <c r="AO1185" s="1">
        <v>0</v>
      </c>
      <c r="AP1185" s="1">
        <v>0</v>
      </c>
      <c r="AQ1185" s="1">
        <v>1</v>
      </c>
      <c r="AR1185" s="1">
        <v>0</v>
      </c>
      <c r="AS1185" s="1">
        <v>0</v>
      </c>
      <c r="AT1185" s="1">
        <v>6</v>
      </c>
      <c r="AU1185" s="1">
        <v>10</v>
      </c>
      <c r="AV1185" s="1">
        <v>50943</v>
      </c>
    </row>
    <row r="1186" spans="1:48" s="1" customFormat="1" x14ac:dyDescent="0.25">
      <c r="A1186" s="1" t="str" cm="1">
        <f t="array" ref="A1186">_xlfn.IFS(AG1186&gt;=70,"70 and Older",AND(AG1186&gt;=60,AG1186&lt;70),"60-69",AND(AG1186&gt;=50,AG1186&lt;60),"50-59",AND(AG1186&gt;=40,AG1186&lt;50),"40-49",AND(AG1186&gt;=30,AG1186&lt;40),"30-39",AND(AG1186&gt;=20,AG1186&lt;30),"20-29")</f>
        <v>40-49</v>
      </c>
      <c r="B1186" s="1" t="str" cm="1">
        <f t="array" ref="B1186">_xlfn.IFS(AO1186=1,$AO$1,AP1186=1,$AP$1,AQ1186=1,$AQ$1,AR1186=1,$AR$1,AS1186=1,$AS$1)</f>
        <v>Graduation</v>
      </c>
      <c r="C1186" s="1" t="str" cm="1">
        <f t="array" ref="C1186">_xlfn.IFS(AJ1186=1,$AJ$1,AK1186=1,$AK$1,AL1186=1,$AL$1,AM1186=1,$AM$1,AN1186=1,$AN$1)</f>
        <v>Married</v>
      </c>
      <c r="D1186" s="1">
        <v>0</v>
      </c>
      <c r="E1186" s="1">
        <v>1</v>
      </c>
      <c r="F1186" s="1" t="str" cm="1">
        <f t="array" ref="F1186">_xlfn.IFS(AV1186&lt;43783,"1.Low Income",AND(AV1186&gt;=43783,AV1186&lt;=64856),"2.Mid Income",AV1186&gt;64856,"3.High Income")</f>
        <v>2.Mid Income</v>
      </c>
      <c r="G1186" s="1" t="str" cm="1">
        <f t="array" ref="G1186">_xlfn.IFS(AU1186&lt;=30,"&lt;1 month",AND(AU1186&gt;30,AU1186&lt;=60),"1-2months",AU1186&gt;60,"2months +")</f>
        <v>&lt;1 month</v>
      </c>
      <c r="H1186" s="1" t="str" cm="1">
        <f t="array" ref="H1186">_xlfn.IFS(AT1186&lt;5,"&lt;5times",AND(AT1186&gt;=5,AT1186&lt;=10),"05-10times",AND(AT1186&gt;=11,AT1186&lt;=15),"11-15times",AT1186&gt;=16,"16times or more")</f>
        <v>05-10times</v>
      </c>
      <c r="I1186" s="1" t="s">
        <v>99</v>
      </c>
      <c r="J1186" s="1" t="str">
        <f t="shared" si="37"/>
        <v>6-7 years</v>
      </c>
      <c r="K1186" s="2">
        <v>189</v>
      </c>
      <c r="L1186" s="2">
        <v>2</v>
      </c>
      <c r="M1186" s="2">
        <v>29</v>
      </c>
      <c r="N1186" s="2">
        <v>3</v>
      </c>
      <c r="O1186" s="2">
        <v>2</v>
      </c>
      <c r="P1186" s="2">
        <v>40</v>
      </c>
      <c r="Q1186" s="8">
        <v>0</v>
      </c>
      <c r="R1186" s="8">
        <v>0</v>
      </c>
      <c r="S1186" s="8">
        <v>0</v>
      </c>
      <c r="T1186" s="8">
        <v>0</v>
      </c>
      <c r="U1186" s="8">
        <v>0</v>
      </c>
      <c r="V1186" s="8">
        <v>0</v>
      </c>
      <c r="W1186" s="6">
        <v>2</v>
      </c>
      <c r="X1186" s="6">
        <v>3</v>
      </c>
      <c r="Y1186" s="6">
        <v>2</v>
      </c>
      <c r="Z1186" s="6">
        <v>5</v>
      </c>
      <c r="AB1186" s="1">
        <v>152</v>
      </c>
      <c r="AC1186" s="1">
        <v>130</v>
      </c>
      <c r="AD1186" s="1">
        <v>0</v>
      </c>
      <c r="AE1186" s="1">
        <v>3</v>
      </c>
      <c r="AF1186" s="1">
        <v>11</v>
      </c>
      <c r="AG1186" s="1">
        <v>43</v>
      </c>
      <c r="AH1186" s="1">
        <v>2450</v>
      </c>
      <c r="AI1186" s="11">
        <f t="shared" si="36"/>
        <v>6.7123287671232879</v>
      </c>
      <c r="AJ1186" s="1">
        <v>0</v>
      </c>
      <c r="AK1186" s="1">
        <v>1</v>
      </c>
      <c r="AL1186" s="1">
        <v>0</v>
      </c>
      <c r="AM1186" s="1">
        <v>0</v>
      </c>
      <c r="AN1186" s="1">
        <v>0</v>
      </c>
      <c r="AO1186" s="1">
        <v>0</v>
      </c>
      <c r="AP1186" s="1">
        <v>0</v>
      </c>
      <c r="AQ1186" s="1">
        <v>1</v>
      </c>
      <c r="AR1186" s="1">
        <v>0</v>
      </c>
      <c r="AS1186" s="1">
        <v>0</v>
      </c>
      <c r="AT1186" s="1">
        <v>7</v>
      </c>
      <c r="AU1186" s="1">
        <v>29</v>
      </c>
      <c r="AV1186" s="1">
        <v>45204</v>
      </c>
    </row>
    <row r="1187" spans="1:48" s="1" customFormat="1" x14ac:dyDescent="0.25">
      <c r="A1187" s="1" t="str" cm="1">
        <f t="array" ref="A1187">_xlfn.IFS(AG1187&gt;=70,"70 and Older",AND(AG1187&gt;=60,AG1187&lt;70),"60-69",AND(AG1187&gt;=50,AG1187&lt;60),"50-59",AND(AG1187&gt;=40,AG1187&lt;50),"40-49",AND(AG1187&gt;=30,AG1187&lt;40),"30-39",AND(AG1187&gt;=20,AG1187&lt;30),"20-29")</f>
        <v>40-49</v>
      </c>
      <c r="B1187" s="1" t="str" cm="1">
        <f t="array" ref="B1187">_xlfn.IFS(AO1187=1,$AO$1,AP1187=1,$AP$1,AQ1187=1,$AQ$1,AR1187=1,$AR$1,AS1187=1,$AS$1)</f>
        <v>PhD</v>
      </c>
      <c r="C1187" s="1" t="str" cm="1">
        <f t="array" ref="C1187">_xlfn.IFS(AJ1187=1,$AJ$1,AK1187=1,$AK$1,AL1187=1,$AL$1,AM1187=1,$AM$1,AN1187=1,$AN$1)</f>
        <v>Married</v>
      </c>
      <c r="D1187" s="1">
        <v>0</v>
      </c>
      <c r="E1187" s="1">
        <v>1</v>
      </c>
      <c r="F1187" s="1" t="str" cm="1">
        <f t="array" ref="F1187">_xlfn.IFS(AV1187&lt;43783,"1.Low Income",AND(AV1187&gt;=43783,AV1187&lt;=64856),"2.Mid Income",AV1187&gt;64856,"3.High Income")</f>
        <v>1.Low Income</v>
      </c>
      <c r="G1187" s="1" t="str" cm="1">
        <f t="array" ref="G1187">_xlfn.IFS(AU1187&lt;=30,"&lt;1 month",AND(AU1187&gt;30,AU1187&lt;=60),"1-2months",AU1187&gt;60,"2months +")</f>
        <v>&lt;1 month</v>
      </c>
      <c r="H1187" s="1" t="str" cm="1">
        <f t="array" ref="H1187">_xlfn.IFS(AT1187&lt;5,"&lt;5times",AND(AT1187&gt;=5,AT1187&lt;=10),"05-10times",AND(AT1187&gt;=11,AT1187&lt;=15),"11-15times",AT1187&gt;=16,"16times or more")</f>
        <v>05-10times</v>
      </c>
      <c r="I1187" s="1" t="s">
        <v>99</v>
      </c>
      <c r="J1187" s="1" t="str">
        <f t="shared" si="37"/>
        <v>6-7 years</v>
      </c>
      <c r="K1187" s="2">
        <v>143</v>
      </c>
      <c r="L1187" s="2">
        <v>6</v>
      </c>
      <c r="M1187" s="2">
        <v>52</v>
      </c>
      <c r="N1187" s="2">
        <v>11</v>
      </c>
      <c r="O1187" s="2">
        <v>8</v>
      </c>
      <c r="P1187" s="2">
        <v>17</v>
      </c>
      <c r="Q1187" s="8">
        <v>0</v>
      </c>
      <c r="R1187" s="8">
        <v>0</v>
      </c>
      <c r="S1187" s="8">
        <v>0</v>
      </c>
      <c r="T1187" s="8">
        <v>0</v>
      </c>
      <c r="U1187" s="8">
        <v>0</v>
      </c>
      <c r="V1187" s="8">
        <v>0</v>
      </c>
      <c r="W1187" s="6">
        <v>2</v>
      </c>
      <c r="X1187" s="6">
        <v>4</v>
      </c>
      <c r="Y1187" s="6">
        <v>1</v>
      </c>
      <c r="Z1187" s="6">
        <v>5</v>
      </c>
      <c r="AB1187" s="1">
        <v>382</v>
      </c>
      <c r="AC1187" s="1">
        <v>382</v>
      </c>
      <c r="AD1187" s="1">
        <v>0</v>
      </c>
      <c r="AE1187" s="1">
        <v>3</v>
      </c>
      <c r="AF1187" s="1">
        <v>11</v>
      </c>
      <c r="AG1187" s="1">
        <v>48</v>
      </c>
      <c r="AH1187" s="1">
        <v>2450</v>
      </c>
      <c r="AI1187" s="11">
        <f t="shared" si="36"/>
        <v>6.7123287671232879</v>
      </c>
      <c r="AJ1187" s="1">
        <v>0</v>
      </c>
      <c r="AK1187" s="1">
        <v>1</v>
      </c>
      <c r="AL1187" s="1">
        <v>0</v>
      </c>
      <c r="AM1187" s="1">
        <v>0</v>
      </c>
      <c r="AN1187" s="1">
        <v>0</v>
      </c>
      <c r="AO1187" s="1">
        <v>0</v>
      </c>
      <c r="AP1187" s="1">
        <v>0</v>
      </c>
      <c r="AQ1187" s="1">
        <v>0</v>
      </c>
      <c r="AR1187" s="1">
        <v>0</v>
      </c>
      <c r="AS1187" s="1">
        <v>1</v>
      </c>
      <c r="AT1187" s="1">
        <v>7</v>
      </c>
      <c r="AU1187" s="1">
        <v>24</v>
      </c>
      <c r="AV1187" s="1">
        <v>42564</v>
      </c>
    </row>
    <row r="1188" spans="1:48" s="1" customFormat="1" x14ac:dyDescent="0.25">
      <c r="A1188" s="1" t="str" cm="1">
        <f t="array" ref="A1188">_xlfn.IFS(AG1188&gt;=70,"70 and Older",AND(AG1188&gt;=60,AG1188&lt;70),"60-69",AND(AG1188&gt;=50,AG1188&lt;60),"50-59",AND(AG1188&gt;=40,AG1188&lt;50),"40-49",AND(AG1188&gt;=30,AG1188&lt;40),"30-39",AND(AG1188&gt;=20,AG1188&lt;30),"20-29")</f>
        <v>40-49</v>
      </c>
      <c r="B1188" s="1" t="str" cm="1">
        <f t="array" ref="B1188">_xlfn.IFS(AO1188=1,$AO$1,AP1188=1,$AP$1,AQ1188=1,$AQ$1,AR1188=1,$AR$1,AS1188=1,$AS$1)</f>
        <v>Graduation</v>
      </c>
      <c r="C1188" s="1" t="str" cm="1">
        <f t="array" ref="C1188">_xlfn.IFS(AJ1188=1,$AJ$1,AK1188=1,$AK$1,AL1188=1,$AL$1,AM1188=1,$AM$1,AN1188=1,$AN$1)</f>
        <v>Married</v>
      </c>
      <c r="D1188" s="1">
        <v>1</v>
      </c>
      <c r="E1188" s="1">
        <v>1</v>
      </c>
      <c r="F1188" s="1" t="str" cm="1">
        <f t="array" ref="F1188">_xlfn.IFS(AV1188&lt;43783,"1.Low Income",AND(AV1188&gt;=43783,AV1188&lt;=64856),"2.Mid Income",AV1188&gt;64856,"3.High Income")</f>
        <v>1.Low Income</v>
      </c>
      <c r="G1188" s="1" t="str" cm="1">
        <f t="array" ref="G1188">_xlfn.IFS(AU1188&lt;=30,"&lt;1 month",AND(AU1188&gt;30,AU1188&lt;=60),"1-2months",AU1188&gt;60,"2months +")</f>
        <v>&lt;1 month</v>
      </c>
      <c r="H1188" s="1" t="str" cm="1">
        <f t="array" ref="H1188">_xlfn.IFS(AT1188&lt;5,"&lt;5times",AND(AT1188&gt;=5,AT1188&lt;=10),"05-10times",AND(AT1188&gt;=11,AT1188&lt;=15),"11-15times",AT1188&gt;=16,"16times or more")</f>
        <v>05-10times</v>
      </c>
      <c r="I1188" s="1" t="s">
        <v>99</v>
      </c>
      <c r="J1188" s="1" t="str">
        <f t="shared" si="37"/>
        <v>6-7 years</v>
      </c>
      <c r="K1188" s="2">
        <v>42</v>
      </c>
      <c r="L1188" s="2">
        <v>0</v>
      </c>
      <c r="M1188" s="2">
        <v>17</v>
      </c>
      <c r="N1188" s="2">
        <v>0</v>
      </c>
      <c r="O1188" s="2">
        <v>0</v>
      </c>
      <c r="P1188" s="2">
        <v>18</v>
      </c>
      <c r="Q1188" s="8">
        <v>0</v>
      </c>
      <c r="R1188" s="8">
        <v>0</v>
      </c>
      <c r="S1188" s="8">
        <v>1</v>
      </c>
      <c r="T1188" s="8">
        <v>0</v>
      </c>
      <c r="U1188" s="8">
        <v>0</v>
      </c>
      <c r="V1188" s="8">
        <v>0</v>
      </c>
      <c r="W1188" s="6">
        <v>3</v>
      </c>
      <c r="X1188" s="6">
        <v>2</v>
      </c>
      <c r="Y1188" s="6">
        <v>1</v>
      </c>
      <c r="Z1188" s="6">
        <v>3</v>
      </c>
      <c r="AB1188" s="1">
        <v>152</v>
      </c>
      <c r="AC1188" s="1">
        <v>130</v>
      </c>
      <c r="AD1188" s="1">
        <v>0</v>
      </c>
      <c r="AE1188" s="1">
        <v>3</v>
      </c>
      <c r="AF1188" s="1">
        <v>11</v>
      </c>
      <c r="AG1188" s="1">
        <v>43</v>
      </c>
      <c r="AH1188" s="1">
        <v>2450</v>
      </c>
      <c r="AI1188" s="11">
        <f t="shared" si="36"/>
        <v>6.7123287671232879</v>
      </c>
      <c r="AJ1188" s="1">
        <v>0</v>
      </c>
      <c r="AK1188" s="1">
        <v>1</v>
      </c>
      <c r="AL1188" s="1">
        <v>0</v>
      </c>
      <c r="AM1188" s="1">
        <v>0</v>
      </c>
      <c r="AN1188" s="1">
        <v>0</v>
      </c>
      <c r="AO1188" s="1">
        <v>0</v>
      </c>
      <c r="AP1188" s="1">
        <v>0</v>
      </c>
      <c r="AQ1188" s="1">
        <v>1</v>
      </c>
      <c r="AR1188" s="1">
        <v>0</v>
      </c>
      <c r="AS1188" s="1">
        <v>0</v>
      </c>
      <c r="AT1188" s="1">
        <v>7</v>
      </c>
      <c r="AU1188" s="1">
        <v>13</v>
      </c>
      <c r="AV1188" s="1">
        <v>42207</v>
      </c>
    </row>
    <row r="1189" spans="1:48" s="1" customFormat="1" x14ac:dyDescent="0.25">
      <c r="A1189" s="1" t="str" cm="1">
        <f t="array" ref="A1189">_xlfn.IFS(AG1189&gt;=70,"70 and Older",AND(AG1189&gt;=60,AG1189&lt;70),"60-69",AND(AG1189&gt;=50,AG1189&lt;60),"50-59",AND(AG1189&gt;=40,AG1189&lt;50),"40-49",AND(AG1189&gt;=30,AG1189&lt;40),"30-39",AND(AG1189&gt;=20,AG1189&lt;30),"20-29")</f>
        <v>30-39</v>
      </c>
      <c r="B1189" s="1" t="str" cm="1">
        <f t="array" ref="B1189">_xlfn.IFS(AO1189=1,$AO$1,AP1189=1,$AP$1,AQ1189=1,$AQ$1,AR1189=1,$AR$1,AS1189=1,$AS$1)</f>
        <v>PhD</v>
      </c>
      <c r="C1189" s="1" t="str" cm="1">
        <f t="array" ref="C1189">_xlfn.IFS(AJ1189=1,$AJ$1,AK1189=1,$AK$1,AL1189=1,$AL$1,AM1189=1,$AM$1,AN1189=1,$AN$1)</f>
        <v>Single</v>
      </c>
      <c r="D1189" s="1">
        <v>1</v>
      </c>
      <c r="E1189" s="1">
        <v>0</v>
      </c>
      <c r="F1189" s="1" t="str" cm="1">
        <f t="array" ref="F1189">_xlfn.IFS(AV1189&lt;43783,"1.Low Income",AND(AV1189&gt;=43783,AV1189&lt;=64856),"2.Mid Income",AV1189&gt;64856,"3.High Income")</f>
        <v>1.Low Income</v>
      </c>
      <c r="G1189" s="1" t="str" cm="1">
        <f t="array" ref="G1189">_xlfn.IFS(AU1189&lt;=30,"&lt;1 month",AND(AU1189&gt;30,AU1189&lt;=60),"1-2months",AU1189&gt;60,"2months +")</f>
        <v>2months +</v>
      </c>
      <c r="H1189" s="1" t="str" cm="1">
        <f t="array" ref="H1189">_xlfn.IFS(AT1189&lt;5,"&lt;5times",AND(AT1189&gt;=5,AT1189&lt;=10),"05-10times",AND(AT1189&gt;=11,AT1189&lt;=15),"11-15times",AT1189&gt;=16,"16times or more")</f>
        <v>05-10times</v>
      </c>
      <c r="I1189" s="1" t="s">
        <v>99</v>
      </c>
      <c r="J1189" s="1" t="str">
        <f t="shared" si="37"/>
        <v>6-7 years</v>
      </c>
      <c r="K1189" s="2">
        <v>6</v>
      </c>
      <c r="L1189" s="2">
        <v>6</v>
      </c>
      <c r="M1189" s="2">
        <v>15</v>
      </c>
      <c r="N1189" s="2">
        <v>10</v>
      </c>
      <c r="O1189" s="2">
        <v>5</v>
      </c>
      <c r="P1189" s="2">
        <v>2</v>
      </c>
      <c r="Q1189" s="8">
        <v>0</v>
      </c>
      <c r="R1189" s="8">
        <v>0</v>
      </c>
      <c r="S1189" s="8">
        <v>0</v>
      </c>
      <c r="T1189" s="8">
        <v>0</v>
      </c>
      <c r="U1189" s="8">
        <v>0</v>
      </c>
      <c r="V1189" s="8">
        <v>0</v>
      </c>
      <c r="W1189" s="6">
        <v>2</v>
      </c>
      <c r="X1189" s="6">
        <v>2</v>
      </c>
      <c r="Y1189" s="6">
        <v>0</v>
      </c>
      <c r="Z1189" s="6">
        <v>3</v>
      </c>
      <c r="AB1189" s="1">
        <v>65</v>
      </c>
      <c r="AC1189" s="1">
        <v>59</v>
      </c>
      <c r="AD1189" s="1">
        <v>0</v>
      </c>
      <c r="AE1189" s="1">
        <v>3</v>
      </c>
      <c r="AF1189" s="1">
        <v>11</v>
      </c>
      <c r="AG1189" s="1">
        <v>31</v>
      </c>
      <c r="AH1189" s="1">
        <v>2450</v>
      </c>
      <c r="AI1189" s="11">
        <f t="shared" si="36"/>
        <v>6.7123287671232879</v>
      </c>
      <c r="AJ1189" s="1">
        <v>0</v>
      </c>
      <c r="AK1189" s="1">
        <v>0</v>
      </c>
      <c r="AL1189" s="1">
        <v>1</v>
      </c>
      <c r="AM1189" s="1">
        <v>0</v>
      </c>
      <c r="AN1189" s="1">
        <v>0</v>
      </c>
      <c r="AO1189" s="1">
        <v>0</v>
      </c>
      <c r="AP1189" s="1">
        <v>0</v>
      </c>
      <c r="AQ1189" s="1">
        <v>0</v>
      </c>
      <c r="AR1189" s="1">
        <v>0</v>
      </c>
      <c r="AS1189" s="1">
        <v>1</v>
      </c>
      <c r="AT1189" s="1">
        <v>7</v>
      </c>
      <c r="AU1189" s="1">
        <v>89</v>
      </c>
      <c r="AV1189" s="1">
        <v>36864</v>
      </c>
    </row>
    <row r="1190" spans="1:48" s="1" customFormat="1" x14ac:dyDescent="0.25">
      <c r="A1190" s="1" t="str" cm="1">
        <f t="array" ref="A1190">_xlfn.IFS(AG1190&gt;=70,"70 and Older",AND(AG1190&gt;=60,AG1190&lt;70),"60-69",AND(AG1190&gt;=50,AG1190&lt;60),"50-59",AND(AG1190&gt;=40,AG1190&lt;50),"40-49",AND(AG1190&gt;=30,AG1190&lt;40),"30-39",AND(AG1190&gt;=20,AG1190&lt;30),"20-29")</f>
        <v>30-39</v>
      </c>
      <c r="B1190" s="1" t="str" cm="1">
        <f t="array" ref="B1190">_xlfn.IFS(AO1190=1,$AO$1,AP1190=1,$AP$1,AQ1190=1,$AQ$1,AR1190=1,$AR$1,AS1190=1,$AS$1)</f>
        <v>PhD</v>
      </c>
      <c r="C1190" s="1" t="str" cm="1">
        <f t="array" ref="C1190">_xlfn.IFS(AJ1190=1,$AJ$1,AK1190=1,$AK$1,AL1190=1,$AL$1,AM1190=1,$AM$1,AN1190=1,$AN$1)</f>
        <v>Single</v>
      </c>
      <c r="D1190" s="1">
        <v>1</v>
      </c>
      <c r="E1190" s="1">
        <v>0</v>
      </c>
      <c r="F1190" s="1" t="str" cm="1">
        <f t="array" ref="F1190">_xlfn.IFS(AV1190&lt;43783,"1.Low Income",AND(AV1190&gt;=43783,AV1190&lt;=64856),"2.Mid Income",AV1190&gt;64856,"3.High Income")</f>
        <v>1.Low Income</v>
      </c>
      <c r="G1190" s="1" t="str" cm="1">
        <f t="array" ref="G1190">_xlfn.IFS(AU1190&lt;=30,"&lt;1 month",AND(AU1190&gt;30,AU1190&lt;=60),"1-2months",AU1190&gt;60,"2months +")</f>
        <v>2months +</v>
      </c>
      <c r="H1190" s="1" t="str" cm="1">
        <f t="array" ref="H1190">_xlfn.IFS(AT1190&lt;5,"&lt;5times",AND(AT1190&gt;=5,AT1190&lt;=10),"05-10times",AND(AT1190&gt;=11,AT1190&lt;=15),"11-15times",AT1190&gt;=16,"16times or more")</f>
        <v>05-10times</v>
      </c>
      <c r="I1190" s="1" t="s">
        <v>99</v>
      </c>
      <c r="J1190" s="1" t="str">
        <f t="shared" si="37"/>
        <v>6-7 years</v>
      </c>
      <c r="K1190" s="2">
        <v>16</v>
      </c>
      <c r="L1190" s="2">
        <v>0</v>
      </c>
      <c r="M1190" s="2">
        <v>17</v>
      </c>
      <c r="N1190" s="2">
        <v>6</v>
      </c>
      <c r="O1190" s="2">
        <v>3</v>
      </c>
      <c r="P1190" s="2">
        <v>6</v>
      </c>
      <c r="Q1190" s="8">
        <v>0</v>
      </c>
      <c r="R1190" s="8">
        <v>0</v>
      </c>
      <c r="S1190" s="8">
        <v>0</v>
      </c>
      <c r="T1190" s="8">
        <v>0</v>
      </c>
      <c r="U1190" s="8">
        <v>0</v>
      </c>
      <c r="V1190" s="8">
        <v>0</v>
      </c>
      <c r="W1190" s="6">
        <v>2</v>
      </c>
      <c r="X1190" s="6">
        <v>1</v>
      </c>
      <c r="Y1190" s="6">
        <v>0</v>
      </c>
      <c r="Z1190" s="6">
        <v>3</v>
      </c>
      <c r="AB1190" s="1">
        <v>65</v>
      </c>
      <c r="AC1190" s="1">
        <v>59</v>
      </c>
      <c r="AD1190" s="1">
        <v>0</v>
      </c>
      <c r="AE1190" s="1">
        <v>3</v>
      </c>
      <c r="AF1190" s="1">
        <v>11</v>
      </c>
      <c r="AG1190" s="1">
        <v>31</v>
      </c>
      <c r="AH1190" s="1">
        <v>2450</v>
      </c>
      <c r="AI1190" s="11">
        <f t="shared" si="36"/>
        <v>6.7123287671232879</v>
      </c>
      <c r="AJ1190" s="1">
        <v>0</v>
      </c>
      <c r="AK1190" s="1">
        <v>0</v>
      </c>
      <c r="AL1190" s="1">
        <v>1</v>
      </c>
      <c r="AM1190" s="1">
        <v>0</v>
      </c>
      <c r="AN1190" s="1">
        <v>0</v>
      </c>
      <c r="AO1190" s="1">
        <v>0</v>
      </c>
      <c r="AP1190" s="1">
        <v>0</v>
      </c>
      <c r="AQ1190" s="1">
        <v>0</v>
      </c>
      <c r="AR1190" s="1">
        <v>0</v>
      </c>
      <c r="AS1190" s="1">
        <v>1</v>
      </c>
      <c r="AT1190" s="1">
        <v>9</v>
      </c>
      <c r="AU1190" s="1">
        <v>93</v>
      </c>
      <c r="AV1190" s="1">
        <v>23478</v>
      </c>
    </row>
    <row r="1191" spans="1:48" s="1" customFormat="1" x14ac:dyDescent="0.25">
      <c r="A1191" s="1" t="str" cm="1">
        <f t="array" ref="A1191">_xlfn.IFS(AG1191&gt;=70,"70 and Older",AND(AG1191&gt;=60,AG1191&lt;70),"60-69",AND(AG1191&gt;=50,AG1191&lt;60),"50-59",AND(AG1191&gt;=40,AG1191&lt;50),"40-49",AND(AG1191&gt;=30,AG1191&lt;40),"30-39",AND(AG1191&gt;=20,AG1191&lt;30),"20-29")</f>
        <v>40-49</v>
      </c>
      <c r="B1191" s="1" t="str" cm="1">
        <f t="array" ref="B1191">_xlfn.IFS(AO1191=1,$AO$1,AP1191=1,$AP$1,AQ1191=1,$AQ$1,AR1191=1,$AR$1,AS1191=1,$AS$1)</f>
        <v>Graduation</v>
      </c>
      <c r="C1191" s="1" t="str" cm="1">
        <f t="array" ref="C1191">_xlfn.IFS(AJ1191=1,$AJ$1,AK1191=1,$AK$1,AL1191=1,$AL$1,AM1191=1,$AM$1,AN1191=1,$AN$1)</f>
        <v>Married</v>
      </c>
      <c r="D1191" s="1">
        <v>0</v>
      </c>
      <c r="E1191" s="1">
        <v>0</v>
      </c>
      <c r="F1191" s="1" t="str" cm="1">
        <f t="array" ref="F1191">_xlfn.IFS(AV1191&lt;43783,"1.Low Income",AND(AV1191&gt;=43783,AV1191&lt;=64856),"2.Mid Income",AV1191&gt;64856,"3.High Income")</f>
        <v>2.Mid Income</v>
      </c>
      <c r="G1191" s="1" t="str" cm="1">
        <f t="array" ref="G1191">_xlfn.IFS(AU1191&lt;=30,"&lt;1 month",AND(AU1191&gt;30,AU1191&lt;=60),"1-2months",AU1191&gt;60,"2months +")</f>
        <v>&lt;1 month</v>
      </c>
      <c r="H1191" s="1" t="str" cm="1">
        <f t="array" ref="H1191">_xlfn.IFS(AT1191&lt;5,"&lt;5times",AND(AT1191&gt;=5,AT1191&lt;=10),"05-10times",AND(AT1191&gt;=11,AT1191&lt;=15),"11-15times",AT1191&gt;=16,"16times or more")</f>
        <v>05-10times</v>
      </c>
      <c r="I1191" s="1" t="s">
        <v>99</v>
      </c>
      <c r="J1191" s="1" t="str">
        <f t="shared" si="37"/>
        <v>6-7 years</v>
      </c>
      <c r="K1191" s="2">
        <v>741</v>
      </c>
      <c r="L1191" s="2">
        <v>19</v>
      </c>
      <c r="M1191" s="2">
        <v>154</v>
      </c>
      <c r="N1191" s="2">
        <v>50</v>
      </c>
      <c r="O1191" s="2">
        <v>9</v>
      </c>
      <c r="P1191" s="2">
        <v>28</v>
      </c>
      <c r="Q1191" s="8">
        <v>0</v>
      </c>
      <c r="R1191" s="8">
        <v>0</v>
      </c>
      <c r="S1191" s="8">
        <v>0</v>
      </c>
      <c r="T1191" s="8">
        <v>0</v>
      </c>
      <c r="U1191" s="8">
        <v>0</v>
      </c>
      <c r="V1191" s="8">
        <v>0</v>
      </c>
      <c r="W1191" s="6">
        <v>1</v>
      </c>
      <c r="X1191" s="6">
        <v>3</v>
      </c>
      <c r="Y1191" s="6">
        <v>4</v>
      </c>
      <c r="Z1191" s="6">
        <v>7</v>
      </c>
      <c r="AB1191" s="1">
        <v>789</v>
      </c>
      <c r="AC1191" s="1">
        <v>718</v>
      </c>
      <c r="AD1191" s="1">
        <v>0</v>
      </c>
      <c r="AE1191" s="1">
        <v>3</v>
      </c>
      <c r="AF1191" s="1">
        <v>11</v>
      </c>
      <c r="AG1191" s="1">
        <v>48</v>
      </c>
      <c r="AH1191" s="1">
        <v>2449</v>
      </c>
      <c r="AI1191" s="11">
        <f t="shared" si="36"/>
        <v>6.7095890410958905</v>
      </c>
      <c r="AJ1191" s="1">
        <v>0</v>
      </c>
      <c r="AK1191" s="1">
        <v>1</v>
      </c>
      <c r="AL1191" s="1">
        <v>0</v>
      </c>
      <c r="AM1191" s="1">
        <v>0</v>
      </c>
      <c r="AN1191" s="1">
        <v>0</v>
      </c>
      <c r="AO1191" s="1">
        <v>0</v>
      </c>
      <c r="AP1191" s="1">
        <v>0</v>
      </c>
      <c r="AQ1191" s="1">
        <v>1</v>
      </c>
      <c r="AR1191" s="1">
        <v>0</v>
      </c>
      <c r="AS1191" s="1">
        <v>0</v>
      </c>
      <c r="AT1191" s="1">
        <v>6</v>
      </c>
      <c r="AU1191" s="1">
        <v>27</v>
      </c>
      <c r="AV1191" s="1">
        <v>51650</v>
      </c>
    </row>
    <row r="1192" spans="1:48" s="1" customFormat="1" x14ac:dyDescent="0.25">
      <c r="A1192" s="1" t="str" cm="1">
        <f t="array" ref="A1192">_xlfn.IFS(AG1192&gt;=70,"70 and Older",AND(AG1192&gt;=60,AG1192&lt;70),"60-69",AND(AG1192&gt;=50,AG1192&lt;60),"50-59",AND(AG1192&gt;=40,AG1192&lt;50),"40-49",AND(AG1192&gt;=30,AG1192&lt;40),"30-39",AND(AG1192&gt;=20,AG1192&lt;30),"20-29")</f>
        <v>40-49</v>
      </c>
      <c r="B1192" s="1" t="str" cm="1">
        <f t="array" ref="B1192">_xlfn.IFS(AO1192=1,$AO$1,AP1192=1,$AP$1,AQ1192=1,$AQ$1,AR1192=1,$AR$1,AS1192=1,$AS$1)</f>
        <v>Graduation</v>
      </c>
      <c r="C1192" s="1" t="str" cm="1">
        <f t="array" ref="C1192">_xlfn.IFS(AJ1192=1,$AJ$1,AK1192=1,$AK$1,AL1192=1,$AL$1,AM1192=1,$AM$1,AN1192=1,$AN$1)</f>
        <v>Single</v>
      </c>
      <c r="D1192" s="1">
        <v>2</v>
      </c>
      <c r="E1192" s="1">
        <v>0</v>
      </c>
      <c r="F1192" s="1" t="str" cm="1">
        <f t="array" ref="F1192">_xlfn.IFS(AV1192&lt;43783,"1.Low Income",AND(AV1192&gt;=43783,AV1192&lt;=64856),"2.Mid Income",AV1192&gt;64856,"3.High Income")</f>
        <v>2.Mid Income</v>
      </c>
      <c r="G1192" s="1" t="str" cm="1">
        <f t="array" ref="G1192">_xlfn.IFS(AU1192&lt;=30,"&lt;1 month",AND(AU1192&gt;30,AU1192&lt;=60),"1-2months",AU1192&gt;60,"2months +")</f>
        <v>1-2months</v>
      </c>
      <c r="H1192" s="1" t="str" cm="1">
        <f t="array" ref="H1192">_xlfn.IFS(AT1192&lt;5,"&lt;5times",AND(AT1192&gt;=5,AT1192&lt;=10),"05-10times",AND(AT1192&gt;=11,AT1192&lt;=15),"11-15times",AT1192&gt;=16,"16times or more")</f>
        <v>05-10times</v>
      </c>
      <c r="I1192" s="1" t="s">
        <v>99</v>
      </c>
      <c r="J1192" s="1" t="str">
        <f t="shared" si="37"/>
        <v>6-7 years</v>
      </c>
      <c r="K1192" s="2">
        <v>212</v>
      </c>
      <c r="L1192" s="2">
        <v>123</v>
      </c>
      <c r="M1192" s="2">
        <v>177</v>
      </c>
      <c r="N1192" s="2">
        <v>15</v>
      </c>
      <c r="O1192" s="2">
        <v>64</v>
      </c>
      <c r="P1192" s="2">
        <v>23</v>
      </c>
      <c r="Q1192" s="8">
        <v>0</v>
      </c>
      <c r="R1192" s="8">
        <v>0</v>
      </c>
      <c r="S1192" s="8">
        <v>0</v>
      </c>
      <c r="T1192" s="8">
        <v>0</v>
      </c>
      <c r="U1192" s="8">
        <v>0</v>
      </c>
      <c r="V1192" s="8">
        <v>0</v>
      </c>
      <c r="W1192" s="6">
        <v>2</v>
      </c>
      <c r="X1192" s="6">
        <v>8</v>
      </c>
      <c r="Y1192" s="6">
        <v>2</v>
      </c>
      <c r="Z1192" s="6">
        <v>8</v>
      </c>
      <c r="AB1192" s="1">
        <v>1391</v>
      </c>
      <c r="AC1192" s="1">
        <v>1257</v>
      </c>
      <c r="AD1192" s="1">
        <v>0</v>
      </c>
      <c r="AE1192" s="1">
        <v>3</v>
      </c>
      <c r="AF1192" s="1">
        <v>11</v>
      </c>
      <c r="AG1192" s="1">
        <v>49</v>
      </c>
      <c r="AH1192" s="1">
        <v>2449</v>
      </c>
      <c r="AI1192" s="11">
        <f t="shared" si="36"/>
        <v>6.7095890410958905</v>
      </c>
      <c r="AJ1192" s="1">
        <v>0</v>
      </c>
      <c r="AK1192" s="1">
        <v>0</v>
      </c>
      <c r="AL1192" s="1">
        <v>1</v>
      </c>
      <c r="AM1192" s="1">
        <v>0</v>
      </c>
      <c r="AN1192" s="1">
        <v>0</v>
      </c>
      <c r="AO1192" s="1">
        <v>0</v>
      </c>
      <c r="AP1192" s="1">
        <v>0</v>
      </c>
      <c r="AQ1192" s="1">
        <v>1</v>
      </c>
      <c r="AR1192" s="1">
        <v>0</v>
      </c>
      <c r="AS1192" s="1">
        <v>0</v>
      </c>
      <c r="AT1192" s="1">
        <v>6</v>
      </c>
      <c r="AU1192" s="1">
        <v>41</v>
      </c>
      <c r="AV1192" s="1">
        <v>46377</v>
      </c>
    </row>
    <row r="1193" spans="1:48" s="1" customFormat="1" x14ac:dyDescent="0.25">
      <c r="A1193" s="1" t="str" cm="1">
        <f t="array" ref="A1193">_xlfn.IFS(AG1193&gt;=70,"70 and Older",AND(AG1193&gt;=60,AG1193&lt;70),"60-69",AND(AG1193&gt;=50,AG1193&lt;60),"50-59",AND(AG1193&gt;=40,AG1193&lt;50),"40-49",AND(AG1193&gt;=30,AG1193&lt;40),"30-39",AND(AG1193&gt;=20,AG1193&lt;30),"20-29")</f>
        <v>60-69</v>
      </c>
      <c r="B1193" s="1" t="str" cm="1">
        <f t="array" ref="B1193">_xlfn.IFS(AO1193=1,$AO$1,AP1193=1,$AP$1,AQ1193=1,$AQ$1,AR1193=1,$AR$1,AS1193=1,$AS$1)</f>
        <v>Graduation</v>
      </c>
      <c r="C1193" s="1" t="str" cm="1">
        <f t="array" ref="C1193">_xlfn.IFS(AJ1193=1,$AJ$1,AK1193=1,$AK$1,AL1193=1,$AL$1,AM1193=1,$AM$1,AN1193=1,$AN$1)</f>
        <v>Together</v>
      </c>
      <c r="D1193" s="1">
        <v>0</v>
      </c>
      <c r="E1193" s="1">
        <v>1</v>
      </c>
      <c r="F1193" s="1" t="str" cm="1">
        <f t="array" ref="F1193">_xlfn.IFS(AV1193&lt;43783,"1.Low Income",AND(AV1193&gt;=43783,AV1193&lt;=64856),"2.Mid Income",AV1193&gt;64856,"3.High Income")</f>
        <v>2.Mid Income</v>
      </c>
      <c r="G1193" s="1" t="str" cm="1">
        <f t="array" ref="G1193">_xlfn.IFS(AU1193&lt;=30,"&lt;1 month",AND(AU1193&gt;30,AU1193&lt;=60),"1-2months",AU1193&gt;60,"2months +")</f>
        <v>&lt;1 month</v>
      </c>
      <c r="H1193" s="1" t="str" cm="1">
        <f t="array" ref="H1193">_xlfn.IFS(AT1193&lt;5,"&lt;5times",AND(AT1193&gt;=5,AT1193&lt;=10),"05-10times",AND(AT1193&gt;=11,AT1193&lt;=15),"11-15times",AT1193&gt;=16,"16times or more")</f>
        <v>05-10times</v>
      </c>
      <c r="I1193" s="1" t="s">
        <v>99</v>
      </c>
      <c r="J1193" s="1" t="str">
        <f t="shared" si="37"/>
        <v>6-7 years</v>
      </c>
      <c r="K1193" s="2">
        <v>59</v>
      </c>
      <c r="L1193" s="2">
        <v>0</v>
      </c>
      <c r="M1193" s="2">
        <v>12</v>
      </c>
      <c r="N1193" s="2">
        <v>0</v>
      </c>
      <c r="O1193" s="2">
        <v>0</v>
      </c>
      <c r="P1193" s="2">
        <v>48</v>
      </c>
      <c r="Q1193" s="8">
        <v>0</v>
      </c>
      <c r="R1193" s="8">
        <v>0</v>
      </c>
      <c r="S1193" s="8">
        <v>1</v>
      </c>
      <c r="T1193" s="8">
        <v>0</v>
      </c>
      <c r="U1193" s="8">
        <v>0</v>
      </c>
      <c r="V1193" s="8">
        <v>0</v>
      </c>
      <c r="W1193" s="6">
        <v>1</v>
      </c>
      <c r="X1193" s="6">
        <v>2</v>
      </c>
      <c r="Y1193" s="6">
        <v>2</v>
      </c>
      <c r="Z1193" s="6">
        <v>2</v>
      </c>
      <c r="AB1193" s="1">
        <v>597</v>
      </c>
      <c r="AC1193" s="1">
        <v>466</v>
      </c>
      <c r="AD1193" s="1">
        <v>0</v>
      </c>
      <c r="AE1193" s="1">
        <v>3</v>
      </c>
      <c r="AF1193" s="1">
        <v>11</v>
      </c>
      <c r="AG1193" s="1">
        <v>61</v>
      </c>
      <c r="AH1193" s="1">
        <v>2449</v>
      </c>
      <c r="AI1193" s="11">
        <f t="shared" si="36"/>
        <v>6.7095890410958905</v>
      </c>
      <c r="AJ1193" s="1">
        <v>0</v>
      </c>
      <c r="AK1193" s="1">
        <v>0</v>
      </c>
      <c r="AL1193" s="1">
        <v>0</v>
      </c>
      <c r="AM1193" s="1">
        <v>1</v>
      </c>
      <c r="AN1193" s="1">
        <v>0</v>
      </c>
      <c r="AO1193" s="1">
        <v>0</v>
      </c>
      <c r="AP1193" s="1">
        <v>0</v>
      </c>
      <c r="AQ1193" s="1">
        <v>1</v>
      </c>
      <c r="AR1193" s="1">
        <v>0</v>
      </c>
      <c r="AS1193" s="1">
        <v>0</v>
      </c>
      <c r="AT1193" s="1">
        <v>7</v>
      </c>
      <c r="AU1193" s="1">
        <v>29</v>
      </c>
      <c r="AV1193" s="1">
        <v>45203</v>
      </c>
    </row>
    <row r="1194" spans="1:48" s="1" customFormat="1" x14ac:dyDescent="0.25">
      <c r="A1194" s="1" t="str" cm="1">
        <f t="array" ref="A1194">_xlfn.IFS(AG1194&gt;=70,"70 and Older",AND(AG1194&gt;=60,AG1194&lt;70),"60-69",AND(AG1194&gt;=50,AG1194&lt;60),"50-59",AND(AG1194&gt;=40,AG1194&lt;50),"40-49",AND(AG1194&gt;=30,AG1194&lt;40),"30-39",AND(AG1194&gt;=20,AG1194&lt;30),"20-29")</f>
        <v>40-49</v>
      </c>
      <c r="B1194" s="1" t="str" cm="1">
        <f t="array" ref="B1194">_xlfn.IFS(AO1194=1,$AO$1,AP1194=1,$AP$1,AQ1194=1,$AQ$1,AR1194=1,$AR$1,AS1194=1,$AS$1)</f>
        <v>Graduation</v>
      </c>
      <c r="C1194" s="1" t="str" cm="1">
        <f t="array" ref="C1194">_xlfn.IFS(AJ1194=1,$AJ$1,AK1194=1,$AK$1,AL1194=1,$AL$1,AM1194=1,$AM$1,AN1194=1,$AN$1)</f>
        <v>Single</v>
      </c>
      <c r="D1194" s="1">
        <v>0</v>
      </c>
      <c r="E1194" s="1">
        <v>1</v>
      </c>
      <c r="F1194" s="1" t="str" cm="1">
        <f t="array" ref="F1194">_xlfn.IFS(AV1194&lt;43783,"1.Low Income",AND(AV1194&gt;=43783,AV1194&lt;=64856),"2.Mid Income",AV1194&gt;64856,"3.High Income")</f>
        <v>1.Low Income</v>
      </c>
      <c r="G1194" s="1" t="str" cm="1">
        <f t="array" ref="G1194">_xlfn.IFS(AU1194&lt;=30,"&lt;1 month",AND(AU1194&gt;30,AU1194&lt;=60),"1-2months",AU1194&gt;60,"2months +")</f>
        <v>2months +</v>
      </c>
      <c r="H1194" s="1" t="str" cm="1">
        <f t="array" ref="H1194">_xlfn.IFS(AT1194&lt;5,"&lt;5times",AND(AT1194&gt;=5,AT1194&lt;=10),"05-10times",AND(AT1194&gt;=11,AT1194&lt;=15),"11-15times",AT1194&gt;=16,"16times or more")</f>
        <v>05-10times</v>
      </c>
      <c r="I1194" s="1" t="s">
        <v>99</v>
      </c>
      <c r="J1194" s="1" t="str">
        <f t="shared" si="37"/>
        <v>6-7 years</v>
      </c>
      <c r="K1194" s="2">
        <v>383</v>
      </c>
      <c r="L1194" s="2">
        <v>0</v>
      </c>
      <c r="M1194" s="2">
        <v>53</v>
      </c>
      <c r="N1194" s="2">
        <v>6</v>
      </c>
      <c r="O1194" s="2">
        <v>4</v>
      </c>
      <c r="P1194" s="2">
        <v>40</v>
      </c>
      <c r="Q1194" s="8">
        <v>0</v>
      </c>
      <c r="R1194" s="8">
        <v>0</v>
      </c>
      <c r="S1194" s="8">
        <v>0</v>
      </c>
      <c r="T1194" s="8">
        <v>0</v>
      </c>
      <c r="U1194" s="8">
        <v>0</v>
      </c>
      <c r="V1194" s="8">
        <v>0</v>
      </c>
      <c r="W1194" s="6">
        <v>3</v>
      </c>
      <c r="X1194" s="6">
        <v>8</v>
      </c>
      <c r="Y1194" s="6">
        <v>1</v>
      </c>
      <c r="Z1194" s="6">
        <v>6</v>
      </c>
      <c r="AB1194" s="1">
        <v>18</v>
      </c>
      <c r="AC1194" s="1">
        <v>18</v>
      </c>
      <c r="AD1194" s="1">
        <v>0</v>
      </c>
      <c r="AE1194" s="1">
        <v>3</v>
      </c>
      <c r="AF1194" s="1">
        <v>11</v>
      </c>
      <c r="AG1194" s="1">
        <v>42</v>
      </c>
      <c r="AH1194" s="1">
        <v>2449</v>
      </c>
      <c r="AI1194" s="11">
        <f t="shared" si="36"/>
        <v>6.7095890410958905</v>
      </c>
      <c r="AJ1194" s="1">
        <v>0</v>
      </c>
      <c r="AK1194" s="1">
        <v>0</v>
      </c>
      <c r="AL1194" s="1">
        <v>1</v>
      </c>
      <c r="AM1194" s="1">
        <v>0</v>
      </c>
      <c r="AN1194" s="1">
        <v>0</v>
      </c>
      <c r="AO1194" s="1">
        <v>0</v>
      </c>
      <c r="AP1194" s="1">
        <v>0</v>
      </c>
      <c r="AQ1194" s="1">
        <v>1</v>
      </c>
      <c r="AR1194" s="1">
        <v>0</v>
      </c>
      <c r="AS1194" s="1">
        <v>0</v>
      </c>
      <c r="AT1194" s="1">
        <v>7</v>
      </c>
      <c r="AU1194" s="1">
        <v>76</v>
      </c>
      <c r="AV1194" s="1">
        <v>38683</v>
      </c>
    </row>
    <row r="1195" spans="1:48" s="1" customFormat="1" x14ac:dyDescent="0.25">
      <c r="A1195" s="1" t="str" cm="1">
        <f t="array" ref="A1195">_xlfn.IFS(AG1195&gt;=70,"70 and Older",AND(AG1195&gt;=60,AG1195&lt;70),"60-69",AND(AG1195&gt;=50,AG1195&lt;60),"50-59",AND(AG1195&gt;=40,AG1195&lt;50),"40-49",AND(AG1195&gt;=30,AG1195&lt;40),"30-39",AND(AG1195&gt;=20,AG1195&lt;30),"20-29")</f>
        <v>60-69</v>
      </c>
      <c r="B1195" s="1" t="str" cm="1">
        <f t="array" ref="B1195">_xlfn.IFS(AO1195=1,$AO$1,AP1195=1,$AP$1,AQ1195=1,$AQ$1,AR1195=1,$AR$1,AS1195=1,$AS$1)</f>
        <v>Graduation</v>
      </c>
      <c r="C1195" s="1" t="str" cm="1">
        <f t="array" ref="C1195">_xlfn.IFS(AJ1195=1,$AJ$1,AK1195=1,$AK$1,AL1195=1,$AL$1,AM1195=1,$AM$1,AN1195=1,$AN$1)</f>
        <v>Together</v>
      </c>
      <c r="D1195" s="1">
        <v>0</v>
      </c>
      <c r="E1195" s="1">
        <v>1</v>
      </c>
      <c r="F1195" s="1" t="str" cm="1">
        <f t="array" ref="F1195">_xlfn.IFS(AV1195&lt;43783,"1.Low Income",AND(AV1195&gt;=43783,AV1195&lt;=64856),"2.Mid Income",AV1195&gt;64856,"3.High Income")</f>
        <v>1.Low Income</v>
      </c>
      <c r="G1195" s="1" t="str" cm="1">
        <f t="array" ref="G1195">_xlfn.IFS(AU1195&lt;=30,"&lt;1 month",AND(AU1195&gt;30,AU1195&lt;=60),"1-2months",AU1195&gt;60,"2months +")</f>
        <v>1-2months</v>
      </c>
      <c r="H1195" s="1" t="str" cm="1">
        <f t="array" ref="H1195">_xlfn.IFS(AT1195&lt;5,"&lt;5times",AND(AT1195&gt;=5,AT1195&lt;=10),"05-10times",AND(AT1195&gt;=11,AT1195&lt;=15),"11-15times",AT1195&gt;=16,"16times or more")</f>
        <v>05-10times</v>
      </c>
      <c r="I1195" s="1" t="s">
        <v>99</v>
      </c>
      <c r="J1195" s="1" t="str">
        <f t="shared" si="37"/>
        <v>6-7 years</v>
      </c>
      <c r="K1195" s="2">
        <v>274</v>
      </c>
      <c r="L1195" s="2">
        <v>0</v>
      </c>
      <c r="M1195" s="2">
        <v>21</v>
      </c>
      <c r="N1195" s="2">
        <v>4</v>
      </c>
      <c r="O1195" s="2">
        <v>6</v>
      </c>
      <c r="P1195" s="2">
        <v>15</v>
      </c>
      <c r="Q1195" s="8">
        <v>0</v>
      </c>
      <c r="R1195" s="8">
        <v>0</v>
      </c>
      <c r="S1195" s="8">
        <v>0</v>
      </c>
      <c r="T1195" s="8">
        <v>1</v>
      </c>
      <c r="U1195" s="8">
        <v>0</v>
      </c>
      <c r="V1195" s="8">
        <v>0</v>
      </c>
      <c r="W1195" s="6">
        <v>1</v>
      </c>
      <c r="X1195" s="6">
        <v>5</v>
      </c>
      <c r="Y1195" s="6">
        <v>1</v>
      </c>
      <c r="Z1195" s="6">
        <v>6</v>
      </c>
      <c r="AB1195" s="1">
        <v>890</v>
      </c>
      <c r="AC1195" s="1">
        <v>695</v>
      </c>
      <c r="AD1195" s="1">
        <v>1</v>
      </c>
      <c r="AE1195" s="1">
        <v>3</v>
      </c>
      <c r="AF1195" s="1">
        <v>11</v>
      </c>
      <c r="AG1195" s="1">
        <v>66</v>
      </c>
      <c r="AH1195" s="1">
        <v>2449</v>
      </c>
      <c r="AI1195" s="11">
        <f t="shared" si="36"/>
        <v>6.7095890410958905</v>
      </c>
      <c r="AJ1195" s="1">
        <v>0</v>
      </c>
      <c r="AK1195" s="1">
        <v>0</v>
      </c>
      <c r="AL1195" s="1">
        <v>0</v>
      </c>
      <c r="AM1195" s="1">
        <v>1</v>
      </c>
      <c r="AN1195" s="1">
        <v>0</v>
      </c>
      <c r="AO1195" s="1">
        <v>0</v>
      </c>
      <c r="AP1195" s="1">
        <v>0</v>
      </c>
      <c r="AQ1195" s="1">
        <v>1</v>
      </c>
      <c r="AR1195" s="1">
        <v>0</v>
      </c>
      <c r="AS1195" s="1">
        <v>0</v>
      </c>
      <c r="AT1195" s="1">
        <v>7</v>
      </c>
      <c r="AU1195" s="1">
        <v>33</v>
      </c>
      <c r="AV1195" s="1">
        <v>38285</v>
      </c>
    </row>
    <row r="1196" spans="1:48" s="1" customFormat="1" x14ac:dyDescent="0.25">
      <c r="A1196" s="1" t="str" cm="1">
        <f t="array" ref="A1196">_xlfn.IFS(AG1196&gt;=70,"70 and Older",AND(AG1196&gt;=60,AG1196&lt;70),"60-69",AND(AG1196&gt;=50,AG1196&lt;60),"50-59",AND(AG1196&gt;=40,AG1196&lt;50),"40-49",AND(AG1196&gt;=30,AG1196&lt;40),"30-39",AND(AG1196&gt;=20,AG1196&lt;30),"20-29")</f>
        <v>40-49</v>
      </c>
      <c r="B1196" s="1" t="str" cm="1">
        <f t="array" ref="B1196">_xlfn.IFS(AO1196=1,$AO$1,AP1196=1,$AP$1,AQ1196=1,$AQ$1,AR1196=1,$AR$1,AS1196=1,$AS$1)</f>
        <v>2nd Cycle</v>
      </c>
      <c r="C1196" s="1" t="str" cm="1">
        <f t="array" ref="C1196">_xlfn.IFS(AJ1196=1,$AJ$1,AK1196=1,$AK$1,AL1196=1,$AL$1,AM1196=1,$AM$1,AN1196=1,$AN$1)</f>
        <v>Married</v>
      </c>
      <c r="D1196" s="1">
        <v>1</v>
      </c>
      <c r="E1196" s="1">
        <v>1</v>
      </c>
      <c r="F1196" s="1" t="str" cm="1">
        <f t="array" ref="F1196">_xlfn.IFS(AV1196&lt;43783,"1.Low Income",AND(AV1196&gt;=43783,AV1196&lt;=64856),"2.Mid Income",AV1196&gt;64856,"3.High Income")</f>
        <v>1.Low Income</v>
      </c>
      <c r="G1196" s="1" t="str" cm="1">
        <f t="array" ref="G1196">_xlfn.IFS(AU1196&lt;=30,"&lt;1 month",AND(AU1196&gt;30,AU1196&lt;=60),"1-2months",AU1196&gt;60,"2months +")</f>
        <v>1-2months</v>
      </c>
      <c r="H1196" s="1" t="str" cm="1">
        <f t="array" ref="H1196">_xlfn.IFS(AT1196&lt;5,"&lt;5times",AND(AT1196&gt;=5,AT1196&lt;=10),"05-10times",AND(AT1196&gt;=11,AT1196&lt;=15),"11-15times",AT1196&gt;=16,"16times or more")</f>
        <v>05-10times</v>
      </c>
      <c r="I1196" s="1" t="s">
        <v>99</v>
      </c>
      <c r="J1196" s="1" t="str">
        <f t="shared" si="37"/>
        <v>6-7 years</v>
      </c>
      <c r="K1196" s="2">
        <v>95</v>
      </c>
      <c r="L1196" s="2">
        <v>11</v>
      </c>
      <c r="M1196" s="2">
        <v>35</v>
      </c>
      <c r="N1196" s="2">
        <v>0</v>
      </c>
      <c r="O1196" s="2">
        <v>4</v>
      </c>
      <c r="P1196" s="2">
        <v>7</v>
      </c>
      <c r="Q1196" s="8">
        <v>0</v>
      </c>
      <c r="R1196" s="8">
        <v>0</v>
      </c>
      <c r="S1196" s="8">
        <v>0</v>
      </c>
      <c r="T1196" s="8">
        <v>0</v>
      </c>
      <c r="U1196" s="8">
        <v>0</v>
      </c>
      <c r="V1196" s="8">
        <v>0</v>
      </c>
      <c r="W1196" s="6">
        <v>4</v>
      </c>
      <c r="X1196" s="6">
        <v>2</v>
      </c>
      <c r="Y1196" s="6">
        <v>1</v>
      </c>
      <c r="Z1196" s="6">
        <v>5</v>
      </c>
      <c r="AB1196" s="1">
        <v>606</v>
      </c>
      <c r="AC1196" s="1">
        <v>577</v>
      </c>
      <c r="AD1196" s="1">
        <v>0</v>
      </c>
      <c r="AE1196" s="1">
        <v>3</v>
      </c>
      <c r="AF1196" s="1">
        <v>11</v>
      </c>
      <c r="AG1196" s="1">
        <v>42</v>
      </c>
      <c r="AH1196" s="1">
        <v>2449</v>
      </c>
      <c r="AI1196" s="11">
        <f t="shared" si="36"/>
        <v>6.7095890410958905</v>
      </c>
      <c r="AJ1196" s="1">
        <v>0</v>
      </c>
      <c r="AK1196" s="1">
        <v>1</v>
      </c>
      <c r="AL1196" s="1">
        <v>0</v>
      </c>
      <c r="AM1196" s="1">
        <v>0</v>
      </c>
      <c r="AN1196" s="1">
        <v>0</v>
      </c>
      <c r="AO1196" s="1">
        <v>1</v>
      </c>
      <c r="AP1196" s="1">
        <v>0</v>
      </c>
      <c r="AQ1196" s="1">
        <v>0</v>
      </c>
      <c r="AR1196" s="1">
        <v>0</v>
      </c>
      <c r="AS1196" s="1">
        <v>0</v>
      </c>
      <c r="AT1196" s="1">
        <v>7</v>
      </c>
      <c r="AU1196" s="1">
        <v>41</v>
      </c>
      <c r="AV1196" s="1">
        <v>37760</v>
      </c>
    </row>
    <row r="1197" spans="1:48" s="1" customFormat="1" x14ac:dyDescent="0.25">
      <c r="A1197" s="1" t="str" cm="1">
        <f t="array" ref="A1197">_xlfn.IFS(AG1197&gt;=70,"70 and Older",AND(AG1197&gt;=60,AG1197&lt;70),"60-69",AND(AG1197&gt;=50,AG1197&lt;60),"50-59",AND(AG1197&gt;=40,AG1197&lt;50),"40-49",AND(AG1197&gt;=30,AG1197&lt;40),"30-39",AND(AG1197&gt;=20,AG1197&lt;30),"20-29")</f>
        <v>40-49</v>
      </c>
      <c r="B1197" s="1" t="str" cm="1">
        <f t="array" ref="B1197">_xlfn.IFS(AO1197=1,$AO$1,AP1197=1,$AP$1,AQ1197=1,$AQ$1,AR1197=1,$AR$1,AS1197=1,$AS$1)</f>
        <v>2nd Cycle</v>
      </c>
      <c r="C1197" s="1" t="str" cm="1">
        <f t="array" ref="C1197">_xlfn.IFS(AJ1197=1,$AJ$1,AK1197=1,$AK$1,AL1197=1,$AL$1,AM1197=1,$AM$1,AN1197=1,$AN$1)</f>
        <v>Single</v>
      </c>
      <c r="D1197" s="1">
        <v>1</v>
      </c>
      <c r="E1197" s="1">
        <v>1</v>
      </c>
      <c r="F1197" s="1" t="str" cm="1">
        <f t="array" ref="F1197">_xlfn.IFS(AV1197&lt;43783,"1.Low Income",AND(AV1197&gt;=43783,AV1197&lt;=64856),"2.Mid Income",AV1197&gt;64856,"3.High Income")</f>
        <v>1.Low Income</v>
      </c>
      <c r="G1197" s="1" t="str" cm="1">
        <f t="array" ref="G1197">_xlfn.IFS(AU1197&lt;=30,"&lt;1 month",AND(AU1197&gt;30,AU1197&lt;=60),"1-2months",AU1197&gt;60,"2months +")</f>
        <v>1-2months</v>
      </c>
      <c r="H1197" s="1" t="str" cm="1">
        <f t="array" ref="H1197">_xlfn.IFS(AT1197&lt;5,"&lt;5times",AND(AT1197&gt;=5,AT1197&lt;=10),"05-10times",AND(AT1197&gt;=11,AT1197&lt;=15),"11-15times",AT1197&gt;=16,"16times or more")</f>
        <v>05-10times</v>
      </c>
      <c r="I1197" s="1" t="s">
        <v>99</v>
      </c>
      <c r="J1197" s="1" t="str">
        <f t="shared" si="37"/>
        <v>6-7 years</v>
      </c>
      <c r="K1197" s="2">
        <v>36</v>
      </c>
      <c r="L1197" s="2">
        <v>0</v>
      </c>
      <c r="M1197" s="2">
        <v>12</v>
      </c>
      <c r="N1197" s="2">
        <v>2</v>
      </c>
      <c r="O1197" s="2">
        <v>2</v>
      </c>
      <c r="P1197" s="2">
        <v>10</v>
      </c>
      <c r="Q1197" s="8">
        <v>0</v>
      </c>
      <c r="R1197" s="8">
        <v>0</v>
      </c>
      <c r="S1197" s="8">
        <v>0</v>
      </c>
      <c r="T1197" s="8">
        <v>0</v>
      </c>
      <c r="U1197" s="8">
        <v>0</v>
      </c>
      <c r="V1197" s="8">
        <v>0</v>
      </c>
      <c r="W1197" s="6">
        <v>4</v>
      </c>
      <c r="X1197" s="6">
        <v>3</v>
      </c>
      <c r="Y1197" s="6">
        <v>1</v>
      </c>
      <c r="Z1197" s="6">
        <v>3</v>
      </c>
      <c r="AB1197" s="1">
        <v>153</v>
      </c>
      <c r="AC1197" s="1">
        <v>129</v>
      </c>
      <c r="AD1197" s="1">
        <v>0</v>
      </c>
      <c r="AE1197" s="1">
        <v>3</v>
      </c>
      <c r="AF1197" s="1">
        <v>11</v>
      </c>
      <c r="AG1197" s="1">
        <v>42</v>
      </c>
      <c r="AH1197" s="1">
        <v>2448</v>
      </c>
      <c r="AI1197" s="11">
        <f t="shared" si="36"/>
        <v>6.7068493150684931</v>
      </c>
      <c r="AJ1197" s="1">
        <v>0</v>
      </c>
      <c r="AK1197" s="1">
        <v>0</v>
      </c>
      <c r="AL1197" s="1">
        <v>1</v>
      </c>
      <c r="AM1197" s="1">
        <v>0</v>
      </c>
      <c r="AN1197" s="1">
        <v>0</v>
      </c>
      <c r="AO1197" s="1">
        <v>1</v>
      </c>
      <c r="AP1197" s="1">
        <v>0</v>
      </c>
      <c r="AQ1197" s="1">
        <v>0</v>
      </c>
      <c r="AR1197" s="1">
        <v>0</v>
      </c>
      <c r="AS1197" s="1">
        <v>0</v>
      </c>
      <c r="AT1197" s="1">
        <v>7</v>
      </c>
      <c r="AU1197" s="1">
        <v>48</v>
      </c>
      <c r="AV1197" s="1">
        <v>41039</v>
      </c>
    </row>
    <row r="1198" spans="1:48" s="1" customFormat="1" x14ac:dyDescent="0.25">
      <c r="A1198" s="1" t="str" cm="1">
        <f t="array" ref="A1198">_xlfn.IFS(AG1198&gt;=70,"70 and Older",AND(AG1198&gt;=60,AG1198&lt;70),"60-69",AND(AG1198&gt;=50,AG1198&lt;60),"50-59",AND(AG1198&gt;=40,AG1198&lt;50),"40-49",AND(AG1198&gt;=30,AG1198&lt;40),"30-39",AND(AG1198&gt;=20,AG1198&lt;30),"20-29")</f>
        <v>50-59</v>
      </c>
      <c r="B1198" s="1" t="str" cm="1">
        <f t="array" ref="B1198">_xlfn.IFS(AO1198=1,$AO$1,AP1198=1,$AP$1,AQ1198=1,$AQ$1,AR1198=1,$AR$1,AS1198=1,$AS$1)</f>
        <v>Master</v>
      </c>
      <c r="C1198" s="1" t="str" cm="1">
        <f t="array" ref="C1198">_xlfn.IFS(AJ1198=1,$AJ$1,AK1198=1,$AK$1,AL1198=1,$AL$1,AM1198=1,$AM$1,AN1198=1,$AN$1)</f>
        <v>Married</v>
      </c>
      <c r="D1198" s="1">
        <v>0</v>
      </c>
      <c r="E1198" s="1">
        <v>2</v>
      </c>
      <c r="F1198" s="1" t="str" cm="1">
        <f t="array" ref="F1198">_xlfn.IFS(AV1198&lt;43783,"1.Low Income",AND(AV1198&gt;=43783,AV1198&lt;=64856),"2.Mid Income",AV1198&gt;64856,"3.High Income")</f>
        <v>1.Low Income</v>
      </c>
      <c r="G1198" s="1" t="str" cm="1">
        <f t="array" ref="G1198">_xlfn.IFS(AU1198&lt;=30,"&lt;1 month",AND(AU1198&gt;30,AU1198&lt;=60),"1-2months",AU1198&gt;60,"2months +")</f>
        <v>1-2months</v>
      </c>
      <c r="H1198" s="1" t="str" cm="1">
        <f t="array" ref="H1198">_xlfn.IFS(AT1198&lt;5,"&lt;5times",AND(AT1198&gt;=5,AT1198&lt;=10),"05-10times",AND(AT1198&gt;=11,AT1198&lt;=15),"11-15times",AT1198&gt;=16,"16times or more")</f>
        <v>05-10times</v>
      </c>
      <c r="I1198" s="1" t="s">
        <v>99</v>
      </c>
      <c r="J1198" s="1" t="str">
        <f t="shared" si="37"/>
        <v>6-7 years</v>
      </c>
      <c r="K1198" s="2">
        <v>327</v>
      </c>
      <c r="L1198" s="2">
        <v>9</v>
      </c>
      <c r="M1198" s="2">
        <v>122</v>
      </c>
      <c r="N1198" s="2">
        <v>19</v>
      </c>
      <c r="O1198" s="2">
        <v>14</v>
      </c>
      <c r="P1198" s="2">
        <v>83</v>
      </c>
      <c r="Q1198" s="8">
        <v>0</v>
      </c>
      <c r="R1198" s="8">
        <v>0</v>
      </c>
      <c r="S1198" s="8">
        <v>0</v>
      </c>
      <c r="T1198" s="8">
        <v>0</v>
      </c>
      <c r="U1198" s="8">
        <v>0</v>
      </c>
      <c r="V1198" s="8">
        <v>0</v>
      </c>
      <c r="W1198" s="6">
        <v>5</v>
      </c>
      <c r="X1198" s="6">
        <v>5</v>
      </c>
      <c r="Y1198" s="6">
        <v>2</v>
      </c>
      <c r="Z1198" s="6">
        <v>9</v>
      </c>
      <c r="AB1198" s="1">
        <v>600</v>
      </c>
      <c r="AC1198" s="1">
        <v>589</v>
      </c>
      <c r="AD1198" s="1">
        <v>0</v>
      </c>
      <c r="AE1198" s="1">
        <v>3</v>
      </c>
      <c r="AF1198" s="1">
        <v>11</v>
      </c>
      <c r="AG1198" s="1">
        <v>59</v>
      </c>
      <c r="AH1198" s="1">
        <v>2447</v>
      </c>
      <c r="AI1198" s="11">
        <f t="shared" si="36"/>
        <v>6.7041095890410958</v>
      </c>
      <c r="AJ1198" s="1">
        <v>0</v>
      </c>
      <c r="AK1198" s="1">
        <v>1</v>
      </c>
      <c r="AL1198" s="1">
        <v>0</v>
      </c>
      <c r="AM1198" s="1">
        <v>0</v>
      </c>
      <c r="AN1198" s="1">
        <v>0</v>
      </c>
      <c r="AO1198" s="1">
        <v>0</v>
      </c>
      <c r="AP1198" s="1">
        <v>0</v>
      </c>
      <c r="AQ1198" s="1">
        <v>0</v>
      </c>
      <c r="AR1198" s="1">
        <v>1</v>
      </c>
      <c r="AS1198" s="1">
        <v>0</v>
      </c>
      <c r="AT1198" s="1">
        <v>7</v>
      </c>
      <c r="AU1198" s="1">
        <v>36</v>
      </c>
      <c r="AV1198" s="1">
        <v>38823</v>
      </c>
    </row>
    <row r="1199" spans="1:48" s="1" customFormat="1" x14ac:dyDescent="0.25">
      <c r="A1199" s="1" t="str" cm="1">
        <f t="array" ref="A1199">_xlfn.IFS(AG1199&gt;=70,"70 and Older",AND(AG1199&gt;=60,AG1199&lt;70),"60-69",AND(AG1199&gt;=50,AG1199&lt;60),"50-59",AND(AG1199&gt;=40,AG1199&lt;50),"40-49",AND(AG1199&gt;=30,AG1199&lt;40),"30-39",AND(AG1199&gt;=20,AG1199&lt;30),"20-29")</f>
        <v>50-59</v>
      </c>
      <c r="B1199" s="1" t="str" cm="1">
        <f t="array" ref="B1199">_xlfn.IFS(AO1199=1,$AO$1,AP1199=1,$AP$1,AQ1199=1,$AQ$1,AR1199=1,$AR$1,AS1199=1,$AS$1)</f>
        <v>Graduation</v>
      </c>
      <c r="C1199" s="1" t="str" cm="1">
        <f t="array" ref="C1199">_xlfn.IFS(AJ1199=1,$AJ$1,AK1199=1,$AK$1,AL1199=1,$AL$1,AM1199=1,$AM$1,AN1199=1,$AN$1)</f>
        <v>Married</v>
      </c>
      <c r="D1199" s="1">
        <v>1</v>
      </c>
      <c r="E1199" s="1">
        <v>0</v>
      </c>
      <c r="F1199" s="1" t="str" cm="1">
        <f t="array" ref="F1199">_xlfn.IFS(AV1199&lt;43783,"1.Low Income",AND(AV1199&gt;=43783,AV1199&lt;=64856),"2.Mid Income",AV1199&gt;64856,"3.High Income")</f>
        <v>1.Low Income</v>
      </c>
      <c r="G1199" s="1" t="str" cm="1">
        <f t="array" ref="G1199">_xlfn.IFS(AU1199&lt;=30,"&lt;1 month",AND(AU1199&gt;30,AU1199&lt;=60),"1-2months",AU1199&gt;60,"2months +")</f>
        <v>&lt;1 month</v>
      </c>
      <c r="H1199" s="1" t="str" cm="1">
        <f t="array" ref="H1199">_xlfn.IFS(AT1199&lt;5,"&lt;5times",AND(AT1199&gt;=5,AT1199&lt;=10),"05-10times",AND(AT1199&gt;=11,AT1199&lt;=15),"11-15times",AT1199&gt;=16,"16times or more")</f>
        <v>05-10times</v>
      </c>
      <c r="I1199" s="1" t="s">
        <v>99</v>
      </c>
      <c r="J1199" s="1" t="str">
        <f t="shared" si="37"/>
        <v>6-7 years</v>
      </c>
      <c r="K1199" s="2">
        <v>12</v>
      </c>
      <c r="L1199" s="2">
        <v>11</v>
      </c>
      <c r="M1199" s="2">
        <v>10</v>
      </c>
      <c r="N1199" s="2">
        <v>3</v>
      </c>
      <c r="O1199" s="2">
        <v>12</v>
      </c>
      <c r="P1199" s="2">
        <v>9</v>
      </c>
      <c r="Q1199" s="8">
        <v>0</v>
      </c>
      <c r="R1199" s="8">
        <v>0</v>
      </c>
      <c r="S1199" s="8">
        <v>0</v>
      </c>
      <c r="T1199" s="8">
        <v>0</v>
      </c>
      <c r="U1199" s="8">
        <v>0</v>
      </c>
      <c r="V1199" s="8">
        <v>0</v>
      </c>
      <c r="W1199" s="6">
        <v>3</v>
      </c>
      <c r="X1199" s="6">
        <v>2</v>
      </c>
      <c r="Y1199" s="6">
        <v>1</v>
      </c>
      <c r="Z1199" s="6">
        <v>3</v>
      </c>
      <c r="AB1199" s="1">
        <v>28</v>
      </c>
      <c r="AC1199" s="1">
        <v>19</v>
      </c>
      <c r="AD1199" s="1">
        <v>0</v>
      </c>
      <c r="AE1199" s="1">
        <v>3</v>
      </c>
      <c r="AF1199" s="1">
        <v>11</v>
      </c>
      <c r="AG1199" s="1">
        <v>51</v>
      </c>
      <c r="AH1199" s="1">
        <v>2446</v>
      </c>
      <c r="AI1199" s="11">
        <f t="shared" si="36"/>
        <v>6.7013698630136984</v>
      </c>
      <c r="AJ1199" s="1">
        <v>0</v>
      </c>
      <c r="AK1199" s="1">
        <v>1</v>
      </c>
      <c r="AL1199" s="1">
        <v>0</v>
      </c>
      <c r="AM1199" s="1">
        <v>0</v>
      </c>
      <c r="AN1199" s="1">
        <v>0</v>
      </c>
      <c r="AO1199" s="1">
        <v>0</v>
      </c>
      <c r="AP1199" s="1">
        <v>0</v>
      </c>
      <c r="AQ1199" s="1">
        <v>1</v>
      </c>
      <c r="AR1199" s="1">
        <v>0</v>
      </c>
      <c r="AS1199" s="1">
        <v>0</v>
      </c>
      <c r="AT1199" s="1">
        <v>7</v>
      </c>
      <c r="AU1199" s="1">
        <v>7</v>
      </c>
      <c r="AV1199" s="1">
        <v>36026</v>
      </c>
    </row>
    <row r="1200" spans="1:48" s="1" customFormat="1" x14ac:dyDescent="0.25">
      <c r="A1200" s="1" t="str" cm="1">
        <f t="array" ref="A1200">_xlfn.IFS(AG1200&gt;=70,"70 and Older",AND(AG1200&gt;=60,AG1200&lt;70),"60-69",AND(AG1200&gt;=50,AG1200&lt;60),"50-59",AND(AG1200&gt;=40,AG1200&lt;50),"40-49",AND(AG1200&gt;=30,AG1200&lt;40),"30-39",AND(AG1200&gt;=20,AG1200&lt;30),"20-29")</f>
        <v>50-59</v>
      </c>
      <c r="B1200" s="1" t="str" cm="1">
        <f t="array" ref="B1200">_xlfn.IFS(AO1200=1,$AO$1,AP1200=1,$AP$1,AQ1200=1,$AQ$1,AR1200=1,$AR$1,AS1200=1,$AS$1)</f>
        <v>Master</v>
      </c>
      <c r="C1200" s="1" t="str" cm="1">
        <f t="array" ref="C1200">_xlfn.IFS(AJ1200=1,$AJ$1,AK1200=1,$AK$1,AL1200=1,$AL$1,AM1200=1,$AM$1,AN1200=1,$AN$1)</f>
        <v>Married</v>
      </c>
      <c r="D1200" s="1">
        <v>1</v>
      </c>
      <c r="E1200" s="1">
        <v>1</v>
      </c>
      <c r="F1200" s="1" t="str" cm="1">
        <f t="array" ref="F1200">_xlfn.IFS(AV1200&lt;43783,"1.Low Income",AND(AV1200&gt;=43783,AV1200&lt;=64856),"2.Mid Income",AV1200&gt;64856,"3.High Income")</f>
        <v>1.Low Income</v>
      </c>
      <c r="G1200" s="1" t="str" cm="1">
        <f t="array" ref="G1200">_xlfn.IFS(AU1200&lt;=30,"&lt;1 month",AND(AU1200&gt;30,AU1200&lt;=60),"1-2months",AU1200&gt;60,"2months +")</f>
        <v>2months +</v>
      </c>
      <c r="H1200" s="1" t="str" cm="1">
        <f t="array" ref="H1200">_xlfn.IFS(AT1200&lt;5,"&lt;5times",AND(AT1200&gt;=5,AT1200&lt;=10),"05-10times",AND(AT1200&gt;=11,AT1200&lt;=15),"11-15times",AT1200&gt;=16,"16times or more")</f>
        <v>05-10times</v>
      </c>
      <c r="I1200" s="1" t="s">
        <v>99</v>
      </c>
      <c r="J1200" s="1" t="str">
        <f t="shared" si="37"/>
        <v>6-7 years</v>
      </c>
      <c r="K1200" s="2">
        <v>26</v>
      </c>
      <c r="L1200" s="2">
        <v>2</v>
      </c>
      <c r="M1200" s="2">
        <v>19</v>
      </c>
      <c r="N1200" s="2">
        <v>10</v>
      </c>
      <c r="O1200" s="2">
        <v>5</v>
      </c>
      <c r="P1200" s="2">
        <v>8</v>
      </c>
      <c r="Q1200" s="8">
        <v>0</v>
      </c>
      <c r="R1200" s="8">
        <v>0</v>
      </c>
      <c r="S1200" s="8">
        <v>0</v>
      </c>
      <c r="T1200" s="8">
        <v>0</v>
      </c>
      <c r="U1200" s="8">
        <v>0</v>
      </c>
      <c r="V1200" s="8">
        <v>0</v>
      </c>
      <c r="W1200" s="6">
        <v>3</v>
      </c>
      <c r="X1200" s="6">
        <v>2</v>
      </c>
      <c r="Y1200" s="6">
        <v>1</v>
      </c>
      <c r="Z1200" s="6">
        <v>3</v>
      </c>
      <c r="AB1200" s="1">
        <v>20</v>
      </c>
      <c r="AC1200" s="1">
        <v>15</v>
      </c>
      <c r="AD1200" s="1">
        <v>0</v>
      </c>
      <c r="AE1200" s="1">
        <v>3</v>
      </c>
      <c r="AF1200" s="1">
        <v>11</v>
      </c>
      <c r="AG1200" s="1">
        <v>53</v>
      </c>
      <c r="AH1200" s="1">
        <v>2446</v>
      </c>
      <c r="AI1200" s="11">
        <f t="shared" si="36"/>
        <v>6.7013698630136984</v>
      </c>
      <c r="AJ1200" s="1">
        <v>0</v>
      </c>
      <c r="AK1200" s="1">
        <v>1</v>
      </c>
      <c r="AL1200" s="1">
        <v>0</v>
      </c>
      <c r="AM1200" s="1">
        <v>0</v>
      </c>
      <c r="AN1200" s="1">
        <v>0</v>
      </c>
      <c r="AO1200" s="1">
        <v>0</v>
      </c>
      <c r="AP1200" s="1">
        <v>0</v>
      </c>
      <c r="AQ1200" s="1">
        <v>0</v>
      </c>
      <c r="AR1200" s="1">
        <v>1</v>
      </c>
      <c r="AS1200" s="1">
        <v>0</v>
      </c>
      <c r="AT1200" s="1">
        <v>8</v>
      </c>
      <c r="AU1200" s="1">
        <v>82</v>
      </c>
      <c r="AV1200" s="1">
        <v>27116</v>
      </c>
    </row>
    <row r="1201" spans="1:48" s="1" customFormat="1" x14ac:dyDescent="0.25">
      <c r="A1201" s="1" t="str" cm="1">
        <f t="array" ref="A1201">_xlfn.IFS(AG1201&gt;=70,"70 and Older",AND(AG1201&gt;=60,AG1201&lt;70),"60-69",AND(AG1201&gt;=50,AG1201&lt;60),"50-59",AND(AG1201&gt;=40,AG1201&lt;50),"40-49",AND(AG1201&gt;=30,AG1201&lt;40),"30-39",AND(AG1201&gt;=20,AG1201&lt;30),"20-29")</f>
        <v>50-59</v>
      </c>
      <c r="B1201" s="1" t="str" cm="1">
        <f t="array" ref="B1201">_xlfn.IFS(AO1201=1,$AO$1,AP1201=1,$AP$1,AQ1201=1,$AQ$1,AR1201=1,$AR$1,AS1201=1,$AS$1)</f>
        <v>Graduation</v>
      </c>
      <c r="C1201" s="1" t="str" cm="1">
        <f t="array" ref="C1201">_xlfn.IFS(AJ1201=1,$AJ$1,AK1201=1,$AK$1,AL1201=1,$AL$1,AM1201=1,$AM$1,AN1201=1,$AN$1)</f>
        <v>Single</v>
      </c>
      <c r="D1201" s="1">
        <v>1</v>
      </c>
      <c r="E1201" s="1">
        <v>0</v>
      </c>
      <c r="F1201" s="1" t="str" cm="1">
        <f t="array" ref="F1201">_xlfn.IFS(AV1201&lt;43783,"1.Low Income",AND(AV1201&gt;=43783,AV1201&lt;=64856),"2.Mid Income",AV1201&gt;64856,"3.High Income")</f>
        <v>1.Low Income</v>
      </c>
      <c r="G1201" s="1" t="str" cm="1">
        <f t="array" ref="G1201">_xlfn.IFS(AU1201&lt;=30,"&lt;1 month",AND(AU1201&gt;30,AU1201&lt;=60),"1-2months",AU1201&gt;60,"2months +")</f>
        <v>1-2months</v>
      </c>
      <c r="H1201" s="1" t="str" cm="1">
        <f t="array" ref="H1201">_xlfn.IFS(AT1201&lt;5,"&lt;5times",AND(AT1201&gt;=5,AT1201&lt;=10),"05-10times",AND(AT1201&gt;=11,AT1201&lt;=15),"11-15times",AT1201&gt;=16,"16times or more")</f>
        <v>05-10times</v>
      </c>
      <c r="I1201" s="1" t="s">
        <v>99</v>
      </c>
      <c r="J1201" s="1" t="str">
        <f t="shared" si="37"/>
        <v>6-7 years</v>
      </c>
      <c r="K1201" s="2">
        <v>12</v>
      </c>
      <c r="L1201" s="2">
        <v>4</v>
      </c>
      <c r="M1201" s="2">
        <v>6</v>
      </c>
      <c r="N1201" s="2">
        <v>11</v>
      </c>
      <c r="O1201" s="2">
        <v>8</v>
      </c>
      <c r="P1201" s="2">
        <v>16</v>
      </c>
      <c r="Q1201" s="8">
        <v>0</v>
      </c>
      <c r="R1201" s="8">
        <v>0</v>
      </c>
      <c r="S1201" s="8">
        <v>0</v>
      </c>
      <c r="T1201" s="8">
        <v>0</v>
      </c>
      <c r="U1201" s="8">
        <v>0</v>
      </c>
      <c r="V1201" s="8">
        <v>0</v>
      </c>
      <c r="W1201" s="6">
        <v>2</v>
      </c>
      <c r="X1201" s="6">
        <v>2</v>
      </c>
      <c r="Y1201" s="6">
        <v>0</v>
      </c>
      <c r="Z1201" s="6">
        <v>3</v>
      </c>
      <c r="AB1201" s="1">
        <v>17</v>
      </c>
      <c r="AC1201" s="1">
        <v>6</v>
      </c>
      <c r="AD1201" s="1">
        <v>1</v>
      </c>
      <c r="AE1201" s="1">
        <v>3</v>
      </c>
      <c r="AF1201" s="1">
        <v>11</v>
      </c>
      <c r="AG1201" s="1">
        <v>50</v>
      </c>
      <c r="AH1201" s="1">
        <v>2446</v>
      </c>
      <c r="AI1201" s="11">
        <f t="shared" si="36"/>
        <v>6.7013698630136984</v>
      </c>
      <c r="AJ1201" s="1">
        <v>0</v>
      </c>
      <c r="AK1201" s="1">
        <v>0</v>
      </c>
      <c r="AL1201" s="1">
        <v>1</v>
      </c>
      <c r="AM1201" s="1">
        <v>0</v>
      </c>
      <c r="AN1201" s="1">
        <v>0</v>
      </c>
      <c r="AO1201" s="1">
        <v>0</v>
      </c>
      <c r="AP1201" s="1">
        <v>0</v>
      </c>
      <c r="AQ1201" s="1">
        <v>1</v>
      </c>
      <c r="AR1201" s="1">
        <v>0</v>
      </c>
      <c r="AS1201" s="1">
        <v>0</v>
      </c>
      <c r="AT1201" s="1">
        <v>8</v>
      </c>
      <c r="AU1201" s="1">
        <v>48</v>
      </c>
      <c r="AV1201" s="1">
        <v>26759</v>
      </c>
    </row>
    <row r="1202" spans="1:48" s="1" customFormat="1" x14ac:dyDescent="0.25">
      <c r="A1202" s="1" t="str" cm="1">
        <f t="array" ref="A1202">_xlfn.IFS(AG1202&gt;=70,"70 and Older",AND(AG1202&gt;=60,AG1202&lt;70),"60-69",AND(AG1202&gt;=50,AG1202&lt;60),"50-59",AND(AG1202&gt;=40,AG1202&lt;50),"40-49",AND(AG1202&gt;=30,AG1202&lt;40),"30-39",AND(AG1202&gt;=20,AG1202&lt;30),"20-29")</f>
        <v>50-59</v>
      </c>
      <c r="B1202" s="1" t="str" cm="1">
        <f t="array" ref="B1202">_xlfn.IFS(AO1202=1,$AO$1,AP1202=1,$AP$1,AQ1202=1,$AQ$1,AR1202=1,$AR$1,AS1202=1,$AS$1)</f>
        <v>Graduation</v>
      </c>
      <c r="C1202" s="1" t="str" cm="1">
        <f t="array" ref="C1202">_xlfn.IFS(AJ1202=1,$AJ$1,AK1202=1,$AK$1,AL1202=1,$AL$1,AM1202=1,$AM$1,AN1202=1,$AN$1)</f>
        <v>Married</v>
      </c>
      <c r="D1202" s="1">
        <v>1</v>
      </c>
      <c r="E1202" s="1">
        <v>0</v>
      </c>
      <c r="F1202" s="1" t="str" cm="1">
        <f t="array" ref="F1202">_xlfn.IFS(AV1202&lt;43783,"1.Low Income",AND(AV1202&gt;=43783,AV1202&lt;=64856),"2.Mid Income",AV1202&gt;64856,"3.High Income")</f>
        <v>1.Low Income</v>
      </c>
      <c r="G1202" s="1" t="str" cm="1">
        <f t="array" ref="G1202">_xlfn.IFS(AU1202&lt;=30,"&lt;1 month",AND(AU1202&gt;30,AU1202&lt;=60),"1-2months",AU1202&gt;60,"2months +")</f>
        <v>2months +</v>
      </c>
      <c r="H1202" s="1" t="str" cm="1">
        <f t="array" ref="H1202">_xlfn.IFS(AT1202&lt;5,"&lt;5times",AND(AT1202&gt;=5,AT1202&lt;=10),"05-10times",AND(AT1202&gt;=11,AT1202&lt;=15),"11-15times",AT1202&gt;=16,"16times or more")</f>
        <v>05-10times</v>
      </c>
      <c r="I1202" s="1" t="s">
        <v>99</v>
      </c>
      <c r="J1202" s="1" t="str">
        <f t="shared" si="37"/>
        <v>6-7 years</v>
      </c>
      <c r="K1202" s="2">
        <v>5</v>
      </c>
      <c r="L1202" s="2">
        <v>11</v>
      </c>
      <c r="M1202" s="2">
        <v>16</v>
      </c>
      <c r="N1202" s="2">
        <v>21</v>
      </c>
      <c r="O1202" s="2">
        <v>8</v>
      </c>
      <c r="P1202" s="2">
        <v>45</v>
      </c>
      <c r="Q1202" s="8">
        <v>0</v>
      </c>
      <c r="R1202" s="8">
        <v>0</v>
      </c>
      <c r="S1202" s="8">
        <v>0</v>
      </c>
      <c r="T1202" s="8">
        <v>0</v>
      </c>
      <c r="U1202" s="8">
        <v>0</v>
      </c>
      <c r="V1202" s="8">
        <v>0</v>
      </c>
      <c r="W1202" s="6">
        <v>2</v>
      </c>
      <c r="X1202" s="6">
        <v>2</v>
      </c>
      <c r="Y1202" s="6">
        <v>2</v>
      </c>
      <c r="Z1202" s="6">
        <v>2</v>
      </c>
      <c r="AB1202" s="1">
        <v>28</v>
      </c>
      <c r="AC1202" s="1">
        <v>19</v>
      </c>
      <c r="AD1202" s="1">
        <v>0</v>
      </c>
      <c r="AE1202" s="1">
        <v>3</v>
      </c>
      <c r="AF1202" s="1">
        <v>11</v>
      </c>
      <c r="AG1202" s="1">
        <v>51</v>
      </c>
      <c r="AH1202" s="1">
        <v>2446</v>
      </c>
      <c r="AI1202" s="11">
        <f t="shared" si="36"/>
        <v>6.7013698630136984</v>
      </c>
      <c r="AJ1202" s="1">
        <v>0</v>
      </c>
      <c r="AK1202" s="1">
        <v>1</v>
      </c>
      <c r="AL1202" s="1">
        <v>0</v>
      </c>
      <c r="AM1202" s="1">
        <v>0</v>
      </c>
      <c r="AN1202" s="1">
        <v>0</v>
      </c>
      <c r="AO1202" s="1">
        <v>0</v>
      </c>
      <c r="AP1202" s="1">
        <v>0</v>
      </c>
      <c r="AQ1202" s="1">
        <v>1</v>
      </c>
      <c r="AR1202" s="1">
        <v>0</v>
      </c>
      <c r="AS1202" s="1">
        <v>0</v>
      </c>
      <c r="AT1202" s="1">
        <v>9</v>
      </c>
      <c r="AU1202" s="1">
        <v>74</v>
      </c>
      <c r="AV1202" s="1">
        <v>25252</v>
      </c>
    </row>
    <row r="1203" spans="1:48" s="1" customFormat="1" x14ac:dyDescent="0.25">
      <c r="A1203" s="1" t="str" cm="1">
        <f t="array" ref="A1203">_xlfn.IFS(AG1203&gt;=70,"70 and Older",AND(AG1203&gt;=60,AG1203&lt;70),"60-69",AND(AG1203&gt;=50,AG1203&lt;60),"50-59",AND(AG1203&gt;=40,AG1203&lt;50),"40-49",AND(AG1203&gt;=30,AG1203&lt;40),"30-39",AND(AG1203&gt;=20,AG1203&lt;30),"20-29")</f>
        <v>60-69</v>
      </c>
      <c r="B1203" s="1" t="str" cm="1">
        <f t="array" ref="B1203">_xlfn.IFS(AO1203=1,$AO$1,AP1203=1,$AP$1,AQ1203=1,$AQ$1,AR1203=1,$AR$1,AS1203=1,$AS$1)</f>
        <v>Graduation</v>
      </c>
      <c r="C1203" s="1" t="str" cm="1">
        <f t="array" ref="C1203">_xlfn.IFS(AJ1203=1,$AJ$1,AK1203=1,$AK$1,AL1203=1,$AL$1,AM1203=1,$AM$1,AN1203=1,$AN$1)</f>
        <v>Together</v>
      </c>
      <c r="D1203" s="1">
        <v>1</v>
      </c>
      <c r="E1203" s="1">
        <v>1</v>
      </c>
      <c r="F1203" s="1" t="str" cm="1">
        <f t="array" ref="F1203">_xlfn.IFS(AV1203&lt;43783,"1.Low Income",AND(AV1203&gt;=43783,AV1203&lt;=64856),"2.Mid Income",AV1203&gt;64856,"3.High Income")</f>
        <v>2.Mid Income</v>
      </c>
      <c r="G1203" s="1" t="str" cm="1">
        <f t="array" ref="G1203">_xlfn.IFS(AU1203&lt;=30,"&lt;1 month",AND(AU1203&gt;30,AU1203&lt;=60),"1-2months",AU1203&gt;60,"2months +")</f>
        <v>&lt;1 month</v>
      </c>
      <c r="H1203" s="1" t="str" cm="1">
        <f t="array" ref="H1203">_xlfn.IFS(AT1203&lt;5,"&lt;5times",AND(AT1203&gt;=5,AT1203&lt;=10),"05-10times",AND(AT1203&gt;=11,AT1203&lt;=15),"11-15times",AT1203&gt;=16,"16times or more")</f>
        <v>05-10times</v>
      </c>
      <c r="I1203" s="1" t="s">
        <v>99</v>
      </c>
      <c r="J1203" s="1" t="str">
        <f t="shared" si="37"/>
        <v>6-7 years</v>
      </c>
      <c r="K1203" s="2">
        <v>112</v>
      </c>
      <c r="L1203" s="2">
        <v>6</v>
      </c>
      <c r="M1203" s="2">
        <v>92</v>
      </c>
      <c r="N1203" s="2">
        <v>3</v>
      </c>
      <c r="O1203" s="2">
        <v>9</v>
      </c>
      <c r="P1203" s="2">
        <v>38</v>
      </c>
      <c r="Q1203" s="8">
        <v>0</v>
      </c>
      <c r="R1203" s="8">
        <v>0</v>
      </c>
      <c r="S1203" s="8">
        <v>0</v>
      </c>
      <c r="T1203" s="8">
        <v>0</v>
      </c>
      <c r="U1203" s="8">
        <v>0</v>
      </c>
      <c r="V1203" s="8">
        <v>0</v>
      </c>
      <c r="W1203" s="6">
        <v>2</v>
      </c>
      <c r="X1203" s="6">
        <v>3</v>
      </c>
      <c r="Y1203" s="6">
        <v>2</v>
      </c>
      <c r="Z1203" s="6">
        <v>5</v>
      </c>
      <c r="AB1203" s="1">
        <v>453</v>
      </c>
      <c r="AC1203" s="1">
        <v>307</v>
      </c>
      <c r="AD1203" s="1">
        <v>0</v>
      </c>
      <c r="AE1203" s="1">
        <v>3</v>
      </c>
      <c r="AF1203" s="1">
        <v>11</v>
      </c>
      <c r="AG1203" s="1">
        <v>62</v>
      </c>
      <c r="AH1203" s="1">
        <v>2445</v>
      </c>
      <c r="AI1203" s="11">
        <f t="shared" si="36"/>
        <v>6.6986301369863011</v>
      </c>
      <c r="AJ1203" s="1">
        <v>0</v>
      </c>
      <c r="AK1203" s="1">
        <v>0</v>
      </c>
      <c r="AL1203" s="1">
        <v>0</v>
      </c>
      <c r="AM1203" s="1">
        <v>1</v>
      </c>
      <c r="AN1203" s="1">
        <v>0</v>
      </c>
      <c r="AO1203" s="1">
        <v>0</v>
      </c>
      <c r="AP1203" s="1">
        <v>0</v>
      </c>
      <c r="AQ1203" s="1">
        <v>1</v>
      </c>
      <c r="AR1203" s="1">
        <v>0</v>
      </c>
      <c r="AS1203" s="1">
        <v>0</v>
      </c>
      <c r="AT1203" s="1">
        <v>6</v>
      </c>
      <c r="AU1203" s="1">
        <v>16</v>
      </c>
      <c r="AV1203" s="1">
        <v>46098</v>
      </c>
    </row>
    <row r="1204" spans="1:48" s="1" customFormat="1" x14ac:dyDescent="0.25">
      <c r="A1204" s="1" t="str" cm="1">
        <f t="array" ref="A1204">_xlfn.IFS(AG1204&gt;=70,"70 and Older",AND(AG1204&gt;=60,AG1204&lt;70),"60-69",AND(AG1204&gt;=50,AG1204&lt;60),"50-59",AND(AG1204&gt;=40,AG1204&lt;50),"40-49",AND(AG1204&gt;=30,AG1204&lt;40),"30-39",AND(AG1204&gt;=20,AG1204&lt;30),"20-29")</f>
        <v>50-59</v>
      </c>
      <c r="B1204" s="1" t="str" cm="1">
        <f t="array" ref="B1204">_xlfn.IFS(AO1204=1,$AO$1,AP1204=1,$AP$1,AQ1204=1,$AQ$1,AR1204=1,$AR$1,AS1204=1,$AS$1)</f>
        <v>PhD</v>
      </c>
      <c r="C1204" s="1" t="str" cm="1">
        <f t="array" ref="C1204">_xlfn.IFS(AJ1204=1,$AJ$1,AK1204=1,$AK$1,AL1204=1,$AL$1,AM1204=1,$AM$1,AN1204=1,$AN$1)</f>
        <v>Together</v>
      </c>
      <c r="D1204" s="1">
        <v>1</v>
      </c>
      <c r="E1204" s="1">
        <v>1</v>
      </c>
      <c r="F1204" s="1" t="str" cm="1">
        <f t="array" ref="F1204">_xlfn.IFS(AV1204&lt;43783,"1.Low Income",AND(AV1204&gt;=43783,AV1204&lt;=64856),"2.Mid Income",AV1204&gt;64856,"3.High Income")</f>
        <v>2.Mid Income</v>
      </c>
      <c r="G1204" s="1" t="str" cm="1">
        <f t="array" ref="G1204">_xlfn.IFS(AU1204&lt;=30,"&lt;1 month",AND(AU1204&gt;30,AU1204&lt;=60),"1-2months",AU1204&gt;60,"2months +")</f>
        <v>&lt;1 month</v>
      </c>
      <c r="H1204" s="1" t="str" cm="1">
        <f t="array" ref="H1204">_xlfn.IFS(AT1204&lt;5,"&lt;5times",AND(AT1204&gt;=5,AT1204&lt;=10),"05-10times",AND(AT1204&gt;=11,AT1204&lt;=15),"11-15times",AT1204&gt;=16,"16times or more")</f>
        <v>05-10times</v>
      </c>
      <c r="I1204" s="1" t="s">
        <v>99</v>
      </c>
      <c r="J1204" s="1" t="str">
        <f t="shared" si="37"/>
        <v>6-7 years</v>
      </c>
      <c r="K1204" s="2">
        <v>24</v>
      </c>
      <c r="L1204" s="2">
        <v>2</v>
      </c>
      <c r="M1204" s="2">
        <v>20</v>
      </c>
      <c r="N1204" s="2">
        <v>2</v>
      </c>
      <c r="O1204" s="2">
        <v>2</v>
      </c>
      <c r="P1204" s="2">
        <v>10</v>
      </c>
      <c r="Q1204" s="8">
        <v>0</v>
      </c>
      <c r="R1204" s="8">
        <v>0</v>
      </c>
      <c r="S1204" s="8">
        <v>0</v>
      </c>
      <c r="T1204" s="8">
        <v>0</v>
      </c>
      <c r="U1204" s="8">
        <v>0</v>
      </c>
      <c r="V1204" s="8">
        <v>0</v>
      </c>
      <c r="W1204" s="6">
        <v>2</v>
      </c>
      <c r="X1204" s="6">
        <v>1</v>
      </c>
      <c r="Y1204" s="6">
        <v>0</v>
      </c>
      <c r="Z1204" s="6">
        <v>4</v>
      </c>
      <c r="AB1204" s="1">
        <v>67</v>
      </c>
      <c r="AC1204" s="1">
        <v>59</v>
      </c>
      <c r="AD1204" s="1">
        <v>0</v>
      </c>
      <c r="AE1204" s="1">
        <v>3</v>
      </c>
      <c r="AF1204" s="1">
        <v>11</v>
      </c>
      <c r="AG1204" s="1">
        <v>54</v>
      </c>
      <c r="AH1204" s="1">
        <v>2445</v>
      </c>
      <c r="AI1204" s="11">
        <f t="shared" si="36"/>
        <v>6.6986301369863011</v>
      </c>
      <c r="AJ1204" s="1">
        <v>0</v>
      </c>
      <c r="AK1204" s="1">
        <v>0</v>
      </c>
      <c r="AL1204" s="1">
        <v>0</v>
      </c>
      <c r="AM1204" s="1">
        <v>1</v>
      </c>
      <c r="AN1204" s="1">
        <v>0</v>
      </c>
      <c r="AO1204" s="1">
        <v>0</v>
      </c>
      <c r="AP1204" s="1">
        <v>0</v>
      </c>
      <c r="AQ1204" s="1">
        <v>0</v>
      </c>
      <c r="AR1204" s="1">
        <v>0</v>
      </c>
      <c r="AS1204" s="1">
        <v>1</v>
      </c>
      <c r="AT1204" s="1">
        <v>7</v>
      </c>
      <c r="AU1204" s="1">
        <v>17</v>
      </c>
      <c r="AV1204" s="1">
        <v>44989</v>
      </c>
    </row>
    <row r="1205" spans="1:48" s="1" customFormat="1" x14ac:dyDescent="0.25">
      <c r="A1205" s="1" t="str" cm="1">
        <f t="array" ref="A1205">_xlfn.IFS(AG1205&gt;=70,"70 and Older",AND(AG1205&gt;=60,AG1205&lt;70),"60-69",AND(AG1205&gt;=50,AG1205&lt;60),"50-59",AND(AG1205&gt;=40,AG1205&lt;50),"40-49",AND(AG1205&gt;=30,AG1205&lt;40),"30-39",AND(AG1205&gt;=20,AG1205&lt;30),"20-29")</f>
        <v>50-59</v>
      </c>
      <c r="B1205" s="1" t="str" cm="1">
        <f t="array" ref="B1205">_xlfn.IFS(AO1205=1,$AO$1,AP1205=1,$AP$1,AQ1205=1,$AQ$1,AR1205=1,$AR$1,AS1205=1,$AS$1)</f>
        <v>PhD</v>
      </c>
      <c r="C1205" s="1" t="str" cm="1">
        <f t="array" ref="C1205">_xlfn.IFS(AJ1205=1,$AJ$1,AK1205=1,$AK$1,AL1205=1,$AL$1,AM1205=1,$AM$1,AN1205=1,$AN$1)</f>
        <v>Together</v>
      </c>
      <c r="D1205" s="1">
        <v>1</v>
      </c>
      <c r="E1205" s="1">
        <v>0</v>
      </c>
      <c r="F1205" s="1" t="str" cm="1">
        <f t="array" ref="F1205">_xlfn.IFS(AV1205&lt;43783,"1.Low Income",AND(AV1205&gt;=43783,AV1205&lt;=64856),"2.Mid Income",AV1205&gt;64856,"3.High Income")</f>
        <v>1.Low Income</v>
      </c>
      <c r="G1205" s="1" t="str" cm="1">
        <f t="array" ref="G1205">_xlfn.IFS(AU1205&lt;=30,"&lt;1 month",AND(AU1205&gt;30,AU1205&lt;=60),"1-2months",AU1205&gt;60,"2months +")</f>
        <v>1-2months</v>
      </c>
      <c r="H1205" s="1" t="str" cm="1">
        <f t="array" ref="H1205">_xlfn.IFS(AT1205&lt;5,"&lt;5times",AND(AT1205&gt;=5,AT1205&lt;=10),"05-10times",AND(AT1205&gt;=11,AT1205&lt;=15),"11-15times",AT1205&gt;=16,"16times or more")</f>
        <v>05-10times</v>
      </c>
      <c r="I1205" s="1" t="s">
        <v>99</v>
      </c>
      <c r="J1205" s="1" t="str">
        <f t="shared" si="37"/>
        <v>6-7 years</v>
      </c>
      <c r="K1205" s="2">
        <v>293</v>
      </c>
      <c r="L1205" s="2">
        <v>0</v>
      </c>
      <c r="M1205" s="2">
        <v>124</v>
      </c>
      <c r="N1205" s="2">
        <v>179</v>
      </c>
      <c r="O1205" s="2">
        <v>97</v>
      </c>
      <c r="P1205" s="2">
        <v>52</v>
      </c>
      <c r="Q1205" s="8">
        <v>0</v>
      </c>
      <c r="R1205" s="8">
        <v>0</v>
      </c>
      <c r="S1205" s="8">
        <v>0</v>
      </c>
      <c r="T1205" s="8">
        <v>0</v>
      </c>
      <c r="U1205" s="8">
        <v>0</v>
      </c>
      <c r="V1205" s="8">
        <v>0</v>
      </c>
      <c r="W1205" s="6">
        <v>1</v>
      </c>
      <c r="X1205" s="6">
        <v>7</v>
      </c>
      <c r="Y1205" s="6">
        <v>2</v>
      </c>
      <c r="Z1205" s="6">
        <v>10</v>
      </c>
      <c r="AB1205" s="1">
        <v>763</v>
      </c>
      <c r="AC1205" s="1">
        <v>756</v>
      </c>
      <c r="AD1205" s="1">
        <v>0</v>
      </c>
      <c r="AE1205" s="1">
        <v>3</v>
      </c>
      <c r="AF1205" s="1">
        <v>11</v>
      </c>
      <c r="AG1205" s="1">
        <v>57</v>
      </c>
      <c r="AH1205" s="1">
        <v>2445</v>
      </c>
      <c r="AI1205" s="11">
        <f t="shared" si="36"/>
        <v>6.6986301369863011</v>
      </c>
      <c r="AJ1205" s="1">
        <v>0</v>
      </c>
      <c r="AK1205" s="1">
        <v>0</v>
      </c>
      <c r="AL1205" s="1">
        <v>0</v>
      </c>
      <c r="AM1205" s="1">
        <v>1</v>
      </c>
      <c r="AN1205" s="1">
        <v>0</v>
      </c>
      <c r="AO1205" s="1">
        <v>0</v>
      </c>
      <c r="AP1205" s="1">
        <v>0</v>
      </c>
      <c r="AQ1205" s="1">
        <v>0</v>
      </c>
      <c r="AR1205" s="1">
        <v>0</v>
      </c>
      <c r="AS1205" s="1">
        <v>1</v>
      </c>
      <c r="AT1205" s="1">
        <v>7</v>
      </c>
      <c r="AU1205" s="1">
        <v>56</v>
      </c>
      <c r="AV1205" s="1">
        <v>43140</v>
      </c>
    </row>
    <row r="1206" spans="1:48" s="1" customFormat="1" x14ac:dyDescent="0.25">
      <c r="A1206" s="1" t="str" cm="1">
        <f t="array" ref="A1206">_xlfn.IFS(AG1206&gt;=70,"70 and Older",AND(AG1206&gt;=60,AG1206&lt;70),"60-69",AND(AG1206&gt;=50,AG1206&lt;60),"50-59",AND(AG1206&gt;=40,AG1206&lt;50),"40-49",AND(AG1206&gt;=30,AG1206&lt;40),"30-39",AND(AG1206&gt;=20,AG1206&lt;30),"20-29")</f>
        <v>40-49</v>
      </c>
      <c r="B1206" s="1" t="str" cm="1">
        <f t="array" ref="B1206">_xlfn.IFS(AO1206=1,$AO$1,AP1206=1,$AP$1,AQ1206=1,$AQ$1,AR1206=1,$AR$1,AS1206=1,$AS$1)</f>
        <v>Master</v>
      </c>
      <c r="C1206" s="1" t="str" cm="1">
        <f t="array" ref="C1206">_xlfn.IFS(AJ1206=1,$AJ$1,AK1206=1,$AK$1,AL1206=1,$AL$1,AM1206=1,$AM$1,AN1206=1,$AN$1)</f>
        <v>Single</v>
      </c>
      <c r="D1206" s="1">
        <v>1</v>
      </c>
      <c r="E1206" s="1">
        <v>0</v>
      </c>
      <c r="F1206" s="1" t="str" cm="1">
        <f t="array" ref="F1206">_xlfn.IFS(AV1206&lt;43783,"1.Low Income",AND(AV1206&gt;=43783,AV1206&lt;=64856),"2.Mid Income",AV1206&gt;64856,"3.High Income")</f>
        <v>1.Low Income</v>
      </c>
      <c r="G1206" s="1" t="str" cm="1">
        <f t="array" ref="G1206">_xlfn.IFS(AU1206&lt;=30,"&lt;1 month",AND(AU1206&gt;30,AU1206&lt;=60),"1-2months",AU1206&gt;60,"2months +")</f>
        <v>&lt;1 month</v>
      </c>
      <c r="H1206" s="1" t="str" cm="1">
        <f t="array" ref="H1206">_xlfn.IFS(AT1206&lt;5,"&lt;5times",AND(AT1206&gt;=5,AT1206&lt;=10),"05-10times",AND(AT1206&gt;=11,AT1206&lt;=15),"11-15times",AT1206&gt;=16,"16times or more")</f>
        <v>05-10times</v>
      </c>
      <c r="I1206" s="1" t="s">
        <v>99</v>
      </c>
      <c r="J1206" s="1" t="str">
        <f t="shared" si="37"/>
        <v>6-7 years</v>
      </c>
      <c r="K1206" s="2">
        <v>32</v>
      </c>
      <c r="L1206" s="2">
        <v>1</v>
      </c>
      <c r="M1206" s="2">
        <v>64</v>
      </c>
      <c r="N1206" s="2">
        <v>16</v>
      </c>
      <c r="O1206" s="2">
        <v>12</v>
      </c>
      <c r="P1206" s="2">
        <v>85</v>
      </c>
      <c r="Q1206" s="8">
        <v>0</v>
      </c>
      <c r="R1206" s="8">
        <v>0</v>
      </c>
      <c r="S1206" s="8">
        <v>0</v>
      </c>
      <c r="T1206" s="8">
        <v>0</v>
      </c>
      <c r="U1206" s="8">
        <v>0</v>
      </c>
      <c r="V1206" s="8">
        <v>1</v>
      </c>
      <c r="W1206" s="6">
        <v>3</v>
      </c>
      <c r="X1206" s="6">
        <v>2</v>
      </c>
      <c r="Y1206" s="6">
        <v>2</v>
      </c>
      <c r="Z1206" s="6">
        <v>3</v>
      </c>
      <c r="AB1206" s="1">
        <v>51</v>
      </c>
      <c r="AC1206" s="1">
        <v>38</v>
      </c>
      <c r="AD1206" s="1">
        <v>0</v>
      </c>
      <c r="AE1206" s="1">
        <v>3</v>
      </c>
      <c r="AF1206" s="1">
        <v>11</v>
      </c>
      <c r="AG1206" s="1">
        <v>45</v>
      </c>
      <c r="AH1206" s="1">
        <v>2445</v>
      </c>
      <c r="AI1206" s="11">
        <f t="shared" si="36"/>
        <v>6.6986301369863011</v>
      </c>
      <c r="AJ1206" s="1">
        <v>0</v>
      </c>
      <c r="AK1206" s="1">
        <v>0</v>
      </c>
      <c r="AL1206" s="1">
        <v>1</v>
      </c>
      <c r="AM1206" s="1">
        <v>0</v>
      </c>
      <c r="AN1206" s="1">
        <v>0</v>
      </c>
      <c r="AO1206" s="1">
        <v>0</v>
      </c>
      <c r="AP1206" s="1">
        <v>0</v>
      </c>
      <c r="AQ1206" s="1">
        <v>0</v>
      </c>
      <c r="AR1206" s="1">
        <v>1</v>
      </c>
      <c r="AS1206" s="1">
        <v>0</v>
      </c>
      <c r="AT1206" s="1">
        <v>7</v>
      </c>
      <c r="AU1206" s="1">
        <v>1</v>
      </c>
      <c r="AV1206" s="1">
        <v>36408</v>
      </c>
    </row>
    <row r="1207" spans="1:48" s="1" customFormat="1" x14ac:dyDescent="0.25">
      <c r="A1207" s="1" t="str" cm="1">
        <f t="array" ref="A1207">_xlfn.IFS(AG1207&gt;=70,"70 and Older",AND(AG1207&gt;=60,AG1207&lt;70),"60-69",AND(AG1207&gt;=50,AG1207&lt;60),"50-59",AND(AG1207&gt;=40,AG1207&lt;50),"40-49",AND(AG1207&gt;=30,AG1207&lt;40),"30-39",AND(AG1207&gt;=20,AG1207&lt;30),"20-29")</f>
        <v>40-49</v>
      </c>
      <c r="B1207" s="1" t="str" cm="1">
        <f t="array" ref="B1207">_xlfn.IFS(AO1207=1,$AO$1,AP1207=1,$AP$1,AQ1207=1,$AQ$1,AR1207=1,$AR$1,AS1207=1,$AS$1)</f>
        <v>PhD</v>
      </c>
      <c r="C1207" s="1" t="str" cm="1">
        <f t="array" ref="C1207">_xlfn.IFS(AJ1207=1,$AJ$1,AK1207=1,$AK$1,AL1207=1,$AL$1,AM1207=1,$AM$1,AN1207=1,$AN$1)</f>
        <v>Married</v>
      </c>
      <c r="D1207" s="1">
        <v>1</v>
      </c>
      <c r="E1207" s="1">
        <v>0</v>
      </c>
      <c r="F1207" s="1" t="str" cm="1">
        <f t="array" ref="F1207">_xlfn.IFS(AV1207&lt;43783,"1.Low Income",AND(AV1207&gt;=43783,AV1207&lt;=64856),"2.Mid Income",AV1207&gt;64856,"3.High Income")</f>
        <v>1.Low Income</v>
      </c>
      <c r="G1207" s="1" t="str" cm="1">
        <f t="array" ref="G1207">_xlfn.IFS(AU1207&lt;=30,"&lt;1 month",AND(AU1207&gt;30,AU1207&lt;=60),"1-2months",AU1207&gt;60,"2months +")</f>
        <v>2months +</v>
      </c>
      <c r="H1207" s="1" t="str" cm="1">
        <f t="array" ref="H1207">_xlfn.IFS(AT1207&lt;5,"&lt;5times",AND(AT1207&gt;=5,AT1207&lt;=10),"05-10times",AND(AT1207&gt;=11,AT1207&lt;=15),"11-15times",AT1207&gt;=16,"16times or more")</f>
        <v>05-10times</v>
      </c>
      <c r="I1207" s="1" t="s">
        <v>99</v>
      </c>
      <c r="J1207" s="1" t="str">
        <f t="shared" si="37"/>
        <v>6-7 years</v>
      </c>
      <c r="K1207" s="2">
        <v>110</v>
      </c>
      <c r="L1207" s="2">
        <v>29</v>
      </c>
      <c r="M1207" s="2">
        <v>92</v>
      </c>
      <c r="N1207" s="2">
        <v>28</v>
      </c>
      <c r="O1207" s="2">
        <v>10</v>
      </c>
      <c r="P1207" s="2">
        <v>145</v>
      </c>
      <c r="Q1207" s="8">
        <v>0</v>
      </c>
      <c r="R1207" s="8">
        <v>0</v>
      </c>
      <c r="S1207" s="8">
        <v>1</v>
      </c>
      <c r="T1207" s="8">
        <v>0</v>
      </c>
      <c r="U1207" s="8">
        <v>0</v>
      </c>
      <c r="V1207" s="8">
        <v>0</v>
      </c>
      <c r="W1207" s="6">
        <v>1</v>
      </c>
      <c r="X1207" s="6">
        <v>6</v>
      </c>
      <c r="Y1207" s="6">
        <v>2</v>
      </c>
      <c r="Z1207" s="6">
        <v>3</v>
      </c>
      <c r="AB1207" s="1">
        <v>18</v>
      </c>
      <c r="AC1207" s="1">
        <v>17</v>
      </c>
      <c r="AD1207" s="1">
        <v>0</v>
      </c>
      <c r="AE1207" s="1">
        <v>3</v>
      </c>
      <c r="AF1207" s="1">
        <v>11</v>
      </c>
      <c r="AG1207" s="1">
        <v>48</v>
      </c>
      <c r="AH1207" s="1">
        <v>2445</v>
      </c>
      <c r="AI1207" s="11">
        <f t="shared" si="36"/>
        <v>6.6986301369863011</v>
      </c>
      <c r="AJ1207" s="1">
        <v>0</v>
      </c>
      <c r="AK1207" s="1">
        <v>1</v>
      </c>
      <c r="AL1207" s="1">
        <v>0</v>
      </c>
      <c r="AM1207" s="1">
        <v>0</v>
      </c>
      <c r="AN1207" s="1">
        <v>0</v>
      </c>
      <c r="AO1207" s="1">
        <v>0</v>
      </c>
      <c r="AP1207" s="1">
        <v>0</v>
      </c>
      <c r="AQ1207" s="1">
        <v>0</v>
      </c>
      <c r="AR1207" s="1">
        <v>0</v>
      </c>
      <c r="AS1207" s="1">
        <v>1</v>
      </c>
      <c r="AT1207" s="1">
        <v>8</v>
      </c>
      <c r="AU1207" s="1">
        <v>91</v>
      </c>
      <c r="AV1207" s="1">
        <v>28249</v>
      </c>
    </row>
    <row r="1208" spans="1:48" s="1" customFormat="1" x14ac:dyDescent="0.25">
      <c r="A1208" s="1" t="str" cm="1">
        <f t="array" ref="A1208">_xlfn.IFS(AG1208&gt;=70,"70 and Older",AND(AG1208&gt;=60,AG1208&lt;70),"60-69",AND(AG1208&gt;=50,AG1208&lt;60),"50-59",AND(AG1208&gt;=40,AG1208&lt;50),"40-49",AND(AG1208&gt;=30,AG1208&lt;40),"30-39",AND(AG1208&gt;=20,AG1208&lt;30),"20-29")</f>
        <v>60-69</v>
      </c>
      <c r="B1208" s="1" t="str" cm="1">
        <f t="array" ref="B1208">_xlfn.IFS(AO1208=1,$AO$1,AP1208=1,$AP$1,AQ1208=1,$AQ$1,AR1208=1,$AR$1,AS1208=1,$AS$1)</f>
        <v>Graduation</v>
      </c>
      <c r="C1208" s="1" t="str" cm="1">
        <f t="array" ref="C1208">_xlfn.IFS(AJ1208=1,$AJ$1,AK1208=1,$AK$1,AL1208=1,$AL$1,AM1208=1,$AM$1,AN1208=1,$AN$1)</f>
        <v>Together</v>
      </c>
      <c r="D1208" s="1">
        <v>0</v>
      </c>
      <c r="E1208" s="1">
        <v>0</v>
      </c>
      <c r="F1208" s="1" t="str" cm="1">
        <f t="array" ref="F1208">_xlfn.IFS(AV1208&lt;43783,"1.Low Income",AND(AV1208&gt;=43783,AV1208&lt;=64856),"2.Mid Income",AV1208&gt;64856,"3.High Income")</f>
        <v>2.Mid Income</v>
      </c>
      <c r="G1208" s="1" t="str" cm="1">
        <f t="array" ref="G1208">_xlfn.IFS(AU1208&lt;=30,"&lt;1 month",AND(AU1208&gt;30,AU1208&lt;=60),"1-2months",AU1208&gt;60,"2months +")</f>
        <v>1-2months</v>
      </c>
      <c r="H1208" s="1" t="str" cm="1">
        <f t="array" ref="H1208">_xlfn.IFS(AT1208&lt;5,"&lt;5times",AND(AT1208&gt;=5,AT1208&lt;=10),"05-10times",AND(AT1208&gt;=11,AT1208&lt;=15),"11-15times",AT1208&gt;=16,"16times or more")</f>
        <v>05-10times</v>
      </c>
      <c r="I1208" s="1" t="s">
        <v>99</v>
      </c>
      <c r="J1208" s="1" t="str">
        <f t="shared" si="37"/>
        <v>6-7 years</v>
      </c>
      <c r="K1208" s="2">
        <v>240</v>
      </c>
      <c r="L1208" s="2">
        <v>132</v>
      </c>
      <c r="M1208" s="2">
        <v>445</v>
      </c>
      <c r="N1208" s="2">
        <v>250</v>
      </c>
      <c r="O1208" s="2">
        <v>192</v>
      </c>
      <c r="P1208" s="2">
        <v>108</v>
      </c>
      <c r="Q1208" s="8">
        <v>0</v>
      </c>
      <c r="R1208" s="8">
        <v>0</v>
      </c>
      <c r="S1208" s="8">
        <v>0</v>
      </c>
      <c r="T1208" s="8">
        <v>0</v>
      </c>
      <c r="U1208" s="8">
        <v>0</v>
      </c>
      <c r="V1208" s="8">
        <v>0</v>
      </c>
      <c r="W1208" s="6">
        <v>1</v>
      </c>
      <c r="X1208" s="6">
        <v>3</v>
      </c>
      <c r="Y1208" s="6">
        <v>7</v>
      </c>
      <c r="Z1208" s="6">
        <v>8</v>
      </c>
      <c r="AB1208" s="1">
        <v>1644</v>
      </c>
      <c r="AC1208" s="1">
        <v>1611</v>
      </c>
      <c r="AD1208" s="1">
        <v>3</v>
      </c>
      <c r="AE1208" s="1">
        <v>3</v>
      </c>
      <c r="AF1208" s="1">
        <v>11</v>
      </c>
      <c r="AG1208" s="1">
        <v>67</v>
      </c>
      <c r="AH1208" s="1">
        <v>2444</v>
      </c>
      <c r="AI1208" s="11">
        <f t="shared" si="36"/>
        <v>6.6958904109589037</v>
      </c>
      <c r="AJ1208" s="1">
        <v>0</v>
      </c>
      <c r="AK1208" s="1">
        <v>0</v>
      </c>
      <c r="AL1208" s="1">
        <v>0</v>
      </c>
      <c r="AM1208" s="1">
        <v>1</v>
      </c>
      <c r="AN1208" s="1">
        <v>0</v>
      </c>
      <c r="AO1208" s="1">
        <v>0</v>
      </c>
      <c r="AP1208" s="1">
        <v>0</v>
      </c>
      <c r="AQ1208" s="1">
        <v>1</v>
      </c>
      <c r="AR1208" s="1">
        <v>0</v>
      </c>
      <c r="AS1208" s="1">
        <v>0</v>
      </c>
      <c r="AT1208" s="1">
        <v>6</v>
      </c>
      <c r="AU1208" s="1">
        <v>47</v>
      </c>
      <c r="AV1208" s="1">
        <v>54730</v>
      </c>
    </row>
    <row r="1209" spans="1:48" s="1" customFormat="1" x14ac:dyDescent="0.25">
      <c r="A1209" s="1" t="str" cm="1">
        <f t="array" ref="A1209">_xlfn.IFS(AG1209&gt;=70,"70 and Older",AND(AG1209&gt;=60,AG1209&lt;70),"60-69",AND(AG1209&gt;=50,AG1209&lt;60),"50-59",AND(AG1209&gt;=40,AG1209&lt;50),"40-49",AND(AG1209&gt;=30,AG1209&lt;40),"30-39",AND(AG1209&gt;=20,AG1209&lt;30),"20-29")</f>
        <v>40-49</v>
      </c>
      <c r="B1209" s="1" t="str" cm="1">
        <f t="array" ref="B1209">_xlfn.IFS(AO1209=1,$AO$1,AP1209=1,$AP$1,AQ1209=1,$AQ$1,AR1209=1,$AR$1,AS1209=1,$AS$1)</f>
        <v>Graduation</v>
      </c>
      <c r="C1209" s="1" t="str" cm="1">
        <f t="array" ref="C1209">_xlfn.IFS(AJ1209=1,$AJ$1,AK1209=1,$AK$1,AL1209=1,$AL$1,AM1209=1,$AM$1,AN1209=1,$AN$1)</f>
        <v>Divorced</v>
      </c>
      <c r="D1209" s="1">
        <v>0</v>
      </c>
      <c r="E1209" s="1">
        <v>0</v>
      </c>
      <c r="F1209" s="1" t="str" cm="1">
        <f t="array" ref="F1209">_xlfn.IFS(AV1209&lt;43783,"1.Low Income",AND(AV1209&gt;=43783,AV1209&lt;=64856),"2.Mid Income",AV1209&gt;64856,"3.High Income")</f>
        <v>2.Mid Income</v>
      </c>
      <c r="G1209" s="1" t="str" cm="1">
        <f t="array" ref="G1209">_xlfn.IFS(AU1209&lt;=30,"&lt;1 month",AND(AU1209&gt;30,AU1209&lt;=60),"1-2months",AU1209&gt;60,"2months +")</f>
        <v>&lt;1 month</v>
      </c>
      <c r="H1209" s="1" t="str" cm="1">
        <f t="array" ref="H1209">_xlfn.IFS(AT1209&lt;5,"&lt;5times",AND(AT1209&gt;=5,AT1209&lt;=10),"05-10times",AND(AT1209&gt;=11,AT1209&lt;=15),"11-15times",AT1209&gt;=16,"16times or more")</f>
        <v>05-10times</v>
      </c>
      <c r="I1209" s="1" t="s">
        <v>99</v>
      </c>
      <c r="J1209" s="1" t="str">
        <f t="shared" si="37"/>
        <v>6-7 years</v>
      </c>
      <c r="K1209" s="2">
        <v>368</v>
      </c>
      <c r="L1209" s="2">
        <v>32</v>
      </c>
      <c r="M1209" s="2">
        <v>639</v>
      </c>
      <c r="N1209" s="2">
        <v>13</v>
      </c>
      <c r="O1209" s="2">
        <v>43</v>
      </c>
      <c r="P1209" s="2">
        <v>10</v>
      </c>
      <c r="Q1209" s="8">
        <v>0</v>
      </c>
      <c r="R1209" s="8">
        <v>0</v>
      </c>
      <c r="S1209" s="8">
        <v>0</v>
      </c>
      <c r="T1209" s="8">
        <v>0</v>
      </c>
      <c r="U1209" s="8">
        <v>0</v>
      </c>
      <c r="V1209" s="8">
        <v>0</v>
      </c>
      <c r="W1209" s="6">
        <v>1</v>
      </c>
      <c r="X1209" s="6">
        <v>4</v>
      </c>
      <c r="Y1209" s="6">
        <v>7</v>
      </c>
      <c r="Z1209" s="6">
        <v>5</v>
      </c>
      <c r="AB1209" s="1">
        <v>700</v>
      </c>
      <c r="AC1209" s="1">
        <v>666</v>
      </c>
      <c r="AD1209" s="1">
        <v>0</v>
      </c>
      <c r="AE1209" s="1">
        <v>3</v>
      </c>
      <c r="AF1209" s="1">
        <v>11</v>
      </c>
      <c r="AG1209" s="1">
        <v>47</v>
      </c>
      <c r="AH1209" s="1">
        <v>2444</v>
      </c>
      <c r="AI1209" s="11">
        <f t="shared" si="36"/>
        <v>6.6958904109589037</v>
      </c>
      <c r="AJ1209" s="1">
        <v>1</v>
      </c>
      <c r="AK1209" s="1">
        <v>0</v>
      </c>
      <c r="AL1209" s="1">
        <v>0</v>
      </c>
      <c r="AM1209" s="1">
        <v>0</v>
      </c>
      <c r="AN1209" s="1">
        <v>0</v>
      </c>
      <c r="AO1209" s="1">
        <v>0</v>
      </c>
      <c r="AP1209" s="1">
        <v>0</v>
      </c>
      <c r="AQ1209" s="1">
        <v>1</v>
      </c>
      <c r="AR1209" s="1">
        <v>0</v>
      </c>
      <c r="AS1209" s="1">
        <v>0</v>
      </c>
      <c r="AT1209" s="1">
        <v>6</v>
      </c>
      <c r="AU1209" s="1">
        <v>6</v>
      </c>
      <c r="AV1209" s="1">
        <v>54549</v>
      </c>
    </row>
    <row r="1210" spans="1:48" s="1" customFormat="1" x14ac:dyDescent="0.25">
      <c r="A1210" s="1" t="str" cm="1">
        <f t="array" ref="A1210">_xlfn.IFS(AG1210&gt;=70,"70 and Older",AND(AG1210&gt;=60,AG1210&lt;70),"60-69",AND(AG1210&gt;=50,AG1210&lt;60),"50-59",AND(AG1210&gt;=40,AG1210&lt;50),"40-49",AND(AG1210&gt;=30,AG1210&lt;40),"30-39",AND(AG1210&gt;=20,AG1210&lt;30),"20-29")</f>
        <v>60-69</v>
      </c>
      <c r="B1210" s="1" t="str" cm="1">
        <f t="array" ref="B1210">_xlfn.IFS(AO1210=1,$AO$1,AP1210=1,$AP$1,AQ1210=1,$AQ$1,AR1210=1,$AR$1,AS1210=1,$AS$1)</f>
        <v>Graduation</v>
      </c>
      <c r="C1210" s="1" t="str" cm="1">
        <f t="array" ref="C1210">_xlfn.IFS(AJ1210=1,$AJ$1,AK1210=1,$AK$1,AL1210=1,$AL$1,AM1210=1,$AM$1,AN1210=1,$AN$1)</f>
        <v>Single</v>
      </c>
      <c r="D1210" s="1">
        <v>1</v>
      </c>
      <c r="E1210" s="1">
        <v>0</v>
      </c>
      <c r="F1210" s="1" t="str" cm="1">
        <f t="array" ref="F1210">_xlfn.IFS(AV1210&lt;43783,"1.Low Income",AND(AV1210&gt;=43783,AV1210&lt;=64856),"2.Mid Income",AV1210&gt;64856,"3.High Income")</f>
        <v>2.Mid Income</v>
      </c>
      <c r="G1210" s="1" t="str" cm="1">
        <f t="array" ref="G1210">_xlfn.IFS(AU1210&lt;=30,"&lt;1 month",AND(AU1210&gt;30,AU1210&lt;=60),"1-2months",AU1210&gt;60,"2months +")</f>
        <v>1-2months</v>
      </c>
      <c r="H1210" s="1" t="str" cm="1">
        <f t="array" ref="H1210">_xlfn.IFS(AT1210&lt;5,"&lt;5times",AND(AT1210&gt;=5,AT1210&lt;=10),"05-10times",AND(AT1210&gt;=11,AT1210&lt;=15),"11-15times",AT1210&gt;=16,"16times or more")</f>
        <v>05-10times</v>
      </c>
      <c r="I1210" s="1" t="s">
        <v>99</v>
      </c>
      <c r="J1210" s="1" t="str">
        <f t="shared" si="37"/>
        <v>6-7 years</v>
      </c>
      <c r="K1210" s="2">
        <v>656</v>
      </c>
      <c r="L1210" s="2">
        <v>80</v>
      </c>
      <c r="M1210" s="2">
        <v>455</v>
      </c>
      <c r="N1210" s="2">
        <v>52</v>
      </c>
      <c r="O1210" s="2">
        <v>107</v>
      </c>
      <c r="P1210" s="2">
        <v>93</v>
      </c>
      <c r="Q1210" s="8">
        <v>0</v>
      </c>
      <c r="R1210" s="8">
        <v>0</v>
      </c>
      <c r="S1210" s="8">
        <v>1</v>
      </c>
      <c r="T1210" s="8">
        <v>0</v>
      </c>
      <c r="U1210" s="8">
        <v>1</v>
      </c>
      <c r="V1210" s="8">
        <v>0</v>
      </c>
      <c r="W1210" s="6">
        <v>2</v>
      </c>
      <c r="X1210" s="6">
        <v>8</v>
      </c>
      <c r="Y1210" s="6">
        <v>4</v>
      </c>
      <c r="Z1210" s="6">
        <v>8</v>
      </c>
      <c r="AB1210" s="1">
        <v>1097</v>
      </c>
      <c r="AC1210" s="1">
        <v>1043</v>
      </c>
      <c r="AD1210" s="1">
        <v>0</v>
      </c>
      <c r="AE1210" s="1">
        <v>3</v>
      </c>
      <c r="AF1210" s="1">
        <v>11</v>
      </c>
      <c r="AG1210" s="1">
        <v>65</v>
      </c>
      <c r="AH1210" s="1">
        <v>2444</v>
      </c>
      <c r="AI1210" s="11">
        <f t="shared" si="36"/>
        <v>6.6958904109589037</v>
      </c>
      <c r="AJ1210" s="1">
        <v>0</v>
      </c>
      <c r="AK1210" s="1">
        <v>0</v>
      </c>
      <c r="AL1210" s="1">
        <v>1</v>
      </c>
      <c r="AM1210" s="1">
        <v>0</v>
      </c>
      <c r="AN1210" s="1">
        <v>0</v>
      </c>
      <c r="AO1210" s="1">
        <v>0</v>
      </c>
      <c r="AP1210" s="1">
        <v>0</v>
      </c>
      <c r="AQ1210" s="1">
        <v>1</v>
      </c>
      <c r="AR1210" s="1">
        <v>0</v>
      </c>
      <c r="AS1210" s="1">
        <v>0</v>
      </c>
      <c r="AT1210" s="1">
        <v>6</v>
      </c>
      <c r="AU1210" s="1">
        <v>40</v>
      </c>
      <c r="AV1210" s="1">
        <v>46463</v>
      </c>
    </row>
    <row r="1211" spans="1:48" s="1" customFormat="1" x14ac:dyDescent="0.25">
      <c r="A1211" s="1" t="str" cm="1">
        <f t="array" ref="A1211">_xlfn.IFS(AG1211&gt;=70,"70 and Older",AND(AG1211&gt;=60,AG1211&lt;70),"60-69",AND(AG1211&gt;=50,AG1211&lt;60),"50-59",AND(AG1211&gt;=40,AG1211&lt;50),"40-49",AND(AG1211&gt;=30,AG1211&lt;40),"30-39",AND(AG1211&gt;=20,AG1211&lt;30),"20-29")</f>
        <v>60-69</v>
      </c>
      <c r="B1211" s="1" t="str" cm="1">
        <f t="array" ref="B1211">_xlfn.IFS(AO1211=1,$AO$1,AP1211=1,$AP$1,AQ1211=1,$AQ$1,AR1211=1,$AR$1,AS1211=1,$AS$1)</f>
        <v>PhD</v>
      </c>
      <c r="C1211" s="1" t="str" cm="1">
        <f t="array" ref="C1211">_xlfn.IFS(AJ1211=1,$AJ$1,AK1211=1,$AK$1,AL1211=1,$AL$1,AM1211=1,$AM$1,AN1211=1,$AN$1)</f>
        <v>Divorced</v>
      </c>
      <c r="D1211" s="1">
        <v>0</v>
      </c>
      <c r="E1211" s="1">
        <v>1</v>
      </c>
      <c r="F1211" s="1" t="str" cm="1">
        <f t="array" ref="F1211">_xlfn.IFS(AV1211&lt;43783,"1.Low Income",AND(AV1211&gt;=43783,AV1211&lt;=64856),"2.Mid Income",AV1211&gt;64856,"3.High Income")</f>
        <v>1.Low Income</v>
      </c>
      <c r="G1211" s="1" t="str" cm="1">
        <f t="array" ref="G1211">_xlfn.IFS(AU1211&lt;=30,"&lt;1 month",AND(AU1211&gt;30,AU1211&lt;=60),"1-2months",AU1211&gt;60,"2months +")</f>
        <v>&lt;1 month</v>
      </c>
      <c r="H1211" s="1" t="str" cm="1">
        <f t="array" ref="H1211">_xlfn.IFS(AT1211&lt;5,"&lt;5times",AND(AT1211&gt;=5,AT1211&lt;=10),"05-10times",AND(AT1211&gt;=11,AT1211&lt;=15),"11-15times",AT1211&gt;=16,"16times or more")</f>
        <v>05-10times</v>
      </c>
      <c r="I1211" s="1" t="s">
        <v>99</v>
      </c>
      <c r="J1211" s="1" t="str">
        <f t="shared" si="37"/>
        <v>6-7 years</v>
      </c>
      <c r="K1211" s="2">
        <v>465</v>
      </c>
      <c r="L1211" s="2">
        <v>71</v>
      </c>
      <c r="M1211" s="2">
        <v>250</v>
      </c>
      <c r="N1211" s="2">
        <v>93</v>
      </c>
      <c r="O1211" s="2">
        <v>35</v>
      </c>
      <c r="P1211" s="2">
        <v>62</v>
      </c>
      <c r="Q1211" s="8">
        <v>0</v>
      </c>
      <c r="R1211" s="8">
        <v>0</v>
      </c>
      <c r="S1211" s="8">
        <v>0</v>
      </c>
      <c r="T1211" s="8">
        <v>0</v>
      </c>
      <c r="U1211" s="8">
        <v>0</v>
      </c>
      <c r="V1211" s="8">
        <v>0</v>
      </c>
      <c r="W1211" s="6">
        <v>3</v>
      </c>
      <c r="X1211" s="6">
        <v>9</v>
      </c>
      <c r="Y1211" s="6">
        <v>2</v>
      </c>
      <c r="Z1211" s="6">
        <v>12</v>
      </c>
      <c r="AB1211" s="1">
        <v>263</v>
      </c>
      <c r="AC1211" s="1">
        <v>243</v>
      </c>
      <c r="AD1211" s="1">
        <v>0</v>
      </c>
      <c r="AE1211" s="1">
        <v>3</v>
      </c>
      <c r="AF1211" s="1">
        <v>11</v>
      </c>
      <c r="AG1211" s="1">
        <v>61</v>
      </c>
      <c r="AH1211" s="1">
        <v>2444</v>
      </c>
      <c r="AI1211" s="11">
        <f t="shared" si="36"/>
        <v>6.6958904109589037</v>
      </c>
      <c r="AJ1211" s="1">
        <v>1</v>
      </c>
      <c r="AK1211" s="1">
        <v>0</v>
      </c>
      <c r="AL1211" s="1">
        <v>0</v>
      </c>
      <c r="AM1211" s="1">
        <v>0</v>
      </c>
      <c r="AN1211" s="1">
        <v>0</v>
      </c>
      <c r="AO1211" s="1">
        <v>0</v>
      </c>
      <c r="AP1211" s="1">
        <v>0</v>
      </c>
      <c r="AQ1211" s="1">
        <v>0</v>
      </c>
      <c r="AR1211" s="1">
        <v>0</v>
      </c>
      <c r="AS1211" s="1">
        <v>1</v>
      </c>
      <c r="AT1211" s="1">
        <v>7</v>
      </c>
      <c r="AU1211" s="1">
        <v>10</v>
      </c>
      <c r="AV1211" s="1">
        <v>39722</v>
      </c>
    </row>
    <row r="1212" spans="1:48" s="1" customFormat="1" x14ac:dyDescent="0.25">
      <c r="A1212" s="1" t="str" cm="1">
        <f t="array" ref="A1212">_xlfn.IFS(AG1212&gt;=70,"70 and Older",AND(AG1212&gt;=60,AG1212&lt;70),"60-69",AND(AG1212&gt;=50,AG1212&lt;60),"50-59",AND(AG1212&gt;=40,AG1212&lt;50),"40-49",AND(AG1212&gt;=30,AG1212&lt;40),"30-39",AND(AG1212&gt;=20,AG1212&lt;30),"20-29")</f>
        <v>40-49</v>
      </c>
      <c r="B1212" s="1" t="str" cm="1">
        <f t="array" ref="B1212">_xlfn.IFS(AO1212=1,$AO$1,AP1212=1,$AP$1,AQ1212=1,$AQ$1,AR1212=1,$AR$1,AS1212=1,$AS$1)</f>
        <v>Graduation</v>
      </c>
      <c r="C1212" s="1" t="str" cm="1">
        <f t="array" ref="C1212">_xlfn.IFS(AJ1212=1,$AJ$1,AK1212=1,$AK$1,AL1212=1,$AL$1,AM1212=1,$AM$1,AN1212=1,$AN$1)</f>
        <v>Married</v>
      </c>
      <c r="D1212" s="1">
        <v>1</v>
      </c>
      <c r="E1212" s="1">
        <v>1</v>
      </c>
      <c r="F1212" s="1" t="str" cm="1">
        <f t="array" ref="F1212">_xlfn.IFS(AV1212&lt;43783,"1.Low Income",AND(AV1212&gt;=43783,AV1212&lt;=64856),"2.Mid Income",AV1212&gt;64856,"3.High Income")</f>
        <v>1.Low Income</v>
      </c>
      <c r="G1212" s="1" t="str" cm="1">
        <f t="array" ref="G1212">_xlfn.IFS(AU1212&lt;=30,"&lt;1 month",AND(AU1212&gt;30,AU1212&lt;=60),"1-2months",AU1212&gt;60,"2months +")</f>
        <v>&lt;1 month</v>
      </c>
      <c r="H1212" s="1" t="str" cm="1">
        <f t="array" ref="H1212">_xlfn.IFS(AT1212&lt;5,"&lt;5times",AND(AT1212&gt;=5,AT1212&lt;=10),"05-10times",AND(AT1212&gt;=11,AT1212&lt;=15),"11-15times",AT1212&gt;=16,"16times or more")</f>
        <v>05-10times</v>
      </c>
      <c r="I1212" s="1" t="s">
        <v>99</v>
      </c>
      <c r="J1212" s="1" t="str">
        <f t="shared" si="37"/>
        <v>6-7 years</v>
      </c>
      <c r="K1212" s="2">
        <v>206</v>
      </c>
      <c r="L1212" s="2">
        <v>10</v>
      </c>
      <c r="M1212" s="2">
        <v>67</v>
      </c>
      <c r="N1212" s="2">
        <v>30</v>
      </c>
      <c r="O1212" s="2">
        <v>27</v>
      </c>
      <c r="P1212" s="2">
        <v>71</v>
      </c>
      <c r="Q1212" s="8">
        <v>0</v>
      </c>
      <c r="R1212" s="8">
        <v>0</v>
      </c>
      <c r="S1212" s="8">
        <v>0</v>
      </c>
      <c r="T1212" s="8">
        <v>0</v>
      </c>
      <c r="U1212" s="8">
        <v>0</v>
      </c>
      <c r="V1212" s="8">
        <v>0</v>
      </c>
      <c r="W1212" s="6">
        <v>6</v>
      </c>
      <c r="X1212" s="6">
        <v>4</v>
      </c>
      <c r="Y1212" s="6">
        <v>1</v>
      </c>
      <c r="Z1212" s="6">
        <v>8</v>
      </c>
      <c r="AB1212" s="1">
        <v>270</v>
      </c>
      <c r="AC1212" s="1">
        <v>229</v>
      </c>
      <c r="AD1212" s="1">
        <v>0</v>
      </c>
      <c r="AE1212" s="1">
        <v>3</v>
      </c>
      <c r="AF1212" s="1">
        <v>11</v>
      </c>
      <c r="AG1212" s="1">
        <v>45</v>
      </c>
      <c r="AH1212" s="1">
        <v>2444</v>
      </c>
      <c r="AI1212" s="11">
        <f t="shared" si="36"/>
        <v>6.6958904109589037</v>
      </c>
      <c r="AJ1212" s="1">
        <v>0</v>
      </c>
      <c r="AK1212" s="1">
        <v>1</v>
      </c>
      <c r="AL1212" s="1">
        <v>0</v>
      </c>
      <c r="AM1212" s="1">
        <v>0</v>
      </c>
      <c r="AN1212" s="1">
        <v>0</v>
      </c>
      <c r="AO1212" s="1">
        <v>0</v>
      </c>
      <c r="AP1212" s="1">
        <v>0</v>
      </c>
      <c r="AQ1212" s="1">
        <v>1</v>
      </c>
      <c r="AR1212" s="1">
        <v>0</v>
      </c>
      <c r="AS1212" s="1">
        <v>0</v>
      </c>
      <c r="AT1212" s="1">
        <v>7</v>
      </c>
      <c r="AU1212" s="1">
        <v>19</v>
      </c>
      <c r="AV1212" s="1">
        <v>38236</v>
      </c>
    </row>
    <row r="1213" spans="1:48" s="1" customFormat="1" x14ac:dyDescent="0.25">
      <c r="A1213" s="1" t="str" cm="1">
        <f t="array" ref="A1213">_xlfn.IFS(AG1213&gt;=70,"70 and Older",AND(AG1213&gt;=60,AG1213&lt;70),"60-69",AND(AG1213&gt;=50,AG1213&lt;60),"50-59",AND(AG1213&gt;=40,AG1213&lt;50),"40-49",AND(AG1213&gt;=30,AG1213&lt;40),"30-39",AND(AG1213&gt;=20,AG1213&lt;30),"20-29")</f>
        <v>50-59</v>
      </c>
      <c r="B1213" s="1" t="str" cm="1">
        <f t="array" ref="B1213">_xlfn.IFS(AO1213=1,$AO$1,AP1213=1,$AP$1,AQ1213=1,$AQ$1,AR1213=1,$AR$1,AS1213=1,$AS$1)</f>
        <v>Graduation</v>
      </c>
      <c r="C1213" s="1" t="str" cm="1">
        <f t="array" ref="C1213">_xlfn.IFS(AJ1213=1,$AJ$1,AK1213=1,$AK$1,AL1213=1,$AL$1,AM1213=1,$AM$1,AN1213=1,$AN$1)</f>
        <v>Single</v>
      </c>
      <c r="D1213" s="1">
        <v>0</v>
      </c>
      <c r="E1213" s="1">
        <v>0</v>
      </c>
      <c r="F1213" s="1" t="str" cm="1">
        <f t="array" ref="F1213">_xlfn.IFS(AV1213&lt;43783,"1.Low Income",AND(AV1213&gt;=43783,AV1213&lt;=64856),"2.Mid Income",AV1213&gt;64856,"3.High Income")</f>
        <v>2.Mid Income</v>
      </c>
      <c r="G1213" s="1" t="str" cm="1">
        <f t="array" ref="G1213">_xlfn.IFS(AU1213&lt;=30,"&lt;1 month",AND(AU1213&gt;30,AU1213&lt;=60),"1-2months",AU1213&gt;60,"2months +")</f>
        <v>2months +</v>
      </c>
      <c r="H1213" s="1" t="str" cm="1">
        <f t="array" ref="H1213">_xlfn.IFS(AT1213&lt;5,"&lt;5times",AND(AT1213&gt;=5,AT1213&lt;=10),"05-10times",AND(AT1213&gt;=11,AT1213&lt;=15),"11-15times",AT1213&gt;=16,"16times or more")</f>
        <v>05-10times</v>
      </c>
      <c r="I1213" s="1" t="s">
        <v>99</v>
      </c>
      <c r="J1213" s="1" t="str">
        <f t="shared" si="37"/>
        <v>6-7 years</v>
      </c>
      <c r="K1213" s="2">
        <v>737</v>
      </c>
      <c r="L1213" s="2">
        <v>21</v>
      </c>
      <c r="M1213" s="2">
        <v>106</v>
      </c>
      <c r="N1213" s="2">
        <v>55</v>
      </c>
      <c r="O1213" s="2">
        <v>63</v>
      </c>
      <c r="P1213" s="2">
        <v>210</v>
      </c>
      <c r="Q1213" s="8">
        <v>1</v>
      </c>
      <c r="R1213" s="8">
        <v>0</v>
      </c>
      <c r="S1213" s="8">
        <v>0</v>
      </c>
      <c r="T1213" s="8">
        <v>0</v>
      </c>
      <c r="U1213" s="8">
        <v>0</v>
      </c>
      <c r="V1213" s="8">
        <v>0</v>
      </c>
      <c r="W1213" s="6">
        <v>0</v>
      </c>
      <c r="X1213" s="6">
        <v>6</v>
      </c>
      <c r="Y1213" s="6">
        <v>7</v>
      </c>
      <c r="Z1213" s="6">
        <v>9</v>
      </c>
      <c r="AB1213" s="1">
        <v>1114</v>
      </c>
      <c r="AC1213" s="1">
        <v>1060</v>
      </c>
      <c r="AD1213" s="1">
        <v>0</v>
      </c>
      <c r="AE1213" s="1">
        <v>3</v>
      </c>
      <c r="AF1213" s="1">
        <v>11</v>
      </c>
      <c r="AG1213" s="1">
        <v>51</v>
      </c>
      <c r="AH1213" s="1">
        <v>2443</v>
      </c>
      <c r="AI1213" s="11">
        <f t="shared" si="36"/>
        <v>6.6931506849315072</v>
      </c>
      <c r="AJ1213" s="1">
        <v>0</v>
      </c>
      <c r="AK1213" s="1">
        <v>0</v>
      </c>
      <c r="AL1213" s="1">
        <v>1</v>
      </c>
      <c r="AM1213" s="1">
        <v>0</v>
      </c>
      <c r="AN1213" s="1">
        <v>0</v>
      </c>
      <c r="AO1213" s="1">
        <v>0</v>
      </c>
      <c r="AP1213" s="1">
        <v>0</v>
      </c>
      <c r="AQ1213" s="1">
        <v>1</v>
      </c>
      <c r="AR1213" s="1">
        <v>0</v>
      </c>
      <c r="AS1213" s="1">
        <v>0</v>
      </c>
      <c r="AT1213" s="1">
        <v>6</v>
      </c>
      <c r="AU1213" s="1">
        <v>80</v>
      </c>
      <c r="AV1213" s="1">
        <v>49090</v>
      </c>
    </row>
    <row r="1214" spans="1:48" s="1" customFormat="1" x14ac:dyDescent="0.25">
      <c r="A1214" s="1" t="str" cm="1">
        <f t="array" ref="A1214">_xlfn.IFS(AG1214&gt;=70,"70 and Older",AND(AG1214&gt;=60,AG1214&lt;70),"60-69",AND(AG1214&gt;=50,AG1214&lt;60),"50-59",AND(AG1214&gt;=40,AG1214&lt;50),"40-49",AND(AG1214&gt;=30,AG1214&lt;40),"30-39",AND(AG1214&gt;=20,AG1214&lt;30),"20-29")</f>
        <v>50-59</v>
      </c>
      <c r="B1214" s="1" t="str" cm="1">
        <f t="array" ref="B1214">_xlfn.IFS(AO1214=1,$AO$1,AP1214=1,$AP$1,AQ1214=1,$AQ$1,AR1214=1,$AR$1,AS1214=1,$AS$1)</f>
        <v>Graduation</v>
      </c>
      <c r="C1214" s="1" t="str" cm="1">
        <f t="array" ref="C1214">_xlfn.IFS(AJ1214=1,$AJ$1,AK1214=1,$AK$1,AL1214=1,$AL$1,AM1214=1,$AM$1,AN1214=1,$AN$1)</f>
        <v>Married</v>
      </c>
      <c r="D1214" s="1">
        <v>0</v>
      </c>
      <c r="E1214" s="1">
        <v>1</v>
      </c>
      <c r="F1214" s="1" t="str" cm="1">
        <f t="array" ref="F1214">_xlfn.IFS(AV1214&lt;43783,"1.Low Income",AND(AV1214&gt;=43783,AV1214&lt;=64856),"2.Mid Income",AV1214&gt;64856,"3.High Income")</f>
        <v>2.Mid Income</v>
      </c>
      <c r="G1214" s="1" t="str" cm="1">
        <f t="array" ref="G1214">_xlfn.IFS(AU1214&lt;=30,"&lt;1 month",AND(AU1214&gt;30,AU1214&lt;=60),"1-2months",AU1214&gt;60,"2months +")</f>
        <v>&lt;1 month</v>
      </c>
      <c r="H1214" s="1" t="str" cm="1">
        <f t="array" ref="H1214">_xlfn.IFS(AT1214&lt;5,"&lt;5times",AND(AT1214&gt;=5,AT1214&lt;=10),"05-10times",AND(AT1214&gt;=11,AT1214&lt;=15),"11-15times",AT1214&gt;=16,"16times or more")</f>
        <v>05-10times</v>
      </c>
      <c r="I1214" s="1" t="s">
        <v>99</v>
      </c>
      <c r="J1214" s="1" t="str">
        <f t="shared" si="37"/>
        <v>6-7 years</v>
      </c>
      <c r="K1214" s="2">
        <v>553</v>
      </c>
      <c r="L1214" s="2">
        <v>25</v>
      </c>
      <c r="M1214" s="2">
        <v>142</v>
      </c>
      <c r="N1214" s="2">
        <v>65</v>
      </c>
      <c r="O1214" s="2">
        <v>67</v>
      </c>
      <c r="P1214" s="2">
        <v>8</v>
      </c>
      <c r="Q1214" s="8">
        <v>0</v>
      </c>
      <c r="R1214" s="8">
        <v>0</v>
      </c>
      <c r="S1214" s="8">
        <v>0</v>
      </c>
      <c r="T1214" s="8">
        <v>0</v>
      </c>
      <c r="U1214" s="8">
        <v>0</v>
      </c>
      <c r="V1214" s="8">
        <v>0</v>
      </c>
      <c r="W1214" s="6">
        <v>3</v>
      </c>
      <c r="X1214" s="6">
        <v>6</v>
      </c>
      <c r="Y1214" s="6">
        <v>3</v>
      </c>
      <c r="Z1214" s="6">
        <v>13</v>
      </c>
      <c r="AB1214" s="1">
        <v>1232</v>
      </c>
      <c r="AC1214" s="1">
        <v>1064</v>
      </c>
      <c r="AD1214" s="1">
        <v>2</v>
      </c>
      <c r="AE1214" s="1">
        <v>3</v>
      </c>
      <c r="AF1214" s="1">
        <v>11</v>
      </c>
      <c r="AG1214" s="1">
        <v>58</v>
      </c>
      <c r="AH1214" s="1">
        <v>2443</v>
      </c>
      <c r="AI1214" s="11">
        <f t="shared" si="36"/>
        <v>6.6931506849315072</v>
      </c>
      <c r="AJ1214" s="1">
        <v>0</v>
      </c>
      <c r="AK1214" s="1">
        <v>1</v>
      </c>
      <c r="AL1214" s="1">
        <v>0</v>
      </c>
      <c r="AM1214" s="1">
        <v>0</v>
      </c>
      <c r="AN1214" s="1">
        <v>0</v>
      </c>
      <c r="AO1214" s="1">
        <v>0</v>
      </c>
      <c r="AP1214" s="1">
        <v>0</v>
      </c>
      <c r="AQ1214" s="1">
        <v>1</v>
      </c>
      <c r="AR1214" s="1">
        <v>0</v>
      </c>
      <c r="AS1214" s="1">
        <v>0</v>
      </c>
      <c r="AT1214" s="1">
        <v>6</v>
      </c>
      <c r="AU1214" s="1">
        <v>10</v>
      </c>
      <c r="AV1214" s="1">
        <v>46374</v>
      </c>
    </row>
    <row r="1215" spans="1:48" s="1" customFormat="1" x14ac:dyDescent="0.25">
      <c r="A1215" s="1" t="str" cm="1">
        <f t="array" ref="A1215">_xlfn.IFS(AG1215&gt;=70,"70 and Older",AND(AG1215&gt;=60,AG1215&lt;70),"60-69",AND(AG1215&gt;=50,AG1215&lt;60),"50-59",AND(AG1215&gt;=40,AG1215&lt;50),"40-49",AND(AG1215&gt;=30,AG1215&lt;40),"30-39",AND(AG1215&gt;=20,AG1215&lt;30),"20-29")</f>
        <v>40-49</v>
      </c>
      <c r="B1215" s="1" t="str" cm="1">
        <f t="array" ref="B1215">_xlfn.IFS(AO1215=1,$AO$1,AP1215=1,$AP$1,AQ1215=1,$AQ$1,AR1215=1,$AR$1,AS1215=1,$AS$1)</f>
        <v>Master</v>
      </c>
      <c r="C1215" s="1" t="str" cm="1">
        <f t="array" ref="C1215">_xlfn.IFS(AJ1215=1,$AJ$1,AK1215=1,$AK$1,AL1215=1,$AL$1,AM1215=1,$AM$1,AN1215=1,$AN$1)</f>
        <v>Single</v>
      </c>
      <c r="D1215" s="1">
        <v>0</v>
      </c>
      <c r="E1215" s="1">
        <v>1</v>
      </c>
      <c r="F1215" s="1" t="str" cm="1">
        <f t="array" ref="F1215">_xlfn.IFS(AV1215&lt;43783,"1.Low Income",AND(AV1215&gt;=43783,AV1215&lt;=64856),"2.Mid Income",AV1215&gt;64856,"3.High Income")</f>
        <v>1.Low Income</v>
      </c>
      <c r="G1215" s="1" t="str" cm="1">
        <f t="array" ref="G1215">_xlfn.IFS(AU1215&lt;=30,"&lt;1 month",AND(AU1215&gt;30,AU1215&lt;=60),"1-2months",AU1215&gt;60,"2months +")</f>
        <v>2months +</v>
      </c>
      <c r="H1215" s="1" t="str" cm="1">
        <f t="array" ref="H1215">_xlfn.IFS(AT1215&lt;5,"&lt;5times",AND(AT1215&gt;=5,AT1215&lt;=10),"05-10times",AND(AT1215&gt;=11,AT1215&lt;=15),"11-15times",AT1215&gt;=16,"16times or more")</f>
        <v>05-10times</v>
      </c>
      <c r="I1215" s="1" t="s">
        <v>99</v>
      </c>
      <c r="J1215" s="1" t="str">
        <f t="shared" si="37"/>
        <v>6-7 years</v>
      </c>
      <c r="K1215" s="2">
        <v>262</v>
      </c>
      <c r="L1215" s="2">
        <v>6</v>
      </c>
      <c r="M1215" s="2">
        <v>61</v>
      </c>
      <c r="N1215" s="2">
        <v>0</v>
      </c>
      <c r="O1215" s="2">
        <v>10</v>
      </c>
      <c r="P1215" s="2">
        <v>102</v>
      </c>
      <c r="Q1215" s="8">
        <v>0</v>
      </c>
      <c r="R1215" s="8">
        <v>0</v>
      </c>
      <c r="S1215" s="8">
        <v>0</v>
      </c>
      <c r="T1215" s="8">
        <v>0</v>
      </c>
      <c r="U1215" s="8">
        <v>0</v>
      </c>
      <c r="V1215" s="8">
        <v>0</v>
      </c>
      <c r="W1215" s="6">
        <v>3</v>
      </c>
      <c r="X1215" s="6">
        <v>5</v>
      </c>
      <c r="Y1215" s="6">
        <v>2</v>
      </c>
      <c r="Z1215" s="6">
        <v>6</v>
      </c>
      <c r="AB1215" s="1">
        <v>84</v>
      </c>
      <c r="AC1215" s="1">
        <v>76</v>
      </c>
      <c r="AD1215" s="1">
        <v>0</v>
      </c>
      <c r="AE1215" s="1">
        <v>3</v>
      </c>
      <c r="AF1215" s="1">
        <v>11</v>
      </c>
      <c r="AG1215" s="1">
        <v>48</v>
      </c>
      <c r="AH1215" s="1">
        <v>2443</v>
      </c>
      <c r="AI1215" s="11">
        <f t="shared" si="36"/>
        <v>6.6931506849315072</v>
      </c>
      <c r="AJ1215" s="1">
        <v>0</v>
      </c>
      <c r="AK1215" s="1">
        <v>0</v>
      </c>
      <c r="AL1215" s="1">
        <v>1</v>
      </c>
      <c r="AM1215" s="1">
        <v>0</v>
      </c>
      <c r="AN1215" s="1">
        <v>0</v>
      </c>
      <c r="AO1215" s="1">
        <v>0</v>
      </c>
      <c r="AP1215" s="1">
        <v>0</v>
      </c>
      <c r="AQ1215" s="1">
        <v>0</v>
      </c>
      <c r="AR1215" s="1">
        <v>1</v>
      </c>
      <c r="AS1215" s="1">
        <v>0</v>
      </c>
      <c r="AT1215" s="1">
        <v>7</v>
      </c>
      <c r="AU1215" s="1">
        <v>91</v>
      </c>
      <c r="AV1215" s="1">
        <v>41728</v>
      </c>
    </row>
    <row r="1216" spans="1:48" s="1" customFormat="1" x14ac:dyDescent="0.25">
      <c r="A1216" s="1" t="str" cm="1">
        <f t="array" ref="A1216">_xlfn.IFS(AG1216&gt;=70,"70 and Older",AND(AG1216&gt;=60,AG1216&lt;70),"60-69",AND(AG1216&gt;=50,AG1216&lt;60),"50-59",AND(AG1216&gt;=40,AG1216&lt;50),"40-49",AND(AG1216&gt;=30,AG1216&lt;40),"30-39",AND(AG1216&gt;=20,AG1216&lt;30),"20-29")</f>
        <v>40-49</v>
      </c>
      <c r="B1216" s="1" t="str" cm="1">
        <f t="array" ref="B1216">_xlfn.IFS(AO1216=1,$AO$1,AP1216=1,$AP$1,AQ1216=1,$AQ$1,AR1216=1,$AR$1,AS1216=1,$AS$1)</f>
        <v>Graduation</v>
      </c>
      <c r="C1216" s="1" t="str" cm="1">
        <f t="array" ref="C1216">_xlfn.IFS(AJ1216=1,$AJ$1,AK1216=1,$AK$1,AL1216=1,$AL$1,AM1216=1,$AM$1,AN1216=1,$AN$1)</f>
        <v>Married</v>
      </c>
      <c r="D1216" s="1">
        <v>1</v>
      </c>
      <c r="E1216" s="1">
        <v>1</v>
      </c>
      <c r="F1216" s="1" t="str" cm="1">
        <f t="array" ref="F1216">_xlfn.IFS(AV1216&lt;43783,"1.Low Income",AND(AV1216&gt;=43783,AV1216&lt;=64856),"2.Mid Income",AV1216&gt;64856,"3.High Income")</f>
        <v>1.Low Income</v>
      </c>
      <c r="G1216" s="1" t="str" cm="1">
        <f t="array" ref="G1216">_xlfn.IFS(AU1216&lt;=30,"&lt;1 month",AND(AU1216&gt;30,AU1216&lt;=60),"1-2months",AU1216&gt;60,"2months +")</f>
        <v>&lt;1 month</v>
      </c>
      <c r="H1216" s="1" t="str" cm="1">
        <f t="array" ref="H1216">_xlfn.IFS(AT1216&lt;5,"&lt;5times",AND(AT1216&gt;=5,AT1216&lt;=10),"05-10times",AND(AT1216&gt;=11,AT1216&lt;=15),"11-15times",AT1216&gt;=16,"16times or more")</f>
        <v>05-10times</v>
      </c>
      <c r="I1216" s="1" t="s">
        <v>99</v>
      </c>
      <c r="J1216" s="1" t="str">
        <f t="shared" si="37"/>
        <v>6-7 years</v>
      </c>
      <c r="K1216" s="2">
        <v>178</v>
      </c>
      <c r="L1216" s="2">
        <v>4</v>
      </c>
      <c r="M1216" s="2">
        <v>26</v>
      </c>
      <c r="N1216" s="2">
        <v>8</v>
      </c>
      <c r="O1216" s="2">
        <v>4</v>
      </c>
      <c r="P1216" s="2">
        <v>44</v>
      </c>
      <c r="Q1216" s="8">
        <v>0</v>
      </c>
      <c r="R1216" s="8">
        <v>0</v>
      </c>
      <c r="S1216" s="8">
        <v>0</v>
      </c>
      <c r="T1216" s="8">
        <v>0</v>
      </c>
      <c r="U1216" s="8">
        <v>0</v>
      </c>
      <c r="V1216" s="8">
        <v>0</v>
      </c>
      <c r="W1216" s="6">
        <v>5</v>
      </c>
      <c r="X1216" s="6">
        <v>4</v>
      </c>
      <c r="Y1216" s="6">
        <v>1</v>
      </c>
      <c r="Z1216" s="6">
        <v>5</v>
      </c>
      <c r="AB1216" s="1">
        <v>512</v>
      </c>
      <c r="AC1216" s="1">
        <v>463</v>
      </c>
      <c r="AD1216" s="1">
        <v>0</v>
      </c>
      <c r="AE1216" s="1">
        <v>3</v>
      </c>
      <c r="AF1216" s="1">
        <v>11</v>
      </c>
      <c r="AG1216" s="1">
        <v>44</v>
      </c>
      <c r="AH1216" s="1">
        <v>2443</v>
      </c>
      <c r="AI1216" s="11">
        <f t="shared" si="36"/>
        <v>6.6931506849315072</v>
      </c>
      <c r="AJ1216" s="1">
        <v>0</v>
      </c>
      <c r="AK1216" s="1">
        <v>1</v>
      </c>
      <c r="AL1216" s="1">
        <v>0</v>
      </c>
      <c r="AM1216" s="1">
        <v>0</v>
      </c>
      <c r="AN1216" s="1">
        <v>0</v>
      </c>
      <c r="AO1216" s="1">
        <v>0</v>
      </c>
      <c r="AP1216" s="1">
        <v>0</v>
      </c>
      <c r="AQ1216" s="1">
        <v>1</v>
      </c>
      <c r="AR1216" s="1">
        <v>0</v>
      </c>
      <c r="AS1216" s="1">
        <v>0</v>
      </c>
      <c r="AT1216" s="1">
        <v>7</v>
      </c>
      <c r="AU1216" s="1">
        <v>23</v>
      </c>
      <c r="AV1216" s="1">
        <v>38508</v>
      </c>
    </row>
    <row r="1217" spans="1:48" s="1" customFormat="1" x14ac:dyDescent="0.25">
      <c r="A1217" s="1" t="str" cm="1">
        <f t="array" ref="A1217">_xlfn.IFS(AG1217&gt;=70,"70 and Older",AND(AG1217&gt;=60,AG1217&lt;70),"60-69",AND(AG1217&gt;=50,AG1217&lt;60),"50-59",AND(AG1217&gt;=40,AG1217&lt;50),"40-49",AND(AG1217&gt;=30,AG1217&lt;40),"30-39",AND(AG1217&gt;=20,AG1217&lt;30),"20-29")</f>
        <v>40-49</v>
      </c>
      <c r="B1217" s="1" t="str" cm="1">
        <f t="array" ref="B1217">_xlfn.IFS(AO1217=1,$AO$1,AP1217=1,$AP$1,AQ1217=1,$AQ$1,AR1217=1,$AR$1,AS1217=1,$AS$1)</f>
        <v>Master</v>
      </c>
      <c r="C1217" s="1" t="str" cm="1">
        <f t="array" ref="C1217">_xlfn.IFS(AJ1217=1,$AJ$1,AK1217=1,$AK$1,AL1217=1,$AL$1,AM1217=1,$AM$1,AN1217=1,$AN$1)</f>
        <v>Single</v>
      </c>
      <c r="D1217" s="1">
        <v>0</v>
      </c>
      <c r="E1217" s="1">
        <v>1</v>
      </c>
      <c r="F1217" s="1" t="str" cm="1">
        <f t="array" ref="F1217">_xlfn.IFS(AV1217&lt;43783,"1.Low Income",AND(AV1217&gt;=43783,AV1217&lt;=64856),"2.Mid Income",AV1217&gt;64856,"3.High Income")</f>
        <v>1.Low Income</v>
      </c>
      <c r="G1217" s="1" t="str" cm="1">
        <f t="array" ref="G1217">_xlfn.IFS(AU1217&lt;=30,"&lt;1 month",AND(AU1217&gt;30,AU1217&lt;=60),"1-2months",AU1217&gt;60,"2months +")</f>
        <v>2months +</v>
      </c>
      <c r="H1217" s="1" t="str" cm="1">
        <f t="array" ref="H1217">_xlfn.IFS(AT1217&lt;5,"&lt;5times",AND(AT1217&gt;=5,AT1217&lt;=10),"05-10times",AND(AT1217&gt;=11,AT1217&lt;=15),"11-15times",AT1217&gt;=16,"16times or more")</f>
        <v>05-10times</v>
      </c>
      <c r="I1217" s="1" t="s">
        <v>99</v>
      </c>
      <c r="J1217" s="1" t="str">
        <f t="shared" si="37"/>
        <v>6-7 years</v>
      </c>
      <c r="K1217" s="2">
        <v>537</v>
      </c>
      <c r="L1217" s="2">
        <v>6</v>
      </c>
      <c r="M1217" s="2">
        <v>42</v>
      </c>
      <c r="N1217" s="2">
        <v>16</v>
      </c>
      <c r="O1217" s="2">
        <v>6</v>
      </c>
      <c r="P1217" s="2">
        <v>30</v>
      </c>
      <c r="Q1217" s="8">
        <v>0</v>
      </c>
      <c r="R1217" s="8">
        <v>0</v>
      </c>
      <c r="S1217" s="8">
        <v>0</v>
      </c>
      <c r="T1217" s="8">
        <v>0</v>
      </c>
      <c r="U1217" s="8">
        <v>0</v>
      </c>
      <c r="V1217" s="8">
        <v>0</v>
      </c>
      <c r="W1217" s="6">
        <v>2</v>
      </c>
      <c r="X1217" s="6">
        <v>9</v>
      </c>
      <c r="Y1217" s="6">
        <v>3</v>
      </c>
      <c r="Z1217" s="6">
        <v>6</v>
      </c>
      <c r="AB1217" s="1">
        <v>84</v>
      </c>
      <c r="AC1217" s="1">
        <v>76</v>
      </c>
      <c r="AD1217" s="1">
        <v>0</v>
      </c>
      <c r="AE1217" s="1">
        <v>3</v>
      </c>
      <c r="AF1217" s="1">
        <v>11</v>
      </c>
      <c r="AG1217" s="1">
        <v>48</v>
      </c>
      <c r="AH1217" s="1">
        <v>2443</v>
      </c>
      <c r="AI1217" s="11">
        <f t="shared" si="36"/>
        <v>6.6931506849315072</v>
      </c>
      <c r="AJ1217" s="1">
        <v>0</v>
      </c>
      <c r="AK1217" s="1">
        <v>0</v>
      </c>
      <c r="AL1217" s="1">
        <v>1</v>
      </c>
      <c r="AM1217" s="1">
        <v>0</v>
      </c>
      <c r="AN1217" s="1">
        <v>0</v>
      </c>
      <c r="AO1217" s="1">
        <v>0</v>
      </c>
      <c r="AP1217" s="1">
        <v>0</v>
      </c>
      <c r="AQ1217" s="1">
        <v>0</v>
      </c>
      <c r="AR1217" s="1">
        <v>1</v>
      </c>
      <c r="AS1217" s="1">
        <v>0</v>
      </c>
      <c r="AT1217" s="1">
        <v>8</v>
      </c>
      <c r="AU1217" s="1">
        <v>72</v>
      </c>
      <c r="AV1217" s="1">
        <v>28647</v>
      </c>
    </row>
    <row r="1218" spans="1:48" s="1" customFormat="1" x14ac:dyDescent="0.25">
      <c r="A1218" s="1" t="str" cm="1">
        <f t="array" ref="A1218">_xlfn.IFS(AG1218&gt;=70,"70 and Older",AND(AG1218&gt;=60,AG1218&lt;70),"60-69",AND(AG1218&gt;=50,AG1218&lt;60),"50-59",AND(AG1218&gt;=40,AG1218&lt;50),"40-49",AND(AG1218&gt;=30,AG1218&lt;40),"30-39",AND(AG1218&gt;=20,AG1218&lt;30),"20-29")</f>
        <v>60-69</v>
      </c>
      <c r="B1218" s="1" t="str" cm="1">
        <f t="array" ref="B1218">_xlfn.IFS(AO1218=1,$AO$1,AP1218=1,$AP$1,AQ1218=1,$AQ$1,AR1218=1,$AR$1,AS1218=1,$AS$1)</f>
        <v>Graduation</v>
      </c>
      <c r="C1218" s="1" t="str" cm="1">
        <f t="array" ref="C1218">_xlfn.IFS(AJ1218=1,$AJ$1,AK1218=1,$AK$1,AL1218=1,$AL$1,AM1218=1,$AM$1,AN1218=1,$AN$1)</f>
        <v>Married</v>
      </c>
      <c r="D1218" s="1">
        <v>0</v>
      </c>
      <c r="E1218" s="1">
        <v>0</v>
      </c>
      <c r="F1218" s="1" t="str" cm="1">
        <f t="array" ref="F1218">_xlfn.IFS(AV1218&lt;43783,"1.Low Income",AND(AV1218&gt;=43783,AV1218&lt;=64856),"2.Mid Income",AV1218&gt;64856,"3.High Income")</f>
        <v>2.Mid Income</v>
      </c>
      <c r="G1218" s="1" t="str" cm="1">
        <f t="array" ref="G1218">_xlfn.IFS(AU1218&lt;=30,"&lt;1 month",AND(AU1218&gt;30,AU1218&lt;=60),"1-2months",AU1218&gt;60,"2months +")</f>
        <v>2months +</v>
      </c>
      <c r="H1218" s="1" t="str" cm="1">
        <f t="array" ref="H1218">_xlfn.IFS(AT1218&lt;5,"&lt;5times",AND(AT1218&gt;=5,AT1218&lt;=10),"05-10times",AND(AT1218&gt;=11,AT1218&lt;=15),"11-15times",AT1218&gt;=16,"16times or more")</f>
        <v>05-10times</v>
      </c>
      <c r="I1218" s="1" t="s">
        <v>99</v>
      </c>
      <c r="J1218" s="1" t="str">
        <f t="shared" si="37"/>
        <v>6-7 years</v>
      </c>
      <c r="K1218" s="2">
        <v>565</v>
      </c>
      <c r="L1218" s="2">
        <v>42</v>
      </c>
      <c r="M1218" s="2">
        <v>548</v>
      </c>
      <c r="N1218" s="2">
        <v>64</v>
      </c>
      <c r="O1218" s="2">
        <v>83</v>
      </c>
      <c r="P1218" s="2">
        <v>99</v>
      </c>
      <c r="Q1218" s="8">
        <v>0</v>
      </c>
      <c r="R1218" s="8">
        <v>0</v>
      </c>
      <c r="S1218" s="8">
        <v>0</v>
      </c>
      <c r="T1218" s="8">
        <v>0</v>
      </c>
      <c r="U1218" s="8">
        <v>0</v>
      </c>
      <c r="V1218" s="8">
        <v>1</v>
      </c>
      <c r="W1218" s="6">
        <v>1</v>
      </c>
      <c r="X1218" s="6">
        <v>5</v>
      </c>
      <c r="Y1218" s="6">
        <v>6</v>
      </c>
      <c r="Z1218" s="6">
        <v>4</v>
      </c>
      <c r="AB1218" s="1">
        <v>1549</v>
      </c>
      <c r="AC1218" s="1">
        <v>1498</v>
      </c>
      <c r="AD1218" s="1">
        <v>1</v>
      </c>
      <c r="AE1218" s="1">
        <v>3</v>
      </c>
      <c r="AF1218" s="1">
        <v>11</v>
      </c>
      <c r="AG1218" s="1">
        <v>66</v>
      </c>
      <c r="AH1218" s="1">
        <v>2442</v>
      </c>
      <c r="AI1218" s="11">
        <f t="shared" ref="AI1218:AI1281" si="38">AH1218/365</f>
        <v>6.6904109589041099</v>
      </c>
      <c r="AJ1218" s="1">
        <v>0</v>
      </c>
      <c r="AK1218" s="1">
        <v>1</v>
      </c>
      <c r="AL1218" s="1">
        <v>0</v>
      </c>
      <c r="AM1218" s="1">
        <v>0</v>
      </c>
      <c r="AN1218" s="1">
        <v>0</v>
      </c>
      <c r="AO1218" s="1">
        <v>0</v>
      </c>
      <c r="AP1218" s="1">
        <v>0</v>
      </c>
      <c r="AQ1218" s="1">
        <v>1</v>
      </c>
      <c r="AR1218" s="1">
        <v>0</v>
      </c>
      <c r="AS1218" s="1">
        <v>0</v>
      </c>
      <c r="AT1218" s="1">
        <v>6</v>
      </c>
      <c r="AU1218" s="1">
        <v>80</v>
      </c>
      <c r="AV1218" s="1">
        <v>49681</v>
      </c>
    </row>
    <row r="1219" spans="1:48" s="1" customFormat="1" x14ac:dyDescent="0.25">
      <c r="A1219" s="1" t="str" cm="1">
        <f t="array" ref="A1219">_xlfn.IFS(AG1219&gt;=70,"70 and Older",AND(AG1219&gt;=60,AG1219&lt;70),"60-69",AND(AG1219&gt;=50,AG1219&lt;60),"50-59",AND(AG1219&gt;=40,AG1219&lt;50),"40-49",AND(AG1219&gt;=30,AG1219&lt;40),"30-39",AND(AG1219&gt;=20,AG1219&lt;30),"20-29")</f>
        <v>50-59</v>
      </c>
      <c r="B1219" s="1" t="str" cm="1">
        <f t="array" ref="B1219">_xlfn.IFS(AO1219=1,$AO$1,AP1219=1,$AP$1,AQ1219=1,$AQ$1,AR1219=1,$AR$1,AS1219=1,$AS$1)</f>
        <v>Graduation</v>
      </c>
      <c r="C1219" s="1" t="str" cm="1">
        <f t="array" ref="C1219">_xlfn.IFS(AJ1219=1,$AJ$1,AK1219=1,$AK$1,AL1219=1,$AL$1,AM1219=1,$AM$1,AN1219=1,$AN$1)</f>
        <v>Married</v>
      </c>
      <c r="D1219" s="1">
        <v>0</v>
      </c>
      <c r="E1219" s="1">
        <v>0</v>
      </c>
      <c r="F1219" s="1" t="str" cm="1">
        <f t="array" ref="F1219">_xlfn.IFS(AV1219&lt;43783,"1.Low Income",AND(AV1219&gt;=43783,AV1219&lt;=64856),"2.Mid Income",AV1219&gt;64856,"3.High Income")</f>
        <v>1.Low Income</v>
      </c>
      <c r="G1219" s="1" t="str" cm="1">
        <f t="array" ref="G1219">_xlfn.IFS(AU1219&lt;=30,"&lt;1 month",AND(AU1219&gt;30,AU1219&lt;=60),"1-2months",AU1219&gt;60,"2months +")</f>
        <v>1-2months</v>
      </c>
      <c r="H1219" s="1" t="str" cm="1">
        <f t="array" ref="H1219">_xlfn.IFS(AT1219&lt;5,"&lt;5times",AND(AT1219&gt;=5,AT1219&lt;=10),"05-10times",AND(AT1219&gt;=11,AT1219&lt;=15),"11-15times",AT1219&gt;=16,"16times or more")</f>
        <v>05-10times</v>
      </c>
      <c r="I1219" s="1" t="s">
        <v>99</v>
      </c>
      <c r="J1219" s="1" t="str">
        <f t="shared" ref="J1219:J1282" si="39">IF(AI1219&gt;7,"7-8 years",IF(AND(AI1219&gt;6,AI1219&lt;=7),"6-7 years",IF(AI1219&lt;=6,"4-6 years","invalid")))</f>
        <v>6-7 years</v>
      </c>
      <c r="K1219" s="2">
        <v>577</v>
      </c>
      <c r="L1219" s="2">
        <v>0</v>
      </c>
      <c r="M1219" s="2">
        <v>64</v>
      </c>
      <c r="N1219" s="2">
        <v>0</v>
      </c>
      <c r="O1219" s="2">
        <v>0</v>
      </c>
      <c r="P1219" s="2">
        <v>51</v>
      </c>
      <c r="Q1219" s="8">
        <v>0</v>
      </c>
      <c r="R1219" s="8">
        <v>0</v>
      </c>
      <c r="S1219" s="8">
        <v>1</v>
      </c>
      <c r="T1219" s="8">
        <v>0</v>
      </c>
      <c r="U1219" s="8">
        <v>0</v>
      </c>
      <c r="V1219" s="8">
        <v>1</v>
      </c>
      <c r="W1219" s="6">
        <v>2</v>
      </c>
      <c r="X1219" s="6">
        <v>10</v>
      </c>
      <c r="Y1219" s="6">
        <v>1</v>
      </c>
      <c r="Z1219" s="6">
        <v>8</v>
      </c>
      <c r="AB1219" s="1">
        <v>1019</v>
      </c>
      <c r="AC1219" s="1">
        <v>867</v>
      </c>
      <c r="AD1219" s="1">
        <v>0</v>
      </c>
      <c r="AE1219" s="1">
        <v>3</v>
      </c>
      <c r="AF1219" s="1">
        <v>11</v>
      </c>
      <c r="AG1219" s="1">
        <v>56</v>
      </c>
      <c r="AH1219" s="1">
        <v>2442</v>
      </c>
      <c r="AI1219" s="11">
        <f t="shared" si="38"/>
        <v>6.6904109589041099</v>
      </c>
      <c r="AJ1219" s="1">
        <v>0</v>
      </c>
      <c r="AK1219" s="1">
        <v>1</v>
      </c>
      <c r="AL1219" s="1">
        <v>0</v>
      </c>
      <c r="AM1219" s="1">
        <v>0</v>
      </c>
      <c r="AN1219" s="1">
        <v>0</v>
      </c>
      <c r="AO1219" s="1">
        <v>0</v>
      </c>
      <c r="AP1219" s="1">
        <v>0</v>
      </c>
      <c r="AQ1219" s="1">
        <v>1</v>
      </c>
      <c r="AR1219" s="1">
        <v>0</v>
      </c>
      <c r="AS1219" s="1">
        <v>0</v>
      </c>
      <c r="AT1219" s="1">
        <v>8</v>
      </c>
      <c r="AU1219" s="1">
        <v>50</v>
      </c>
      <c r="AV1219" s="1">
        <v>30261</v>
      </c>
    </row>
    <row r="1220" spans="1:48" s="1" customFormat="1" x14ac:dyDescent="0.25">
      <c r="A1220" s="1" t="str" cm="1">
        <f t="array" ref="A1220">_xlfn.IFS(AG1220&gt;=70,"70 and Older",AND(AG1220&gt;=60,AG1220&lt;70),"60-69",AND(AG1220&gt;=50,AG1220&lt;60),"50-59",AND(AG1220&gt;=40,AG1220&lt;50),"40-49",AND(AG1220&gt;=30,AG1220&lt;40),"30-39",AND(AG1220&gt;=20,AG1220&lt;30),"20-29")</f>
        <v>50-59</v>
      </c>
      <c r="B1220" s="1" t="str" cm="1">
        <f t="array" ref="B1220">_xlfn.IFS(AO1220=1,$AO$1,AP1220=1,$AP$1,AQ1220=1,$AQ$1,AR1220=1,$AR$1,AS1220=1,$AS$1)</f>
        <v>PhD</v>
      </c>
      <c r="C1220" s="1" t="str" cm="1">
        <f t="array" ref="C1220">_xlfn.IFS(AJ1220=1,$AJ$1,AK1220=1,$AK$1,AL1220=1,$AL$1,AM1220=1,$AM$1,AN1220=1,$AN$1)</f>
        <v>Single</v>
      </c>
      <c r="D1220" s="1">
        <v>1</v>
      </c>
      <c r="E1220" s="1">
        <v>0</v>
      </c>
      <c r="F1220" s="1" t="str" cm="1">
        <f t="array" ref="F1220">_xlfn.IFS(AV1220&lt;43783,"1.Low Income",AND(AV1220&gt;=43783,AV1220&lt;=64856),"2.Mid Income",AV1220&gt;64856,"3.High Income")</f>
        <v>1.Low Income</v>
      </c>
      <c r="G1220" s="1" t="str" cm="1">
        <f t="array" ref="G1220">_xlfn.IFS(AU1220&lt;=30,"&lt;1 month",AND(AU1220&gt;30,AU1220&lt;=60),"1-2months",AU1220&gt;60,"2months +")</f>
        <v>2months +</v>
      </c>
      <c r="H1220" s="1" t="str" cm="1">
        <f t="array" ref="H1220">_xlfn.IFS(AT1220&lt;5,"&lt;5times",AND(AT1220&gt;=5,AT1220&lt;=10),"05-10times",AND(AT1220&gt;=11,AT1220&lt;=15),"11-15times",AT1220&gt;=16,"16times or more")</f>
        <v>05-10times</v>
      </c>
      <c r="I1220" s="1" t="s">
        <v>99</v>
      </c>
      <c r="J1220" s="1" t="str">
        <f t="shared" si="39"/>
        <v>6-7 years</v>
      </c>
      <c r="K1220" s="2">
        <v>14</v>
      </c>
      <c r="L1220" s="2">
        <v>0</v>
      </c>
      <c r="M1220" s="2">
        <v>2</v>
      </c>
      <c r="N1220" s="2">
        <v>0</v>
      </c>
      <c r="O1220" s="2">
        <v>0</v>
      </c>
      <c r="P1220" s="2">
        <v>7</v>
      </c>
      <c r="Q1220" s="8">
        <v>0</v>
      </c>
      <c r="R1220" s="8">
        <v>0</v>
      </c>
      <c r="S1220" s="8">
        <v>0</v>
      </c>
      <c r="T1220" s="8">
        <v>0</v>
      </c>
      <c r="U1220" s="8">
        <v>0</v>
      </c>
      <c r="V1220" s="8">
        <v>1</v>
      </c>
      <c r="W1220" s="6">
        <v>1</v>
      </c>
      <c r="X1220" s="6">
        <v>1</v>
      </c>
      <c r="Y1220" s="6">
        <v>0</v>
      </c>
      <c r="Z1220" s="6">
        <v>2</v>
      </c>
      <c r="AB1220" s="1">
        <v>78</v>
      </c>
      <c r="AC1220" s="1">
        <v>68</v>
      </c>
      <c r="AD1220" s="1">
        <v>0</v>
      </c>
      <c r="AE1220" s="1">
        <v>3</v>
      </c>
      <c r="AF1220" s="1">
        <v>11</v>
      </c>
      <c r="AG1220" s="1">
        <v>52</v>
      </c>
      <c r="AH1220" s="1">
        <v>2441</v>
      </c>
      <c r="AI1220" s="11">
        <f t="shared" si="38"/>
        <v>6.6876712328767125</v>
      </c>
      <c r="AJ1220" s="1">
        <v>0</v>
      </c>
      <c r="AK1220" s="1">
        <v>0</v>
      </c>
      <c r="AL1220" s="1">
        <v>1</v>
      </c>
      <c r="AM1220" s="1">
        <v>0</v>
      </c>
      <c r="AN1220" s="1">
        <v>0</v>
      </c>
      <c r="AO1220" s="1">
        <v>0</v>
      </c>
      <c r="AP1220" s="1">
        <v>0</v>
      </c>
      <c r="AQ1220" s="1">
        <v>0</v>
      </c>
      <c r="AR1220" s="1">
        <v>0</v>
      </c>
      <c r="AS1220" s="1">
        <v>1</v>
      </c>
      <c r="AT1220" s="1">
        <v>8</v>
      </c>
      <c r="AU1220" s="1">
        <v>77</v>
      </c>
      <c r="AV1220" s="1">
        <v>27215</v>
      </c>
    </row>
    <row r="1221" spans="1:48" s="1" customFormat="1" x14ac:dyDescent="0.25">
      <c r="A1221" s="1" t="str" cm="1">
        <f t="array" ref="A1221">_xlfn.IFS(AG1221&gt;=70,"70 and Older",AND(AG1221&gt;=60,AG1221&lt;70),"60-69",AND(AG1221&gt;=50,AG1221&lt;60),"50-59",AND(AG1221&gt;=40,AG1221&lt;50),"40-49",AND(AG1221&gt;=30,AG1221&lt;40),"30-39",AND(AG1221&gt;=20,AG1221&lt;30),"20-29")</f>
        <v>40-49</v>
      </c>
      <c r="B1221" s="1" t="str" cm="1">
        <f t="array" ref="B1221">_xlfn.IFS(AO1221=1,$AO$1,AP1221=1,$AP$1,AQ1221=1,$AQ$1,AR1221=1,$AR$1,AS1221=1,$AS$1)</f>
        <v>Master</v>
      </c>
      <c r="C1221" s="1" t="str" cm="1">
        <f t="array" ref="C1221">_xlfn.IFS(AJ1221=1,$AJ$1,AK1221=1,$AK$1,AL1221=1,$AL$1,AM1221=1,$AM$1,AN1221=1,$AN$1)</f>
        <v>Married</v>
      </c>
      <c r="D1221" s="1">
        <v>1</v>
      </c>
      <c r="E1221" s="1">
        <v>0</v>
      </c>
      <c r="F1221" s="1" t="str" cm="1">
        <f t="array" ref="F1221">_xlfn.IFS(AV1221&lt;43783,"1.Low Income",AND(AV1221&gt;=43783,AV1221&lt;=64856),"2.Mid Income",AV1221&gt;64856,"3.High Income")</f>
        <v>1.Low Income</v>
      </c>
      <c r="G1221" s="1" t="str" cm="1">
        <f t="array" ref="G1221">_xlfn.IFS(AU1221&lt;=30,"&lt;1 month",AND(AU1221&gt;30,AU1221&lt;=60),"1-2months",AU1221&gt;60,"2months +")</f>
        <v>&lt;1 month</v>
      </c>
      <c r="H1221" s="1" t="str" cm="1">
        <f t="array" ref="H1221">_xlfn.IFS(AT1221&lt;5,"&lt;5times",AND(AT1221&gt;=5,AT1221&lt;=10),"05-10times",AND(AT1221&gt;=11,AT1221&lt;=15),"11-15times",AT1221&gt;=16,"16times or more")</f>
        <v>05-10times</v>
      </c>
      <c r="I1221" s="1" t="s">
        <v>99</v>
      </c>
      <c r="J1221" s="1" t="str">
        <f t="shared" si="39"/>
        <v>6-7 years</v>
      </c>
      <c r="K1221" s="2">
        <v>4</v>
      </c>
      <c r="L1221" s="2">
        <v>1</v>
      </c>
      <c r="M1221" s="2">
        <v>9</v>
      </c>
      <c r="N1221" s="2">
        <v>3</v>
      </c>
      <c r="O1221" s="2">
        <v>0</v>
      </c>
      <c r="P1221" s="2">
        <v>0</v>
      </c>
      <c r="Q1221" s="8">
        <v>0</v>
      </c>
      <c r="R1221" s="8">
        <v>0</v>
      </c>
      <c r="S1221" s="8">
        <v>0</v>
      </c>
      <c r="T1221" s="8">
        <v>0</v>
      </c>
      <c r="U1221" s="8">
        <v>0</v>
      </c>
      <c r="V1221" s="8">
        <v>0</v>
      </c>
      <c r="W1221" s="6">
        <v>1</v>
      </c>
      <c r="X1221" s="6">
        <v>1</v>
      </c>
      <c r="Y1221" s="6">
        <v>0</v>
      </c>
      <c r="Z1221" s="6">
        <v>2</v>
      </c>
      <c r="AB1221" s="1">
        <v>88</v>
      </c>
      <c r="AC1221" s="1">
        <v>70</v>
      </c>
      <c r="AD1221" s="1">
        <v>0</v>
      </c>
      <c r="AE1221" s="1">
        <v>3</v>
      </c>
      <c r="AF1221" s="1">
        <v>11</v>
      </c>
      <c r="AG1221" s="1">
        <v>48</v>
      </c>
      <c r="AH1221" s="1">
        <v>2441</v>
      </c>
      <c r="AI1221" s="11">
        <f t="shared" si="38"/>
        <v>6.6876712328767125</v>
      </c>
      <c r="AJ1221" s="1">
        <v>0</v>
      </c>
      <c r="AK1221" s="1">
        <v>1</v>
      </c>
      <c r="AL1221" s="1">
        <v>0</v>
      </c>
      <c r="AM1221" s="1">
        <v>0</v>
      </c>
      <c r="AN1221" s="1">
        <v>0</v>
      </c>
      <c r="AO1221" s="1">
        <v>0</v>
      </c>
      <c r="AP1221" s="1">
        <v>0</v>
      </c>
      <c r="AQ1221" s="1">
        <v>0</v>
      </c>
      <c r="AR1221" s="1">
        <v>1</v>
      </c>
      <c r="AS1221" s="1">
        <v>0</v>
      </c>
      <c r="AT1221" s="1">
        <v>8</v>
      </c>
      <c r="AU1221" s="1">
        <v>21</v>
      </c>
      <c r="AV1221" s="1">
        <v>27190</v>
      </c>
    </row>
    <row r="1222" spans="1:48" s="1" customFormat="1" x14ac:dyDescent="0.25">
      <c r="A1222" s="1" t="str" cm="1">
        <f t="array" ref="A1222">_xlfn.IFS(AG1222&gt;=70,"70 and Older",AND(AG1222&gt;=60,AG1222&lt;70),"60-69",AND(AG1222&gt;=50,AG1222&lt;60),"50-59",AND(AG1222&gt;=40,AG1222&lt;50),"40-49",AND(AG1222&gt;=30,AG1222&lt;40),"30-39",AND(AG1222&gt;=20,AG1222&lt;30),"20-29")</f>
        <v>30-39</v>
      </c>
      <c r="B1222" s="1" t="str" cm="1">
        <f t="array" ref="B1222">_xlfn.IFS(AO1222=1,$AO$1,AP1222=1,$AP$1,AQ1222=1,$AQ$1,AR1222=1,$AR$1,AS1222=1,$AS$1)</f>
        <v>Master</v>
      </c>
      <c r="C1222" s="1" t="str" cm="1">
        <f t="array" ref="C1222">_xlfn.IFS(AJ1222=1,$AJ$1,AK1222=1,$AK$1,AL1222=1,$AL$1,AM1222=1,$AM$1,AN1222=1,$AN$1)</f>
        <v>Married</v>
      </c>
      <c r="D1222" s="1">
        <v>1</v>
      </c>
      <c r="E1222" s="1">
        <v>0</v>
      </c>
      <c r="F1222" s="1" t="str" cm="1">
        <f t="array" ref="F1222">_xlfn.IFS(AV1222&lt;43783,"1.Low Income",AND(AV1222&gt;=43783,AV1222&lt;=64856),"2.Mid Income",AV1222&gt;64856,"3.High Income")</f>
        <v>1.Low Income</v>
      </c>
      <c r="G1222" s="1" t="str" cm="1">
        <f t="array" ref="G1222">_xlfn.IFS(AU1222&lt;=30,"&lt;1 month",AND(AU1222&gt;30,AU1222&lt;=60),"1-2months",AU1222&gt;60,"2months +")</f>
        <v>2months +</v>
      </c>
      <c r="H1222" s="1" t="str" cm="1">
        <f t="array" ref="H1222">_xlfn.IFS(AT1222&lt;5,"&lt;5times",AND(AT1222&gt;=5,AT1222&lt;=10),"05-10times",AND(AT1222&gt;=11,AT1222&lt;=15),"11-15times",AT1222&gt;=16,"16times or more")</f>
        <v>05-10times</v>
      </c>
      <c r="I1222" s="1" t="s">
        <v>99</v>
      </c>
      <c r="J1222" s="1" t="str">
        <f t="shared" si="39"/>
        <v>6-7 years</v>
      </c>
      <c r="K1222" s="2">
        <v>138</v>
      </c>
      <c r="L1222" s="2">
        <v>15</v>
      </c>
      <c r="M1222" s="2">
        <v>35</v>
      </c>
      <c r="N1222" s="2">
        <v>25</v>
      </c>
      <c r="O1222" s="2">
        <v>11</v>
      </c>
      <c r="P1222" s="2">
        <v>72</v>
      </c>
      <c r="Q1222" s="8">
        <v>0</v>
      </c>
      <c r="R1222" s="8">
        <v>0</v>
      </c>
      <c r="S1222" s="8">
        <v>1</v>
      </c>
      <c r="T1222" s="8">
        <v>0</v>
      </c>
      <c r="U1222" s="8">
        <v>0</v>
      </c>
      <c r="V1222" s="8">
        <v>1</v>
      </c>
      <c r="W1222" s="6">
        <v>2</v>
      </c>
      <c r="X1222" s="6">
        <v>6</v>
      </c>
      <c r="Y1222" s="6">
        <v>2</v>
      </c>
      <c r="Z1222" s="6">
        <v>2</v>
      </c>
      <c r="AB1222" s="1">
        <v>273</v>
      </c>
      <c r="AC1222" s="1">
        <v>120</v>
      </c>
      <c r="AD1222" s="1">
        <v>1</v>
      </c>
      <c r="AE1222" s="1">
        <v>3</v>
      </c>
      <c r="AF1222" s="1">
        <v>11</v>
      </c>
      <c r="AG1222" s="1">
        <v>37</v>
      </c>
      <c r="AH1222" s="1">
        <v>2441</v>
      </c>
      <c r="AI1222" s="11">
        <f t="shared" si="38"/>
        <v>6.6876712328767125</v>
      </c>
      <c r="AJ1222" s="1">
        <v>0</v>
      </c>
      <c r="AK1222" s="1">
        <v>1</v>
      </c>
      <c r="AL1222" s="1">
        <v>0</v>
      </c>
      <c r="AM1222" s="1">
        <v>0</v>
      </c>
      <c r="AN1222" s="1">
        <v>0</v>
      </c>
      <c r="AO1222" s="1">
        <v>0</v>
      </c>
      <c r="AP1222" s="1">
        <v>0</v>
      </c>
      <c r="AQ1222" s="1">
        <v>0</v>
      </c>
      <c r="AR1222" s="1">
        <v>1</v>
      </c>
      <c r="AS1222" s="1">
        <v>0</v>
      </c>
      <c r="AT1222" s="1">
        <v>9</v>
      </c>
      <c r="AU1222" s="1">
        <v>75</v>
      </c>
      <c r="AV1222" s="1">
        <v>23616</v>
      </c>
    </row>
    <row r="1223" spans="1:48" s="1" customFormat="1" x14ac:dyDescent="0.25">
      <c r="A1223" s="1" t="str" cm="1">
        <f t="array" ref="A1223">_xlfn.IFS(AG1223&gt;=70,"70 and Older",AND(AG1223&gt;=60,AG1223&lt;70),"60-69",AND(AG1223&gt;=50,AG1223&lt;60),"50-59",AND(AG1223&gt;=40,AG1223&lt;50),"40-49",AND(AG1223&gt;=30,AG1223&lt;40),"30-39",AND(AG1223&gt;=20,AG1223&lt;30),"20-29")</f>
        <v>70 and Older</v>
      </c>
      <c r="B1223" s="1" t="str" cm="1">
        <f t="array" ref="B1223">_xlfn.IFS(AO1223=1,$AO$1,AP1223=1,$AP$1,AQ1223=1,$AQ$1,AR1223=1,$AR$1,AS1223=1,$AS$1)</f>
        <v>Master</v>
      </c>
      <c r="C1223" s="1" t="str" cm="1">
        <f t="array" ref="C1223">_xlfn.IFS(AJ1223=1,$AJ$1,AK1223=1,$AK$1,AL1223=1,$AL$1,AM1223=1,$AM$1,AN1223=1,$AN$1)</f>
        <v>Married</v>
      </c>
      <c r="D1223" s="1">
        <v>1</v>
      </c>
      <c r="E1223" s="1">
        <v>1</v>
      </c>
      <c r="F1223" s="1" t="str" cm="1">
        <f t="array" ref="F1223">_xlfn.IFS(AV1223&lt;43783,"1.Low Income",AND(AV1223&gt;=43783,AV1223&lt;=64856),"2.Mid Income",AV1223&gt;64856,"3.High Income")</f>
        <v>1.Low Income</v>
      </c>
      <c r="G1223" s="1" t="str" cm="1">
        <f t="array" ref="G1223">_xlfn.IFS(AU1223&lt;=30,"&lt;1 month",AND(AU1223&gt;30,AU1223&lt;=60),"1-2months",AU1223&gt;60,"2months +")</f>
        <v>1-2months</v>
      </c>
      <c r="H1223" s="1" t="str" cm="1">
        <f t="array" ref="H1223">_xlfn.IFS(AT1223&lt;5,"&lt;5times",AND(AT1223&gt;=5,AT1223&lt;=10),"05-10times",AND(AT1223&gt;=11,AT1223&lt;=15),"11-15times",AT1223&gt;=16,"16times or more")</f>
        <v>05-10times</v>
      </c>
      <c r="I1223" s="1" t="s">
        <v>99</v>
      </c>
      <c r="J1223" s="1" t="str">
        <f t="shared" si="39"/>
        <v>6-7 years</v>
      </c>
      <c r="K1223" s="2">
        <v>10</v>
      </c>
      <c r="L1223" s="2">
        <v>0</v>
      </c>
      <c r="M1223" s="2">
        <v>1</v>
      </c>
      <c r="N1223" s="2">
        <v>0</v>
      </c>
      <c r="O1223" s="2">
        <v>0</v>
      </c>
      <c r="P1223" s="2">
        <v>0</v>
      </c>
      <c r="Q1223" s="8">
        <v>0</v>
      </c>
      <c r="R1223" s="8">
        <v>0</v>
      </c>
      <c r="S1223" s="8">
        <v>0</v>
      </c>
      <c r="T1223" s="8">
        <v>0</v>
      </c>
      <c r="U1223" s="8">
        <v>0</v>
      </c>
      <c r="V1223" s="8">
        <v>0</v>
      </c>
      <c r="W1223" s="6">
        <v>1</v>
      </c>
      <c r="X1223" s="6">
        <v>1</v>
      </c>
      <c r="Y1223" s="6">
        <v>0</v>
      </c>
      <c r="Z1223" s="6">
        <v>2</v>
      </c>
      <c r="AB1223" s="1">
        <v>19</v>
      </c>
      <c r="AC1223" s="1">
        <v>16</v>
      </c>
      <c r="AD1223" s="1">
        <v>0</v>
      </c>
      <c r="AE1223" s="1">
        <v>3</v>
      </c>
      <c r="AF1223" s="1">
        <v>11</v>
      </c>
      <c r="AG1223" s="1">
        <v>71</v>
      </c>
      <c r="AH1223" s="1">
        <v>2440</v>
      </c>
      <c r="AI1223" s="11">
        <f t="shared" si="38"/>
        <v>6.6849315068493151</v>
      </c>
      <c r="AJ1223" s="1">
        <v>0</v>
      </c>
      <c r="AK1223" s="1">
        <v>1</v>
      </c>
      <c r="AL1223" s="1">
        <v>0</v>
      </c>
      <c r="AM1223" s="1">
        <v>0</v>
      </c>
      <c r="AN1223" s="1">
        <v>0</v>
      </c>
      <c r="AO1223" s="1">
        <v>0</v>
      </c>
      <c r="AP1223" s="1">
        <v>0</v>
      </c>
      <c r="AQ1223" s="1">
        <v>0</v>
      </c>
      <c r="AR1223" s="1">
        <v>1</v>
      </c>
      <c r="AS1223" s="1">
        <v>0</v>
      </c>
      <c r="AT1223" s="1">
        <v>8</v>
      </c>
      <c r="AU1223" s="1">
        <v>41</v>
      </c>
      <c r="AV1223" s="1">
        <v>32727</v>
      </c>
    </row>
    <row r="1224" spans="1:48" s="1" customFormat="1" x14ac:dyDescent="0.25">
      <c r="A1224" s="1" t="str" cm="1">
        <f t="array" ref="A1224">_xlfn.IFS(AG1224&gt;=70,"70 and Older",AND(AG1224&gt;=60,AG1224&lt;70),"60-69",AND(AG1224&gt;=50,AG1224&lt;60),"50-59",AND(AG1224&gt;=40,AG1224&lt;50),"40-49",AND(AG1224&gt;=30,AG1224&lt;40),"30-39",AND(AG1224&gt;=20,AG1224&lt;30),"20-29")</f>
        <v>60-69</v>
      </c>
      <c r="B1224" s="1" t="str" cm="1">
        <f t="array" ref="B1224">_xlfn.IFS(AO1224=1,$AO$1,AP1224=1,$AP$1,AQ1224=1,$AQ$1,AR1224=1,$AR$1,AS1224=1,$AS$1)</f>
        <v>PhD</v>
      </c>
      <c r="C1224" s="1" t="str" cm="1">
        <f t="array" ref="C1224">_xlfn.IFS(AJ1224=1,$AJ$1,AK1224=1,$AK$1,AL1224=1,$AL$1,AM1224=1,$AM$1,AN1224=1,$AN$1)</f>
        <v>Widow</v>
      </c>
      <c r="D1224" s="1">
        <v>0</v>
      </c>
      <c r="E1224" s="1">
        <v>0</v>
      </c>
      <c r="F1224" s="1" t="str" cm="1">
        <f t="array" ref="F1224">_xlfn.IFS(AV1224&lt;43783,"1.Low Income",AND(AV1224&gt;=43783,AV1224&lt;=64856),"2.Mid Income",AV1224&gt;64856,"3.High Income")</f>
        <v>2.Mid Income</v>
      </c>
      <c r="G1224" s="1" t="str" cm="1">
        <f t="array" ref="G1224">_xlfn.IFS(AU1224&lt;=30,"&lt;1 month",AND(AU1224&gt;30,AU1224&lt;=60),"1-2months",AU1224&gt;60,"2months +")</f>
        <v>&lt;1 month</v>
      </c>
      <c r="H1224" s="1" t="str" cm="1">
        <f t="array" ref="H1224">_xlfn.IFS(AT1224&lt;5,"&lt;5times",AND(AT1224&gt;=5,AT1224&lt;=10),"05-10times",AND(AT1224&gt;=11,AT1224&lt;=15),"11-15times",AT1224&gt;=16,"16times or more")</f>
        <v>05-10times</v>
      </c>
      <c r="I1224" s="1" t="s">
        <v>99</v>
      </c>
      <c r="J1224" s="1" t="str">
        <f t="shared" si="39"/>
        <v>6-7 years</v>
      </c>
      <c r="K1224" s="2">
        <v>14</v>
      </c>
      <c r="L1224" s="2">
        <v>10</v>
      </c>
      <c r="M1224" s="2">
        <v>13</v>
      </c>
      <c r="N1224" s="2">
        <v>4</v>
      </c>
      <c r="O1224" s="2">
        <v>15</v>
      </c>
      <c r="P1224" s="2">
        <v>9</v>
      </c>
      <c r="Q1224" s="8">
        <v>0</v>
      </c>
      <c r="R1224" s="8">
        <v>0</v>
      </c>
      <c r="S1224" s="8">
        <v>0</v>
      </c>
      <c r="T1224" s="8">
        <v>0</v>
      </c>
      <c r="U1224" s="8">
        <v>0</v>
      </c>
      <c r="V1224" s="8">
        <v>0</v>
      </c>
      <c r="W1224" s="6">
        <v>1</v>
      </c>
      <c r="X1224" s="6">
        <v>2</v>
      </c>
      <c r="Y1224" s="6">
        <v>1</v>
      </c>
      <c r="Z1224" s="6">
        <v>4</v>
      </c>
      <c r="AB1224" s="1">
        <v>84</v>
      </c>
      <c r="AC1224" s="1">
        <v>78</v>
      </c>
      <c r="AD1224" s="1">
        <v>0</v>
      </c>
      <c r="AE1224" s="1">
        <v>3</v>
      </c>
      <c r="AF1224" s="1">
        <v>11</v>
      </c>
      <c r="AG1224" s="1">
        <v>62</v>
      </c>
      <c r="AH1224" s="1">
        <v>2439</v>
      </c>
      <c r="AI1224" s="11">
        <f t="shared" si="38"/>
        <v>6.6821917808219178</v>
      </c>
      <c r="AJ1224" s="1">
        <v>0</v>
      </c>
      <c r="AK1224" s="1">
        <v>0</v>
      </c>
      <c r="AL1224" s="1">
        <v>0</v>
      </c>
      <c r="AM1224" s="1">
        <v>0</v>
      </c>
      <c r="AN1224" s="1">
        <v>1</v>
      </c>
      <c r="AO1224" s="1">
        <v>0</v>
      </c>
      <c r="AP1224" s="1">
        <v>0</v>
      </c>
      <c r="AQ1224" s="1">
        <v>0</v>
      </c>
      <c r="AR1224" s="1">
        <v>0</v>
      </c>
      <c r="AS1224" s="1">
        <v>1</v>
      </c>
      <c r="AT1224" s="1">
        <v>6</v>
      </c>
      <c r="AU1224" s="1">
        <v>20</v>
      </c>
      <c r="AV1224" s="1">
        <v>50334</v>
      </c>
    </row>
    <row r="1225" spans="1:48" s="1" customFormat="1" x14ac:dyDescent="0.25">
      <c r="A1225" s="1" t="str" cm="1">
        <f t="array" ref="A1225">_xlfn.IFS(AG1225&gt;=70,"70 and Older",AND(AG1225&gt;=60,AG1225&lt;70),"60-69",AND(AG1225&gt;=50,AG1225&lt;60),"50-59",AND(AG1225&gt;=40,AG1225&lt;50),"40-49",AND(AG1225&gt;=30,AG1225&lt;40),"30-39",AND(AG1225&gt;=20,AG1225&lt;30),"20-29")</f>
        <v>70 and Older</v>
      </c>
      <c r="B1225" s="1" t="str" cm="1">
        <f t="array" ref="B1225">_xlfn.IFS(AO1225=1,$AO$1,AP1225=1,$AP$1,AQ1225=1,$AQ$1,AR1225=1,$AR$1,AS1225=1,$AS$1)</f>
        <v>Graduation</v>
      </c>
      <c r="C1225" s="1" t="str" cm="1">
        <f t="array" ref="C1225">_xlfn.IFS(AJ1225=1,$AJ$1,AK1225=1,$AK$1,AL1225=1,$AL$1,AM1225=1,$AM$1,AN1225=1,$AN$1)</f>
        <v>Widow</v>
      </c>
      <c r="D1225" s="1">
        <v>0</v>
      </c>
      <c r="E1225" s="1">
        <v>1</v>
      </c>
      <c r="F1225" s="1" t="str" cm="1">
        <f t="array" ref="F1225">_xlfn.IFS(AV1225&lt;43783,"1.Low Income",AND(AV1225&gt;=43783,AV1225&lt;=64856),"2.Mid Income",AV1225&gt;64856,"3.High Income")</f>
        <v>1.Low Income</v>
      </c>
      <c r="G1225" s="1" t="str" cm="1">
        <f t="array" ref="G1225">_xlfn.IFS(AU1225&lt;=30,"&lt;1 month",AND(AU1225&gt;30,AU1225&lt;=60),"1-2months",AU1225&gt;60,"2months +")</f>
        <v>2months +</v>
      </c>
      <c r="H1225" s="1" t="str" cm="1">
        <f t="array" ref="H1225">_xlfn.IFS(AT1225&lt;5,"&lt;5times",AND(AT1225&gt;=5,AT1225&lt;=10),"05-10times",AND(AT1225&gt;=11,AT1225&lt;=15),"11-15times",AT1225&gt;=16,"16times or more")</f>
        <v>05-10times</v>
      </c>
      <c r="I1225" s="1" t="s">
        <v>99</v>
      </c>
      <c r="J1225" s="1" t="str">
        <f t="shared" si="39"/>
        <v>6-7 years</v>
      </c>
      <c r="K1225" s="2">
        <v>726</v>
      </c>
      <c r="L1225" s="2">
        <v>53</v>
      </c>
      <c r="M1225" s="2">
        <v>363</v>
      </c>
      <c r="N1225" s="2">
        <v>123</v>
      </c>
      <c r="O1225" s="2">
        <v>107</v>
      </c>
      <c r="P1225" s="2">
        <v>161</v>
      </c>
      <c r="Q1225" s="8">
        <v>0</v>
      </c>
      <c r="R1225" s="8">
        <v>0</v>
      </c>
      <c r="S1225" s="8">
        <v>0</v>
      </c>
      <c r="T1225" s="8">
        <v>0</v>
      </c>
      <c r="U1225" s="8">
        <v>0</v>
      </c>
      <c r="V1225" s="8">
        <v>0</v>
      </c>
      <c r="W1225" s="6">
        <v>4</v>
      </c>
      <c r="X1225" s="6">
        <v>8</v>
      </c>
      <c r="Y1225" s="6">
        <v>9</v>
      </c>
      <c r="Z1225" s="6">
        <v>13</v>
      </c>
      <c r="AB1225" s="1">
        <v>804</v>
      </c>
      <c r="AC1225" s="1">
        <v>682</v>
      </c>
      <c r="AD1225" s="1">
        <v>0</v>
      </c>
      <c r="AE1225" s="1">
        <v>3</v>
      </c>
      <c r="AF1225" s="1">
        <v>11</v>
      </c>
      <c r="AG1225" s="1">
        <v>71</v>
      </c>
      <c r="AH1225" s="1">
        <v>2439</v>
      </c>
      <c r="AI1225" s="11">
        <f t="shared" si="38"/>
        <v>6.6821917808219178</v>
      </c>
      <c r="AJ1225" s="1">
        <v>0</v>
      </c>
      <c r="AK1225" s="1">
        <v>0</v>
      </c>
      <c r="AL1225" s="1">
        <v>0</v>
      </c>
      <c r="AM1225" s="1">
        <v>0</v>
      </c>
      <c r="AN1225" s="1">
        <v>1</v>
      </c>
      <c r="AO1225" s="1">
        <v>0</v>
      </c>
      <c r="AP1225" s="1">
        <v>0</v>
      </c>
      <c r="AQ1225" s="1">
        <v>1</v>
      </c>
      <c r="AR1225" s="1">
        <v>0</v>
      </c>
      <c r="AS1225" s="1">
        <v>0</v>
      </c>
      <c r="AT1225" s="1">
        <v>7</v>
      </c>
      <c r="AU1225" s="1">
        <v>84</v>
      </c>
      <c r="AV1225" s="1">
        <v>43586</v>
      </c>
    </row>
    <row r="1226" spans="1:48" s="1" customFormat="1" x14ac:dyDescent="0.25">
      <c r="A1226" s="1" t="str" cm="1">
        <f t="array" ref="A1226">_xlfn.IFS(AG1226&gt;=70,"70 and Older",AND(AG1226&gt;=60,AG1226&lt;70),"60-69",AND(AG1226&gt;=50,AG1226&lt;60),"50-59",AND(AG1226&gt;=40,AG1226&lt;50),"40-49",AND(AG1226&gt;=30,AG1226&lt;40),"30-39",AND(AG1226&gt;=20,AG1226&lt;30),"20-29")</f>
        <v>40-49</v>
      </c>
      <c r="B1226" s="1" t="str" cm="1">
        <f t="array" ref="B1226">_xlfn.IFS(AO1226=1,$AO$1,AP1226=1,$AP$1,AQ1226=1,$AQ$1,AR1226=1,$AR$1,AS1226=1,$AS$1)</f>
        <v>Graduation</v>
      </c>
      <c r="C1226" s="1" t="str" cm="1">
        <f t="array" ref="C1226">_xlfn.IFS(AJ1226=1,$AJ$1,AK1226=1,$AK$1,AL1226=1,$AL$1,AM1226=1,$AM$1,AN1226=1,$AN$1)</f>
        <v>Single</v>
      </c>
      <c r="D1226" s="1">
        <v>0</v>
      </c>
      <c r="E1226" s="1">
        <v>0</v>
      </c>
      <c r="F1226" s="1" t="str" cm="1">
        <f t="array" ref="F1226">_xlfn.IFS(AV1226&lt;43783,"1.Low Income",AND(AV1226&gt;=43783,AV1226&lt;=64856),"2.Mid Income",AV1226&gt;64856,"3.High Income")</f>
        <v>1.Low Income</v>
      </c>
      <c r="G1226" s="1" t="str" cm="1">
        <f t="array" ref="G1226">_xlfn.IFS(AU1226&lt;=30,"&lt;1 month",AND(AU1226&gt;30,AU1226&lt;=60),"1-2months",AU1226&gt;60,"2months +")</f>
        <v>&lt;1 month</v>
      </c>
      <c r="H1226" s="1" t="str" cm="1">
        <f t="array" ref="H1226">_xlfn.IFS(AT1226&lt;5,"&lt;5times",AND(AT1226&gt;=5,AT1226&lt;=10),"05-10times",AND(AT1226&gt;=11,AT1226&lt;=15),"11-15times",AT1226&gt;=16,"16times or more")</f>
        <v>05-10times</v>
      </c>
      <c r="I1226" s="1" t="s">
        <v>99</v>
      </c>
      <c r="J1226" s="1" t="str">
        <f t="shared" si="39"/>
        <v>6-7 years</v>
      </c>
      <c r="K1226" s="2">
        <v>241</v>
      </c>
      <c r="L1226" s="2">
        <v>0</v>
      </c>
      <c r="M1226" s="2">
        <v>12</v>
      </c>
      <c r="N1226" s="2">
        <v>0</v>
      </c>
      <c r="O1226" s="2">
        <v>0</v>
      </c>
      <c r="P1226" s="2">
        <v>25</v>
      </c>
      <c r="Q1226" s="8">
        <v>0</v>
      </c>
      <c r="R1226" s="8">
        <v>0</v>
      </c>
      <c r="S1226" s="8">
        <v>0</v>
      </c>
      <c r="T1226" s="8">
        <v>0</v>
      </c>
      <c r="U1226" s="8">
        <v>0</v>
      </c>
      <c r="V1226" s="8">
        <v>0</v>
      </c>
      <c r="W1226" s="6">
        <v>1</v>
      </c>
      <c r="X1226" s="6">
        <v>5</v>
      </c>
      <c r="Y1226" s="6">
        <v>1</v>
      </c>
      <c r="Z1226" s="6">
        <v>5</v>
      </c>
      <c r="AB1226" s="1">
        <v>432</v>
      </c>
      <c r="AC1226" s="1">
        <v>337</v>
      </c>
      <c r="AD1226" s="1">
        <v>1</v>
      </c>
      <c r="AE1226" s="1">
        <v>3</v>
      </c>
      <c r="AF1226" s="1">
        <v>11</v>
      </c>
      <c r="AG1226" s="1">
        <v>45</v>
      </c>
      <c r="AH1226" s="1">
        <v>2439</v>
      </c>
      <c r="AI1226" s="11">
        <f t="shared" si="38"/>
        <v>6.6821917808219178</v>
      </c>
      <c r="AJ1226" s="1">
        <v>0</v>
      </c>
      <c r="AK1226" s="1">
        <v>0</v>
      </c>
      <c r="AL1226" s="1">
        <v>1</v>
      </c>
      <c r="AM1226" s="1">
        <v>0</v>
      </c>
      <c r="AN1226" s="1">
        <v>0</v>
      </c>
      <c r="AO1226" s="1">
        <v>0</v>
      </c>
      <c r="AP1226" s="1">
        <v>0</v>
      </c>
      <c r="AQ1226" s="1">
        <v>1</v>
      </c>
      <c r="AR1226" s="1">
        <v>0</v>
      </c>
      <c r="AS1226" s="1">
        <v>0</v>
      </c>
      <c r="AT1226" s="1">
        <v>8</v>
      </c>
      <c r="AU1226" s="1">
        <v>9</v>
      </c>
      <c r="AV1226" s="1">
        <v>34853</v>
      </c>
    </row>
    <row r="1227" spans="1:48" s="1" customFormat="1" x14ac:dyDescent="0.25">
      <c r="A1227" s="1" t="str" cm="1">
        <f t="array" ref="A1227">_xlfn.IFS(AG1227&gt;=70,"70 and Older",AND(AG1227&gt;=60,AG1227&lt;70),"60-69",AND(AG1227&gt;=50,AG1227&lt;60),"50-59",AND(AG1227&gt;=40,AG1227&lt;50),"40-49",AND(AG1227&gt;=30,AG1227&lt;40),"30-39",AND(AG1227&gt;=20,AG1227&lt;30),"20-29")</f>
        <v>40-49</v>
      </c>
      <c r="B1227" s="1" t="str" cm="1">
        <f t="array" ref="B1227">_xlfn.IFS(AO1227=1,$AO$1,AP1227=1,$AP$1,AQ1227=1,$AQ$1,AR1227=1,$AR$1,AS1227=1,$AS$1)</f>
        <v>Graduation</v>
      </c>
      <c r="C1227" s="1" t="str" cm="1">
        <f t="array" ref="C1227">_xlfn.IFS(AJ1227=1,$AJ$1,AK1227=1,$AK$1,AL1227=1,$AL$1,AM1227=1,$AM$1,AN1227=1,$AN$1)</f>
        <v>Married</v>
      </c>
      <c r="D1227" s="1">
        <v>1</v>
      </c>
      <c r="E1227" s="1">
        <v>0</v>
      </c>
      <c r="F1227" s="1" t="str" cm="1">
        <f t="array" ref="F1227">_xlfn.IFS(AV1227&lt;43783,"1.Low Income",AND(AV1227&gt;=43783,AV1227&lt;=64856),"2.Mid Income",AV1227&gt;64856,"3.High Income")</f>
        <v>1.Low Income</v>
      </c>
      <c r="G1227" s="1" t="str" cm="1">
        <f t="array" ref="G1227">_xlfn.IFS(AU1227&lt;=30,"&lt;1 month",AND(AU1227&gt;30,AU1227&lt;=60),"1-2months",AU1227&gt;60,"2months +")</f>
        <v>1-2months</v>
      </c>
      <c r="H1227" s="1" t="str" cm="1">
        <f t="array" ref="H1227">_xlfn.IFS(AT1227&lt;5,"&lt;5times",AND(AT1227&gt;=5,AT1227&lt;=10),"05-10times",AND(AT1227&gt;=11,AT1227&lt;=15),"11-15times",AT1227&gt;=16,"16times or more")</f>
        <v>05-10times</v>
      </c>
      <c r="I1227" s="1" t="s">
        <v>99</v>
      </c>
      <c r="J1227" s="1" t="str">
        <f t="shared" si="39"/>
        <v>6-7 years</v>
      </c>
      <c r="K1227" s="2">
        <v>9</v>
      </c>
      <c r="L1227" s="2">
        <v>0</v>
      </c>
      <c r="M1227" s="2">
        <v>5</v>
      </c>
      <c r="N1227" s="2">
        <v>0</v>
      </c>
      <c r="O1227" s="2">
        <v>0</v>
      </c>
      <c r="P1227" s="2">
        <v>7</v>
      </c>
      <c r="Q1227" s="8">
        <v>0</v>
      </c>
      <c r="R1227" s="8">
        <v>0</v>
      </c>
      <c r="S1227" s="8">
        <v>0</v>
      </c>
      <c r="T1227" s="8">
        <v>0</v>
      </c>
      <c r="U1227" s="8">
        <v>0</v>
      </c>
      <c r="V1227" s="8">
        <v>0</v>
      </c>
      <c r="W1227" s="6">
        <v>1</v>
      </c>
      <c r="X1227" s="6">
        <v>1</v>
      </c>
      <c r="Y1227" s="6">
        <v>0</v>
      </c>
      <c r="Z1227" s="6">
        <v>2</v>
      </c>
      <c r="AB1227" s="1">
        <v>16</v>
      </c>
      <c r="AC1227" s="1">
        <v>7</v>
      </c>
      <c r="AD1227" s="1">
        <v>0</v>
      </c>
      <c r="AE1227" s="1">
        <v>3</v>
      </c>
      <c r="AF1227" s="1">
        <v>11</v>
      </c>
      <c r="AG1227" s="1">
        <v>47</v>
      </c>
      <c r="AH1227" s="1">
        <v>2439</v>
      </c>
      <c r="AI1227" s="11">
        <f t="shared" si="38"/>
        <v>6.6821917808219178</v>
      </c>
      <c r="AJ1227" s="1">
        <v>0</v>
      </c>
      <c r="AK1227" s="1">
        <v>1</v>
      </c>
      <c r="AL1227" s="1">
        <v>0</v>
      </c>
      <c r="AM1227" s="1">
        <v>0</v>
      </c>
      <c r="AN1227" s="1">
        <v>0</v>
      </c>
      <c r="AO1227" s="1">
        <v>0</v>
      </c>
      <c r="AP1227" s="1">
        <v>0</v>
      </c>
      <c r="AQ1227" s="1">
        <v>1</v>
      </c>
      <c r="AR1227" s="1">
        <v>0</v>
      </c>
      <c r="AS1227" s="1">
        <v>0</v>
      </c>
      <c r="AT1227" s="1">
        <v>9</v>
      </c>
      <c r="AU1227" s="1">
        <v>43</v>
      </c>
      <c r="AV1227" s="1">
        <v>25358</v>
      </c>
    </row>
    <row r="1228" spans="1:48" s="1" customFormat="1" x14ac:dyDescent="0.25">
      <c r="A1228" s="1" t="str" cm="1">
        <f t="array" ref="A1228">_xlfn.IFS(AG1228&gt;=70,"70 and Older",AND(AG1228&gt;=60,AG1228&lt;70),"60-69",AND(AG1228&gt;=50,AG1228&lt;60),"50-59",AND(AG1228&gt;=40,AG1228&lt;50),"40-49",AND(AG1228&gt;=30,AG1228&lt;40),"30-39",AND(AG1228&gt;=20,AG1228&lt;30),"20-29")</f>
        <v>30-39</v>
      </c>
      <c r="B1228" s="1" t="str" cm="1">
        <f t="array" ref="B1228">_xlfn.IFS(AO1228=1,$AO$1,AP1228=1,$AP$1,AQ1228=1,$AQ$1,AR1228=1,$AR$1,AS1228=1,$AS$1)</f>
        <v>PhD</v>
      </c>
      <c r="C1228" s="1" t="str" cm="1">
        <f t="array" ref="C1228">_xlfn.IFS(AJ1228=1,$AJ$1,AK1228=1,$AK$1,AL1228=1,$AL$1,AM1228=1,$AM$1,AN1228=1,$AN$1)</f>
        <v>Married</v>
      </c>
      <c r="D1228" s="1">
        <v>1</v>
      </c>
      <c r="E1228" s="1">
        <v>1</v>
      </c>
      <c r="F1228" s="1" t="str" cm="1">
        <f t="array" ref="F1228">_xlfn.IFS(AV1228&lt;43783,"1.Low Income",AND(AV1228&gt;=43783,AV1228&lt;=64856),"2.Mid Income",AV1228&gt;64856,"3.High Income")</f>
        <v>2.Mid Income</v>
      </c>
      <c r="G1228" s="1" t="str" cm="1">
        <f t="array" ref="G1228">_xlfn.IFS(AU1228&lt;=30,"&lt;1 month",AND(AU1228&gt;30,AU1228&lt;=60),"1-2months",AU1228&gt;60,"2months +")</f>
        <v>&lt;1 month</v>
      </c>
      <c r="H1228" s="1" t="str" cm="1">
        <f t="array" ref="H1228">_xlfn.IFS(AT1228&lt;5,"&lt;5times",AND(AT1228&gt;=5,AT1228&lt;=10),"05-10times",AND(AT1228&gt;=11,AT1228&lt;=15),"11-15times",AT1228&gt;=16,"16times or more")</f>
        <v>05-10times</v>
      </c>
      <c r="I1228" s="1" t="s">
        <v>99</v>
      </c>
      <c r="J1228" s="1" t="str">
        <f t="shared" si="39"/>
        <v>6-7 years</v>
      </c>
      <c r="K1228" s="2">
        <v>19</v>
      </c>
      <c r="L1228" s="2">
        <v>6</v>
      </c>
      <c r="M1228" s="2">
        <v>20</v>
      </c>
      <c r="N1228" s="2">
        <v>0</v>
      </c>
      <c r="O1228" s="2">
        <v>5</v>
      </c>
      <c r="P1228" s="2">
        <v>12</v>
      </c>
      <c r="Q1228" s="8">
        <v>0</v>
      </c>
      <c r="R1228" s="8">
        <v>0</v>
      </c>
      <c r="S1228" s="8">
        <v>0</v>
      </c>
      <c r="T1228" s="8">
        <v>0</v>
      </c>
      <c r="U1228" s="8">
        <v>0</v>
      </c>
      <c r="V1228" s="8">
        <v>0</v>
      </c>
      <c r="W1228" s="6">
        <v>3</v>
      </c>
      <c r="X1228" s="6">
        <v>1</v>
      </c>
      <c r="Y1228" s="6">
        <v>1</v>
      </c>
      <c r="Z1228" s="6">
        <v>4</v>
      </c>
      <c r="AB1228" s="1">
        <v>150</v>
      </c>
      <c r="AC1228" s="1">
        <v>147</v>
      </c>
      <c r="AD1228" s="1">
        <v>0</v>
      </c>
      <c r="AE1228" s="1">
        <v>3</v>
      </c>
      <c r="AF1228" s="1">
        <v>11</v>
      </c>
      <c r="AG1228" s="1">
        <v>36</v>
      </c>
      <c r="AH1228" s="1">
        <v>2438</v>
      </c>
      <c r="AI1228" s="11">
        <f t="shared" si="38"/>
        <v>6.6794520547945204</v>
      </c>
      <c r="AJ1228" s="1">
        <v>0</v>
      </c>
      <c r="AK1228" s="1">
        <v>1</v>
      </c>
      <c r="AL1228" s="1">
        <v>0</v>
      </c>
      <c r="AM1228" s="1">
        <v>0</v>
      </c>
      <c r="AN1228" s="1">
        <v>0</v>
      </c>
      <c r="AO1228" s="1">
        <v>0</v>
      </c>
      <c r="AP1228" s="1">
        <v>0</v>
      </c>
      <c r="AQ1228" s="1">
        <v>0</v>
      </c>
      <c r="AR1228" s="1">
        <v>0</v>
      </c>
      <c r="AS1228" s="1">
        <v>1</v>
      </c>
      <c r="AT1228" s="1">
        <v>7</v>
      </c>
      <c r="AU1228" s="1">
        <v>4</v>
      </c>
      <c r="AV1228" s="1">
        <v>44689</v>
      </c>
    </row>
    <row r="1229" spans="1:48" s="1" customFormat="1" x14ac:dyDescent="0.25">
      <c r="A1229" s="1" t="str" cm="1">
        <f t="array" ref="A1229">_xlfn.IFS(AG1229&gt;=70,"70 and Older",AND(AG1229&gt;=60,AG1229&lt;70),"60-69",AND(AG1229&gt;=50,AG1229&lt;60),"50-59",AND(AG1229&gt;=40,AG1229&lt;50),"40-49",AND(AG1229&gt;=30,AG1229&lt;40),"30-39",AND(AG1229&gt;=20,AG1229&lt;30),"20-29")</f>
        <v>50-59</v>
      </c>
      <c r="B1229" s="1" t="str" cm="1">
        <f t="array" ref="B1229">_xlfn.IFS(AO1229=1,$AO$1,AP1229=1,$AP$1,AQ1229=1,$AQ$1,AR1229=1,$AR$1,AS1229=1,$AS$1)</f>
        <v>PhD</v>
      </c>
      <c r="C1229" s="1" t="str" cm="1">
        <f t="array" ref="C1229">_xlfn.IFS(AJ1229=1,$AJ$1,AK1229=1,$AK$1,AL1229=1,$AL$1,AM1229=1,$AM$1,AN1229=1,$AN$1)</f>
        <v>Divorced</v>
      </c>
      <c r="D1229" s="1">
        <v>0</v>
      </c>
      <c r="E1229" s="1">
        <v>1</v>
      </c>
      <c r="F1229" s="1" t="str" cm="1">
        <f t="array" ref="F1229">_xlfn.IFS(AV1229&lt;43783,"1.Low Income",AND(AV1229&gt;=43783,AV1229&lt;=64856),"2.Mid Income",AV1229&gt;64856,"3.High Income")</f>
        <v>1.Low Income</v>
      </c>
      <c r="G1229" s="1" t="str" cm="1">
        <f t="array" ref="G1229">_xlfn.IFS(AU1229&lt;=30,"&lt;1 month",AND(AU1229&gt;30,AU1229&lt;=60),"1-2months",AU1229&gt;60,"2months +")</f>
        <v>2months +</v>
      </c>
      <c r="H1229" s="1" t="str" cm="1">
        <f t="array" ref="H1229">_xlfn.IFS(AT1229&lt;5,"&lt;5times",AND(AT1229&gt;=5,AT1229&lt;=10),"05-10times",AND(AT1229&gt;=11,AT1229&lt;=15),"11-15times",AT1229&gt;=16,"16times or more")</f>
        <v>05-10times</v>
      </c>
      <c r="I1229" s="1" t="s">
        <v>99</v>
      </c>
      <c r="J1229" s="1" t="str">
        <f t="shared" si="39"/>
        <v>6-7 years</v>
      </c>
      <c r="K1229" s="2">
        <v>87</v>
      </c>
      <c r="L1229" s="2">
        <v>13</v>
      </c>
      <c r="M1229" s="2">
        <v>34</v>
      </c>
      <c r="N1229" s="2">
        <v>10</v>
      </c>
      <c r="O1229" s="2">
        <v>6</v>
      </c>
      <c r="P1229" s="2">
        <v>10</v>
      </c>
      <c r="Q1229" s="8">
        <v>0</v>
      </c>
      <c r="R1229" s="8">
        <v>0</v>
      </c>
      <c r="S1229" s="8">
        <v>0</v>
      </c>
      <c r="T1229" s="8">
        <v>0</v>
      </c>
      <c r="U1229" s="8">
        <v>0</v>
      </c>
      <c r="V1229" s="8">
        <v>0</v>
      </c>
      <c r="W1229" s="6">
        <v>1</v>
      </c>
      <c r="X1229" s="6">
        <v>4</v>
      </c>
      <c r="Y1229" s="6">
        <v>0</v>
      </c>
      <c r="Z1229" s="6">
        <v>4</v>
      </c>
      <c r="AB1229" s="1">
        <v>1535</v>
      </c>
      <c r="AC1229" s="1">
        <v>1320</v>
      </c>
      <c r="AD1229" s="1">
        <v>3</v>
      </c>
      <c r="AE1229" s="1">
        <v>3</v>
      </c>
      <c r="AF1229" s="1">
        <v>11</v>
      </c>
      <c r="AG1229" s="1">
        <v>56</v>
      </c>
      <c r="AH1229" s="1">
        <v>2438</v>
      </c>
      <c r="AI1229" s="11">
        <f t="shared" si="38"/>
        <v>6.6794520547945204</v>
      </c>
      <c r="AJ1229" s="1">
        <v>1</v>
      </c>
      <c r="AK1229" s="1">
        <v>0</v>
      </c>
      <c r="AL1229" s="1">
        <v>0</v>
      </c>
      <c r="AM1229" s="1">
        <v>0</v>
      </c>
      <c r="AN1229" s="1">
        <v>0</v>
      </c>
      <c r="AO1229" s="1">
        <v>0</v>
      </c>
      <c r="AP1229" s="1">
        <v>0</v>
      </c>
      <c r="AQ1229" s="1">
        <v>0</v>
      </c>
      <c r="AR1229" s="1">
        <v>0</v>
      </c>
      <c r="AS1229" s="1">
        <v>1</v>
      </c>
      <c r="AT1229" s="1">
        <v>7</v>
      </c>
      <c r="AU1229" s="1">
        <v>61</v>
      </c>
      <c r="AV1229" s="1">
        <v>42720</v>
      </c>
    </row>
    <row r="1230" spans="1:48" s="1" customFormat="1" x14ac:dyDescent="0.25">
      <c r="A1230" s="1" t="str" cm="1">
        <f t="array" ref="A1230">_xlfn.IFS(AG1230&gt;=70,"70 and Older",AND(AG1230&gt;=60,AG1230&lt;70),"60-69",AND(AG1230&gt;=50,AG1230&lt;60),"50-59",AND(AG1230&gt;=40,AG1230&lt;50),"40-49",AND(AG1230&gt;=30,AG1230&lt;40),"30-39",AND(AG1230&gt;=20,AG1230&lt;30),"20-29")</f>
        <v>50-59</v>
      </c>
      <c r="B1230" s="1" t="str" cm="1">
        <f t="array" ref="B1230">_xlfn.IFS(AO1230=1,$AO$1,AP1230=1,$AP$1,AQ1230=1,$AQ$1,AR1230=1,$AR$1,AS1230=1,$AS$1)</f>
        <v>Graduation</v>
      </c>
      <c r="C1230" s="1" t="str" cm="1">
        <f t="array" ref="C1230">_xlfn.IFS(AJ1230=1,$AJ$1,AK1230=1,$AK$1,AL1230=1,$AL$1,AM1230=1,$AM$1,AN1230=1,$AN$1)</f>
        <v>Married</v>
      </c>
      <c r="D1230" s="1">
        <v>1</v>
      </c>
      <c r="E1230" s="1">
        <v>1</v>
      </c>
      <c r="F1230" s="1" t="str" cm="1">
        <f t="array" ref="F1230">_xlfn.IFS(AV1230&lt;43783,"1.Low Income",AND(AV1230&gt;=43783,AV1230&lt;=64856),"2.Mid Income",AV1230&gt;64856,"3.High Income")</f>
        <v>1.Low Income</v>
      </c>
      <c r="G1230" s="1" t="str" cm="1">
        <f t="array" ref="G1230">_xlfn.IFS(AU1230&lt;=30,"&lt;1 month",AND(AU1230&gt;30,AU1230&lt;=60),"1-2months",AU1230&gt;60,"2months +")</f>
        <v>&lt;1 month</v>
      </c>
      <c r="H1230" s="1" t="str" cm="1">
        <f t="array" ref="H1230">_xlfn.IFS(AT1230&lt;5,"&lt;5times",AND(AT1230&gt;=5,AT1230&lt;=10),"05-10times",AND(AT1230&gt;=11,AT1230&lt;=15),"11-15times",AT1230&gt;=16,"16times or more")</f>
        <v>05-10times</v>
      </c>
      <c r="I1230" s="1" t="s">
        <v>99</v>
      </c>
      <c r="J1230" s="1" t="str">
        <f t="shared" si="39"/>
        <v>6-7 years</v>
      </c>
      <c r="K1230" s="2">
        <v>342</v>
      </c>
      <c r="L1230" s="2">
        <v>9</v>
      </c>
      <c r="M1230" s="2">
        <v>112</v>
      </c>
      <c r="N1230" s="2">
        <v>19</v>
      </c>
      <c r="O1230" s="2">
        <v>14</v>
      </c>
      <c r="P1230" s="2">
        <v>19</v>
      </c>
      <c r="Q1230" s="8">
        <v>0</v>
      </c>
      <c r="R1230" s="8">
        <v>0</v>
      </c>
      <c r="S1230" s="8">
        <v>0</v>
      </c>
      <c r="T1230" s="8">
        <v>0</v>
      </c>
      <c r="U1230" s="8">
        <v>0</v>
      </c>
      <c r="V1230" s="8">
        <v>1</v>
      </c>
      <c r="W1230" s="6">
        <v>10</v>
      </c>
      <c r="X1230" s="6">
        <v>5</v>
      </c>
      <c r="Y1230" s="6">
        <v>2</v>
      </c>
      <c r="Z1230" s="6">
        <v>9</v>
      </c>
      <c r="AB1230" s="1">
        <v>180</v>
      </c>
      <c r="AC1230" s="1">
        <v>173</v>
      </c>
      <c r="AD1230" s="1">
        <v>0</v>
      </c>
      <c r="AE1230" s="1">
        <v>3</v>
      </c>
      <c r="AF1230" s="1">
        <v>11</v>
      </c>
      <c r="AG1230" s="1">
        <v>56</v>
      </c>
      <c r="AH1230" s="1">
        <v>2437</v>
      </c>
      <c r="AI1230" s="11">
        <f t="shared" si="38"/>
        <v>6.6767123287671231</v>
      </c>
      <c r="AJ1230" s="1">
        <v>0</v>
      </c>
      <c r="AK1230" s="1">
        <v>1</v>
      </c>
      <c r="AL1230" s="1">
        <v>0</v>
      </c>
      <c r="AM1230" s="1">
        <v>0</v>
      </c>
      <c r="AN1230" s="1">
        <v>0</v>
      </c>
      <c r="AO1230" s="1">
        <v>0</v>
      </c>
      <c r="AP1230" s="1">
        <v>0</v>
      </c>
      <c r="AQ1230" s="1">
        <v>1</v>
      </c>
      <c r="AR1230" s="1">
        <v>0</v>
      </c>
      <c r="AS1230" s="1">
        <v>0</v>
      </c>
      <c r="AT1230" s="1">
        <v>8</v>
      </c>
      <c r="AU1230" s="1">
        <v>27</v>
      </c>
      <c r="AV1230" s="1">
        <v>34412</v>
      </c>
    </row>
    <row r="1231" spans="1:48" s="1" customFormat="1" x14ac:dyDescent="0.25">
      <c r="A1231" s="1" t="str" cm="1">
        <f t="array" ref="A1231">_xlfn.IFS(AG1231&gt;=70,"70 and Older",AND(AG1231&gt;=60,AG1231&lt;70),"60-69",AND(AG1231&gt;=50,AG1231&lt;60),"50-59",AND(AG1231&gt;=40,AG1231&lt;50),"40-49",AND(AG1231&gt;=30,AG1231&lt;40),"30-39",AND(AG1231&gt;=20,AG1231&lt;30),"20-29")</f>
        <v>40-49</v>
      </c>
      <c r="B1231" s="1" t="str" cm="1">
        <f t="array" ref="B1231">_xlfn.IFS(AO1231=1,$AO$1,AP1231=1,$AP$1,AQ1231=1,$AQ$1,AR1231=1,$AR$1,AS1231=1,$AS$1)</f>
        <v>PhD</v>
      </c>
      <c r="C1231" s="1" t="str" cm="1">
        <f t="array" ref="C1231">_xlfn.IFS(AJ1231=1,$AJ$1,AK1231=1,$AK$1,AL1231=1,$AL$1,AM1231=1,$AM$1,AN1231=1,$AN$1)</f>
        <v>Married</v>
      </c>
      <c r="D1231" s="1">
        <v>1</v>
      </c>
      <c r="E1231" s="1">
        <v>0</v>
      </c>
      <c r="F1231" s="1" t="str" cm="1">
        <f t="array" ref="F1231">_xlfn.IFS(AV1231&lt;43783,"1.Low Income",AND(AV1231&gt;=43783,AV1231&lt;=64856),"2.Mid Income",AV1231&gt;64856,"3.High Income")</f>
        <v>1.Low Income</v>
      </c>
      <c r="G1231" s="1" t="str" cm="1">
        <f t="array" ref="G1231">_xlfn.IFS(AU1231&lt;=30,"&lt;1 month",AND(AU1231&gt;30,AU1231&lt;=60),"1-2months",AU1231&gt;60,"2months +")</f>
        <v>1-2months</v>
      </c>
      <c r="H1231" s="1" t="str" cm="1">
        <f t="array" ref="H1231">_xlfn.IFS(AT1231&lt;5,"&lt;5times",AND(AT1231&gt;=5,AT1231&lt;=10),"05-10times",AND(AT1231&gt;=11,AT1231&lt;=15),"11-15times",AT1231&gt;=16,"16times or more")</f>
        <v>05-10times</v>
      </c>
      <c r="I1231" s="1" t="s">
        <v>99</v>
      </c>
      <c r="J1231" s="1" t="str">
        <f t="shared" si="39"/>
        <v>6-7 years</v>
      </c>
      <c r="K1231" s="2">
        <v>116</v>
      </c>
      <c r="L1231" s="2">
        <v>11</v>
      </c>
      <c r="M1231" s="2">
        <v>72</v>
      </c>
      <c r="N1231" s="2">
        <v>3</v>
      </c>
      <c r="O1231" s="2">
        <v>17</v>
      </c>
      <c r="P1231" s="2">
        <v>46</v>
      </c>
      <c r="Q1231" s="8">
        <v>0</v>
      </c>
      <c r="R1231" s="8">
        <v>0</v>
      </c>
      <c r="S1231" s="8">
        <v>1</v>
      </c>
      <c r="T1231" s="8">
        <v>0</v>
      </c>
      <c r="U1231" s="8">
        <v>0</v>
      </c>
      <c r="V1231" s="8">
        <v>1</v>
      </c>
      <c r="W1231" s="6">
        <v>4</v>
      </c>
      <c r="X1231" s="6">
        <v>4</v>
      </c>
      <c r="Y1231" s="6">
        <v>1</v>
      </c>
      <c r="Z1231" s="6">
        <v>5</v>
      </c>
      <c r="AB1231" s="1">
        <v>152</v>
      </c>
      <c r="AC1231" s="1">
        <v>134</v>
      </c>
      <c r="AD1231" s="1">
        <v>0</v>
      </c>
      <c r="AE1231" s="1">
        <v>3</v>
      </c>
      <c r="AF1231" s="1">
        <v>11</v>
      </c>
      <c r="AG1231" s="1">
        <v>45</v>
      </c>
      <c r="AH1231" s="1">
        <v>2436</v>
      </c>
      <c r="AI1231" s="11">
        <f t="shared" si="38"/>
        <v>6.6739726027397257</v>
      </c>
      <c r="AJ1231" s="1">
        <v>0</v>
      </c>
      <c r="AK1231" s="1">
        <v>1</v>
      </c>
      <c r="AL1231" s="1">
        <v>0</v>
      </c>
      <c r="AM1231" s="1">
        <v>0</v>
      </c>
      <c r="AN1231" s="1">
        <v>0</v>
      </c>
      <c r="AO1231" s="1">
        <v>0</v>
      </c>
      <c r="AP1231" s="1">
        <v>0</v>
      </c>
      <c r="AQ1231" s="1">
        <v>0</v>
      </c>
      <c r="AR1231" s="1">
        <v>0</v>
      </c>
      <c r="AS1231" s="1">
        <v>1</v>
      </c>
      <c r="AT1231" s="1">
        <v>7</v>
      </c>
      <c r="AU1231" s="1">
        <v>52</v>
      </c>
      <c r="AV1231" s="1">
        <v>37717</v>
      </c>
    </row>
    <row r="1232" spans="1:48" s="1" customFormat="1" x14ac:dyDescent="0.25">
      <c r="A1232" s="1" t="str" cm="1">
        <f t="array" ref="A1232">_xlfn.IFS(AG1232&gt;=70,"70 and Older",AND(AG1232&gt;=60,AG1232&lt;70),"60-69",AND(AG1232&gt;=50,AG1232&lt;60),"50-59",AND(AG1232&gt;=40,AG1232&lt;50),"40-49",AND(AG1232&gt;=30,AG1232&lt;40),"30-39",AND(AG1232&gt;=20,AG1232&lt;30),"20-29")</f>
        <v>50-59</v>
      </c>
      <c r="B1232" s="1" t="str" cm="1">
        <f t="array" ref="B1232">_xlfn.IFS(AO1232=1,$AO$1,AP1232=1,$AP$1,AQ1232=1,$AQ$1,AR1232=1,$AR$1,AS1232=1,$AS$1)</f>
        <v>Master</v>
      </c>
      <c r="C1232" s="1" t="str" cm="1">
        <f t="array" ref="C1232">_xlfn.IFS(AJ1232=1,$AJ$1,AK1232=1,$AK$1,AL1232=1,$AL$1,AM1232=1,$AM$1,AN1232=1,$AN$1)</f>
        <v>Married</v>
      </c>
      <c r="D1232" s="1">
        <v>1</v>
      </c>
      <c r="E1232" s="1">
        <v>0</v>
      </c>
      <c r="F1232" s="1" t="str" cm="1">
        <f t="array" ref="F1232">_xlfn.IFS(AV1232&lt;43783,"1.Low Income",AND(AV1232&gt;=43783,AV1232&lt;=64856),"2.Mid Income",AV1232&gt;64856,"3.High Income")</f>
        <v>1.Low Income</v>
      </c>
      <c r="G1232" s="1" t="str" cm="1">
        <f t="array" ref="G1232">_xlfn.IFS(AU1232&lt;=30,"&lt;1 month",AND(AU1232&gt;30,AU1232&lt;=60),"1-2months",AU1232&gt;60,"2months +")</f>
        <v>&lt;1 month</v>
      </c>
      <c r="H1232" s="1" t="str" cm="1">
        <f t="array" ref="H1232">_xlfn.IFS(AT1232&lt;5,"&lt;5times",AND(AT1232&gt;=5,AT1232&lt;=10),"05-10times",AND(AT1232&gt;=11,AT1232&lt;=15),"11-15times",AT1232&gt;=16,"16times or more")</f>
        <v>05-10times</v>
      </c>
      <c r="I1232" s="1" t="s">
        <v>99</v>
      </c>
      <c r="J1232" s="1" t="str">
        <f t="shared" si="39"/>
        <v>6-7 years</v>
      </c>
      <c r="K1232" s="2">
        <v>11</v>
      </c>
      <c r="L1232" s="2">
        <v>3</v>
      </c>
      <c r="M1232" s="2">
        <v>22</v>
      </c>
      <c r="N1232" s="2">
        <v>2</v>
      </c>
      <c r="O1232" s="2">
        <v>2</v>
      </c>
      <c r="P1232" s="2">
        <v>6</v>
      </c>
      <c r="Q1232" s="8">
        <v>0</v>
      </c>
      <c r="R1232" s="8">
        <v>0</v>
      </c>
      <c r="S1232" s="8">
        <v>0</v>
      </c>
      <c r="T1232" s="8">
        <v>0</v>
      </c>
      <c r="U1232" s="8">
        <v>0</v>
      </c>
      <c r="V1232" s="8">
        <v>0</v>
      </c>
      <c r="W1232" s="6">
        <v>2</v>
      </c>
      <c r="X1232" s="6">
        <v>2</v>
      </c>
      <c r="Y1232" s="6">
        <v>0</v>
      </c>
      <c r="Z1232" s="6">
        <v>3</v>
      </c>
      <c r="AB1232" s="1">
        <v>93</v>
      </c>
      <c r="AC1232" s="1">
        <v>64</v>
      </c>
      <c r="AD1232" s="1">
        <v>0</v>
      </c>
      <c r="AE1232" s="1">
        <v>3</v>
      </c>
      <c r="AF1232" s="1">
        <v>11</v>
      </c>
      <c r="AG1232" s="1">
        <v>54</v>
      </c>
      <c r="AH1232" s="1">
        <v>2436</v>
      </c>
      <c r="AI1232" s="11">
        <f t="shared" si="38"/>
        <v>6.6739726027397257</v>
      </c>
      <c r="AJ1232" s="1">
        <v>0</v>
      </c>
      <c r="AK1232" s="1">
        <v>1</v>
      </c>
      <c r="AL1232" s="1">
        <v>0</v>
      </c>
      <c r="AM1232" s="1">
        <v>0</v>
      </c>
      <c r="AN1232" s="1">
        <v>0</v>
      </c>
      <c r="AO1232" s="1">
        <v>0</v>
      </c>
      <c r="AP1232" s="1">
        <v>0</v>
      </c>
      <c r="AQ1232" s="1">
        <v>0</v>
      </c>
      <c r="AR1232" s="1">
        <v>1</v>
      </c>
      <c r="AS1232" s="1">
        <v>0</v>
      </c>
      <c r="AT1232" s="1">
        <v>7</v>
      </c>
      <c r="AU1232" s="1">
        <v>16</v>
      </c>
      <c r="AV1232" s="1">
        <v>36802</v>
      </c>
    </row>
    <row r="1233" spans="1:48" s="1" customFormat="1" x14ac:dyDescent="0.25">
      <c r="A1233" s="1" t="str" cm="1">
        <f t="array" ref="A1233">_xlfn.IFS(AG1233&gt;=70,"70 and Older",AND(AG1233&gt;=60,AG1233&lt;70),"60-69",AND(AG1233&gt;=50,AG1233&lt;60),"50-59",AND(AG1233&gt;=40,AG1233&lt;50),"40-49",AND(AG1233&gt;=30,AG1233&lt;40),"30-39",AND(AG1233&gt;=20,AG1233&lt;30),"20-29")</f>
        <v>40-49</v>
      </c>
      <c r="B1233" s="1" t="str" cm="1">
        <f t="array" ref="B1233">_xlfn.IFS(AO1233=1,$AO$1,AP1233=1,$AP$1,AQ1233=1,$AQ$1,AR1233=1,$AR$1,AS1233=1,$AS$1)</f>
        <v>Master</v>
      </c>
      <c r="C1233" s="1" t="str" cm="1">
        <f t="array" ref="C1233">_xlfn.IFS(AJ1233=1,$AJ$1,AK1233=1,$AK$1,AL1233=1,$AL$1,AM1233=1,$AM$1,AN1233=1,$AN$1)</f>
        <v>Married</v>
      </c>
      <c r="D1233" s="1">
        <v>1</v>
      </c>
      <c r="E1233" s="1">
        <v>1</v>
      </c>
      <c r="F1233" s="1" t="str" cm="1">
        <f t="array" ref="F1233">_xlfn.IFS(AV1233&lt;43783,"1.Low Income",AND(AV1233&gt;=43783,AV1233&lt;=64856),"2.Mid Income",AV1233&gt;64856,"3.High Income")</f>
        <v>1.Low Income</v>
      </c>
      <c r="G1233" s="1" t="str" cm="1">
        <f t="array" ref="G1233">_xlfn.IFS(AU1233&lt;=30,"&lt;1 month",AND(AU1233&gt;30,AU1233&lt;=60),"1-2months",AU1233&gt;60,"2months +")</f>
        <v>2months +</v>
      </c>
      <c r="H1233" s="1" t="str" cm="1">
        <f t="array" ref="H1233">_xlfn.IFS(AT1233&lt;5,"&lt;5times",AND(AT1233&gt;=5,AT1233&lt;=10),"05-10times",AND(AT1233&gt;=11,AT1233&lt;=15),"11-15times",AT1233&gt;=16,"16times or more")</f>
        <v>05-10times</v>
      </c>
      <c r="I1233" s="1" t="s">
        <v>99</v>
      </c>
      <c r="J1233" s="1" t="str">
        <f t="shared" si="39"/>
        <v>6-7 years</v>
      </c>
      <c r="K1233" s="2">
        <v>15</v>
      </c>
      <c r="L1233" s="2">
        <v>10</v>
      </c>
      <c r="M1233" s="2">
        <v>19</v>
      </c>
      <c r="N1233" s="2">
        <v>8</v>
      </c>
      <c r="O1233" s="2">
        <v>17</v>
      </c>
      <c r="P1233" s="2">
        <v>20</v>
      </c>
      <c r="Q1233" s="8">
        <v>0</v>
      </c>
      <c r="R1233" s="8">
        <v>0</v>
      </c>
      <c r="S1233" s="8">
        <v>0</v>
      </c>
      <c r="T1233" s="8">
        <v>0</v>
      </c>
      <c r="U1233" s="8">
        <v>0</v>
      </c>
      <c r="V1233" s="8">
        <v>0</v>
      </c>
      <c r="W1233" s="6">
        <v>3</v>
      </c>
      <c r="X1233" s="6">
        <v>2</v>
      </c>
      <c r="Y1233" s="6">
        <v>1</v>
      </c>
      <c r="Z1233" s="6">
        <v>3</v>
      </c>
      <c r="AB1233" s="1">
        <v>32</v>
      </c>
      <c r="AC1233" s="1">
        <v>13</v>
      </c>
      <c r="AD1233" s="1">
        <v>1</v>
      </c>
      <c r="AE1233" s="1">
        <v>3</v>
      </c>
      <c r="AF1233" s="1">
        <v>11</v>
      </c>
      <c r="AG1233" s="1">
        <v>40</v>
      </c>
      <c r="AH1233" s="1">
        <v>2435</v>
      </c>
      <c r="AI1233" s="11">
        <f t="shared" si="38"/>
        <v>6.6712328767123283</v>
      </c>
      <c r="AJ1233" s="1">
        <v>0</v>
      </c>
      <c r="AK1233" s="1">
        <v>1</v>
      </c>
      <c r="AL1233" s="1">
        <v>0</v>
      </c>
      <c r="AM1233" s="1">
        <v>0</v>
      </c>
      <c r="AN1233" s="1">
        <v>0</v>
      </c>
      <c r="AO1233" s="1">
        <v>0</v>
      </c>
      <c r="AP1233" s="1">
        <v>0</v>
      </c>
      <c r="AQ1233" s="1">
        <v>0</v>
      </c>
      <c r="AR1233" s="1">
        <v>1</v>
      </c>
      <c r="AS1233" s="1">
        <v>0</v>
      </c>
      <c r="AT1233" s="1">
        <v>7</v>
      </c>
      <c r="AU1233" s="1">
        <v>80</v>
      </c>
      <c r="AV1233" s="1">
        <v>40689</v>
      </c>
    </row>
    <row r="1234" spans="1:48" s="1" customFormat="1" x14ac:dyDescent="0.25">
      <c r="A1234" s="1" t="str" cm="1">
        <f t="array" ref="A1234">_xlfn.IFS(AG1234&gt;=70,"70 and Older",AND(AG1234&gt;=60,AG1234&lt;70),"60-69",AND(AG1234&gt;=50,AG1234&lt;60),"50-59",AND(AG1234&gt;=40,AG1234&lt;50),"40-49",AND(AG1234&gt;=30,AG1234&lt;40),"30-39",AND(AG1234&gt;=20,AG1234&lt;30),"20-29")</f>
        <v>70 and Older</v>
      </c>
      <c r="B1234" s="1" t="str" cm="1">
        <f t="array" ref="B1234">_xlfn.IFS(AO1234=1,$AO$1,AP1234=1,$AP$1,AQ1234=1,$AQ$1,AR1234=1,$AR$1,AS1234=1,$AS$1)</f>
        <v>Graduation</v>
      </c>
      <c r="C1234" s="1" t="str" cm="1">
        <f t="array" ref="C1234">_xlfn.IFS(AJ1234=1,$AJ$1,AK1234=1,$AK$1,AL1234=1,$AL$1,AM1234=1,$AM$1,AN1234=1,$AN$1)</f>
        <v>Together</v>
      </c>
      <c r="D1234" s="1">
        <v>0</v>
      </c>
      <c r="E1234" s="1">
        <v>0</v>
      </c>
      <c r="F1234" s="1" t="str" cm="1">
        <f t="array" ref="F1234">_xlfn.IFS(AV1234&lt;43783,"1.Low Income",AND(AV1234&gt;=43783,AV1234&lt;=64856),"2.Mid Income",AV1234&gt;64856,"3.High Income")</f>
        <v>2.Mid Income</v>
      </c>
      <c r="G1234" s="1" t="str" cm="1">
        <f t="array" ref="G1234">_xlfn.IFS(AU1234&lt;=30,"&lt;1 month",AND(AU1234&gt;30,AU1234&lt;=60),"1-2months",AU1234&gt;60,"2months +")</f>
        <v>&lt;1 month</v>
      </c>
      <c r="H1234" s="1" t="str" cm="1">
        <f t="array" ref="H1234">_xlfn.IFS(AT1234&lt;5,"&lt;5times",AND(AT1234&gt;=5,AT1234&lt;=10),"05-10times",AND(AT1234&gt;=11,AT1234&lt;=15),"11-15times",AT1234&gt;=16,"16times or more")</f>
        <v>05-10times</v>
      </c>
      <c r="I1234" s="1" t="s">
        <v>99</v>
      </c>
      <c r="J1234" s="1" t="str">
        <f t="shared" si="39"/>
        <v>6-7 years</v>
      </c>
      <c r="K1234" s="2">
        <v>1311</v>
      </c>
      <c r="L1234" s="2">
        <v>0</v>
      </c>
      <c r="M1234" s="2">
        <v>359</v>
      </c>
      <c r="N1234" s="2">
        <v>46</v>
      </c>
      <c r="O1234" s="2">
        <v>89</v>
      </c>
      <c r="P1234" s="2">
        <v>17</v>
      </c>
      <c r="Q1234" s="8">
        <v>0</v>
      </c>
      <c r="R1234" s="8">
        <v>0</v>
      </c>
      <c r="S1234" s="8">
        <v>0</v>
      </c>
      <c r="T1234" s="8">
        <v>0</v>
      </c>
      <c r="U1234" s="8">
        <v>1</v>
      </c>
      <c r="V1234" s="8">
        <v>1</v>
      </c>
      <c r="W1234" s="6">
        <v>1</v>
      </c>
      <c r="X1234" s="6">
        <v>4</v>
      </c>
      <c r="Y1234" s="6">
        <v>3</v>
      </c>
      <c r="Z1234" s="6">
        <v>10</v>
      </c>
      <c r="AB1234" s="1">
        <v>2157</v>
      </c>
      <c r="AC1234" s="1">
        <v>2031</v>
      </c>
      <c r="AD1234" s="1">
        <v>2</v>
      </c>
      <c r="AE1234" s="1">
        <v>3</v>
      </c>
      <c r="AF1234" s="1">
        <v>11</v>
      </c>
      <c r="AG1234" s="1">
        <v>74</v>
      </c>
      <c r="AH1234" s="1">
        <v>2434</v>
      </c>
      <c r="AI1234" s="11">
        <f t="shared" si="38"/>
        <v>6.6684931506849319</v>
      </c>
      <c r="AJ1234" s="1">
        <v>0</v>
      </c>
      <c r="AK1234" s="1">
        <v>0</v>
      </c>
      <c r="AL1234" s="1">
        <v>0</v>
      </c>
      <c r="AM1234" s="1">
        <v>1</v>
      </c>
      <c r="AN1234" s="1">
        <v>0</v>
      </c>
      <c r="AO1234" s="1">
        <v>0</v>
      </c>
      <c r="AP1234" s="1">
        <v>0</v>
      </c>
      <c r="AQ1234" s="1">
        <v>1</v>
      </c>
      <c r="AR1234" s="1">
        <v>0</v>
      </c>
      <c r="AS1234" s="1">
        <v>0</v>
      </c>
      <c r="AT1234" s="1">
        <v>6</v>
      </c>
      <c r="AU1234" s="1">
        <v>0</v>
      </c>
      <c r="AV1234" s="1">
        <v>53034</v>
      </c>
    </row>
    <row r="1235" spans="1:48" s="1" customFormat="1" x14ac:dyDescent="0.25">
      <c r="A1235" s="1" t="str" cm="1">
        <f t="array" ref="A1235">_xlfn.IFS(AG1235&gt;=70,"70 and Older",AND(AG1235&gt;=60,AG1235&lt;70),"60-69",AND(AG1235&gt;=50,AG1235&lt;60),"50-59",AND(AG1235&gt;=40,AG1235&lt;50),"40-49",AND(AG1235&gt;=30,AG1235&lt;40),"30-39",AND(AG1235&gt;=20,AG1235&lt;30),"20-29")</f>
        <v>60-69</v>
      </c>
      <c r="B1235" s="1" t="str" cm="1">
        <f t="array" ref="B1235">_xlfn.IFS(AO1235=1,$AO$1,AP1235=1,$AP$1,AQ1235=1,$AQ$1,AR1235=1,$AR$1,AS1235=1,$AS$1)</f>
        <v>Graduation</v>
      </c>
      <c r="C1235" s="1" t="str" cm="1">
        <f t="array" ref="C1235">_xlfn.IFS(AJ1235=1,$AJ$1,AK1235=1,$AK$1,AL1235=1,$AL$1,AM1235=1,$AM$1,AN1235=1,$AN$1)</f>
        <v>Together</v>
      </c>
      <c r="D1235" s="1">
        <v>0</v>
      </c>
      <c r="E1235" s="1">
        <v>1</v>
      </c>
      <c r="F1235" s="1" t="str" cm="1">
        <f t="array" ref="F1235">_xlfn.IFS(AV1235&lt;43783,"1.Low Income",AND(AV1235&gt;=43783,AV1235&lt;=64856),"2.Mid Income",AV1235&gt;64856,"3.High Income")</f>
        <v>2.Mid Income</v>
      </c>
      <c r="G1235" s="1" t="str" cm="1">
        <f t="array" ref="G1235">_xlfn.IFS(AU1235&lt;=30,"&lt;1 month",AND(AU1235&gt;30,AU1235&lt;=60),"1-2months",AU1235&gt;60,"2months +")</f>
        <v>2months +</v>
      </c>
      <c r="H1235" s="1" t="str" cm="1">
        <f t="array" ref="H1235">_xlfn.IFS(AT1235&lt;5,"&lt;5times",AND(AT1235&gt;=5,AT1235&lt;=10),"05-10times",AND(AT1235&gt;=11,AT1235&lt;=15),"11-15times",AT1235&gt;=16,"16times or more")</f>
        <v>05-10times</v>
      </c>
      <c r="I1235" s="1" t="s">
        <v>99</v>
      </c>
      <c r="J1235" s="1" t="str">
        <f t="shared" si="39"/>
        <v>6-7 years</v>
      </c>
      <c r="K1235" s="2">
        <v>702</v>
      </c>
      <c r="L1235" s="2">
        <v>17</v>
      </c>
      <c r="M1235" s="2">
        <v>151</v>
      </c>
      <c r="N1235" s="2">
        <v>0</v>
      </c>
      <c r="O1235" s="2">
        <v>8</v>
      </c>
      <c r="P1235" s="2">
        <v>35</v>
      </c>
      <c r="Q1235" s="8">
        <v>0</v>
      </c>
      <c r="R1235" s="8">
        <v>0</v>
      </c>
      <c r="S1235" s="8">
        <v>0</v>
      </c>
      <c r="T1235" s="8">
        <v>0</v>
      </c>
      <c r="U1235" s="8">
        <v>0</v>
      </c>
      <c r="V1235" s="8">
        <v>0</v>
      </c>
      <c r="W1235" s="6">
        <v>5</v>
      </c>
      <c r="X1235" s="6">
        <v>5</v>
      </c>
      <c r="Y1235" s="6">
        <v>6</v>
      </c>
      <c r="Z1235" s="6">
        <v>12</v>
      </c>
      <c r="AB1235" s="1">
        <v>544</v>
      </c>
      <c r="AC1235" s="1">
        <v>435</v>
      </c>
      <c r="AD1235" s="1">
        <v>0</v>
      </c>
      <c r="AE1235" s="1">
        <v>3</v>
      </c>
      <c r="AF1235" s="1">
        <v>11</v>
      </c>
      <c r="AG1235" s="1">
        <v>62</v>
      </c>
      <c r="AH1235" s="1">
        <v>2434</v>
      </c>
      <c r="AI1235" s="11">
        <f t="shared" si="38"/>
        <v>6.6684931506849319</v>
      </c>
      <c r="AJ1235" s="1">
        <v>0</v>
      </c>
      <c r="AK1235" s="1">
        <v>0</v>
      </c>
      <c r="AL1235" s="1">
        <v>0</v>
      </c>
      <c r="AM1235" s="1">
        <v>1</v>
      </c>
      <c r="AN1235" s="1">
        <v>0</v>
      </c>
      <c r="AO1235" s="1">
        <v>0</v>
      </c>
      <c r="AP1235" s="1">
        <v>0</v>
      </c>
      <c r="AQ1235" s="1">
        <v>1</v>
      </c>
      <c r="AR1235" s="1">
        <v>0</v>
      </c>
      <c r="AS1235" s="1">
        <v>0</v>
      </c>
      <c r="AT1235" s="1">
        <v>6</v>
      </c>
      <c r="AU1235" s="1">
        <v>90</v>
      </c>
      <c r="AV1235" s="1">
        <v>51141</v>
      </c>
    </row>
    <row r="1236" spans="1:48" s="1" customFormat="1" x14ac:dyDescent="0.25">
      <c r="A1236" s="1" t="str" cm="1">
        <f t="array" ref="A1236">_xlfn.IFS(AG1236&gt;=70,"70 and Older",AND(AG1236&gt;=60,AG1236&lt;70),"60-69",AND(AG1236&gt;=50,AG1236&lt;60),"50-59",AND(AG1236&gt;=40,AG1236&lt;50),"40-49",AND(AG1236&gt;=30,AG1236&lt;40),"30-39",AND(AG1236&gt;=20,AG1236&lt;30),"20-29")</f>
        <v>70 and Older</v>
      </c>
      <c r="B1236" s="1" t="str" cm="1">
        <f t="array" ref="B1236">_xlfn.IFS(AO1236=1,$AO$1,AP1236=1,$AP$1,AQ1236=1,$AQ$1,AR1236=1,$AR$1,AS1236=1,$AS$1)</f>
        <v>PhD</v>
      </c>
      <c r="C1236" s="1" t="str" cm="1">
        <f t="array" ref="C1236">_xlfn.IFS(AJ1236=1,$AJ$1,AK1236=1,$AK$1,AL1236=1,$AL$1,AM1236=1,$AM$1,AN1236=1,$AN$1)</f>
        <v>Divorced</v>
      </c>
      <c r="D1236" s="1">
        <v>1</v>
      </c>
      <c r="E1236" s="1">
        <v>0</v>
      </c>
      <c r="F1236" s="1" t="str" cm="1">
        <f t="array" ref="F1236">_xlfn.IFS(AV1236&lt;43783,"1.Low Income",AND(AV1236&gt;=43783,AV1236&lt;=64856),"2.Mid Income",AV1236&gt;64856,"3.High Income")</f>
        <v>1.Low Income</v>
      </c>
      <c r="G1236" s="1" t="str" cm="1">
        <f t="array" ref="G1236">_xlfn.IFS(AU1236&lt;=30,"&lt;1 month",AND(AU1236&gt;30,AU1236&lt;=60),"1-2months",AU1236&gt;60,"2months +")</f>
        <v>2months +</v>
      </c>
      <c r="H1236" s="1" t="str" cm="1">
        <f t="array" ref="H1236">_xlfn.IFS(AT1236&lt;5,"&lt;5times",AND(AT1236&gt;=5,AT1236&lt;=10),"05-10times",AND(AT1236&gt;=11,AT1236&lt;=15),"11-15times",AT1236&gt;=16,"16times or more")</f>
        <v>05-10times</v>
      </c>
      <c r="I1236" s="1" t="s">
        <v>99</v>
      </c>
      <c r="J1236" s="1" t="str">
        <f t="shared" si="39"/>
        <v>6-7 years</v>
      </c>
      <c r="K1236" s="2">
        <v>3</v>
      </c>
      <c r="L1236" s="2">
        <v>4</v>
      </c>
      <c r="M1236" s="2">
        <v>7</v>
      </c>
      <c r="N1236" s="2">
        <v>15</v>
      </c>
      <c r="O1236" s="2">
        <v>8</v>
      </c>
      <c r="P1236" s="2">
        <v>11</v>
      </c>
      <c r="Q1236" s="8">
        <v>0</v>
      </c>
      <c r="R1236" s="8">
        <v>0</v>
      </c>
      <c r="S1236" s="8">
        <v>0</v>
      </c>
      <c r="T1236" s="8">
        <v>0</v>
      </c>
      <c r="U1236" s="8">
        <v>0</v>
      </c>
      <c r="V1236" s="8">
        <v>0</v>
      </c>
      <c r="W1236" s="6">
        <v>1</v>
      </c>
      <c r="X1236" s="6">
        <v>1</v>
      </c>
      <c r="Y1236" s="6">
        <v>0</v>
      </c>
      <c r="Z1236" s="6">
        <v>3</v>
      </c>
      <c r="AB1236" s="1">
        <v>11</v>
      </c>
      <c r="AC1236" s="1">
        <v>11</v>
      </c>
      <c r="AD1236" s="1">
        <v>0</v>
      </c>
      <c r="AE1236" s="1">
        <v>3</v>
      </c>
      <c r="AF1236" s="1">
        <v>11</v>
      </c>
      <c r="AG1236" s="1">
        <v>71</v>
      </c>
      <c r="AH1236" s="1">
        <v>2434</v>
      </c>
      <c r="AI1236" s="11">
        <f t="shared" si="38"/>
        <v>6.6684931506849319</v>
      </c>
      <c r="AJ1236" s="1">
        <v>1</v>
      </c>
      <c r="AK1236" s="1">
        <v>0</v>
      </c>
      <c r="AL1236" s="1">
        <v>0</v>
      </c>
      <c r="AM1236" s="1">
        <v>0</v>
      </c>
      <c r="AN1236" s="1">
        <v>0</v>
      </c>
      <c r="AO1236" s="1">
        <v>0</v>
      </c>
      <c r="AP1236" s="1">
        <v>0</v>
      </c>
      <c r="AQ1236" s="1">
        <v>0</v>
      </c>
      <c r="AR1236" s="1">
        <v>0</v>
      </c>
      <c r="AS1236" s="1">
        <v>1</v>
      </c>
      <c r="AT1236" s="1">
        <v>8</v>
      </c>
      <c r="AU1236" s="1">
        <v>82</v>
      </c>
      <c r="AV1236" s="1">
        <v>32414</v>
      </c>
    </row>
    <row r="1237" spans="1:48" s="1" customFormat="1" x14ac:dyDescent="0.25">
      <c r="A1237" s="1" t="str" cm="1">
        <f t="array" ref="A1237">_xlfn.IFS(AG1237&gt;=70,"70 and Older",AND(AG1237&gt;=60,AG1237&lt;70),"60-69",AND(AG1237&gt;=50,AG1237&lt;60),"50-59",AND(AG1237&gt;=40,AG1237&lt;50),"40-49",AND(AG1237&gt;=30,AG1237&lt;40),"30-39",AND(AG1237&gt;=20,AG1237&lt;30),"20-29")</f>
        <v>30-39</v>
      </c>
      <c r="B1237" s="1" t="str" cm="1">
        <f t="array" ref="B1237">_xlfn.IFS(AO1237=1,$AO$1,AP1237=1,$AP$1,AQ1237=1,$AQ$1,AR1237=1,$AR$1,AS1237=1,$AS$1)</f>
        <v>PhD</v>
      </c>
      <c r="C1237" s="1" t="str" cm="1">
        <f t="array" ref="C1237">_xlfn.IFS(AJ1237=1,$AJ$1,AK1237=1,$AK$1,AL1237=1,$AL$1,AM1237=1,$AM$1,AN1237=1,$AN$1)</f>
        <v>Together</v>
      </c>
      <c r="D1237" s="1">
        <v>0</v>
      </c>
      <c r="E1237" s="1">
        <v>1</v>
      </c>
      <c r="F1237" s="1" t="str" cm="1">
        <f t="array" ref="F1237">_xlfn.IFS(AV1237&lt;43783,"1.Low Income",AND(AV1237&gt;=43783,AV1237&lt;=64856),"2.Mid Income",AV1237&gt;64856,"3.High Income")</f>
        <v>2.Mid Income</v>
      </c>
      <c r="G1237" s="1" t="str" cm="1">
        <f t="array" ref="G1237">_xlfn.IFS(AU1237&lt;=30,"&lt;1 month",AND(AU1237&gt;30,AU1237&lt;=60),"1-2months",AU1237&gt;60,"2months +")</f>
        <v>&lt;1 month</v>
      </c>
      <c r="H1237" s="1" t="str" cm="1">
        <f t="array" ref="H1237">_xlfn.IFS(AT1237&lt;5,"&lt;5times",AND(AT1237&gt;=5,AT1237&lt;=10),"05-10times",AND(AT1237&gt;=11,AT1237&lt;=15),"11-15times",AT1237&gt;=16,"16times or more")</f>
        <v>05-10times</v>
      </c>
      <c r="I1237" s="1" t="s">
        <v>99</v>
      </c>
      <c r="J1237" s="1" t="str">
        <f t="shared" si="39"/>
        <v>6-7 years</v>
      </c>
      <c r="K1237" s="2">
        <v>182</v>
      </c>
      <c r="L1237" s="2">
        <v>2</v>
      </c>
      <c r="M1237" s="2">
        <v>49</v>
      </c>
      <c r="N1237" s="2">
        <v>17</v>
      </c>
      <c r="O1237" s="2">
        <v>13</v>
      </c>
      <c r="P1237" s="2">
        <v>20</v>
      </c>
      <c r="Q1237" s="8">
        <v>0</v>
      </c>
      <c r="R1237" s="8">
        <v>0</v>
      </c>
      <c r="S1237" s="8">
        <v>0</v>
      </c>
      <c r="T1237" s="8">
        <v>0</v>
      </c>
      <c r="U1237" s="8">
        <v>0</v>
      </c>
      <c r="V1237" s="8">
        <v>0</v>
      </c>
      <c r="W1237" s="6">
        <v>1</v>
      </c>
      <c r="X1237" s="6">
        <v>3</v>
      </c>
      <c r="Y1237" s="6">
        <v>1</v>
      </c>
      <c r="Z1237" s="6">
        <v>7</v>
      </c>
      <c r="AB1237" s="1">
        <v>1727</v>
      </c>
      <c r="AC1237" s="1">
        <v>1727</v>
      </c>
      <c r="AD1237" s="1">
        <v>2</v>
      </c>
      <c r="AE1237" s="1">
        <v>3</v>
      </c>
      <c r="AF1237" s="1">
        <v>11</v>
      </c>
      <c r="AG1237" s="1">
        <v>37</v>
      </c>
      <c r="AH1237" s="1">
        <v>2433</v>
      </c>
      <c r="AI1237" s="11">
        <f t="shared" si="38"/>
        <v>6.6657534246575345</v>
      </c>
      <c r="AJ1237" s="1">
        <v>0</v>
      </c>
      <c r="AK1237" s="1">
        <v>0</v>
      </c>
      <c r="AL1237" s="1">
        <v>0</v>
      </c>
      <c r="AM1237" s="1">
        <v>1</v>
      </c>
      <c r="AN1237" s="1">
        <v>0</v>
      </c>
      <c r="AO1237" s="1">
        <v>0</v>
      </c>
      <c r="AP1237" s="1">
        <v>0</v>
      </c>
      <c r="AQ1237" s="1">
        <v>0</v>
      </c>
      <c r="AR1237" s="1">
        <v>0</v>
      </c>
      <c r="AS1237" s="1">
        <v>1</v>
      </c>
      <c r="AT1237" s="1">
        <v>6</v>
      </c>
      <c r="AU1237" s="1">
        <v>6</v>
      </c>
      <c r="AV1237" s="1">
        <v>51250</v>
      </c>
    </row>
    <row r="1238" spans="1:48" s="1" customFormat="1" x14ac:dyDescent="0.25">
      <c r="A1238" s="1" t="str" cm="1">
        <f t="array" ref="A1238">_xlfn.IFS(AG1238&gt;=70,"70 and Older",AND(AG1238&gt;=60,AG1238&lt;70),"60-69",AND(AG1238&gt;=50,AG1238&lt;60),"50-59",AND(AG1238&gt;=40,AG1238&lt;50),"40-49",AND(AG1238&gt;=30,AG1238&lt;40),"30-39",AND(AG1238&gt;=20,AG1238&lt;30),"20-29")</f>
        <v>70 and Older</v>
      </c>
      <c r="B1238" s="1" t="str" cm="1">
        <f t="array" ref="B1238">_xlfn.IFS(AO1238=1,$AO$1,AP1238=1,$AP$1,AQ1238=1,$AQ$1,AR1238=1,$AR$1,AS1238=1,$AS$1)</f>
        <v>Master</v>
      </c>
      <c r="C1238" s="1" t="str" cm="1">
        <f t="array" ref="C1238">_xlfn.IFS(AJ1238=1,$AJ$1,AK1238=1,$AK$1,AL1238=1,$AL$1,AM1238=1,$AM$1,AN1238=1,$AN$1)</f>
        <v>Married</v>
      </c>
      <c r="D1238" s="1">
        <v>0</v>
      </c>
      <c r="E1238" s="1">
        <v>0</v>
      </c>
      <c r="F1238" s="1" t="str" cm="1">
        <f t="array" ref="F1238">_xlfn.IFS(AV1238&lt;43783,"1.Low Income",AND(AV1238&gt;=43783,AV1238&lt;=64856),"2.Mid Income",AV1238&gt;64856,"3.High Income")</f>
        <v>2.Mid Income</v>
      </c>
      <c r="G1238" s="1" t="str" cm="1">
        <f t="array" ref="G1238">_xlfn.IFS(AU1238&lt;=30,"&lt;1 month",AND(AU1238&gt;30,AU1238&lt;=60),"1-2months",AU1238&gt;60,"2months +")</f>
        <v>2months +</v>
      </c>
      <c r="H1238" s="1" t="str" cm="1">
        <f t="array" ref="H1238">_xlfn.IFS(AT1238&lt;5,"&lt;5times",AND(AT1238&gt;=5,AT1238&lt;=10),"05-10times",AND(AT1238&gt;=11,AT1238&lt;=15),"11-15times",AT1238&gt;=16,"16times or more")</f>
        <v>05-10times</v>
      </c>
      <c r="I1238" s="1" t="s">
        <v>99</v>
      </c>
      <c r="J1238" s="1" t="str">
        <f t="shared" si="39"/>
        <v>6-7 years</v>
      </c>
      <c r="K1238" s="2">
        <v>365</v>
      </c>
      <c r="L1238" s="2">
        <v>32</v>
      </c>
      <c r="M1238" s="2">
        <v>117</v>
      </c>
      <c r="N1238" s="2">
        <v>34</v>
      </c>
      <c r="O1238" s="2">
        <v>110</v>
      </c>
      <c r="P1238" s="2">
        <v>6</v>
      </c>
      <c r="Q1238" s="8">
        <v>0</v>
      </c>
      <c r="R1238" s="8">
        <v>0</v>
      </c>
      <c r="S1238" s="8">
        <v>0</v>
      </c>
      <c r="T1238" s="8">
        <v>0</v>
      </c>
      <c r="U1238" s="8">
        <v>0</v>
      </c>
      <c r="V1238" s="8">
        <v>0</v>
      </c>
      <c r="W1238" s="6">
        <v>1</v>
      </c>
      <c r="X1238" s="6">
        <v>3</v>
      </c>
      <c r="Y1238" s="6">
        <v>3</v>
      </c>
      <c r="Z1238" s="6">
        <v>13</v>
      </c>
      <c r="AB1238" s="1">
        <v>892</v>
      </c>
      <c r="AC1238" s="1">
        <v>751</v>
      </c>
      <c r="AD1238" s="1">
        <v>0</v>
      </c>
      <c r="AE1238" s="1">
        <v>3</v>
      </c>
      <c r="AF1238" s="1">
        <v>11</v>
      </c>
      <c r="AG1238" s="1">
        <v>74</v>
      </c>
      <c r="AH1238" s="1">
        <v>2433</v>
      </c>
      <c r="AI1238" s="11">
        <f t="shared" si="38"/>
        <v>6.6657534246575345</v>
      </c>
      <c r="AJ1238" s="1">
        <v>0</v>
      </c>
      <c r="AK1238" s="1">
        <v>1</v>
      </c>
      <c r="AL1238" s="1">
        <v>0</v>
      </c>
      <c r="AM1238" s="1">
        <v>0</v>
      </c>
      <c r="AN1238" s="1">
        <v>0</v>
      </c>
      <c r="AO1238" s="1">
        <v>0</v>
      </c>
      <c r="AP1238" s="1">
        <v>0</v>
      </c>
      <c r="AQ1238" s="1">
        <v>0</v>
      </c>
      <c r="AR1238" s="1">
        <v>1</v>
      </c>
      <c r="AS1238" s="1">
        <v>0</v>
      </c>
      <c r="AT1238" s="1">
        <v>6</v>
      </c>
      <c r="AU1238" s="1">
        <v>72</v>
      </c>
      <c r="AV1238" s="1">
        <v>51012</v>
      </c>
    </row>
    <row r="1239" spans="1:48" s="1" customFormat="1" x14ac:dyDescent="0.25">
      <c r="A1239" s="1" t="str" cm="1">
        <f t="array" ref="A1239">_xlfn.IFS(AG1239&gt;=70,"70 and Older",AND(AG1239&gt;=60,AG1239&lt;70),"60-69",AND(AG1239&gt;=50,AG1239&lt;60),"50-59",AND(AG1239&gt;=40,AG1239&lt;50),"40-49",AND(AG1239&gt;=30,AG1239&lt;40),"30-39",AND(AG1239&gt;=20,AG1239&lt;30),"20-29")</f>
        <v>30-39</v>
      </c>
      <c r="B1239" s="1" t="str" cm="1">
        <f t="array" ref="B1239">_xlfn.IFS(AO1239=1,$AO$1,AP1239=1,$AP$1,AQ1239=1,$AQ$1,AR1239=1,$AR$1,AS1239=1,$AS$1)</f>
        <v>Graduation</v>
      </c>
      <c r="C1239" s="1" t="str" cm="1">
        <f t="array" ref="C1239">_xlfn.IFS(AJ1239=1,$AJ$1,AK1239=1,$AK$1,AL1239=1,$AL$1,AM1239=1,$AM$1,AN1239=1,$AN$1)</f>
        <v>Married</v>
      </c>
      <c r="D1239" s="1">
        <v>1</v>
      </c>
      <c r="E1239" s="1">
        <v>1</v>
      </c>
      <c r="F1239" s="1" t="str" cm="1">
        <f t="array" ref="F1239">_xlfn.IFS(AV1239&lt;43783,"1.Low Income",AND(AV1239&gt;=43783,AV1239&lt;=64856),"2.Mid Income",AV1239&gt;64856,"3.High Income")</f>
        <v>2.Mid Income</v>
      </c>
      <c r="G1239" s="1" t="str" cm="1">
        <f t="array" ref="G1239">_xlfn.IFS(AU1239&lt;=30,"&lt;1 month",AND(AU1239&gt;30,AU1239&lt;=60),"1-2months",AU1239&gt;60,"2months +")</f>
        <v>2months +</v>
      </c>
      <c r="H1239" s="1" t="str" cm="1">
        <f t="array" ref="H1239">_xlfn.IFS(AT1239&lt;5,"&lt;5times",AND(AT1239&gt;=5,AT1239&lt;=10),"05-10times",AND(AT1239&gt;=11,AT1239&lt;=15),"11-15times",AT1239&gt;=16,"16times or more")</f>
        <v>05-10times</v>
      </c>
      <c r="I1239" s="1" t="s">
        <v>99</v>
      </c>
      <c r="J1239" s="1" t="str">
        <f t="shared" si="39"/>
        <v>6-7 years</v>
      </c>
      <c r="K1239" s="2">
        <v>21</v>
      </c>
      <c r="L1239" s="2">
        <v>5</v>
      </c>
      <c r="M1239" s="2">
        <v>3</v>
      </c>
      <c r="N1239" s="2">
        <v>10</v>
      </c>
      <c r="O1239" s="2">
        <v>1</v>
      </c>
      <c r="P1239" s="2">
        <v>7</v>
      </c>
      <c r="Q1239" s="8">
        <v>0</v>
      </c>
      <c r="R1239" s="8">
        <v>0</v>
      </c>
      <c r="S1239" s="8">
        <v>0</v>
      </c>
      <c r="T1239" s="8">
        <v>0</v>
      </c>
      <c r="U1239" s="8">
        <v>0</v>
      </c>
      <c r="V1239" s="8">
        <v>0</v>
      </c>
      <c r="W1239" s="6">
        <v>3</v>
      </c>
      <c r="X1239" s="6">
        <v>1</v>
      </c>
      <c r="Y1239" s="6">
        <v>1</v>
      </c>
      <c r="Z1239" s="6">
        <v>4</v>
      </c>
      <c r="AB1239" s="1">
        <v>269</v>
      </c>
      <c r="AC1239" s="1">
        <v>124</v>
      </c>
      <c r="AD1239" s="1">
        <v>1</v>
      </c>
      <c r="AE1239" s="1">
        <v>3</v>
      </c>
      <c r="AF1239" s="1">
        <v>11</v>
      </c>
      <c r="AG1239" s="1">
        <v>36</v>
      </c>
      <c r="AH1239" s="1">
        <v>2433</v>
      </c>
      <c r="AI1239" s="11">
        <f t="shared" si="38"/>
        <v>6.6657534246575345</v>
      </c>
      <c r="AJ1239" s="1">
        <v>0</v>
      </c>
      <c r="AK1239" s="1">
        <v>1</v>
      </c>
      <c r="AL1239" s="1">
        <v>0</v>
      </c>
      <c r="AM1239" s="1">
        <v>0</v>
      </c>
      <c r="AN1239" s="1">
        <v>0</v>
      </c>
      <c r="AO1239" s="1">
        <v>0</v>
      </c>
      <c r="AP1239" s="1">
        <v>0</v>
      </c>
      <c r="AQ1239" s="1">
        <v>1</v>
      </c>
      <c r="AR1239" s="1">
        <v>0</v>
      </c>
      <c r="AS1239" s="1">
        <v>0</v>
      </c>
      <c r="AT1239" s="1">
        <v>6</v>
      </c>
      <c r="AU1239" s="1">
        <v>65</v>
      </c>
      <c r="AV1239" s="1">
        <v>50387</v>
      </c>
    </row>
    <row r="1240" spans="1:48" s="1" customFormat="1" x14ac:dyDescent="0.25">
      <c r="A1240" s="1" t="str" cm="1">
        <f t="array" ref="A1240">_xlfn.IFS(AG1240&gt;=70,"70 and Older",AND(AG1240&gt;=60,AG1240&lt;70),"60-69",AND(AG1240&gt;=50,AG1240&lt;60),"50-59",AND(AG1240&gt;=40,AG1240&lt;50),"40-49",AND(AG1240&gt;=30,AG1240&lt;40),"30-39",AND(AG1240&gt;=20,AG1240&lt;30),"20-29")</f>
        <v>70 and Older</v>
      </c>
      <c r="B1240" s="1" t="str" cm="1">
        <f t="array" ref="B1240">_xlfn.IFS(AO1240=1,$AO$1,AP1240=1,$AP$1,AQ1240=1,$AQ$1,AR1240=1,$AR$1,AS1240=1,$AS$1)</f>
        <v>Master</v>
      </c>
      <c r="C1240" s="1" t="str" cm="1">
        <f t="array" ref="C1240">_xlfn.IFS(AJ1240=1,$AJ$1,AK1240=1,$AK$1,AL1240=1,$AL$1,AM1240=1,$AM$1,AN1240=1,$AN$1)</f>
        <v>Married</v>
      </c>
      <c r="D1240" s="1">
        <v>0</v>
      </c>
      <c r="E1240" s="1">
        <v>0</v>
      </c>
      <c r="F1240" s="1" t="str" cm="1">
        <f t="array" ref="F1240">_xlfn.IFS(AV1240&lt;43783,"1.Low Income",AND(AV1240&gt;=43783,AV1240&lt;=64856),"2.Mid Income",AV1240&gt;64856,"3.High Income")</f>
        <v>2.Mid Income</v>
      </c>
      <c r="G1240" s="1" t="str" cm="1">
        <f t="array" ref="G1240">_xlfn.IFS(AU1240&lt;=30,"&lt;1 month",AND(AU1240&gt;30,AU1240&lt;=60),"1-2months",AU1240&gt;60,"2months +")</f>
        <v>&lt;1 month</v>
      </c>
      <c r="H1240" s="1" t="str" cm="1">
        <f t="array" ref="H1240">_xlfn.IFS(AT1240&lt;5,"&lt;5times",AND(AT1240&gt;=5,AT1240&lt;=10),"05-10times",AND(AT1240&gt;=11,AT1240&lt;=15),"11-15times",AT1240&gt;=16,"16times or more")</f>
        <v>05-10times</v>
      </c>
      <c r="I1240" s="1" t="s">
        <v>99</v>
      </c>
      <c r="J1240" s="1" t="str">
        <f t="shared" si="39"/>
        <v>6-7 years</v>
      </c>
      <c r="K1240" s="2">
        <v>713</v>
      </c>
      <c r="L1240" s="2">
        <v>0</v>
      </c>
      <c r="M1240" s="2">
        <v>264</v>
      </c>
      <c r="N1240" s="2">
        <v>120</v>
      </c>
      <c r="O1240" s="2">
        <v>80</v>
      </c>
      <c r="P1240" s="2">
        <v>34</v>
      </c>
      <c r="Q1240" s="8">
        <v>1</v>
      </c>
      <c r="R1240" s="8">
        <v>0</v>
      </c>
      <c r="S1240" s="8">
        <v>0</v>
      </c>
      <c r="T1240" s="8">
        <v>0</v>
      </c>
      <c r="U1240" s="8">
        <v>1</v>
      </c>
      <c r="V1240" s="8">
        <v>0</v>
      </c>
      <c r="W1240" s="6">
        <v>1</v>
      </c>
      <c r="X1240" s="6">
        <v>7</v>
      </c>
      <c r="Y1240" s="6">
        <v>8</v>
      </c>
      <c r="Z1240" s="6">
        <v>12</v>
      </c>
      <c r="AB1240" s="1">
        <v>892</v>
      </c>
      <c r="AC1240" s="1">
        <v>751</v>
      </c>
      <c r="AD1240" s="1">
        <v>0</v>
      </c>
      <c r="AE1240" s="1">
        <v>3</v>
      </c>
      <c r="AF1240" s="1">
        <v>11</v>
      </c>
      <c r="AG1240" s="1">
        <v>74</v>
      </c>
      <c r="AH1240" s="1">
        <v>2433</v>
      </c>
      <c r="AI1240" s="11">
        <f t="shared" si="38"/>
        <v>6.6657534246575345</v>
      </c>
      <c r="AJ1240" s="1">
        <v>0</v>
      </c>
      <c r="AK1240" s="1">
        <v>1</v>
      </c>
      <c r="AL1240" s="1">
        <v>0</v>
      </c>
      <c r="AM1240" s="1">
        <v>0</v>
      </c>
      <c r="AN1240" s="1">
        <v>0</v>
      </c>
      <c r="AO1240" s="1">
        <v>0</v>
      </c>
      <c r="AP1240" s="1">
        <v>0</v>
      </c>
      <c r="AQ1240" s="1">
        <v>0</v>
      </c>
      <c r="AR1240" s="1">
        <v>1</v>
      </c>
      <c r="AS1240" s="1">
        <v>0</v>
      </c>
      <c r="AT1240" s="1">
        <v>6</v>
      </c>
      <c r="AU1240" s="1">
        <v>5</v>
      </c>
      <c r="AV1240" s="1">
        <v>46098</v>
      </c>
    </row>
    <row r="1241" spans="1:48" s="1" customFormat="1" x14ac:dyDescent="0.25">
      <c r="A1241" s="1" t="str" cm="1">
        <f t="array" ref="A1241">_xlfn.IFS(AG1241&gt;=70,"70 and Older",AND(AG1241&gt;=60,AG1241&lt;70),"60-69",AND(AG1241&gt;=50,AG1241&lt;60),"50-59",AND(AG1241&gt;=40,AG1241&lt;50),"40-49",AND(AG1241&gt;=30,AG1241&lt;40),"30-39",AND(AG1241&gt;=20,AG1241&lt;30),"20-29")</f>
        <v>30-39</v>
      </c>
      <c r="B1241" s="1" t="str" cm="1">
        <f t="array" ref="B1241">_xlfn.IFS(AO1241=1,$AO$1,AP1241=1,$AP$1,AQ1241=1,$AQ$1,AR1241=1,$AR$1,AS1241=1,$AS$1)</f>
        <v>2nd Cycle</v>
      </c>
      <c r="C1241" s="1" t="str" cm="1">
        <f t="array" ref="C1241">_xlfn.IFS(AJ1241=1,$AJ$1,AK1241=1,$AK$1,AL1241=1,$AL$1,AM1241=1,$AM$1,AN1241=1,$AN$1)</f>
        <v>Together</v>
      </c>
      <c r="D1241" s="1">
        <v>0</v>
      </c>
      <c r="E1241" s="1">
        <v>1</v>
      </c>
      <c r="F1241" s="1" t="str" cm="1">
        <f t="array" ref="F1241">_xlfn.IFS(AV1241&lt;43783,"1.Low Income",AND(AV1241&gt;=43783,AV1241&lt;=64856),"2.Mid Income",AV1241&gt;64856,"3.High Income")</f>
        <v>2.Mid Income</v>
      </c>
      <c r="G1241" s="1" t="str" cm="1">
        <f t="array" ref="G1241">_xlfn.IFS(AU1241&lt;=30,"&lt;1 month",AND(AU1241&gt;30,AU1241&lt;=60),"1-2months",AU1241&gt;60,"2months +")</f>
        <v>&lt;1 month</v>
      </c>
      <c r="H1241" s="1" t="str" cm="1">
        <f t="array" ref="H1241">_xlfn.IFS(AT1241&lt;5,"&lt;5times",AND(AT1241&gt;=5,AT1241&lt;=10),"05-10times",AND(AT1241&gt;=11,AT1241&lt;=15),"11-15times",AT1241&gt;=16,"16times or more")</f>
        <v>05-10times</v>
      </c>
      <c r="I1241" s="1" t="s">
        <v>99</v>
      </c>
      <c r="J1241" s="1" t="str">
        <f t="shared" si="39"/>
        <v>6-7 years</v>
      </c>
      <c r="K1241" s="2">
        <v>121</v>
      </c>
      <c r="L1241" s="2">
        <v>103</v>
      </c>
      <c r="M1241" s="2">
        <v>69</v>
      </c>
      <c r="N1241" s="2">
        <v>8</v>
      </c>
      <c r="O1241" s="2">
        <v>44</v>
      </c>
      <c r="P1241" s="2">
        <v>48</v>
      </c>
      <c r="Q1241" s="8">
        <v>0</v>
      </c>
      <c r="R1241" s="8">
        <v>0</v>
      </c>
      <c r="S1241" s="8">
        <v>0</v>
      </c>
      <c r="T1241" s="8">
        <v>0</v>
      </c>
      <c r="U1241" s="8">
        <v>0</v>
      </c>
      <c r="V1241" s="8">
        <v>0</v>
      </c>
      <c r="W1241" s="6">
        <v>1</v>
      </c>
      <c r="X1241" s="6">
        <v>4</v>
      </c>
      <c r="Y1241" s="6">
        <v>2</v>
      </c>
      <c r="Z1241" s="6">
        <v>7</v>
      </c>
      <c r="AB1241" s="1">
        <v>721</v>
      </c>
      <c r="AC1241" s="1">
        <v>679</v>
      </c>
      <c r="AD1241" s="1">
        <v>1</v>
      </c>
      <c r="AE1241" s="1">
        <v>3</v>
      </c>
      <c r="AF1241" s="1">
        <v>11</v>
      </c>
      <c r="AG1241" s="1">
        <v>38</v>
      </c>
      <c r="AH1241" s="1">
        <v>2433</v>
      </c>
      <c r="AI1241" s="11">
        <f t="shared" si="38"/>
        <v>6.6657534246575345</v>
      </c>
      <c r="AJ1241" s="1">
        <v>0</v>
      </c>
      <c r="AK1241" s="1">
        <v>0</v>
      </c>
      <c r="AL1241" s="1">
        <v>0</v>
      </c>
      <c r="AM1241" s="1">
        <v>1</v>
      </c>
      <c r="AN1241" s="1">
        <v>0</v>
      </c>
      <c r="AO1241" s="1">
        <v>1</v>
      </c>
      <c r="AP1241" s="1">
        <v>0</v>
      </c>
      <c r="AQ1241" s="1">
        <v>0</v>
      </c>
      <c r="AR1241" s="1">
        <v>0</v>
      </c>
      <c r="AS1241" s="1">
        <v>0</v>
      </c>
      <c r="AT1241" s="1">
        <v>7</v>
      </c>
      <c r="AU1241" s="1">
        <v>4</v>
      </c>
      <c r="AV1241" s="1">
        <v>45889</v>
      </c>
    </row>
    <row r="1242" spans="1:48" s="1" customFormat="1" x14ac:dyDescent="0.25">
      <c r="A1242" s="1" t="str" cm="1">
        <f t="array" ref="A1242">_xlfn.IFS(AG1242&gt;=70,"70 and Older",AND(AG1242&gt;=60,AG1242&lt;70),"60-69",AND(AG1242&gt;=50,AG1242&lt;60),"50-59",AND(AG1242&gt;=40,AG1242&lt;50),"40-49",AND(AG1242&gt;=30,AG1242&lt;40),"30-39",AND(AG1242&gt;=20,AG1242&lt;30),"20-29")</f>
        <v>70 and Older</v>
      </c>
      <c r="B1242" s="1" t="str" cm="1">
        <f t="array" ref="B1242">_xlfn.IFS(AO1242=1,$AO$1,AP1242=1,$AP$1,AQ1242=1,$AQ$1,AR1242=1,$AR$1,AS1242=1,$AS$1)</f>
        <v>PhD</v>
      </c>
      <c r="C1242" s="1" t="str" cm="1">
        <f t="array" ref="C1242">_xlfn.IFS(AJ1242=1,$AJ$1,AK1242=1,$AK$1,AL1242=1,$AL$1,AM1242=1,$AM$1,AN1242=1,$AN$1)</f>
        <v>Married</v>
      </c>
      <c r="D1242" s="1">
        <v>1</v>
      </c>
      <c r="E1242" s="1">
        <v>1</v>
      </c>
      <c r="F1242" s="1" t="str" cm="1">
        <f t="array" ref="F1242">_xlfn.IFS(AV1242&lt;43783,"1.Low Income",AND(AV1242&gt;=43783,AV1242&lt;=64856),"2.Mid Income",AV1242&gt;64856,"3.High Income")</f>
        <v>1.Low Income</v>
      </c>
      <c r="G1242" s="1" t="str" cm="1">
        <f t="array" ref="G1242">_xlfn.IFS(AU1242&lt;=30,"&lt;1 month",AND(AU1242&gt;30,AU1242&lt;=60),"1-2months",AU1242&gt;60,"2months +")</f>
        <v>2months +</v>
      </c>
      <c r="H1242" s="1" t="str" cm="1">
        <f t="array" ref="H1242">_xlfn.IFS(AT1242&lt;5,"&lt;5times",AND(AT1242&gt;=5,AT1242&lt;=10),"05-10times",AND(AT1242&gt;=11,AT1242&lt;=15),"11-15times",AT1242&gt;=16,"16times or more")</f>
        <v>05-10times</v>
      </c>
      <c r="I1242" s="1" t="s">
        <v>99</v>
      </c>
      <c r="J1242" s="1" t="str">
        <f t="shared" si="39"/>
        <v>6-7 years</v>
      </c>
      <c r="K1242" s="2">
        <v>155</v>
      </c>
      <c r="L1242" s="2">
        <v>7</v>
      </c>
      <c r="M1242" s="2">
        <v>80</v>
      </c>
      <c r="N1242" s="2">
        <v>13</v>
      </c>
      <c r="O1242" s="2">
        <v>7</v>
      </c>
      <c r="P1242" s="2">
        <v>10</v>
      </c>
      <c r="Q1242" s="8">
        <v>0</v>
      </c>
      <c r="R1242" s="8">
        <v>0</v>
      </c>
      <c r="S1242" s="8">
        <v>0</v>
      </c>
      <c r="T1242" s="8">
        <v>0</v>
      </c>
      <c r="U1242" s="8">
        <v>0</v>
      </c>
      <c r="V1242" s="8">
        <v>0</v>
      </c>
      <c r="W1242" s="6">
        <v>3</v>
      </c>
      <c r="X1242" s="6">
        <v>5</v>
      </c>
      <c r="Y1242" s="6">
        <v>1</v>
      </c>
      <c r="Z1242" s="6">
        <v>5</v>
      </c>
      <c r="AB1242" s="1">
        <v>345</v>
      </c>
      <c r="AC1242" s="1">
        <v>276</v>
      </c>
      <c r="AD1242" s="1">
        <v>0</v>
      </c>
      <c r="AE1242" s="1">
        <v>3</v>
      </c>
      <c r="AF1242" s="1">
        <v>11</v>
      </c>
      <c r="AG1242" s="1">
        <v>73</v>
      </c>
      <c r="AH1242" s="1">
        <v>2433</v>
      </c>
      <c r="AI1242" s="11">
        <f t="shared" si="38"/>
        <v>6.6657534246575345</v>
      </c>
      <c r="AJ1242" s="1">
        <v>0</v>
      </c>
      <c r="AK1242" s="1">
        <v>1</v>
      </c>
      <c r="AL1242" s="1">
        <v>0</v>
      </c>
      <c r="AM1242" s="1">
        <v>0</v>
      </c>
      <c r="AN1242" s="1">
        <v>0</v>
      </c>
      <c r="AO1242" s="1">
        <v>0</v>
      </c>
      <c r="AP1242" s="1">
        <v>0</v>
      </c>
      <c r="AQ1242" s="1">
        <v>0</v>
      </c>
      <c r="AR1242" s="1">
        <v>0</v>
      </c>
      <c r="AS1242" s="1">
        <v>1</v>
      </c>
      <c r="AT1242" s="1">
        <v>7</v>
      </c>
      <c r="AU1242" s="1">
        <v>77</v>
      </c>
      <c r="AV1242" s="1">
        <v>39660</v>
      </c>
    </row>
    <row r="1243" spans="1:48" s="1" customFormat="1" x14ac:dyDescent="0.25">
      <c r="A1243" s="1" t="str" cm="1">
        <f t="array" ref="A1243">_xlfn.IFS(AG1243&gt;=70,"70 and Older",AND(AG1243&gt;=60,AG1243&lt;70),"60-69",AND(AG1243&gt;=50,AG1243&lt;60),"50-59",AND(AG1243&gt;=40,AG1243&lt;50),"40-49",AND(AG1243&gt;=30,AG1243&lt;40),"30-39",AND(AG1243&gt;=20,AG1243&lt;30),"20-29")</f>
        <v>40-49</v>
      </c>
      <c r="B1243" s="1" t="str" cm="1">
        <f t="array" ref="B1243">_xlfn.IFS(AO1243=1,$AO$1,AP1243=1,$AP$1,AQ1243=1,$AQ$1,AR1243=1,$AR$1,AS1243=1,$AS$1)</f>
        <v>Graduation</v>
      </c>
      <c r="C1243" s="1" t="str" cm="1">
        <f t="array" ref="C1243">_xlfn.IFS(AJ1243=1,$AJ$1,AK1243=1,$AK$1,AL1243=1,$AL$1,AM1243=1,$AM$1,AN1243=1,$AN$1)</f>
        <v>Together</v>
      </c>
      <c r="D1243" s="1">
        <v>0</v>
      </c>
      <c r="E1243" s="1">
        <v>0</v>
      </c>
      <c r="F1243" s="1" t="str" cm="1">
        <f t="array" ref="F1243">_xlfn.IFS(AV1243&lt;43783,"1.Low Income",AND(AV1243&gt;=43783,AV1243&lt;=64856),"2.Mid Income",AV1243&gt;64856,"3.High Income")</f>
        <v>2.Mid Income</v>
      </c>
      <c r="G1243" s="1" t="str" cm="1">
        <f t="array" ref="G1243">_xlfn.IFS(AU1243&lt;=30,"&lt;1 month",AND(AU1243&gt;30,AU1243&lt;=60),"1-2months",AU1243&gt;60,"2months +")</f>
        <v>1-2months</v>
      </c>
      <c r="H1243" s="1" t="str" cm="1">
        <f t="array" ref="H1243">_xlfn.IFS(AT1243&lt;5,"&lt;5times",AND(AT1243&gt;=5,AT1243&lt;=10),"05-10times",AND(AT1243&gt;=11,AT1243&lt;=15),"11-15times",AT1243&gt;=16,"16times or more")</f>
        <v>05-10times</v>
      </c>
      <c r="I1243" s="1" t="s">
        <v>99</v>
      </c>
      <c r="J1243" s="1" t="str">
        <f t="shared" si="39"/>
        <v>6-7 years</v>
      </c>
      <c r="K1243" s="2">
        <v>572</v>
      </c>
      <c r="L1243" s="2">
        <v>8</v>
      </c>
      <c r="M1243" s="2">
        <v>232</v>
      </c>
      <c r="N1243" s="2">
        <v>23</v>
      </c>
      <c r="O1243" s="2">
        <v>62</v>
      </c>
      <c r="P1243" s="2">
        <v>17</v>
      </c>
      <c r="Q1243" s="8">
        <v>1</v>
      </c>
      <c r="R1243" s="8">
        <v>0</v>
      </c>
      <c r="S1243" s="8">
        <v>0</v>
      </c>
      <c r="T1243" s="8">
        <v>0</v>
      </c>
      <c r="U1243" s="8">
        <v>0</v>
      </c>
      <c r="V1243" s="8">
        <v>0</v>
      </c>
      <c r="W1243" s="6">
        <v>1</v>
      </c>
      <c r="X1243" s="6">
        <v>4</v>
      </c>
      <c r="Y1243" s="6">
        <v>3</v>
      </c>
      <c r="Z1243" s="6">
        <v>6</v>
      </c>
      <c r="AB1243" s="1">
        <v>1259</v>
      </c>
      <c r="AC1243" s="1">
        <v>1151</v>
      </c>
      <c r="AD1243" s="1">
        <v>0</v>
      </c>
      <c r="AE1243" s="1">
        <v>3</v>
      </c>
      <c r="AF1243" s="1">
        <v>11</v>
      </c>
      <c r="AG1243" s="1">
        <v>45</v>
      </c>
      <c r="AH1243" s="1">
        <v>2431</v>
      </c>
      <c r="AI1243" s="11">
        <f t="shared" si="38"/>
        <v>6.6602739726027398</v>
      </c>
      <c r="AJ1243" s="1">
        <v>0</v>
      </c>
      <c r="AK1243" s="1">
        <v>0</v>
      </c>
      <c r="AL1243" s="1">
        <v>0</v>
      </c>
      <c r="AM1243" s="1">
        <v>1</v>
      </c>
      <c r="AN1243" s="1">
        <v>0</v>
      </c>
      <c r="AO1243" s="1">
        <v>0</v>
      </c>
      <c r="AP1243" s="1">
        <v>0</v>
      </c>
      <c r="AQ1243" s="1">
        <v>1</v>
      </c>
      <c r="AR1243" s="1">
        <v>0</v>
      </c>
      <c r="AS1243" s="1">
        <v>0</v>
      </c>
      <c r="AT1243" s="1">
        <v>6</v>
      </c>
      <c r="AU1243" s="1">
        <v>51</v>
      </c>
      <c r="AV1243" s="1">
        <v>54690</v>
      </c>
    </row>
    <row r="1244" spans="1:48" s="1" customFormat="1" x14ac:dyDescent="0.25">
      <c r="A1244" s="1" t="str" cm="1">
        <f t="array" ref="A1244">_xlfn.IFS(AG1244&gt;=70,"70 and Older",AND(AG1244&gt;=60,AG1244&lt;70),"60-69",AND(AG1244&gt;=50,AG1244&lt;60),"50-59",AND(AG1244&gt;=40,AG1244&lt;50),"40-49",AND(AG1244&gt;=30,AG1244&lt;40),"30-39",AND(AG1244&gt;=20,AG1244&lt;30),"20-29")</f>
        <v>40-49</v>
      </c>
      <c r="B1244" s="1" t="str" cm="1">
        <f t="array" ref="B1244">_xlfn.IFS(AO1244=1,$AO$1,AP1244=1,$AP$1,AQ1244=1,$AQ$1,AR1244=1,$AR$1,AS1244=1,$AS$1)</f>
        <v>Graduation</v>
      </c>
      <c r="C1244" s="1" t="str" cm="1">
        <f t="array" ref="C1244">_xlfn.IFS(AJ1244=1,$AJ$1,AK1244=1,$AK$1,AL1244=1,$AL$1,AM1244=1,$AM$1,AN1244=1,$AN$1)</f>
        <v>Divorced</v>
      </c>
      <c r="D1244" s="1">
        <v>1</v>
      </c>
      <c r="E1244" s="1">
        <v>0</v>
      </c>
      <c r="F1244" s="1" t="str" cm="1">
        <f t="array" ref="F1244">_xlfn.IFS(AV1244&lt;43783,"1.Low Income",AND(AV1244&gt;=43783,AV1244&lt;=64856),"2.Mid Income",AV1244&gt;64856,"3.High Income")</f>
        <v>2.Mid Income</v>
      </c>
      <c r="G1244" s="1" t="str" cm="1">
        <f t="array" ref="G1244">_xlfn.IFS(AU1244&lt;=30,"&lt;1 month",AND(AU1244&gt;30,AU1244&lt;=60),"1-2months",AU1244&gt;60,"2months +")</f>
        <v>1-2months</v>
      </c>
      <c r="H1244" s="1" t="str" cm="1">
        <f t="array" ref="H1244">_xlfn.IFS(AT1244&lt;5,"&lt;5times",AND(AT1244&gt;=5,AT1244&lt;=10),"05-10times",AND(AT1244&gt;=11,AT1244&lt;=15),"11-15times",AT1244&gt;=16,"16times or more")</f>
        <v>05-10times</v>
      </c>
      <c r="I1244" s="1" t="s">
        <v>99</v>
      </c>
      <c r="J1244" s="1" t="str">
        <f t="shared" si="39"/>
        <v>6-7 years</v>
      </c>
      <c r="K1244" s="2">
        <v>91</v>
      </c>
      <c r="L1244" s="2">
        <v>64</v>
      </c>
      <c r="M1244" s="2">
        <v>128</v>
      </c>
      <c r="N1244" s="2">
        <v>65</v>
      </c>
      <c r="O1244" s="2">
        <v>3</v>
      </c>
      <c r="P1244" s="2">
        <v>50</v>
      </c>
      <c r="Q1244" s="8">
        <v>0</v>
      </c>
      <c r="R1244" s="8">
        <v>0</v>
      </c>
      <c r="S1244" s="8">
        <v>0</v>
      </c>
      <c r="T1244" s="8">
        <v>0</v>
      </c>
      <c r="U1244" s="8">
        <v>0</v>
      </c>
      <c r="V1244" s="8">
        <v>0</v>
      </c>
      <c r="W1244" s="6">
        <v>2</v>
      </c>
      <c r="X1244" s="6">
        <v>4</v>
      </c>
      <c r="Y1244" s="6">
        <v>3</v>
      </c>
      <c r="Z1244" s="6">
        <v>6</v>
      </c>
      <c r="AB1244" s="1">
        <v>259</v>
      </c>
      <c r="AC1244" s="1">
        <v>213</v>
      </c>
      <c r="AD1244" s="1">
        <v>0</v>
      </c>
      <c r="AE1244" s="1">
        <v>3</v>
      </c>
      <c r="AF1244" s="1">
        <v>11</v>
      </c>
      <c r="AG1244" s="1">
        <v>41</v>
      </c>
      <c r="AH1244" s="1">
        <v>2431</v>
      </c>
      <c r="AI1244" s="11">
        <f t="shared" si="38"/>
        <v>6.6602739726027398</v>
      </c>
      <c r="AJ1244" s="1">
        <v>1</v>
      </c>
      <c r="AK1244" s="1">
        <v>0</v>
      </c>
      <c r="AL1244" s="1">
        <v>0</v>
      </c>
      <c r="AM1244" s="1">
        <v>0</v>
      </c>
      <c r="AN1244" s="1">
        <v>0</v>
      </c>
      <c r="AO1244" s="1">
        <v>0</v>
      </c>
      <c r="AP1244" s="1">
        <v>0</v>
      </c>
      <c r="AQ1244" s="1">
        <v>1</v>
      </c>
      <c r="AR1244" s="1">
        <v>0</v>
      </c>
      <c r="AS1244" s="1">
        <v>0</v>
      </c>
      <c r="AT1244" s="1">
        <v>6</v>
      </c>
      <c r="AU1244" s="1">
        <v>51</v>
      </c>
      <c r="AV1244" s="1">
        <v>48752</v>
      </c>
    </row>
    <row r="1245" spans="1:48" s="1" customFormat="1" x14ac:dyDescent="0.25">
      <c r="A1245" s="1" t="str" cm="1">
        <f t="array" ref="A1245">_xlfn.IFS(AG1245&gt;=70,"70 and Older",AND(AG1245&gt;=60,AG1245&lt;70),"60-69",AND(AG1245&gt;=50,AG1245&lt;60),"50-59",AND(AG1245&gt;=40,AG1245&lt;50),"40-49",AND(AG1245&gt;=30,AG1245&lt;40),"30-39",AND(AG1245&gt;=20,AG1245&lt;30),"20-29")</f>
        <v>60-69</v>
      </c>
      <c r="B1245" s="1" t="str" cm="1">
        <f t="array" ref="B1245">_xlfn.IFS(AO1245=1,$AO$1,AP1245=1,$AP$1,AQ1245=1,$AQ$1,AR1245=1,$AR$1,AS1245=1,$AS$1)</f>
        <v>Graduation</v>
      </c>
      <c r="C1245" s="1" t="str" cm="1">
        <f t="array" ref="C1245">_xlfn.IFS(AJ1245=1,$AJ$1,AK1245=1,$AK$1,AL1245=1,$AL$1,AM1245=1,$AM$1,AN1245=1,$AN$1)</f>
        <v>Married</v>
      </c>
      <c r="D1245" s="1">
        <v>0</v>
      </c>
      <c r="E1245" s="1">
        <v>1</v>
      </c>
      <c r="F1245" s="1" t="str" cm="1">
        <f t="array" ref="F1245">_xlfn.IFS(AV1245&lt;43783,"1.Low Income",AND(AV1245&gt;=43783,AV1245&lt;=64856),"2.Mid Income",AV1245&gt;64856,"3.High Income")</f>
        <v>2.Mid Income</v>
      </c>
      <c r="G1245" s="1" t="str" cm="1">
        <f t="array" ref="G1245">_xlfn.IFS(AU1245&lt;=30,"&lt;1 month",AND(AU1245&gt;30,AU1245&lt;=60),"1-2months",AU1245&gt;60,"2months +")</f>
        <v>2months +</v>
      </c>
      <c r="H1245" s="1" t="str" cm="1">
        <f t="array" ref="H1245">_xlfn.IFS(AT1245&lt;5,"&lt;5times",AND(AT1245&gt;=5,AT1245&lt;=10),"05-10times",AND(AT1245&gt;=11,AT1245&lt;=15),"11-15times",AT1245&gt;=16,"16times or more")</f>
        <v>05-10times</v>
      </c>
      <c r="I1245" s="1" t="s">
        <v>99</v>
      </c>
      <c r="J1245" s="1" t="str">
        <f t="shared" si="39"/>
        <v>6-7 years</v>
      </c>
      <c r="K1245" s="2">
        <v>403</v>
      </c>
      <c r="L1245" s="2">
        <v>24</v>
      </c>
      <c r="M1245" s="2">
        <v>29</v>
      </c>
      <c r="N1245" s="2">
        <v>6</v>
      </c>
      <c r="O1245" s="2">
        <v>24</v>
      </c>
      <c r="P1245" s="2">
        <v>218</v>
      </c>
      <c r="Q1245" s="8">
        <v>0</v>
      </c>
      <c r="R1245" s="8">
        <v>0</v>
      </c>
      <c r="S1245" s="8">
        <v>1</v>
      </c>
      <c r="T1245" s="8">
        <v>0</v>
      </c>
      <c r="U1245" s="8">
        <v>0</v>
      </c>
      <c r="V1245" s="8">
        <v>0</v>
      </c>
      <c r="W1245" s="6">
        <v>2</v>
      </c>
      <c r="X1245" s="6">
        <v>5</v>
      </c>
      <c r="Y1245" s="6">
        <v>5</v>
      </c>
      <c r="Z1245" s="6">
        <v>6</v>
      </c>
      <c r="AB1245" s="1">
        <v>405</v>
      </c>
      <c r="AC1245" s="1">
        <v>347</v>
      </c>
      <c r="AD1245" s="1">
        <v>0</v>
      </c>
      <c r="AE1245" s="1">
        <v>3</v>
      </c>
      <c r="AF1245" s="1">
        <v>11</v>
      </c>
      <c r="AG1245" s="1">
        <v>68</v>
      </c>
      <c r="AH1245" s="1">
        <v>2431</v>
      </c>
      <c r="AI1245" s="11">
        <f t="shared" si="38"/>
        <v>6.6602739726027398</v>
      </c>
      <c r="AJ1245" s="1">
        <v>0</v>
      </c>
      <c r="AK1245" s="1">
        <v>1</v>
      </c>
      <c r="AL1245" s="1">
        <v>0</v>
      </c>
      <c r="AM1245" s="1">
        <v>0</v>
      </c>
      <c r="AN1245" s="1">
        <v>0</v>
      </c>
      <c r="AO1245" s="1">
        <v>0</v>
      </c>
      <c r="AP1245" s="1">
        <v>0</v>
      </c>
      <c r="AQ1245" s="1">
        <v>1</v>
      </c>
      <c r="AR1245" s="1">
        <v>0</v>
      </c>
      <c r="AS1245" s="1">
        <v>0</v>
      </c>
      <c r="AT1245" s="1">
        <v>6</v>
      </c>
      <c r="AU1245" s="1">
        <v>80</v>
      </c>
      <c r="AV1245" s="1">
        <v>48186</v>
      </c>
    </row>
    <row r="1246" spans="1:48" s="1" customFormat="1" x14ac:dyDescent="0.25">
      <c r="A1246" s="1" t="str" cm="1">
        <f t="array" ref="A1246">_xlfn.IFS(AG1246&gt;=70,"70 and Older",AND(AG1246&gt;=60,AG1246&lt;70),"60-69",AND(AG1246&gt;=50,AG1246&lt;60),"50-59",AND(AG1246&gt;=40,AG1246&lt;50),"40-49",AND(AG1246&gt;=30,AG1246&lt;40),"30-39",AND(AG1246&gt;=20,AG1246&lt;30),"20-29")</f>
        <v>50-59</v>
      </c>
      <c r="B1246" s="1" t="str" cm="1">
        <f t="array" ref="B1246">_xlfn.IFS(AO1246=1,$AO$1,AP1246=1,$AP$1,AQ1246=1,$AQ$1,AR1246=1,$AR$1,AS1246=1,$AS$1)</f>
        <v>PhD</v>
      </c>
      <c r="C1246" s="1" t="str" cm="1">
        <f t="array" ref="C1246">_xlfn.IFS(AJ1246=1,$AJ$1,AK1246=1,$AK$1,AL1246=1,$AL$1,AM1246=1,$AM$1,AN1246=1,$AN$1)</f>
        <v>Together</v>
      </c>
      <c r="D1246" s="1">
        <v>0</v>
      </c>
      <c r="E1246" s="1">
        <v>1</v>
      </c>
      <c r="F1246" s="1" t="str" cm="1">
        <f t="array" ref="F1246">_xlfn.IFS(AV1246&lt;43783,"1.Low Income",AND(AV1246&gt;=43783,AV1246&lt;=64856),"2.Mid Income",AV1246&gt;64856,"3.High Income")</f>
        <v>1.Low Income</v>
      </c>
      <c r="G1246" s="1" t="str" cm="1">
        <f t="array" ref="G1246">_xlfn.IFS(AU1246&lt;=30,"&lt;1 month",AND(AU1246&gt;30,AU1246&lt;=60),"1-2months",AU1246&gt;60,"2months +")</f>
        <v>1-2months</v>
      </c>
      <c r="H1246" s="1" t="str" cm="1">
        <f t="array" ref="H1246">_xlfn.IFS(AT1246&lt;5,"&lt;5times",AND(AT1246&gt;=5,AT1246&lt;=10),"05-10times",AND(AT1246&gt;=11,AT1246&lt;=15),"11-15times",AT1246&gt;=16,"16times or more")</f>
        <v>05-10times</v>
      </c>
      <c r="I1246" s="1" t="s">
        <v>99</v>
      </c>
      <c r="J1246" s="1" t="str">
        <f t="shared" si="39"/>
        <v>6-7 years</v>
      </c>
      <c r="K1246" s="2">
        <v>530</v>
      </c>
      <c r="L1246" s="2">
        <v>142</v>
      </c>
      <c r="M1246" s="2">
        <v>217</v>
      </c>
      <c r="N1246" s="2">
        <v>62</v>
      </c>
      <c r="O1246" s="2">
        <v>9</v>
      </c>
      <c r="P1246" s="2">
        <v>56</v>
      </c>
      <c r="Q1246" s="8">
        <v>0</v>
      </c>
      <c r="R1246" s="8">
        <v>0</v>
      </c>
      <c r="S1246" s="8">
        <v>0</v>
      </c>
      <c r="T1246" s="8">
        <v>1</v>
      </c>
      <c r="U1246" s="8">
        <v>0</v>
      </c>
      <c r="V1246" s="8">
        <v>0</v>
      </c>
      <c r="W1246" s="6">
        <v>4</v>
      </c>
      <c r="X1246" s="6">
        <v>7</v>
      </c>
      <c r="Y1246" s="6">
        <v>4</v>
      </c>
      <c r="Z1246" s="6">
        <v>13</v>
      </c>
      <c r="AB1246" s="1">
        <v>977</v>
      </c>
      <c r="AC1246" s="1">
        <v>910</v>
      </c>
      <c r="AD1246" s="1">
        <v>0</v>
      </c>
      <c r="AE1246" s="1">
        <v>3</v>
      </c>
      <c r="AF1246" s="1">
        <v>11</v>
      </c>
      <c r="AG1246" s="1">
        <v>51</v>
      </c>
      <c r="AH1246" s="1">
        <v>2431</v>
      </c>
      <c r="AI1246" s="11">
        <f t="shared" si="38"/>
        <v>6.6602739726027398</v>
      </c>
      <c r="AJ1246" s="1">
        <v>0</v>
      </c>
      <c r="AK1246" s="1">
        <v>0</v>
      </c>
      <c r="AL1246" s="1">
        <v>0</v>
      </c>
      <c r="AM1246" s="1">
        <v>1</v>
      </c>
      <c r="AN1246" s="1">
        <v>0</v>
      </c>
      <c r="AO1246" s="1">
        <v>0</v>
      </c>
      <c r="AP1246" s="1">
        <v>0</v>
      </c>
      <c r="AQ1246" s="1">
        <v>0</v>
      </c>
      <c r="AR1246" s="1">
        <v>0</v>
      </c>
      <c r="AS1246" s="1">
        <v>1</v>
      </c>
      <c r="AT1246" s="1">
        <v>7</v>
      </c>
      <c r="AU1246" s="1">
        <v>55</v>
      </c>
      <c r="AV1246" s="1">
        <v>43462</v>
      </c>
    </row>
    <row r="1247" spans="1:48" s="1" customFormat="1" x14ac:dyDescent="0.25">
      <c r="A1247" s="1" t="str" cm="1">
        <f t="array" ref="A1247">_xlfn.IFS(AG1247&gt;=70,"70 and Older",AND(AG1247&gt;=60,AG1247&lt;70),"60-69",AND(AG1247&gt;=50,AG1247&lt;60),"50-59",AND(AG1247&gt;=40,AG1247&lt;50),"40-49",AND(AG1247&gt;=30,AG1247&lt;40),"30-39",AND(AG1247&gt;=20,AG1247&lt;30),"20-29")</f>
        <v>50-59</v>
      </c>
      <c r="B1247" s="1" t="str" cm="1">
        <f t="array" ref="B1247">_xlfn.IFS(AO1247=1,$AO$1,AP1247=1,$AP$1,AQ1247=1,$AQ$1,AR1247=1,$AR$1,AS1247=1,$AS$1)</f>
        <v>PhD</v>
      </c>
      <c r="C1247" s="1" t="str" cm="1">
        <f t="array" ref="C1247">_xlfn.IFS(AJ1247=1,$AJ$1,AK1247=1,$AK$1,AL1247=1,$AL$1,AM1247=1,$AM$1,AN1247=1,$AN$1)</f>
        <v>Single</v>
      </c>
      <c r="D1247" s="1">
        <v>1</v>
      </c>
      <c r="E1247" s="1">
        <v>0</v>
      </c>
      <c r="F1247" s="1" t="str" cm="1">
        <f t="array" ref="F1247">_xlfn.IFS(AV1247&lt;43783,"1.Low Income",AND(AV1247&gt;=43783,AV1247&lt;=64856),"2.Mid Income",AV1247&gt;64856,"3.High Income")</f>
        <v>1.Low Income</v>
      </c>
      <c r="G1247" s="1" t="str" cm="1">
        <f t="array" ref="G1247">_xlfn.IFS(AU1247&lt;=30,"&lt;1 month",AND(AU1247&gt;30,AU1247&lt;=60),"1-2months",AU1247&gt;60,"2months +")</f>
        <v>&lt;1 month</v>
      </c>
      <c r="H1247" s="1" t="str" cm="1">
        <f t="array" ref="H1247">_xlfn.IFS(AT1247&lt;5,"&lt;5times",AND(AT1247&gt;=5,AT1247&lt;=10),"05-10times",AND(AT1247&gt;=11,AT1247&lt;=15),"11-15times",AT1247&gt;=16,"16times or more")</f>
        <v>05-10times</v>
      </c>
      <c r="I1247" s="1" t="s">
        <v>99</v>
      </c>
      <c r="J1247" s="1" t="str">
        <f t="shared" si="39"/>
        <v>6-7 years</v>
      </c>
      <c r="K1247" s="2">
        <v>16</v>
      </c>
      <c r="L1247" s="2">
        <v>1</v>
      </c>
      <c r="M1247" s="2">
        <v>2</v>
      </c>
      <c r="N1247" s="2">
        <v>0</v>
      </c>
      <c r="O1247" s="2">
        <v>0</v>
      </c>
      <c r="P1247" s="2">
        <v>1</v>
      </c>
      <c r="Q1247" s="8">
        <v>0</v>
      </c>
      <c r="R1247" s="8">
        <v>0</v>
      </c>
      <c r="S1247" s="8">
        <v>0</v>
      </c>
      <c r="T1247" s="8">
        <v>0</v>
      </c>
      <c r="U1247" s="8">
        <v>0</v>
      </c>
      <c r="V1247" s="8">
        <v>0</v>
      </c>
      <c r="W1247" s="6">
        <v>1</v>
      </c>
      <c r="X1247" s="6">
        <v>1</v>
      </c>
      <c r="Y1247" s="6">
        <v>0</v>
      </c>
      <c r="Z1247" s="6">
        <v>3</v>
      </c>
      <c r="AB1247" s="1">
        <v>54</v>
      </c>
      <c r="AC1247" s="1">
        <v>51</v>
      </c>
      <c r="AD1247" s="1">
        <v>0</v>
      </c>
      <c r="AE1247" s="1">
        <v>3</v>
      </c>
      <c r="AF1247" s="1">
        <v>11</v>
      </c>
      <c r="AG1247" s="1">
        <v>53</v>
      </c>
      <c r="AH1247" s="1">
        <v>2431</v>
      </c>
      <c r="AI1247" s="11">
        <f t="shared" si="38"/>
        <v>6.6602739726027398</v>
      </c>
      <c r="AJ1247" s="1">
        <v>0</v>
      </c>
      <c r="AK1247" s="1">
        <v>0</v>
      </c>
      <c r="AL1247" s="1">
        <v>1</v>
      </c>
      <c r="AM1247" s="1">
        <v>0</v>
      </c>
      <c r="AN1247" s="1">
        <v>0</v>
      </c>
      <c r="AO1247" s="1">
        <v>0</v>
      </c>
      <c r="AP1247" s="1">
        <v>0</v>
      </c>
      <c r="AQ1247" s="1">
        <v>0</v>
      </c>
      <c r="AR1247" s="1">
        <v>0</v>
      </c>
      <c r="AS1247" s="1">
        <v>1</v>
      </c>
      <c r="AT1247" s="1">
        <v>7</v>
      </c>
      <c r="AU1247" s="1">
        <v>18</v>
      </c>
      <c r="AV1247" s="1">
        <v>41154</v>
      </c>
    </row>
    <row r="1248" spans="1:48" s="1" customFormat="1" x14ac:dyDescent="0.25">
      <c r="A1248" s="1" t="str" cm="1">
        <f t="array" ref="A1248">_xlfn.IFS(AG1248&gt;=70,"70 and Older",AND(AG1248&gt;=60,AG1248&lt;70),"60-69",AND(AG1248&gt;=50,AG1248&lt;60),"50-59",AND(AG1248&gt;=40,AG1248&lt;50),"40-49",AND(AG1248&gt;=30,AG1248&lt;40),"30-39",AND(AG1248&gt;=20,AG1248&lt;30),"20-29")</f>
        <v>70 and Older</v>
      </c>
      <c r="B1248" s="1" t="str" cm="1">
        <f t="array" ref="B1248">_xlfn.IFS(AO1248=1,$AO$1,AP1248=1,$AP$1,AQ1248=1,$AQ$1,AR1248=1,$AR$1,AS1248=1,$AS$1)</f>
        <v>Master</v>
      </c>
      <c r="C1248" s="1" t="str" cm="1">
        <f t="array" ref="C1248">_xlfn.IFS(AJ1248=1,$AJ$1,AK1248=1,$AK$1,AL1248=1,$AL$1,AM1248=1,$AM$1,AN1248=1,$AN$1)</f>
        <v>Single</v>
      </c>
      <c r="D1248" s="1">
        <v>0</v>
      </c>
      <c r="E1248" s="1">
        <v>0</v>
      </c>
      <c r="F1248" s="1" t="str" cm="1">
        <f t="array" ref="F1248">_xlfn.IFS(AV1248&lt;43783,"1.Low Income",AND(AV1248&gt;=43783,AV1248&lt;=64856),"2.Mid Income",AV1248&gt;64856,"3.High Income")</f>
        <v>2.Mid Income</v>
      </c>
      <c r="G1248" s="1" t="str" cm="1">
        <f t="array" ref="G1248">_xlfn.IFS(AU1248&lt;=30,"&lt;1 month",AND(AU1248&gt;30,AU1248&lt;=60),"1-2months",AU1248&gt;60,"2months +")</f>
        <v>2months +</v>
      </c>
      <c r="H1248" s="1" t="str" cm="1">
        <f t="array" ref="H1248">_xlfn.IFS(AT1248&lt;5,"&lt;5times",AND(AT1248&gt;=5,AT1248&lt;=10),"05-10times",AND(AT1248&gt;=11,AT1248&lt;=15),"11-15times",AT1248&gt;=16,"16times or more")</f>
        <v>05-10times</v>
      </c>
      <c r="I1248" s="1" t="s">
        <v>99</v>
      </c>
      <c r="J1248" s="1" t="str">
        <f t="shared" si="39"/>
        <v>6-7 years</v>
      </c>
      <c r="K1248" s="2">
        <v>516</v>
      </c>
      <c r="L1248" s="2">
        <v>56</v>
      </c>
      <c r="M1248" s="2">
        <v>449</v>
      </c>
      <c r="N1248" s="2">
        <v>86</v>
      </c>
      <c r="O1248" s="2">
        <v>33</v>
      </c>
      <c r="P1248" s="2">
        <v>16</v>
      </c>
      <c r="Q1248" s="8">
        <v>0</v>
      </c>
      <c r="R1248" s="8">
        <v>0</v>
      </c>
      <c r="S1248" s="8">
        <v>0</v>
      </c>
      <c r="T1248" s="8">
        <v>0</v>
      </c>
      <c r="U1248" s="8">
        <v>0</v>
      </c>
      <c r="V1248" s="8">
        <v>0</v>
      </c>
      <c r="W1248" s="6">
        <v>1</v>
      </c>
      <c r="X1248" s="6">
        <v>2</v>
      </c>
      <c r="Y1248" s="6">
        <v>2</v>
      </c>
      <c r="Z1248" s="6">
        <v>11</v>
      </c>
      <c r="AB1248" s="1">
        <v>1702</v>
      </c>
      <c r="AC1248" s="1">
        <v>1669</v>
      </c>
      <c r="AD1248" s="1">
        <v>1</v>
      </c>
      <c r="AE1248" s="1">
        <v>3</v>
      </c>
      <c r="AF1248" s="1">
        <v>11</v>
      </c>
      <c r="AG1248" s="1">
        <v>77</v>
      </c>
      <c r="AH1248" s="1">
        <v>2430</v>
      </c>
      <c r="AI1248" s="11">
        <f t="shared" si="38"/>
        <v>6.6575342465753424</v>
      </c>
      <c r="AJ1248" s="1">
        <v>0</v>
      </c>
      <c r="AK1248" s="1">
        <v>0</v>
      </c>
      <c r="AL1248" s="1">
        <v>1</v>
      </c>
      <c r="AM1248" s="1">
        <v>0</v>
      </c>
      <c r="AN1248" s="1">
        <v>0</v>
      </c>
      <c r="AO1248" s="1">
        <v>0</v>
      </c>
      <c r="AP1248" s="1">
        <v>0</v>
      </c>
      <c r="AQ1248" s="1">
        <v>0</v>
      </c>
      <c r="AR1248" s="1">
        <v>1</v>
      </c>
      <c r="AS1248" s="1">
        <v>0</v>
      </c>
      <c r="AT1248" s="1">
        <v>6</v>
      </c>
      <c r="AU1248" s="1">
        <v>96</v>
      </c>
      <c r="AV1248" s="1">
        <v>54432</v>
      </c>
    </row>
    <row r="1249" spans="1:48" s="1" customFormat="1" x14ac:dyDescent="0.25">
      <c r="A1249" s="1" t="str" cm="1">
        <f t="array" ref="A1249">_xlfn.IFS(AG1249&gt;=70,"70 and Older",AND(AG1249&gt;=60,AG1249&lt;70),"60-69",AND(AG1249&gt;=50,AG1249&lt;60),"50-59",AND(AG1249&gt;=40,AG1249&lt;50),"40-49",AND(AG1249&gt;=30,AG1249&lt;40),"30-39",AND(AG1249&gt;=20,AG1249&lt;30),"20-29")</f>
        <v>40-49</v>
      </c>
      <c r="B1249" s="1" t="str" cm="1">
        <f t="array" ref="B1249">_xlfn.IFS(AO1249=1,$AO$1,AP1249=1,$AP$1,AQ1249=1,$AQ$1,AR1249=1,$AR$1,AS1249=1,$AS$1)</f>
        <v>Graduation</v>
      </c>
      <c r="C1249" s="1" t="str" cm="1">
        <f t="array" ref="C1249">_xlfn.IFS(AJ1249=1,$AJ$1,AK1249=1,$AK$1,AL1249=1,$AL$1,AM1249=1,$AM$1,AN1249=1,$AN$1)</f>
        <v>Together</v>
      </c>
      <c r="D1249" s="1">
        <v>0</v>
      </c>
      <c r="E1249" s="1">
        <v>1</v>
      </c>
      <c r="F1249" s="1" t="str" cm="1">
        <f t="array" ref="F1249">_xlfn.IFS(AV1249&lt;43783,"1.Low Income",AND(AV1249&gt;=43783,AV1249&lt;=64856),"2.Mid Income",AV1249&gt;64856,"3.High Income")</f>
        <v>2.Mid Income</v>
      </c>
      <c r="G1249" s="1" t="str" cm="1">
        <f t="array" ref="G1249">_xlfn.IFS(AU1249&lt;=30,"&lt;1 month",AND(AU1249&gt;30,AU1249&lt;=60),"1-2months",AU1249&gt;60,"2months +")</f>
        <v>1-2months</v>
      </c>
      <c r="H1249" s="1" t="str" cm="1">
        <f t="array" ref="H1249">_xlfn.IFS(AT1249&lt;5,"&lt;5times",AND(AT1249&gt;=5,AT1249&lt;=10),"05-10times",AND(AT1249&gt;=11,AT1249&lt;=15),"11-15times",AT1249&gt;=16,"16times or more")</f>
        <v>05-10times</v>
      </c>
      <c r="I1249" s="1" t="s">
        <v>99</v>
      </c>
      <c r="J1249" s="1" t="str">
        <f t="shared" si="39"/>
        <v>6-7 years</v>
      </c>
      <c r="K1249" s="2">
        <v>161</v>
      </c>
      <c r="L1249" s="2">
        <v>28</v>
      </c>
      <c r="M1249" s="2">
        <v>136</v>
      </c>
      <c r="N1249" s="2">
        <v>32</v>
      </c>
      <c r="O1249" s="2">
        <v>3</v>
      </c>
      <c r="P1249" s="2">
        <v>45</v>
      </c>
      <c r="Q1249" s="8">
        <v>0</v>
      </c>
      <c r="R1249" s="8">
        <v>0</v>
      </c>
      <c r="S1249" s="8">
        <v>0</v>
      </c>
      <c r="T1249" s="8">
        <v>0</v>
      </c>
      <c r="U1249" s="8">
        <v>0</v>
      </c>
      <c r="V1249" s="8">
        <v>0</v>
      </c>
      <c r="W1249" s="6">
        <v>4</v>
      </c>
      <c r="X1249" s="6">
        <v>3</v>
      </c>
      <c r="Y1249" s="6">
        <v>4</v>
      </c>
      <c r="Z1249" s="6">
        <v>6</v>
      </c>
      <c r="AB1249" s="1">
        <v>595</v>
      </c>
      <c r="AC1249" s="1">
        <v>578</v>
      </c>
      <c r="AD1249" s="1">
        <v>0</v>
      </c>
      <c r="AE1249" s="1">
        <v>3</v>
      </c>
      <c r="AF1249" s="1">
        <v>11</v>
      </c>
      <c r="AG1249" s="1">
        <v>42</v>
      </c>
      <c r="AH1249" s="1">
        <v>2430</v>
      </c>
      <c r="AI1249" s="11">
        <f t="shared" si="38"/>
        <v>6.6575342465753424</v>
      </c>
      <c r="AJ1249" s="1">
        <v>0</v>
      </c>
      <c r="AK1249" s="1">
        <v>0</v>
      </c>
      <c r="AL1249" s="1">
        <v>0</v>
      </c>
      <c r="AM1249" s="1">
        <v>1</v>
      </c>
      <c r="AN1249" s="1">
        <v>0</v>
      </c>
      <c r="AO1249" s="1">
        <v>0</v>
      </c>
      <c r="AP1249" s="1">
        <v>0</v>
      </c>
      <c r="AQ1249" s="1">
        <v>1</v>
      </c>
      <c r="AR1249" s="1">
        <v>0</v>
      </c>
      <c r="AS1249" s="1">
        <v>0</v>
      </c>
      <c r="AT1249" s="1">
        <v>6</v>
      </c>
      <c r="AU1249" s="1">
        <v>59</v>
      </c>
      <c r="AV1249" s="1">
        <v>47821</v>
      </c>
    </row>
    <row r="1250" spans="1:48" s="1" customFormat="1" x14ac:dyDescent="0.25">
      <c r="A1250" s="1" t="str" cm="1">
        <f t="array" ref="A1250">_xlfn.IFS(AG1250&gt;=70,"70 and Older",AND(AG1250&gt;=60,AG1250&lt;70),"60-69",AND(AG1250&gt;=50,AG1250&lt;60),"50-59",AND(AG1250&gt;=40,AG1250&lt;50),"40-49",AND(AG1250&gt;=30,AG1250&lt;40),"30-39",AND(AG1250&gt;=20,AG1250&lt;30),"20-29")</f>
        <v>50-59</v>
      </c>
      <c r="B1250" s="1" t="str" cm="1">
        <f t="array" ref="B1250">_xlfn.IFS(AO1250=1,$AO$1,AP1250=1,$AP$1,AQ1250=1,$AQ$1,AR1250=1,$AR$1,AS1250=1,$AS$1)</f>
        <v>Graduation</v>
      </c>
      <c r="C1250" s="1" t="str" cm="1">
        <f t="array" ref="C1250">_xlfn.IFS(AJ1250=1,$AJ$1,AK1250=1,$AK$1,AL1250=1,$AL$1,AM1250=1,$AM$1,AN1250=1,$AN$1)</f>
        <v>Together</v>
      </c>
      <c r="D1250" s="1">
        <v>1</v>
      </c>
      <c r="E1250" s="1">
        <v>0</v>
      </c>
      <c r="F1250" s="1" t="str" cm="1">
        <f t="array" ref="F1250">_xlfn.IFS(AV1250&lt;43783,"1.Low Income",AND(AV1250&gt;=43783,AV1250&lt;=64856),"2.Mid Income",AV1250&gt;64856,"3.High Income")</f>
        <v>1.Low Income</v>
      </c>
      <c r="G1250" s="1" t="str" cm="1">
        <f t="array" ref="G1250">_xlfn.IFS(AU1250&lt;=30,"&lt;1 month",AND(AU1250&gt;30,AU1250&lt;=60),"1-2months",AU1250&gt;60,"2months +")</f>
        <v>&lt;1 month</v>
      </c>
      <c r="H1250" s="1" t="str" cm="1">
        <f t="array" ref="H1250">_xlfn.IFS(AT1250&lt;5,"&lt;5times",AND(AT1250&gt;=5,AT1250&lt;=10),"05-10times",AND(AT1250&gt;=11,AT1250&lt;=15),"11-15times",AT1250&gt;=16,"16times or more")</f>
        <v>05-10times</v>
      </c>
      <c r="I1250" s="1" t="s">
        <v>99</v>
      </c>
      <c r="J1250" s="1" t="str">
        <f t="shared" si="39"/>
        <v>6-7 years</v>
      </c>
      <c r="K1250" s="2">
        <v>167</v>
      </c>
      <c r="L1250" s="2">
        <v>2</v>
      </c>
      <c r="M1250" s="2">
        <v>62</v>
      </c>
      <c r="N1250" s="2">
        <v>24</v>
      </c>
      <c r="O1250" s="2">
        <v>13</v>
      </c>
      <c r="P1250" s="2">
        <v>7</v>
      </c>
      <c r="Q1250" s="8">
        <v>0</v>
      </c>
      <c r="R1250" s="8">
        <v>0</v>
      </c>
      <c r="S1250" s="8">
        <v>0</v>
      </c>
      <c r="T1250" s="8">
        <v>0</v>
      </c>
      <c r="U1250" s="8">
        <v>0</v>
      </c>
      <c r="V1250" s="8">
        <v>0</v>
      </c>
      <c r="W1250" s="6">
        <v>4</v>
      </c>
      <c r="X1250" s="6">
        <v>4</v>
      </c>
      <c r="Y1250" s="6">
        <v>1</v>
      </c>
      <c r="Z1250" s="6">
        <v>6</v>
      </c>
      <c r="AB1250" s="1">
        <v>358</v>
      </c>
      <c r="AC1250" s="1">
        <v>268</v>
      </c>
      <c r="AD1250" s="1">
        <v>0</v>
      </c>
      <c r="AE1250" s="1">
        <v>3</v>
      </c>
      <c r="AF1250" s="1">
        <v>11</v>
      </c>
      <c r="AG1250" s="1">
        <v>55</v>
      </c>
      <c r="AH1250" s="1">
        <v>2430</v>
      </c>
      <c r="AI1250" s="11">
        <f t="shared" si="38"/>
        <v>6.6575342465753424</v>
      </c>
      <c r="AJ1250" s="1">
        <v>0</v>
      </c>
      <c r="AK1250" s="1">
        <v>0</v>
      </c>
      <c r="AL1250" s="1">
        <v>0</v>
      </c>
      <c r="AM1250" s="1">
        <v>1</v>
      </c>
      <c r="AN1250" s="1">
        <v>0</v>
      </c>
      <c r="AO1250" s="1">
        <v>0</v>
      </c>
      <c r="AP1250" s="1">
        <v>0</v>
      </c>
      <c r="AQ1250" s="1">
        <v>1</v>
      </c>
      <c r="AR1250" s="1">
        <v>0</v>
      </c>
      <c r="AS1250" s="1">
        <v>0</v>
      </c>
      <c r="AT1250" s="1">
        <v>7</v>
      </c>
      <c r="AU1250" s="1">
        <v>25</v>
      </c>
      <c r="AV1250" s="1">
        <v>41850</v>
      </c>
    </row>
    <row r="1251" spans="1:48" s="1" customFormat="1" x14ac:dyDescent="0.25">
      <c r="A1251" s="1" t="str" cm="1">
        <f t="array" ref="A1251">_xlfn.IFS(AG1251&gt;=70,"70 and Older",AND(AG1251&gt;=60,AG1251&lt;70),"60-69",AND(AG1251&gt;=50,AG1251&lt;60),"50-59",AND(AG1251&gt;=40,AG1251&lt;50),"40-49",AND(AG1251&gt;=30,AG1251&lt;40),"30-39",AND(AG1251&gt;=20,AG1251&lt;30),"20-29")</f>
        <v>50-59</v>
      </c>
      <c r="B1251" s="1" t="str" cm="1">
        <f t="array" ref="B1251">_xlfn.IFS(AO1251=1,$AO$1,AP1251=1,$AP$1,AQ1251=1,$AQ$1,AR1251=1,$AR$1,AS1251=1,$AS$1)</f>
        <v>PhD</v>
      </c>
      <c r="C1251" s="1" t="str" cm="1">
        <f t="array" ref="C1251">_xlfn.IFS(AJ1251=1,$AJ$1,AK1251=1,$AK$1,AL1251=1,$AL$1,AM1251=1,$AM$1,AN1251=1,$AN$1)</f>
        <v>Together</v>
      </c>
      <c r="D1251" s="1">
        <v>0</v>
      </c>
      <c r="E1251" s="1">
        <v>1</v>
      </c>
      <c r="F1251" s="1" t="str" cm="1">
        <f t="array" ref="F1251">_xlfn.IFS(AV1251&lt;43783,"1.Low Income",AND(AV1251&gt;=43783,AV1251&lt;=64856),"2.Mid Income",AV1251&gt;64856,"3.High Income")</f>
        <v>2.Mid Income</v>
      </c>
      <c r="G1251" s="1" t="str" cm="1">
        <f t="array" ref="G1251">_xlfn.IFS(AU1251&lt;=30,"&lt;1 month",AND(AU1251&gt;30,AU1251&lt;=60),"1-2months",AU1251&gt;60,"2months +")</f>
        <v>2months +</v>
      </c>
      <c r="H1251" s="1" t="str" cm="1">
        <f t="array" ref="H1251">_xlfn.IFS(AT1251&lt;5,"&lt;5times",AND(AT1251&gt;=5,AT1251&lt;=10),"05-10times",AND(AT1251&gt;=11,AT1251&lt;=15),"11-15times",AT1251&gt;=16,"16times or more")</f>
        <v>05-10times</v>
      </c>
      <c r="I1251" s="1" t="s">
        <v>99</v>
      </c>
      <c r="J1251" s="1" t="str">
        <f t="shared" si="39"/>
        <v>6-7 years</v>
      </c>
      <c r="K1251" s="2">
        <v>527</v>
      </c>
      <c r="L1251" s="2">
        <v>24</v>
      </c>
      <c r="M1251" s="2">
        <v>230</v>
      </c>
      <c r="N1251" s="2">
        <v>32</v>
      </c>
      <c r="O1251" s="2">
        <v>24</v>
      </c>
      <c r="P1251" s="2">
        <v>65</v>
      </c>
      <c r="Q1251" s="8">
        <v>0</v>
      </c>
      <c r="R1251" s="8">
        <v>0</v>
      </c>
      <c r="S1251" s="8">
        <v>0</v>
      </c>
      <c r="T1251" s="8">
        <v>0</v>
      </c>
      <c r="U1251" s="8">
        <v>0</v>
      </c>
      <c r="V1251" s="8">
        <v>0</v>
      </c>
      <c r="W1251" s="6">
        <v>2</v>
      </c>
      <c r="X1251" s="6">
        <v>6</v>
      </c>
      <c r="Y1251" s="6">
        <v>4</v>
      </c>
      <c r="Z1251" s="6">
        <v>12</v>
      </c>
      <c r="AB1251" s="1">
        <v>1220</v>
      </c>
      <c r="AC1251" s="1">
        <v>1063</v>
      </c>
      <c r="AD1251" s="1">
        <v>0</v>
      </c>
      <c r="AE1251" s="1">
        <v>3</v>
      </c>
      <c r="AF1251" s="1">
        <v>11</v>
      </c>
      <c r="AG1251" s="1">
        <v>59</v>
      </c>
      <c r="AH1251" s="1">
        <v>2429</v>
      </c>
      <c r="AI1251" s="11">
        <f t="shared" si="38"/>
        <v>6.6547945205479451</v>
      </c>
      <c r="AJ1251" s="1">
        <v>0</v>
      </c>
      <c r="AK1251" s="1">
        <v>0</v>
      </c>
      <c r="AL1251" s="1">
        <v>0</v>
      </c>
      <c r="AM1251" s="1">
        <v>1</v>
      </c>
      <c r="AN1251" s="1">
        <v>0</v>
      </c>
      <c r="AO1251" s="1">
        <v>0</v>
      </c>
      <c r="AP1251" s="1">
        <v>0</v>
      </c>
      <c r="AQ1251" s="1">
        <v>0</v>
      </c>
      <c r="AR1251" s="1">
        <v>0</v>
      </c>
      <c r="AS1251" s="1">
        <v>1</v>
      </c>
      <c r="AT1251" s="1">
        <v>7</v>
      </c>
      <c r="AU1251" s="1">
        <v>99</v>
      </c>
      <c r="AV1251" s="1">
        <v>46097</v>
      </c>
    </row>
    <row r="1252" spans="1:48" s="1" customFormat="1" x14ac:dyDescent="0.25">
      <c r="A1252" s="1" t="str" cm="1">
        <f t="array" ref="A1252">_xlfn.IFS(AG1252&gt;=70,"70 and Older",AND(AG1252&gt;=60,AG1252&lt;70),"60-69",AND(AG1252&gt;=50,AG1252&lt;60),"50-59",AND(AG1252&gt;=40,AG1252&lt;50),"40-49",AND(AG1252&gt;=30,AG1252&lt;40),"30-39",AND(AG1252&gt;=20,AG1252&lt;30),"20-29")</f>
        <v>50-59</v>
      </c>
      <c r="B1252" s="1" t="str" cm="1">
        <f t="array" ref="B1252">_xlfn.IFS(AO1252=1,$AO$1,AP1252=1,$AP$1,AQ1252=1,$AQ$1,AR1252=1,$AR$1,AS1252=1,$AS$1)</f>
        <v>Graduation</v>
      </c>
      <c r="C1252" s="1" t="str" cm="1">
        <f t="array" ref="C1252">_xlfn.IFS(AJ1252=1,$AJ$1,AK1252=1,$AK$1,AL1252=1,$AL$1,AM1252=1,$AM$1,AN1252=1,$AN$1)</f>
        <v>Widow</v>
      </c>
      <c r="D1252" s="1">
        <v>1</v>
      </c>
      <c r="E1252" s="1">
        <v>1</v>
      </c>
      <c r="F1252" s="1" t="str" cm="1">
        <f t="array" ref="F1252">_xlfn.IFS(AV1252&lt;43783,"1.Low Income",AND(AV1252&gt;=43783,AV1252&lt;=64856),"2.Mid Income",AV1252&gt;64856,"3.High Income")</f>
        <v>1.Low Income</v>
      </c>
      <c r="G1252" s="1" t="str" cm="1">
        <f t="array" ref="G1252">_xlfn.IFS(AU1252&lt;=30,"&lt;1 month",AND(AU1252&gt;30,AU1252&lt;=60),"1-2months",AU1252&gt;60,"2months +")</f>
        <v>2months +</v>
      </c>
      <c r="H1252" s="1" t="str" cm="1">
        <f t="array" ref="H1252">_xlfn.IFS(AT1252&lt;5,"&lt;5times",AND(AT1252&gt;=5,AT1252&lt;=10),"05-10times",AND(AT1252&gt;=11,AT1252&lt;=15),"11-15times",AT1252&gt;=16,"16times or more")</f>
        <v>05-10times</v>
      </c>
      <c r="I1252" s="1" t="s">
        <v>99</v>
      </c>
      <c r="J1252" s="1" t="str">
        <f t="shared" si="39"/>
        <v>6-7 years</v>
      </c>
      <c r="K1252" s="2">
        <v>43</v>
      </c>
      <c r="L1252" s="2">
        <v>4</v>
      </c>
      <c r="M1252" s="2">
        <v>12</v>
      </c>
      <c r="N1252" s="2">
        <v>8</v>
      </c>
      <c r="O1252" s="2">
        <v>0</v>
      </c>
      <c r="P1252" s="2">
        <v>27</v>
      </c>
      <c r="Q1252" s="8">
        <v>0</v>
      </c>
      <c r="R1252" s="8">
        <v>0</v>
      </c>
      <c r="S1252" s="8">
        <v>0</v>
      </c>
      <c r="T1252" s="8">
        <v>0</v>
      </c>
      <c r="U1252" s="8">
        <v>0</v>
      </c>
      <c r="V1252" s="8">
        <v>0</v>
      </c>
      <c r="W1252" s="6">
        <v>5</v>
      </c>
      <c r="X1252" s="6">
        <v>2</v>
      </c>
      <c r="Y1252" s="6">
        <v>1</v>
      </c>
      <c r="Z1252" s="6">
        <v>4</v>
      </c>
      <c r="AB1252" s="1">
        <v>221</v>
      </c>
      <c r="AC1252" s="1">
        <v>184</v>
      </c>
      <c r="AD1252" s="1">
        <v>1</v>
      </c>
      <c r="AE1252" s="1">
        <v>3</v>
      </c>
      <c r="AF1252" s="1">
        <v>11</v>
      </c>
      <c r="AG1252" s="1">
        <v>51</v>
      </c>
      <c r="AH1252" s="1">
        <v>2429</v>
      </c>
      <c r="AI1252" s="11">
        <f t="shared" si="38"/>
        <v>6.6547945205479451</v>
      </c>
      <c r="AJ1252" s="1">
        <v>0</v>
      </c>
      <c r="AK1252" s="1">
        <v>0</v>
      </c>
      <c r="AL1252" s="1">
        <v>0</v>
      </c>
      <c r="AM1252" s="1">
        <v>0</v>
      </c>
      <c r="AN1252" s="1">
        <v>1</v>
      </c>
      <c r="AO1252" s="1">
        <v>0</v>
      </c>
      <c r="AP1252" s="1">
        <v>0</v>
      </c>
      <c r="AQ1252" s="1">
        <v>1</v>
      </c>
      <c r="AR1252" s="1">
        <v>0</v>
      </c>
      <c r="AS1252" s="1">
        <v>0</v>
      </c>
      <c r="AT1252" s="1">
        <v>7</v>
      </c>
      <c r="AU1252" s="1">
        <v>77</v>
      </c>
      <c r="AV1252" s="1">
        <v>41275</v>
      </c>
    </row>
    <row r="1253" spans="1:48" s="1" customFormat="1" x14ac:dyDescent="0.25">
      <c r="A1253" s="1" t="str" cm="1">
        <f t="array" ref="A1253">_xlfn.IFS(AG1253&gt;=70,"70 and Older",AND(AG1253&gt;=60,AG1253&lt;70),"60-69",AND(AG1253&gt;=50,AG1253&lt;60),"50-59",AND(AG1253&gt;=40,AG1253&lt;50),"40-49",AND(AG1253&gt;=30,AG1253&lt;40),"30-39",AND(AG1253&gt;=20,AG1253&lt;30),"20-29")</f>
        <v>70 and Older</v>
      </c>
      <c r="B1253" s="1" t="str" cm="1">
        <f t="array" ref="B1253">_xlfn.IFS(AO1253=1,$AO$1,AP1253=1,$AP$1,AQ1253=1,$AQ$1,AR1253=1,$AR$1,AS1253=1,$AS$1)</f>
        <v>Graduation</v>
      </c>
      <c r="C1253" s="1" t="str" cm="1">
        <f t="array" ref="C1253">_xlfn.IFS(AJ1253=1,$AJ$1,AK1253=1,$AK$1,AL1253=1,$AL$1,AM1253=1,$AM$1,AN1253=1,$AN$1)</f>
        <v>Married</v>
      </c>
      <c r="D1253" s="1">
        <v>0</v>
      </c>
      <c r="E1253" s="1">
        <v>1</v>
      </c>
      <c r="F1253" s="1" t="str" cm="1">
        <f t="array" ref="F1253">_xlfn.IFS(AV1253&lt;43783,"1.Low Income",AND(AV1253&gt;=43783,AV1253&lt;=64856),"2.Mid Income",AV1253&gt;64856,"3.High Income")</f>
        <v>1.Low Income</v>
      </c>
      <c r="G1253" s="1" t="str" cm="1">
        <f t="array" ref="G1253">_xlfn.IFS(AU1253&lt;=30,"&lt;1 month",AND(AU1253&gt;30,AU1253&lt;=60),"1-2months",AU1253&gt;60,"2months +")</f>
        <v>2months +</v>
      </c>
      <c r="H1253" s="1" t="str" cm="1">
        <f t="array" ref="H1253">_xlfn.IFS(AT1253&lt;5,"&lt;5times",AND(AT1253&gt;=5,AT1253&lt;=10),"05-10times",AND(AT1253&gt;=11,AT1253&lt;=15),"11-15times",AT1253&gt;=16,"16times or more")</f>
        <v>05-10times</v>
      </c>
      <c r="I1253" s="1" t="s">
        <v>99</v>
      </c>
      <c r="J1253" s="1" t="str">
        <f t="shared" si="39"/>
        <v>6-7 years</v>
      </c>
      <c r="K1253" s="2">
        <v>897</v>
      </c>
      <c r="L1253" s="2">
        <v>126</v>
      </c>
      <c r="M1253" s="2">
        <v>196</v>
      </c>
      <c r="N1253" s="2">
        <v>91</v>
      </c>
      <c r="O1253" s="2">
        <v>112</v>
      </c>
      <c r="P1253" s="2">
        <v>37</v>
      </c>
      <c r="Q1253" s="8">
        <v>0</v>
      </c>
      <c r="R1253" s="8">
        <v>0</v>
      </c>
      <c r="S1253" s="8">
        <v>0</v>
      </c>
      <c r="T1253" s="8">
        <v>0</v>
      </c>
      <c r="U1253" s="8">
        <v>0</v>
      </c>
      <c r="V1253" s="8">
        <v>0</v>
      </c>
      <c r="W1253" s="6">
        <v>3</v>
      </c>
      <c r="X1253" s="6">
        <v>10</v>
      </c>
      <c r="Y1253" s="6">
        <v>4</v>
      </c>
      <c r="Z1253" s="6">
        <v>7</v>
      </c>
      <c r="AB1253" s="1">
        <v>801</v>
      </c>
      <c r="AC1253" s="1">
        <v>708</v>
      </c>
      <c r="AD1253" s="1">
        <v>0</v>
      </c>
      <c r="AE1253" s="1">
        <v>3</v>
      </c>
      <c r="AF1253" s="1">
        <v>11</v>
      </c>
      <c r="AG1253" s="1">
        <v>75</v>
      </c>
      <c r="AH1253" s="1">
        <v>2429</v>
      </c>
      <c r="AI1253" s="11">
        <f t="shared" si="38"/>
        <v>6.6547945205479451</v>
      </c>
      <c r="AJ1253" s="1">
        <v>0</v>
      </c>
      <c r="AK1253" s="1">
        <v>1</v>
      </c>
      <c r="AL1253" s="1">
        <v>0</v>
      </c>
      <c r="AM1253" s="1">
        <v>0</v>
      </c>
      <c r="AN1253" s="1">
        <v>0</v>
      </c>
      <c r="AO1253" s="1">
        <v>0</v>
      </c>
      <c r="AP1253" s="1">
        <v>0</v>
      </c>
      <c r="AQ1253" s="1">
        <v>1</v>
      </c>
      <c r="AR1253" s="1">
        <v>0</v>
      </c>
      <c r="AS1253" s="1">
        <v>0</v>
      </c>
      <c r="AT1253" s="1">
        <v>7</v>
      </c>
      <c r="AU1253" s="1">
        <v>77</v>
      </c>
      <c r="AV1253" s="1">
        <v>39767</v>
      </c>
    </row>
    <row r="1254" spans="1:48" s="1" customFormat="1" x14ac:dyDescent="0.25">
      <c r="A1254" s="1" t="str" cm="1">
        <f t="array" ref="A1254">_xlfn.IFS(AG1254&gt;=70,"70 and Older",AND(AG1254&gt;=60,AG1254&lt;70),"60-69",AND(AG1254&gt;=50,AG1254&lt;60),"50-59",AND(AG1254&gt;=40,AG1254&lt;50),"40-49",AND(AG1254&gt;=30,AG1254&lt;40),"30-39",AND(AG1254&gt;=20,AG1254&lt;30),"20-29")</f>
        <v>30-39</v>
      </c>
      <c r="B1254" s="1" t="str" cm="1">
        <f t="array" ref="B1254">_xlfn.IFS(AO1254=1,$AO$1,AP1254=1,$AP$1,AQ1254=1,$AQ$1,AR1254=1,$AR$1,AS1254=1,$AS$1)</f>
        <v>Master</v>
      </c>
      <c r="C1254" s="1" t="str" cm="1">
        <f t="array" ref="C1254">_xlfn.IFS(AJ1254=1,$AJ$1,AK1254=1,$AK$1,AL1254=1,$AL$1,AM1254=1,$AM$1,AN1254=1,$AN$1)</f>
        <v>Married</v>
      </c>
      <c r="D1254" s="1">
        <v>1</v>
      </c>
      <c r="E1254" s="1">
        <v>0</v>
      </c>
      <c r="F1254" s="1" t="str" cm="1">
        <f t="array" ref="F1254">_xlfn.IFS(AV1254&lt;43783,"1.Low Income",AND(AV1254&gt;=43783,AV1254&lt;=64856),"2.Mid Income",AV1254&gt;64856,"3.High Income")</f>
        <v>1.Low Income</v>
      </c>
      <c r="G1254" s="1" t="str" cm="1">
        <f t="array" ref="G1254">_xlfn.IFS(AU1254&lt;=30,"&lt;1 month",AND(AU1254&gt;30,AU1254&lt;=60),"1-2months",AU1254&gt;60,"2months +")</f>
        <v>2months +</v>
      </c>
      <c r="H1254" s="1" t="str" cm="1">
        <f t="array" ref="H1254">_xlfn.IFS(AT1254&lt;5,"&lt;5times",AND(AT1254&gt;=5,AT1254&lt;=10),"05-10times",AND(AT1254&gt;=11,AT1254&lt;=15),"11-15times",AT1254&gt;=16,"16times or more")</f>
        <v>05-10times</v>
      </c>
      <c r="I1254" s="1" t="s">
        <v>99</v>
      </c>
      <c r="J1254" s="1" t="str">
        <f t="shared" si="39"/>
        <v>6-7 years</v>
      </c>
      <c r="K1254" s="2">
        <v>6</v>
      </c>
      <c r="L1254" s="2">
        <v>10</v>
      </c>
      <c r="M1254" s="2">
        <v>21</v>
      </c>
      <c r="N1254" s="2">
        <v>19</v>
      </c>
      <c r="O1254" s="2">
        <v>14</v>
      </c>
      <c r="P1254" s="2">
        <v>42</v>
      </c>
      <c r="Q1254" s="8">
        <v>0</v>
      </c>
      <c r="R1254" s="8">
        <v>0</v>
      </c>
      <c r="S1254" s="8">
        <v>0</v>
      </c>
      <c r="T1254" s="8">
        <v>0</v>
      </c>
      <c r="U1254" s="8">
        <v>0</v>
      </c>
      <c r="V1254" s="8">
        <v>0</v>
      </c>
      <c r="W1254" s="6">
        <v>2</v>
      </c>
      <c r="X1254" s="6">
        <v>2</v>
      </c>
      <c r="Y1254" s="6">
        <v>1</v>
      </c>
      <c r="Z1254" s="6">
        <v>3</v>
      </c>
      <c r="AB1254" s="1">
        <v>62</v>
      </c>
      <c r="AC1254" s="1">
        <v>62</v>
      </c>
      <c r="AD1254" s="1">
        <v>0</v>
      </c>
      <c r="AE1254" s="1">
        <v>3</v>
      </c>
      <c r="AF1254" s="1">
        <v>11</v>
      </c>
      <c r="AG1254" s="1">
        <v>39</v>
      </c>
      <c r="AH1254" s="1">
        <v>2429</v>
      </c>
      <c r="AI1254" s="11">
        <f t="shared" si="38"/>
        <v>6.6547945205479451</v>
      </c>
      <c r="AJ1254" s="1">
        <v>0</v>
      </c>
      <c r="AK1254" s="1">
        <v>1</v>
      </c>
      <c r="AL1254" s="1">
        <v>0</v>
      </c>
      <c r="AM1254" s="1">
        <v>0</v>
      </c>
      <c r="AN1254" s="1">
        <v>0</v>
      </c>
      <c r="AO1254" s="1">
        <v>0</v>
      </c>
      <c r="AP1254" s="1">
        <v>0</v>
      </c>
      <c r="AQ1254" s="1">
        <v>0</v>
      </c>
      <c r="AR1254" s="1">
        <v>1</v>
      </c>
      <c r="AS1254" s="1">
        <v>0</v>
      </c>
      <c r="AT1254" s="1">
        <v>7</v>
      </c>
      <c r="AU1254" s="1">
        <v>67</v>
      </c>
      <c r="AV1254" s="1">
        <v>36997</v>
      </c>
    </row>
    <row r="1255" spans="1:48" s="1" customFormat="1" x14ac:dyDescent="0.25">
      <c r="A1255" s="1" t="str" cm="1">
        <f t="array" ref="A1255">_xlfn.IFS(AG1255&gt;=70,"70 and Older",AND(AG1255&gt;=60,AG1255&lt;70),"60-69",AND(AG1255&gt;=50,AG1255&lt;60),"50-59",AND(AG1255&gt;=40,AG1255&lt;50),"40-49",AND(AG1255&gt;=30,AG1255&lt;40),"30-39",AND(AG1255&gt;=20,AG1255&lt;30),"20-29")</f>
        <v>50-59</v>
      </c>
      <c r="B1255" s="1" t="str" cm="1">
        <f t="array" ref="B1255">_xlfn.IFS(AO1255=1,$AO$1,AP1255=1,$AP$1,AQ1255=1,$AQ$1,AR1255=1,$AR$1,AS1255=1,$AS$1)</f>
        <v>Graduation</v>
      </c>
      <c r="C1255" s="1" t="str" cm="1">
        <f t="array" ref="C1255">_xlfn.IFS(AJ1255=1,$AJ$1,AK1255=1,$AK$1,AL1255=1,$AL$1,AM1255=1,$AM$1,AN1255=1,$AN$1)</f>
        <v>Widow</v>
      </c>
      <c r="D1255" s="1">
        <v>0</v>
      </c>
      <c r="E1255" s="1">
        <v>0</v>
      </c>
      <c r="F1255" s="1" t="str" cm="1">
        <f t="array" ref="F1255">_xlfn.IFS(AV1255&lt;43783,"1.Low Income",AND(AV1255&gt;=43783,AV1255&lt;=64856),"2.Mid Income",AV1255&gt;64856,"3.High Income")</f>
        <v>1.Low Income</v>
      </c>
      <c r="G1255" s="1" t="str" cm="1">
        <f t="array" ref="G1255">_xlfn.IFS(AU1255&lt;=30,"&lt;1 month",AND(AU1255&gt;30,AU1255&lt;=60),"1-2months",AU1255&gt;60,"2months +")</f>
        <v>2months +</v>
      </c>
      <c r="H1255" s="1" t="str" cm="1">
        <f t="array" ref="H1255">_xlfn.IFS(AT1255&lt;5,"&lt;5times",AND(AT1255&gt;=5,AT1255&lt;=10),"05-10times",AND(AT1255&gt;=11,AT1255&lt;=15),"11-15times",AT1255&gt;=16,"16times or more")</f>
        <v>05-10times</v>
      </c>
      <c r="I1255" s="1" t="s">
        <v>99</v>
      </c>
      <c r="J1255" s="1" t="str">
        <f t="shared" si="39"/>
        <v>6-7 years</v>
      </c>
      <c r="K1255" s="2">
        <v>86</v>
      </c>
      <c r="L1255" s="2">
        <v>2</v>
      </c>
      <c r="M1255" s="2">
        <v>73</v>
      </c>
      <c r="N1255" s="2">
        <v>69</v>
      </c>
      <c r="O1255" s="2">
        <v>38</v>
      </c>
      <c r="P1255" s="2">
        <v>48</v>
      </c>
      <c r="Q1255" s="8">
        <v>0</v>
      </c>
      <c r="R1255" s="8">
        <v>0</v>
      </c>
      <c r="S1255" s="8">
        <v>0</v>
      </c>
      <c r="T1255" s="8">
        <v>0</v>
      </c>
      <c r="U1255" s="8">
        <v>0</v>
      </c>
      <c r="V1255" s="8">
        <v>0</v>
      </c>
      <c r="W1255" s="6">
        <v>1</v>
      </c>
      <c r="X1255" s="6">
        <v>4</v>
      </c>
      <c r="Y1255" s="6">
        <v>2</v>
      </c>
      <c r="Z1255" s="6">
        <v>5</v>
      </c>
      <c r="AB1255" s="1">
        <v>221</v>
      </c>
      <c r="AC1255" s="1">
        <v>184</v>
      </c>
      <c r="AD1255" s="1">
        <v>1</v>
      </c>
      <c r="AE1255" s="1">
        <v>3</v>
      </c>
      <c r="AF1255" s="1">
        <v>11</v>
      </c>
      <c r="AG1255" s="1">
        <v>51</v>
      </c>
      <c r="AH1255" s="1">
        <v>2429</v>
      </c>
      <c r="AI1255" s="11">
        <f t="shared" si="38"/>
        <v>6.6547945205479451</v>
      </c>
      <c r="AJ1255" s="1">
        <v>0</v>
      </c>
      <c r="AK1255" s="1">
        <v>0</v>
      </c>
      <c r="AL1255" s="1">
        <v>0</v>
      </c>
      <c r="AM1255" s="1">
        <v>0</v>
      </c>
      <c r="AN1255" s="1">
        <v>1</v>
      </c>
      <c r="AO1255" s="1">
        <v>0</v>
      </c>
      <c r="AP1255" s="1">
        <v>0</v>
      </c>
      <c r="AQ1255" s="1">
        <v>1</v>
      </c>
      <c r="AR1255" s="1">
        <v>0</v>
      </c>
      <c r="AS1255" s="1">
        <v>0</v>
      </c>
      <c r="AT1255" s="1">
        <v>8</v>
      </c>
      <c r="AU1255" s="1">
        <v>88</v>
      </c>
      <c r="AV1255" s="1">
        <v>27683</v>
      </c>
    </row>
    <row r="1256" spans="1:48" s="1" customFormat="1" x14ac:dyDescent="0.25">
      <c r="A1256" s="1" t="str" cm="1">
        <f t="array" ref="A1256">_xlfn.IFS(AG1256&gt;=70,"70 and Older",AND(AG1256&gt;=60,AG1256&lt;70),"60-69",AND(AG1256&gt;=50,AG1256&lt;60),"50-59",AND(AG1256&gt;=40,AG1256&lt;50),"40-49",AND(AG1256&gt;=30,AG1256&lt;40),"30-39",AND(AG1256&gt;=20,AG1256&lt;30),"20-29")</f>
        <v>40-49</v>
      </c>
      <c r="B1256" s="1" t="str" cm="1">
        <f t="array" ref="B1256">_xlfn.IFS(AO1256=1,$AO$1,AP1256=1,$AP$1,AQ1256=1,$AQ$1,AR1256=1,$AR$1,AS1256=1,$AS$1)</f>
        <v>2nd Cycle</v>
      </c>
      <c r="C1256" s="1" t="str" cm="1">
        <f t="array" ref="C1256">_xlfn.IFS(AJ1256=1,$AJ$1,AK1256=1,$AK$1,AL1256=1,$AL$1,AM1256=1,$AM$1,AN1256=1,$AN$1)</f>
        <v>Together</v>
      </c>
      <c r="D1256" s="1">
        <v>1</v>
      </c>
      <c r="E1256" s="1">
        <v>0</v>
      </c>
      <c r="F1256" s="1" t="str" cm="1">
        <f t="array" ref="F1256">_xlfn.IFS(AV1256&lt;43783,"1.Low Income",AND(AV1256&gt;=43783,AV1256&lt;=64856),"2.Mid Income",AV1256&gt;64856,"3.High Income")</f>
        <v>1.Low Income</v>
      </c>
      <c r="G1256" s="1" t="str" cm="1">
        <f t="array" ref="G1256">_xlfn.IFS(AU1256&lt;=30,"&lt;1 month",AND(AU1256&gt;30,AU1256&lt;=60),"1-2months",AU1256&gt;60,"2months +")</f>
        <v>2months +</v>
      </c>
      <c r="H1256" s="1" t="str" cm="1">
        <f t="array" ref="H1256">_xlfn.IFS(AT1256&lt;5,"&lt;5times",AND(AT1256&gt;=5,AT1256&lt;=10),"05-10times",AND(AT1256&gt;=11,AT1256&lt;=15),"11-15times",AT1256&gt;=16,"16times or more")</f>
        <v>05-10times</v>
      </c>
      <c r="I1256" s="1" t="s">
        <v>100</v>
      </c>
      <c r="J1256" s="1" t="str">
        <f t="shared" si="39"/>
        <v>6-7 years</v>
      </c>
      <c r="K1256" s="2">
        <v>16</v>
      </c>
      <c r="L1256" s="2">
        <v>5</v>
      </c>
      <c r="M1256" s="2">
        <v>30</v>
      </c>
      <c r="N1256" s="2">
        <v>8</v>
      </c>
      <c r="O1256" s="2">
        <v>7</v>
      </c>
      <c r="P1256" s="2">
        <v>26</v>
      </c>
      <c r="Q1256" s="8">
        <v>0</v>
      </c>
      <c r="R1256" s="8">
        <v>0</v>
      </c>
      <c r="S1256" s="8">
        <v>0</v>
      </c>
      <c r="T1256" s="8">
        <v>0</v>
      </c>
      <c r="U1256" s="8">
        <v>0</v>
      </c>
      <c r="V1256" s="8">
        <v>0</v>
      </c>
      <c r="W1256" s="6">
        <v>3</v>
      </c>
      <c r="X1256" s="6">
        <v>3</v>
      </c>
      <c r="Y1256" s="6">
        <v>0</v>
      </c>
      <c r="Z1256" s="6">
        <v>4</v>
      </c>
      <c r="AB1256" s="1">
        <v>32</v>
      </c>
      <c r="AC1256" s="1">
        <v>14</v>
      </c>
      <c r="AD1256" s="1">
        <v>0</v>
      </c>
      <c r="AE1256" s="1">
        <v>3</v>
      </c>
      <c r="AF1256" s="1">
        <v>11</v>
      </c>
      <c r="AG1256" s="1">
        <v>40</v>
      </c>
      <c r="AH1256" s="1">
        <v>2429</v>
      </c>
      <c r="AI1256" s="11">
        <f t="shared" si="38"/>
        <v>6.6547945205479451</v>
      </c>
      <c r="AJ1256" s="1">
        <v>0</v>
      </c>
      <c r="AK1256" s="1">
        <v>0</v>
      </c>
      <c r="AL1256" s="1">
        <v>0</v>
      </c>
      <c r="AM1256" s="1">
        <v>1</v>
      </c>
      <c r="AN1256" s="1">
        <v>0</v>
      </c>
      <c r="AO1256" s="1">
        <v>1</v>
      </c>
      <c r="AP1256" s="1">
        <v>0</v>
      </c>
      <c r="AQ1256" s="1">
        <v>0</v>
      </c>
      <c r="AR1256" s="1">
        <v>0</v>
      </c>
      <c r="AS1256" s="1">
        <v>0</v>
      </c>
      <c r="AT1256" s="1">
        <v>9</v>
      </c>
      <c r="AU1256" s="1">
        <v>89</v>
      </c>
      <c r="AV1256" s="1">
        <v>25130</v>
      </c>
    </row>
    <row r="1257" spans="1:48" s="1" customFormat="1" x14ac:dyDescent="0.25">
      <c r="A1257" s="1" t="str" cm="1">
        <f t="array" ref="A1257">_xlfn.IFS(AG1257&gt;=70,"70 and Older",AND(AG1257&gt;=60,AG1257&lt;70),"60-69",AND(AG1257&gt;=50,AG1257&lt;60),"50-59",AND(AG1257&gt;=40,AG1257&lt;50),"40-49",AND(AG1257&gt;=30,AG1257&lt;40),"30-39",AND(AG1257&gt;=20,AG1257&lt;30),"20-29")</f>
        <v>40-49</v>
      </c>
      <c r="B1257" s="1" t="str" cm="1">
        <f t="array" ref="B1257">_xlfn.IFS(AO1257=1,$AO$1,AP1257=1,$AP$1,AQ1257=1,$AQ$1,AR1257=1,$AR$1,AS1257=1,$AS$1)</f>
        <v>Graduation</v>
      </c>
      <c r="C1257" s="1" t="str" cm="1">
        <f t="array" ref="C1257">_xlfn.IFS(AJ1257=1,$AJ$1,AK1257=1,$AK$1,AL1257=1,$AL$1,AM1257=1,$AM$1,AN1257=1,$AN$1)</f>
        <v>Together</v>
      </c>
      <c r="D1257" s="1">
        <v>1</v>
      </c>
      <c r="E1257" s="1">
        <v>0</v>
      </c>
      <c r="F1257" s="1" t="str" cm="1">
        <f t="array" ref="F1257">_xlfn.IFS(AV1257&lt;43783,"1.Low Income",AND(AV1257&gt;=43783,AV1257&lt;=64856),"2.Mid Income",AV1257&gt;64856,"3.High Income")</f>
        <v>2.Mid Income</v>
      </c>
      <c r="G1257" s="1" t="str" cm="1">
        <f t="array" ref="G1257">_xlfn.IFS(AU1257&lt;=30,"&lt;1 month",AND(AU1257&gt;30,AU1257&lt;=60),"1-2months",AU1257&gt;60,"2months +")</f>
        <v>&lt;1 month</v>
      </c>
      <c r="H1257" s="1" t="str" cm="1">
        <f t="array" ref="H1257">_xlfn.IFS(AT1257&lt;5,"&lt;5times",AND(AT1257&gt;=5,AT1257&lt;=10),"05-10times",AND(AT1257&gt;=11,AT1257&lt;=15),"11-15times",AT1257&gt;=16,"16times or more")</f>
        <v>05-10times</v>
      </c>
      <c r="I1257" s="1" t="s">
        <v>99</v>
      </c>
      <c r="J1257" s="1" t="str">
        <f t="shared" si="39"/>
        <v>6-7 years</v>
      </c>
      <c r="K1257" s="2">
        <v>1</v>
      </c>
      <c r="L1257" s="2">
        <v>1</v>
      </c>
      <c r="M1257" s="2">
        <v>1725</v>
      </c>
      <c r="N1257" s="2">
        <v>1</v>
      </c>
      <c r="O1257" s="2">
        <v>1</v>
      </c>
      <c r="P1257" s="2">
        <v>1</v>
      </c>
      <c r="Q1257" s="8">
        <v>0</v>
      </c>
      <c r="R1257" s="8">
        <v>0</v>
      </c>
      <c r="S1257" s="8">
        <v>0</v>
      </c>
      <c r="T1257" s="8">
        <v>0</v>
      </c>
      <c r="U1257" s="8">
        <v>0</v>
      </c>
      <c r="V1257" s="8">
        <v>0</v>
      </c>
      <c r="W1257" s="6">
        <v>15</v>
      </c>
      <c r="X1257" s="6">
        <v>0</v>
      </c>
      <c r="Y1257" s="6">
        <v>28</v>
      </c>
      <c r="Z1257" s="6">
        <v>0</v>
      </c>
      <c r="AB1257" s="1">
        <v>59</v>
      </c>
      <c r="AC1257" s="1">
        <v>23</v>
      </c>
      <c r="AD1257" s="1">
        <v>0</v>
      </c>
      <c r="AE1257" s="1">
        <v>3</v>
      </c>
      <c r="AF1257" s="1">
        <v>11</v>
      </c>
      <c r="AG1257" s="1">
        <v>47</v>
      </c>
      <c r="AH1257" s="1">
        <v>2428</v>
      </c>
      <c r="AI1257" s="11">
        <f t="shared" si="38"/>
        <v>6.6520547945205477</v>
      </c>
      <c r="AJ1257" s="1">
        <v>0</v>
      </c>
      <c r="AK1257" s="1">
        <v>0</v>
      </c>
      <c r="AL1257" s="1">
        <v>0</v>
      </c>
      <c r="AM1257" s="1">
        <v>1</v>
      </c>
      <c r="AN1257" s="1">
        <v>0</v>
      </c>
      <c r="AO1257" s="1">
        <v>0</v>
      </c>
      <c r="AP1257" s="1">
        <v>0</v>
      </c>
      <c r="AQ1257" s="1">
        <v>1</v>
      </c>
      <c r="AR1257" s="1">
        <v>0</v>
      </c>
      <c r="AS1257" s="1">
        <v>0</v>
      </c>
      <c r="AT1257" s="1">
        <v>6</v>
      </c>
      <c r="AU1257" s="1">
        <v>8</v>
      </c>
      <c r="AV1257" s="1">
        <v>53700</v>
      </c>
    </row>
    <row r="1258" spans="1:48" s="1" customFormat="1" x14ac:dyDescent="0.25">
      <c r="A1258" s="1" t="str" cm="1">
        <f t="array" ref="A1258">_xlfn.IFS(AG1258&gt;=70,"70 and Older",AND(AG1258&gt;=60,AG1258&lt;70),"60-69",AND(AG1258&gt;=50,AG1258&lt;60),"50-59",AND(AG1258&gt;=40,AG1258&lt;50),"40-49",AND(AG1258&gt;=30,AG1258&lt;40),"30-39",AND(AG1258&gt;=20,AG1258&lt;30),"20-29")</f>
        <v>60-69</v>
      </c>
      <c r="B1258" s="1" t="str" cm="1">
        <f t="array" ref="B1258">_xlfn.IFS(AO1258=1,$AO$1,AP1258=1,$AP$1,AQ1258=1,$AQ$1,AR1258=1,$AR$1,AS1258=1,$AS$1)</f>
        <v>PhD</v>
      </c>
      <c r="C1258" s="1" t="str" cm="1">
        <f t="array" ref="C1258">_xlfn.IFS(AJ1258=1,$AJ$1,AK1258=1,$AK$1,AL1258=1,$AL$1,AM1258=1,$AM$1,AN1258=1,$AN$1)</f>
        <v>Together</v>
      </c>
      <c r="D1258" s="1">
        <v>0</v>
      </c>
      <c r="E1258" s="1">
        <v>1</v>
      </c>
      <c r="F1258" s="1" t="str" cm="1">
        <f t="array" ref="F1258">_xlfn.IFS(AV1258&lt;43783,"1.Low Income",AND(AV1258&gt;=43783,AV1258&lt;=64856),"2.Mid Income",AV1258&gt;64856,"3.High Income")</f>
        <v>2.Mid Income</v>
      </c>
      <c r="G1258" s="1" t="str" cm="1">
        <f t="array" ref="G1258">_xlfn.IFS(AU1258&lt;=30,"&lt;1 month",AND(AU1258&gt;30,AU1258&lt;=60),"1-2months",AU1258&gt;60,"2months +")</f>
        <v>1-2months</v>
      </c>
      <c r="H1258" s="1" t="str" cm="1">
        <f t="array" ref="H1258">_xlfn.IFS(AT1258&lt;5,"&lt;5times",AND(AT1258&gt;=5,AT1258&lt;=10),"05-10times",AND(AT1258&gt;=11,AT1258&lt;=15),"11-15times",AT1258&gt;=16,"16times or more")</f>
        <v>05-10times</v>
      </c>
      <c r="I1258" s="1" t="s">
        <v>99</v>
      </c>
      <c r="J1258" s="1" t="str">
        <f t="shared" si="39"/>
        <v>6-7 years</v>
      </c>
      <c r="K1258" s="2">
        <v>174</v>
      </c>
      <c r="L1258" s="2">
        <v>18</v>
      </c>
      <c r="M1258" s="2">
        <v>81</v>
      </c>
      <c r="N1258" s="2">
        <v>28</v>
      </c>
      <c r="O1258" s="2">
        <v>6</v>
      </c>
      <c r="P1258" s="2">
        <v>24</v>
      </c>
      <c r="Q1258" s="8">
        <v>0</v>
      </c>
      <c r="R1258" s="8">
        <v>0</v>
      </c>
      <c r="S1258" s="8">
        <v>0</v>
      </c>
      <c r="T1258" s="8">
        <v>0</v>
      </c>
      <c r="U1258" s="8">
        <v>0</v>
      </c>
      <c r="V1258" s="8">
        <v>0</v>
      </c>
      <c r="W1258" s="6">
        <v>3</v>
      </c>
      <c r="X1258" s="6">
        <v>3</v>
      </c>
      <c r="Y1258" s="6">
        <v>2</v>
      </c>
      <c r="Z1258" s="6">
        <v>7</v>
      </c>
      <c r="AB1258" s="1">
        <v>445</v>
      </c>
      <c r="AC1258" s="1">
        <v>441</v>
      </c>
      <c r="AD1258" s="1">
        <v>0</v>
      </c>
      <c r="AE1258" s="1">
        <v>3</v>
      </c>
      <c r="AF1258" s="1">
        <v>11</v>
      </c>
      <c r="AG1258" s="1">
        <v>62</v>
      </c>
      <c r="AH1258" s="1">
        <v>2428</v>
      </c>
      <c r="AI1258" s="11">
        <f t="shared" si="38"/>
        <v>6.6520547945205477</v>
      </c>
      <c r="AJ1258" s="1">
        <v>0</v>
      </c>
      <c r="AK1258" s="1">
        <v>0</v>
      </c>
      <c r="AL1258" s="1">
        <v>0</v>
      </c>
      <c r="AM1258" s="1">
        <v>1</v>
      </c>
      <c r="AN1258" s="1">
        <v>0</v>
      </c>
      <c r="AO1258" s="1">
        <v>0</v>
      </c>
      <c r="AP1258" s="1">
        <v>0</v>
      </c>
      <c r="AQ1258" s="1">
        <v>0</v>
      </c>
      <c r="AR1258" s="1">
        <v>0</v>
      </c>
      <c r="AS1258" s="1">
        <v>1</v>
      </c>
      <c r="AT1258" s="1">
        <v>6</v>
      </c>
      <c r="AU1258" s="1">
        <v>36</v>
      </c>
      <c r="AV1258" s="1">
        <v>47570</v>
      </c>
    </row>
    <row r="1259" spans="1:48" s="1" customFormat="1" x14ac:dyDescent="0.25">
      <c r="A1259" s="1" t="str" cm="1">
        <f t="array" ref="A1259">_xlfn.IFS(AG1259&gt;=70,"70 and Older",AND(AG1259&gt;=60,AG1259&lt;70),"60-69",AND(AG1259&gt;=50,AG1259&lt;60),"50-59",AND(AG1259&gt;=40,AG1259&lt;50),"40-49",AND(AG1259&gt;=30,AG1259&lt;40),"30-39",AND(AG1259&gt;=20,AG1259&lt;30),"20-29")</f>
        <v>50-59</v>
      </c>
      <c r="B1259" s="1" t="str" cm="1">
        <f t="array" ref="B1259">_xlfn.IFS(AO1259=1,$AO$1,AP1259=1,$AP$1,AQ1259=1,$AQ$1,AR1259=1,$AR$1,AS1259=1,$AS$1)</f>
        <v>PhD</v>
      </c>
      <c r="C1259" s="1" t="str" cm="1">
        <f t="array" ref="C1259">_xlfn.IFS(AJ1259=1,$AJ$1,AK1259=1,$AK$1,AL1259=1,$AL$1,AM1259=1,$AM$1,AN1259=1,$AN$1)</f>
        <v>Married</v>
      </c>
      <c r="D1259" s="1">
        <v>1</v>
      </c>
      <c r="E1259" s="1">
        <v>1</v>
      </c>
      <c r="F1259" s="1" t="str" cm="1">
        <f t="array" ref="F1259">_xlfn.IFS(AV1259&lt;43783,"1.Low Income",AND(AV1259&gt;=43783,AV1259&lt;=64856),"2.Mid Income",AV1259&gt;64856,"3.High Income")</f>
        <v>1.Low Income</v>
      </c>
      <c r="G1259" s="1" t="str" cm="1">
        <f t="array" ref="G1259">_xlfn.IFS(AU1259&lt;=30,"&lt;1 month",AND(AU1259&gt;30,AU1259&lt;=60),"1-2months",AU1259&gt;60,"2months +")</f>
        <v>2months +</v>
      </c>
      <c r="H1259" s="1" t="str" cm="1">
        <f t="array" ref="H1259">_xlfn.IFS(AT1259&lt;5,"&lt;5times",AND(AT1259&gt;=5,AT1259&lt;=10),"05-10times",AND(AT1259&gt;=11,AT1259&lt;=15),"11-15times",AT1259&gt;=16,"16times or more")</f>
        <v>05-10times</v>
      </c>
      <c r="I1259" s="1" t="s">
        <v>99</v>
      </c>
      <c r="J1259" s="1" t="str">
        <f t="shared" si="39"/>
        <v>6-7 years</v>
      </c>
      <c r="K1259" s="2">
        <v>157</v>
      </c>
      <c r="L1259" s="2">
        <v>6</v>
      </c>
      <c r="M1259" s="2">
        <v>39</v>
      </c>
      <c r="N1259" s="2">
        <v>6</v>
      </c>
      <c r="O1259" s="2">
        <v>13</v>
      </c>
      <c r="P1259" s="2">
        <v>75</v>
      </c>
      <c r="Q1259" s="8">
        <v>0</v>
      </c>
      <c r="R1259" s="8">
        <v>0</v>
      </c>
      <c r="S1259" s="8">
        <v>0</v>
      </c>
      <c r="T1259" s="8">
        <v>0</v>
      </c>
      <c r="U1259" s="8">
        <v>0</v>
      </c>
      <c r="V1259" s="8">
        <v>0</v>
      </c>
      <c r="W1259" s="6">
        <v>5</v>
      </c>
      <c r="X1259" s="6">
        <v>4</v>
      </c>
      <c r="Y1259" s="6">
        <v>1</v>
      </c>
      <c r="Z1259" s="6">
        <v>5</v>
      </c>
      <c r="AB1259" s="1">
        <v>62</v>
      </c>
      <c r="AC1259" s="1">
        <v>53</v>
      </c>
      <c r="AD1259" s="1">
        <v>0</v>
      </c>
      <c r="AE1259" s="1">
        <v>3</v>
      </c>
      <c r="AF1259" s="1">
        <v>11</v>
      </c>
      <c r="AG1259" s="1">
        <v>53</v>
      </c>
      <c r="AH1259" s="1">
        <v>2428</v>
      </c>
      <c r="AI1259" s="11">
        <f t="shared" si="38"/>
        <v>6.6520547945205477</v>
      </c>
      <c r="AJ1259" s="1">
        <v>0</v>
      </c>
      <c r="AK1259" s="1">
        <v>1</v>
      </c>
      <c r="AL1259" s="1">
        <v>0</v>
      </c>
      <c r="AM1259" s="1">
        <v>0</v>
      </c>
      <c r="AN1259" s="1">
        <v>0</v>
      </c>
      <c r="AO1259" s="1">
        <v>0</v>
      </c>
      <c r="AP1259" s="1">
        <v>0</v>
      </c>
      <c r="AQ1259" s="1">
        <v>0</v>
      </c>
      <c r="AR1259" s="1">
        <v>0</v>
      </c>
      <c r="AS1259" s="1">
        <v>1</v>
      </c>
      <c r="AT1259" s="1">
        <v>7</v>
      </c>
      <c r="AU1259" s="1">
        <v>92</v>
      </c>
      <c r="AV1259" s="1">
        <v>38590</v>
      </c>
    </row>
    <row r="1260" spans="1:48" s="1" customFormat="1" x14ac:dyDescent="0.25">
      <c r="A1260" s="1" t="str" cm="1">
        <f t="array" ref="A1260">_xlfn.IFS(AG1260&gt;=70,"70 and Older",AND(AG1260&gt;=60,AG1260&lt;70),"60-69",AND(AG1260&gt;=50,AG1260&lt;60),"50-59",AND(AG1260&gt;=40,AG1260&lt;50),"40-49",AND(AG1260&gt;=30,AG1260&lt;40),"30-39",AND(AG1260&gt;=20,AG1260&lt;30),"20-29")</f>
        <v>60-69</v>
      </c>
      <c r="B1260" s="1" t="str" cm="1">
        <f t="array" ref="B1260">_xlfn.IFS(AO1260=1,$AO$1,AP1260=1,$AP$1,AQ1260=1,$AQ$1,AR1260=1,$AR$1,AS1260=1,$AS$1)</f>
        <v>Graduation</v>
      </c>
      <c r="C1260" s="1" t="str" cm="1">
        <f t="array" ref="C1260">_xlfn.IFS(AJ1260=1,$AJ$1,AK1260=1,$AK$1,AL1260=1,$AL$1,AM1260=1,$AM$1,AN1260=1,$AN$1)</f>
        <v>Single</v>
      </c>
      <c r="D1260" s="1">
        <v>1</v>
      </c>
      <c r="E1260" s="1">
        <v>1</v>
      </c>
      <c r="F1260" s="1" t="str" cm="1">
        <f t="array" ref="F1260">_xlfn.IFS(AV1260&lt;43783,"1.Low Income",AND(AV1260&gt;=43783,AV1260&lt;=64856),"2.Mid Income",AV1260&gt;64856,"3.High Income")</f>
        <v>1.Low Income</v>
      </c>
      <c r="G1260" s="1" t="str" cm="1">
        <f t="array" ref="G1260">_xlfn.IFS(AU1260&lt;=30,"&lt;1 month",AND(AU1260&gt;30,AU1260&lt;=60),"1-2months",AU1260&gt;60,"2months +")</f>
        <v>&lt;1 month</v>
      </c>
      <c r="H1260" s="1" t="str" cm="1">
        <f t="array" ref="H1260">_xlfn.IFS(AT1260&lt;5,"&lt;5times",AND(AT1260&gt;=5,AT1260&lt;=10),"05-10times",AND(AT1260&gt;=11,AT1260&lt;=15),"11-15times",AT1260&gt;=16,"16times or more")</f>
        <v>05-10times</v>
      </c>
      <c r="I1260" s="1" t="s">
        <v>99</v>
      </c>
      <c r="J1260" s="1" t="str">
        <f t="shared" si="39"/>
        <v>6-7 years</v>
      </c>
      <c r="K1260" s="2">
        <v>488</v>
      </c>
      <c r="L1260" s="2">
        <v>23</v>
      </c>
      <c r="M1260" s="2">
        <v>71</v>
      </c>
      <c r="N1260" s="2">
        <v>15</v>
      </c>
      <c r="O1260" s="2">
        <v>0</v>
      </c>
      <c r="P1260" s="2">
        <v>59</v>
      </c>
      <c r="Q1260" s="8">
        <v>0</v>
      </c>
      <c r="R1260" s="8">
        <v>0</v>
      </c>
      <c r="S1260" s="8">
        <v>0</v>
      </c>
      <c r="T1260" s="8">
        <v>1</v>
      </c>
      <c r="U1260" s="8">
        <v>0</v>
      </c>
      <c r="V1260" s="8">
        <v>1</v>
      </c>
      <c r="W1260" s="6">
        <v>11</v>
      </c>
      <c r="X1260" s="6">
        <v>8</v>
      </c>
      <c r="Y1260" s="6">
        <v>3</v>
      </c>
      <c r="Z1260" s="6">
        <v>7</v>
      </c>
      <c r="AB1260" s="1">
        <v>346</v>
      </c>
      <c r="AC1260" s="1">
        <v>294</v>
      </c>
      <c r="AD1260" s="1">
        <v>0</v>
      </c>
      <c r="AE1260" s="1">
        <v>3</v>
      </c>
      <c r="AF1260" s="1">
        <v>11</v>
      </c>
      <c r="AG1260" s="1">
        <v>65</v>
      </c>
      <c r="AH1260" s="1">
        <v>2428</v>
      </c>
      <c r="AI1260" s="11">
        <f t="shared" si="38"/>
        <v>6.6520547945205477</v>
      </c>
      <c r="AJ1260" s="1">
        <v>0</v>
      </c>
      <c r="AK1260" s="1">
        <v>0</v>
      </c>
      <c r="AL1260" s="1">
        <v>1</v>
      </c>
      <c r="AM1260" s="1">
        <v>0</v>
      </c>
      <c r="AN1260" s="1">
        <v>0</v>
      </c>
      <c r="AO1260" s="1">
        <v>0</v>
      </c>
      <c r="AP1260" s="1">
        <v>0</v>
      </c>
      <c r="AQ1260" s="1">
        <v>1</v>
      </c>
      <c r="AR1260" s="1">
        <v>0</v>
      </c>
      <c r="AS1260" s="1">
        <v>0</v>
      </c>
      <c r="AT1260" s="1">
        <v>8</v>
      </c>
      <c r="AU1260" s="1">
        <v>3</v>
      </c>
      <c r="AV1260" s="1">
        <v>35641</v>
      </c>
    </row>
    <row r="1261" spans="1:48" s="1" customFormat="1" x14ac:dyDescent="0.25">
      <c r="A1261" s="1" t="str" cm="1">
        <f t="array" ref="A1261">_xlfn.IFS(AG1261&gt;=70,"70 and Older",AND(AG1261&gt;=60,AG1261&lt;70),"60-69",AND(AG1261&gt;=50,AG1261&lt;60),"50-59",AND(AG1261&gt;=40,AG1261&lt;50),"40-49",AND(AG1261&gt;=30,AG1261&lt;40),"30-39",AND(AG1261&gt;=20,AG1261&lt;30),"20-29")</f>
        <v>30-39</v>
      </c>
      <c r="B1261" s="1" t="str" cm="1">
        <f t="array" ref="B1261">_xlfn.IFS(AO1261=1,$AO$1,AP1261=1,$AP$1,AQ1261=1,$AQ$1,AR1261=1,$AR$1,AS1261=1,$AS$1)</f>
        <v>2nd Cycle</v>
      </c>
      <c r="C1261" s="1" t="str" cm="1">
        <f t="array" ref="C1261">_xlfn.IFS(AJ1261=1,$AJ$1,AK1261=1,$AK$1,AL1261=1,$AL$1,AM1261=1,$AM$1,AN1261=1,$AN$1)</f>
        <v>Married</v>
      </c>
      <c r="D1261" s="1">
        <v>1</v>
      </c>
      <c r="E1261" s="1">
        <v>1</v>
      </c>
      <c r="F1261" s="1" t="str" cm="1">
        <f t="array" ref="F1261">_xlfn.IFS(AV1261&lt;43783,"1.Low Income",AND(AV1261&gt;=43783,AV1261&lt;=64856),"2.Mid Income",AV1261&gt;64856,"3.High Income")</f>
        <v>1.Low Income</v>
      </c>
      <c r="G1261" s="1" t="str" cm="1">
        <f t="array" ref="G1261">_xlfn.IFS(AU1261&lt;=30,"&lt;1 month",AND(AU1261&gt;30,AU1261&lt;=60),"1-2months",AU1261&gt;60,"2months +")</f>
        <v>2months +</v>
      </c>
      <c r="H1261" s="1" t="str" cm="1">
        <f t="array" ref="H1261">_xlfn.IFS(AT1261&lt;5,"&lt;5times",AND(AT1261&gt;=5,AT1261&lt;=10),"05-10times",AND(AT1261&gt;=11,AT1261&lt;=15),"11-15times",AT1261&gt;=16,"16times or more")</f>
        <v>05-10times</v>
      </c>
      <c r="I1261" s="1" t="s">
        <v>99</v>
      </c>
      <c r="J1261" s="1" t="str">
        <f t="shared" si="39"/>
        <v>6-7 years</v>
      </c>
      <c r="K1261" s="2">
        <v>16</v>
      </c>
      <c r="L1261" s="2">
        <v>2</v>
      </c>
      <c r="M1261" s="2">
        <v>11</v>
      </c>
      <c r="N1261" s="2">
        <v>3</v>
      </c>
      <c r="O1261" s="2">
        <v>0</v>
      </c>
      <c r="P1261" s="2">
        <v>16</v>
      </c>
      <c r="Q1261" s="8">
        <v>0</v>
      </c>
      <c r="R1261" s="8">
        <v>0</v>
      </c>
      <c r="S1261" s="8">
        <v>1</v>
      </c>
      <c r="T1261" s="8">
        <v>0</v>
      </c>
      <c r="U1261" s="8">
        <v>0</v>
      </c>
      <c r="V1261" s="8">
        <v>0</v>
      </c>
      <c r="W1261" s="6">
        <v>2</v>
      </c>
      <c r="X1261" s="6">
        <v>1</v>
      </c>
      <c r="Y1261" s="6">
        <v>1</v>
      </c>
      <c r="Z1261" s="6">
        <v>2</v>
      </c>
      <c r="AB1261" s="1">
        <v>55</v>
      </c>
      <c r="AC1261" s="1">
        <v>44</v>
      </c>
      <c r="AD1261" s="1">
        <v>0</v>
      </c>
      <c r="AE1261" s="1">
        <v>3</v>
      </c>
      <c r="AF1261" s="1">
        <v>11</v>
      </c>
      <c r="AG1261" s="1">
        <v>39</v>
      </c>
      <c r="AH1261" s="1">
        <v>2428</v>
      </c>
      <c r="AI1261" s="11">
        <f t="shared" si="38"/>
        <v>6.6520547945205477</v>
      </c>
      <c r="AJ1261" s="1">
        <v>0</v>
      </c>
      <c r="AK1261" s="1">
        <v>1</v>
      </c>
      <c r="AL1261" s="1">
        <v>0</v>
      </c>
      <c r="AM1261" s="1">
        <v>0</v>
      </c>
      <c r="AN1261" s="1">
        <v>0</v>
      </c>
      <c r="AO1261" s="1">
        <v>1</v>
      </c>
      <c r="AP1261" s="1">
        <v>0</v>
      </c>
      <c r="AQ1261" s="1">
        <v>0</v>
      </c>
      <c r="AR1261" s="1">
        <v>0</v>
      </c>
      <c r="AS1261" s="1">
        <v>0</v>
      </c>
      <c r="AT1261" s="1">
        <v>8</v>
      </c>
      <c r="AU1261" s="1">
        <v>71</v>
      </c>
      <c r="AV1261" s="1">
        <v>26907</v>
      </c>
    </row>
    <row r="1262" spans="1:48" s="1" customFormat="1" x14ac:dyDescent="0.25">
      <c r="A1262" s="1" t="str" cm="1">
        <f t="array" ref="A1262">_xlfn.IFS(AG1262&gt;=70,"70 and Older",AND(AG1262&gt;=60,AG1262&lt;70),"60-69",AND(AG1262&gt;=50,AG1262&lt;60),"50-59",AND(AG1262&gt;=40,AG1262&lt;50),"40-49",AND(AG1262&gt;=30,AG1262&lt;40),"30-39",AND(AG1262&gt;=20,AG1262&lt;30),"20-29")</f>
        <v>40-49</v>
      </c>
      <c r="B1262" s="1" t="str" cm="1">
        <f t="array" ref="B1262">_xlfn.IFS(AO1262=1,$AO$1,AP1262=1,$AP$1,AQ1262=1,$AQ$1,AR1262=1,$AR$1,AS1262=1,$AS$1)</f>
        <v>Graduation</v>
      </c>
      <c r="C1262" s="1" t="str" cm="1">
        <f t="array" ref="C1262">_xlfn.IFS(AJ1262=1,$AJ$1,AK1262=1,$AK$1,AL1262=1,$AL$1,AM1262=1,$AM$1,AN1262=1,$AN$1)</f>
        <v>Together</v>
      </c>
      <c r="D1262" s="1">
        <v>0</v>
      </c>
      <c r="E1262" s="1">
        <v>0</v>
      </c>
      <c r="F1262" s="1" t="str" cm="1">
        <f t="array" ref="F1262">_xlfn.IFS(AV1262&lt;43783,"1.Low Income",AND(AV1262&gt;=43783,AV1262&lt;=64856),"2.Mid Income",AV1262&gt;64856,"3.High Income")</f>
        <v>2.Mid Income</v>
      </c>
      <c r="G1262" s="1" t="str" cm="1">
        <f t="array" ref="G1262">_xlfn.IFS(AU1262&lt;=30,"&lt;1 month",AND(AU1262&gt;30,AU1262&lt;=60),"1-2months",AU1262&gt;60,"2months +")</f>
        <v>2months +</v>
      </c>
      <c r="H1262" s="1" t="str" cm="1">
        <f t="array" ref="H1262">_xlfn.IFS(AT1262&lt;5,"&lt;5times",AND(AT1262&gt;=5,AT1262&lt;=10),"05-10times",AND(AT1262&gt;=11,AT1262&lt;=15),"11-15times",AT1262&gt;=16,"16times or more")</f>
        <v>05-10times</v>
      </c>
      <c r="I1262" s="1" t="s">
        <v>99</v>
      </c>
      <c r="J1262" s="1" t="str">
        <f t="shared" si="39"/>
        <v>6-7 years</v>
      </c>
      <c r="K1262" s="2">
        <v>434</v>
      </c>
      <c r="L1262" s="2">
        <v>137</v>
      </c>
      <c r="M1262" s="2">
        <v>400</v>
      </c>
      <c r="N1262" s="2">
        <v>45</v>
      </c>
      <c r="O1262" s="2">
        <v>137</v>
      </c>
      <c r="P1262" s="2">
        <v>45</v>
      </c>
      <c r="Q1262" s="8">
        <v>0</v>
      </c>
      <c r="R1262" s="8">
        <v>0</v>
      </c>
      <c r="S1262" s="8">
        <v>0</v>
      </c>
      <c r="T1262" s="8">
        <v>0</v>
      </c>
      <c r="U1262" s="8">
        <v>0</v>
      </c>
      <c r="V1262" s="8">
        <v>0</v>
      </c>
      <c r="W1262" s="6">
        <v>1</v>
      </c>
      <c r="X1262" s="6">
        <v>3</v>
      </c>
      <c r="Y1262" s="6">
        <v>4</v>
      </c>
      <c r="Z1262" s="6">
        <v>10</v>
      </c>
      <c r="AB1262" s="1">
        <v>1555</v>
      </c>
      <c r="AC1262" s="1">
        <v>1479</v>
      </c>
      <c r="AD1262" s="1">
        <v>3</v>
      </c>
      <c r="AE1262" s="1">
        <v>3</v>
      </c>
      <c r="AF1262" s="1">
        <v>11</v>
      </c>
      <c r="AG1262" s="1">
        <v>48</v>
      </c>
      <c r="AH1262" s="1">
        <v>2427</v>
      </c>
      <c r="AI1262" s="11">
        <f t="shared" si="38"/>
        <v>6.6493150684931503</v>
      </c>
      <c r="AJ1262" s="1">
        <v>0</v>
      </c>
      <c r="AK1262" s="1">
        <v>0</v>
      </c>
      <c r="AL1262" s="1">
        <v>0</v>
      </c>
      <c r="AM1262" s="1">
        <v>1</v>
      </c>
      <c r="AN1262" s="1">
        <v>0</v>
      </c>
      <c r="AO1262" s="1">
        <v>0</v>
      </c>
      <c r="AP1262" s="1">
        <v>0</v>
      </c>
      <c r="AQ1262" s="1">
        <v>1</v>
      </c>
      <c r="AR1262" s="1">
        <v>0</v>
      </c>
      <c r="AS1262" s="1">
        <v>0</v>
      </c>
      <c r="AT1262" s="1">
        <v>6</v>
      </c>
      <c r="AU1262" s="1">
        <v>87</v>
      </c>
      <c r="AV1262" s="1">
        <v>55249</v>
      </c>
    </row>
    <row r="1263" spans="1:48" s="1" customFormat="1" x14ac:dyDescent="0.25">
      <c r="A1263" s="1" t="str" cm="1">
        <f t="array" ref="A1263">_xlfn.IFS(AG1263&gt;=70,"70 and Older",AND(AG1263&gt;=60,AG1263&lt;70),"60-69",AND(AG1263&gt;=50,AG1263&lt;60),"50-59",AND(AG1263&gt;=40,AG1263&lt;50),"40-49",AND(AG1263&gt;=30,AG1263&lt;40),"30-39",AND(AG1263&gt;=20,AG1263&lt;30),"20-29")</f>
        <v>60-69</v>
      </c>
      <c r="B1263" s="1" t="str" cm="1">
        <f t="array" ref="B1263">_xlfn.IFS(AO1263=1,$AO$1,AP1263=1,$AP$1,AQ1263=1,$AQ$1,AR1263=1,$AR$1,AS1263=1,$AS$1)</f>
        <v>PhD</v>
      </c>
      <c r="C1263" s="1" t="str" cm="1">
        <f t="array" ref="C1263">_xlfn.IFS(AJ1263=1,$AJ$1,AK1263=1,$AK$1,AL1263=1,$AL$1,AM1263=1,$AM$1,AN1263=1,$AN$1)</f>
        <v>Single</v>
      </c>
      <c r="D1263" s="1">
        <v>0</v>
      </c>
      <c r="E1263" s="1">
        <v>0</v>
      </c>
      <c r="F1263" s="1" t="str" cm="1">
        <f t="array" ref="F1263">_xlfn.IFS(AV1263&lt;43783,"1.Low Income",AND(AV1263&gt;=43783,AV1263&lt;=64856),"2.Mid Income",AV1263&gt;64856,"3.High Income")</f>
        <v>2.Mid Income</v>
      </c>
      <c r="G1263" s="1" t="str" cm="1">
        <f t="array" ref="G1263">_xlfn.IFS(AU1263&lt;=30,"&lt;1 month",AND(AU1263&gt;30,AU1263&lt;=60),"1-2months",AU1263&gt;60,"2months +")</f>
        <v>2months +</v>
      </c>
      <c r="H1263" s="1" t="str" cm="1">
        <f t="array" ref="H1263">_xlfn.IFS(AT1263&lt;5,"&lt;5times",AND(AT1263&gt;=5,AT1263&lt;=10),"05-10times",AND(AT1263&gt;=11,AT1263&lt;=15),"11-15times",AT1263&gt;=16,"16times or more")</f>
        <v>05-10times</v>
      </c>
      <c r="I1263" s="1" t="s">
        <v>99</v>
      </c>
      <c r="J1263" s="1" t="str">
        <f t="shared" si="39"/>
        <v>6-7 years</v>
      </c>
      <c r="K1263" s="2">
        <v>331</v>
      </c>
      <c r="L1263" s="2">
        <v>197</v>
      </c>
      <c r="M1263" s="2">
        <v>170</v>
      </c>
      <c r="N1263" s="2">
        <v>58</v>
      </c>
      <c r="O1263" s="2">
        <v>152</v>
      </c>
      <c r="P1263" s="2">
        <v>35</v>
      </c>
      <c r="Q1263" s="8">
        <v>0</v>
      </c>
      <c r="R1263" s="8">
        <v>0</v>
      </c>
      <c r="S1263" s="8">
        <v>0</v>
      </c>
      <c r="T1263" s="8">
        <v>0</v>
      </c>
      <c r="U1263" s="8">
        <v>0</v>
      </c>
      <c r="V1263" s="8">
        <v>0</v>
      </c>
      <c r="W1263" s="6">
        <v>1</v>
      </c>
      <c r="X1263" s="6">
        <v>2</v>
      </c>
      <c r="Y1263" s="6">
        <v>8</v>
      </c>
      <c r="Z1263" s="6">
        <v>13</v>
      </c>
      <c r="AB1263" s="1">
        <v>594</v>
      </c>
      <c r="AC1263" s="1">
        <v>583</v>
      </c>
      <c r="AD1263" s="1">
        <v>0</v>
      </c>
      <c r="AE1263" s="1">
        <v>3</v>
      </c>
      <c r="AF1263" s="1">
        <v>11</v>
      </c>
      <c r="AG1263" s="1">
        <v>62</v>
      </c>
      <c r="AH1263" s="1">
        <v>2427</v>
      </c>
      <c r="AI1263" s="11">
        <f t="shared" si="38"/>
        <v>6.6493150684931503</v>
      </c>
      <c r="AJ1263" s="1">
        <v>0</v>
      </c>
      <c r="AK1263" s="1">
        <v>0</v>
      </c>
      <c r="AL1263" s="1">
        <v>1</v>
      </c>
      <c r="AM1263" s="1">
        <v>0</v>
      </c>
      <c r="AN1263" s="1">
        <v>0</v>
      </c>
      <c r="AO1263" s="1">
        <v>0</v>
      </c>
      <c r="AP1263" s="1">
        <v>0</v>
      </c>
      <c r="AQ1263" s="1">
        <v>0</v>
      </c>
      <c r="AR1263" s="1">
        <v>0</v>
      </c>
      <c r="AS1263" s="1">
        <v>1</v>
      </c>
      <c r="AT1263" s="1">
        <v>6</v>
      </c>
      <c r="AU1263" s="1">
        <v>63</v>
      </c>
      <c r="AV1263" s="1">
        <v>54591</v>
      </c>
    </row>
    <row r="1264" spans="1:48" s="1" customFormat="1" x14ac:dyDescent="0.25">
      <c r="A1264" s="1" t="str" cm="1">
        <f t="array" ref="A1264">_xlfn.IFS(AG1264&gt;=70,"70 and Older",AND(AG1264&gt;=60,AG1264&lt;70),"60-69",AND(AG1264&gt;=50,AG1264&lt;60),"50-59",AND(AG1264&gt;=40,AG1264&lt;50),"40-49",AND(AG1264&gt;=30,AG1264&lt;40),"30-39",AND(AG1264&gt;=20,AG1264&lt;30),"20-29")</f>
        <v>40-49</v>
      </c>
      <c r="B1264" s="1" t="str" cm="1">
        <f t="array" ref="B1264">_xlfn.IFS(AO1264=1,$AO$1,AP1264=1,$AP$1,AQ1264=1,$AQ$1,AR1264=1,$AR$1,AS1264=1,$AS$1)</f>
        <v>Graduation</v>
      </c>
      <c r="C1264" s="1" t="str" cm="1">
        <f t="array" ref="C1264">_xlfn.IFS(AJ1264=1,$AJ$1,AK1264=1,$AK$1,AL1264=1,$AL$1,AM1264=1,$AM$1,AN1264=1,$AN$1)</f>
        <v>Together</v>
      </c>
      <c r="D1264" s="1">
        <v>0</v>
      </c>
      <c r="E1264" s="1">
        <v>0</v>
      </c>
      <c r="F1264" s="1" t="str" cm="1">
        <f t="array" ref="F1264">_xlfn.IFS(AV1264&lt;43783,"1.Low Income",AND(AV1264&gt;=43783,AV1264&lt;=64856),"2.Mid Income",AV1264&gt;64856,"3.High Income")</f>
        <v>2.Mid Income</v>
      </c>
      <c r="G1264" s="1" t="str" cm="1">
        <f t="array" ref="G1264">_xlfn.IFS(AU1264&lt;=30,"&lt;1 month",AND(AU1264&gt;30,AU1264&lt;=60),"1-2months",AU1264&gt;60,"2months +")</f>
        <v>1-2months</v>
      </c>
      <c r="H1264" s="1" t="str" cm="1">
        <f t="array" ref="H1264">_xlfn.IFS(AT1264&lt;5,"&lt;5times",AND(AT1264&gt;=5,AT1264&lt;=10),"05-10times",AND(AT1264&gt;=11,AT1264&lt;=15),"11-15times",AT1264&gt;=16,"16times or more")</f>
        <v>05-10times</v>
      </c>
      <c r="I1264" s="1" t="s">
        <v>99</v>
      </c>
      <c r="J1264" s="1" t="str">
        <f t="shared" si="39"/>
        <v>6-7 years</v>
      </c>
      <c r="K1264" s="2">
        <v>152</v>
      </c>
      <c r="L1264" s="2">
        <v>27</v>
      </c>
      <c r="M1264" s="2">
        <v>103</v>
      </c>
      <c r="N1264" s="2">
        <v>106</v>
      </c>
      <c r="O1264" s="2">
        <v>54</v>
      </c>
      <c r="P1264" s="2">
        <v>81</v>
      </c>
      <c r="Q1264" s="8">
        <v>1</v>
      </c>
      <c r="R1264" s="8">
        <v>1</v>
      </c>
      <c r="S1264" s="8">
        <v>0</v>
      </c>
      <c r="T1264" s="8">
        <v>1</v>
      </c>
      <c r="U1264" s="8">
        <v>1</v>
      </c>
      <c r="V1264" s="8">
        <v>1</v>
      </c>
      <c r="W1264" s="6">
        <v>0</v>
      </c>
      <c r="X1264" s="6">
        <v>9</v>
      </c>
      <c r="Y1264" s="6">
        <v>9</v>
      </c>
      <c r="Z1264" s="6">
        <v>4</v>
      </c>
      <c r="AB1264" s="1">
        <v>1555</v>
      </c>
      <c r="AC1264" s="1">
        <v>1479</v>
      </c>
      <c r="AD1264" s="1">
        <v>3</v>
      </c>
      <c r="AE1264" s="1">
        <v>3</v>
      </c>
      <c r="AF1264" s="1">
        <v>11</v>
      </c>
      <c r="AG1264" s="1">
        <v>48</v>
      </c>
      <c r="AH1264" s="1">
        <v>2427</v>
      </c>
      <c r="AI1264" s="11">
        <f t="shared" si="38"/>
        <v>6.6493150684931503</v>
      </c>
      <c r="AJ1264" s="1">
        <v>0</v>
      </c>
      <c r="AK1264" s="1">
        <v>0</v>
      </c>
      <c r="AL1264" s="1">
        <v>0</v>
      </c>
      <c r="AM1264" s="1">
        <v>1</v>
      </c>
      <c r="AN1264" s="1">
        <v>0</v>
      </c>
      <c r="AO1264" s="1">
        <v>0</v>
      </c>
      <c r="AP1264" s="1">
        <v>0</v>
      </c>
      <c r="AQ1264" s="1">
        <v>1</v>
      </c>
      <c r="AR1264" s="1">
        <v>0</v>
      </c>
      <c r="AS1264" s="1">
        <v>0</v>
      </c>
      <c r="AT1264" s="1">
        <v>7</v>
      </c>
      <c r="AU1264" s="1">
        <v>35</v>
      </c>
      <c r="AV1264" s="1">
        <v>44319</v>
      </c>
    </row>
    <row r="1265" spans="1:48" s="1" customFormat="1" x14ac:dyDescent="0.25">
      <c r="A1265" s="1" t="str" cm="1">
        <f t="array" ref="A1265">_xlfn.IFS(AG1265&gt;=70,"70 and Older",AND(AG1265&gt;=60,AG1265&lt;70),"60-69",AND(AG1265&gt;=50,AG1265&lt;60),"50-59",AND(AG1265&gt;=40,AG1265&lt;50),"40-49",AND(AG1265&gt;=30,AG1265&lt;40),"30-39",AND(AG1265&gt;=20,AG1265&lt;30),"20-29")</f>
        <v>40-49</v>
      </c>
      <c r="B1265" s="1" t="str" cm="1">
        <f t="array" ref="B1265">_xlfn.IFS(AO1265=1,$AO$1,AP1265=1,$AP$1,AQ1265=1,$AQ$1,AR1265=1,$AR$1,AS1265=1,$AS$1)</f>
        <v>Master</v>
      </c>
      <c r="C1265" s="1" t="str" cm="1">
        <f t="array" ref="C1265">_xlfn.IFS(AJ1265=1,$AJ$1,AK1265=1,$AK$1,AL1265=1,$AL$1,AM1265=1,$AM$1,AN1265=1,$AN$1)</f>
        <v>Single</v>
      </c>
      <c r="D1265" s="1">
        <v>1</v>
      </c>
      <c r="E1265" s="1">
        <v>1</v>
      </c>
      <c r="F1265" s="1" t="str" cm="1">
        <f t="array" ref="F1265">_xlfn.IFS(AV1265&lt;43783,"1.Low Income",AND(AV1265&gt;=43783,AV1265&lt;=64856),"2.Mid Income",AV1265&gt;64856,"3.High Income")</f>
        <v>1.Low Income</v>
      </c>
      <c r="G1265" s="1" t="str" cm="1">
        <f t="array" ref="G1265">_xlfn.IFS(AU1265&lt;=30,"&lt;1 month",AND(AU1265&gt;30,AU1265&lt;=60),"1-2months",AU1265&gt;60,"2months +")</f>
        <v>&lt;1 month</v>
      </c>
      <c r="H1265" s="1" t="str" cm="1">
        <f t="array" ref="H1265">_xlfn.IFS(AT1265&lt;5,"&lt;5times",AND(AT1265&gt;=5,AT1265&lt;=10),"05-10times",AND(AT1265&gt;=11,AT1265&lt;=15),"11-15times",AT1265&gt;=16,"16times or more")</f>
        <v>05-10times</v>
      </c>
      <c r="I1265" s="1" t="s">
        <v>99</v>
      </c>
      <c r="J1265" s="1" t="str">
        <f t="shared" si="39"/>
        <v>6-7 years</v>
      </c>
      <c r="K1265" s="2">
        <v>53</v>
      </c>
      <c r="L1265" s="2">
        <v>8</v>
      </c>
      <c r="M1265" s="2">
        <v>17</v>
      </c>
      <c r="N1265" s="2">
        <v>13</v>
      </c>
      <c r="O1265" s="2">
        <v>0</v>
      </c>
      <c r="P1265" s="2">
        <v>21</v>
      </c>
      <c r="Q1265" s="8">
        <v>0</v>
      </c>
      <c r="R1265" s="8">
        <v>0</v>
      </c>
      <c r="S1265" s="8">
        <v>0</v>
      </c>
      <c r="T1265" s="8">
        <v>0</v>
      </c>
      <c r="U1265" s="8">
        <v>0</v>
      </c>
      <c r="V1265" s="8">
        <v>0</v>
      </c>
      <c r="W1265" s="6">
        <v>3</v>
      </c>
      <c r="X1265" s="6">
        <v>2</v>
      </c>
      <c r="Y1265" s="6">
        <v>2</v>
      </c>
      <c r="Z1265" s="6">
        <v>2</v>
      </c>
      <c r="AB1265" s="1">
        <v>119</v>
      </c>
      <c r="AC1265" s="1">
        <v>107</v>
      </c>
      <c r="AD1265" s="1">
        <v>0</v>
      </c>
      <c r="AE1265" s="1">
        <v>3</v>
      </c>
      <c r="AF1265" s="1">
        <v>11</v>
      </c>
      <c r="AG1265" s="1">
        <v>49</v>
      </c>
      <c r="AH1265" s="1">
        <v>2427</v>
      </c>
      <c r="AI1265" s="11">
        <f t="shared" si="38"/>
        <v>6.6493150684931503</v>
      </c>
      <c r="AJ1265" s="1">
        <v>0</v>
      </c>
      <c r="AK1265" s="1">
        <v>0</v>
      </c>
      <c r="AL1265" s="1">
        <v>1</v>
      </c>
      <c r="AM1265" s="1">
        <v>0</v>
      </c>
      <c r="AN1265" s="1">
        <v>0</v>
      </c>
      <c r="AO1265" s="1">
        <v>0</v>
      </c>
      <c r="AP1265" s="1">
        <v>0</v>
      </c>
      <c r="AQ1265" s="1">
        <v>0</v>
      </c>
      <c r="AR1265" s="1">
        <v>1</v>
      </c>
      <c r="AS1265" s="1">
        <v>0</v>
      </c>
      <c r="AT1265" s="1">
        <v>8</v>
      </c>
      <c r="AU1265" s="1">
        <v>2</v>
      </c>
      <c r="AV1265" s="1">
        <v>31880</v>
      </c>
    </row>
    <row r="1266" spans="1:48" s="1" customFormat="1" x14ac:dyDescent="0.25">
      <c r="A1266" s="1" t="str" cm="1">
        <f t="array" ref="A1266">_xlfn.IFS(AG1266&gt;=70,"70 and Older",AND(AG1266&gt;=60,AG1266&lt;70),"60-69",AND(AG1266&gt;=50,AG1266&lt;60),"50-59",AND(AG1266&gt;=40,AG1266&lt;50),"40-49",AND(AG1266&gt;=30,AG1266&lt;40),"30-39",AND(AG1266&gt;=20,AG1266&lt;30),"20-29")</f>
        <v>40-49</v>
      </c>
      <c r="B1266" s="1" t="str" cm="1">
        <f t="array" ref="B1266">_xlfn.IFS(AO1266=1,$AO$1,AP1266=1,$AP$1,AQ1266=1,$AQ$1,AR1266=1,$AR$1,AS1266=1,$AS$1)</f>
        <v>Master</v>
      </c>
      <c r="C1266" s="1" t="str" cm="1">
        <f t="array" ref="C1266">_xlfn.IFS(AJ1266=1,$AJ$1,AK1266=1,$AK$1,AL1266=1,$AL$1,AM1266=1,$AM$1,AN1266=1,$AN$1)</f>
        <v>Single</v>
      </c>
      <c r="D1266" s="1">
        <v>1</v>
      </c>
      <c r="E1266" s="1">
        <v>0</v>
      </c>
      <c r="F1266" s="1" t="str" cm="1">
        <f t="array" ref="F1266">_xlfn.IFS(AV1266&lt;43783,"1.Low Income",AND(AV1266&gt;=43783,AV1266&lt;=64856),"2.Mid Income",AV1266&gt;64856,"3.High Income")</f>
        <v>1.Low Income</v>
      </c>
      <c r="G1266" s="1" t="str" cm="1">
        <f t="array" ref="G1266">_xlfn.IFS(AU1266&lt;=30,"&lt;1 month",AND(AU1266&gt;30,AU1266&lt;=60),"1-2months",AU1266&gt;60,"2months +")</f>
        <v>&lt;1 month</v>
      </c>
      <c r="H1266" s="1" t="str" cm="1">
        <f t="array" ref="H1266">_xlfn.IFS(AT1266&lt;5,"&lt;5times",AND(AT1266&gt;=5,AT1266&lt;=10),"05-10times",AND(AT1266&gt;=11,AT1266&lt;=15),"11-15times",AT1266&gt;=16,"16times or more")</f>
        <v>05-10times</v>
      </c>
      <c r="I1266" s="1" t="s">
        <v>99</v>
      </c>
      <c r="J1266" s="1" t="str">
        <f t="shared" si="39"/>
        <v>6-7 years</v>
      </c>
      <c r="K1266" s="2">
        <v>30</v>
      </c>
      <c r="L1266" s="2">
        <v>0</v>
      </c>
      <c r="M1266" s="2">
        <v>10</v>
      </c>
      <c r="N1266" s="2">
        <v>2</v>
      </c>
      <c r="O1266" s="2">
        <v>0</v>
      </c>
      <c r="P1266" s="2">
        <v>5</v>
      </c>
      <c r="Q1266" s="8">
        <v>0</v>
      </c>
      <c r="R1266" s="8">
        <v>0</v>
      </c>
      <c r="S1266" s="8">
        <v>0</v>
      </c>
      <c r="T1266" s="8">
        <v>0</v>
      </c>
      <c r="U1266" s="8">
        <v>0</v>
      </c>
      <c r="V1266" s="8">
        <v>0</v>
      </c>
      <c r="W1266" s="6">
        <v>1</v>
      </c>
      <c r="X1266" s="6">
        <v>1</v>
      </c>
      <c r="Y1266" s="6">
        <v>0</v>
      </c>
      <c r="Z1266" s="6">
        <v>3</v>
      </c>
      <c r="AB1266" s="1">
        <v>119</v>
      </c>
      <c r="AC1266" s="1">
        <v>107</v>
      </c>
      <c r="AD1266" s="1">
        <v>0</v>
      </c>
      <c r="AE1266" s="1">
        <v>3</v>
      </c>
      <c r="AF1266" s="1">
        <v>11</v>
      </c>
      <c r="AG1266" s="1">
        <v>49</v>
      </c>
      <c r="AH1266" s="1">
        <v>2427</v>
      </c>
      <c r="AI1266" s="11">
        <f t="shared" si="38"/>
        <v>6.6493150684931503</v>
      </c>
      <c r="AJ1266" s="1">
        <v>0</v>
      </c>
      <c r="AK1266" s="1">
        <v>0</v>
      </c>
      <c r="AL1266" s="1">
        <v>1</v>
      </c>
      <c r="AM1266" s="1">
        <v>0</v>
      </c>
      <c r="AN1266" s="1">
        <v>0</v>
      </c>
      <c r="AO1266" s="1">
        <v>0</v>
      </c>
      <c r="AP1266" s="1">
        <v>0</v>
      </c>
      <c r="AQ1266" s="1">
        <v>0</v>
      </c>
      <c r="AR1266" s="1">
        <v>1</v>
      </c>
      <c r="AS1266" s="1">
        <v>0</v>
      </c>
      <c r="AT1266" s="1">
        <v>8</v>
      </c>
      <c r="AU1266" s="1">
        <v>2</v>
      </c>
      <c r="AV1266" s="1">
        <v>31878</v>
      </c>
    </row>
    <row r="1267" spans="1:48" s="1" customFormat="1" x14ac:dyDescent="0.25">
      <c r="A1267" s="1" t="str" cm="1">
        <f t="array" ref="A1267">_xlfn.IFS(AG1267&gt;=70,"70 and Older",AND(AG1267&gt;=60,AG1267&lt;70),"60-69",AND(AG1267&gt;=50,AG1267&lt;60),"50-59",AND(AG1267&gt;=40,AG1267&lt;50),"40-49",AND(AG1267&gt;=30,AG1267&lt;40),"30-39",AND(AG1267&gt;=20,AG1267&lt;30),"20-29")</f>
        <v>40-49</v>
      </c>
      <c r="B1267" s="1" t="str" cm="1">
        <f t="array" ref="B1267">_xlfn.IFS(AO1267=1,$AO$1,AP1267=1,$AP$1,AQ1267=1,$AQ$1,AR1267=1,$AR$1,AS1267=1,$AS$1)</f>
        <v>Graduation</v>
      </c>
      <c r="C1267" s="1" t="str" cm="1">
        <f t="array" ref="C1267">_xlfn.IFS(AJ1267=1,$AJ$1,AK1267=1,$AK$1,AL1267=1,$AL$1,AM1267=1,$AM$1,AN1267=1,$AN$1)</f>
        <v>Single</v>
      </c>
      <c r="D1267" s="1">
        <v>1</v>
      </c>
      <c r="E1267" s="1">
        <v>0</v>
      </c>
      <c r="F1267" s="1" t="str" cm="1">
        <f t="array" ref="F1267">_xlfn.IFS(AV1267&lt;43783,"1.Low Income",AND(AV1267&gt;=43783,AV1267&lt;=64856),"2.Mid Income",AV1267&gt;64856,"3.High Income")</f>
        <v>1.Low Income</v>
      </c>
      <c r="G1267" s="1" t="str" cm="1">
        <f t="array" ref="G1267">_xlfn.IFS(AU1267&lt;=30,"&lt;1 month",AND(AU1267&gt;30,AU1267&lt;=60),"1-2months",AU1267&gt;60,"2months +")</f>
        <v>1-2months</v>
      </c>
      <c r="H1267" s="1" t="str" cm="1">
        <f t="array" ref="H1267">_xlfn.IFS(AT1267&lt;5,"&lt;5times",AND(AT1267&gt;=5,AT1267&lt;=10),"05-10times",AND(AT1267&gt;=11,AT1267&lt;=15),"11-15times",AT1267&gt;=16,"16times or more")</f>
        <v>05-10times</v>
      </c>
      <c r="I1267" s="1" t="s">
        <v>99</v>
      </c>
      <c r="J1267" s="1" t="str">
        <f t="shared" si="39"/>
        <v>6-7 years</v>
      </c>
      <c r="K1267" s="2">
        <v>2</v>
      </c>
      <c r="L1267" s="2">
        <v>5</v>
      </c>
      <c r="M1267" s="2">
        <v>7</v>
      </c>
      <c r="N1267" s="2">
        <v>0</v>
      </c>
      <c r="O1267" s="2">
        <v>18</v>
      </c>
      <c r="P1267" s="2">
        <v>18</v>
      </c>
      <c r="Q1267" s="8">
        <v>0</v>
      </c>
      <c r="R1267" s="8">
        <v>0</v>
      </c>
      <c r="S1267" s="8">
        <v>0</v>
      </c>
      <c r="T1267" s="8">
        <v>0</v>
      </c>
      <c r="U1267" s="8">
        <v>0</v>
      </c>
      <c r="V1267" s="8">
        <v>0</v>
      </c>
      <c r="W1267" s="6">
        <v>2</v>
      </c>
      <c r="X1267" s="6">
        <v>2</v>
      </c>
      <c r="Y1267" s="6">
        <v>0</v>
      </c>
      <c r="Z1267" s="6">
        <v>3</v>
      </c>
      <c r="AB1267" s="1">
        <v>44</v>
      </c>
      <c r="AC1267" s="1">
        <v>32</v>
      </c>
      <c r="AD1267" s="1">
        <v>0</v>
      </c>
      <c r="AE1267" s="1">
        <v>3</v>
      </c>
      <c r="AF1267" s="1">
        <v>11</v>
      </c>
      <c r="AG1267" s="1">
        <v>40</v>
      </c>
      <c r="AH1267" s="1">
        <v>2427</v>
      </c>
      <c r="AI1267" s="11">
        <f t="shared" si="38"/>
        <v>6.6493150684931503</v>
      </c>
      <c r="AJ1267" s="1">
        <v>0</v>
      </c>
      <c r="AK1267" s="1">
        <v>0</v>
      </c>
      <c r="AL1267" s="1">
        <v>1</v>
      </c>
      <c r="AM1267" s="1">
        <v>0</v>
      </c>
      <c r="AN1267" s="1">
        <v>0</v>
      </c>
      <c r="AO1267" s="1">
        <v>0</v>
      </c>
      <c r="AP1267" s="1">
        <v>0</v>
      </c>
      <c r="AQ1267" s="1">
        <v>1</v>
      </c>
      <c r="AR1267" s="1">
        <v>0</v>
      </c>
      <c r="AS1267" s="1">
        <v>0</v>
      </c>
      <c r="AT1267" s="1">
        <v>8</v>
      </c>
      <c r="AU1267" s="1">
        <v>53</v>
      </c>
      <c r="AV1267" s="1">
        <v>31395</v>
      </c>
    </row>
    <row r="1268" spans="1:48" s="1" customFormat="1" x14ac:dyDescent="0.25">
      <c r="A1268" s="1" t="str" cm="1">
        <f t="array" ref="A1268">_xlfn.IFS(AG1268&gt;=70,"70 and Older",AND(AG1268&gt;=60,AG1268&lt;70),"60-69",AND(AG1268&gt;=50,AG1268&lt;60),"50-59",AND(AG1268&gt;=40,AG1268&lt;50),"40-49",AND(AG1268&gt;=30,AG1268&lt;40),"30-39",AND(AG1268&gt;=20,AG1268&lt;30),"20-29")</f>
        <v>30-39</v>
      </c>
      <c r="B1268" s="1" t="str" cm="1">
        <f t="array" ref="B1268">_xlfn.IFS(AO1268=1,$AO$1,AP1268=1,$AP$1,AQ1268=1,$AQ$1,AR1268=1,$AR$1,AS1268=1,$AS$1)</f>
        <v>Graduation</v>
      </c>
      <c r="C1268" s="1" t="str" cm="1">
        <f t="array" ref="C1268">_xlfn.IFS(AJ1268=1,$AJ$1,AK1268=1,$AK$1,AL1268=1,$AL$1,AM1268=1,$AM$1,AN1268=1,$AN$1)</f>
        <v>Married</v>
      </c>
      <c r="D1268" s="1">
        <v>1</v>
      </c>
      <c r="E1268" s="1">
        <v>1</v>
      </c>
      <c r="F1268" s="1" t="str" cm="1">
        <f t="array" ref="F1268">_xlfn.IFS(AV1268&lt;43783,"1.Low Income",AND(AV1268&gt;=43783,AV1268&lt;=64856),"2.Mid Income",AV1268&gt;64856,"3.High Income")</f>
        <v>1.Low Income</v>
      </c>
      <c r="G1268" s="1" t="str" cm="1">
        <f t="array" ref="G1268">_xlfn.IFS(AU1268&lt;=30,"&lt;1 month",AND(AU1268&gt;30,AU1268&lt;=60),"1-2months",AU1268&gt;60,"2months +")</f>
        <v>&lt;1 month</v>
      </c>
      <c r="H1268" s="1" t="str" cm="1">
        <f t="array" ref="H1268">_xlfn.IFS(AT1268&lt;5,"&lt;5times",AND(AT1268&gt;=5,AT1268&lt;=10),"05-10times",AND(AT1268&gt;=11,AT1268&lt;=15),"11-15times",AT1268&gt;=16,"16times or more")</f>
        <v>05-10times</v>
      </c>
      <c r="I1268" s="1" t="s">
        <v>99</v>
      </c>
      <c r="J1268" s="1" t="str">
        <f t="shared" si="39"/>
        <v>6-7 years</v>
      </c>
      <c r="K1268" s="2">
        <v>160</v>
      </c>
      <c r="L1268" s="2">
        <v>15</v>
      </c>
      <c r="M1268" s="2">
        <v>196</v>
      </c>
      <c r="N1268" s="2">
        <v>15</v>
      </c>
      <c r="O1268" s="2">
        <v>11</v>
      </c>
      <c r="P1268" s="2">
        <v>50</v>
      </c>
      <c r="Q1268" s="8">
        <v>0</v>
      </c>
      <c r="R1268" s="8">
        <v>0</v>
      </c>
      <c r="S1268" s="8">
        <v>0</v>
      </c>
      <c r="T1268" s="8">
        <v>0</v>
      </c>
      <c r="U1268" s="8">
        <v>0</v>
      </c>
      <c r="V1268" s="8">
        <v>0</v>
      </c>
      <c r="W1268" s="6">
        <v>8</v>
      </c>
      <c r="X1268" s="6">
        <v>6</v>
      </c>
      <c r="Y1268" s="6">
        <v>1</v>
      </c>
      <c r="Z1268" s="6">
        <v>7</v>
      </c>
      <c r="AB1268" s="1">
        <v>806</v>
      </c>
      <c r="AC1268" s="1">
        <v>730</v>
      </c>
      <c r="AD1268" s="1">
        <v>0</v>
      </c>
      <c r="AE1268" s="1">
        <v>3</v>
      </c>
      <c r="AF1268" s="1">
        <v>11</v>
      </c>
      <c r="AG1268" s="1">
        <v>36</v>
      </c>
      <c r="AH1268" s="1">
        <v>2426</v>
      </c>
      <c r="AI1268" s="11">
        <f t="shared" si="38"/>
        <v>6.646575342465753</v>
      </c>
      <c r="AJ1268" s="1">
        <v>0</v>
      </c>
      <c r="AK1268" s="1">
        <v>1</v>
      </c>
      <c r="AL1268" s="1">
        <v>0</v>
      </c>
      <c r="AM1268" s="1">
        <v>0</v>
      </c>
      <c r="AN1268" s="1">
        <v>0</v>
      </c>
      <c r="AO1268" s="1">
        <v>0</v>
      </c>
      <c r="AP1268" s="1">
        <v>0</v>
      </c>
      <c r="AQ1268" s="1">
        <v>1</v>
      </c>
      <c r="AR1268" s="1">
        <v>0</v>
      </c>
      <c r="AS1268" s="1">
        <v>0</v>
      </c>
      <c r="AT1268" s="1">
        <v>8</v>
      </c>
      <c r="AU1268" s="1">
        <v>22</v>
      </c>
      <c r="AV1268" s="1">
        <v>30015</v>
      </c>
    </row>
    <row r="1269" spans="1:48" s="1" customFormat="1" x14ac:dyDescent="0.25">
      <c r="A1269" s="1" t="str" cm="1">
        <f t="array" ref="A1269">_xlfn.IFS(AG1269&gt;=70,"70 and Older",AND(AG1269&gt;=60,AG1269&lt;70),"60-69",AND(AG1269&gt;=50,AG1269&lt;60),"50-59",AND(AG1269&gt;=40,AG1269&lt;50),"40-49",AND(AG1269&gt;=30,AG1269&lt;40),"30-39",AND(AG1269&gt;=20,AG1269&lt;30),"20-29")</f>
        <v>20-29</v>
      </c>
      <c r="B1269" s="1" t="str" cm="1">
        <f t="array" ref="B1269">_xlfn.IFS(AO1269=1,$AO$1,AP1269=1,$AP$1,AQ1269=1,$AQ$1,AR1269=1,$AR$1,AS1269=1,$AS$1)</f>
        <v>PhD</v>
      </c>
      <c r="C1269" s="1" t="str" cm="1">
        <f t="array" ref="C1269">_xlfn.IFS(AJ1269=1,$AJ$1,AK1269=1,$AK$1,AL1269=1,$AL$1,AM1269=1,$AM$1,AN1269=1,$AN$1)</f>
        <v>Together</v>
      </c>
      <c r="D1269" s="1">
        <v>0</v>
      </c>
      <c r="E1269" s="1">
        <v>0</v>
      </c>
      <c r="F1269" s="1" t="str" cm="1">
        <f t="array" ref="F1269">_xlfn.IFS(AV1269&lt;43783,"1.Low Income",AND(AV1269&gt;=43783,AV1269&lt;=64856),"2.Mid Income",AV1269&gt;64856,"3.High Income")</f>
        <v>2.Mid Income</v>
      </c>
      <c r="G1269" s="1" t="str" cm="1">
        <f t="array" ref="G1269">_xlfn.IFS(AU1269&lt;=30,"&lt;1 month",AND(AU1269&gt;30,AU1269&lt;=60),"1-2months",AU1269&gt;60,"2months +")</f>
        <v>2months +</v>
      </c>
      <c r="H1269" s="1" t="str" cm="1">
        <f t="array" ref="H1269">_xlfn.IFS(AT1269&lt;5,"&lt;5times",AND(AT1269&gt;=5,AT1269&lt;=10),"05-10times",AND(AT1269&gt;=11,AT1269&lt;=15),"11-15times",AT1269&gt;=16,"16times or more")</f>
        <v>05-10times</v>
      </c>
      <c r="I1269" s="1" t="s">
        <v>99</v>
      </c>
      <c r="J1269" s="1" t="str">
        <f t="shared" si="39"/>
        <v>6-7 years</v>
      </c>
      <c r="K1269" s="2">
        <v>496</v>
      </c>
      <c r="L1269" s="2">
        <v>36</v>
      </c>
      <c r="M1269" s="2">
        <v>460</v>
      </c>
      <c r="N1269" s="2">
        <v>189</v>
      </c>
      <c r="O1269" s="2">
        <v>60</v>
      </c>
      <c r="P1269" s="2">
        <v>12</v>
      </c>
      <c r="Q1269" s="8">
        <v>0</v>
      </c>
      <c r="R1269" s="8">
        <v>0</v>
      </c>
      <c r="S1269" s="8">
        <v>0</v>
      </c>
      <c r="T1269" s="8">
        <v>0</v>
      </c>
      <c r="U1269" s="8">
        <v>0</v>
      </c>
      <c r="V1269" s="8">
        <v>0</v>
      </c>
      <c r="W1269" s="6">
        <v>3</v>
      </c>
      <c r="X1269" s="6">
        <v>4</v>
      </c>
      <c r="Y1269" s="6">
        <v>8</v>
      </c>
      <c r="Z1269" s="6">
        <v>6</v>
      </c>
      <c r="AB1269" s="1">
        <v>1553</v>
      </c>
      <c r="AC1269" s="1">
        <v>1508</v>
      </c>
      <c r="AD1269" s="1">
        <v>0</v>
      </c>
      <c r="AE1269" s="1">
        <v>3</v>
      </c>
      <c r="AF1269" s="1">
        <v>11</v>
      </c>
      <c r="AG1269" s="1">
        <v>29</v>
      </c>
      <c r="AH1269" s="1">
        <v>2425</v>
      </c>
      <c r="AI1269" s="11">
        <f t="shared" si="38"/>
        <v>6.6438356164383565</v>
      </c>
      <c r="AJ1269" s="1">
        <v>0</v>
      </c>
      <c r="AK1269" s="1">
        <v>0</v>
      </c>
      <c r="AL1269" s="1">
        <v>0</v>
      </c>
      <c r="AM1269" s="1">
        <v>1</v>
      </c>
      <c r="AN1269" s="1">
        <v>0</v>
      </c>
      <c r="AO1269" s="1">
        <v>0</v>
      </c>
      <c r="AP1269" s="1">
        <v>0</v>
      </c>
      <c r="AQ1269" s="1">
        <v>0</v>
      </c>
      <c r="AR1269" s="1">
        <v>0</v>
      </c>
      <c r="AS1269" s="1">
        <v>1</v>
      </c>
      <c r="AT1269" s="1">
        <v>6</v>
      </c>
      <c r="AU1269" s="1">
        <v>75</v>
      </c>
      <c r="AV1269" s="1">
        <v>48794</v>
      </c>
    </row>
    <row r="1270" spans="1:48" s="1" customFormat="1" x14ac:dyDescent="0.25">
      <c r="A1270" s="1" t="str" cm="1">
        <f t="array" ref="A1270">_xlfn.IFS(AG1270&gt;=70,"70 and Older",AND(AG1270&gt;=60,AG1270&lt;70),"60-69",AND(AG1270&gt;=50,AG1270&lt;60),"50-59",AND(AG1270&gt;=40,AG1270&lt;50),"40-49",AND(AG1270&gt;=30,AG1270&lt;40),"30-39",AND(AG1270&gt;=20,AG1270&lt;30),"20-29")</f>
        <v>20-29</v>
      </c>
      <c r="B1270" s="1" t="str" cm="1">
        <f t="array" ref="B1270">_xlfn.IFS(AO1270=1,$AO$1,AP1270=1,$AP$1,AQ1270=1,$AQ$1,AR1270=1,$AR$1,AS1270=1,$AS$1)</f>
        <v>PhD</v>
      </c>
      <c r="C1270" s="1" t="str" cm="1">
        <f t="array" ref="C1270">_xlfn.IFS(AJ1270=1,$AJ$1,AK1270=1,$AK$1,AL1270=1,$AL$1,AM1270=1,$AM$1,AN1270=1,$AN$1)</f>
        <v>Together</v>
      </c>
      <c r="D1270" s="1">
        <v>0</v>
      </c>
      <c r="E1270" s="1">
        <v>0</v>
      </c>
      <c r="F1270" s="1" t="str" cm="1">
        <f t="array" ref="F1270">_xlfn.IFS(AV1270&lt;43783,"1.Low Income",AND(AV1270&gt;=43783,AV1270&lt;=64856),"2.Mid Income",AV1270&gt;64856,"3.High Income")</f>
        <v>2.Mid Income</v>
      </c>
      <c r="G1270" s="1" t="str" cm="1">
        <f t="array" ref="G1270">_xlfn.IFS(AU1270&lt;=30,"&lt;1 month",AND(AU1270&gt;30,AU1270&lt;=60),"1-2months",AU1270&gt;60,"2months +")</f>
        <v>2months +</v>
      </c>
      <c r="H1270" s="1" t="str" cm="1">
        <f t="array" ref="H1270">_xlfn.IFS(AT1270&lt;5,"&lt;5times",AND(AT1270&gt;=5,AT1270&lt;=10),"05-10times",AND(AT1270&gt;=11,AT1270&lt;=15),"11-15times",AT1270&gt;=16,"16times or more")</f>
        <v>05-10times</v>
      </c>
      <c r="I1270" s="1" t="s">
        <v>99</v>
      </c>
      <c r="J1270" s="1" t="str">
        <f t="shared" si="39"/>
        <v>6-7 years</v>
      </c>
      <c r="K1270" s="2">
        <v>466</v>
      </c>
      <c r="L1270" s="2">
        <v>22</v>
      </c>
      <c r="M1270" s="2">
        <v>432</v>
      </c>
      <c r="N1270" s="2">
        <v>147</v>
      </c>
      <c r="O1270" s="2">
        <v>113</v>
      </c>
      <c r="P1270" s="2">
        <v>102</v>
      </c>
      <c r="Q1270" s="8">
        <v>0</v>
      </c>
      <c r="R1270" s="8">
        <v>0</v>
      </c>
      <c r="S1270" s="8">
        <v>0</v>
      </c>
      <c r="T1270" s="8">
        <v>0</v>
      </c>
      <c r="U1270" s="8">
        <v>0</v>
      </c>
      <c r="V1270" s="8">
        <v>0</v>
      </c>
      <c r="W1270" s="6">
        <v>1</v>
      </c>
      <c r="X1270" s="6">
        <v>8</v>
      </c>
      <c r="Y1270" s="6">
        <v>7</v>
      </c>
      <c r="Z1270" s="6">
        <v>12</v>
      </c>
      <c r="AB1270" s="1">
        <v>1553</v>
      </c>
      <c r="AC1270" s="1">
        <v>1508</v>
      </c>
      <c r="AD1270" s="1">
        <v>0</v>
      </c>
      <c r="AE1270" s="1">
        <v>3</v>
      </c>
      <c r="AF1270" s="1">
        <v>11</v>
      </c>
      <c r="AG1270" s="1">
        <v>29</v>
      </c>
      <c r="AH1270" s="1">
        <v>2425</v>
      </c>
      <c r="AI1270" s="11">
        <f t="shared" si="38"/>
        <v>6.6438356164383565</v>
      </c>
      <c r="AJ1270" s="1">
        <v>0</v>
      </c>
      <c r="AK1270" s="1">
        <v>0</v>
      </c>
      <c r="AL1270" s="1">
        <v>0</v>
      </c>
      <c r="AM1270" s="1">
        <v>1</v>
      </c>
      <c r="AN1270" s="1">
        <v>0</v>
      </c>
      <c r="AO1270" s="1">
        <v>0</v>
      </c>
      <c r="AP1270" s="1">
        <v>0</v>
      </c>
      <c r="AQ1270" s="1">
        <v>0</v>
      </c>
      <c r="AR1270" s="1">
        <v>0</v>
      </c>
      <c r="AS1270" s="1">
        <v>1</v>
      </c>
      <c r="AT1270" s="1">
        <v>6</v>
      </c>
      <c r="AU1270" s="1">
        <v>62</v>
      </c>
      <c r="AV1270" s="1">
        <v>48789</v>
      </c>
    </row>
    <row r="1271" spans="1:48" s="1" customFormat="1" x14ac:dyDescent="0.25">
      <c r="A1271" s="1" t="str" cm="1">
        <f t="array" ref="A1271">_xlfn.IFS(AG1271&gt;=70,"70 and Older",AND(AG1271&gt;=60,AG1271&lt;70),"60-69",AND(AG1271&gt;=50,AG1271&lt;60),"50-59",AND(AG1271&gt;=40,AG1271&lt;50),"40-49",AND(AG1271&gt;=30,AG1271&lt;40),"30-39",AND(AG1271&gt;=20,AG1271&lt;30),"20-29")</f>
        <v>50-59</v>
      </c>
      <c r="B1271" s="1" t="str" cm="1">
        <f t="array" ref="B1271">_xlfn.IFS(AO1271=1,$AO$1,AP1271=1,$AP$1,AQ1271=1,$AQ$1,AR1271=1,$AR$1,AS1271=1,$AS$1)</f>
        <v>Graduation</v>
      </c>
      <c r="C1271" s="1" t="str" cm="1">
        <f t="array" ref="C1271">_xlfn.IFS(AJ1271=1,$AJ$1,AK1271=1,$AK$1,AL1271=1,$AL$1,AM1271=1,$AM$1,AN1271=1,$AN$1)</f>
        <v>Single</v>
      </c>
      <c r="D1271" s="1">
        <v>0</v>
      </c>
      <c r="E1271" s="1">
        <v>1</v>
      </c>
      <c r="F1271" s="1" t="str" cm="1">
        <f t="array" ref="F1271">_xlfn.IFS(AV1271&lt;43783,"1.Low Income",AND(AV1271&gt;=43783,AV1271&lt;=64856),"2.Mid Income",AV1271&gt;64856,"3.High Income")</f>
        <v>2.Mid Income</v>
      </c>
      <c r="G1271" s="1" t="str" cm="1">
        <f t="array" ref="G1271">_xlfn.IFS(AU1271&lt;=30,"&lt;1 month",AND(AU1271&gt;30,AU1271&lt;=60),"1-2months",AU1271&gt;60,"2months +")</f>
        <v>1-2months</v>
      </c>
      <c r="H1271" s="1" t="str" cm="1">
        <f t="array" ref="H1271">_xlfn.IFS(AT1271&lt;5,"&lt;5times",AND(AT1271&gt;=5,AT1271&lt;=10),"05-10times",AND(AT1271&gt;=11,AT1271&lt;=15),"11-15times",AT1271&gt;=16,"16times or more")</f>
        <v>05-10times</v>
      </c>
      <c r="I1271" s="1" t="s">
        <v>99</v>
      </c>
      <c r="J1271" s="1" t="str">
        <f t="shared" si="39"/>
        <v>6-7 years</v>
      </c>
      <c r="K1271" s="2">
        <v>422</v>
      </c>
      <c r="L1271" s="2">
        <v>7</v>
      </c>
      <c r="M1271" s="2">
        <v>238</v>
      </c>
      <c r="N1271" s="2">
        <v>69</v>
      </c>
      <c r="O1271" s="2">
        <v>46</v>
      </c>
      <c r="P1271" s="2">
        <v>15</v>
      </c>
      <c r="Q1271" s="8">
        <v>0</v>
      </c>
      <c r="R1271" s="8">
        <v>0</v>
      </c>
      <c r="S1271" s="8">
        <v>0</v>
      </c>
      <c r="T1271" s="8">
        <v>0</v>
      </c>
      <c r="U1271" s="8">
        <v>0</v>
      </c>
      <c r="V1271" s="8">
        <v>0</v>
      </c>
      <c r="W1271" s="6">
        <v>1</v>
      </c>
      <c r="X1271" s="6">
        <v>7</v>
      </c>
      <c r="Y1271" s="6">
        <v>2</v>
      </c>
      <c r="Z1271" s="6">
        <v>12</v>
      </c>
      <c r="AB1271" s="1">
        <v>736</v>
      </c>
      <c r="AC1271" s="1">
        <v>715</v>
      </c>
      <c r="AD1271" s="1">
        <v>0</v>
      </c>
      <c r="AE1271" s="1">
        <v>3</v>
      </c>
      <c r="AF1271" s="1">
        <v>11</v>
      </c>
      <c r="AG1271" s="1">
        <v>52</v>
      </c>
      <c r="AH1271" s="1">
        <v>2425</v>
      </c>
      <c r="AI1271" s="11">
        <f t="shared" si="38"/>
        <v>6.6438356164383565</v>
      </c>
      <c r="AJ1271" s="1">
        <v>0</v>
      </c>
      <c r="AK1271" s="1">
        <v>0</v>
      </c>
      <c r="AL1271" s="1">
        <v>1</v>
      </c>
      <c r="AM1271" s="1">
        <v>0</v>
      </c>
      <c r="AN1271" s="1">
        <v>0</v>
      </c>
      <c r="AO1271" s="1">
        <v>0</v>
      </c>
      <c r="AP1271" s="1">
        <v>0</v>
      </c>
      <c r="AQ1271" s="1">
        <v>1</v>
      </c>
      <c r="AR1271" s="1">
        <v>0</v>
      </c>
      <c r="AS1271" s="1">
        <v>0</v>
      </c>
      <c r="AT1271" s="1">
        <v>6</v>
      </c>
      <c r="AU1271" s="1">
        <v>52</v>
      </c>
      <c r="AV1271" s="1">
        <v>46310</v>
      </c>
    </row>
    <row r="1272" spans="1:48" s="1" customFormat="1" x14ac:dyDescent="0.25">
      <c r="A1272" s="1" t="str" cm="1">
        <f t="array" ref="A1272">_xlfn.IFS(AG1272&gt;=70,"70 and Older",AND(AG1272&gt;=60,AG1272&lt;70),"60-69",AND(AG1272&gt;=50,AG1272&lt;60),"50-59",AND(AG1272&gt;=40,AG1272&lt;50),"40-49",AND(AG1272&gt;=30,AG1272&lt;40),"30-39",AND(AG1272&gt;=20,AG1272&lt;30),"20-29")</f>
        <v>40-49</v>
      </c>
      <c r="B1272" s="1" t="str" cm="1">
        <f t="array" ref="B1272">_xlfn.IFS(AO1272=1,$AO$1,AP1272=1,$AP$1,AQ1272=1,$AQ$1,AR1272=1,$AR$1,AS1272=1,$AS$1)</f>
        <v>Master</v>
      </c>
      <c r="C1272" s="1" t="str" cm="1">
        <f t="array" ref="C1272">_xlfn.IFS(AJ1272=1,$AJ$1,AK1272=1,$AK$1,AL1272=1,$AL$1,AM1272=1,$AM$1,AN1272=1,$AN$1)</f>
        <v>Together</v>
      </c>
      <c r="D1272" s="1">
        <v>0</v>
      </c>
      <c r="E1272" s="1">
        <v>1</v>
      </c>
      <c r="F1272" s="1" t="str" cm="1">
        <f t="array" ref="F1272">_xlfn.IFS(AV1272&lt;43783,"1.Low Income",AND(AV1272&gt;=43783,AV1272&lt;=64856),"2.Mid Income",AV1272&gt;64856,"3.High Income")</f>
        <v>1.Low Income</v>
      </c>
      <c r="G1272" s="1" t="str" cm="1">
        <f t="array" ref="G1272">_xlfn.IFS(AU1272&lt;=30,"&lt;1 month",AND(AU1272&gt;30,AU1272&lt;=60),"1-2months",AU1272&gt;60,"2months +")</f>
        <v>&lt;1 month</v>
      </c>
      <c r="H1272" s="1" t="str" cm="1">
        <f t="array" ref="H1272">_xlfn.IFS(AT1272&lt;5,"&lt;5times",AND(AT1272&gt;=5,AT1272&lt;=10),"05-10times",AND(AT1272&gt;=11,AT1272&lt;=15),"11-15times",AT1272&gt;=16,"16times or more")</f>
        <v>05-10times</v>
      </c>
      <c r="I1272" s="1" t="s">
        <v>99</v>
      </c>
      <c r="J1272" s="1" t="str">
        <f t="shared" si="39"/>
        <v>6-7 years</v>
      </c>
      <c r="K1272" s="2">
        <v>513</v>
      </c>
      <c r="L1272" s="2">
        <v>14</v>
      </c>
      <c r="M1272" s="2">
        <v>154</v>
      </c>
      <c r="N1272" s="2">
        <v>19</v>
      </c>
      <c r="O1272" s="2">
        <v>0</v>
      </c>
      <c r="P1272" s="2">
        <v>28</v>
      </c>
      <c r="Q1272" s="8">
        <v>0</v>
      </c>
      <c r="R1272" s="8">
        <v>0</v>
      </c>
      <c r="S1272" s="8">
        <v>0</v>
      </c>
      <c r="T1272" s="8">
        <v>0</v>
      </c>
      <c r="U1272" s="8">
        <v>0</v>
      </c>
      <c r="V1272" s="8">
        <v>0</v>
      </c>
      <c r="W1272" s="6">
        <v>1</v>
      </c>
      <c r="X1272" s="6">
        <v>9</v>
      </c>
      <c r="Y1272" s="6">
        <v>2</v>
      </c>
      <c r="Z1272" s="6">
        <v>9</v>
      </c>
      <c r="AB1272" s="1">
        <v>847</v>
      </c>
      <c r="AC1272" s="1">
        <v>705</v>
      </c>
      <c r="AD1272" s="1">
        <v>0</v>
      </c>
      <c r="AE1272" s="1">
        <v>3</v>
      </c>
      <c r="AF1272" s="1">
        <v>11</v>
      </c>
      <c r="AG1272" s="1">
        <v>42</v>
      </c>
      <c r="AH1272" s="1">
        <v>2425</v>
      </c>
      <c r="AI1272" s="11">
        <f t="shared" si="38"/>
        <v>6.6438356164383565</v>
      </c>
      <c r="AJ1272" s="1">
        <v>0</v>
      </c>
      <c r="AK1272" s="1">
        <v>0</v>
      </c>
      <c r="AL1272" s="1">
        <v>0</v>
      </c>
      <c r="AM1272" s="1">
        <v>1</v>
      </c>
      <c r="AN1272" s="1">
        <v>0</v>
      </c>
      <c r="AO1272" s="1">
        <v>0</v>
      </c>
      <c r="AP1272" s="1">
        <v>0</v>
      </c>
      <c r="AQ1272" s="1">
        <v>0</v>
      </c>
      <c r="AR1272" s="1">
        <v>1</v>
      </c>
      <c r="AS1272" s="1">
        <v>0</v>
      </c>
      <c r="AT1272" s="1">
        <v>7</v>
      </c>
      <c r="AU1272" s="1">
        <v>10</v>
      </c>
      <c r="AV1272" s="1">
        <v>38808</v>
      </c>
    </row>
    <row r="1273" spans="1:48" s="1" customFormat="1" x14ac:dyDescent="0.25">
      <c r="A1273" s="1" t="str" cm="1">
        <f t="array" ref="A1273">_xlfn.IFS(AG1273&gt;=70,"70 and Older",AND(AG1273&gt;=60,AG1273&lt;70),"60-69",AND(AG1273&gt;=50,AG1273&lt;60),"50-59",AND(AG1273&gt;=40,AG1273&lt;50),"40-49",AND(AG1273&gt;=30,AG1273&lt;40),"30-39",AND(AG1273&gt;=20,AG1273&lt;30),"20-29")</f>
        <v>40-49</v>
      </c>
      <c r="B1273" s="1" t="str" cm="1">
        <f t="array" ref="B1273">_xlfn.IFS(AO1273=1,$AO$1,AP1273=1,$AP$1,AQ1273=1,$AQ$1,AR1273=1,$AR$1,AS1273=1,$AS$1)</f>
        <v>Graduation</v>
      </c>
      <c r="C1273" s="1" t="str" cm="1">
        <f t="array" ref="C1273">_xlfn.IFS(AJ1273=1,$AJ$1,AK1273=1,$AK$1,AL1273=1,$AL$1,AM1273=1,$AM$1,AN1273=1,$AN$1)</f>
        <v>Divorced</v>
      </c>
      <c r="D1273" s="1">
        <v>0</v>
      </c>
      <c r="E1273" s="1">
        <v>0</v>
      </c>
      <c r="F1273" s="1" t="str" cm="1">
        <f t="array" ref="F1273">_xlfn.IFS(AV1273&lt;43783,"1.Low Income",AND(AV1273&gt;=43783,AV1273&lt;=64856),"2.Mid Income",AV1273&gt;64856,"3.High Income")</f>
        <v>2.Mid Income</v>
      </c>
      <c r="G1273" s="1" t="str" cm="1">
        <f t="array" ref="G1273">_xlfn.IFS(AU1273&lt;=30,"&lt;1 month",AND(AU1273&gt;30,AU1273&lt;=60),"1-2months",AU1273&gt;60,"2months +")</f>
        <v>2months +</v>
      </c>
      <c r="H1273" s="1" t="str" cm="1">
        <f t="array" ref="H1273">_xlfn.IFS(AT1273&lt;5,"&lt;5times",AND(AT1273&gt;=5,AT1273&lt;=10),"05-10times",AND(AT1273&gt;=11,AT1273&lt;=15),"11-15times",AT1273&gt;=16,"16times or more")</f>
        <v>05-10times</v>
      </c>
      <c r="I1273" s="1" t="s">
        <v>99</v>
      </c>
      <c r="J1273" s="1" t="str">
        <f t="shared" si="39"/>
        <v>6-7 years</v>
      </c>
      <c r="K1273" s="2">
        <v>777</v>
      </c>
      <c r="L1273" s="2">
        <v>35</v>
      </c>
      <c r="M1273" s="2">
        <v>731</v>
      </c>
      <c r="N1273" s="2">
        <v>39</v>
      </c>
      <c r="O1273" s="2">
        <v>137</v>
      </c>
      <c r="P1273" s="2">
        <v>114</v>
      </c>
      <c r="Q1273" s="8">
        <v>0</v>
      </c>
      <c r="R1273" s="8">
        <v>0</v>
      </c>
      <c r="S1273" s="8">
        <v>0</v>
      </c>
      <c r="T1273" s="8">
        <v>0</v>
      </c>
      <c r="U1273" s="8">
        <v>1</v>
      </c>
      <c r="V1273" s="8">
        <v>1</v>
      </c>
      <c r="W1273" s="6">
        <v>1</v>
      </c>
      <c r="X1273" s="6">
        <v>5</v>
      </c>
      <c r="Y1273" s="6">
        <v>9</v>
      </c>
      <c r="Z1273" s="6">
        <v>11</v>
      </c>
      <c r="AB1273" s="1">
        <v>1835</v>
      </c>
      <c r="AC1273" s="1">
        <v>1808</v>
      </c>
      <c r="AD1273" s="1">
        <v>3</v>
      </c>
      <c r="AE1273" s="1">
        <v>3</v>
      </c>
      <c r="AF1273" s="1">
        <v>11</v>
      </c>
      <c r="AG1273" s="1">
        <v>45</v>
      </c>
      <c r="AH1273" s="1">
        <v>2423</v>
      </c>
      <c r="AI1273" s="11">
        <f t="shared" si="38"/>
        <v>6.6383561643835618</v>
      </c>
      <c r="AJ1273" s="1">
        <v>1</v>
      </c>
      <c r="AK1273" s="1">
        <v>0</v>
      </c>
      <c r="AL1273" s="1">
        <v>0</v>
      </c>
      <c r="AM1273" s="1">
        <v>0</v>
      </c>
      <c r="AN1273" s="1">
        <v>0</v>
      </c>
      <c r="AO1273" s="1">
        <v>0</v>
      </c>
      <c r="AP1273" s="1">
        <v>0</v>
      </c>
      <c r="AQ1273" s="1">
        <v>1</v>
      </c>
      <c r="AR1273" s="1">
        <v>0</v>
      </c>
      <c r="AS1273" s="1">
        <v>0</v>
      </c>
      <c r="AT1273" s="1">
        <v>6</v>
      </c>
      <c r="AU1273" s="1">
        <v>84</v>
      </c>
      <c r="AV1273" s="1">
        <v>53103</v>
      </c>
    </row>
    <row r="1274" spans="1:48" s="1" customFormat="1" x14ac:dyDescent="0.25">
      <c r="A1274" s="1" t="str" cm="1">
        <f t="array" ref="A1274">_xlfn.IFS(AG1274&gt;=70,"70 and Older",AND(AG1274&gt;=60,AG1274&lt;70),"60-69",AND(AG1274&gt;=50,AG1274&lt;60),"50-59",AND(AG1274&gt;=40,AG1274&lt;50),"40-49",AND(AG1274&gt;=30,AG1274&lt;40),"30-39",AND(AG1274&gt;=20,AG1274&lt;30),"20-29")</f>
        <v>40-49</v>
      </c>
      <c r="B1274" s="1" t="str" cm="1">
        <f t="array" ref="B1274">_xlfn.IFS(AO1274=1,$AO$1,AP1274=1,$AP$1,AQ1274=1,$AQ$1,AR1274=1,$AR$1,AS1274=1,$AS$1)</f>
        <v>Graduation</v>
      </c>
      <c r="C1274" s="1" t="str" cm="1">
        <f t="array" ref="C1274">_xlfn.IFS(AJ1274=1,$AJ$1,AK1274=1,$AK$1,AL1274=1,$AL$1,AM1274=1,$AM$1,AN1274=1,$AN$1)</f>
        <v>Divorced</v>
      </c>
      <c r="D1274" s="1">
        <v>1</v>
      </c>
      <c r="E1274" s="1">
        <v>0</v>
      </c>
      <c r="F1274" s="1" t="str" cm="1">
        <f t="array" ref="F1274">_xlfn.IFS(AV1274&lt;43783,"1.Low Income",AND(AV1274&gt;=43783,AV1274&lt;=64856),"2.Mid Income",AV1274&gt;64856,"3.High Income")</f>
        <v>2.Mid Income</v>
      </c>
      <c r="G1274" s="1" t="str" cm="1">
        <f t="array" ref="G1274">_xlfn.IFS(AU1274&lt;=30,"&lt;1 month",AND(AU1274&gt;30,AU1274&lt;=60),"1-2months",AU1274&gt;60,"2months +")</f>
        <v>&lt;1 month</v>
      </c>
      <c r="H1274" s="1" t="str" cm="1">
        <f t="array" ref="H1274">_xlfn.IFS(AT1274&lt;5,"&lt;5times",AND(AT1274&gt;=5,AT1274&lt;=10),"05-10times",AND(AT1274&gt;=11,AT1274&lt;=15),"11-15times",AT1274&gt;=16,"16times or more")</f>
        <v>05-10times</v>
      </c>
      <c r="I1274" s="1" t="s">
        <v>99</v>
      </c>
      <c r="J1274" s="1" t="str">
        <f t="shared" si="39"/>
        <v>6-7 years</v>
      </c>
      <c r="K1274" s="2">
        <v>812</v>
      </c>
      <c r="L1274" s="2">
        <v>99</v>
      </c>
      <c r="M1274" s="2">
        <v>431</v>
      </c>
      <c r="N1274" s="2">
        <v>237</v>
      </c>
      <c r="O1274" s="2">
        <v>149</v>
      </c>
      <c r="P1274" s="2">
        <v>33</v>
      </c>
      <c r="Q1274" s="8">
        <v>1</v>
      </c>
      <c r="R1274" s="8">
        <v>0</v>
      </c>
      <c r="S1274" s="8">
        <v>0</v>
      </c>
      <c r="T1274" s="8">
        <v>0</v>
      </c>
      <c r="U1274" s="8">
        <v>0</v>
      </c>
      <c r="V1274" s="8">
        <v>0</v>
      </c>
      <c r="W1274" s="6">
        <v>1</v>
      </c>
      <c r="X1274" s="6">
        <v>11</v>
      </c>
      <c r="Y1274" s="6">
        <v>4</v>
      </c>
      <c r="Z1274" s="6">
        <v>10</v>
      </c>
      <c r="AB1274" s="1">
        <v>1835</v>
      </c>
      <c r="AC1274" s="1">
        <v>1808</v>
      </c>
      <c r="AD1274" s="1">
        <v>3</v>
      </c>
      <c r="AE1274" s="1">
        <v>3</v>
      </c>
      <c r="AF1274" s="1">
        <v>11</v>
      </c>
      <c r="AG1274" s="1">
        <v>45</v>
      </c>
      <c r="AH1274" s="1">
        <v>2423</v>
      </c>
      <c r="AI1274" s="11">
        <f t="shared" si="38"/>
        <v>6.6383561643835618</v>
      </c>
      <c r="AJ1274" s="1">
        <v>1</v>
      </c>
      <c r="AK1274" s="1">
        <v>0</v>
      </c>
      <c r="AL1274" s="1">
        <v>0</v>
      </c>
      <c r="AM1274" s="1">
        <v>0</v>
      </c>
      <c r="AN1274" s="1">
        <v>0</v>
      </c>
      <c r="AO1274" s="1">
        <v>0</v>
      </c>
      <c r="AP1274" s="1">
        <v>0</v>
      </c>
      <c r="AQ1274" s="1">
        <v>1</v>
      </c>
      <c r="AR1274" s="1">
        <v>0</v>
      </c>
      <c r="AS1274" s="1">
        <v>0</v>
      </c>
      <c r="AT1274" s="1">
        <v>7</v>
      </c>
      <c r="AU1274" s="1">
        <v>11</v>
      </c>
      <c r="AV1274" s="1">
        <v>44267</v>
      </c>
    </row>
    <row r="1275" spans="1:48" s="1" customFormat="1" x14ac:dyDescent="0.25">
      <c r="A1275" s="1" t="str" cm="1">
        <f t="array" ref="A1275">_xlfn.IFS(AG1275&gt;=70,"70 and Older",AND(AG1275&gt;=60,AG1275&lt;70),"60-69",AND(AG1275&gt;=50,AG1275&lt;60),"50-59",AND(AG1275&gt;=40,AG1275&lt;50),"40-49",AND(AG1275&gt;=30,AG1275&lt;40),"30-39",AND(AG1275&gt;=20,AG1275&lt;30),"20-29")</f>
        <v>30-39</v>
      </c>
      <c r="B1275" s="1" t="str" cm="1">
        <f t="array" ref="B1275">_xlfn.IFS(AO1275=1,$AO$1,AP1275=1,$AP$1,AQ1275=1,$AQ$1,AR1275=1,$AR$1,AS1275=1,$AS$1)</f>
        <v>Graduation</v>
      </c>
      <c r="C1275" s="1" t="str" cm="1">
        <f t="array" ref="C1275">_xlfn.IFS(AJ1275=1,$AJ$1,AK1275=1,$AK$1,AL1275=1,$AL$1,AM1275=1,$AM$1,AN1275=1,$AN$1)</f>
        <v>Single</v>
      </c>
      <c r="D1275" s="1">
        <v>1</v>
      </c>
      <c r="E1275" s="1">
        <v>0</v>
      </c>
      <c r="F1275" s="1" t="str" cm="1">
        <f t="array" ref="F1275">_xlfn.IFS(AV1275&lt;43783,"1.Low Income",AND(AV1275&gt;=43783,AV1275&lt;=64856),"2.Mid Income",AV1275&gt;64856,"3.High Income")</f>
        <v>1.Low Income</v>
      </c>
      <c r="G1275" s="1" t="str" cm="1">
        <f t="array" ref="G1275">_xlfn.IFS(AU1275&lt;=30,"&lt;1 month",AND(AU1275&gt;30,AU1275&lt;=60),"1-2months",AU1275&gt;60,"2months +")</f>
        <v>&lt;1 month</v>
      </c>
      <c r="H1275" s="1" t="str" cm="1">
        <f t="array" ref="H1275">_xlfn.IFS(AT1275&lt;5,"&lt;5times",AND(AT1275&gt;=5,AT1275&lt;=10),"05-10times",AND(AT1275&gt;=11,AT1275&lt;=15),"11-15times",AT1275&gt;=16,"16times or more")</f>
        <v>05-10times</v>
      </c>
      <c r="I1275" s="1" t="s">
        <v>99</v>
      </c>
      <c r="J1275" s="1" t="str">
        <f t="shared" si="39"/>
        <v>6-7 years</v>
      </c>
      <c r="K1275" s="2">
        <v>2</v>
      </c>
      <c r="L1275" s="2">
        <v>4</v>
      </c>
      <c r="M1275" s="2">
        <v>9</v>
      </c>
      <c r="N1275" s="2">
        <v>0</v>
      </c>
      <c r="O1275" s="2">
        <v>4</v>
      </c>
      <c r="P1275" s="2">
        <v>5</v>
      </c>
      <c r="Q1275" s="8">
        <v>0</v>
      </c>
      <c r="R1275" s="8">
        <v>0</v>
      </c>
      <c r="S1275" s="8">
        <v>0</v>
      </c>
      <c r="T1275" s="8">
        <v>0</v>
      </c>
      <c r="U1275" s="8">
        <v>0</v>
      </c>
      <c r="V1275" s="8">
        <v>0</v>
      </c>
      <c r="W1275" s="6">
        <v>1</v>
      </c>
      <c r="X1275" s="6">
        <v>1</v>
      </c>
      <c r="Y1275" s="6">
        <v>0</v>
      </c>
      <c r="Z1275" s="6">
        <v>3</v>
      </c>
      <c r="AB1275" s="1">
        <v>90</v>
      </c>
      <c r="AC1275" s="1">
        <v>81</v>
      </c>
      <c r="AD1275" s="1">
        <v>0</v>
      </c>
      <c r="AE1275" s="1">
        <v>3</v>
      </c>
      <c r="AF1275" s="1">
        <v>11</v>
      </c>
      <c r="AG1275" s="1">
        <v>33</v>
      </c>
      <c r="AH1275" s="1">
        <v>2423</v>
      </c>
      <c r="AI1275" s="11">
        <f t="shared" si="38"/>
        <v>6.6383561643835618</v>
      </c>
      <c r="AJ1275" s="1">
        <v>0</v>
      </c>
      <c r="AK1275" s="1">
        <v>0</v>
      </c>
      <c r="AL1275" s="1">
        <v>1</v>
      </c>
      <c r="AM1275" s="1">
        <v>0</v>
      </c>
      <c r="AN1275" s="1">
        <v>0</v>
      </c>
      <c r="AO1275" s="1">
        <v>0</v>
      </c>
      <c r="AP1275" s="1">
        <v>0</v>
      </c>
      <c r="AQ1275" s="1">
        <v>1</v>
      </c>
      <c r="AR1275" s="1">
        <v>0</v>
      </c>
      <c r="AS1275" s="1">
        <v>0</v>
      </c>
      <c r="AT1275" s="1">
        <v>7</v>
      </c>
      <c r="AU1275" s="1">
        <v>2</v>
      </c>
      <c r="AV1275" s="1">
        <v>40637</v>
      </c>
    </row>
    <row r="1276" spans="1:48" s="1" customFormat="1" x14ac:dyDescent="0.25">
      <c r="A1276" s="1" t="str" cm="1">
        <f t="array" ref="A1276">_xlfn.IFS(AG1276&gt;=70,"70 and Older",AND(AG1276&gt;=60,AG1276&lt;70),"60-69",AND(AG1276&gt;=50,AG1276&lt;60),"50-59",AND(AG1276&gt;=40,AG1276&lt;50),"40-49",AND(AG1276&gt;=30,AG1276&lt;40),"30-39",AND(AG1276&gt;=20,AG1276&lt;30),"20-29")</f>
        <v>40-49</v>
      </c>
      <c r="B1276" s="1" t="str" cm="1">
        <f t="array" ref="B1276">_xlfn.IFS(AO1276=1,$AO$1,AP1276=1,$AP$1,AQ1276=1,$AQ$1,AR1276=1,$AR$1,AS1276=1,$AS$1)</f>
        <v>Graduation</v>
      </c>
      <c r="C1276" s="1" t="str" cm="1">
        <f t="array" ref="C1276">_xlfn.IFS(AJ1276=1,$AJ$1,AK1276=1,$AK$1,AL1276=1,$AL$1,AM1276=1,$AM$1,AN1276=1,$AN$1)</f>
        <v>Together</v>
      </c>
      <c r="D1276" s="1">
        <v>0</v>
      </c>
      <c r="E1276" s="1">
        <v>1</v>
      </c>
      <c r="F1276" s="1" t="str" cm="1">
        <f t="array" ref="F1276">_xlfn.IFS(AV1276&lt;43783,"1.Low Income",AND(AV1276&gt;=43783,AV1276&lt;=64856),"2.Mid Income",AV1276&gt;64856,"3.High Income")</f>
        <v>1.Low Income</v>
      </c>
      <c r="G1276" s="1" t="str" cm="1">
        <f t="array" ref="G1276">_xlfn.IFS(AU1276&lt;=30,"&lt;1 month",AND(AU1276&gt;30,AU1276&lt;=60),"1-2months",AU1276&gt;60,"2months +")</f>
        <v>1-2months</v>
      </c>
      <c r="H1276" s="1" t="str" cm="1">
        <f t="array" ref="H1276">_xlfn.IFS(AT1276&lt;5,"&lt;5times",AND(AT1276&gt;=5,AT1276&lt;=10),"05-10times",AND(AT1276&gt;=11,AT1276&lt;=15),"11-15times",AT1276&gt;=16,"16times or more")</f>
        <v>05-10times</v>
      </c>
      <c r="I1276" s="1" t="s">
        <v>99</v>
      </c>
      <c r="J1276" s="1" t="str">
        <f t="shared" si="39"/>
        <v>6-7 years</v>
      </c>
      <c r="K1276" s="2">
        <v>492</v>
      </c>
      <c r="L1276" s="2">
        <v>5</v>
      </c>
      <c r="M1276" s="2">
        <v>32</v>
      </c>
      <c r="N1276" s="2">
        <v>13</v>
      </c>
      <c r="O1276" s="2">
        <v>5</v>
      </c>
      <c r="P1276" s="2">
        <v>21</v>
      </c>
      <c r="Q1276" s="8">
        <v>0</v>
      </c>
      <c r="R1276" s="8">
        <v>0</v>
      </c>
      <c r="S1276" s="8">
        <v>0</v>
      </c>
      <c r="T1276" s="8">
        <v>1</v>
      </c>
      <c r="U1276" s="8">
        <v>0</v>
      </c>
      <c r="V1276" s="8">
        <v>0</v>
      </c>
      <c r="W1276" s="6">
        <v>1</v>
      </c>
      <c r="X1276" s="6">
        <v>9</v>
      </c>
      <c r="Y1276" s="6">
        <v>1</v>
      </c>
      <c r="Z1276" s="6">
        <v>7</v>
      </c>
      <c r="AB1276" s="1">
        <v>1484</v>
      </c>
      <c r="AC1276" s="1">
        <v>1396</v>
      </c>
      <c r="AD1276" s="1">
        <v>1</v>
      </c>
      <c r="AE1276" s="1">
        <v>3</v>
      </c>
      <c r="AF1276" s="1">
        <v>11</v>
      </c>
      <c r="AG1276" s="1">
        <v>42</v>
      </c>
      <c r="AH1276" s="1">
        <v>2423</v>
      </c>
      <c r="AI1276" s="11">
        <f t="shared" si="38"/>
        <v>6.6383561643835618</v>
      </c>
      <c r="AJ1276" s="1">
        <v>0</v>
      </c>
      <c r="AK1276" s="1">
        <v>0</v>
      </c>
      <c r="AL1276" s="1">
        <v>0</v>
      </c>
      <c r="AM1276" s="1">
        <v>1</v>
      </c>
      <c r="AN1276" s="1">
        <v>0</v>
      </c>
      <c r="AO1276" s="1">
        <v>0</v>
      </c>
      <c r="AP1276" s="1">
        <v>0</v>
      </c>
      <c r="AQ1276" s="1">
        <v>1</v>
      </c>
      <c r="AR1276" s="1">
        <v>0</v>
      </c>
      <c r="AS1276" s="1">
        <v>0</v>
      </c>
      <c r="AT1276" s="1">
        <v>7</v>
      </c>
      <c r="AU1276" s="1">
        <v>48</v>
      </c>
      <c r="AV1276" s="1">
        <v>39858</v>
      </c>
    </row>
    <row r="1277" spans="1:48" s="1" customFormat="1" x14ac:dyDescent="0.25">
      <c r="A1277" s="1" t="str" cm="1">
        <f t="array" ref="A1277">_xlfn.IFS(AG1277&gt;=70,"70 and Older",AND(AG1277&gt;=60,AG1277&lt;70),"60-69",AND(AG1277&gt;=50,AG1277&lt;60),"50-59",AND(AG1277&gt;=40,AG1277&lt;50),"40-49",AND(AG1277&gt;=30,AG1277&lt;40),"30-39",AND(AG1277&gt;=20,AG1277&lt;30),"20-29")</f>
        <v>70 and Older</v>
      </c>
      <c r="B1277" s="1" t="str" cm="1">
        <f t="array" ref="B1277">_xlfn.IFS(AO1277=1,$AO$1,AP1277=1,$AP$1,AQ1277=1,$AQ$1,AR1277=1,$AR$1,AS1277=1,$AS$1)</f>
        <v>PhD</v>
      </c>
      <c r="C1277" s="1" t="str" cm="1">
        <f t="array" ref="C1277">_xlfn.IFS(AJ1277=1,$AJ$1,AK1277=1,$AK$1,AL1277=1,$AL$1,AM1277=1,$AM$1,AN1277=1,$AN$1)</f>
        <v>Together</v>
      </c>
      <c r="D1277" s="1">
        <v>2</v>
      </c>
      <c r="E1277" s="1">
        <v>1</v>
      </c>
      <c r="F1277" s="1" t="str" cm="1">
        <f t="array" ref="F1277">_xlfn.IFS(AV1277&lt;43783,"1.Low Income",AND(AV1277&gt;=43783,AV1277&lt;=64856),"2.Mid Income",AV1277&gt;64856,"3.High Income")</f>
        <v>1.Low Income</v>
      </c>
      <c r="G1277" s="1" t="str" cm="1">
        <f t="array" ref="G1277">_xlfn.IFS(AU1277&lt;=30,"&lt;1 month",AND(AU1277&gt;30,AU1277&lt;=60),"1-2months",AU1277&gt;60,"2months +")</f>
        <v>2months +</v>
      </c>
      <c r="H1277" s="1" t="str" cm="1">
        <f t="array" ref="H1277">_xlfn.IFS(AT1277&lt;5,"&lt;5times",AND(AT1277&gt;=5,AT1277&lt;=10),"05-10times",AND(AT1277&gt;=11,AT1277&lt;=15),"11-15times",AT1277&gt;=16,"16times or more")</f>
        <v>05-10times</v>
      </c>
      <c r="I1277" s="1" t="s">
        <v>99</v>
      </c>
      <c r="J1277" s="1" t="str">
        <f t="shared" si="39"/>
        <v>6-7 years</v>
      </c>
      <c r="K1277" s="2">
        <v>18</v>
      </c>
      <c r="L1277" s="2">
        <v>1</v>
      </c>
      <c r="M1277" s="2">
        <v>32</v>
      </c>
      <c r="N1277" s="2">
        <v>6</v>
      </c>
      <c r="O1277" s="2">
        <v>3</v>
      </c>
      <c r="P1277" s="2">
        <v>28</v>
      </c>
      <c r="Q1277" s="8">
        <v>0</v>
      </c>
      <c r="R1277" s="8">
        <v>0</v>
      </c>
      <c r="S1277" s="8">
        <v>0</v>
      </c>
      <c r="T1277" s="8">
        <v>0</v>
      </c>
      <c r="U1277" s="8">
        <v>0</v>
      </c>
      <c r="V1277" s="8">
        <v>0</v>
      </c>
      <c r="W1277" s="6">
        <v>3</v>
      </c>
      <c r="X1277" s="6">
        <v>2</v>
      </c>
      <c r="Y1277" s="6">
        <v>0</v>
      </c>
      <c r="Z1277" s="6">
        <v>4</v>
      </c>
      <c r="AB1277" s="1">
        <v>387</v>
      </c>
      <c r="AC1277" s="1">
        <v>349</v>
      </c>
      <c r="AD1277" s="1">
        <v>0</v>
      </c>
      <c r="AE1277" s="1">
        <v>3</v>
      </c>
      <c r="AF1277" s="1">
        <v>11</v>
      </c>
      <c r="AG1277" s="1">
        <v>72</v>
      </c>
      <c r="AH1277" s="1">
        <v>2423</v>
      </c>
      <c r="AI1277" s="11">
        <f t="shared" si="38"/>
        <v>6.6383561643835618</v>
      </c>
      <c r="AJ1277" s="1">
        <v>0</v>
      </c>
      <c r="AK1277" s="1">
        <v>0</v>
      </c>
      <c r="AL1277" s="1">
        <v>0</v>
      </c>
      <c r="AM1277" s="1">
        <v>1</v>
      </c>
      <c r="AN1277" s="1">
        <v>0</v>
      </c>
      <c r="AO1277" s="1">
        <v>0</v>
      </c>
      <c r="AP1277" s="1">
        <v>0</v>
      </c>
      <c r="AQ1277" s="1">
        <v>0</v>
      </c>
      <c r="AR1277" s="1">
        <v>0</v>
      </c>
      <c r="AS1277" s="1">
        <v>1</v>
      </c>
      <c r="AT1277" s="1">
        <v>7</v>
      </c>
      <c r="AU1277" s="1">
        <v>89</v>
      </c>
      <c r="AV1277" s="1">
        <v>37758</v>
      </c>
    </row>
    <row r="1278" spans="1:48" s="1" customFormat="1" x14ac:dyDescent="0.25">
      <c r="A1278" s="1" t="str" cm="1">
        <f t="array" ref="A1278">_xlfn.IFS(AG1278&gt;=70,"70 and Older",AND(AG1278&gt;=60,AG1278&lt;70),"60-69",AND(AG1278&gt;=50,AG1278&lt;60),"50-59",AND(AG1278&gt;=40,AG1278&lt;50),"40-49",AND(AG1278&gt;=30,AG1278&lt;40),"30-39",AND(AG1278&gt;=20,AG1278&lt;30),"20-29")</f>
        <v>70 and Older</v>
      </c>
      <c r="B1278" s="1" t="str" cm="1">
        <f t="array" ref="B1278">_xlfn.IFS(AO1278=1,$AO$1,AP1278=1,$AP$1,AQ1278=1,$AQ$1,AR1278=1,$AR$1,AS1278=1,$AS$1)</f>
        <v>PhD</v>
      </c>
      <c r="C1278" s="1" t="str" cm="1">
        <f t="array" ref="C1278">_xlfn.IFS(AJ1278=1,$AJ$1,AK1278=1,$AK$1,AL1278=1,$AL$1,AM1278=1,$AM$1,AN1278=1,$AN$1)</f>
        <v>Together</v>
      </c>
      <c r="D1278" s="1">
        <v>1</v>
      </c>
      <c r="E1278" s="1">
        <v>1</v>
      </c>
      <c r="F1278" s="1" t="str" cm="1">
        <f t="array" ref="F1278">_xlfn.IFS(AV1278&lt;43783,"1.Low Income",AND(AV1278&gt;=43783,AV1278&lt;=64856),"2.Mid Income",AV1278&gt;64856,"3.High Income")</f>
        <v>1.Low Income</v>
      </c>
      <c r="G1278" s="1" t="str" cm="1">
        <f t="array" ref="G1278">_xlfn.IFS(AU1278&lt;=30,"&lt;1 month",AND(AU1278&gt;30,AU1278&lt;=60),"1-2months",AU1278&gt;60,"2months +")</f>
        <v>1-2months</v>
      </c>
      <c r="H1278" s="1" t="str" cm="1">
        <f t="array" ref="H1278">_xlfn.IFS(AT1278&lt;5,"&lt;5times",AND(AT1278&gt;=5,AT1278&lt;=10),"05-10times",AND(AT1278&gt;=11,AT1278&lt;=15),"11-15times",AT1278&gt;=16,"16times or more")</f>
        <v>05-10times</v>
      </c>
      <c r="I1278" s="1" t="s">
        <v>99</v>
      </c>
      <c r="J1278" s="1" t="str">
        <f t="shared" si="39"/>
        <v>6-7 years</v>
      </c>
      <c r="K1278" s="2">
        <v>90</v>
      </c>
      <c r="L1278" s="2">
        <v>17</v>
      </c>
      <c r="M1278" s="2">
        <v>97</v>
      </c>
      <c r="N1278" s="2">
        <v>15</v>
      </c>
      <c r="O1278" s="2">
        <v>6</v>
      </c>
      <c r="P1278" s="2">
        <v>15</v>
      </c>
      <c r="Q1278" s="8">
        <v>0</v>
      </c>
      <c r="R1278" s="8">
        <v>0</v>
      </c>
      <c r="S1278" s="8">
        <v>0</v>
      </c>
      <c r="T1278" s="8">
        <v>0</v>
      </c>
      <c r="U1278" s="8">
        <v>0</v>
      </c>
      <c r="V1278" s="8">
        <v>0</v>
      </c>
      <c r="W1278" s="6">
        <v>6</v>
      </c>
      <c r="X1278" s="6">
        <v>4</v>
      </c>
      <c r="Y1278" s="6">
        <v>1</v>
      </c>
      <c r="Z1278" s="6">
        <v>5</v>
      </c>
      <c r="AB1278" s="1">
        <v>387</v>
      </c>
      <c r="AC1278" s="1">
        <v>349</v>
      </c>
      <c r="AD1278" s="1">
        <v>0</v>
      </c>
      <c r="AE1278" s="1">
        <v>3</v>
      </c>
      <c r="AF1278" s="1">
        <v>11</v>
      </c>
      <c r="AG1278" s="1">
        <v>72</v>
      </c>
      <c r="AH1278" s="1">
        <v>2423</v>
      </c>
      <c r="AI1278" s="11">
        <f t="shared" si="38"/>
        <v>6.6383561643835618</v>
      </c>
      <c r="AJ1278" s="1">
        <v>0</v>
      </c>
      <c r="AK1278" s="1">
        <v>0</v>
      </c>
      <c r="AL1278" s="1">
        <v>0</v>
      </c>
      <c r="AM1278" s="1">
        <v>1</v>
      </c>
      <c r="AN1278" s="1">
        <v>0</v>
      </c>
      <c r="AO1278" s="1">
        <v>0</v>
      </c>
      <c r="AP1278" s="1">
        <v>0</v>
      </c>
      <c r="AQ1278" s="1">
        <v>0</v>
      </c>
      <c r="AR1278" s="1">
        <v>0</v>
      </c>
      <c r="AS1278" s="1">
        <v>1</v>
      </c>
      <c r="AT1278" s="1">
        <v>8</v>
      </c>
      <c r="AU1278" s="1">
        <v>51</v>
      </c>
      <c r="AV1278" s="1">
        <v>28691</v>
      </c>
    </row>
    <row r="1279" spans="1:48" s="1" customFormat="1" x14ac:dyDescent="0.25">
      <c r="A1279" s="1" t="str" cm="1">
        <f t="array" ref="A1279">_xlfn.IFS(AG1279&gt;=70,"70 and Older",AND(AG1279&gt;=60,AG1279&lt;70),"60-69",AND(AG1279&gt;=50,AG1279&lt;60),"50-59",AND(AG1279&gt;=40,AG1279&lt;50),"40-49",AND(AG1279&gt;=30,AG1279&lt;40),"30-39",AND(AG1279&gt;=20,AG1279&lt;30),"20-29")</f>
        <v>40-49</v>
      </c>
      <c r="B1279" s="1" t="str" cm="1">
        <f t="array" ref="B1279">_xlfn.IFS(AO1279=1,$AO$1,AP1279=1,$AP$1,AQ1279=1,$AQ$1,AR1279=1,$AR$1,AS1279=1,$AS$1)</f>
        <v>Graduation</v>
      </c>
      <c r="C1279" s="1" t="str" cm="1">
        <f t="array" ref="C1279">_xlfn.IFS(AJ1279=1,$AJ$1,AK1279=1,$AK$1,AL1279=1,$AL$1,AM1279=1,$AM$1,AN1279=1,$AN$1)</f>
        <v>Divorced</v>
      </c>
      <c r="D1279" s="1">
        <v>0</v>
      </c>
      <c r="E1279" s="1">
        <v>0</v>
      </c>
      <c r="F1279" s="1" t="str" cm="1">
        <f t="array" ref="F1279">_xlfn.IFS(AV1279&lt;43783,"1.Low Income",AND(AV1279&gt;=43783,AV1279&lt;=64856),"2.Mid Income",AV1279&gt;64856,"3.High Income")</f>
        <v>2.Mid Income</v>
      </c>
      <c r="G1279" s="1" t="str" cm="1">
        <f t="array" ref="G1279">_xlfn.IFS(AU1279&lt;=30,"&lt;1 month",AND(AU1279&gt;30,AU1279&lt;=60),"1-2months",AU1279&gt;60,"2months +")</f>
        <v>&lt;1 month</v>
      </c>
      <c r="H1279" s="1" t="str" cm="1">
        <f t="array" ref="H1279">_xlfn.IFS(AT1279&lt;5,"&lt;5times",AND(AT1279&gt;=5,AT1279&lt;=10),"05-10times",AND(AT1279&gt;=11,AT1279&lt;=15),"11-15times",AT1279&gt;=16,"16times or more")</f>
        <v>05-10times</v>
      </c>
      <c r="I1279" s="1" t="s">
        <v>99</v>
      </c>
      <c r="J1279" s="1" t="str">
        <f t="shared" si="39"/>
        <v>6-7 years</v>
      </c>
      <c r="K1279" s="2">
        <v>606</v>
      </c>
      <c r="L1279" s="2">
        <v>24</v>
      </c>
      <c r="M1279" s="2">
        <v>974</v>
      </c>
      <c r="N1279" s="2">
        <v>197</v>
      </c>
      <c r="O1279" s="2">
        <v>194</v>
      </c>
      <c r="P1279" s="2">
        <v>64</v>
      </c>
      <c r="Q1279" s="8">
        <v>1</v>
      </c>
      <c r="R1279" s="8">
        <v>0</v>
      </c>
      <c r="S1279" s="8">
        <v>0</v>
      </c>
      <c r="T1279" s="8">
        <v>1</v>
      </c>
      <c r="U1279" s="8">
        <v>0</v>
      </c>
      <c r="V1279" s="8">
        <v>1</v>
      </c>
      <c r="W1279" s="6">
        <v>1</v>
      </c>
      <c r="X1279" s="6">
        <v>7</v>
      </c>
      <c r="Y1279" s="6">
        <v>7</v>
      </c>
      <c r="Z1279" s="6">
        <v>9</v>
      </c>
      <c r="AB1279" s="1">
        <v>1430</v>
      </c>
      <c r="AC1279" s="1">
        <v>1388</v>
      </c>
      <c r="AD1279" s="1">
        <v>3</v>
      </c>
      <c r="AE1279" s="1">
        <v>3</v>
      </c>
      <c r="AF1279" s="1">
        <v>11</v>
      </c>
      <c r="AG1279" s="1">
        <v>47</v>
      </c>
      <c r="AH1279" s="1">
        <v>2422</v>
      </c>
      <c r="AI1279" s="11">
        <f t="shared" si="38"/>
        <v>6.6356164383561644</v>
      </c>
      <c r="AJ1279" s="1">
        <v>1</v>
      </c>
      <c r="AK1279" s="1">
        <v>0</v>
      </c>
      <c r="AL1279" s="1">
        <v>0</v>
      </c>
      <c r="AM1279" s="1">
        <v>0</v>
      </c>
      <c r="AN1279" s="1">
        <v>0</v>
      </c>
      <c r="AO1279" s="1">
        <v>0</v>
      </c>
      <c r="AP1279" s="1">
        <v>0</v>
      </c>
      <c r="AQ1279" s="1">
        <v>1</v>
      </c>
      <c r="AR1279" s="1">
        <v>0</v>
      </c>
      <c r="AS1279" s="1">
        <v>0</v>
      </c>
      <c r="AT1279" s="1">
        <v>6</v>
      </c>
      <c r="AU1279" s="1">
        <v>3</v>
      </c>
      <c r="AV1279" s="1">
        <v>46891</v>
      </c>
    </row>
    <row r="1280" spans="1:48" s="1" customFormat="1" x14ac:dyDescent="0.25">
      <c r="A1280" s="1" t="str" cm="1">
        <f t="array" ref="A1280">_xlfn.IFS(AG1280&gt;=70,"70 and Older",AND(AG1280&gt;=60,AG1280&lt;70),"60-69",AND(AG1280&gt;=50,AG1280&lt;60),"50-59",AND(AG1280&gt;=40,AG1280&lt;50),"40-49",AND(AG1280&gt;=30,AG1280&lt;40),"30-39",AND(AG1280&gt;=20,AG1280&lt;30),"20-29")</f>
        <v>40-49</v>
      </c>
      <c r="B1280" s="1" t="str" cm="1">
        <f t="array" ref="B1280">_xlfn.IFS(AO1280=1,$AO$1,AP1280=1,$AP$1,AQ1280=1,$AQ$1,AR1280=1,$AR$1,AS1280=1,$AS$1)</f>
        <v>Master</v>
      </c>
      <c r="C1280" s="1" t="str" cm="1">
        <f t="array" ref="C1280">_xlfn.IFS(AJ1280=1,$AJ$1,AK1280=1,$AK$1,AL1280=1,$AL$1,AM1280=1,$AM$1,AN1280=1,$AN$1)</f>
        <v>Divorced</v>
      </c>
      <c r="D1280" s="1">
        <v>0</v>
      </c>
      <c r="E1280" s="1">
        <v>0</v>
      </c>
      <c r="F1280" s="1" t="str" cm="1">
        <f t="array" ref="F1280">_xlfn.IFS(AV1280&lt;43783,"1.Low Income",AND(AV1280&gt;=43783,AV1280&lt;=64856),"2.Mid Income",AV1280&gt;64856,"3.High Income")</f>
        <v>2.Mid Income</v>
      </c>
      <c r="G1280" s="1" t="str" cm="1">
        <f t="array" ref="G1280">_xlfn.IFS(AU1280&lt;=30,"&lt;1 month",AND(AU1280&gt;30,AU1280&lt;=60),"1-2months",AU1280&gt;60,"2months +")</f>
        <v>2months +</v>
      </c>
      <c r="H1280" s="1" t="str" cm="1">
        <f t="array" ref="H1280">_xlfn.IFS(AT1280&lt;5,"&lt;5times",AND(AT1280&gt;=5,AT1280&lt;=10),"05-10times",AND(AT1280&gt;=11,AT1280&lt;=15),"11-15times",AT1280&gt;=16,"16times or more")</f>
        <v>05-10times</v>
      </c>
      <c r="I1280" s="1" t="s">
        <v>99</v>
      </c>
      <c r="J1280" s="1" t="str">
        <f t="shared" si="39"/>
        <v>6-7 years</v>
      </c>
      <c r="K1280" s="2">
        <v>7</v>
      </c>
      <c r="L1280" s="2">
        <v>1</v>
      </c>
      <c r="M1280" s="2">
        <v>6</v>
      </c>
      <c r="N1280" s="2">
        <v>0</v>
      </c>
      <c r="O1280" s="2">
        <v>3</v>
      </c>
      <c r="P1280" s="2">
        <v>3</v>
      </c>
      <c r="Q1280" s="8">
        <v>0</v>
      </c>
      <c r="R1280" s="8">
        <v>0</v>
      </c>
      <c r="S1280" s="8">
        <v>0</v>
      </c>
      <c r="T1280" s="8">
        <v>0</v>
      </c>
      <c r="U1280" s="8">
        <v>0</v>
      </c>
      <c r="V1280" s="8">
        <v>0</v>
      </c>
      <c r="W1280" s="6">
        <v>1</v>
      </c>
      <c r="X1280" s="6">
        <v>0</v>
      </c>
      <c r="Y1280" s="6">
        <v>0</v>
      </c>
      <c r="Z1280" s="6">
        <v>3</v>
      </c>
      <c r="AB1280" s="1">
        <v>182</v>
      </c>
      <c r="AC1280" s="1">
        <v>172</v>
      </c>
      <c r="AD1280" s="1">
        <v>0</v>
      </c>
      <c r="AE1280" s="1">
        <v>3</v>
      </c>
      <c r="AF1280" s="1">
        <v>11</v>
      </c>
      <c r="AG1280" s="1">
        <v>48</v>
      </c>
      <c r="AH1280" s="1">
        <v>2422</v>
      </c>
      <c r="AI1280" s="11">
        <f t="shared" si="38"/>
        <v>6.6356164383561644</v>
      </c>
      <c r="AJ1280" s="1">
        <v>1</v>
      </c>
      <c r="AK1280" s="1">
        <v>0</v>
      </c>
      <c r="AL1280" s="1">
        <v>0</v>
      </c>
      <c r="AM1280" s="1">
        <v>0</v>
      </c>
      <c r="AN1280" s="1">
        <v>0</v>
      </c>
      <c r="AO1280" s="1">
        <v>0</v>
      </c>
      <c r="AP1280" s="1">
        <v>0</v>
      </c>
      <c r="AQ1280" s="1">
        <v>0</v>
      </c>
      <c r="AR1280" s="1">
        <v>1</v>
      </c>
      <c r="AS1280" s="1">
        <v>0</v>
      </c>
      <c r="AT1280" s="1">
        <v>7</v>
      </c>
      <c r="AU1280" s="1">
        <v>74</v>
      </c>
      <c r="AV1280" s="1">
        <v>44794</v>
      </c>
    </row>
    <row r="1281" spans="1:48" s="1" customFormat="1" x14ac:dyDescent="0.25">
      <c r="A1281" s="1" t="str" cm="1">
        <f t="array" ref="A1281">_xlfn.IFS(AG1281&gt;=70,"70 and Older",AND(AG1281&gt;=60,AG1281&lt;70),"60-69",AND(AG1281&gt;=50,AG1281&lt;60),"50-59",AND(AG1281&gt;=40,AG1281&lt;50),"40-49",AND(AG1281&gt;=30,AG1281&lt;40),"30-39",AND(AG1281&gt;=20,AG1281&lt;30),"20-29")</f>
        <v>30-39</v>
      </c>
      <c r="B1281" s="1" t="str" cm="1">
        <f t="array" ref="B1281">_xlfn.IFS(AO1281=1,$AO$1,AP1281=1,$AP$1,AQ1281=1,$AQ$1,AR1281=1,$AR$1,AS1281=1,$AS$1)</f>
        <v>PhD</v>
      </c>
      <c r="C1281" s="1" t="str" cm="1">
        <f t="array" ref="C1281">_xlfn.IFS(AJ1281=1,$AJ$1,AK1281=1,$AK$1,AL1281=1,$AL$1,AM1281=1,$AM$1,AN1281=1,$AN$1)</f>
        <v>Single</v>
      </c>
      <c r="D1281" s="1">
        <v>0</v>
      </c>
      <c r="E1281" s="1">
        <v>2</v>
      </c>
      <c r="F1281" s="1" t="str" cm="1">
        <f t="array" ref="F1281">_xlfn.IFS(AV1281&lt;43783,"1.Low Income",AND(AV1281&gt;=43783,AV1281&lt;=64856),"2.Mid Income",AV1281&gt;64856,"3.High Income")</f>
        <v>1.Low Income</v>
      </c>
      <c r="G1281" s="1" t="str" cm="1">
        <f t="array" ref="G1281">_xlfn.IFS(AU1281&lt;=30,"&lt;1 month",AND(AU1281&gt;30,AU1281&lt;=60),"1-2months",AU1281&gt;60,"2months +")</f>
        <v>2months +</v>
      </c>
      <c r="H1281" s="1" t="str" cm="1">
        <f t="array" ref="H1281">_xlfn.IFS(AT1281&lt;5,"&lt;5times",AND(AT1281&gt;=5,AT1281&lt;=10),"05-10times",AND(AT1281&gt;=11,AT1281&lt;=15),"11-15times",AT1281&gt;=16,"16times or more")</f>
        <v>05-10times</v>
      </c>
      <c r="I1281" s="1" t="s">
        <v>99</v>
      </c>
      <c r="J1281" s="1" t="str">
        <f t="shared" si="39"/>
        <v>6-7 years</v>
      </c>
      <c r="K1281" s="2">
        <v>169</v>
      </c>
      <c r="L1281" s="2">
        <v>24</v>
      </c>
      <c r="M1281" s="2">
        <v>553</v>
      </c>
      <c r="N1281" s="2">
        <v>188</v>
      </c>
      <c r="O1281" s="2">
        <v>0</v>
      </c>
      <c r="P1281" s="2">
        <v>144</v>
      </c>
      <c r="Q1281" s="8">
        <v>0</v>
      </c>
      <c r="R1281" s="8">
        <v>0</v>
      </c>
      <c r="S1281" s="8">
        <v>0</v>
      </c>
      <c r="T1281" s="8">
        <v>1</v>
      </c>
      <c r="U1281" s="8">
        <v>1</v>
      </c>
      <c r="V1281" s="8">
        <v>1</v>
      </c>
      <c r="W1281" s="6">
        <v>1</v>
      </c>
      <c r="X1281" s="6">
        <v>8</v>
      </c>
      <c r="Y1281" s="6">
        <v>5</v>
      </c>
      <c r="Z1281" s="6">
        <v>4</v>
      </c>
      <c r="AB1281" s="1">
        <v>1881</v>
      </c>
      <c r="AC1281" s="1">
        <v>1861</v>
      </c>
      <c r="AD1281" s="1">
        <v>2</v>
      </c>
      <c r="AE1281" s="1">
        <v>3</v>
      </c>
      <c r="AF1281" s="1">
        <v>11</v>
      </c>
      <c r="AG1281" s="1">
        <v>33</v>
      </c>
      <c r="AH1281" s="1">
        <v>2422</v>
      </c>
      <c r="AI1281" s="11">
        <f t="shared" si="38"/>
        <v>6.6356164383561644</v>
      </c>
      <c r="AJ1281" s="1">
        <v>0</v>
      </c>
      <c r="AK1281" s="1">
        <v>0</v>
      </c>
      <c r="AL1281" s="1">
        <v>1</v>
      </c>
      <c r="AM1281" s="1">
        <v>0</v>
      </c>
      <c r="AN1281" s="1">
        <v>0</v>
      </c>
      <c r="AO1281" s="1">
        <v>0</v>
      </c>
      <c r="AP1281" s="1">
        <v>0</v>
      </c>
      <c r="AQ1281" s="1">
        <v>0</v>
      </c>
      <c r="AR1281" s="1">
        <v>0</v>
      </c>
      <c r="AS1281" s="1">
        <v>1</v>
      </c>
      <c r="AT1281" s="1">
        <v>8</v>
      </c>
      <c r="AU1281" s="1">
        <v>77</v>
      </c>
      <c r="AV1281" s="1">
        <v>35860</v>
      </c>
    </row>
    <row r="1282" spans="1:48" s="1" customFormat="1" x14ac:dyDescent="0.25">
      <c r="A1282" s="1" t="str" cm="1">
        <f t="array" ref="A1282">_xlfn.IFS(AG1282&gt;=70,"70 and Older",AND(AG1282&gt;=60,AG1282&lt;70),"60-69",AND(AG1282&gt;=50,AG1282&lt;60),"50-59",AND(AG1282&gt;=40,AG1282&lt;50),"40-49",AND(AG1282&gt;=30,AG1282&lt;40),"30-39",AND(AG1282&gt;=20,AG1282&lt;30),"20-29")</f>
        <v>40-49</v>
      </c>
      <c r="B1282" s="1" t="str" cm="1">
        <f t="array" ref="B1282">_xlfn.IFS(AO1282=1,$AO$1,AP1282=1,$AP$1,AQ1282=1,$AQ$1,AR1282=1,$AR$1,AS1282=1,$AS$1)</f>
        <v>Graduation</v>
      </c>
      <c r="C1282" s="1" t="str" cm="1">
        <f t="array" ref="C1282">_xlfn.IFS(AJ1282=1,$AJ$1,AK1282=1,$AK$1,AL1282=1,$AL$1,AM1282=1,$AM$1,AN1282=1,$AN$1)</f>
        <v>Married</v>
      </c>
      <c r="D1282" s="1">
        <v>1</v>
      </c>
      <c r="E1282" s="1">
        <v>0</v>
      </c>
      <c r="F1282" s="1" t="str" cm="1">
        <f t="array" ref="F1282">_xlfn.IFS(AV1282&lt;43783,"1.Low Income",AND(AV1282&gt;=43783,AV1282&lt;=64856),"2.Mid Income",AV1282&gt;64856,"3.High Income")</f>
        <v>1.Low Income</v>
      </c>
      <c r="G1282" s="1" t="str" cm="1">
        <f t="array" ref="G1282">_xlfn.IFS(AU1282&lt;=30,"&lt;1 month",AND(AU1282&gt;30,AU1282&lt;=60),"1-2months",AU1282&gt;60,"2months +")</f>
        <v>2months +</v>
      </c>
      <c r="H1282" s="1" t="str" cm="1">
        <f t="array" ref="H1282">_xlfn.IFS(AT1282&lt;5,"&lt;5times",AND(AT1282&gt;=5,AT1282&lt;=10),"05-10times",AND(AT1282&gt;=11,AT1282&lt;=15),"11-15times",AT1282&gt;=16,"16times or more")</f>
        <v>05-10times</v>
      </c>
      <c r="I1282" s="1" t="s">
        <v>99</v>
      </c>
      <c r="J1282" s="1" t="str">
        <f t="shared" si="39"/>
        <v>6-7 years</v>
      </c>
      <c r="K1282" s="2">
        <v>4</v>
      </c>
      <c r="L1282" s="2">
        <v>17</v>
      </c>
      <c r="M1282" s="2">
        <v>19</v>
      </c>
      <c r="N1282" s="2">
        <v>30</v>
      </c>
      <c r="O1282" s="2">
        <v>24</v>
      </c>
      <c r="P1282" s="2">
        <v>39</v>
      </c>
      <c r="Q1282" s="8">
        <v>0</v>
      </c>
      <c r="R1282" s="8">
        <v>0</v>
      </c>
      <c r="S1282" s="8">
        <v>0</v>
      </c>
      <c r="T1282" s="8">
        <v>0</v>
      </c>
      <c r="U1282" s="8">
        <v>0</v>
      </c>
      <c r="V1282" s="8">
        <v>0</v>
      </c>
      <c r="W1282" s="6">
        <v>2</v>
      </c>
      <c r="X1282" s="6">
        <v>2</v>
      </c>
      <c r="Y1282" s="6">
        <v>1</v>
      </c>
      <c r="Z1282" s="6">
        <v>3</v>
      </c>
      <c r="AB1282" s="1">
        <v>14</v>
      </c>
      <c r="AC1282" s="1">
        <v>11</v>
      </c>
      <c r="AD1282" s="1">
        <v>0</v>
      </c>
      <c r="AE1282" s="1">
        <v>3</v>
      </c>
      <c r="AF1282" s="1">
        <v>11</v>
      </c>
      <c r="AG1282" s="1">
        <v>40</v>
      </c>
      <c r="AH1282" s="1">
        <v>2421</v>
      </c>
      <c r="AI1282" s="11">
        <f t="shared" ref="AI1282:AI1345" si="40">AH1282/365</f>
        <v>6.6328767123287671</v>
      </c>
      <c r="AJ1282" s="1">
        <v>0</v>
      </c>
      <c r="AK1282" s="1">
        <v>1</v>
      </c>
      <c r="AL1282" s="1">
        <v>0</v>
      </c>
      <c r="AM1282" s="1">
        <v>0</v>
      </c>
      <c r="AN1282" s="1">
        <v>0</v>
      </c>
      <c r="AO1282" s="1">
        <v>0</v>
      </c>
      <c r="AP1282" s="1">
        <v>0</v>
      </c>
      <c r="AQ1282" s="1">
        <v>1</v>
      </c>
      <c r="AR1282" s="1">
        <v>0</v>
      </c>
      <c r="AS1282" s="1">
        <v>0</v>
      </c>
      <c r="AT1282" s="1">
        <v>7</v>
      </c>
      <c r="AU1282" s="1">
        <v>98</v>
      </c>
      <c r="AV1282" s="1">
        <v>37040</v>
      </c>
    </row>
    <row r="1283" spans="1:48" s="1" customFormat="1" x14ac:dyDescent="0.25">
      <c r="A1283" s="1" t="str" cm="1">
        <f t="array" ref="A1283">_xlfn.IFS(AG1283&gt;=70,"70 and Older",AND(AG1283&gt;=60,AG1283&lt;70),"60-69",AND(AG1283&gt;=50,AG1283&lt;60),"50-59",AND(AG1283&gt;=40,AG1283&lt;50),"40-49",AND(AG1283&gt;=30,AG1283&lt;40),"30-39",AND(AG1283&gt;=20,AG1283&lt;30),"20-29")</f>
        <v>50-59</v>
      </c>
      <c r="B1283" s="1" t="str" cm="1">
        <f t="array" ref="B1283">_xlfn.IFS(AO1283=1,$AO$1,AP1283=1,$AP$1,AQ1283=1,$AQ$1,AR1283=1,$AR$1,AS1283=1,$AS$1)</f>
        <v>Graduation</v>
      </c>
      <c r="C1283" s="1" t="str" cm="1">
        <f t="array" ref="C1283">_xlfn.IFS(AJ1283=1,$AJ$1,AK1283=1,$AK$1,AL1283=1,$AL$1,AM1283=1,$AM$1,AN1283=1,$AN$1)</f>
        <v>Single</v>
      </c>
      <c r="D1283" s="1">
        <v>1</v>
      </c>
      <c r="E1283" s="1">
        <v>0</v>
      </c>
      <c r="F1283" s="1" t="str" cm="1">
        <f t="array" ref="F1283">_xlfn.IFS(AV1283&lt;43783,"1.Low Income",AND(AV1283&gt;=43783,AV1283&lt;=64856),"2.Mid Income",AV1283&gt;64856,"3.High Income")</f>
        <v>1.Low Income</v>
      </c>
      <c r="G1283" s="1" t="str" cm="1">
        <f t="array" ref="G1283">_xlfn.IFS(AU1283&lt;=30,"&lt;1 month",AND(AU1283&gt;30,AU1283&lt;=60),"1-2months",AU1283&gt;60,"2months +")</f>
        <v>2months +</v>
      </c>
      <c r="H1283" s="1" t="str" cm="1">
        <f t="array" ref="H1283">_xlfn.IFS(AT1283&lt;5,"&lt;5times",AND(AT1283&gt;=5,AT1283&lt;=10),"05-10times",AND(AT1283&gt;=11,AT1283&lt;=15),"11-15times",AT1283&gt;=16,"16times or more")</f>
        <v>05-10times</v>
      </c>
      <c r="I1283" s="1" t="s">
        <v>99</v>
      </c>
      <c r="J1283" s="1" t="str">
        <f t="shared" ref="J1283:J1346" si="41">IF(AI1283&gt;7,"7-8 years",IF(AND(AI1283&gt;6,AI1283&lt;=7),"6-7 years",IF(AI1283&lt;=6,"4-6 years","invalid")))</f>
        <v>6-7 years</v>
      </c>
      <c r="K1283" s="2">
        <v>9</v>
      </c>
      <c r="L1283" s="2">
        <v>9</v>
      </c>
      <c r="M1283" s="2">
        <v>11</v>
      </c>
      <c r="N1283" s="2">
        <v>13</v>
      </c>
      <c r="O1283" s="2">
        <v>10</v>
      </c>
      <c r="P1283" s="2">
        <v>16</v>
      </c>
      <c r="Q1283" s="8">
        <v>0</v>
      </c>
      <c r="R1283" s="8">
        <v>0</v>
      </c>
      <c r="S1283" s="8">
        <v>0</v>
      </c>
      <c r="T1283" s="8">
        <v>0</v>
      </c>
      <c r="U1283" s="8">
        <v>0</v>
      </c>
      <c r="V1283" s="8">
        <v>0</v>
      </c>
      <c r="W1283" s="6">
        <v>4</v>
      </c>
      <c r="X1283" s="6">
        <v>3</v>
      </c>
      <c r="Y1283" s="6">
        <v>1</v>
      </c>
      <c r="Z1283" s="6">
        <v>3</v>
      </c>
      <c r="AB1283" s="1">
        <v>11</v>
      </c>
      <c r="AC1283" s="1">
        <v>7</v>
      </c>
      <c r="AD1283" s="1">
        <v>0</v>
      </c>
      <c r="AE1283" s="1">
        <v>3</v>
      </c>
      <c r="AF1283" s="1">
        <v>11</v>
      </c>
      <c r="AG1283" s="1">
        <v>53</v>
      </c>
      <c r="AH1283" s="1">
        <v>2421</v>
      </c>
      <c r="AI1283" s="11">
        <f t="shared" si="40"/>
        <v>6.6328767123287671</v>
      </c>
      <c r="AJ1283" s="1">
        <v>0</v>
      </c>
      <c r="AK1283" s="1">
        <v>0</v>
      </c>
      <c r="AL1283" s="1">
        <v>1</v>
      </c>
      <c r="AM1283" s="1">
        <v>0</v>
      </c>
      <c r="AN1283" s="1">
        <v>0</v>
      </c>
      <c r="AO1283" s="1">
        <v>0</v>
      </c>
      <c r="AP1283" s="1">
        <v>0</v>
      </c>
      <c r="AQ1283" s="1">
        <v>1</v>
      </c>
      <c r="AR1283" s="1">
        <v>0</v>
      </c>
      <c r="AS1283" s="1">
        <v>0</v>
      </c>
      <c r="AT1283" s="1">
        <v>9</v>
      </c>
      <c r="AU1283" s="1">
        <v>63</v>
      </c>
      <c r="AV1283" s="1">
        <v>25293</v>
      </c>
    </row>
    <row r="1284" spans="1:48" s="1" customFormat="1" x14ac:dyDescent="0.25">
      <c r="A1284" s="1" t="str" cm="1">
        <f t="array" ref="A1284">_xlfn.IFS(AG1284&gt;=70,"70 and Older",AND(AG1284&gt;=60,AG1284&lt;70),"60-69",AND(AG1284&gt;=50,AG1284&lt;60),"50-59",AND(AG1284&gt;=40,AG1284&lt;50),"40-49",AND(AG1284&gt;=30,AG1284&lt;40),"30-39",AND(AG1284&gt;=20,AG1284&lt;30),"20-29")</f>
        <v>40-49</v>
      </c>
      <c r="B1284" s="1" t="str" cm="1">
        <f t="array" ref="B1284">_xlfn.IFS(AO1284=1,$AO$1,AP1284=1,$AP$1,AQ1284=1,$AQ$1,AR1284=1,$AR$1,AS1284=1,$AS$1)</f>
        <v>Master</v>
      </c>
      <c r="C1284" s="1" t="str" cm="1">
        <f t="array" ref="C1284">_xlfn.IFS(AJ1284=1,$AJ$1,AK1284=1,$AK$1,AL1284=1,$AL$1,AM1284=1,$AM$1,AN1284=1,$AN$1)</f>
        <v>Married</v>
      </c>
      <c r="D1284" s="1">
        <v>0</v>
      </c>
      <c r="E1284" s="1">
        <v>1</v>
      </c>
      <c r="F1284" s="1" t="str" cm="1">
        <f t="array" ref="F1284">_xlfn.IFS(AV1284&lt;43783,"1.Low Income",AND(AV1284&gt;=43783,AV1284&lt;=64856),"2.Mid Income",AV1284&gt;64856,"3.High Income")</f>
        <v>2.Mid Income</v>
      </c>
      <c r="G1284" s="1" t="str" cm="1">
        <f t="array" ref="G1284">_xlfn.IFS(AU1284&lt;=30,"&lt;1 month",AND(AU1284&gt;30,AU1284&lt;=60),"1-2months",AU1284&gt;60,"2months +")</f>
        <v>2months +</v>
      </c>
      <c r="H1284" s="1" t="str" cm="1">
        <f t="array" ref="H1284">_xlfn.IFS(AT1284&lt;5,"&lt;5times",AND(AT1284&gt;=5,AT1284&lt;=10),"05-10times",AND(AT1284&gt;=11,AT1284&lt;=15),"11-15times",AT1284&gt;=16,"16times or more")</f>
        <v>05-10times</v>
      </c>
      <c r="I1284" s="1" t="s">
        <v>99</v>
      </c>
      <c r="J1284" s="1" t="str">
        <f t="shared" si="41"/>
        <v>6-7 years</v>
      </c>
      <c r="K1284" s="2">
        <v>30</v>
      </c>
      <c r="L1284" s="2">
        <v>2</v>
      </c>
      <c r="M1284" s="2">
        <v>25</v>
      </c>
      <c r="N1284" s="2">
        <v>0</v>
      </c>
      <c r="O1284" s="2">
        <v>1</v>
      </c>
      <c r="P1284" s="2">
        <v>9</v>
      </c>
      <c r="Q1284" s="8">
        <v>0</v>
      </c>
      <c r="R1284" s="8">
        <v>0</v>
      </c>
      <c r="S1284" s="8">
        <v>0</v>
      </c>
      <c r="T1284" s="8">
        <v>0</v>
      </c>
      <c r="U1284" s="8">
        <v>0</v>
      </c>
      <c r="V1284" s="8">
        <v>0</v>
      </c>
      <c r="W1284" s="6">
        <v>1</v>
      </c>
      <c r="X1284" s="6">
        <v>1</v>
      </c>
      <c r="Y1284" s="6">
        <v>1</v>
      </c>
      <c r="Z1284" s="6">
        <v>4</v>
      </c>
      <c r="AB1284" s="1">
        <v>254</v>
      </c>
      <c r="AC1284" s="1">
        <v>183</v>
      </c>
      <c r="AD1284" s="1">
        <v>0</v>
      </c>
      <c r="AE1284" s="1">
        <v>3</v>
      </c>
      <c r="AF1284" s="1">
        <v>11</v>
      </c>
      <c r="AG1284" s="1">
        <v>48</v>
      </c>
      <c r="AH1284" s="1">
        <v>2420</v>
      </c>
      <c r="AI1284" s="11">
        <f t="shared" si="40"/>
        <v>6.6301369863013697</v>
      </c>
      <c r="AJ1284" s="1">
        <v>0</v>
      </c>
      <c r="AK1284" s="1">
        <v>1</v>
      </c>
      <c r="AL1284" s="1">
        <v>0</v>
      </c>
      <c r="AM1284" s="1">
        <v>0</v>
      </c>
      <c r="AN1284" s="1">
        <v>0</v>
      </c>
      <c r="AO1284" s="1">
        <v>0</v>
      </c>
      <c r="AP1284" s="1">
        <v>0</v>
      </c>
      <c r="AQ1284" s="1">
        <v>0</v>
      </c>
      <c r="AR1284" s="1">
        <v>1</v>
      </c>
      <c r="AS1284" s="1">
        <v>0</v>
      </c>
      <c r="AT1284" s="1">
        <v>6</v>
      </c>
      <c r="AU1284" s="1">
        <v>64</v>
      </c>
      <c r="AV1284" s="1">
        <v>50523</v>
      </c>
    </row>
    <row r="1285" spans="1:48" s="1" customFormat="1" x14ac:dyDescent="0.25">
      <c r="A1285" s="1" t="str" cm="1">
        <f t="array" ref="A1285">_xlfn.IFS(AG1285&gt;=70,"70 and Older",AND(AG1285&gt;=60,AG1285&lt;70),"60-69",AND(AG1285&gt;=50,AG1285&lt;60),"50-59",AND(AG1285&gt;=40,AG1285&lt;50),"40-49",AND(AG1285&gt;=30,AG1285&lt;40),"30-39",AND(AG1285&gt;=20,AG1285&lt;30),"20-29")</f>
        <v>50-59</v>
      </c>
      <c r="B1285" s="1" t="str" cm="1">
        <f t="array" ref="B1285">_xlfn.IFS(AO1285=1,$AO$1,AP1285=1,$AP$1,AQ1285=1,$AQ$1,AR1285=1,$AR$1,AS1285=1,$AS$1)</f>
        <v>Master</v>
      </c>
      <c r="C1285" s="1" t="str" cm="1">
        <f t="array" ref="C1285">_xlfn.IFS(AJ1285=1,$AJ$1,AK1285=1,$AK$1,AL1285=1,$AL$1,AM1285=1,$AM$1,AN1285=1,$AN$1)</f>
        <v>Married</v>
      </c>
      <c r="D1285" s="1">
        <v>1</v>
      </c>
      <c r="E1285" s="1">
        <v>1</v>
      </c>
      <c r="F1285" s="1" t="str" cm="1">
        <f t="array" ref="F1285">_xlfn.IFS(AV1285&lt;43783,"1.Low Income",AND(AV1285&gt;=43783,AV1285&lt;=64856),"2.Mid Income",AV1285&gt;64856,"3.High Income")</f>
        <v>1.Low Income</v>
      </c>
      <c r="G1285" s="1" t="str" cm="1">
        <f t="array" ref="G1285">_xlfn.IFS(AU1285&lt;=30,"&lt;1 month",AND(AU1285&gt;30,AU1285&lt;=60),"1-2months",AU1285&gt;60,"2months +")</f>
        <v>2months +</v>
      </c>
      <c r="H1285" s="1" t="str" cm="1">
        <f t="array" ref="H1285">_xlfn.IFS(AT1285&lt;5,"&lt;5times",AND(AT1285&gt;=5,AT1285&lt;=10),"05-10times",AND(AT1285&gt;=11,AT1285&lt;=15),"11-15times",AT1285&gt;=16,"16times or more")</f>
        <v>05-10times</v>
      </c>
      <c r="I1285" s="1" t="s">
        <v>99</v>
      </c>
      <c r="J1285" s="1" t="str">
        <f t="shared" si="41"/>
        <v>6-7 years</v>
      </c>
      <c r="K1285" s="2">
        <v>70</v>
      </c>
      <c r="L1285" s="2">
        <v>0</v>
      </c>
      <c r="M1285" s="2">
        <v>16</v>
      </c>
      <c r="N1285" s="2">
        <v>0</v>
      </c>
      <c r="O1285" s="2">
        <v>0</v>
      </c>
      <c r="P1285" s="2">
        <v>4</v>
      </c>
      <c r="Q1285" s="8">
        <v>0</v>
      </c>
      <c r="R1285" s="8">
        <v>0</v>
      </c>
      <c r="S1285" s="8">
        <v>0</v>
      </c>
      <c r="T1285" s="8">
        <v>0</v>
      </c>
      <c r="U1285" s="8">
        <v>0</v>
      </c>
      <c r="V1285" s="8">
        <v>0</v>
      </c>
      <c r="W1285" s="6">
        <v>2</v>
      </c>
      <c r="X1285" s="6">
        <v>2</v>
      </c>
      <c r="Y1285" s="6">
        <v>0</v>
      </c>
      <c r="Z1285" s="6">
        <v>4</v>
      </c>
      <c r="AB1285" s="1">
        <v>385</v>
      </c>
      <c r="AC1285" s="1">
        <v>359</v>
      </c>
      <c r="AD1285" s="1">
        <v>0</v>
      </c>
      <c r="AE1285" s="1">
        <v>3</v>
      </c>
      <c r="AF1285" s="1">
        <v>11</v>
      </c>
      <c r="AG1285" s="1">
        <v>55</v>
      </c>
      <c r="AH1285" s="1">
        <v>2420</v>
      </c>
      <c r="AI1285" s="11">
        <f t="shared" si="40"/>
        <v>6.6301369863013697</v>
      </c>
      <c r="AJ1285" s="1">
        <v>0</v>
      </c>
      <c r="AK1285" s="1">
        <v>1</v>
      </c>
      <c r="AL1285" s="1">
        <v>0</v>
      </c>
      <c r="AM1285" s="1">
        <v>0</v>
      </c>
      <c r="AN1285" s="1">
        <v>0</v>
      </c>
      <c r="AO1285" s="1">
        <v>0</v>
      </c>
      <c r="AP1285" s="1">
        <v>0</v>
      </c>
      <c r="AQ1285" s="1">
        <v>0</v>
      </c>
      <c r="AR1285" s="1">
        <v>1</v>
      </c>
      <c r="AS1285" s="1">
        <v>0</v>
      </c>
      <c r="AT1285" s="1">
        <v>7</v>
      </c>
      <c r="AU1285" s="1">
        <v>83</v>
      </c>
      <c r="AV1285" s="1">
        <v>38547</v>
      </c>
    </row>
    <row r="1286" spans="1:48" s="1" customFormat="1" x14ac:dyDescent="0.25">
      <c r="A1286" s="1" t="str" cm="1">
        <f t="array" ref="A1286">_xlfn.IFS(AG1286&gt;=70,"70 and Older",AND(AG1286&gt;=60,AG1286&lt;70),"60-69",AND(AG1286&gt;=50,AG1286&lt;60),"50-59",AND(AG1286&gt;=40,AG1286&lt;50),"40-49",AND(AG1286&gt;=30,AG1286&lt;40),"30-39",AND(AG1286&gt;=20,AG1286&lt;30),"20-29")</f>
        <v>50-59</v>
      </c>
      <c r="B1286" s="1" t="str" cm="1">
        <f t="array" ref="B1286">_xlfn.IFS(AO1286=1,$AO$1,AP1286=1,$AP$1,AQ1286=1,$AQ$1,AR1286=1,$AR$1,AS1286=1,$AS$1)</f>
        <v>Master</v>
      </c>
      <c r="C1286" s="1" t="str" cm="1">
        <f t="array" ref="C1286">_xlfn.IFS(AJ1286=1,$AJ$1,AK1286=1,$AK$1,AL1286=1,$AL$1,AM1286=1,$AM$1,AN1286=1,$AN$1)</f>
        <v>Married</v>
      </c>
      <c r="D1286" s="1">
        <v>1</v>
      </c>
      <c r="E1286" s="1">
        <v>1</v>
      </c>
      <c r="F1286" s="1" t="str" cm="1">
        <f t="array" ref="F1286">_xlfn.IFS(AV1286&lt;43783,"1.Low Income",AND(AV1286&gt;=43783,AV1286&lt;=64856),"2.Mid Income",AV1286&gt;64856,"3.High Income")</f>
        <v>1.Low Income</v>
      </c>
      <c r="G1286" s="1" t="str" cm="1">
        <f t="array" ref="G1286">_xlfn.IFS(AU1286&lt;=30,"&lt;1 month",AND(AU1286&gt;30,AU1286&lt;=60),"1-2months",AU1286&gt;60,"2months +")</f>
        <v>2months +</v>
      </c>
      <c r="H1286" s="1" t="str" cm="1">
        <f t="array" ref="H1286">_xlfn.IFS(AT1286&lt;5,"&lt;5times",AND(AT1286&gt;=5,AT1286&lt;=10),"05-10times",AND(AT1286&gt;=11,AT1286&lt;=15),"11-15times",AT1286&gt;=16,"16times or more")</f>
        <v>05-10times</v>
      </c>
      <c r="I1286" s="1" t="s">
        <v>99</v>
      </c>
      <c r="J1286" s="1" t="str">
        <f t="shared" si="41"/>
        <v>6-7 years</v>
      </c>
      <c r="K1286" s="2">
        <v>84</v>
      </c>
      <c r="L1286" s="2">
        <v>10</v>
      </c>
      <c r="M1286" s="2">
        <v>34</v>
      </c>
      <c r="N1286" s="2">
        <v>11</v>
      </c>
      <c r="O1286" s="2">
        <v>10</v>
      </c>
      <c r="P1286" s="2">
        <v>28</v>
      </c>
      <c r="Q1286" s="8">
        <v>0</v>
      </c>
      <c r="R1286" s="8">
        <v>0</v>
      </c>
      <c r="S1286" s="8">
        <v>0</v>
      </c>
      <c r="T1286" s="8">
        <v>0</v>
      </c>
      <c r="U1286" s="8">
        <v>0</v>
      </c>
      <c r="V1286" s="8">
        <v>0</v>
      </c>
      <c r="W1286" s="6">
        <v>4</v>
      </c>
      <c r="X1286" s="6">
        <v>3</v>
      </c>
      <c r="Y1286" s="6">
        <v>1</v>
      </c>
      <c r="Z1286" s="6">
        <v>4</v>
      </c>
      <c r="AB1286" s="1">
        <v>385</v>
      </c>
      <c r="AC1286" s="1">
        <v>359</v>
      </c>
      <c r="AD1286" s="1">
        <v>0</v>
      </c>
      <c r="AE1286" s="1">
        <v>3</v>
      </c>
      <c r="AF1286" s="1">
        <v>11</v>
      </c>
      <c r="AG1286" s="1">
        <v>55</v>
      </c>
      <c r="AH1286" s="1">
        <v>2420</v>
      </c>
      <c r="AI1286" s="11">
        <f t="shared" si="40"/>
        <v>6.6301369863013697</v>
      </c>
      <c r="AJ1286" s="1">
        <v>0</v>
      </c>
      <c r="AK1286" s="1">
        <v>1</v>
      </c>
      <c r="AL1286" s="1">
        <v>0</v>
      </c>
      <c r="AM1286" s="1">
        <v>0</v>
      </c>
      <c r="AN1286" s="1">
        <v>0</v>
      </c>
      <c r="AO1286" s="1">
        <v>0</v>
      </c>
      <c r="AP1286" s="1">
        <v>0</v>
      </c>
      <c r="AQ1286" s="1">
        <v>0</v>
      </c>
      <c r="AR1286" s="1">
        <v>1</v>
      </c>
      <c r="AS1286" s="1">
        <v>0</v>
      </c>
      <c r="AT1286" s="1">
        <v>7</v>
      </c>
      <c r="AU1286" s="1">
        <v>92</v>
      </c>
      <c r="AV1286" s="1">
        <v>38513</v>
      </c>
    </row>
    <row r="1287" spans="1:48" s="1" customFormat="1" x14ac:dyDescent="0.25">
      <c r="A1287" s="1" t="str" cm="1">
        <f t="array" ref="A1287">_xlfn.IFS(AG1287&gt;=70,"70 and Older",AND(AG1287&gt;=60,AG1287&lt;70),"60-69",AND(AG1287&gt;=50,AG1287&lt;60),"50-59",AND(AG1287&gt;=40,AG1287&lt;50),"40-49",AND(AG1287&gt;=30,AG1287&lt;40),"30-39",AND(AG1287&gt;=20,AG1287&lt;30),"20-29")</f>
        <v>40-49</v>
      </c>
      <c r="B1287" s="1" t="str" cm="1">
        <f t="array" ref="B1287">_xlfn.IFS(AO1287=1,$AO$1,AP1287=1,$AP$1,AQ1287=1,$AQ$1,AR1287=1,$AR$1,AS1287=1,$AS$1)</f>
        <v>Master</v>
      </c>
      <c r="C1287" s="1" t="str" cm="1">
        <f t="array" ref="C1287">_xlfn.IFS(AJ1287=1,$AJ$1,AK1287=1,$AK$1,AL1287=1,$AL$1,AM1287=1,$AM$1,AN1287=1,$AN$1)</f>
        <v>Divorced</v>
      </c>
      <c r="D1287" s="1">
        <v>1</v>
      </c>
      <c r="E1287" s="1">
        <v>0</v>
      </c>
      <c r="F1287" s="1" t="str" cm="1">
        <f t="array" ref="F1287">_xlfn.IFS(AV1287&lt;43783,"1.Low Income",AND(AV1287&gt;=43783,AV1287&lt;=64856),"2.Mid Income",AV1287&gt;64856,"3.High Income")</f>
        <v>1.Low Income</v>
      </c>
      <c r="G1287" s="1" t="str" cm="1">
        <f t="array" ref="G1287">_xlfn.IFS(AU1287&lt;=30,"&lt;1 month",AND(AU1287&gt;30,AU1287&lt;=60),"1-2months",AU1287&gt;60,"2months +")</f>
        <v>&lt;1 month</v>
      </c>
      <c r="H1287" s="1" t="str" cm="1">
        <f t="array" ref="H1287">_xlfn.IFS(AT1287&lt;5,"&lt;5times",AND(AT1287&gt;=5,AT1287&lt;=10),"05-10times",AND(AT1287&gt;=11,AT1287&lt;=15),"11-15times",AT1287&gt;=16,"16times or more")</f>
        <v>05-10times</v>
      </c>
      <c r="I1287" s="1" t="s">
        <v>99</v>
      </c>
      <c r="J1287" s="1" t="str">
        <f t="shared" si="41"/>
        <v>6-7 years</v>
      </c>
      <c r="K1287" s="2">
        <v>21</v>
      </c>
      <c r="L1287" s="2">
        <v>8</v>
      </c>
      <c r="M1287" s="2">
        <v>20</v>
      </c>
      <c r="N1287" s="2">
        <v>15</v>
      </c>
      <c r="O1287" s="2">
        <v>3</v>
      </c>
      <c r="P1287" s="2">
        <v>9</v>
      </c>
      <c r="Q1287" s="8">
        <v>0</v>
      </c>
      <c r="R1287" s="8">
        <v>0</v>
      </c>
      <c r="S1287" s="8">
        <v>0</v>
      </c>
      <c r="T1287" s="8">
        <v>0</v>
      </c>
      <c r="U1287" s="8">
        <v>0</v>
      </c>
      <c r="V1287" s="8">
        <v>0</v>
      </c>
      <c r="W1287" s="6">
        <v>1</v>
      </c>
      <c r="X1287" s="6">
        <v>2</v>
      </c>
      <c r="Y1287" s="6">
        <v>0</v>
      </c>
      <c r="Z1287" s="6">
        <v>3</v>
      </c>
      <c r="AB1287" s="1">
        <v>65</v>
      </c>
      <c r="AC1287" s="1">
        <v>62</v>
      </c>
      <c r="AD1287" s="1">
        <v>0</v>
      </c>
      <c r="AE1287" s="1">
        <v>3</v>
      </c>
      <c r="AF1287" s="1">
        <v>11</v>
      </c>
      <c r="AG1287" s="1">
        <v>49</v>
      </c>
      <c r="AH1287" s="1">
        <v>2420</v>
      </c>
      <c r="AI1287" s="11">
        <f t="shared" si="40"/>
        <v>6.6301369863013697</v>
      </c>
      <c r="AJ1287" s="1">
        <v>1</v>
      </c>
      <c r="AK1287" s="1">
        <v>0</v>
      </c>
      <c r="AL1287" s="1">
        <v>0</v>
      </c>
      <c r="AM1287" s="1">
        <v>0</v>
      </c>
      <c r="AN1287" s="1">
        <v>0</v>
      </c>
      <c r="AO1287" s="1">
        <v>0</v>
      </c>
      <c r="AP1287" s="1">
        <v>0</v>
      </c>
      <c r="AQ1287" s="1">
        <v>0</v>
      </c>
      <c r="AR1287" s="1">
        <v>1</v>
      </c>
      <c r="AS1287" s="1">
        <v>0</v>
      </c>
      <c r="AT1287" s="1">
        <v>8</v>
      </c>
      <c r="AU1287" s="1">
        <v>20</v>
      </c>
      <c r="AV1287" s="1">
        <v>33955</v>
      </c>
    </row>
    <row r="1288" spans="1:48" s="1" customFormat="1" x14ac:dyDescent="0.25">
      <c r="A1288" s="1" t="str" cm="1">
        <f t="array" ref="A1288">_xlfn.IFS(AG1288&gt;=70,"70 and Older",AND(AG1288&gt;=60,AG1288&lt;70),"60-69",AND(AG1288&gt;=50,AG1288&lt;60),"50-59",AND(AG1288&gt;=40,AG1288&lt;50),"40-49",AND(AG1288&gt;=30,AG1288&lt;40),"30-39",AND(AG1288&gt;=20,AG1288&lt;30),"20-29")</f>
        <v>60-69</v>
      </c>
      <c r="B1288" s="1" t="str" cm="1">
        <f t="array" ref="B1288">_xlfn.IFS(AO1288=1,$AO$1,AP1288=1,$AP$1,AQ1288=1,$AQ$1,AR1288=1,$AR$1,AS1288=1,$AS$1)</f>
        <v>PhD</v>
      </c>
      <c r="C1288" s="1" t="str" cm="1">
        <f t="array" ref="C1288">_xlfn.IFS(AJ1288=1,$AJ$1,AK1288=1,$AK$1,AL1288=1,$AL$1,AM1288=1,$AM$1,AN1288=1,$AN$1)</f>
        <v>Single</v>
      </c>
      <c r="D1288" s="1">
        <v>0</v>
      </c>
      <c r="E1288" s="1">
        <v>1</v>
      </c>
      <c r="F1288" s="1" t="str" cm="1">
        <f t="array" ref="F1288">_xlfn.IFS(AV1288&lt;43783,"1.Low Income",AND(AV1288&gt;=43783,AV1288&lt;=64856),"2.Mid Income",AV1288&gt;64856,"3.High Income")</f>
        <v>2.Mid Income</v>
      </c>
      <c r="G1288" s="1" t="str" cm="1">
        <f t="array" ref="G1288">_xlfn.IFS(AU1288&lt;=30,"&lt;1 month",AND(AU1288&gt;30,AU1288&lt;=60),"1-2months",AU1288&gt;60,"2months +")</f>
        <v>2months +</v>
      </c>
      <c r="H1288" s="1" t="str" cm="1">
        <f t="array" ref="H1288">_xlfn.IFS(AT1288&lt;5,"&lt;5times",AND(AT1288&gt;=5,AT1288&lt;=10),"05-10times",AND(AT1288&gt;=11,AT1288&lt;=15),"11-15times",AT1288&gt;=16,"16times or more")</f>
        <v>05-10times</v>
      </c>
      <c r="I1288" s="1" t="s">
        <v>99</v>
      </c>
      <c r="J1288" s="1" t="str">
        <f t="shared" si="41"/>
        <v>6-7 years</v>
      </c>
      <c r="K1288" s="2">
        <v>62</v>
      </c>
      <c r="L1288" s="2">
        <v>1</v>
      </c>
      <c r="M1288" s="2">
        <v>44</v>
      </c>
      <c r="N1288" s="2">
        <v>6</v>
      </c>
      <c r="O1288" s="2">
        <v>5</v>
      </c>
      <c r="P1288" s="2">
        <v>22</v>
      </c>
      <c r="Q1288" s="8">
        <v>0</v>
      </c>
      <c r="R1288" s="8">
        <v>0</v>
      </c>
      <c r="S1288" s="8">
        <v>0</v>
      </c>
      <c r="T1288" s="8">
        <v>0</v>
      </c>
      <c r="U1288" s="8">
        <v>0</v>
      </c>
      <c r="V1288" s="8">
        <v>0</v>
      </c>
      <c r="W1288" s="6">
        <v>1</v>
      </c>
      <c r="X1288" s="6">
        <v>2</v>
      </c>
      <c r="Y1288" s="6">
        <v>1</v>
      </c>
      <c r="Z1288" s="6">
        <v>4</v>
      </c>
      <c r="AB1288" s="1">
        <v>766</v>
      </c>
      <c r="AC1288" s="1">
        <v>721</v>
      </c>
      <c r="AD1288" s="1">
        <v>1</v>
      </c>
      <c r="AE1288" s="1">
        <v>3</v>
      </c>
      <c r="AF1288" s="1">
        <v>11</v>
      </c>
      <c r="AG1288" s="1">
        <v>65</v>
      </c>
      <c r="AH1288" s="1">
        <v>2419</v>
      </c>
      <c r="AI1288" s="11">
        <f t="shared" si="40"/>
        <v>6.6273972602739724</v>
      </c>
      <c r="AJ1288" s="1">
        <v>0</v>
      </c>
      <c r="AK1288" s="1">
        <v>0</v>
      </c>
      <c r="AL1288" s="1">
        <v>1</v>
      </c>
      <c r="AM1288" s="1">
        <v>0</v>
      </c>
      <c r="AN1288" s="1">
        <v>0</v>
      </c>
      <c r="AO1288" s="1">
        <v>0</v>
      </c>
      <c r="AP1288" s="1">
        <v>0</v>
      </c>
      <c r="AQ1288" s="1">
        <v>0</v>
      </c>
      <c r="AR1288" s="1">
        <v>0</v>
      </c>
      <c r="AS1288" s="1">
        <v>1</v>
      </c>
      <c r="AT1288" s="1">
        <v>7</v>
      </c>
      <c r="AU1288" s="1">
        <v>80</v>
      </c>
      <c r="AV1288" s="1">
        <v>45938</v>
      </c>
    </row>
    <row r="1289" spans="1:48" s="1" customFormat="1" x14ac:dyDescent="0.25">
      <c r="A1289" s="1" t="str" cm="1">
        <f t="array" ref="A1289">_xlfn.IFS(AG1289&gt;=70,"70 and Older",AND(AG1289&gt;=60,AG1289&lt;70),"60-69",AND(AG1289&gt;=50,AG1289&lt;60),"50-59",AND(AG1289&gt;=40,AG1289&lt;50),"40-49",AND(AG1289&gt;=30,AG1289&lt;40),"30-39",AND(AG1289&gt;=20,AG1289&lt;30),"20-29")</f>
        <v>60-69</v>
      </c>
      <c r="B1289" s="1" t="str" cm="1">
        <f t="array" ref="B1289">_xlfn.IFS(AO1289=1,$AO$1,AP1289=1,$AP$1,AQ1289=1,$AQ$1,AR1289=1,$AR$1,AS1289=1,$AS$1)</f>
        <v>2nd Cycle</v>
      </c>
      <c r="C1289" s="1" t="str" cm="1">
        <f t="array" ref="C1289">_xlfn.IFS(AJ1289=1,$AJ$1,AK1289=1,$AK$1,AL1289=1,$AL$1,AM1289=1,$AM$1,AN1289=1,$AN$1)</f>
        <v>Together</v>
      </c>
      <c r="D1289" s="1">
        <v>1</v>
      </c>
      <c r="E1289" s="1">
        <v>1</v>
      </c>
      <c r="F1289" s="1" t="str" cm="1">
        <f t="array" ref="F1289">_xlfn.IFS(AV1289&lt;43783,"1.Low Income",AND(AV1289&gt;=43783,AV1289&lt;=64856),"2.Mid Income",AV1289&gt;64856,"3.High Income")</f>
        <v>2.Mid Income</v>
      </c>
      <c r="G1289" s="1" t="str" cm="1">
        <f t="array" ref="G1289">_xlfn.IFS(AU1289&lt;=30,"&lt;1 month",AND(AU1289&gt;30,AU1289&lt;=60),"1-2months",AU1289&gt;60,"2months +")</f>
        <v>2months +</v>
      </c>
      <c r="H1289" s="1" t="str" cm="1">
        <f t="array" ref="H1289">_xlfn.IFS(AT1289&lt;5,"&lt;5times",AND(AT1289&gt;=5,AT1289&lt;=10),"05-10times",AND(AT1289&gt;=11,AT1289&lt;=15),"11-15times",AT1289&gt;=16,"16times or more")</f>
        <v>05-10times</v>
      </c>
      <c r="I1289" s="1" t="s">
        <v>99</v>
      </c>
      <c r="J1289" s="1" t="str">
        <f t="shared" si="41"/>
        <v>6-7 years</v>
      </c>
      <c r="K1289" s="2">
        <v>67</v>
      </c>
      <c r="L1289" s="2">
        <v>4</v>
      </c>
      <c r="M1289" s="2">
        <v>32</v>
      </c>
      <c r="N1289" s="2">
        <v>17</v>
      </c>
      <c r="O1289" s="2">
        <v>2</v>
      </c>
      <c r="P1289" s="2">
        <v>16</v>
      </c>
      <c r="Q1289" s="8">
        <v>0</v>
      </c>
      <c r="R1289" s="8">
        <v>0</v>
      </c>
      <c r="S1289" s="8">
        <v>0</v>
      </c>
      <c r="T1289" s="8">
        <v>0</v>
      </c>
      <c r="U1289" s="8">
        <v>0</v>
      </c>
      <c r="V1289" s="8">
        <v>0</v>
      </c>
      <c r="W1289" s="6">
        <v>3</v>
      </c>
      <c r="X1289" s="6">
        <v>2</v>
      </c>
      <c r="Y1289" s="6">
        <v>1</v>
      </c>
      <c r="Z1289" s="6">
        <v>4</v>
      </c>
      <c r="AB1289" s="1">
        <v>700</v>
      </c>
      <c r="AC1289" s="1">
        <v>672</v>
      </c>
      <c r="AD1289" s="1">
        <v>0</v>
      </c>
      <c r="AE1289" s="1">
        <v>3</v>
      </c>
      <c r="AF1289" s="1">
        <v>11</v>
      </c>
      <c r="AG1289" s="1">
        <v>64</v>
      </c>
      <c r="AH1289" s="1">
        <v>2419</v>
      </c>
      <c r="AI1289" s="11">
        <f t="shared" si="40"/>
        <v>6.6273972602739724</v>
      </c>
      <c r="AJ1289" s="1">
        <v>0</v>
      </c>
      <c r="AK1289" s="1">
        <v>0</v>
      </c>
      <c r="AL1289" s="1">
        <v>0</v>
      </c>
      <c r="AM1289" s="1">
        <v>1</v>
      </c>
      <c r="AN1289" s="1">
        <v>0</v>
      </c>
      <c r="AO1289" s="1">
        <v>1</v>
      </c>
      <c r="AP1289" s="1">
        <v>0</v>
      </c>
      <c r="AQ1289" s="1">
        <v>0</v>
      </c>
      <c r="AR1289" s="1">
        <v>0</v>
      </c>
      <c r="AS1289" s="1">
        <v>0</v>
      </c>
      <c r="AT1289" s="1">
        <v>7</v>
      </c>
      <c r="AU1289" s="1">
        <v>81</v>
      </c>
      <c r="AV1289" s="1">
        <v>45894</v>
      </c>
    </row>
    <row r="1290" spans="1:48" s="1" customFormat="1" x14ac:dyDescent="0.25">
      <c r="A1290" s="1" t="str" cm="1">
        <f t="array" ref="A1290">_xlfn.IFS(AG1290&gt;=70,"70 and Older",AND(AG1290&gt;=60,AG1290&lt;70),"60-69",AND(AG1290&gt;=50,AG1290&lt;60),"50-59",AND(AG1290&gt;=40,AG1290&lt;50),"40-49",AND(AG1290&gt;=30,AG1290&lt;40),"30-39",AND(AG1290&gt;=20,AG1290&lt;30),"20-29")</f>
        <v>60-69</v>
      </c>
      <c r="B1290" s="1" t="str" cm="1">
        <f t="array" ref="B1290">_xlfn.IFS(AO1290=1,$AO$1,AP1290=1,$AP$1,AQ1290=1,$AQ$1,AR1290=1,$AR$1,AS1290=1,$AS$1)</f>
        <v>Master</v>
      </c>
      <c r="C1290" s="1" t="str" cm="1">
        <f t="array" ref="C1290">_xlfn.IFS(AJ1290=1,$AJ$1,AK1290=1,$AK$1,AL1290=1,$AL$1,AM1290=1,$AM$1,AN1290=1,$AN$1)</f>
        <v>Divorced</v>
      </c>
      <c r="D1290" s="1">
        <v>0</v>
      </c>
      <c r="E1290" s="1">
        <v>1</v>
      </c>
      <c r="F1290" s="1" t="str" cm="1">
        <f t="array" ref="F1290">_xlfn.IFS(AV1290&lt;43783,"1.Low Income",AND(AV1290&gt;=43783,AV1290&lt;=64856),"2.Mid Income",AV1290&gt;64856,"3.High Income")</f>
        <v>1.Low Income</v>
      </c>
      <c r="G1290" s="1" t="str" cm="1">
        <f t="array" ref="G1290">_xlfn.IFS(AU1290&lt;=30,"&lt;1 month",AND(AU1290&gt;30,AU1290&lt;=60),"1-2months",AU1290&gt;60,"2months +")</f>
        <v>&lt;1 month</v>
      </c>
      <c r="H1290" s="1" t="str" cm="1">
        <f t="array" ref="H1290">_xlfn.IFS(AT1290&lt;5,"&lt;5times",AND(AT1290&gt;=5,AT1290&lt;=10),"05-10times",AND(AT1290&gt;=11,AT1290&lt;=15),"11-15times",AT1290&gt;=16,"16times or more")</f>
        <v>05-10times</v>
      </c>
      <c r="I1290" s="1" t="s">
        <v>99</v>
      </c>
      <c r="J1290" s="1" t="str">
        <f t="shared" si="41"/>
        <v>6-7 years</v>
      </c>
      <c r="K1290" s="2">
        <v>582</v>
      </c>
      <c r="L1290" s="2">
        <v>0</v>
      </c>
      <c r="M1290" s="2">
        <v>65</v>
      </c>
      <c r="N1290" s="2">
        <v>0</v>
      </c>
      <c r="O1290" s="2">
        <v>0</v>
      </c>
      <c r="P1290" s="2">
        <v>13</v>
      </c>
      <c r="Q1290" s="8">
        <v>0</v>
      </c>
      <c r="R1290" s="8">
        <v>0</v>
      </c>
      <c r="S1290" s="8">
        <v>0</v>
      </c>
      <c r="T1290" s="8">
        <v>0</v>
      </c>
      <c r="U1290" s="8">
        <v>0</v>
      </c>
      <c r="V1290" s="8">
        <v>0</v>
      </c>
      <c r="W1290" s="6">
        <v>6</v>
      </c>
      <c r="X1290" s="6">
        <v>8</v>
      </c>
      <c r="Y1290" s="6">
        <v>2</v>
      </c>
      <c r="Z1290" s="6">
        <v>9</v>
      </c>
      <c r="AB1290" s="1">
        <v>91</v>
      </c>
      <c r="AC1290" s="1">
        <v>90</v>
      </c>
      <c r="AD1290" s="1">
        <v>0</v>
      </c>
      <c r="AE1290" s="1">
        <v>3</v>
      </c>
      <c r="AF1290" s="1">
        <v>11</v>
      </c>
      <c r="AG1290" s="1">
        <v>69</v>
      </c>
      <c r="AH1290" s="1">
        <v>2419</v>
      </c>
      <c r="AI1290" s="11">
        <f t="shared" si="40"/>
        <v>6.6273972602739724</v>
      </c>
      <c r="AJ1290" s="1">
        <v>1</v>
      </c>
      <c r="AK1290" s="1">
        <v>0</v>
      </c>
      <c r="AL1290" s="1">
        <v>0</v>
      </c>
      <c r="AM1290" s="1">
        <v>0</v>
      </c>
      <c r="AN1290" s="1">
        <v>0</v>
      </c>
      <c r="AO1290" s="1">
        <v>0</v>
      </c>
      <c r="AP1290" s="1">
        <v>0</v>
      </c>
      <c r="AQ1290" s="1">
        <v>0</v>
      </c>
      <c r="AR1290" s="1">
        <v>1</v>
      </c>
      <c r="AS1290" s="1">
        <v>0</v>
      </c>
      <c r="AT1290" s="1">
        <v>7</v>
      </c>
      <c r="AU1290" s="1">
        <v>6</v>
      </c>
      <c r="AV1290" s="1">
        <v>42394</v>
      </c>
    </row>
    <row r="1291" spans="1:48" s="1" customFormat="1" x14ac:dyDescent="0.25">
      <c r="A1291" s="1" t="str" cm="1">
        <f t="array" ref="A1291">_xlfn.IFS(AG1291&gt;=70,"70 and Older",AND(AG1291&gt;=60,AG1291&lt;70),"60-69",AND(AG1291&gt;=50,AG1291&lt;60),"50-59",AND(AG1291&gt;=40,AG1291&lt;50),"40-49",AND(AG1291&gt;=30,AG1291&lt;40),"30-39",AND(AG1291&gt;=20,AG1291&lt;30),"20-29")</f>
        <v>50-59</v>
      </c>
      <c r="B1291" s="1" t="str" cm="1">
        <f t="array" ref="B1291">_xlfn.IFS(AO1291=1,$AO$1,AP1291=1,$AP$1,AQ1291=1,$AQ$1,AR1291=1,$AR$1,AS1291=1,$AS$1)</f>
        <v>PhD</v>
      </c>
      <c r="C1291" s="1" t="str" cm="1">
        <f t="array" ref="C1291">_xlfn.IFS(AJ1291=1,$AJ$1,AK1291=1,$AK$1,AL1291=1,$AL$1,AM1291=1,$AM$1,AN1291=1,$AN$1)</f>
        <v>Married</v>
      </c>
      <c r="D1291" s="1">
        <v>0</v>
      </c>
      <c r="E1291" s="1">
        <v>1</v>
      </c>
      <c r="F1291" s="1" t="str" cm="1">
        <f t="array" ref="F1291">_xlfn.IFS(AV1291&lt;43783,"1.Low Income",AND(AV1291&gt;=43783,AV1291&lt;=64856),"2.Mid Income",AV1291&gt;64856,"3.High Income")</f>
        <v>1.Low Income</v>
      </c>
      <c r="G1291" s="1" t="str" cm="1">
        <f t="array" ref="G1291">_xlfn.IFS(AU1291&lt;=30,"&lt;1 month",AND(AU1291&gt;30,AU1291&lt;=60),"1-2months",AU1291&gt;60,"2months +")</f>
        <v>2months +</v>
      </c>
      <c r="H1291" s="1" t="str" cm="1">
        <f t="array" ref="H1291">_xlfn.IFS(AT1291&lt;5,"&lt;5times",AND(AT1291&gt;=5,AT1291&lt;=10),"05-10times",AND(AT1291&gt;=11,AT1291&lt;=15),"11-15times",AT1291&gt;=16,"16times or more")</f>
        <v>05-10times</v>
      </c>
      <c r="I1291" s="1" t="s">
        <v>99</v>
      </c>
      <c r="J1291" s="1" t="str">
        <f t="shared" si="41"/>
        <v>6-7 years</v>
      </c>
      <c r="K1291" s="2">
        <v>32</v>
      </c>
      <c r="L1291" s="2">
        <v>0</v>
      </c>
      <c r="M1291" s="2">
        <v>5</v>
      </c>
      <c r="N1291" s="2">
        <v>2</v>
      </c>
      <c r="O1291" s="2">
        <v>0</v>
      </c>
      <c r="P1291" s="2">
        <v>8</v>
      </c>
      <c r="Q1291" s="8">
        <v>0</v>
      </c>
      <c r="R1291" s="8">
        <v>0</v>
      </c>
      <c r="S1291" s="8">
        <v>0</v>
      </c>
      <c r="T1291" s="8">
        <v>0</v>
      </c>
      <c r="U1291" s="8">
        <v>0</v>
      </c>
      <c r="V1291" s="8">
        <v>0</v>
      </c>
      <c r="W1291" s="6">
        <v>2</v>
      </c>
      <c r="X1291" s="6">
        <v>2</v>
      </c>
      <c r="Y1291" s="6">
        <v>0</v>
      </c>
      <c r="Z1291" s="6">
        <v>3</v>
      </c>
      <c r="AB1291" s="1">
        <v>88</v>
      </c>
      <c r="AC1291" s="1">
        <v>88</v>
      </c>
      <c r="AD1291" s="1">
        <v>0</v>
      </c>
      <c r="AE1291" s="1">
        <v>3</v>
      </c>
      <c r="AF1291" s="1">
        <v>11</v>
      </c>
      <c r="AG1291" s="1">
        <v>58</v>
      </c>
      <c r="AH1291" s="1">
        <v>2419</v>
      </c>
      <c r="AI1291" s="11">
        <f t="shared" si="40"/>
        <v>6.6273972602739724</v>
      </c>
      <c r="AJ1291" s="1">
        <v>0</v>
      </c>
      <c r="AK1291" s="1">
        <v>1</v>
      </c>
      <c r="AL1291" s="1">
        <v>0</v>
      </c>
      <c r="AM1291" s="1">
        <v>0</v>
      </c>
      <c r="AN1291" s="1">
        <v>0</v>
      </c>
      <c r="AO1291" s="1">
        <v>0</v>
      </c>
      <c r="AP1291" s="1">
        <v>0</v>
      </c>
      <c r="AQ1291" s="1">
        <v>0</v>
      </c>
      <c r="AR1291" s="1">
        <v>0</v>
      </c>
      <c r="AS1291" s="1">
        <v>1</v>
      </c>
      <c r="AT1291" s="1">
        <v>7</v>
      </c>
      <c r="AU1291" s="1">
        <v>80</v>
      </c>
      <c r="AV1291" s="1">
        <v>41452</v>
      </c>
    </row>
    <row r="1292" spans="1:48" s="1" customFormat="1" x14ac:dyDescent="0.25">
      <c r="A1292" s="1" t="str" cm="1">
        <f t="array" ref="A1292">_xlfn.IFS(AG1292&gt;=70,"70 and Older",AND(AG1292&gt;=60,AG1292&lt;70),"60-69",AND(AG1292&gt;=50,AG1292&lt;60),"50-59",AND(AG1292&gt;=40,AG1292&lt;50),"40-49",AND(AG1292&gt;=30,AG1292&lt;40),"30-39",AND(AG1292&gt;=20,AG1292&lt;30),"20-29")</f>
        <v>50-59</v>
      </c>
      <c r="B1292" s="1" t="str" cm="1">
        <f t="array" ref="B1292">_xlfn.IFS(AO1292=1,$AO$1,AP1292=1,$AP$1,AQ1292=1,$AQ$1,AR1292=1,$AR$1,AS1292=1,$AS$1)</f>
        <v>Graduation</v>
      </c>
      <c r="C1292" s="1" t="str" cm="1">
        <f t="array" ref="C1292">_xlfn.IFS(AJ1292=1,$AJ$1,AK1292=1,$AK$1,AL1292=1,$AL$1,AM1292=1,$AM$1,AN1292=1,$AN$1)</f>
        <v>Single</v>
      </c>
      <c r="D1292" s="1">
        <v>1</v>
      </c>
      <c r="E1292" s="1">
        <v>0</v>
      </c>
      <c r="F1292" s="1" t="str" cm="1">
        <f t="array" ref="F1292">_xlfn.IFS(AV1292&lt;43783,"1.Low Income",AND(AV1292&gt;=43783,AV1292&lt;=64856),"2.Mid Income",AV1292&gt;64856,"3.High Income")</f>
        <v>1.Low Income</v>
      </c>
      <c r="G1292" s="1" t="str" cm="1">
        <f t="array" ref="G1292">_xlfn.IFS(AU1292&lt;=30,"&lt;1 month",AND(AU1292&gt;30,AU1292&lt;=60),"1-2months",AU1292&gt;60,"2months +")</f>
        <v>&lt;1 month</v>
      </c>
      <c r="H1292" s="1" t="str" cm="1">
        <f t="array" ref="H1292">_xlfn.IFS(AT1292&lt;5,"&lt;5times",AND(AT1292&gt;=5,AT1292&lt;=10),"05-10times",AND(AT1292&gt;=11,AT1292&lt;=15),"11-15times",AT1292&gt;=16,"16times or more")</f>
        <v>05-10times</v>
      </c>
      <c r="I1292" s="1" t="s">
        <v>99</v>
      </c>
      <c r="J1292" s="1" t="str">
        <f t="shared" si="41"/>
        <v>6-7 years</v>
      </c>
      <c r="K1292" s="2">
        <v>12</v>
      </c>
      <c r="L1292" s="2">
        <v>3</v>
      </c>
      <c r="M1292" s="2">
        <v>8</v>
      </c>
      <c r="N1292" s="2">
        <v>8</v>
      </c>
      <c r="O1292" s="2">
        <v>0</v>
      </c>
      <c r="P1292" s="2">
        <v>17</v>
      </c>
      <c r="Q1292" s="8">
        <v>0</v>
      </c>
      <c r="R1292" s="8">
        <v>0</v>
      </c>
      <c r="S1292" s="8">
        <v>0</v>
      </c>
      <c r="T1292" s="8">
        <v>0</v>
      </c>
      <c r="U1292" s="8">
        <v>0</v>
      </c>
      <c r="V1292" s="8">
        <v>0</v>
      </c>
      <c r="W1292" s="6">
        <v>2</v>
      </c>
      <c r="X1292" s="6">
        <v>2</v>
      </c>
      <c r="Y1292" s="6">
        <v>0</v>
      </c>
      <c r="Z1292" s="6">
        <v>3</v>
      </c>
      <c r="AB1292" s="1">
        <v>15</v>
      </c>
      <c r="AC1292" s="1">
        <v>13</v>
      </c>
      <c r="AD1292" s="1">
        <v>0</v>
      </c>
      <c r="AE1292" s="1">
        <v>3</v>
      </c>
      <c r="AF1292" s="1">
        <v>11</v>
      </c>
      <c r="AG1292" s="1">
        <v>50</v>
      </c>
      <c r="AH1292" s="1">
        <v>2419</v>
      </c>
      <c r="AI1292" s="11">
        <f t="shared" si="40"/>
        <v>6.6273972602739724</v>
      </c>
      <c r="AJ1292" s="1">
        <v>0</v>
      </c>
      <c r="AK1292" s="1">
        <v>0</v>
      </c>
      <c r="AL1292" s="1">
        <v>1</v>
      </c>
      <c r="AM1292" s="1">
        <v>0</v>
      </c>
      <c r="AN1292" s="1">
        <v>0</v>
      </c>
      <c r="AO1292" s="1">
        <v>0</v>
      </c>
      <c r="AP1292" s="1">
        <v>0</v>
      </c>
      <c r="AQ1292" s="1">
        <v>1</v>
      </c>
      <c r="AR1292" s="1">
        <v>0</v>
      </c>
      <c r="AS1292" s="1">
        <v>0</v>
      </c>
      <c r="AT1292" s="1">
        <v>8</v>
      </c>
      <c r="AU1292" s="1">
        <v>24</v>
      </c>
      <c r="AV1292" s="1">
        <v>30630</v>
      </c>
    </row>
    <row r="1293" spans="1:48" s="1" customFormat="1" x14ac:dyDescent="0.25">
      <c r="A1293" s="1" t="str" cm="1">
        <f t="array" ref="A1293">_xlfn.IFS(AG1293&gt;=70,"70 and Older",AND(AG1293&gt;=60,AG1293&lt;70),"60-69",AND(AG1293&gt;=50,AG1293&lt;60),"50-59",AND(AG1293&gt;=40,AG1293&lt;50),"40-49",AND(AG1293&gt;=30,AG1293&lt;40),"30-39",AND(AG1293&gt;=20,AG1293&lt;30),"20-29")</f>
        <v>60-69</v>
      </c>
      <c r="B1293" s="1" t="str" cm="1">
        <f t="array" ref="B1293">_xlfn.IFS(AO1293=1,$AO$1,AP1293=1,$AP$1,AQ1293=1,$AQ$1,AR1293=1,$AR$1,AS1293=1,$AS$1)</f>
        <v>Graduation</v>
      </c>
      <c r="C1293" s="1" t="str" cm="1">
        <f t="array" ref="C1293">_xlfn.IFS(AJ1293=1,$AJ$1,AK1293=1,$AK$1,AL1293=1,$AL$1,AM1293=1,$AM$1,AN1293=1,$AN$1)</f>
        <v>Together</v>
      </c>
      <c r="D1293" s="1">
        <v>1</v>
      </c>
      <c r="E1293" s="1">
        <v>0</v>
      </c>
      <c r="F1293" s="1" t="str" cm="1">
        <f t="array" ref="F1293">_xlfn.IFS(AV1293&lt;43783,"1.Low Income",AND(AV1293&gt;=43783,AV1293&lt;=64856),"2.Mid Income",AV1293&gt;64856,"3.High Income")</f>
        <v>1.Low Income</v>
      </c>
      <c r="G1293" s="1" t="str" cm="1">
        <f t="array" ref="G1293">_xlfn.IFS(AU1293&lt;=30,"&lt;1 month",AND(AU1293&gt;30,AU1293&lt;=60),"1-2months",AU1293&gt;60,"2months +")</f>
        <v>2months +</v>
      </c>
      <c r="H1293" s="1" t="str" cm="1">
        <f t="array" ref="H1293">_xlfn.IFS(AT1293&lt;5,"&lt;5times",AND(AT1293&gt;=5,AT1293&lt;=10),"05-10times",AND(AT1293&gt;=11,AT1293&lt;=15),"11-15times",AT1293&gt;=16,"16times or more")</f>
        <v>05-10times</v>
      </c>
      <c r="I1293" s="1" t="s">
        <v>99</v>
      </c>
      <c r="J1293" s="1" t="str">
        <f t="shared" si="41"/>
        <v>6-7 years</v>
      </c>
      <c r="K1293" s="2">
        <v>3</v>
      </c>
      <c r="L1293" s="2">
        <v>1</v>
      </c>
      <c r="M1293" s="2">
        <v>8</v>
      </c>
      <c r="N1293" s="2">
        <v>4</v>
      </c>
      <c r="O1293" s="2">
        <v>3</v>
      </c>
      <c r="P1293" s="2">
        <v>3</v>
      </c>
      <c r="Q1293" s="8">
        <v>0</v>
      </c>
      <c r="R1293" s="8">
        <v>0</v>
      </c>
      <c r="S1293" s="8">
        <v>0</v>
      </c>
      <c r="T1293" s="8">
        <v>0</v>
      </c>
      <c r="U1293" s="8">
        <v>0</v>
      </c>
      <c r="V1293" s="8">
        <v>0</v>
      </c>
      <c r="W1293" s="6">
        <v>1</v>
      </c>
      <c r="X1293" s="6">
        <v>1</v>
      </c>
      <c r="Y1293" s="6">
        <v>0</v>
      </c>
      <c r="Z1293" s="6">
        <v>2</v>
      </c>
      <c r="AB1293" s="1">
        <v>343</v>
      </c>
      <c r="AC1293" s="1">
        <v>323</v>
      </c>
      <c r="AD1293" s="1">
        <v>1</v>
      </c>
      <c r="AE1293" s="1">
        <v>3</v>
      </c>
      <c r="AF1293" s="1">
        <v>11</v>
      </c>
      <c r="AG1293" s="1">
        <v>63</v>
      </c>
      <c r="AH1293" s="1">
        <v>2419</v>
      </c>
      <c r="AI1293" s="11">
        <f t="shared" si="40"/>
        <v>6.6273972602739724</v>
      </c>
      <c r="AJ1293" s="1">
        <v>0</v>
      </c>
      <c r="AK1293" s="1">
        <v>0</v>
      </c>
      <c r="AL1293" s="1">
        <v>0</v>
      </c>
      <c r="AM1293" s="1">
        <v>1</v>
      </c>
      <c r="AN1293" s="1">
        <v>0</v>
      </c>
      <c r="AO1293" s="1">
        <v>0</v>
      </c>
      <c r="AP1293" s="1">
        <v>0</v>
      </c>
      <c r="AQ1293" s="1">
        <v>1</v>
      </c>
      <c r="AR1293" s="1">
        <v>0</v>
      </c>
      <c r="AS1293" s="1">
        <v>0</v>
      </c>
      <c r="AT1293" s="1">
        <v>8</v>
      </c>
      <c r="AU1293" s="1">
        <v>91</v>
      </c>
      <c r="AV1293" s="1">
        <v>27943</v>
      </c>
    </row>
    <row r="1294" spans="1:48" s="1" customFormat="1" x14ac:dyDescent="0.25">
      <c r="A1294" s="1" t="str" cm="1">
        <f t="array" ref="A1294">_xlfn.IFS(AG1294&gt;=70,"70 and Older",AND(AG1294&gt;=60,AG1294&lt;70),"60-69",AND(AG1294&gt;=50,AG1294&lt;60),"50-59",AND(AG1294&gt;=40,AG1294&lt;50),"40-49",AND(AG1294&gt;=30,AG1294&lt;40),"30-39",AND(AG1294&gt;=20,AG1294&lt;30),"20-29")</f>
        <v>60-69</v>
      </c>
      <c r="B1294" s="1" t="str" cm="1">
        <f t="array" ref="B1294">_xlfn.IFS(AO1294=1,$AO$1,AP1294=1,$AP$1,AQ1294=1,$AQ$1,AR1294=1,$AR$1,AS1294=1,$AS$1)</f>
        <v>PhD</v>
      </c>
      <c r="C1294" s="1" t="str" cm="1">
        <f t="array" ref="C1294">_xlfn.IFS(AJ1294=1,$AJ$1,AK1294=1,$AK$1,AL1294=1,$AL$1,AM1294=1,$AM$1,AN1294=1,$AN$1)</f>
        <v>Married</v>
      </c>
      <c r="D1294" s="1">
        <v>0</v>
      </c>
      <c r="E1294" s="1">
        <v>0</v>
      </c>
      <c r="F1294" s="1" t="str" cm="1">
        <f t="array" ref="F1294">_xlfn.IFS(AV1294&lt;43783,"1.Low Income",AND(AV1294&gt;=43783,AV1294&lt;=64856),"2.Mid Income",AV1294&gt;64856,"3.High Income")</f>
        <v>1.Low Income</v>
      </c>
      <c r="G1294" s="1" t="str" cm="1">
        <f t="array" ref="G1294">_xlfn.IFS(AU1294&lt;=30,"&lt;1 month",AND(AU1294&gt;30,AU1294&lt;=60),"1-2months",AU1294&gt;60,"2months +")</f>
        <v>2months +</v>
      </c>
      <c r="H1294" s="1" t="str" cm="1">
        <f t="array" ref="H1294">_xlfn.IFS(AT1294&lt;5,"&lt;5times",AND(AT1294&gt;=5,AT1294&lt;=10),"05-10times",AND(AT1294&gt;=11,AT1294&lt;=15),"11-15times",AT1294&gt;=16,"16times or more")</f>
        <v>05-10times</v>
      </c>
      <c r="I1294" s="1" t="s">
        <v>99</v>
      </c>
      <c r="J1294" s="1" t="str">
        <f t="shared" si="41"/>
        <v>6-7 years</v>
      </c>
      <c r="K1294" s="2">
        <v>983</v>
      </c>
      <c r="L1294" s="2">
        <v>20</v>
      </c>
      <c r="M1294" s="2">
        <v>389</v>
      </c>
      <c r="N1294" s="2">
        <v>240</v>
      </c>
      <c r="O1294" s="2">
        <v>50</v>
      </c>
      <c r="P1294" s="2">
        <v>40</v>
      </c>
      <c r="Q1294" s="8">
        <v>1</v>
      </c>
      <c r="R1294" s="8">
        <v>0</v>
      </c>
      <c r="S1294" s="8">
        <v>0</v>
      </c>
      <c r="T1294" s="8">
        <v>0</v>
      </c>
      <c r="U1294" s="8">
        <v>0</v>
      </c>
      <c r="V1294" s="8">
        <v>0</v>
      </c>
      <c r="W1294" s="6">
        <v>1</v>
      </c>
      <c r="X1294" s="6">
        <v>3</v>
      </c>
      <c r="Y1294" s="6">
        <v>5</v>
      </c>
      <c r="Z1294" s="6">
        <v>13</v>
      </c>
      <c r="AB1294" s="1">
        <v>1113</v>
      </c>
      <c r="AC1294" s="1">
        <v>1103</v>
      </c>
      <c r="AD1294" s="1">
        <v>0</v>
      </c>
      <c r="AE1294" s="1">
        <v>3</v>
      </c>
      <c r="AF1294" s="1">
        <v>11</v>
      </c>
      <c r="AG1294" s="1">
        <v>60</v>
      </c>
      <c r="AH1294" s="1">
        <v>2418</v>
      </c>
      <c r="AI1294" s="11">
        <f t="shared" si="40"/>
        <v>6.624657534246575</v>
      </c>
      <c r="AJ1294" s="1">
        <v>0</v>
      </c>
      <c r="AK1294" s="1">
        <v>1</v>
      </c>
      <c r="AL1294" s="1">
        <v>0</v>
      </c>
      <c r="AM1294" s="1">
        <v>0</v>
      </c>
      <c r="AN1294" s="1">
        <v>0</v>
      </c>
      <c r="AO1294" s="1">
        <v>0</v>
      </c>
      <c r="AP1294" s="1">
        <v>0</v>
      </c>
      <c r="AQ1294" s="1">
        <v>0</v>
      </c>
      <c r="AR1294" s="1">
        <v>0</v>
      </c>
      <c r="AS1294" s="1">
        <v>1</v>
      </c>
      <c r="AT1294" s="1">
        <v>7</v>
      </c>
      <c r="AU1294" s="1">
        <v>80</v>
      </c>
      <c r="AV1294" s="1">
        <v>40049</v>
      </c>
    </row>
    <row r="1295" spans="1:48" s="1" customFormat="1" x14ac:dyDescent="0.25">
      <c r="A1295" s="1" t="str" cm="1">
        <f t="array" ref="A1295">_xlfn.IFS(AG1295&gt;=70,"70 and Older",AND(AG1295&gt;=60,AG1295&lt;70),"60-69",AND(AG1295&gt;=50,AG1295&lt;60),"50-59",AND(AG1295&gt;=40,AG1295&lt;50),"40-49",AND(AG1295&gt;=30,AG1295&lt;40),"30-39",AND(AG1295&gt;=20,AG1295&lt;30),"20-29")</f>
        <v>40-49</v>
      </c>
      <c r="B1295" s="1" t="str" cm="1">
        <f t="array" ref="B1295">_xlfn.IFS(AO1295=1,$AO$1,AP1295=1,$AP$1,AQ1295=1,$AQ$1,AR1295=1,$AR$1,AS1295=1,$AS$1)</f>
        <v>2nd Cycle</v>
      </c>
      <c r="C1295" s="1" t="str" cm="1">
        <f t="array" ref="C1295">_xlfn.IFS(AJ1295=1,$AJ$1,AK1295=1,$AK$1,AL1295=1,$AL$1,AM1295=1,$AM$1,AN1295=1,$AN$1)</f>
        <v>Single</v>
      </c>
      <c r="D1295" s="1">
        <v>0</v>
      </c>
      <c r="E1295" s="1">
        <v>1</v>
      </c>
      <c r="F1295" s="1" t="str" cm="1">
        <f t="array" ref="F1295">_xlfn.IFS(AV1295&lt;43783,"1.Low Income",AND(AV1295&gt;=43783,AV1295&lt;=64856),"2.Mid Income",AV1295&gt;64856,"3.High Income")</f>
        <v>1.Low Income</v>
      </c>
      <c r="G1295" s="1" t="str" cm="1">
        <f t="array" ref="G1295">_xlfn.IFS(AU1295&lt;=30,"&lt;1 month",AND(AU1295&gt;30,AU1295&lt;=60),"1-2months",AU1295&gt;60,"2months +")</f>
        <v>2months +</v>
      </c>
      <c r="H1295" s="1" t="str" cm="1">
        <f t="array" ref="H1295">_xlfn.IFS(AT1295&lt;5,"&lt;5times",AND(AT1295&gt;=5,AT1295&lt;=10),"05-10times",AND(AT1295&gt;=11,AT1295&lt;=15),"11-15times",AT1295&gt;=16,"16times or more")</f>
        <v>05-10times</v>
      </c>
      <c r="I1295" s="1" t="s">
        <v>99</v>
      </c>
      <c r="J1295" s="1" t="str">
        <f t="shared" si="41"/>
        <v>6-7 years</v>
      </c>
      <c r="K1295" s="2">
        <v>1215</v>
      </c>
      <c r="L1295" s="2">
        <v>33</v>
      </c>
      <c r="M1295" s="2">
        <v>249</v>
      </c>
      <c r="N1295" s="2">
        <v>64</v>
      </c>
      <c r="O1295" s="2">
        <v>116</v>
      </c>
      <c r="P1295" s="2">
        <v>149</v>
      </c>
      <c r="Q1295" s="8">
        <v>0</v>
      </c>
      <c r="R1295" s="8">
        <v>0</v>
      </c>
      <c r="S1295" s="8">
        <v>0</v>
      </c>
      <c r="T1295" s="8">
        <v>0</v>
      </c>
      <c r="U1295" s="8">
        <v>0</v>
      </c>
      <c r="V1295" s="8">
        <v>0</v>
      </c>
      <c r="W1295" s="6">
        <v>8</v>
      </c>
      <c r="X1295" s="6">
        <v>8</v>
      </c>
      <c r="Y1295" s="6">
        <v>9</v>
      </c>
      <c r="Z1295" s="6">
        <v>8</v>
      </c>
      <c r="AB1295" s="1">
        <v>571</v>
      </c>
      <c r="AC1295" s="1">
        <v>325</v>
      </c>
      <c r="AD1295" s="1">
        <v>0</v>
      </c>
      <c r="AE1295" s="1">
        <v>3</v>
      </c>
      <c r="AF1295" s="1">
        <v>11</v>
      </c>
      <c r="AG1295" s="1">
        <v>48</v>
      </c>
      <c r="AH1295" s="1">
        <v>2418</v>
      </c>
      <c r="AI1295" s="11">
        <f t="shared" si="40"/>
        <v>6.624657534246575</v>
      </c>
      <c r="AJ1295" s="1">
        <v>0</v>
      </c>
      <c r="AK1295" s="1">
        <v>0</v>
      </c>
      <c r="AL1295" s="1">
        <v>1</v>
      </c>
      <c r="AM1295" s="1">
        <v>0</v>
      </c>
      <c r="AN1295" s="1">
        <v>0</v>
      </c>
      <c r="AO1295" s="1">
        <v>1</v>
      </c>
      <c r="AP1295" s="1">
        <v>0</v>
      </c>
      <c r="AQ1295" s="1">
        <v>0</v>
      </c>
      <c r="AR1295" s="1">
        <v>0</v>
      </c>
      <c r="AS1295" s="1">
        <v>0</v>
      </c>
      <c r="AT1295" s="1">
        <v>7</v>
      </c>
      <c r="AU1295" s="1">
        <v>81</v>
      </c>
      <c r="AV1295" s="1">
        <v>39356</v>
      </c>
    </row>
    <row r="1296" spans="1:48" s="1" customFormat="1" x14ac:dyDescent="0.25">
      <c r="A1296" s="1" t="str" cm="1">
        <f t="array" ref="A1296">_xlfn.IFS(AG1296&gt;=70,"70 and Older",AND(AG1296&gt;=60,AG1296&lt;70),"60-69",AND(AG1296&gt;=50,AG1296&lt;60),"50-59",AND(AG1296&gt;=40,AG1296&lt;50),"40-49",AND(AG1296&gt;=30,AG1296&lt;40),"30-39",AND(AG1296&gt;=20,AG1296&lt;30),"20-29")</f>
        <v>40-49</v>
      </c>
      <c r="B1296" s="1" t="str" cm="1">
        <f t="array" ref="B1296">_xlfn.IFS(AO1296=1,$AO$1,AP1296=1,$AP$1,AQ1296=1,$AQ$1,AR1296=1,$AR$1,AS1296=1,$AS$1)</f>
        <v>PhD</v>
      </c>
      <c r="C1296" s="1" t="str" cm="1">
        <f t="array" ref="C1296">_xlfn.IFS(AJ1296=1,$AJ$1,AK1296=1,$AK$1,AL1296=1,$AL$1,AM1296=1,$AM$1,AN1296=1,$AN$1)</f>
        <v>Married</v>
      </c>
      <c r="D1296" s="1">
        <v>1</v>
      </c>
      <c r="E1296" s="1">
        <v>1</v>
      </c>
      <c r="F1296" s="1" t="str" cm="1">
        <f t="array" ref="F1296">_xlfn.IFS(AV1296&lt;43783,"1.Low Income",AND(AV1296&gt;=43783,AV1296&lt;=64856),"2.Mid Income",AV1296&gt;64856,"3.High Income")</f>
        <v>1.Low Income</v>
      </c>
      <c r="G1296" s="1" t="str" cm="1">
        <f t="array" ref="G1296">_xlfn.IFS(AU1296&lt;=30,"&lt;1 month",AND(AU1296&gt;30,AU1296&lt;=60),"1-2months",AU1296&gt;60,"2months +")</f>
        <v>&lt;1 month</v>
      </c>
      <c r="H1296" s="1" t="str" cm="1">
        <f t="array" ref="H1296">_xlfn.IFS(AT1296&lt;5,"&lt;5times",AND(AT1296&gt;=5,AT1296&lt;=10),"05-10times",AND(AT1296&gt;=11,AT1296&lt;=15),"11-15times",AT1296&gt;=16,"16times or more")</f>
        <v>05-10times</v>
      </c>
      <c r="I1296" s="1" t="s">
        <v>99</v>
      </c>
      <c r="J1296" s="1" t="str">
        <f t="shared" si="41"/>
        <v>6-7 years</v>
      </c>
      <c r="K1296" s="2">
        <v>17</v>
      </c>
      <c r="L1296" s="2">
        <v>1</v>
      </c>
      <c r="M1296" s="2">
        <v>12</v>
      </c>
      <c r="N1296" s="2">
        <v>3</v>
      </c>
      <c r="O1296" s="2">
        <v>1</v>
      </c>
      <c r="P1296" s="2">
        <v>4</v>
      </c>
      <c r="Q1296" s="8">
        <v>0</v>
      </c>
      <c r="R1296" s="8">
        <v>0</v>
      </c>
      <c r="S1296" s="8">
        <v>0</v>
      </c>
      <c r="T1296" s="8">
        <v>0</v>
      </c>
      <c r="U1296" s="8">
        <v>0</v>
      </c>
      <c r="V1296" s="8">
        <v>0</v>
      </c>
      <c r="W1296" s="6">
        <v>2</v>
      </c>
      <c r="X1296" s="6">
        <v>2</v>
      </c>
      <c r="Y1296" s="6">
        <v>0</v>
      </c>
      <c r="Z1296" s="6">
        <v>3</v>
      </c>
      <c r="AB1296" s="1">
        <v>216</v>
      </c>
      <c r="AC1296" s="1">
        <v>214</v>
      </c>
      <c r="AD1296" s="1">
        <v>0</v>
      </c>
      <c r="AE1296" s="1">
        <v>3</v>
      </c>
      <c r="AF1296" s="1">
        <v>11</v>
      </c>
      <c r="AG1296" s="1">
        <v>46</v>
      </c>
      <c r="AH1296" s="1">
        <v>2418</v>
      </c>
      <c r="AI1296" s="11">
        <f t="shared" si="40"/>
        <v>6.624657534246575</v>
      </c>
      <c r="AJ1296" s="1">
        <v>0</v>
      </c>
      <c r="AK1296" s="1">
        <v>1</v>
      </c>
      <c r="AL1296" s="1">
        <v>0</v>
      </c>
      <c r="AM1296" s="1">
        <v>0</v>
      </c>
      <c r="AN1296" s="1">
        <v>0</v>
      </c>
      <c r="AO1296" s="1">
        <v>0</v>
      </c>
      <c r="AP1296" s="1">
        <v>0</v>
      </c>
      <c r="AQ1296" s="1">
        <v>0</v>
      </c>
      <c r="AR1296" s="1">
        <v>0</v>
      </c>
      <c r="AS1296" s="1">
        <v>1</v>
      </c>
      <c r="AT1296" s="1">
        <v>8</v>
      </c>
      <c r="AU1296" s="1">
        <v>11</v>
      </c>
      <c r="AV1296" s="1">
        <v>33249</v>
      </c>
    </row>
    <row r="1297" spans="1:48" s="1" customFormat="1" x14ac:dyDescent="0.25">
      <c r="A1297" s="1" t="str" cm="1">
        <f t="array" ref="A1297">_xlfn.IFS(AG1297&gt;=70,"70 and Older",AND(AG1297&gt;=60,AG1297&lt;70),"60-69",AND(AG1297&gt;=50,AG1297&lt;60),"50-59",AND(AG1297&gt;=40,AG1297&lt;50),"40-49",AND(AG1297&gt;=30,AG1297&lt;40),"30-39",AND(AG1297&gt;=20,AG1297&lt;30),"20-29")</f>
        <v>40-49</v>
      </c>
      <c r="B1297" s="1" t="str" cm="1">
        <f t="array" ref="B1297">_xlfn.IFS(AO1297=1,$AO$1,AP1297=1,$AP$1,AQ1297=1,$AQ$1,AR1297=1,$AR$1,AS1297=1,$AS$1)</f>
        <v>Graduation</v>
      </c>
      <c r="C1297" s="1" t="str" cm="1">
        <f t="array" ref="C1297">_xlfn.IFS(AJ1297=1,$AJ$1,AK1297=1,$AK$1,AL1297=1,$AL$1,AM1297=1,$AM$1,AN1297=1,$AN$1)</f>
        <v>Married</v>
      </c>
      <c r="D1297" s="1">
        <v>0</v>
      </c>
      <c r="E1297" s="1">
        <v>0</v>
      </c>
      <c r="F1297" s="1" t="str" cm="1">
        <f t="array" ref="F1297">_xlfn.IFS(AV1297&lt;43783,"1.Low Income",AND(AV1297&gt;=43783,AV1297&lt;=64856),"2.Mid Income",AV1297&gt;64856,"3.High Income")</f>
        <v>2.Mid Income</v>
      </c>
      <c r="G1297" s="1" t="str" cm="1">
        <f t="array" ref="G1297">_xlfn.IFS(AU1297&lt;=30,"&lt;1 month",AND(AU1297&gt;30,AU1297&lt;=60),"1-2months",AU1297&gt;60,"2months +")</f>
        <v>2months +</v>
      </c>
      <c r="H1297" s="1" t="str" cm="1">
        <f t="array" ref="H1297">_xlfn.IFS(AT1297&lt;5,"&lt;5times",AND(AT1297&gt;=5,AT1297&lt;=10),"05-10times",AND(AT1297&gt;=11,AT1297&lt;=15),"11-15times",AT1297&gt;=16,"16times or more")</f>
        <v>05-10times</v>
      </c>
      <c r="I1297" s="1" t="s">
        <v>99</v>
      </c>
      <c r="J1297" s="1" t="str">
        <f t="shared" si="41"/>
        <v>6-7 years</v>
      </c>
      <c r="K1297" s="2">
        <v>196</v>
      </c>
      <c r="L1297" s="2">
        <v>0</v>
      </c>
      <c r="M1297" s="2">
        <v>512</v>
      </c>
      <c r="N1297" s="2">
        <v>33</v>
      </c>
      <c r="O1297" s="2">
        <v>130</v>
      </c>
      <c r="P1297" s="2">
        <v>54</v>
      </c>
      <c r="Q1297" s="8">
        <v>1</v>
      </c>
      <c r="R1297" s="8">
        <v>0</v>
      </c>
      <c r="S1297" s="8">
        <v>0</v>
      </c>
      <c r="T1297" s="8">
        <v>0</v>
      </c>
      <c r="U1297" s="8">
        <v>0</v>
      </c>
      <c r="V1297" s="8">
        <v>1</v>
      </c>
      <c r="W1297" s="6">
        <v>1</v>
      </c>
      <c r="X1297" s="6">
        <v>3</v>
      </c>
      <c r="Y1297" s="6">
        <v>5</v>
      </c>
      <c r="Z1297" s="6">
        <v>8</v>
      </c>
      <c r="AB1297" s="1">
        <v>907</v>
      </c>
      <c r="AC1297" s="1">
        <v>854</v>
      </c>
      <c r="AD1297" s="1">
        <v>0</v>
      </c>
      <c r="AE1297" s="1">
        <v>3</v>
      </c>
      <c r="AF1297" s="1">
        <v>11</v>
      </c>
      <c r="AG1297" s="1">
        <v>49</v>
      </c>
      <c r="AH1297" s="1">
        <v>2417</v>
      </c>
      <c r="AI1297" s="11">
        <f t="shared" si="40"/>
        <v>6.6219178082191785</v>
      </c>
      <c r="AJ1297" s="1">
        <v>0</v>
      </c>
      <c r="AK1297" s="1">
        <v>1</v>
      </c>
      <c r="AL1297" s="1">
        <v>0</v>
      </c>
      <c r="AM1297" s="1">
        <v>0</v>
      </c>
      <c r="AN1297" s="1">
        <v>0</v>
      </c>
      <c r="AO1297" s="1">
        <v>0</v>
      </c>
      <c r="AP1297" s="1">
        <v>0</v>
      </c>
      <c r="AQ1297" s="1">
        <v>1</v>
      </c>
      <c r="AR1297" s="1">
        <v>0</v>
      </c>
      <c r="AS1297" s="1">
        <v>0</v>
      </c>
      <c r="AT1297" s="1">
        <v>6</v>
      </c>
      <c r="AU1297" s="1">
        <v>74</v>
      </c>
      <c r="AV1297" s="1">
        <v>54132</v>
      </c>
    </row>
    <row r="1298" spans="1:48" s="1" customFormat="1" x14ac:dyDescent="0.25">
      <c r="A1298" s="1" t="str" cm="1">
        <f t="array" ref="A1298">_xlfn.IFS(AG1298&gt;=70,"70 and Older",AND(AG1298&gt;=60,AG1298&lt;70),"60-69",AND(AG1298&gt;=50,AG1298&lt;60),"50-59",AND(AG1298&gt;=40,AG1298&lt;50),"40-49",AND(AG1298&gt;=30,AG1298&lt;40),"30-39",AND(AG1298&gt;=20,AG1298&lt;30),"20-29")</f>
        <v>40-49</v>
      </c>
      <c r="B1298" s="1" t="str" cm="1">
        <f t="array" ref="B1298">_xlfn.IFS(AO1298=1,$AO$1,AP1298=1,$AP$1,AQ1298=1,$AQ$1,AR1298=1,$AR$1,AS1298=1,$AS$1)</f>
        <v>Graduation</v>
      </c>
      <c r="C1298" s="1" t="str" cm="1">
        <f t="array" ref="C1298">_xlfn.IFS(AJ1298=1,$AJ$1,AK1298=1,$AK$1,AL1298=1,$AL$1,AM1298=1,$AM$1,AN1298=1,$AN$1)</f>
        <v>Divorced</v>
      </c>
      <c r="D1298" s="1">
        <v>0</v>
      </c>
      <c r="E1298" s="1">
        <v>1</v>
      </c>
      <c r="F1298" s="1" t="str" cm="1">
        <f t="array" ref="F1298">_xlfn.IFS(AV1298&lt;43783,"1.Low Income",AND(AV1298&gt;=43783,AV1298&lt;=64856),"2.Mid Income",AV1298&gt;64856,"3.High Income")</f>
        <v>2.Mid Income</v>
      </c>
      <c r="G1298" s="1" t="str" cm="1">
        <f t="array" ref="G1298">_xlfn.IFS(AU1298&lt;=30,"&lt;1 month",AND(AU1298&gt;30,AU1298&lt;=60),"1-2months",AU1298&gt;60,"2months +")</f>
        <v>&lt;1 month</v>
      </c>
      <c r="H1298" s="1" t="str" cm="1">
        <f t="array" ref="H1298">_xlfn.IFS(AT1298&lt;5,"&lt;5times",AND(AT1298&gt;=5,AT1298&lt;=10),"05-10times",AND(AT1298&gt;=11,AT1298&lt;=15),"11-15times",AT1298&gt;=16,"16times or more")</f>
        <v>05-10times</v>
      </c>
      <c r="I1298" s="1" t="s">
        <v>99</v>
      </c>
      <c r="J1298" s="1" t="str">
        <f t="shared" si="41"/>
        <v>6-7 years</v>
      </c>
      <c r="K1298" s="2">
        <v>264</v>
      </c>
      <c r="L1298" s="2">
        <v>47</v>
      </c>
      <c r="M1298" s="2">
        <v>188</v>
      </c>
      <c r="N1298" s="2">
        <v>54</v>
      </c>
      <c r="O1298" s="2">
        <v>47</v>
      </c>
      <c r="P1298" s="2">
        <v>11</v>
      </c>
      <c r="Q1298" s="8">
        <v>0</v>
      </c>
      <c r="R1298" s="8">
        <v>0</v>
      </c>
      <c r="S1298" s="8">
        <v>0</v>
      </c>
      <c r="T1298" s="8">
        <v>0</v>
      </c>
      <c r="U1298" s="8">
        <v>0</v>
      </c>
      <c r="V1298" s="8">
        <v>0</v>
      </c>
      <c r="W1298" s="6">
        <v>2</v>
      </c>
      <c r="X1298" s="6">
        <v>4</v>
      </c>
      <c r="Y1298" s="6">
        <v>4</v>
      </c>
      <c r="Z1298" s="6">
        <v>10</v>
      </c>
      <c r="AB1298" s="1">
        <v>1096</v>
      </c>
      <c r="AC1298" s="1">
        <v>1042</v>
      </c>
      <c r="AD1298" s="1">
        <v>0</v>
      </c>
      <c r="AE1298" s="1">
        <v>3</v>
      </c>
      <c r="AF1298" s="1">
        <v>11</v>
      </c>
      <c r="AG1298" s="1">
        <v>42</v>
      </c>
      <c r="AH1298" s="1">
        <v>2417</v>
      </c>
      <c r="AI1298" s="11">
        <f t="shared" si="40"/>
        <v>6.6219178082191785</v>
      </c>
      <c r="AJ1298" s="1">
        <v>1</v>
      </c>
      <c r="AK1298" s="1">
        <v>0</v>
      </c>
      <c r="AL1298" s="1">
        <v>0</v>
      </c>
      <c r="AM1298" s="1">
        <v>0</v>
      </c>
      <c r="AN1298" s="1">
        <v>0</v>
      </c>
      <c r="AO1298" s="1">
        <v>0</v>
      </c>
      <c r="AP1298" s="1">
        <v>0</v>
      </c>
      <c r="AQ1298" s="1">
        <v>1</v>
      </c>
      <c r="AR1298" s="1">
        <v>0</v>
      </c>
      <c r="AS1298" s="1">
        <v>0</v>
      </c>
      <c r="AT1298" s="1">
        <v>6</v>
      </c>
      <c r="AU1298" s="1">
        <v>8</v>
      </c>
      <c r="AV1298" s="1">
        <v>50729</v>
      </c>
    </row>
    <row r="1299" spans="1:48" s="1" customFormat="1" x14ac:dyDescent="0.25">
      <c r="A1299" s="1" t="str" cm="1">
        <f t="array" ref="A1299">_xlfn.IFS(AG1299&gt;=70,"70 and Older",AND(AG1299&gt;=60,AG1299&lt;70),"60-69",AND(AG1299&gt;=50,AG1299&lt;60),"50-59",AND(AG1299&gt;=40,AG1299&lt;50),"40-49",AND(AG1299&gt;=30,AG1299&lt;40),"30-39",AND(AG1299&gt;=20,AG1299&lt;30),"20-29")</f>
        <v>40-49</v>
      </c>
      <c r="B1299" s="1" t="str" cm="1">
        <f t="array" ref="B1299">_xlfn.IFS(AO1299=1,$AO$1,AP1299=1,$AP$1,AQ1299=1,$AQ$1,AR1299=1,$AR$1,AS1299=1,$AS$1)</f>
        <v>Graduation</v>
      </c>
      <c r="C1299" s="1" t="str" cm="1">
        <f t="array" ref="C1299">_xlfn.IFS(AJ1299=1,$AJ$1,AK1299=1,$AK$1,AL1299=1,$AL$1,AM1299=1,$AM$1,AN1299=1,$AN$1)</f>
        <v>Divorced</v>
      </c>
      <c r="D1299" s="1">
        <v>0</v>
      </c>
      <c r="E1299" s="1">
        <v>0</v>
      </c>
      <c r="F1299" s="1" t="str" cm="1">
        <f t="array" ref="F1299">_xlfn.IFS(AV1299&lt;43783,"1.Low Income",AND(AV1299&gt;=43783,AV1299&lt;=64856),"2.Mid Income",AV1299&gt;64856,"3.High Income")</f>
        <v>1.Low Income</v>
      </c>
      <c r="G1299" s="1" t="str" cm="1">
        <f t="array" ref="G1299">_xlfn.IFS(AU1299&lt;=30,"&lt;1 month",AND(AU1299&gt;30,AU1299&lt;=60),"1-2months",AU1299&gt;60,"2months +")</f>
        <v>2months +</v>
      </c>
      <c r="H1299" s="1" t="str" cm="1">
        <f t="array" ref="H1299">_xlfn.IFS(AT1299&lt;5,"&lt;5times",AND(AT1299&gt;=5,AT1299&lt;=10),"05-10times",AND(AT1299&gt;=11,AT1299&lt;=15),"11-15times",AT1299&gt;=16,"16times or more")</f>
        <v>05-10times</v>
      </c>
      <c r="I1299" s="1" t="s">
        <v>99</v>
      </c>
      <c r="J1299" s="1" t="str">
        <f t="shared" si="41"/>
        <v>6-7 years</v>
      </c>
      <c r="K1299" s="2">
        <v>621</v>
      </c>
      <c r="L1299" s="2">
        <v>73</v>
      </c>
      <c r="M1299" s="2">
        <v>414</v>
      </c>
      <c r="N1299" s="2">
        <v>78</v>
      </c>
      <c r="O1299" s="2">
        <v>48</v>
      </c>
      <c r="P1299" s="2">
        <v>85</v>
      </c>
      <c r="Q1299" s="8">
        <v>0</v>
      </c>
      <c r="R1299" s="8">
        <v>0</v>
      </c>
      <c r="S1299" s="8">
        <v>0</v>
      </c>
      <c r="T1299" s="8">
        <v>0</v>
      </c>
      <c r="U1299" s="8">
        <v>0</v>
      </c>
      <c r="V1299" s="8">
        <v>0</v>
      </c>
      <c r="W1299" s="6">
        <v>1</v>
      </c>
      <c r="X1299" s="6">
        <v>8</v>
      </c>
      <c r="Y1299" s="6">
        <v>4</v>
      </c>
      <c r="Z1299" s="6">
        <v>6</v>
      </c>
      <c r="AB1299" s="1">
        <v>1096</v>
      </c>
      <c r="AC1299" s="1">
        <v>1042</v>
      </c>
      <c r="AD1299" s="1">
        <v>0</v>
      </c>
      <c r="AE1299" s="1">
        <v>3</v>
      </c>
      <c r="AF1299" s="1">
        <v>11</v>
      </c>
      <c r="AG1299" s="1">
        <v>42</v>
      </c>
      <c r="AH1299" s="1">
        <v>2417</v>
      </c>
      <c r="AI1299" s="11">
        <f t="shared" si="40"/>
        <v>6.6219178082191785</v>
      </c>
      <c r="AJ1299" s="1">
        <v>1</v>
      </c>
      <c r="AK1299" s="1">
        <v>0</v>
      </c>
      <c r="AL1299" s="1">
        <v>0</v>
      </c>
      <c r="AM1299" s="1">
        <v>0</v>
      </c>
      <c r="AN1299" s="1">
        <v>0</v>
      </c>
      <c r="AO1299" s="1">
        <v>0</v>
      </c>
      <c r="AP1299" s="1">
        <v>0</v>
      </c>
      <c r="AQ1299" s="1">
        <v>1</v>
      </c>
      <c r="AR1299" s="1">
        <v>0</v>
      </c>
      <c r="AS1299" s="1">
        <v>0</v>
      </c>
      <c r="AT1299" s="1">
        <v>7</v>
      </c>
      <c r="AU1299" s="1">
        <v>92</v>
      </c>
      <c r="AV1299" s="1">
        <v>42691</v>
      </c>
    </row>
    <row r="1300" spans="1:48" s="1" customFormat="1" x14ac:dyDescent="0.25">
      <c r="A1300" s="1" t="str" cm="1">
        <f t="array" ref="A1300">_xlfn.IFS(AG1300&gt;=70,"70 and Older",AND(AG1300&gt;=60,AG1300&lt;70),"60-69",AND(AG1300&gt;=50,AG1300&lt;60),"50-59",AND(AG1300&gt;=40,AG1300&lt;50),"40-49",AND(AG1300&gt;=30,AG1300&lt;40),"30-39",AND(AG1300&gt;=20,AG1300&lt;30),"20-29")</f>
        <v>40-49</v>
      </c>
      <c r="B1300" s="1" t="str" cm="1">
        <f t="array" ref="B1300">_xlfn.IFS(AO1300=1,$AO$1,AP1300=1,$AP$1,AQ1300=1,$AQ$1,AR1300=1,$AR$1,AS1300=1,$AS$1)</f>
        <v>PhD</v>
      </c>
      <c r="C1300" s="1" t="str" cm="1">
        <f t="array" ref="C1300">_xlfn.IFS(AJ1300=1,$AJ$1,AK1300=1,$AK$1,AL1300=1,$AL$1,AM1300=1,$AM$1,AN1300=1,$AN$1)</f>
        <v>Married</v>
      </c>
      <c r="D1300" s="1">
        <v>1</v>
      </c>
      <c r="E1300" s="1">
        <v>0</v>
      </c>
      <c r="F1300" s="1" t="str" cm="1">
        <f t="array" ref="F1300">_xlfn.IFS(AV1300&lt;43783,"1.Low Income",AND(AV1300&gt;=43783,AV1300&lt;=64856),"2.Mid Income",AV1300&gt;64856,"3.High Income")</f>
        <v>1.Low Income</v>
      </c>
      <c r="G1300" s="1" t="str" cm="1">
        <f t="array" ref="G1300">_xlfn.IFS(AU1300&lt;=30,"&lt;1 month",AND(AU1300&gt;30,AU1300&lt;=60),"1-2months",AU1300&gt;60,"2months +")</f>
        <v>1-2months</v>
      </c>
      <c r="H1300" s="1" t="str" cm="1">
        <f t="array" ref="H1300">_xlfn.IFS(AT1300&lt;5,"&lt;5times",AND(AT1300&gt;=5,AT1300&lt;=10),"05-10times",AND(AT1300&gt;=11,AT1300&lt;=15),"11-15times",AT1300&gt;=16,"16times or more")</f>
        <v>05-10times</v>
      </c>
      <c r="I1300" s="1" t="s">
        <v>99</v>
      </c>
      <c r="J1300" s="1" t="str">
        <f t="shared" si="41"/>
        <v>6-7 years</v>
      </c>
      <c r="K1300" s="2">
        <v>29</v>
      </c>
      <c r="L1300" s="2">
        <v>1</v>
      </c>
      <c r="M1300" s="2">
        <v>17</v>
      </c>
      <c r="N1300" s="2">
        <v>0</v>
      </c>
      <c r="O1300" s="2">
        <v>3</v>
      </c>
      <c r="P1300" s="2">
        <v>13</v>
      </c>
      <c r="Q1300" s="8">
        <v>0</v>
      </c>
      <c r="R1300" s="8">
        <v>0</v>
      </c>
      <c r="S1300" s="8">
        <v>0</v>
      </c>
      <c r="T1300" s="8">
        <v>0</v>
      </c>
      <c r="U1300" s="8">
        <v>0</v>
      </c>
      <c r="V1300" s="8">
        <v>1</v>
      </c>
      <c r="W1300" s="6">
        <v>1</v>
      </c>
      <c r="X1300" s="6">
        <v>2</v>
      </c>
      <c r="Y1300" s="6">
        <v>1</v>
      </c>
      <c r="Z1300" s="6">
        <v>2</v>
      </c>
      <c r="AB1300" s="1">
        <v>147</v>
      </c>
      <c r="AC1300" s="1">
        <v>145</v>
      </c>
      <c r="AD1300" s="1">
        <v>0</v>
      </c>
      <c r="AE1300" s="1">
        <v>3</v>
      </c>
      <c r="AF1300" s="1">
        <v>11</v>
      </c>
      <c r="AG1300" s="1">
        <v>45</v>
      </c>
      <c r="AH1300" s="1">
        <v>2417</v>
      </c>
      <c r="AI1300" s="11">
        <f t="shared" si="40"/>
        <v>6.6219178082191785</v>
      </c>
      <c r="AJ1300" s="1">
        <v>0</v>
      </c>
      <c r="AK1300" s="1">
        <v>1</v>
      </c>
      <c r="AL1300" s="1">
        <v>0</v>
      </c>
      <c r="AM1300" s="1">
        <v>0</v>
      </c>
      <c r="AN1300" s="1">
        <v>0</v>
      </c>
      <c r="AO1300" s="1">
        <v>0</v>
      </c>
      <c r="AP1300" s="1">
        <v>0</v>
      </c>
      <c r="AQ1300" s="1">
        <v>0</v>
      </c>
      <c r="AR1300" s="1">
        <v>0</v>
      </c>
      <c r="AS1300" s="1">
        <v>1</v>
      </c>
      <c r="AT1300" s="1">
        <v>8</v>
      </c>
      <c r="AU1300" s="1">
        <v>47</v>
      </c>
      <c r="AV1300" s="1">
        <v>27469</v>
      </c>
    </row>
    <row r="1301" spans="1:48" s="1" customFormat="1" x14ac:dyDescent="0.25">
      <c r="A1301" s="1" t="str" cm="1">
        <f t="array" ref="A1301">_xlfn.IFS(AG1301&gt;=70,"70 and Older",AND(AG1301&gt;=60,AG1301&lt;70),"60-69",AND(AG1301&gt;=50,AG1301&lt;60),"50-59",AND(AG1301&gt;=40,AG1301&lt;50),"40-49",AND(AG1301&gt;=30,AG1301&lt;40),"30-39",AND(AG1301&gt;=20,AG1301&lt;30),"20-29")</f>
        <v>60-69</v>
      </c>
      <c r="B1301" s="1" t="str" cm="1">
        <f t="array" ref="B1301">_xlfn.IFS(AO1301=1,$AO$1,AP1301=1,$AP$1,AQ1301=1,$AQ$1,AR1301=1,$AR$1,AS1301=1,$AS$1)</f>
        <v>Graduation</v>
      </c>
      <c r="C1301" s="1" t="str" cm="1">
        <f t="array" ref="C1301">_xlfn.IFS(AJ1301=1,$AJ$1,AK1301=1,$AK$1,AL1301=1,$AL$1,AM1301=1,$AM$1,AN1301=1,$AN$1)</f>
        <v>Married</v>
      </c>
      <c r="D1301" s="1">
        <v>0</v>
      </c>
      <c r="E1301" s="1">
        <v>0</v>
      </c>
      <c r="F1301" s="1" t="str" cm="1">
        <f t="array" ref="F1301">_xlfn.IFS(AV1301&lt;43783,"1.Low Income",AND(AV1301&gt;=43783,AV1301&lt;=64856),"2.Mid Income",AV1301&gt;64856,"3.High Income")</f>
        <v>1.Low Income</v>
      </c>
      <c r="G1301" s="1" t="str" cm="1">
        <f t="array" ref="G1301">_xlfn.IFS(AU1301&lt;=30,"&lt;1 month",AND(AU1301&gt;30,AU1301&lt;=60),"1-2months",AU1301&gt;60,"2months +")</f>
        <v>1-2months</v>
      </c>
      <c r="H1301" s="1" t="str" cm="1">
        <f t="array" ref="H1301">_xlfn.IFS(AT1301&lt;5,"&lt;5times",AND(AT1301&gt;=5,AT1301&lt;=10),"05-10times",AND(AT1301&gt;=11,AT1301&lt;=15),"11-15times",AT1301&gt;=16,"16times or more")</f>
        <v>05-10times</v>
      </c>
      <c r="I1301" s="1" t="s">
        <v>99</v>
      </c>
      <c r="J1301" s="1" t="str">
        <f t="shared" si="41"/>
        <v>6-7 years</v>
      </c>
      <c r="K1301" s="2">
        <v>620</v>
      </c>
      <c r="L1301" s="2">
        <v>54</v>
      </c>
      <c r="M1301" s="2">
        <v>239</v>
      </c>
      <c r="N1301" s="2">
        <v>99</v>
      </c>
      <c r="O1301" s="2">
        <v>98</v>
      </c>
      <c r="P1301" s="2">
        <v>119</v>
      </c>
      <c r="Q1301" s="8">
        <v>0</v>
      </c>
      <c r="R1301" s="8">
        <v>1</v>
      </c>
      <c r="S1301" s="8">
        <v>0</v>
      </c>
      <c r="T1301" s="8">
        <v>1</v>
      </c>
      <c r="U1301" s="8">
        <v>0</v>
      </c>
      <c r="V1301" s="8">
        <v>1</v>
      </c>
      <c r="W1301" s="6">
        <v>2</v>
      </c>
      <c r="X1301" s="6">
        <v>9</v>
      </c>
      <c r="Y1301" s="6">
        <v>7</v>
      </c>
      <c r="Z1301" s="6">
        <v>10</v>
      </c>
      <c r="AB1301" s="1">
        <v>304</v>
      </c>
      <c r="AC1301" s="1">
        <v>298</v>
      </c>
      <c r="AD1301" s="1">
        <v>0</v>
      </c>
      <c r="AE1301" s="1">
        <v>3</v>
      </c>
      <c r="AF1301" s="1">
        <v>11</v>
      </c>
      <c r="AG1301" s="1">
        <v>62</v>
      </c>
      <c r="AH1301" s="1">
        <v>2416</v>
      </c>
      <c r="AI1301" s="11">
        <f t="shared" si="40"/>
        <v>6.6191780821917812</v>
      </c>
      <c r="AJ1301" s="1">
        <v>0</v>
      </c>
      <c r="AK1301" s="1">
        <v>1</v>
      </c>
      <c r="AL1301" s="1">
        <v>0</v>
      </c>
      <c r="AM1301" s="1">
        <v>0</v>
      </c>
      <c r="AN1301" s="1">
        <v>0</v>
      </c>
      <c r="AO1301" s="1">
        <v>0</v>
      </c>
      <c r="AP1301" s="1">
        <v>0</v>
      </c>
      <c r="AQ1301" s="1">
        <v>1</v>
      </c>
      <c r="AR1301" s="1">
        <v>0</v>
      </c>
      <c r="AS1301" s="1">
        <v>0</v>
      </c>
      <c r="AT1301" s="1">
        <v>8</v>
      </c>
      <c r="AU1301" s="1">
        <v>41</v>
      </c>
      <c r="AV1301" s="1">
        <v>34596</v>
      </c>
    </row>
    <row r="1302" spans="1:48" s="1" customFormat="1" x14ac:dyDescent="0.25">
      <c r="A1302" s="1" t="str" cm="1">
        <f t="array" ref="A1302">_xlfn.IFS(AG1302&gt;=70,"70 and Older",AND(AG1302&gt;=60,AG1302&lt;70),"60-69",AND(AG1302&gt;=50,AG1302&lt;60),"50-59",AND(AG1302&gt;=40,AG1302&lt;50),"40-49",AND(AG1302&gt;=30,AG1302&lt;40),"30-39",AND(AG1302&gt;=20,AG1302&lt;30),"20-29")</f>
        <v>30-39</v>
      </c>
      <c r="B1302" s="1" t="str" cm="1">
        <f t="array" ref="B1302">_xlfn.IFS(AO1302=1,$AO$1,AP1302=1,$AP$1,AQ1302=1,$AQ$1,AR1302=1,$AR$1,AS1302=1,$AS$1)</f>
        <v>Graduation</v>
      </c>
      <c r="C1302" s="1" t="str" cm="1">
        <f t="array" ref="C1302">_xlfn.IFS(AJ1302=1,$AJ$1,AK1302=1,$AK$1,AL1302=1,$AL$1,AM1302=1,$AM$1,AN1302=1,$AN$1)</f>
        <v>Single</v>
      </c>
      <c r="D1302" s="1">
        <v>1</v>
      </c>
      <c r="E1302" s="1">
        <v>0</v>
      </c>
      <c r="F1302" s="1" t="str" cm="1">
        <f t="array" ref="F1302">_xlfn.IFS(AV1302&lt;43783,"1.Low Income",AND(AV1302&gt;=43783,AV1302&lt;=64856),"2.Mid Income",AV1302&gt;64856,"3.High Income")</f>
        <v>1.Low Income</v>
      </c>
      <c r="G1302" s="1" t="str" cm="1">
        <f t="array" ref="G1302">_xlfn.IFS(AU1302&lt;=30,"&lt;1 month",AND(AU1302&gt;30,AU1302&lt;=60),"1-2months",AU1302&gt;60,"2months +")</f>
        <v>2months +</v>
      </c>
      <c r="H1302" s="1" t="str" cm="1">
        <f t="array" ref="H1302">_xlfn.IFS(AT1302&lt;5,"&lt;5times",AND(AT1302&gt;=5,AT1302&lt;=10),"05-10times",AND(AT1302&gt;=11,AT1302&lt;=15),"11-15times",AT1302&gt;=16,"16times or more")</f>
        <v>05-10times</v>
      </c>
      <c r="I1302" s="1" t="s">
        <v>99</v>
      </c>
      <c r="J1302" s="1" t="str">
        <f t="shared" si="41"/>
        <v>6-7 years</v>
      </c>
      <c r="K1302" s="2">
        <v>33</v>
      </c>
      <c r="L1302" s="2">
        <v>4</v>
      </c>
      <c r="M1302" s="2">
        <v>24</v>
      </c>
      <c r="N1302" s="2">
        <v>4</v>
      </c>
      <c r="O1302" s="2">
        <v>2</v>
      </c>
      <c r="P1302" s="2">
        <v>5</v>
      </c>
      <c r="Q1302" s="8">
        <v>0</v>
      </c>
      <c r="R1302" s="8">
        <v>0</v>
      </c>
      <c r="S1302" s="8">
        <v>0</v>
      </c>
      <c r="T1302" s="8">
        <v>0</v>
      </c>
      <c r="U1302" s="8">
        <v>0</v>
      </c>
      <c r="V1302" s="8">
        <v>0</v>
      </c>
      <c r="W1302" s="6">
        <v>2</v>
      </c>
      <c r="X1302" s="6">
        <v>3</v>
      </c>
      <c r="Y1302" s="6">
        <v>0</v>
      </c>
      <c r="Z1302" s="6">
        <v>4</v>
      </c>
      <c r="AB1302" s="1">
        <v>292</v>
      </c>
      <c r="AC1302" s="1">
        <v>245</v>
      </c>
      <c r="AD1302" s="1">
        <v>1</v>
      </c>
      <c r="AE1302" s="1">
        <v>3</v>
      </c>
      <c r="AF1302" s="1">
        <v>11</v>
      </c>
      <c r="AG1302" s="1">
        <v>36</v>
      </c>
      <c r="AH1302" s="1">
        <v>2416</v>
      </c>
      <c r="AI1302" s="11">
        <f t="shared" si="40"/>
        <v>6.6191780821917812</v>
      </c>
      <c r="AJ1302" s="1">
        <v>0</v>
      </c>
      <c r="AK1302" s="1">
        <v>0</v>
      </c>
      <c r="AL1302" s="1">
        <v>1</v>
      </c>
      <c r="AM1302" s="1">
        <v>0</v>
      </c>
      <c r="AN1302" s="1">
        <v>0</v>
      </c>
      <c r="AO1302" s="1">
        <v>0</v>
      </c>
      <c r="AP1302" s="1">
        <v>0</v>
      </c>
      <c r="AQ1302" s="1">
        <v>1</v>
      </c>
      <c r="AR1302" s="1">
        <v>0</v>
      </c>
      <c r="AS1302" s="1">
        <v>0</v>
      </c>
      <c r="AT1302" s="1">
        <v>8</v>
      </c>
      <c r="AU1302" s="1">
        <v>69</v>
      </c>
      <c r="AV1302" s="1">
        <v>32583</v>
      </c>
    </row>
    <row r="1303" spans="1:48" s="1" customFormat="1" x14ac:dyDescent="0.25">
      <c r="A1303" s="1" t="str" cm="1">
        <f t="array" ref="A1303">_xlfn.IFS(AG1303&gt;=70,"70 and Older",AND(AG1303&gt;=60,AG1303&lt;70),"60-69",AND(AG1303&gt;=50,AG1303&lt;60),"50-59",AND(AG1303&gt;=40,AG1303&lt;50),"40-49",AND(AG1303&gt;=30,AG1303&lt;40),"30-39",AND(AG1303&gt;=20,AG1303&lt;30),"20-29")</f>
        <v>50-59</v>
      </c>
      <c r="B1303" s="1" t="str" cm="1">
        <f t="array" ref="B1303">_xlfn.IFS(AO1303=1,$AO$1,AP1303=1,$AP$1,AQ1303=1,$AQ$1,AR1303=1,$AR$1,AS1303=1,$AS$1)</f>
        <v>Master</v>
      </c>
      <c r="C1303" s="1" t="str" cm="1">
        <f t="array" ref="C1303">_xlfn.IFS(AJ1303=1,$AJ$1,AK1303=1,$AK$1,AL1303=1,$AL$1,AM1303=1,$AM$1,AN1303=1,$AN$1)</f>
        <v>Together</v>
      </c>
      <c r="D1303" s="1">
        <v>0</v>
      </c>
      <c r="E1303" s="1">
        <v>1</v>
      </c>
      <c r="F1303" s="1" t="str" cm="1">
        <f t="array" ref="F1303">_xlfn.IFS(AV1303&lt;43783,"1.Low Income",AND(AV1303&gt;=43783,AV1303&lt;=64856),"2.Mid Income",AV1303&gt;64856,"3.High Income")</f>
        <v>1.Low Income</v>
      </c>
      <c r="G1303" s="1" t="str" cm="1">
        <f t="array" ref="G1303">_xlfn.IFS(AU1303&lt;=30,"&lt;1 month",AND(AU1303&gt;30,AU1303&lt;=60),"1-2months",AU1303&gt;60,"2months +")</f>
        <v>&lt;1 month</v>
      </c>
      <c r="H1303" s="1" t="str" cm="1">
        <f t="array" ref="H1303">_xlfn.IFS(AT1303&lt;5,"&lt;5times",AND(AT1303&gt;=5,AT1303&lt;=10),"05-10times",AND(AT1303&gt;=11,AT1303&lt;=15),"11-15times",AT1303&gt;=16,"16times or more")</f>
        <v>05-10times</v>
      </c>
      <c r="I1303" s="1" t="s">
        <v>99</v>
      </c>
      <c r="J1303" s="1" t="str">
        <f t="shared" si="41"/>
        <v>6-7 years</v>
      </c>
      <c r="K1303" s="2">
        <v>110</v>
      </c>
      <c r="L1303" s="2">
        <v>0</v>
      </c>
      <c r="M1303" s="2">
        <v>5</v>
      </c>
      <c r="N1303" s="2">
        <v>2</v>
      </c>
      <c r="O1303" s="2">
        <v>0</v>
      </c>
      <c r="P1303" s="2">
        <v>3</v>
      </c>
      <c r="Q1303" s="8">
        <v>0</v>
      </c>
      <c r="R1303" s="8">
        <v>0</v>
      </c>
      <c r="S1303" s="8">
        <v>0</v>
      </c>
      <c r="T1303" s="8">
        <v>1</v>
      </c>
      <c r="U1303" s="8">
        <v>0</v>
      </c>
      <c r="V1303" s="8">
        <v>0</v>
      </c>
      <c r="W1303" s="6">
        <v>2</v>
      </c>
      <c r="X1303" s="6">
        <v>2</v>
      </c>
      <c r="Y1303" s="6">
        <v>1</v>
      </c>
      <c r="Z1303" s="6">
        <v>4</v>
      </c>
      <c r="AB1303" s="1">
        <v>385</v>
      </c>
      <c r="AC1303" s="1">
        <v>278</v>
      </c>
      <c r="AD1303" s="1">
        <v>1</v>
      </c>
      <c r="AE1303" s="1">
        <v>3</v>
      </c>
      <c r="AF1303" s="1">
        <v>11</v>
      </c>
      <c r="AG1303" s="1">
        <v>52</v>
      </c>
      <c r="AH1303" s="1">
        <v>2415</v>
      </c>
      <c r="AI1303" s="11">
        <f t="shared" si="40"/>
        <v>6.6164383561643838</v>
      </c>
      <c r="AJ1303" s="1">
        <v>0</v>
      </c>
      <c r="AK1303" s="1">
        <v>0</v>
      </c>
      <c r="AL1303" s="1">
        <v>0</v>
      </c>
      <c r="AM1303" s="1">
        <v>1</v>
      </c>
      <c r="AN1303" s="1">
        <v>0</v>
      </c>
      <c r="AO1303" s="1">
        <v>0</v>
      </c>
      <c r="AP1303" s="1">
        <v>0</v>
      </c>
      <c r="AQ1303" s="1">
        <v>0</v>
      </c>
      <c r="AR1303" s="1">
        <v>1</v>
      </c>
      <c r="AS1303" s="1">
        <v>0</v>
      </c>
      <c r="AT1303" s="1">
        <v>7</v>
      </c>
      <c r="AU1303" s="1">
        <v>13</v>
      </c>
      <c r="AV1303" s="1">
        <v>41473</v>
      </c>
    </row>
    <row r="1304" spans="1:48" s="1" customFormat="1" x14ac:dyDescent="0.25">
      <c r="A1304" s="1" t="str" cm="1">
        <f t="array" ref="A1304">_xlfn.IFS(AG1304&gt;=70,"70 and Older",AND(AG1304&gt;=60,AG1304&lt;70),"60-69",AND(AG1304&gt;=50,AG1304&lt;60),"50-59",AND(AG1304&gt;=40,AG1304&lt;50),"40-49",AND(AG1304&gt;=30,AG1304&lt;40),"30-39",AND(AG1304&gt;=20,AG1304&lt;30),"20-29")</f>
        <v>30-39</v>
      </c>
      <c r="B1304" s="1" t="str" cm="1">
        <f t="array" ref="B1304">_xlfn.IFS(AO1304=1,$AO$1,AP1304=1,$AP$1,AQ1304=1,$AQ$1,AR1304=1,$AR$1,AS1304=1,$AS$1)</f>
        <v>PhD</v>
      </c>
      <c r="C1304" s="1" t="str" cm="1">
        <f t="array" ref="C1304">_xlfn.IFS(AJ1304=1,$AJ$1,AK1304=1,$AK$1,AL1304=1,$AL$1,AM1304=1,$AM$1,AN1304=1,$AN$1)</f>
        <v>Married</v>
      </c>
      <c r="D1304" s="1">
        <v>1</v>
      </c>
      <c r="E1304" s="1">
        <v>1</v>
      </c>
      <c r="F1304" s="1" t="str" cm="1">
        <f t="array" ref="F1304">_xlfn.IFS(AV1304&lt;43783,"1.Low Income",AND(AV1304&gt;=43783,AV1304&lt;=64856),"2.Mid Income",AV1304&gt;64856,"3.High Income")</f>
        <v>1.Low Income</v>
      </c>
      <c r="G1304" s="1" t="str" cm="1">
        <f t="array" ref="G1304">_xlfn.IFS(AU1304&lt;=30,"&lt;1 month",AND(AU1304&gt;30,AU1304&lt;=60),"1-2months",AU1304&gt;60,"2months +")</f>
        <v>2months +</v>
      </c>
      <c r="H1304" s="1" t="str" cm="1">
        <f t="array" ref="H1304">_xlfn.IFS(AT1304&lt;5,"&lt;5times",AND(AT1304&gt;=5,AT1304&lt;=10),"05-10times",AND(AT1304&gt;=11,AT1304&lt;=15),"11-15times",AT1304&gt;=16,"16times or more")</f>
        <v>05-10times</v>
      </c>
      <c r="I1304" s="1" t="s">
        <v>99</v>
      </c>
      <c r="J1304" s="1" t="str">
        <f t="shared" si="41"/>
        <v>6-7 years</v>
      </c>
      <c r="K1304" s="2">
        <v>44</v>
      </c>
      <c r="L1304" s="2">
        <v>5</v>
      </c>
      <c r="M1304" s="2">
        <v>19</v>
      </c>
      <c r="N1304" s="2">
        <v>0</v>
      </c>
      <c r="O1304" s="2">
        <v>4</v>
      </c>
      <c r="P1304" s="2">
        <v>19</v>
      </c>
      <c r="Q1304" s="8">
        <v>0</v>
      </c>
      <c r="R1304" s="8">
        <v>0</v>
      </c>
      <c r="S1304" s="8">
        <v>0</v>
      </c>
      <c r="T1304" s="8">
        <v>0</v>
      </c>
      <c r="U1304" s="8">
        <v>0</v>
      </c>
      <c r="V1304" s="8">
        <v>0</v>
      </c>
      <c r="W1304" s="6">
        <v>3</v>
      </c>
      <c r="X1304" s="6">
        <v>2</v>
      </c>
      <c r="Y1304" s="6">
        <v>0</v>
      </c>
      <c r="Z1304" s="6">
        <v>4</v>
      </c>
      <c r="AB1304" s="1">
        <v>39</v>
      </c>
      <c r="AC1304" s="1">
        <v>15</v>
      </c>
      <c r="AD1304" s="1">
        <v>1</v>
      </c>
      <c r="AE1304" s="1">
        <v>3</v>
      </c>
      <c r="AF1304" s="1">
        <v>11</v>
      </c>
      <c r="AG1304" s="1">
        <v>37</v>
      </c>
      <c r="AH1304" s="1">
        <v>2415</v>
      </c>
      <c r="AI1304" s="11">
        <f t="shared" si="40"/>
        <v>6.6164383561643838</v>
      </c>
      <c r="AJ1304" s="1">
        <v>0</v>
      </c>
      <c r="AK1304" s="1">
        <v>1</v>
      </c>
      <c r="AL1304" s="1">
        <v>0</v>
      </c>
      <c r="AM1304" s="1">
        <v>0</v>
      </c>
      <c r="AN1304" s="1">
        <v>0</v>
      </c>
      <c r="AO1304" s="1">
        <v>0</v>
      </c>
      <c r="AP1304" s="1">
        <v>0</v>
      </c>
      <c r="AQ1304" s="1">
        <v>0</v>
      </c>
      <c r="AR1304" s="1">
        <v>0</v>
      </c>
      <c r="AS1304" s="1">
        <v>1</v>
      </c>
      <c r="AT1304" s="1">
        <v>7</v>
      </c>
      <c r="AU1304" s="1">
        <v>90</v>
      </c>
      <c r="AV1304" s="1">
        <v>40737</v>
      </c>
    </row>
    <row r="1305" spans="1:48" s="1" customFormat="1" x14ac:dyDescent="0.25">
      <c r="A1305" s="1" t="str" cm="1">
        <f t="array" ref="A1305">_xlfn.IFS(AG1305&gt;=70,"70 and Older",AND(AG1305&gt;=60,AG1305&lt;70),"60-69",AND(AG1305&gt;=50,AG1305&lt;60),"50-59",AND(AG1305&gt;=40,AG1305&lt;50),"40-49",AND(AG1305&gt;=30,AG1305&lt;40),"30-39",AND(AG1305&gt;=20,AG1305&lt;30),"20-29")</f>
        <v>30-39</v>
      </c>
      <c r="B1305" s="1" t="str" cm="1">
        <f t="array" ref="B1305">_xlfn.IFS(AO1305=1,$AO$1,AP1305=1,$AP$1,AQ1305=1,$AQ$1,AR1305=1,$AR$1,AS1305=1,$AS$1)</f>
        <v>Graduation</v>
      </c>
      <c r="C1305" s="1" t="str" cm="1">
        <f t="array" ref="C1305">_xlfn.IFS(AJ1305=1,$AJ$1,AK1305=1,$AK$1,AL1305=1,$AL$1,AM1305=1,$AM$1,AN1305=1,$AN$1)</f>
        <v>Married</v>
      </c>
      <c r="D1305" s="1">
        <v>1</v>
      </c>
      <c r="E1305" s="1">
        <v>0</v>
      </c>
      <c r="F1305" s="1" t="str" cm="1">
        <f t="array" ref="F1305">_xlfn.IFS(AV1305&lt;43783,"1.Low Income",AND(AV1305&gt;=43783,AV1305&lt;=64856),"2.Mid Income",AV1305&gt;64856,"3.High Income")</f>
        <v>1.Low Income</v>
      </c>
      <c r="G1305" s="1" t="str" cm="1">
        <f t="array" ref="G1305">_xlfn.IFS(AU1305&lt;=30,"&lt;1 month",AND(AU1305&gt;30,AU1305&lt;=60),"1-2months",AU1305&gt;60,"2months +")</f>
        <v>1-2months</v>
      </c>
      <c r="H1305" s="1" t="str" cm="1">
        <f t="array" ref="H1305">_xlfn.IFS(AT1305&lt;5,"&lt;5times",AND(AT1305&gt;=5,AT1305&lt;=10),"05-10times",AND(AT1305&gt;=11,AT1305&lt;=15),"11-15times",AT1305&gt;=16,"16times or more")</f>
        <v>05-10times</v>
      </c>
      <c r="I1305" s="1" t="s">
        <v>99</v>
      </c>
      <c r="J1305" s="1" t="str">
        <f t="shared" si="41"/>
        <v>6-7 years</v>
      </c>
      <c r="K1305" s="2">
        <v>2</v>
      </c>
      <c r="L1305" s="2">
        <v>4</v>
      </c>
      <c r="M1305" s="2">
        <v>9</v>
      </c>
      <c r="N1305" s="2">
        <v>10</v>
      </c>
      <c r="O1305" s="2">
        <v>5</v>
      </c>
      <c r="P1305" s="2">
        <v>16</v>
      </c>
      <c r="Q1305" s="8">
        <v>0</v>
      </c>
      <c r="R1305" s="8">
        <v>0</v>
      </c>
      <c r="S1305" s="8">
        <v>0</v>
      </c>
      <c r="T1305" s="8">
        <v>0</v>
      </c>
      <c r="U1305" s="8">
        <v>0</v>
      </c>
      <c r="V1305" s="8">
        <v>0</v>
      </c>
      <c r="W1305" s="6">
        <v>2</v>
      </c>
      <c r="X1305" s="6">
        <v>1</v>
      </c>
      <c r="Y1305" s="6">
        <v>0</v>
      </c>
      <c r="Z1305" s="6">
        <v>3</v>
      </c>
      <c r="AB1305" s="1">
        <v>40</v>
      </c>
      <c r="AC1305" s="1">
        <v>8</v>
      </c>
      <c r="AD1305" s="1">
        <v>0</v>
      </c>
      <c r="AE1305" s="1">
        <v>3</v>
      </c>
      <c r="AF1305" s="1">
        <v>11</v>
      </c>
      <c r="AG1305" s="1">
        <v>39</v>
      </c>
      <c r="AH1305" s="1">
        <v>2415</v>
      </c>
      <c r="AI1305" s="11">
        <f t="shared" si="40"/>
        <v>6.6164383561643838</v>
      </c>
      <c r="AJ1305" s="1">
        <v>0</v>
      </c>
      <c r="AK1305" s="1">
        <v>1</v>
      </c>
      <c r="AL1305" s="1">
        <v>0</v>
      </c>
      <c r="AM1305" s="1">
        <v>0</v>
      </c>
      <c r="AN1305" s="1">
        <v>0</v>
      </c>
      <c r="AO1305" s="1">
        <v>0</v>
      </c>
      <c r="AP1305" s="1">
        <v>0</v>
      </c>
      <c r="AQ1305" s="1">
        <v>1</v>
      </c>
      <c r="AR1305" s="1">
        <v>0</v>
      </c>
      <c r="AS1305" s="1">
        <v>0</v>
      </c>
      <c r="AT1305" s="1">
        <v>8</v>
      </c>
      <c r="AU1305" s="1">
        <v>48</v>
      </c>
      <c r="AV1305" s="1">
        <v>30843</v>
      </c>
    </row>
    <row r="1306" spans="1:48" s="1" customFormat="1" x14ac:dyDescent="0.25">
      <c r="A1306" s="1" t="str" cm="1">
        <f t="array" ref="A1306">_xlfn.IFS(AG1306&gt;=70,"70 and Older",AND(AG1306&gt;=60,AG1306&lt;70),"60-69",AND(AG1306&gt;=50,AG1306&lt;60),"50-59",AND(AG1306&gt;=40,AG1306&lt;50),"40-49",AND(AG1306&gt;=30,AG1306&lt;40),"30-39",AND(AG1306&gt;=20,AG1306&lt;30),"20-29")</f>
        <v>70 and Older</v>
      </c>
      <c r="B1306" s="1" t="str" cm="1">
        <f t="array" ref="B1306">_xlfn.IFS(AO1306=1,$AO$1,AP1306=1,$AP$1,AQ1306=1,$AQ$1,AR1306=1,$AR$1,AS1306=1,$AS$1)</f>
        <v>PhD</v>
      </c>
      <c r="C1306" s="1" t="str" cm="1">
        <f t="array" ref="C1306">_xlfn.IFS(AJ1306=1,$AJ$1,AK1306=1,$AK$1,AL1306=1,$AL$1,AM1306=1,$AM$1,AN1306=1,$AN$1)</f>
        <v>Divorced</v>
      </c>
      <c r="D1306" s="1">
        <v>1</v>
      </c>
      <c r="E1306" s="1">
        <v>0</v>
      </c>
      <c r="F1306" s="1" t="str" cm="1">
        <f t="array" ref="F1306">_xlfn.IFS(AV1306&lt;43783,"1.Low Income",AND(AV1306&gt;=43783,AV1306&lt;=64856),"2.Mid Income",AV1306&gt;64856,"3.High Income")</f>
        <v>1.Low Income</v>
      </c>
      <c r="G1306" s="1" t="str" cm="1">
        <f t="array" ref="G1306">_xlfn.IFS(AU1306&lt;=30,"&lt;1 month",AND(AU1306&gt;30,AU1306&lt;=60),"1-2months",AU1306&gt;60,"2months +")</f>
        <v>2months +</v>
      </c>
      <c r="H1306" s="1" t="str" cm="1">
        <f t="array" ref="H1306">_xlfn.IFS(AT1306&lt;5,"&lt;5times",AND(AT1306&gt;=5,AT1306&lt;=10),"05-10times",AND(AT1306&gt;=11,AT1306&lt;=15),"11-15times",AT1306&gt;=16,"16times or more")</f>
        <v>05-10times</v>
      </c>
      <c r="I1306" s="1" t="s">
        <v>99</v>
      </c>
      <c r="J1306" s="1" t="str">
        <f t="shared" si="41"/>
        <v>6-7 years</v>
      </c>
      <c r="K1306" s="2">
        <v>131</v>
      </c>
      <c r="L1306" s="2">
        <v>0</v>
      </c>
      <c r="M1306" s="2">
        <v>16</v>
      </c>
      <c r="N1306" s="2">
        <v>2</v>
      </c>
      <c r="O1306" s="2">
        <v>1</v>
      </c>
      <c r="P1306" s="2">
        <v>39</v>
      </c>
      <c r="Q1306" s="8">
        <v>0</v>
      </c>
      <c r="R1306" s="8">
        <v>0</v>
      </c>
      <c r="S1306" s="8">
        <v>0</v>
      </c>
      <c r="T1306" s="8">
        <v>0</v>
      </c>
      <c r="U1306" s="8">
        <v>0</v>
      </c>
      <c r="V1306" s="8">
        <v>0</v>
      </c>
      <c r="W1306" s="6">
        <v>4</v>
      </c>
      <c r="X1306" s="6">
        <v>3</v>
      </c>
      <c r="Y1306" s="6">
        <v>1</v>
      </c>
      <c r="Z1306" s="6">
        <v>4</v>
      </c>
      <c r="AB1306" s="1">
        <v>254</v>
      </c>
      <c r="AC1306" s="1">
        <v>224</v>
      </c>
      <c r="AD1306" s="1">
        <v>0</v>
      </c>
      <c r="AE1306" s="1">
        <v>3</v>
      </c>
      <c r="AF1306" s="1">
        <v>11</v>
      </c>
      <c r="AG1306" s="1">
        <v>72</v>
      </c>
      <c r="AH1306" s="1">
        <v>2415</v>
      </c>
      <c r="AI1306" s="11">
        <f t="shared" si="40"/>
        <v>6.6164383561643838</v>
      </c>
      <c r="AJ1306" s="1">
        <v>1</v>
      </c>
      <c r="AK1306" s="1">
        <v>0</v>
      </c>
      <c r="AL1306" s="1">
        <v>0</v>
      </c>
      <c r="AM1306" s="1">
        <v>0</v>
      </c>
      <c r="AN1306" s="1">
        <v>0</v>
      </c>
      <c r="AO1306" s="1">
        <v>0</v>
      </c>
      <c r="AP1306" s="1">
        <v>0</v>
      </c>
      <c r="AQ1306" s="1">
        <v>0</v>
      </c>
      <c r="AR1306" s="1">
        <v>0</v>
      </c>
      <c r="AS1306" s="1">
        <v>1</v>
      </c>
      <c r="AT1306" s="1">
        <v>8</v>
      </c>
      <c r="AU1306" s="1">
        <v>65</v>
      </c>
      <c r="AV1306" s="1">
        <v>28427</v>
      </c>
    </row>
    <row r="1307" spans="1:48" s="1" customFormat="1" x14ac:dyDescent="0.25">
      <c r="A1307" s="1" t="str" cm="1">
        <f t="array" ref="A1307">_xlfn.IFS(AG1307&gt;=70,"70 and Older",AND(AG1307&gt;=60,AG1307&lt;70),"60-69",AND(AG1307&gt;=50,AG1307&lt;60),"50-59",AND(AG1307&gt;=40,AG1307&lt;50),"40-49",AND(AG1307&gt;=30,AG1307&lt;40),"30-39",AND(AG1307&gt;=20,AG1307&lt;30),"20-29")</f>
        <v>60-69</v>
      </c>
      <c r="B1307" s="1" t="str" cm="1">
        <f t="array" ref="B1307">_xlfn.IFS(AO1307=1,$AO$1,AP1307=1,$AP$1,AQ1307=1,$AQ$1,AR1307=1,$AR$1,AS1307=1,$AS$1)</f>
        <v>Graduation</v>
      </c>
      <c r="C1307" s="1" t="str" cm="1">
        <f t="array" ref="C1307">_xlfn.IFS(AJ1307=1,$AJ$1,AK1307=1,$AK$1,AL1307=1,$AL$1,AM1307=1,$AM$1,AN1307=1,$AN$1)</f>
        <v>Widow</v>
      </c>
      <c r="D1307" s="1">
        <v>1</v>
      </c>
      <c r="E1307" s="1">
        <v>0</v>
      </c>
      <c r="F1307" s="1" t="str" cm="1">
        <f t="array" ref="F1307">_xlfn.IFS(AV1307&lt;43783,"1.Low Income",AND(AV1307&gt;=43783,AV1307&lt;=64856),"2.Mid Income",AV1307&gt;64856,"3.High Income")</f>
        <v>1.Low Income</v>
      </c>
      <c r="G1307" s="1" t="str" cm="1">
        <f t="array" ref="G1307">_xlfn.IFS(AU1307&lt;=30,"&lt;1 month",AND(AU1307&gt;30,AU1307&lt;=60),"1-2months",AU1307&gt;60,"2months +")</f>
        <v>1-2months</v>
      </c>
      <c r="H1307" s="1" t="str" cm="1">
        <f t="array" ref="H1307">_xlfn.IFS(AT1307&lt;5,"&lt;5times",AND(AT1307&gt;=5,AT1307&lt;=10),"05-10times",AND(AT1307&gt;=11,AT1307&lt;=15),"11-15times",AT1307&gt;=16,"16times or more")</f>
        <v>05-10times</v>
      </c>
      <c r="I1307" s="1" t="s">
        <v>99</v>
      </c>
      <c r="J1307" s="1" t="str">
        <f t="shared" si="41"/>
        <v>6-7 years</v>
      </c>
      <c r="K1307" s="2">
        <v>172</v>
      </c>
      <c r="L1307" s="2">
        <v>10</v>
      </c>
      <c r="M1307" s="2">
        <v>125</v>
      </c>
      <c r="N1307" s="2">
        <v>21</v>
      </c>
      <c r="O1307" s="2">
        <v>13</v>
      </c>
      <c r="P1307" s="2">
        <v>16</v>
      </c>
      <c r="Q1307" s="8">
        <v>0</v>
      </c>
      <c r="R1307" s="8">
        <v>0</v>
      </c>
      <c r="S1307" s="8">
        <v>0</v>
      </c>
      <c r="T1307" s="8">
        <v>0</v>
      </c>
      <c r="U1307" s="8">
        <v>0</v>
      </c>
      <c r="V1307" s="8">
        <v>1</v>
      </c>
      <c r="W1307" s="6">
        <v>6</v>
      </c>
      <c r="X1307" s="6">
        <v>7</v>
      </c>
      <c r="Y1307" s="6">
        <v>2</v>
      </c>
      <c r="Z1307" s="6">
        <v>4</v>
      </c>
      <c r="AB1307" s="1">
        <v>29</v>
      </c>
      <c r="AC1307" s="1">
        <v>26</v>
      </c>
      <c r="AD1307" s="1">
        <v>0</v>
      </c>
      <c r="AE1307" s="1">
        <v>3</v>
      </c>
      <c r="AF1307" s="1">
        <v>11</v>
      </c>
      <c r="AG1307" s="1">
        <v>68</v>
      </c>
      <c r="AH1307" s="1">
        <v>2415</v>
      </c>
      <c r="AI1307" s="11">
        <f t="shared" si="40"/>
        <v>6.6164383561643838</v>
      </c>
      <c r="AJ1307" s="1">
        <v>0</v>
      </c>
      <c r="AK1307" s="1">
        <v>0</v>
      </c>
      <c r="AL1307" s="1">
        <v>0</v>
      </c>
      <c r="AM1307" s="1">
        <v>0</v>
      </c>
      <c r="AN1307" s="1">
        <v>1</v>
      </c>
      <c r="AO1307" s="1">
        <v>0</v>
      </c>
      <c r="AP1307" s="1">
        <v>0</v>
      </c>
      <c r="AQ1307" s="1">
        <v>1</v>
      </c>
      <c r="AR1307" s="1">
        <v>0</v>
      </c>
      <c r="AS1307" s="1">
        <v>0</v>
      </c>
      <c r="AT1307" s="1">
        <v>9</v>
      </c>
      <c r="AU1307" s="1">
        <v>58</v>
      </c>
      <c r="AV1307" s="1">
        <v>23830</v>
      </c>
    </row>
    <row r="1308" spans="1:48" s="1" customFormat="1" x14ac:dyDescent="0.25">
      <c r="A1308" s="1" t="str" cm="1">
        <f t="array" ref="A1308">_xlfn.IFS(AG1308&gt;=70,"70 and Older",AND(AG1308&gt;=60,AG1308&lt;70),"60-69",AND(AG1308&gt;=50,AG1308&lt;60),"50-59",AND(AG1308&gt;=40,AG1308&lt;50),"40-49",AND(AG1308&gt;=30,AG1308&lt;40),"30-39",AND(AG1308&gt;=20,AG1308&lt;30),"20-29")</f>
        <v>70 and Older</v>
      </c>
      <c r="B1308" s="1" t="str" cm="1">
        <f t="array" ref="B1308">_xlfn.IFS(AO1308=1,$AO$1,AP1308=1,$AP$1,AQ1308=1,$AQ$1,AR1308=1,$AR$1,AS1308=1,$AS$1)</f>
        <v>Master</v>
      </c>
      <c r="C1308" s="1" t="str" cm="1">
        <f t="array" ref="C1308">_xlfn.IFS(AJ1308=1,$AJ$1,AK1308=1,$AK$1,AL1308=1,$AL$1,AM1308=1,$AM$1,AN1308=1,$AN$1)</f>
        <v>Single</v>
      </c>
      <c r="D1308" s="1">
        <v>0</v>
      </c>
      <c r="E1308" s="1">
        <v>0</v>
      </c>
      <c r="F1308" s="1" t="str" cm="1">
        <f t="array" ref="F1308">_xlfn.IFS(AV1308&lt;43783,"1.Low Income",AND(AV1308&gt;=43783,AV1308&lt;=64856),"2.Mid Income",AV1308&gt;64856,"3.High Income")</f>
        <v>2.Mid Income</v>
      </c>
      <c r="G1308" s="1" t="str" cm="1">
        <f t="array" ref="G1308">_xlfn.IFS(AU1308&lt;=30,"&lt;1 month",AND(AU1308&gt;30,AU1308&lt;=60),"1-2months",AU1308&gt;60,"2months +")</f>
        <v>1-2months</v>
      </c>
      <c r="H1308" s="1" t="str" cm="1">
        <f t="array" ref="H1308">_xlfn.IFS(AT1308&lt;5,"&lt;5times",AND(AT1308&gt;=5,AT1308&lt;=10),"05-10times",AND(AT1308&gt;=11,AT1308&lt;=15),"11-15times",AT1308&gt;=16,"16times or more")</f>
        <v>05-10times</v>
      </c>
      <c r="I1308" s="1" t="s">
        <v>99</v>
      </c>
      <c r="J1308" s="1" t="str">
        <f t="shared" si="41"/>
        <v>6-7 years</v>
      </c>
      <c r="K1308" s="2">
        <v>1324</v>
      </c>
      <c r="L1308" s="2">
        <v>27</v>
      </c>
      <c r="M1308" s="2">
        <v>119</v>
      </c>
      <c r="N1308" s="2">
        <v>71</v>
      </c>
      <c r="O1308" s="2">
        <v>108</v>
      </c>
      <c r="P1308" s="2">
        <v>27</v>
      </c>
      <c r="Q1308" s="8">
        <v>1</v>
      </c>
      <c r="R1308" s="8">
        <v>1</v>
      </c>
      <c r="S1308" s="8">
        <v>0</v>
      </c>
      <c r="T1308" s="8">
        <v>1</v>
      </c>
      <c r="U1308" s="8">
        <v>1</v>
      </c>
      <c r="V1308" s="8">
        <v>1</v>
      </c>
      <c r="W1308" s="6">
        <v>0</v>
      </c>
      <c r="X1308" s="6">
        <v>7</v>
      </c>
      <c r="Y1308" s="6">
        <v>9</v>
      </c>
      <c r="Z1308" s="6">
        <v>6</v>
      </c>
      <c r="AB1308" s="1">
        <v>2169</v>
      </c>
      <c r="AC1308" s="1">
        <v>2121</v>
      </c>
      <c r="AD1308" s="1">
        <v>1</v>
      </c>
      <c r="AE1308" s="1">
        <v>3</v>
      </c>
      <c r="AF1308" s="1">
        <v>11</v>
      </c>
      <c r="AG1308" s="1">
        <v>73</v>
      </c>
      <c r="AH1308" s="1">
        <v>2414</v>
      </c>
      <c r="AI1308" s="11">
        <f t="shared" si="40"/>
        <v>6.6136986301369864</v>
      </c>
      <c r="AJ1308" s="1">
        <v>0</v>
      </c>
      <c r="AK1308" s="1">
        <v>0</v>
      </c>
      <c r="AL1308" s="1">
        <v>1</v>
      </c>
      <c r="AM1308" s="1">
        <v>0</v>
      </c>
      <c r="AN1308" s="1">
        <v>0</v>
      </c>
      <c r="AO1308" s="1">
        <v>0</v>
      </c>
      <c r="AP1308" s="1">
        <v>0</v>
      </c>
      <c r="AQ1308" s="1">
        <v>0</v>
      </c>
      <c r="AR1308" s="1">
        <v>1</v>
      </c>
      <c r="AS1308" s="1">
        <v>0</v>
      </c>
      <c r="AT1308" s="1">
        <v>6</v>
      </c>
      <c r="AU1308" s="1">
        <v>52</v>
      </c>
      <c r="AV1308" s="1">
        <v>46891</v>
      </c>
    </row>
    <row r="1309" spans="1:48" s="1" customFormat="1" x14ac:dyDescent="0.25">
      <c r="A1309" s="1" t="str" cm="1">
        <f t="array" ref="A1309">_xlfn.IFS(AG1309&gt;=70,"70 and Older",AND(AG1309&gt;=60,AG1309&lt;70),"60-69",AND(AG1309&gt;=50,AG1309&lt;60),"50-59",AND(AG1309&gt;=40,AG1309&lt;50),"40-49",AND(AG1309&gt;=30,AG1309&lt;40),"30-39",AND(AG1309&gt;=20,AG1309&lt;30),"20-29")</f>
        <v>40-49</v>
      </c>
      <c r="B1309" s="1" t="str" cm="1">
        <f t="array" ref="B1309">_xlfn.IFS(AO1309=1,$AO$1,AP1309=1,$AP$1,AQ1309=1,$AQ$1,AR1309=1,$AR$1,AS1309=1,$AS$1)</f>
        <v>Graduation</v>
      </c>
      <c r="C1309" s="1" t="str" cm="1">
        <f t="array" ref="C1309">_xlfn.IFS(AJ1309=1,$AJ$1,AK1309=1,$AK$1,AL1309=1,$AL$1,AM1309=1,$AM$1,AN1309=1,$AN$1)</f>
        <v>Together</v>
      </c>
      <c r="D1309" s="1">
        <v>1</v>
      </c>
      <c r="E1309" s="1">
        <v>1</v>
      </c>
      <c r="F1309" s="1" t="str" cm="1">
        <f t="array" ref="F1309">_xlfn.IFS(AV1309&lt;43783,"1.Low Income",AND(AV1309&gt;=43783,AV1309&lt;=64856),"2.Mid Income",AV1309&gt;64856,"3.High Income")</f>
        <v>1.Low Income</v>
      </c>
      <c r="G1309" s="1" t="str" cm="1">
        <f t="array" ref="G1309">_xlfn.IFS(AU1309&lt;=30,"&lt;1 month",AND(AU1309&gt;30,AU1309&lt;=60),"1-2months",AU1309&gt;60,"2months +")</f>
        <v>2months +</v>
      </c>
      <c r="H1309" s="1" t="str" cm="1">
        <f t="array" ref="H1309">_xlfn.IFS(AT1309&lt;5,"&lt;5times",AND(AT1309&gt;=5,AT1309&lt;=10),"05-10times",AND(AT1309&gt;=11,AT1309&lt;=15),"11-15times",AT1309&gt;=16,"16times or more")</f>
        <v>05-10times</v>
      </c>
      <c r="I1309" s="1" t="s">
        <v>99</v>
      </c>
      <c r="J1309" s="1" t="str">
        <f t="shared" si="41"/>
        <v>6-7 years</v>
      </c>
      <c r="K1309" s="2">
        <v>84</v>
      </c>
      <c r="L1309" s="2">
        <v>3</v>
      </c>
      <c r="M1309" s="2">
        <v>61</v>
      </c>
      <c r="N1309" s="2">
        <v>2</v>
      </c>
      <c r="O1309" s="2">
        <v>1</v>
      </c>
      <c r="P1309" s="2">
        <v>21</v>
      </c>
      <c r="Q1309" s="8">
        <v>0</v>
      </c>
      <c r="R1309" s="8">
        <v>0</v>
      </c>
      <c r="S1309" s="8">
        <v>0</v>
      </c>
      <c r="T1309" s="8">
        <v>0</v>
      </c>
      <c r="U1309" s="8">
        <v>0</v>
      </c>
      <c r="V1309" s="8">
        <v>1</v>
      </c>
      <c r="W1309" s="6">
        <v>3</v>
      </c>
      <c r="X1309" s="6">
        <v>3</v>
      </c>
      <c r="Y1309" s="6">
        <v>1</v>
      </c>
      <c r="Z1309" s="6">
        <v>4</v>
      </c>
      <c r="AB1309" s="1">
        <v>148</v>
      </c>
      <c r="AC1309" s="1">
        <v>134</v>
      </c>
      <c r="AD1309" s="1">
        <v>0</v>
      </c>
      <c r="AE1309" s="1">
        <v>3</v>
      </c>
      <c r="AF1309" s="1">
        <v>11</v>
      </c>
      <c r="AG1309" s="1">
        <v>43</v>
      </c>
      <c r="AH1309" s="1">
        <v>2414</v>
      </c>
      <c r="AI1309" s="11">
        <f t="shared" si="40"/>
        <v>6.6136986301369864</v>
      </c>
      <c r="AJ1309" s="1">
        <v>0</v>
      </c>
      <c r="AK1309" s="1">
        <v>0</v>
      </c>
      <c r="AL1309" s="1">
        <v>0</v>
      </c>
      <c r="AM1309" s="1">
        <v>1</v>
      </c>
      <c r="AN1309" s="1">
        <v>0</v>
      </c>
      <c r="AO1309" s="1">
        <v>0</v>
      </c>
      <c r="AP1309" s="1">
        <v>0</v>
      </c>
      <c r="AQ1309" s="1">
        <v>1</v>
      </c>
      <c r="AR1309" s="1">
        <v>0</v>
      </c>
      <c r="AS1309" s="1">
        <v>0</v>
      </c>
      <c r="AT1309" s="1">
        <v>8</v>
      </c>
      <c r="AU1309" s="1">
        <v>65</v>
      </c>
      <c r="AV1309" s="1">
        <v>34824</v>
      </c>
    </row>
    <row r="1310" spans="1:48" s="1" customFormat="1" x14ac:dyDescent="0.25">
      <c r="A1310" s="1" t="str" cm="1">
        <f t="array" ref="A1310">_xlfn.IFS(AG1310&gt;=70,"70 and Older",AND(AG1310&gt;=60,AG1310&lt;70),"60-69",AND(AG1310&gt;=50,AG1310&lt;60),"50-59",AND(AG1310&gt;=40,AG1310&lt;50),"40-49",AND(AG1310&gt;=30,AG1310&lt;40),"30-39",AND(AG1310&gt;=20,AG1310&lt;30),"20-29")</f>
        <v>40-49</v>
      </c>
      <c r="B1310" s="1" t="str" cm="1">
        <f t="array" ref="B1310">_xlfn.IFS(AO1310=1,$AO$1,AP1310=1,$AP$1,AQ1310=1,$AQ$1,AR1310=1,$AR$1,AS1310=1,$AS$1)</f>
        <v>Master</v>
      </c>
      <c r="C1310" s="1" t="str" cm="1">
        <f t="array" ref="C1310">_xlfn.IFS(AJ1310=1,$AJ$1,AK1310=1,$AK$1,AL1310=1,$AL$1,AM1310=1,$AM$1,AN1310=1,$AN$1)</f>
        <v>Single</v>
      </c>
      <c r="D1310" s="1">
        <v>0</v>
      </c>
      <c r="E1310" s="1">
        <v>0</v>
      </c>
      <c r="F1310" s="1" t="str" cm="1">
        <f t="array" ref="F1310">_xlfn.IFS(AV1310&lt;43783,"1.Low Income",AND(AV1310&gt;=43783,AV1310&lt;=64856),"2.Mid Income",AV1310&gt;64856,"3.High Income")</f>
        <v>1.Low Income</v>
      </c>
      <c r="G1310" s="1" t="str" cm="1">
        <f t="array" ref="G1310">_xlfn.IFS(AU1310&lt;=30,"&lt;1 month",AND(AU1310&gt;30,AU1310&lt;=60),"1-2months",AU1310&gt;60,"2months +")</f>
        <v>1-2months</v>
      </c>
      <c r="H1310" s="1" t="str" cm="1">
        <f t="array" ref="H1310">_xlfn.IFS(AT1310&lt;5,"&lt;5times",AND(AT1310&gt;=5,AT1310&lt;=10),"05-10times",AND(AT1310&gt;=11,AT1310&lt;=15),"11-15times",AT1310&gt;=16,"16times or more")</f>
        <v>05-10times</v>
      </c>
      <c r="I1310" s="1" t="s">
        <v>99</v>
      </c>
      <c r="J1310" s="1" t="str">
        <f t="shared" si="41"/>
        <v>6-7 years</v>
      </c>
      <c r="K1310" s="2">
        <v>10</v>
      </c>
      <c r="L1310" s="2">
        <v>24</v>
      </c>
      <c r="M1310" s="2">
        <v>15</v>
      </c>
      <c r="N1310" s="2">
        <v>13</v>
      </c>
      <c r="O1310" s="2">
        <v>1</v>
      </c>
      <c r="P1310" s="2">
        <v>30</v>
      </c>
      <c r="Q1310" s="8">
        <v>0</v>
      </c>
      <c r="R1310" s="8">
        <v>0</v>
      </c>
      <c r="S1310" s="8">
        <v>1</v>
      </c>
      <c r="T1310" s="8">
        <v>0</v>
      </c>
      <c r="U1310" s="8">
        <v>0</v>
      </c>
      <c r="V1310" s="8">
        <v>1</v>
      </c>
      <c r="W1310" s="6">
        <v>1</v>
      </c>
      <c r="X1310" s="6">
        <v>2</v>
      </c>
      <c r="Y1310" s="6">
        <v>1</v>
      </c>
      <c r="Z1310" s="6">
        <v>3</v>
      </c>
      <c r="AB1310" s="1">
        <v>56</v>
      </c>
      <c r="AC1310" s="1">
        <v>53</v>
      </c>
      <c r="AD1310" s="1">
        <v>0</v>
      </c>
      <c r="AE1310" s="1">
        <v>3</v>
      </c>
      <c r="AF1310" s="1">
        <v>11</v>
      </c>
      <c r="AG1310" s="1">
        <v>49</v>
      </c>
      <c r="AH1310" s="1">
        <v>2414</v>
      </c>
      <c r="AI1310" s="11">
        <f t="shared" si="40"/>
        <v>6.6136986301369864</v>
      </c>
      <c r="AJ1310" s="1">
        <v>0</v>
      </c>
      <c r="AK1310" s="1">
        <v>0</v>
      </c>
      <c r="AL1310" s="1">
        <v>1</v>
      </c>
      <c r="AM1310" s="1">
        <v>0</v>
      </c>
      <c r="AN1310" s="1">
        <v>0</v>
      </c>
      <c r="AO1310" s="1">
        <v>0</v>
      </c>
      <c r="AP1310" s="1">
        <v>0</v>
      </c>
      <c r="AQ1310" s="1">
        <v>0</v>
      </c>
      <c r="AR1310" s="1">
        <v>1</v>
      </c>
      <c r="AS1310" s="1">
        <v>0</v>
      </c>
      <c r="AT1310" s="1">
        <v>8</v>
      </c>
      <c r="AU1310" s="1">
        <v>32</v>
      </c>
      <c r="AV1310" s="1">
        <v>32644</v>
      </c>
    </row>
    <row r="1311" spans="1:48" s="1" customFormat="1" x14ac:dyDescent="0.25">
      <c r="A1311" s="1" t="str" cm="1">
        <f t="array" ref="A1311">_xlfn.IFS(AG1311&gt;=70,"70 and Older",AND(AG1311&gt;=60,AG1311&lt;70),"60-69",AND(AG1311&gt;=50,AG1311&lt;60),"50-59",AND(AG1311&gt;=40,AG1311&lt;50),"40-49",AND(AG1311&gt;=30,AG1311&lt;40),"30-39",AND(AG1311&gt;=20,AG1311&lt;30),"20-29")</f>
        <v>60-69</v>
      </c>
      <c r="B1311" s="1" t="str" cm="1">
        <f t="array" ref="B1311">_xlfn.IFS(AO1311=1,$AO$1,AP1311=1,$AP$1,AQ1311=1,$AQ$1,AR1311=1,$AR$1,AS1311=1,$AS$1)</f>
        <v>Graduation</v>
      </c>
      <c r="C1311" s="1" t="str" cm="1">
        <f t="array" ref="C1311">_xlfn.IFS(AJ1311=1,$AJ$1,AK1311=1,$AK$1,AL1311=1,$AL$1,AM1311=1,$AM$1,AN1311=1,$AN$1)</f>
        <v>Divorced</v>
      </c>
      <c r="D1311" s="1">
        <v>1</v>
      </c>
      <c r="E1311" s="1">
        <v>0</v>
      </c>
      <c r="F1311" s="1" t="str" cm="1">
        <f t="array" ref="F1311">_xlfn.IFS(AV1311&lt;43783,"1.Low Income",AND(AV1311&gt;=43783,AV1311&lt;=64856),"2.Mid Income",AV1311&gt;64856,"3.High Income")</f>
        <v>1.Low Income</v>
      </c>
      <c r="G1311" s="1" t="str" cm="1">
        <f t="array" ref="G1311">_xlfn.IFS(AU1311&lt;=30,"&lt;1 month",AND(AU1311&gt;30,AU1311&lt;=60),"1-2months",AU1311&gt;60,"2months +")</f>
        <v>1-2months</v>
      </c>
      <c r="H1311" s="1" t="str" cm="1">
        <f t="array" ref="H1311">_xlfn.IFS(AT1311&lt;5,"&lt;5times",AND(AT1311&gt;=5,AT1311&lt;=10),"05-10times",AND(AT1311&gt;=11,AT1311&lt;=15),"11-15times",AT1311&gt;=16,"16times or more")</f>
        <v>05-10times</v>
      </c>
      <c r="I1311" s="1" t="s">
        <v>99</v>
      </c>
      <c r="J1311" s="1" t="str">
        <f t="shared" si="41"/>
        <v>6-7 years</v>
      </c>
      <c r="K1311" s="2">
        <v>1</v>
      </c>
      <c r="L1311" s="2">
        <v>11</v>
      </c>
      <c r="M1311" s="2">
        <v>5</v>
      </c>
      <c r="N1311" s="2">
        <v>4</v>
      </c>
      <c r="O1311" s="2">
        <v>6</v>
      </c>
      <c r="P1311" s="2">
        <v>9</v>
      </c>
      <c r="Q1311" s="8">
        <v>0</v>
      </c>
      <c r="R1311" s="8">
        <v>0</v>
      </c>
      <c r="S1311" s="8">
        <v>0</v>
      </c>
      <c r="T1311" s="8">
        <v>0</v>
      </c>
      <c r="U1311" s="8">
        <v>0</v>
      </c>
      <c r="V1311" s="8">
        <v>0</v>
      </c>
      <c r="W1311" s="6">
        <v>2</v>
      </c>
      <c r="X1311" s="6">
        <v>2</v>
      </c>
      <c r="Y1311" s="6">
        <v>0</v>
      </c>
      <c r="Z1311" s="6">
        <v>3</v>
      </c>
      <c r="AB1311" s="1">
        <v>34</v>
      </c>
      <c r="AC1311" s="1">
        <v>22</v>
      </c>
      <c r="AD1311" s="1">
        <v>0</v>
      </c>
      <c r="AE1311" s="1">
        <v>3</v>
      </c>
      <c r="AF1311" s="1">
        <v>11</v>
      </c>
      <c r="AG1311" s="1">
        <v>67</v>
      </c>
      <c r="AH1311" s="1">
        <v>2414</v>
      </c>
      <c r="AI1311" s="11">
        <f t="shared" si="40"/>
        <v>6.6136986301369864</v>
      </c>
      <c r="AJ1311" s="1">
        <v>1</v>
      </c>
      <c r="AK1311" s="1">
        <v>0</v>
      </c>
      <c r="AL1311" s="1">
        <v>0</v>
      </c>
      <c r="AM1311" s="1">
        <v>0</v>
      </c>
      <c r="AN1311" s="1">
        <v>0</v>
      </c>
      <c r="AO1311" s="1">
        <v>0</v>
      </c>
      <c r="AP1311" s="1">
        <v>0</v>
      </c>
      <c r="AQ1311" s="1">
        <v>1</v>
      </c>
      <c r="AR1311" s="1">
        <v>0</v>
      </c>
      <c r="AS1311" s="1">
        <v>0</v>
      </c>
      <c r="AT1311" s="1">
        <v>9</v>
      </c>
      <c r="AU1311" s="1">
        <v>60</v>
      </c>
      <c r="AV1311" s="1">
        <v>24645</v>
      </c>
    </row>
    <row r="1312" spans="1:48" s="1" customFormat="1" x14ac:dyDescent="0.25">
      <c r="A1312" s="1" t="str" cm="1">
        <f t="array" ref="A1312">_xlfn.IFS(AG1312&gt;=70,"70 and Older",AND(AG1312&gt;=60,AG1312&lt;70),"60-69",AND(AG1312&gt;=50,AG1312&lt;60),"50-59",AND(AG1312&gt;=40,AG1312&lt;50),"40-49",AND(AG1312&gt;=30,AG1312&lt;40),"30-39",AND(AG1312&gt;=20,AG1312&lt;30),"20-29")</f>
        <v>50-59</v>
      </c>
      <c r="B1312" s="1" t="str" cm="1">
        <f t="array" ref="B1312">_xlfn.IFS(AO1312=1,$AO$1,AP1312=1,$AP$1,AQ1312=1,$AQ$1,AR1312=1,$AR$1,AS1312=1,$AS$1)</f>
        <v>Graduation</v>
      </c>
      <c r="C1312" s="1" t="str" cm="1">
        <f t="array" ref="C1312">_xlfn.IFS(AJ1312=1,$AJ$1,AK1312=1,$AK$1,AL1312=1,$AL$1,AM1312=1,$AM$1,AN1312=1,$AN$1)</f>
        <v>Divorced</v>
      </c>
      <c r="D1312" s="1">
        <v>0</v>
      </c>
      <c r="E1312" s="1">
        <v>1</v>
      </c>
      <c r="F1312" s="1" t="str" cm="1">
        <f t="array" ref="F1312">_xlfn.IFS(AV1312&lt;43783,"1.Low Income",AND(AV1312&gt;=43783,AV1312&lt;=64856),"2.Mid Income",AV1312&gt;64856,"3.High Income")</f>
        <v>1.Low Income</v>
      </c>
      <c r="G1312" s="1" t="str" cm="1">
        <f t="array" ref="G1312">_xlfn.IFS(AU1312&lt;=30,"&lt;1 month",AND(AU1312&gt;30,AU1312&lt;=60),"1-2months",AU1312&gt;60,"2months +")</f>
        <v>1-2months</v>
      </c>
      <c r="H1312" s="1" t="str" cm="1">
        <f t="array" ref="H1312">_xlfn.IFS(AT1312&lt;5,"&lt;5times",AND(AT1312&gt;=5,AT1312&lt;=10),"05-10times",AND(AT1312&gt;=11,AT1312&lt;=15),"11-15times",AT1312&gt;=16,"16times or more")</f>
        <v>05-10times</v>
      </c>
      <c r="I1312" s="1" t="s">
        <v>99</v>
      </c>
      <c r="J1312" s="1" t="str">
        <f t="shared" si="41"/>
        <v>6-7 years</v>
      </c>
      <c r="K1312" s="2">
        <v>1200</v>
      </c>
      <c r="L1312" s="2">
        <v>0</v>
      </c>
      <c r="M1312" s="2">
        <v>204</v>
      </c>
      <c r="N1312" s="2">
        <v>38</v>
      </c>
      <c r="O1312" s="2">
        <v>29</v>
      </c>
      <c r="P1312" s="2">
        <v>14</v>
      </c>
      <c r="Q1312" s="8">
        <v>1</v>
      </c>
      <c r="R1312" s="8">
        <v>0</v>
      </c>
      <c r="S1312" s="8">
        <v>0</v>
      </c>
      <c r="T1312" s="8">
        <v>0</v>
      </c>
      <c r="U1312" s="8">
        <v>0</v>
      </c>
      <c r="V1312" s="8">
        <v>0</v>
      </c>
      <c r="W1312" s="6">
        <v>3</v>
      </c>
      <c r="X1312" s="6">
        <v>11</v>
      </c>
      <c r="Y1312" s="6">
        <v>9</v>
      </c>
      <c r="Z1312" s="6">
        <v>12</v>
      </c>
      <c r="AB1312" s="1">
        <v>774</v>
      </c>
      <c r="AC1312" s="1">
        <v>620</v>
      </c>
      <c r="AD1312" s="1">
        <v>0</v>
      </c>
      <c r="AE1312" s="1">
        <v>3</v>
      </c>
      <c r="AF1312" s="1">
        <v>11</v>
      </c>
      <c r="AG1312" s="1">
        <v>57</v>
      </c>
      <c r="AH1312" s="1">
        <v>2413</v>
      </c>
      <c r="AI1312" s="11">
        <f t="shared" si="40"/>
        <v>6.6109589041095891</v>
      </c>
      <c r="AJ1312" s="1">
        <v>1</v>
      </c>
      <c r="AK1312" s="1">
        <v>0</v>
      </c>
      <c r="AL1312" s="1">
        <v>0</v>
      </c>
      <c r="AM1312" s="1">
        <v>0</v>
      </c>
      <c r="AN1312" s="1">
        <v>0</v>
      </c>
      <c r="AO1312" s="1">
        <v>0</v>
      </c>
      <c r="AP1312" s="1">
        <v>0</v>
      </c>
      <c r="AQ1312" s="1">
        <v>1</v>
      </c>
      <c r="AR1312" s="1">
        <v>0</v>
      </c>
      <c r="AS1312" s="1">
        <v>0</v>
      </c>
      <c r="AT1312" s="1">
        <v>7</v>
      </c>
      <c r="AU1312" s="1">
        <v>40</v>
      </c>
      <c r="AV1312" s="1">
        <v>39684</v>
      </c>
    </row>
    <row r="1313" spans="1:48" s="1" customFormat="1" x14ac:dyDescent="0.25">
      <c r="A1313" s="1" t="str" cm="1">
        <f t="array" ref="A1313">_xlfn.IFS(AG1313&gt;=70,"70 and Older",AND(AG1313&gt;=60,AG1313&lt;70),"60-69",AND(AG1313&gt;=50,AG1313&lt;60),"50-59",AND(AG1313&gt;=40,AG1313&lt;50),"40-49",AND(AG1313&gt;=30,AG1313&lt;40),"30-39",AND(AG1313&gt;=20,AG1313&lt;30),"20-29")</f>
        <v>50-59</v>
      </c>
      <c r="B1313" s="1" t="str" cm="1">
        <f t="array" ref="B1313">_xlfn.IFS(AO1313=1,$AO$1,AP1313=1,$AP$1,AQ1313=1,$AQ$1,AR1313=1,$AR$1,AS1313=1,$AS$1)</f>
        <v>Graduation</v>
      </c>
      <c r="C1313" s="1" t="str" cm="1">
        <f t="array" ref="C1313">_xlfn.IFS(AJ1313=1,$AJ$1,AK1313=1,$AK$1,AL1313=1,$AL$1,AM1313=1,$AM$1,AN1313=1,$AN$1)</f>
        <v>Divorced</v>
      </c>
      <c r="D1313" s="1">
        <v>0</v>
      </c>
      <c r="E1313" s="1">
        <v>1</v>
      </c>
      <c r="F1313" s="1" t="str" cm="1">
        <f t="array" ref="F1313">_xlfn.IFS(AV1313&lt;43783,"1.Low Income",AND(AV1313&gt;=43783,AV1313&lt;=64856),"2.Mid Income",AV1313&gt;64856,"3.High Income")</f>
        <v>1.Low Income</v>
      </c>
      <c r="G1313" s="1" t="str" cm="1">
        <f t="array" ref="G1313">_xlfn.IFS(AU1313&lt;=30,"&lt;1 month",AND(AU1313&gt;30,AU1313&lt;=60),"1-2months",AU1313&gt;60,"2months +")</f>
        <v>&lt;1 month</v>
      </c>
      <c r="H1313" s="1" t="str" cm="1">
        <f t="array" ref="H1313">_xlfn.IFS(AT1313&lt;5,"&lt;5times",AND(AT1313&gt;=5,AT1313&lt;=10),"05-10times",AND(AT1313&gt;=11,AT1313&lt;=15),"11-15times",AT1313&gt;=16,"16times or more")</f>
        <v>05-10times</v>
      </c>
      <c r="I1313" s="1" t="s">
        <v>99</v>
      </c>
      <c r="J1313" s="1" t="str">
        <f t="shared" si="41"/>
        <v>6-7 years</v>
      </c>
      <c r="K1313" s="2">
        <v>1043</v>
      </c>
      <c r="L1313" s="2">
        <v>24</v>
      </c>
      <c r="M1313" s="2">
        <v>97</v>
      </c>
      <c r="N1313" s="2">
        <v>32</v>
      </c>
      <c r="O1313" s="2">
        <v>24</v>
      </c>
      <c r="P1313" s="2">
        <v>157</v>
      </c>
      <c r="Q1313" s="8">
        <v>0</v>
      </c>
      <c r="R1313" s="8">
        <v>0</v>
      </c>
      <c r="S1313" s="8">
        <v>0</v>
      </c>
      <c r="T1313" s="8">
        <v>0</v>
      </c>
      <c r="U1313" s="8">
        <v>0</v>
      </c>
      <c r="V1313" s="8">
        <v>0</v>
      </c>
      <c r="W1313" s="6">
        <v>2</v>
      </c>
      <c r="X1313" s="6">
        <v>3</v>
      </c>
      <c r="Y1313" s="6">
        <v>5</v>
      </c>
      <c r="Z1313" s="6">
        <v>10</v>
      </c>
      <c r="AB1313" s="1">
        <v>774</v>
      </c>
      <c r="AC1313" s="1">
        <v>620</v>
      </c>
      <c r="AD1313" s="1">
        <v>0</v>
      </c>
      <c r="AE1313" s="1">
        <v>3</v>
      </c>
      <c r="AF1313" s="1">
        <v>11</v>
      </c>
      <c r="AG1313" s="1">
        <v>57</v>
      </c>
      <c r="AH1313" s="1">
        <v>2413</v>
      </c>
      <c r="AI1313" s="11">
        <f t="shared" si="40"/>
        <v>6.6109589041095891</v>
      </c>
      <c r="AJ1313" s="1">
        <v>1</v>
      </c>
      <c r="AK1313" s="1">
        <v>0</v>
      </c>
      <c r="AL1313" s="1">
        <v>0</v>
      </c>
      <c r="AM1313" s="1">
        <v>0</v>
      </c>
      <c r="AN1313" s="1">
        <v>0</v>
      </c>
      <c r="AO1313" s="1">
        <v>0</v>
      </c>
      <c r="AP1313" s="1">
        <v>0</v>
      </c>
      <c r="AQ1313" s="1">
        <v>1</v>
      </c>
      <c r="AR1313" s="1">
        <v>0</v>
      </c>
      <c r="AS1313" s="1">
        <v>0</v>
      </c>
      <c r="AT1313" s="1">
        <v>7</v>
      </c>
      <c r="AU1313" s="1">
        <v>11</v>
      </c>
      <c r="AV1313" s="1">
        <v>39665</v>
      </c>
    </row>
    <row r="1314" spans="1:48" s="1" customFormat="1" x14ac:dyDescent="0.25">
      <c r="A1314" s="1" t="str" cm="1">
        <f t="array" ref="A1314">_xlfn.IFS(AG1314&gt;=70,"70 and Older",AND(AG1314&gt;=60,AG1314&lt;70),"60-69",AND(AG1314&gt;=50,AG1314&lt;60),"50-59",AND(AG1314&gt;=40,AG1314&lt;50),"40-49",AND(AG1314&gt;=30,AG1314&lt;40),"30-39",AND(AG1314&gt;=20,AG1314&lt;30),"20-29")</f>
        <v>40-49</v>
      </c>
      <c r="B1314" s="1" t="str" cm="1">
        <f t="array" ref="B1314">_xlfn.IFS(AO1314=1,$AO$1,AP1314=1,$AP$1,AQ1314=1,$AQ$1,AR1314=1,$AR$1,AS1314=1,$AS$1)</f>
        <v>Graduation</v>
      </c>
      <c r="C1314" s="1" t="str" cm="1">
        <f t="array" ref="C1314">_xlfn.IFS(AJ1314=1,$AJ$1,AK1314=1,$AK$1,AL1314=1,$AL$1,AM1314=1,$AM$1,AN1314=1,$AN$1)</f>
        <v>Together</v>
      </c>
      <c r="D1314" s="1">
        <v>1</v>
      </c>
      <c r="E1314" s="1">
        <v>0</v>
      </c>
      <c r="F1314" s="1" t="str" cm="1">
        <f t="array" ref="F1314">_xlfn.IFS(AV1314&lt;43783,"1.Low Income",AND(AV1314&gt;=43783,AV1314&lt;=64856),"2.Mid Income",AV1314&gt;64856,"3.High Income")</f>
        <v>1.Low Income</v>
      </c>
      <c r="G1314" s="1" t="str" cm="1">
        <f t="array" ref="G1314">_xlfn.IFS(AU1314&lt;=30,"&lt;1 month",AND(AU1314&gt;30,AU1314&lt;=60),"1-2months",AU1314&gt;60,"2months +")</f>
        <v>&lt;1 month</v>
      </c>
      <c r="H1314" s="1" t="str" cm="1">
        <f t="array" ref="H1314">_xlfn.IFS(AT1314&lt;5,"&lt;5times",AND(AT1314&gt;=5,AT1314&lt;=10),"05-10times",AND(AT1314&gt;=11,AT1314&lt;=15),"11-15times",AT1314&gt;=16,"16times or more")</f>
        <v>05-10times</v>
      </c>
      <c r="I1314" s="1" t="s">
        <v>99</v>
      </c>
      <c r="J1314" s="1" t="str">
        <f t="shared" si="41"/>
        <v>6-7 years</v>
      </c>
      <c r="K1314" s="2">
        <v>14</v>
      </c>
      <c r="L1314" s="2">
        <v>0</v>
      </c>
      <c r="M1314" s="2">
        <v>6</v>
      </c>
      <c r="N1314" s="2">
        <v>0</v>
      </c>
      <c r="O1314" s="2">
        <v>0</v>
      </c>
      <c r="P1314" s="2">
        <v>0</v>
      </c>
      <c r="Q1314" s="8">
        <v>0</v>
      </c>
      <c r="R1314" s="8">
        <v>0</v>
      </c>
      <c r="S1314" s="8">
        <v>0</v>
      </c>
      <c r="T1314" s="8">
        <v>0</v>
      </c>
      <c r="U1314" s="8">
        <v>0</v>
      </c>
      <c r="V1314" s="8">
        <v>0</v>
      </c>
      <c r="W1314" s="6">
        <v>2</v>
      </c>
      <c r="X1314" s="6">
        <v>2</v>
      </c>
      <c r="Y1314" s="6">
        <v>0</v>
      </c>
      <c r="Z1314" s="6">
        <v>3</v>
      </c>
      <c r="AB1314" s="1">
        <v>37</v>
      </c>
      <c r="AC1314" s="1">
        <v>26</v>
      </c>
      <c r="AD1314" s="1">
        <v>0</v>
      </c>
      <c r="AE1314" s="1">
        <v>3</v>
      </c>
      <c r="AF1314" s="1">
        <v>11</v>
      </c>
      <c r="AG1314" s="1">
        <v>41</v>
      </c>
      <c r="AH1314" s="1">
        <v>2412</v>
      </c>
      <c r="AI1314" s="11">
        <f t="shared" si="40"/>
        <v>6.6082191780821917</v>
      </c>
      <c r="AJ1314" s="1">
        <v>0</v>
      </c>
      <c r="AK1314" s="1">
        <v>0</v>
      </c>
      <c r="AL1314" s="1">
        <v>0</v>
      </c>
      <c r="AM1314" s="1">
        <v>1</v>
      </c>
      <c r="AN1314" s="1">
        <v>0</v>
      </c>
      <c r="AO1314" s="1">
        <v>0</v>
      </c>
      <c r="AP1314" s="1">
        <v>0</v>
      </c>
      <c r="AQ1314" s="1">
        <v>1</v>
      </c>
      <c r="AR1314" s="1">
        <v>0</v>
      </c>
      <c r="AS1314" s="1">
        <v>0</v>
      </c>
      <c r="AT1314" s="1">
        <v>7</v>
      </c>
      <c r="AU1314" s="1">
        <v>16</v>
      </c>
      <c r="AV1314" s="1">
        <v>40794</v>
      </c>
    </row>
    <row r="1315" spans="1:48" s="1" customFormat="1" x14ac:dyDescent="0.25">
      <c r="A1315" s="1" t="str" cm="1">
        <f t="array" ref="A1315">_xlfn.IFS(AG1315&gt;=70,"70 and Older",AND(AG1315&gt;=60,AG1315&lt;70),"60-69",AND(AG1315&gt;=50,AG1315&lt;60),"50-59",AND(AG1315&gt;=40,AG1315&lt;50),"40-49",AND(AG1315&gt;=30,AG1315&lt;40),"30-39",AND(AG1315&gt;=20,AG1315&lt;30),"20-29")</f>
        <v>50-59</v>
      </c>
      <c r="B1315" s="1" t="str" cm="1">
        <f t="array" ref="B1315">_xlfn.IFS(AO1315=1,$AO$1,AP1315=1,$AP$1,AQ1315=1,$AQ$1,AR1315=1,$AR$1,AS1315=1,$AS$1)</f>
        <v>Master</v>
      </c>
      <c r="C1315" s="1" t="str" cm="1">
        <f t="array" ref="C1315">_xlfn.IFS(AJ1315=1,$AJ$1,AK1315=1,$AK$1,AL1315=1,$AL$1,AM1315=1,$AM$1,AN1315=1,$AN$1)</f>
        <v>Married</v>
      </c>
      <c r="D1315" s="1">
        <v>0</v>
      </c>
      <c r="E1315" s="1">
        <v>1</v>
      </c>
      <c r="F1315" s="1" t="str" cm="1">
        <f t="array" ref="F1315">_xlfn.IFS(AV1315&lt;43783,"1.Low Income",AND(AV1315&gt;=43783,AV1315&lt;=64856),"2.Mid Income",AV1315&gt;64856,"3.High Income")</f>
        <v>1.Low Income</v>
      </c>
      <c r="G1315" s="1" t="str" cm="1">
        <f t="array" ref="G1315">_xlfn.IFS(AU1315&lt;=30,"&lt;1 month",AND(AU1315&gt;30,AU1315&lt;=60),"1-2months",AU1315&gt;60,"2months +")</f>
        <v>2months +</v>
      </c>
      <c r="H1315" s="1" t="str" cm="1">
        <f t="array" ref="H1315">_xlfn.IFS(AT1315&lt;5,"&lt;5times",AND(AT1315&gt;=5,AT1315&lt;=10),"05-10times",AND(AT1315&gt;=11,AT1315&lt;=15),"11-15times",AT1315&gt;=16,"16times or more")</f>
        <v>05-10times</v>
      </c>
      <c r="I1315" s="1" t="s">
        <v>99</v>
      </c>
      <c r="J1315" s="1" t="str">
        <f t="shared" si="41"/>
        <v>6-7 years</v>
      </c>
      <c r="K1315" s="2">
        <v>34</v>
      </c>
      <c r="L1315" s="2">
        <v>0</v>
      </c>
      <c r="M1315" s="2">
        <v>7</v>
      </c>
      <c r="N1315" s="2">
        <v>0</v>
      </c>
      <c r="O1315" s="2">
        <v>0</v>
      </c>
      <c r="P1315" s="2">
        <v>0</v>
      </c>
      <c r="Q1315" s="8">
        <v>0</v>
      </c>
      <c r="R1315" s="8">
        <v>0</v>
      </c>
      <c r="S1315" s="8">
        <v>0</v>
      </c>
      <c r="T1315" s="8">
        <v>0</v>
      </c>
      <c r="U1315" s="8">
        <v>0</v>
      </c>
      <c r="V1315" s="8">
        <v>0</v>
      </c>
      <c r="W1315" s="6">
        <v>1</v>
      </c>
      <c r="X1315" s="6">
        <v>1</v>
      </c>
      <c r="Y1315" s="6">
        <v>0</v>
      </c>
      <c r="Z1315" s="6">
        <v>3</v>
      </c>
      <c r="AB1315" s="1">
        <v>28</v>
      </c>
      <c r="AC1315" s="1">
        <v>26</v>
      </c>
      <c r="AD1315" s="1">
        <v>0</v>
      </c>
      <c r="AE1315" s="1">
        <v>3</v>
      </c>
      <c r="AF1315" s="1">
        <v>11</v>
      </c>
      <c r="AG1315" s="1">
        <v>51</v>
      </c>
      <c r="AH1315" s="1">
        <v>2412</v>
      </c>
      <c r="AI1315" s="11">
        <f t="shared" si="40"/>
        <v>6.6082191780821917</v>
      </c>
      <c r="AJ1315" s="1">
        <v>0</v>
      </c>
      <c r="AK1315" s="1">
        <v>1</v>
      </c>
      <c r="AL1315" s="1">
        <v>0</v>
      </c>
      <c r="AM1315" s="1">
        <v>0</v>
      </c>
      <c r="AN1315" s="1">
        <v>0</v>
      </c>
      <c r="AO1315" s="1">
        <v>0</v>
      </c>
      <c r="AP1315" s="1">
        <v>0</v>
      </c>
      <c r="AQ1315" s="1">
        <v>0</v>
      </c>
      <c r="AR1315" s="1">
        <v>1</v>
      </c>
      <c r="AS1315" s="1">
        <v>0</v>
      </c>
      <c r="AT1315" s="1">
        <v>8</v>
      </c>
      <c r="AU1315" s="1">
        <v>70</v>
      </c>
      <c r="AV1315" s="1">
        <v>33456</v>
      </c>
    </row>
    <row r="1316" spans="1:48" s="1" customFormat="1" x14ac:dyDescent="0.25">
      <c r="A1316" s="1" t="str" cm="1">
        <f t="array" ref="A1316">_xlfn.IFS(AG1316&gt;=70,"70 and Older",AND(AG1316&gt;=60,AG1316&lt;70),"60-69",AND(AG1316&gt;=50,AG1316&lt;60),"50-59",AND(AG1316&gt;=40,AG1316&lt;50),"40-49",AND(AG1316&gt;=30,AG1316&lt;40),"30-39",AND(AG1316&gt;=20,AG1316&lt;30),"20-29")</f>
        <v>50-59</v>
      </c>
      <c r="B1316" s="1" t="str" cm="1">
        <f t="array" ref="B1316">_xlfn.IFS(AO1316=1,$AO$1,AP1316=1,$AP$1,AQ1316=1,$AQ$1,AR1316=1,$AR$1,AS1316=1,$AS$1)</f>
        <v>Graduation</v>
      </c>
      <c r="C1316" s="1" t="str" cm="1">
        <f t="array" ref="C1316">_xlfn.IFS(AJ1316=1,$AJ$1,AK1316=1,$AK$1,AL1316=1,$AL$1,AM1316=1,$AM$1,AN1316=1,$AN$1)</f>
        <v>Married</v>
      </c>
      <c r="D1316" s="1">
        <v>0</v>
      </c>
      <c r="E1316" s="1">
        <v>1</v>
      </c>
      <c r="F1316" s="1" t="str" cm="1">
        <f t="array" ref="F1316">_xlfn.IFS(AV1316&lt;43783,"1.Low Income",AND(AV1316&gt;=43783,AV1316&lt;=64856),"2.Mid Income",AV1316&gt;64856,"3.High Income")</f>
        <v>1.Low Income</v>
      </c>
      <c r="G1316" s="1" t="str" cm="1">
        <f t="array" ref="G1316">_xlfn.IFS(AU1316&lt;=30,"&lt;1 month",AND(AU1316&gt;30,AU1316&lt;=60),"1-2months",AU1316&gt;60,"2months +")</f>
        <v>&lt;1 month</v>
      </c>
      <c r="H1316" s="1" t="str" cm="1">
        <f t="array" ref="H1316">_xlfn.IFS(AT1316&lt;5,"&lt;5times",AND(AT1316&gt;=5,AT1316&lt;=10),"05-10times",AND(AT1316&gt;=11,AT1316&lt;=15),"11-15times",AT1316&gt;=16,"16times or more")</f>
        <v>05-10times</v>
      </c>
      <c r="I1316" s="1" t="s">
        <v>99</v>
      </c>
      <c r="J1316" s="1" t="str">
        <f t="shared" si="41"/>
        <v>6-7 years</v>
      </c>
      <c r="K1316" s="2">
        <v>305</v>
      </c>
      <c r="L1316" s="2">
        <v>3</v>
      </c>
      <c r="M1316" s="2">
        <v>27</v>
      </c>
      <c r="N1316" s="2">
        <v>4</v>
      </c>
      <c r="O1316" s="2">
        <v>3</v>
      </c>
      <c r="P1316" s="2">
        <v>144</v>
      </c>
      <c r="Q1316" s="8">
        <v>0</v>
      </c>
      <c r="R1316" s="8">
        <v>0</v>
      </c>
      <c r="S1316" s="8">
        <v>1</v>
      </c>
      <c r="T1316" s="8">
        <v>0</v>
      </c>
      <c r="U1316" s="8">
        <v>0</v>
      </c>
      <c r="V1316" s="8">
        <v>0</v>
      </c>
      <c r="W1316" s="6">
        <v>2</v>
      </c>
      <c r="X1316" s="6">
        <v>5</v>
      </c>
      <c r="Y1316" s="6">
        <v>4</v>
      </c>
      <c r="Z1316" s="6">
        <v>4</v>
      </c>
      <c r="AB1316" s="1">
        <v>341</v>
      </c>
      <c r="AC1316" s="1">
        <v>335</v>
      </c>
      <c r="AD1316" s="1">
        <v>1</v>
      </c>
      <c r="AE1316" s="1">
        <v>3</v>
      </c>
      <c r="AF1316" s="1">
        <v>11</v>
      </c>
      <c r="AG1316" s="1">
        <v>56</v>
      </c>
      <c r="AH1316" s="1">
        <v>2411</v>
      </c>
      <c r="AI1316" s="11">
        <f t="shared" si="40"/>
        <v>6.6054794520547944</v>
      </c>
      <c r="AJ1316" s="1">
        <v>0</v>
      </c>
      <c r="AK1316" s="1">
        <v>1</v>
      </c>
      <c r="AL1316" s="1">
        <v>0</v>
      </c>
      <c r="AM1316" s="1">
        <v>0</v>
      </c>
      <c r="AN1316" s="1">
        <v>0</v>
      </c>
      <c r="AO1316" s="1">
        <v>0</v>
      </c>
      <c r="AP1316" s="1">
        <v>0</v>
      </c>
      <c r="AQ1316" s="1">
        <v>1</v>
      </c>
      <c r="AR1316" s="1">
        <v>0</v>
      </c>
      <c r="AS1316" s="1">
        <v>0</v>
      </c>
      <c r="AT1316" s="1">
        <v>7</v>
      </c>
      <c r="AU1316" s="1">
        <v>22</v>
      </c>
      <c r="AV1316" s="1">
        <v>41967</v>
      </c>
    </row>
    <row r="1317" spans="1:48" s="1" customFormat="1" x14ac:dyDescent="0.25">
      <c r="A1317" s="1" t="str" cm="1">
        <f t="array" ref="A1317">_xlfn.IFS(AG1317&gt;=70,"70 and Older",AND(AG1317&gt;=60,AG1317&lt;70),"60-69",AND(AG1317&gt;=50,AG1317&lt;60),"50-59",AND(AG1317&gt;=40,AG1317&lt;50),"40-49",AND(AG1317&gt;=30,AG1317&lt;40),"30-39",AND(AG1317&gt;=20,AG1317&lt;30),"20-29")</f>
        <v>70 and Older</v>
      </c>
      <c r="B1317" s="1" t="str" cm="1">
        <f t="array" ref="B1317">_xlfn.IFS(AO1317=1,$AO$1,AP1317=1,$AP$1,AQ1317=1,$AQ$1,AR1317=1,$AR$1,AS1317=1,$AS$1)</f>
        <v>Graduation</v>
      </c>
      <c r="C1317" s="1" t="str" cm="1">
        <f t="array" ref="C1317">_xlfn.IFS(AJ1317=1,$AJ$1,AK1317=1,$AK$1,AL1317=1,$AL$1,AM1317=1,$AM$1,AN1317=1,$AN$1)</f>
        <v>Divorced</v>
      </c>
      <c r="D1317" s="1">
        <v>1</v>
      </c>
      <c r="E1317" s="1">
        <v>1</v>
      </c>
      <c r="F1317" s="1" t="str" cm="1">
        <f t="array" ref="F1317">_xlfn.IFS(AV1317&lt;43783,"1.Low Income",AND(AV1317&gt;=43783,AV1317&lt;=64856),"2.Mid Income",AV1317&gt;64856,"3.High Income")</f>
        <v>1.Low Income</v>
      </c>
      <c r="G1317" s="1" t="str" cm="1">
        <f t="array" ref="G1317">_xlfn.IFS(AU1317&lt;=30,"&lt;1 month",AND(AU1317&gt;30,AU1317&lt;=60),"1-2months",AU1317&gt;60,"2months +")</f>
        <v>1-2months</v>
      </c>
      <c r="H1317" s="1" t="str" cm="1">
        <f t="array" ref="H1317">_xlfn.IFS(AT1317&lt;5,"&lt;5times",AND(AT1317&gt;=5,AT1317&lt;=10),"05-10times",AND(AT1317&gt;=11,AT1317&lt;=15),"11-15times",AT1317&gt;=16,"16times or more")</f>
        <v>05-10times</v>
      </c>
      <c r="I1317" s="1" t="s">
        <v>99</v>
      </c>
      <c r="J1317" s="1" t="str">
        <f t="shared" si="41"/>
        <v>6-7 years</v>
      </c>
      <c r="K1317" s="2">
        <v>12</v>
      </c>
      <c r="L1317" s="2">
        <v>2</v>
      </c>
      <c r="M1317" s="2">
        <v>20</v>
      </c>
      <c r="N1317" s="2">
        <v>3</v>
      </c>
      <c r="O1317" s="2">
        <v>2</v>
      </c>
      <c r="P1317" s="2">
        <v>5</v>
      </c>
      <c r="Q1317" s="8">
        <v>0</v>
      </c>
      <c r="R1317" s="8">
        <v>0</v>
      </c>
      <c r="S1317" s="8">
        <v>0</v>
      </c>
      <c r="T1317" s="8">
        <v>0</v>
      </c>
      <c r="U1317" s="8">
        <v>0</v>
      </c>
      <c r="V1317" s="8">
        <v>0</v>
      </c>
      <c r="W1317" s="6">
        <v>1</v>
      </c>
      <c r="X1317" s="6">
        <v>1</v>
      </c>
      <c r="Y1317" s="6">
        <v>0</v>
      </c>
      <c r="Z1317" s="6">
        <v>3</v>
      </c>
      <c r="AB1317" s="1">
        <v>221</v>
      </c>
      <c r="AC1317" s="1">
        <v>206</v>
      </c>
      <c r="AD1317" s="1">
        <v>0</v>
      </c>
      <c r="AE1317" s="1">
        <v>3</v>
      </c>
      <c r="AF1317" s="1">
        <v>11</v>
      </c>
      <c r="AG1317" s="1">
        <v>71</v>
      </c>
      <c r="AH1317" s="1">
        <v>2411</v>
      </c>
      <c r="AI1317" s="11">
        <f t="shared" si="40"/>
        <v>6.6054794520547944</v>
      </c>
      <c r="AJ1317" s="1">
        <v>1</v>
      </c>
      <c r="AK1317" s="1">
        <v>0</v>
      </c>
      <c r="AL1317" s="1">
        <v>0</v>
      </c>
      <c r="AM1317" s="1">
        <v>0</v>
      </c>
      <c r="AN1317" s="1">
        <v>0</v>
      </c>
      <c r="AO1317" s="1">
        <v>0</v>
      </c>
      <c r="AP1317" s="1">
        <v>0</v>
      </c>
      <c r="AQ1317" s="1">
        <v>1</v>
      </c>
      <c r="AR1317" s="1">
        <v>0</v>
      </c>
      <c r="AS1317" s="1">
        <v>0</v>
      </c>
      <c r="AT1317" s="1">
        <v>8</v>
      </c>
      <c r="AU1317" s="1">
        <v>60</v>
      </c>
      <c r="AV1317" s="1">
        <v>34421</v>
      </c>
    </row>
    <row r="1318" spans="1:48" s="1" customFormat="1" x14ac:dyDescent="0.25">
      <c r="A1318" s="1" t="str" cm="1">
        <f t="array" ref="A1318">_xlfn.IFS(AG1318&gt;=70,"70 and Older",AND(AG1318&gt;=60,AG1318&lt;70),"60-69",AND(AG1318&gt;=50,AG1318&lt;60),"50-59",AND(AG1318&gt;=40,AG1318&lt;50),"40-49",AND(AG1318&gt;=30,AG1318&lt;40),"30-39",AND(AG1318&gt;=20,AG1318&lt;30),"20-29")</f>
        <v>40-49</v>
      </c>
      <c r="B1318" s="1" t="str" cm="1">
        <f t="array" ref="B1318">_xlfn.IFS(AO1318=1,$AO$1,AP1318=1,$AP$1,AQ1318=1,$AQ$1,AR1318=1,$AR$1,AS1318=1,$AS$1)</f>
        <v>Master</v>
      </c>
      <c r="C1318" s="1" t="str" cm="1">
        <f t="array" ref="C1318">_xlfn.IFS(AJ1318=1,$AJ$1,AK1318=1,$AK$1,AL1318=1,$AL$1,AM1318=1,$AM$1,AN1318=1,$AN$1)</f>
        <v>Married</v>
      </c>
      <c r="D1318" s="1">
        <v>0</v>
      </c>
      <c r="E1318" s="1">
        <v>1</v>
      </c>
      <c r="F1318" s="1" t="str" cm="1">
        <f t="array" ref="F1318">_xlfn.IFS(AV1318&lt;43783,"1.Low Income",AND(AV1318&gt;=43783,AV1318&lt;=64856),"2.Mid Income",AV1318&gt;64856,"3.High Income")</f>
        <v>1.Low Income</v>
      </c>
      <c r="G1318" s="1" t="str" cm="1">
        <f t="array" ref="G1318">_xlfn.IFS(AU1318&lt;=30,"&lt;1 month",AND(AU1318&gt;30,AU1318&lt;=60),"1-2months",AU1318&gt;60,"2months +")</f>
        <v>&lt;1 month</v>
      </c>
      <c r="H1318" s="1" t="str" cm="1">
        <f t="array" ref="H1318">_xlfn.IFS(AT1318&lt;5,"&lt;5times",AND(AT1318&gt;=5,AT1318&lt;=10),"05-10times",AND(AT1318&gt;=11,AT1318&lt;=15),"11-15times",AT1318&gt;=16,"16times or more")</f>
        <v>05-10times</v>
      </c>
      <c r="I1318" s="1" t="s">
        <v>99</v>
      </c>
      <c r="J1318" s="1" t="str">
        <f t="shared" si="41"/>
        <v>6-7 years</v>
      </c>
      <c r="K1318" s="2">
        <v>182</v>
      </c>
      <c r="L1318" s="2">
        <v>4</v>
      </c>
      <c r="M1318" s="2">
        <v>33</v>
      </c>
      <c r="N1318" s="2">
        <v>0</v>
      </c>
      <c r="O1318" s="2">
        <v>0</v>
      </c>
      <c r="P1318" s="2">
        <v>66</v>
      </c>
      <c r="Q1318" s="8">
        <v>0</v>
      </c>
      <c r="R1318" s="8">
        <v>0</v>
      </c>
      <c r="S1318" s="8">
        <v>0</v>
      </c>
      <c r="T1318" s="8">
        <v>0</v>
      </c>
      <c r="U1318" s="8">
        <v>0</v>
      </c>
      <c r="V1318" s="8">
        <v>0</v>
      </c>
      <c r="W1318" s="6">
        <v>2</v>
      </c>
      <c r="X1318" s="6">
        <v>4</v>
      </c>
      <c r="Y1318" s="6">
        <v>1</v>
      </c>
      <c r="Z1318" s="6">
        <v>5</v>
      </c>
      <c r="AB1318" s="1">
        <v>152</v>
      </c>
      <c r="AC1318" s="1">
        <v>80</v>
      </c>
      <c r="AD1318" s="1">
        <v>1</v>
      </c>
      <c r="AE1318" s="1">
        <v>3</v>
      </c>
      <c r="AF1318" s="1">
        <v>11</v>
      </c>
      <c r="AG1318" s="1">
        <v>45</v>
      </c>
      <c r="AH1318" s="1">
        <v>2411</v>
      </c>
      <c r="AI1318" s="11">
        <f t="shared" si="40"/>
        <v>6.6054794520547944</v>
      </c>
      <c r="AJ1318" s="1">
        <v>0</v>
      </c>
      <c r="AK1318" s="1">
        <v>1</v>
      </c>
      <c r="AL1318" s="1">
        <v>0</v>
      </c>
      <c r="AM1318" s="1">
        <v>0</v>
      </c>
      <c r="AN1318" s="1">
        <v>0</v>
      </c>
      <c r="AO1318" s="1">
        <v>0</v>
      </c>
      <c r="AP1318" s="1">
        <v>0</v>
      </c>
      <c r="AQ1318" s="1">
        <v>0</v>
      </c>
      <c r="AR1318" s="1">
        <v>1</v>
      </c>
      <c r="AS1318" s="1">
        <v>0</v>
      </c>
      <c r="AT1318" s="1">
        <v>8</v>
      </c>
      <c r="AU1318" s="1">
        <v>4</v>
      </c>
      <c r="AV1318" s="1">
        <v>34176</v>
      </c>
    </row>
    <row r="1319" spans="1:48" s="1" customFormat="1" x14ac:dyDescent="0.25">
      <c r="A1319" s="1" t="str" cm="1">
        <f t="array" ref="A1319">_xlfn.IFS(AG1319&gt;=70,"70 and Older",AND(AG1319&gt;=60,AG1319&lt;70),"60-69",AND(AG1319&gt;=50,AG1319&lt;60),"50-59",AND(AG1319&gt;=40,AG1319&lt;50),"40-49",AND(AG1319&gt;=30,AG1319&lt;40),"30-39",AND(AG1319&gt;=20,AG1319&lt;30),"20-29")</f>
        <v>50-59</v>
      </c>
      <c r="B1319" s="1" t="str" cm="1">
        <f t="array" ref="B1319">_xlfn.IFS(AO1319=1,$AO$1,AP1319=1,$AP$1,AQ1319=1,$AQ$1,AR1319=1,$AR$1,AS1319=1,$AS$1)</f>
        <v>2nd Cycle</v>
      </c>
      <c r="C1319" s="1" t="str" cm="1">
        <f t="array" ref="C1319">_xlfn.IFS(AJ1319=1,$AJ$1,AK1319=1,$AK$1,AL1319=1,$AL$1,AM1319=1,$AM$1,AN1319=1,$AN$1)</f>
        <v>Together</v>
      </c>
      <c r="D1319" s="1">
        <v>1</v>
      </c>
      <c r="E1319" s="1">
        <v>1</v>
      </c>
      <c r="F1319" s="1" t="str" cm="1">
        <f t="array" ref="F1319">_xlfn.IFS(AV1319&lt;43783,"1.Low Income",AND(AV1319&gt;=43783,AV1319&lt;=64856),"2.Mid Income",AV1319&gt;64856,"3.High Income")</f>
        <v>1.Low Income</v>
      </c>
      <c r="G1319" s="1" t="str" cm="1">
        <f t="array" ref="G1319">_xlfn.IFS(AU1319&lt;=30,"&lt;1 month",AND(AU1319&gt;30,AU1319&lt;=60),"1-2months",AU1319&gt;60,"2months +")</f>
        <v>1-2months</v>
      </c>
      <c r="H1319" s="1" t="str" cm="1">
        <f t="array" ref="H1319">_xlfn.IFS(AT1319&lt;5,"&lt;5times",AND(AT1319&gt;=5,AT1319&lt;=10),"05-10times",AND(AT1319&gt;=11,AT1319&lt;=15),"11-15times",AT1319&gt;=16,"16times or more")</f>
        <v>05-10times</v>
      </c>
      <c r="I1319" s="1" t="s">
        <v>99</v>
      </c>
      <c r="J1319" s="1" t="str">
        <f t="shared" si="41"/>
        <v>6-7 years</v>
      </c>
      <c r="K1319" s="2">
        <v>167</v>
      </c>
      <c r="L1319" s="2">
        <v>2</v>
      </c>
      <c r="M1319" s="2">
        <v>89</v>
      </c>
      <c r="N1319" s="2">
        <v>0</v>
      </c>
      <c r="O1319" s="2">
        <v>0</v>
      </c>
      <c r="P1319" s="2">
        <v>34</v>
      </c>
      <c r="Q1319" s="8">
        <v>0</v>
      </c>
      <c r="R1319" s="8">
        <v>0</v>
      </c>
      <c r="S1319" s="8">
        <v>0</v>
      </c>
      <c r="T1319" s="8">
        <v>0</v>
      </c>
      <c r="U1319" s="8">
        <v>0</v>
      </c>
      <c r="V1319" s="8">
        <v>0</v>
      </c>
      <c r="W1319" s="6">
        <v>6</v>
      </c>
      <c r="X1319" s="6">
        <v>6</v>
      </c>
      <c r="Y1319" s="6">
        <v>1</v>
      </c>
      <c r="Z1319" s="6">
        <v>4</v>
      </c>
      <c r="AB1319" s="1">
        <v>37</v>
      </c>
      <c r="AC1319" s="1">
        <v>27</v>
      </c>
      <c r="AD1319" s="1">
        <v>0</v>
      </c>
      <c r="AE1319" s="1">
        <v>3</v>
      </c>
      <c r="AF1319" s="1">
        <v>11</v>
      </c>
      <c r="AG1319" s="1">
        <v>53</v>
      </c>
      <c r="AH1319" s="1">
        <v>2411</v>
      </c>
      <c r="AI1319" s="11">
        <f t="shared" si="40"/>
        <v>6.6054794520547944</v>
      </c>
      <c r="AJ1319" s="1">
        <v>0</v>
      </c>
      <c r="AK1319" s="1">
        <v>0</v>
      </c>
      <c r="AL1319" s="1">
        <v>0</v>
      </c>
      <c r="AM1319" s="1">
        <v>1</v>
      </c>
      <c r="AN1319" s="1">
        <v>0</v>
      </c>
      <c r="AO1319" s="1">
        <v>1</v>
      </c>
      <c r="AP1319" s="1">
        <v>0</v>
      </c>
      <c r="AQ1319" s="1">
        <v>0</v>
      </c>
      <c r="AR1319" s="1">
        <v>0</v>
      </c>
      <c r="AS1319" s="1">
        <v>0</v>
      </c>
      <c r="AT1319" s="1">
        <v>8</v>
      </c>
      <c r="AU1319" s="1">
        <v>33</v>
      </c>
      <c r="AV1319" s="1">
        <v>29103</v>
      </c>
    </row>
    <row r="1320" spans="1:48" s="1" customFormat="1" x14ac:dyDescent="0.25">
      <c r="A1320" s="1" t="str" cm="1">
        <f t="array" ref="A1320">_xlfn.IFS(AG1320&gt;=70,"70 and Older",AND(AG1320&gt;=60,AG1320&lt;70),"60-69",AND(AG1320&gt;=50,AG1320&lt;60),"50-59",AND(AG1320&gt;=40,AG1320&lt;50),"40-49",AND(AG1320&gt;=30,AG1320&lt;40),"30-39",AND(AG1320&gt;=20,AG1320&lt;30),"20-29")</f>
        <v>60-69</v>
      </c>
      <c r="B1320" s="1" t="str" cm="1">
        <f t="array" ref="B1320">_xlfn.IFS(AO1320=1,$AO$1,AP1320=1,$AP$1,AQ1320=1,$AQ$1,AR1320=1,$AR$1,AS1320=1,$AS$1)</f>
        <v>Graduation</v>
      </c>
      <c r="C1320" s="1" t="str" cm="1">
        <f t="array" ref="C1320">_xlfn.IFS(AJ1320=1,$AJ$1,AK1320=1,$AK$1,AL1320=1,$AL$1,AM1320=1,$AM$1,AN1320=1,$AN$1)</f>
        <v>Married</v>
      </c>
      <c r="D1320" s="1">
        <v>0</v>
      </c>
      <c r="E1320" s="1">
        <v>1</v>
      </c>
      <c r="F1320" s="1" t="str" cm="1">
        <f t="array" ref="F1320">_xlfn.IFS(AV1320&lt;43783,"1.Low Income",AND(AV1320&gt;=43783,AV1320&lt;=64856),"2.Mid Income",AV1320&gt;64856,"3.High Income")</f>
        <v>2.Mid Income</v>
      </c>
      <c r="G1320" s="1" t="str" cm="1">
        <f t="array" ref="G1320">_xlfn.IFS(AU1320&lt;=30,"&lt;1 month",AND(AU1320&gt;30,AU1320&lt;=60),"1-2months",AU1320&gt;60,"2months +")</f>
        <v>&lt;1 month</v>
      </c>
      <c r="H1320" s="1" t="str" cm="1">
        <f t="array" ref="H1320">_xlfn.IFS(AT1320&lt;5,"&lt;5times",AND(AT1320&gt;=5,AT1320&lt;=10),"05-10times",AND(AT1320&gt;=11,AT1320&lt;=15),"11-15times",AT1320&gt;=16,"16times or more")</f>
        <v>05-10times</v>
      </c>
      <c r="I1320" s="1" t="s">
        <v>99</v>
      </c>
      <c r="J1320" s="1" t="str">
        <f t="shared" si="41"/>
        <v>6-7 years</v>
      </c>
      <c r="K1320" s="2">
        <v>393</v>
      </c>
      <c r="L1320" s="2">
        <v>0</v>
      </c>
      <c r="M1320" s="2">
        <v>239</v>
      </c>
      <c r="N1320" s="2">
        <v>90</v>
      </c>
      <c r="O1320" s="2">
        <v>69</v>
      </c>
      <c r="P1320" s="2">
        <v>69</v>
      </c>
      <c r="Q1320" s="8">
        <v>0</v>
      </c>
      <c r="R1320" s="8">
        <v>0</v>
      </c>
      <c r="S1320" s="8">
        <v>0</v>
      </c>
      <c r="T1320" s="8">
        <v>0</v>
      </c>
      <c r="U1320" s="8">
        <v>0</v>
      </c>
      <c r="V1320" s="8">
        <v>0</v>
      </c>
      <c r="W1320" s="6">
        <v>6</v>
      </c>
      <c r="X1320" s="6">
        <v>5</v>
      </c>
      <c r="Y1320" s="6">
        <v>7</v>
      </c>
      <c r="Z1320" s="6">
        <v>9</v>
      </c>
      <c r="AB1320" s="1">
        <v>360</v>
      </c>
      <c r="AC1320" s="1">
        <v>315</v>
      </c>
      <c r="AD1320" s="1">
        <v>0</v>
      </c>
      <c r="AE1320" s="1">
        <v>3</v>
      </c>
      <c r="AF1320" s="1">
        <v>11</v>
      </c>
      <c r="AG1320" s="1">
        <v>63</v>
      </c>
      <c r="AH1320" s="1">
        <v>2410</v>
      </c>
      <c r="AI1320" s="11">
        <f t="shared" si="40"/>
        <v>6.602739726027397</v>
      </c>
      <c r="AJ1320" s="1">
        <v>0</v>
      </c>
      <c r="AK1320" s="1">
        <v>1</v>
      </c>
      <c r="AL1320" s="1">
        <v>0</v>
      </c>
      <c r="AM1320" s="1">
        <v>0</v>
      </c>
      <c r="AN1320" s="1">
        <v>0</v>
      </c>
      <c r="AO1320" s="1">
        <v>0</v>
      </c>
      <c r="AP1320" s="1">
        <v>0</v>
      </c>
      <c r="AQ1320" s="1">
        <v>1</v>
      </c>
      <c r="AR1320" s="1">
        <v>0</v>
      </c>
      <c r="AS1320" s="1">
        <v>0</v>
      </c>
      <c r="AT1320" s="1">
        <v>7</v>
      </c>
      <c r="AU1320" s="1">
        <v>4</v>
      </c>
      <c r="AV1320" s="1">
        <v>45503</v>
      </c>
    </row>
    <row r="1321" spans="1:48" s="1" customFormat="1" x14ac:dyDescent="0.25">
      <c r="A1321" s="1" t="str" cm="1">
        <f t="array" ref="A1321">_xlfn.IFS(AG1321&gt;=70,"70 and Older",AND(AG1321&gt;=60,AG1321&lt;70),"60-69",AND(AG1321&gt;=50,AG1321&lt;60),"50-59",AND(AG1321&gt;=40,AG1321&lt;50),"40-49",AND(AG1321&gt;=30,AG1321&lt;40),"30-39",AND(AG1321&gt;=20,AG1321&lt;30),"20-29")</f>
        <v>20-29</v>
      </c>
      <c r="B1321" s="1" t="str" cm="1">
        <f t="array" ref="B1321">_xlfn.IFS(AO1321=1,$AO$1,AP1321=1,$AP$1,AQ1321=1,$AQ$1,AR1321=1,$AR$1,AS1321=1,$AS$1)</f>
        <v>Graduation</v>
      </c>
      <c r="C1321" s="1" t="str" cm="1">
        <f t="array" ref="C1321">_xlfn.IFS(AJ1321=1,$AJ$1,AK1321=1,$AK$1,AL1321=1,$AL$1,AM1321=1,$AM$1,AN1321=1,$AN$1)</f>
        <v>Single</v>
      </c>
      <c r="D1321" s="1">
        <v>0</v>
      </c>
      <c r="E1321" s="1">
        <v>1</v>
      </c>
      <c r="F1321" s="1" t="str" cm="1">
        <f t="array" ref="F1321">_xlfn.IFS(AV1321&lt;43783,"1.Low Income",AND(AV1321&gt;=43783,AV1321&lt;=64856),"2.Mid Income",AV1321&gt;64856,"3.High Income")</f>
        <v>1.Low Income</v>
      </c>
      <c r="G1321" s="1" t="str" cm="1">
        <f t="array" ref="G1321">_xlfn.IFS(AU1321&lt;=30,"&lt;1 month",AND(AU1321&gt;30,AU1321&lt;=60),"1-2months",AU1321&gt;60,"2months +")</f>
        <v>1-2months</v>
      </c>
      <c r="H1321" s="1" t="str" cm="1">
        <f t="array" ref="H1321">_xlfn.IFS(AT1321&lt;5,"&lt;5times",AND(AT1321&gt;=5,AT1321&lt;=10),"05-10times",AND(AT1321&gt;=11,AT1321&lt;=15),"11-15times",AT1321&gt;=16,"16times or more")</f>
        <v>05-10times</v>
      </c>
      <c r="I1321" s="1" t="s">
        <v>99</v>
      </c>
      <c r="J1321" s="1" t="str">
        <f t="shared" si="41"/>
        <v>6-7 years</v>
      </c>
      <c r="K1321" s="2">
        <v>674</v>
      </c>
      <c r="L1321" s="2">
        <v>62</v>
      </c>
      <c r="M1321" s="2">
        <v>134</v>
      </c>
      <c r="N1321" s="2">
        <v>0</v>
      </c>
      <c r="O1321" s="2">
        <v>26</v>
      </c>
      <c r="P1321" s="2">
        <v>8</v>
      </c>
      <c r="Q1321" s="8">
        <v>0</v>
      </c>
      <c r="R1321" s="8">
        <v>0</v>
      </c>
      <c r="S1321" s="8">
        <v>0</v>
      </c>
      <c r="T1321" s="8">
        <v>0</v>
      </c>
      <c r="U1321" s="8">
        <v>0</v>
      </c>
      <c r="V1321" s="8">
        <v>0</v>
      </c>
      <c r="W1321" s="6">
        <v>4</v>
      </c>
      <c r="X1321" s="6">
        <v>7</v>
      </c>
      <c r="Y1321" s="6">
        <v>3</v>
      </c>
      <c r="Z1321" s="6">
        <v>13</v>
      </c>
      <c r="AB1321" s="1">
        <v>1118</v>
      </c>
      <c r="AC1321" s="1">
        <v>978</v>
      </c>
      <c r="AD1321" s="1">
        <v>0</v>
      </c>
      <c r="AE1321" s="1">
        <v>3</v>
      </c>
      <c r="AF1321" s="1">
        <v>11</v>
      </c>
      <c r="AG1321" s="1">
        <v>27</v>
      </c>
      <c r="AH1321" s="1">
        <v>2410</v>
      </c>
      <c r="AI1321" s="11">
        <f t="shared" si="40"/>
        <v>6.602739726027397</v>
      </c>
      <c r="AJ1321" s="1">
        <v>0</v>
      </c>
      <c r="AK1321" s="1">
        <v>0</v>
      </c>
      <c r="AL1321" s="1">
        <v>1</v>
      </c>
      <c r="AM1321" s="1">
        <v>0</v>
      </c>
      <c r="AN1321" s="1">
        <v>0</v>
      </c>
      <c r="AO1321" s="1">
        <v>0</v>
      </c>
      <c r="AP1321" s="1">
        <v>0</v>
      </c>
      <c r="AQ1321" s="1">
        <v>1</v>
      </c>
      <c r="AR1321" s="1">
        <v>0</v>
      </c>
      <c r="AS1321" s="1">
        <v>0</v>
      </c>
      <c r="AT1321" s="1">
        <v>7</v>
      </c>
      <c r="AU1321" s="1">
        <v>32</v>
      </c>
      <c r="AV1321" s="1">
        <v>43638</v>
      </c>
    </row>
    <row r="1322" spans="1:48" s="1" customFormat="1" x14ac:dyDescent="0.25">
      <c r="A1322" s="1" t="str" cm="1">
        <f t="array" ref="A1322">_xlfn.IFS(AG1322&gt;=70,"70 and Older",AND(AG1322&gt;=60,AG1322&lt;70),"60-69",AND(AG1322&gt;=50,AG1322&lt;60),"50-59",AND(AG1322&gt;=40,AG1322&lt;50),"40-49",AND(AG1322&gt;=30,AG1322&lt;40),"30-39",AND(AG1322&gt;=20,AG1322&lt;30),"20-29")</f>
        <v>50-59</v>
      </c>
      <c r="B1322" s="1" t="str" cm="1">
        <f t="array" ref="B1322">_xlfn.IFS(AO1322=1,$AO$1,AP1322=1,$AP$1,AQ1322=1,$AQ$1,AR1322=1,$AR$1,AS1322=1,$AS$1)</f>
        <v>PhD</v>
      </c>
      <c r="C1322" s="1" t="str" cm="1">
        <f t="array" ref="C1322">_xlfn.IFS(AJ1322=1,$AJ$1,AK1322=1,$AK$1,AL1322=1,$AL$1,AM1322=1,$AM$1,AN1322=1,$AN$1)</f>
        <v>Single</v>
      </c>
      <c r="D1322" s="1">
        <v>1</v>
      </c>
      <c r="E1322" s="1">
        <v>1</v>
      </c>
      <c r="F1322" s="1" t="str" cm="1">
        <f t="array" ref="F1322">_xlfn.IFS(AV1322&lt;43783,"1.Low Income",AND(AV1322&gt;=43783,AV1322&lt;=64856),"2.Mid Income",AV1322&gt;64856,"3.High Income")</f>
        <v>1.Low Income</v>
      </c>
      <c r="G1322" s="1" t="str" cm="1">
        <f t="array" ref="G1322">_xlfn.IFS(AU1322&lt;=30,"&lt;1 month",AND(AU1322&gt;30,AU1322&lt;=60),"1-2months",AU1322&gt;60,"2months +")</f>
        <v>2months +</v>
      </c>
      <c r="H1322" s="1" t="str" cm="1">
        <f t="array" ref="H1322">_xlfn.IFS(AT1322&lt;5,"&lt;5times",AND(AT1322&gt;=5,AT1322&lt;=10),"05-10times",AND(AT1322&gt;=11,AT1322&lt;=15),"11-15times",AT1322&gt;=16,"16times or more")</f>
        <v>05-10times</v>
      </c>
      <c r="I1322" s="1" t="s">
        <v>99</v>
      </c>
      <c r="J1322" s="1" t="str">
        <f t="shared" si="41"/>
        <v>6-7 years</v>
      </c>
      <c r="K1322" s="2">
        <v>19</v>
      </c>
      <c r="L1322" s="2">
        <v>5</v>
      </c>
      <c r="M1322" s="2">
        <v>12</v>
      </c>
      <c r="N1322" s="2">
        <v>10</v>
      </c>
      <c r="O1322" s="2">
        <v>3</v>
      </c>
      <c r="P1322" s="2">
        <v>19</v>
      </c>
      <c r="Q1322" s="8">
        <v>0</v>
      </c>
      <c r="R1322" s="8">
        <v>0</v>
      </c>
      <c r="S1322" s="8">
        <v>0</v>
      </c>
      <c r="T1322" s="8">
        <v>0</v>
      </c>
      <c r="U1322" s="8">
        <v>0</v>
      </c>
      <c r="V1322" s="8">
        <v>0</v>
      </c>
      <c r="W1322" s="6">
        <v>3</v>
      </c>
      <c r="X1322" s="6">
        <v>3</v>
      </c>
      <c r="Y1322" s="6">
        <v>1</v>
      </c>
      <c r="Z1322" s="6">
        <v>2</v>
      </c>
      <c r="AB1322" s="1">
        <v>147</v>
      </c>
      <c r="AC1322" s="1">
        <v>71</v>
      </c>
      <c r="AD1322" s="1">
        <v>1</v>
      </c>
      <c r="AE1322" s="1">
        <v>3</v>
      </c>
      <c r="AF1322" s="1">
        <v>11</v>
      </c>
      <c r="AG1322" s="1">
        <v>54</v>
      </c>
      <c r="AH1322" s="1">
        <v>2410</v>
      </c>
      <c r="AI1322" s="11">
        <f t="shared" si="40"/>
        <v>6.602739726027397</v>
      </c>
      <c r="AJ1322" s="1">
        <v>0</v>
      </c>
      <c r="AK1322" s="1">
        <v>0</v>
      </c>
      <c r="AL1322" s="1">
        <v>1</v>
      </c>
      <c r="AM1322" s="1">
        <v>0</v>
      </c>
      <c r="AN1322" s="1">
        <v>0</v>
      </c>
      <c r="AO1322" s="1">
        <v>0</v>
      </c>
      <c r="AP1322" s="1">
        <v>0</v>
      </c>
      <c r="AQ1322" s="1">
        <v>0</v>
      </c>
      <c r="AR1322" s="1">
        <v>0</v>
      </c>
      <c r="AS1322" s="1">
        <v>1</v>
      </c>
      <c r="AT1322" s="1">
        <v>7</v>
      </c>
      <c r="AU1322" s="1">
        <v>64</v>
      </c>
      <c r="AV1322" s="1">
        <v>37760</v>
      </c>
    </row>
    <row r="1323" spans="1:48" s="1" customFormat="1" x14ac:dyDescent="0.25">
      <c r="A1323" s="1" t="str" cm="1">
        <f t="array" ref="A1323">_xlfn.IFS(AG1323&gt;=70,"70 and Older",AND(AG1323&gt;=60,AG1323&lt;70),"60-69",AND(AG1323&gt;=50,AG1323&lt;60),"50-59",AND(AG1323&gt;=40,AG1323&lt;50),"40-49",AND(AG1323&gt;=30,AG1323&lt;40),"30-39",AND(AG1323&gt;=20,AG1323&lt;30),"20-29")</f>
        <v>50-59</v>
      </c>
      <c r="B1323" s="1" t="str" cm="1">
        <f t="array" ref="B1323">_xlfn.IFS(AO1323=1,$AO$1,AP1323=1,$AP$1,AQ1323=1,$AQ$1,AR1323=1,$AR$1,AS1323=1,$AS$1)</f>
        <v>PhD</v>
      </c>
      <c r="C1323" s="1" t="str" cm="1">
        <f t="array" ref="C1323">_xlfn.IFS(AJ1323=1,$AJ$1,AK1323=1,$AK$1,AL1323=1,$AL$1,AM1323=1,$AM$1,AN1323=1,$AN$1)</f>
        <v>Together</v>
      </c>
      <c r="D1323" s="1">
        <v>1</v>
      </c>
      <c r="E1323" s="1">
        <v>0</v>
      </c>
      <c r="F1323" s="1" t="str" cm="1">
        <f t="array" ref="F1323">_xlfn.IFS(AV1323&lt;43783,"1.Low Income",AND(AV1323&gt;=43783,AV1323&lt;=64856),"2.Mid Income",AV1323&gt;64856,"3.High Income")</f>
        <v>1.Low Income</v>
      </c>
      <c r="G1323" s="1" t="str" cm="1">
        <f t="array" ref="G1323">_xlfn.IFS(AU1323&lt;=30,"&lt;1 month",AND(AU1323&gt;30,AU1323&lt;=60),"1-2months",AU1323&gt;60,"2months +")</f>
        <v>2months +</v>
      </c>
      <c r="H1323" s="1" t="str" cm="1">
        <f t="array" ref="H1323">_xlfn.IFS(AT1323&lt;5,"&lt;5times",AND(AT1323&gt;=5,AT1323&lt;=10),"05-10times",AND(AT1323&gt;=11,AT1323&lt;=15),"11-15times",AT1323&gt;=16,"16times or more")</f>
        <v>05-10times</v>
      </c>
      <c r="I1323" s="1" t="s">
        <v>99</v>
      </c>
      <c r="J1323" s="1" t="str">
        <f t="shared" si="41"/>
        <v>6-7 years</v>
      </c>
      <c r="K1323" s="2">
        <v>127</v>
      </c>
      <c r="L1323" s="2">
        <v>1</v>
      </c>
      <c r="M1323" s="2">
        <v>56</v>
      </c>
      <c r="N1323" s="2">
        <v>0</v>
      </c>
      <c r="O1323" s="2">
        <v>1</v>
      </c>
      <c r="P1323" s="2">
        <v>31</v>
      </c>
      <c r="Q1323" s="8">
        <v>0</v>
      </c>
      <c r="R1323" s="8">
        <v>0</v>
      </c>
      <c r="S1323" s="8">
        <v>1</v>
      </c>
      <c r="T1323" s="8">
        <v>0</v>
      </c>
      <c r="U1323" s="8">
        <v>0</v>
      </c>
      <c r="V1323" s="8">
        <v>0</v>
      </c>
      <c r="W1323" s="6">
        <v>3</v>
      </c>
      <c r="X1323" s="6">
        <v>4</v>
      </c>
      <c r="Y1323" s="6">
        <v>2</v>
      </c>
      <c r="Z1323" s="6">
        <v>3</v>
      </c>
      <c r="AB1323" s="1">
        <v>220</v>
      </c>
      <c r="AC1323" s="1">
        <v>196</v>
      </c>
      <c r="AD1323" s="1">
        <v>0</v>
      </c>
      <c r="AE1323" s="1">
        <v>3</v>
      </c>
      <c r="AF1323" s="1">
        <v>11</v>
      </c>
      <c r="AG1323" s="1">
        <v>51</v>
      </c>
      <c r="AH1323" s="1">
        <v>2410</v>
      </c>
      <c r="AI1323" s="11">
        <f t="shared" si="40"/>
        <v>6.602739726027397</v>
      </c>
      <c r="AJ1323" s="1">
        <v>0</v>
      </c>
      <c r="AK1323" s="1">
        <v>0</v>
      </c>
      <c r="AL1323" s="1">
        <v>0</v>
      </c>
      <c r="AM1323" s="1">
        <v>1</v>
      </c>
      <c r="AN1323" s="1">
        <v>0</v>
      </c>
      <c r="AO1323" s="1">
        <v>0</v>
      </c>
      <c r="AP1323" s="1">
        <v>0</v>
      </c>
      <c r="AQ1323" s="1">
        <v>0</v>
      </c>
      <c r="AR1323" s="1">
        <v>0</v>
      </c>
      <c r="AS1323" s="1">
        <v>1</v>
      </c>
      <c r="AT1323" s="1">
        <v>8</v>
      </c>
      <c r="AU1323" s="1">
        <v>74</v>
      </c>
      <c r="AV1323" s="1">
        <v>33581</v>
      </c>
    </row>
    <row r="1324" spans="1:48" s="1" customFormat="1" x14ac:dyDescent="0.25">
      <c r="A1324" s="1" t="str" cm="1">
        <f t="array" ref="A1324">_xlfn.IFS(AG1324&gt;=70,"70 and Older",AND(AG1324&gt;=60,AG1324&lt;70),"60-69",AND(AG1324&gt;=50,AG1324&lt;60),"50-59",AND(AG1324&gt;=40,AG1324&lt;50),"40-49",AND(AG1324&gt;=30,AG1324&lt;40),"30-39",AND(AG1324&gt;=20,AG1324&lt;30),"20-29")</f>
        <v>30-39</v>
      </c>
      <c r="B1324" s="1" t="str" cm="1">
        <f t="array" ref="B1324">_xlfn.IFS(AO1324=1,$AO$1,AP1324=1,$AP$1,AQ1324=1,$AQ$1,AR1324=1,$AR$1,AS1324=1,$AS$1)</f>
        <v>Graduation</v>
      </c>
      <c r="C1324" s="1" t="str" cm="1">
        <f t="array" ref="C1324">_xlfn.IFS(AJ1324=1,$AJ$1,AK1324=1,$AK$1,AL1324=1,$AL$1,AM1324=1,$AM$1,AN1324=1,$AN$1)</f>
        <v>Married</v>
      </c>
      <c r="D1324" s="1">
        <v>1</v>
      </c>
      <c r="E1324" s="1">
        <v>0</v>
      </c>
      <c r="F1324" s="1" t="str" cm="1">
        <f t="array" ref="F1324">_xlfn.IFS(AV1324&lt;43783,"1.Low Income",AND(AV1324&gt;=43783,AV1324&lt;=64856),"2.Mid Income",AV1324&gt;64856,"3.High Income")</f>
        <v>1.Low Income</v>
      </c>
      <c r="G1324" s="1" t="str" cm="1">
        <f t="array" ref="G1324">_xlfn.IFS(AU1324&lt;=30,"&lt;1 month",AND(AU1324&gt;30,AU1324&lt;=60),"1-2months",AU1324&gt;60,"2months +")</f>
        <v>2months +</v>
      </c>
      <c r="H1324" s="1" t="str" cm="1">
        <f t="array" ref="H1324">_xlfn.IFS(AT1324&lt;5,"&lt;5times",AND(AT1324&gt;=5,AT1324&lt;=10),"05-10times",AND(AT1324&gt;=11,AT1324&lt;=15),"11-15times",AT1324&gt;=16,"16times or more")</f>
        <v>05-10times</v>
      </c>
      <c r="I1324" s="1" t="s">
        <v>99</v>
      </c>
      <c r="J1324" s="1" t="str">
        <f t="shared" si="41"/>
        <v>6-7 years</v>
      </c>
      <c r="K1324" s="2">
        <v>7</v>
      </c>
      <c r="L1324" s="2">
        <v>0</v>
      </c>
      <c r="M1324" s="2">
        <v>12</v>
      </c>
      <c r="N1324" s="2">
        <v>13</v>
      </c>
      <c r="O1324" s="2">
        <v>7</v>
      </c>
      <c r="P1324" s="2">
        <v>32</v>
      </c>
      <c r="Q1324" s="8">
        <v>0</v>
      </c>
      <c r="R1324" s="8">
        <v>0</v>
      </c>
      <c r="S1324" s="8">
        <v>1</v>
      </c>
      <c r="T1324" s="8">
        <v>0</v>
      </c>
      <c r="U1324" s="8">
        <v>0</v>
      </c>
      <c r="V1324" s="8">
        <v>1</v>
      </c>
      <c r="W1324" s="6">
        <v>5</v>
      </c>
      <c r="X1324" s="6">
        <v>4</v>
      </c>
      <c r="Y1324" s="6">
        <v>1</v>
      </c>
      <c r="Z1324" s="6">
        <v>2</v>
      </c>
      <c r="AB1324" s="1">
        <v>118</v>
      </c>
      <c r="AC1324" s="1">
        <v>89</v>
      </c>
      <c r="AD1324" s="1">
        <v>0</v>
      </c>
      <c r="AE1324" s="1">
        <v>3</v>
      </c>
      <c r="AF1324" s="1">
        <v>11</v>
      </c>
      <c r="AG1324" s="1">
        <v>34</v>
      </c>
      <c r="AH1324" s="1">
        <v>2410</v>
      </c>
      <c r="AI1324" s="11">
        <f t="shared" si="40"/>
        <v>6.602739726027397</v>
      </c>
      <c r="AJ1324" s="1">
        <v>0</v>
      </c>
      <c r="AK1324" s="1">
        <v>1</v>
      </c>
      <c r="AL1324" s="1">
        <v>0</v>
      </c>
      <c r="AM1324" s="1">
        <v>0</v>
      </c>
      <c r="AN1324" s="1">
        <v>0</v>
      </c>
      <c r="AO1324" s="1">
        <v>0</v>
      </c>
      <c r="AP1324" s="1">
        <v>0</v>
      </c>
      <c r="AQ1324" s="1">
        <v>1</v>
      </c>
      <c r="AR1324" s="1">
        <v>0</v>
      </c>
      <c r="AS1324" s="1">
        <v>0</v>
      </c>
      <c r="AT1324" s="1">
        <v>10</v>
      </c>
      <c r="AU1324" s="1">
        <v>92</v>
      </c>
      <c r="AV1324" s="1">
        <v>23162</v>
      </c>
    </row>
    <row r="1325" spans="1:48" s="1" customFormat="1" x14ac:dyDescent="0.25">
      <c r="A1325" s="1" t="str" cm="1">
        <f t="array" ref="A1325">_xlfn.IFS(AG1325&gt;=70,"70 and Older",AND(AG1325&gt;=60,AG1325&lt;70),"60-69",AND(AG1325&gt;=50,AG1325&lt;60),"50-59",AND(AG1325&gt;=40,AG1325&lt;50),"40-49",AND(AG1325&gt;=30,AG1325&lt;40),"30-39",AND(AG1325&gt;=20,AG1325&lt;30),"20-29")</f>
        <v>40-49</v>
      </c>
      <c r="B1325" s="1" t="str" cm="1">
        <f t="array" ref="B1325">_xlfn.IFS(AO1325=1,$AO$1,AP1325=1,$AP$1,AQ1325=1,$AQ$1,AR1325=1,$AR$1,AS1325=1,$AS$1)</f>
        <v>Graduation</v>
      </c>
      <c r="C1325" s="1" t="str" cm="1">
        <f t="array" ref="C1325">_xlfn.IFS(AJ1325=1,$AJ$1,AK1325=1,$AK$1,AL1325=1,$AL$1,AM1325=1,$AM$1,AN1325=1,$AN$1)</f>
        <v>Together</v>
      </c>
      <c r="D1325" s="1">
        <v>0</v>
      </c>
      <c r="E1325" s="1">
        <v>0</v>
      </c>
      <c r="F1325" s="1" t="str" cm="1">
        <f t="array" ref="F1325">_xlfn.IFS(AV1325&lt;43783,"1.Low Income",AND(AV1325&gt;=43783,AV1325&lt;=64856),"2.Mid Income",AV1325&gt;64856,"3.High Income")</f>
        <v>2.Mid Income</v>
      </c>
      <c r="G1325" s="1" t="str" cm="1">
        <f t="array" ref="G1325">_xlfn.IFS(AU1325&lt;=30,"&lt;1 month",AND(AU1325&gt;30,AU1325&lt;=60),"1-2months",AU1325&gt;60,"2months +")</f>
        <v>2months +</v>
      </c>
      <c r="H1325" s="1" t="str" cm="1">
        <f t="array" ref="H1325">_xlfn.IFS(AT1325&lt;5,"&lt;5times",AND(AT1325&gt;=5,AT1325&lt;=10),"05-10times",AND(AT1325&gt;=11,AT1325&lt;=15),"11-15times",AT1325&gt;=16,"16times or more")</f>
        <v>05-10times</v>
      </c>
      <c r="I1325" s="1" t="s">
        <v>99</v>
      </c>
      <c r="J1325" s="1" t="str">
        <f t="shared" si="41"/>
        <v>6-7 years</v>
      </c>
      <c r="K1325" s="2">
        <v>125</v>
      </c>
      <c r="L1325" s="2">
        <v>16</v>
      </c>
      <c r="M1325" s="2">
        <v>98</v>
      </c>
      <c r="N1325" s="2">
        <v>134</v>
      </c>
      <c r="O1325" s="2">
        <v>21</v>
      </c>
      <c r="P1325" s="2">
        <v>27</v>
      </c>
      <c r="Q1325" s="8">
        <v>0</v>
      </c>
      <c r="R1325" s="8">
        <v>0</v>
      </c>
      <c r="S1325" s="8">
        <v>1</v>
      </c>
      <c r="T1325" s="8">
        <v>0</v>
      </c>
      <c r="U1325" s="8">
        <v>0</v>
      </c>
      <c r="V1325" s="8">
        <v>0</v>
      </c>
      <c r="W1325" s="6">
        <v>1</v>
      </c>
      <c r="X1325" s="6">
        <v>6</v>
      </c>
      <c r="Y1325" s="6">
        <v>7</v>
      </c>
      <c r="Z1325" s="6">
        <v>4</v>
      </c>
      <c r="AB1325" s="1">
        <v>730</v>
      </c>
      <c r="AC1325" s="1">
        <v>637</v>
      </c>
      <c r="AD1325" s="1">
        <v>0</v>
      </c>
      <c r="AE1325" s="1">
        <v>3</v>
      </c>
      <c r="AF1325" s="1">
        <v>11</v>
      </c>
      <c r="AG1325" s="1">
        <v>48</v>
      </c>
      <c r="AH1325" s="1">
        <v>2409</v>
      </c>
      <c r="AI1325" s="11">
        <f t="shared" si="40"/>
        <v>6.6</v>
      </c>
      <c r="AJ1325" s="1">
        <v>0</v>
      </c>
      <c r="AK1325" s="1">
        <v>0</v>
      </c>
      <c r="AL1325" s="1">
        <v>0</v>
      </c>
      <c r="AM1325" s="1">
        <v>1</v>
      </c>
      <c r="AN1325" s="1">
        <v>0</v>
      </c>
      <c r="AO1325" s="1">
        <v>0</v>
      </c>
      <c r="AP1325" s="1">
        <v>0</v>
      </c>
      <c r="AQ1325" s="1">
        <v>1</v>
      </c>
      <c r="AR1325" s="1">
        <v>0</v>
      </c>
      <c r="AS1325" s="1">
        <v>0</v>
      </c>
      <c r="AT1325" s="1">
        <v>6</v>
      </c>
      <c r="AU1325" s="1">
        <v>69</v>
      </c>
      <c r="AV1325" s="1">
        <v>48432</v>
      </c>
    </row>
    <row r="1326" spans="1:48" s="1" customFormat="1" x14ac:dyDescent="0.25">
      <c r="A1326" s="1" t="str" cm="1">
        <f t="array" ref="A1326">_xlfn.IFS(AG1326&gt;=70,"70 and Older",AND(AG1326&gt;=60,AG1326&lt;70),"60-69",AND(AG1326&gt;=50,AG1326&lt;60),"50-59",AND(AG1326&gt;=40,AG1326&lt;50),"40-49",AND(AG1326&gt;=30,AG1326&lt;40),"30-39",AND(AG1326&gt;=20,AG1326&lt;30),"20-29")</f>
        <v>60-69</v>
      </c>
      <c r="B1326" s="1" t="str" cm="1">
        <f t="array" ref="B1326">_xlfn.IFS(AO1326=1,$AO$1,AP1326=1,$AP$1,AQ1326=1,$AQ$1,AR1326=1,$AR$1,AS1326=1,$AS$1)</f>
        <v>PhD</v>
      </c>
      <c r="C1326" s="1" t="str" cm="1">
        <f t="array" ref="C1326">_xlfn.IFS(AJ1326=1,$AJ$1,AK1326=1,$AK$1,AL1326=1,$AL$1,AM1326=1,$AM$1,AN1326=1,$AN$1)</f>
        <v>Single</v>
      </c>
      <c r="D1326" s="1">
        <v>0</v>
      </c>
      <c r="E1326" s="1">
        <v>1</v>
      </c>
      <c r="F1326" s="1" t="str" cm="1">
        <f t="array" ref="F1326">_xlfn.IFS(AV1326&lt;43783,"1.Low Income",AND(AV1326&gt;=43783,AV1326&lt;=64856),"2.Mid Income",AV1326&gt;64856,"3.High Income")</f>
        <v>1.Low Income</v>
      </c>
      <c r="G1326" s="1" t="str" cm="1">
        <f t="array" ref="G1326">_xlfn.IFS(AU1326&lt;=30,"&lt;1 month",AND(AU1326&gt;30,AU1326&lt;=60),"1-2months",AU1326&gt;60,"2months +")</f>
        <v>2months +</v>
      </c>
      <c r="H1326" s="1" t="str" cm="1">
        <f t="array" ref="H1326">_xlfn.IFS(AT1326&lt;5,"&lt;5times",AND(AT1326&gt;=5,AT1326&lt;=10),"05-10times",AND(AT1326&gt;=11,AT1326&lt;=15),"11-15times",AT1326&gt;=16,"16times or more")</f>
        <v>05-10times</v>
      </c>
      <c r="I1326" s="1" t="s">
        <v>99</v>
      </c>
      <c r="J1326" s="1" t="str">
        <f t="shared" si="41"/>
        <v>6-7 years</v>
      </c>
      <c r="K1326" s="2">
        <v>729</v>
      </c>
      <c r="L1326" s="2">
        <v>17</v>
      </c>
      <c r="M1326" s="2">
        <v>133</v>
      </c>
      <c r="N1326" s="2">
        <v>11</v>
      </c>
      <c r="O1326" s="2">
        <v>0</v>
      </c>
      <c r="P1326" s="2">
        <v>195</v>
      </c>
      <c r="Q1326" s="8">
        <v>0</v>
      </c>
      <c r="R1326" s="8">
        <v>0</v>
      </c>
      <c r="S1326" s="8">
        <v>1</v>
      </c>
      <c r="T1326" s="8">
        <v>0</v>
      </c>
      <c r="U1326" s="8">
        <v>0</v>
      </c>
      <c r="V1326" s="8">
        <v>0</v>
      </c>
      <c r="W1326" s="6">
        <v>5</v>
      </c>
      <c r="X1326" s="6">
        <v>10</v>
      </c>
      <c r="Y1326" s="6">
        <v>6</v>
      </c>
      <c r="Z1326" s="6">
        <v>7</v>
      </c>
      <c r="AB1326" s="1">
        <v>442</v>
      </c>
      <c r="AC1326" s="1">
        <v>438</v>
      </c>
      <c r="AD1326" s="1">
        <v>1</v>
      </c>
      <c r="AE1326" s="1">
        <v>3</v>
      </c>
      <c r="AF1326" s="1">
        <v>11</v>
      </c>
      <c r="AG1326" s="1">
        <v>65</v>
      </c>
      <c r="AH1326" s="1">
        <v>2409</v>
      </c>
      <c r="AI1326" s="11">
        <f t="shared" si="40"/>
        <v>6.6</v>
      </c>
      <c r="AJ1326" s="1">
        <v>0</v>
      </c>
      <c r="AK1326" s="1">
        <v>0</v>
      </c>
      <c r="AL1326" s="1">
        <v>1</v>
      </c>
      <c r="AM1326" s="1">
        <v>0</v>
      </c>
      <c r="AN1326" s="1">
        <v>0</v>
      </c>
      <c r="AO1326" s="1">
        <v>0</v>
      </c>
      <c r="AP1326" s="1">
        <v>0</v>
      </c>
      <c r="AQ1326" s="1">
        <v>0</v>
      </c>
      <c r="AR1326" s="1">
        <v>0</v>
      </c>
      <c r="AS1326" s="1">
        <v>1</v>
      </c>
      <c r="AT1326" s="1">
        <v>8</v>
      </c>
      <c r="AU1326" s="1">
        <v>62</v>
      </c>
      <c r="AV1326" s="1">
        <v>34838</v>
      </c>
    </row>
    <row r="1327" spans="1:48" s="1" customFormat="1" x14ac:dyDescent="0.25">
      <c r="A1327" s="1" t="str" cm="1">
        <f t="array" ref="A1327">_xlfn.IFS(AG1327&gt;=70,"70 and Older",AND(AG1327&gt;=60,AG1327&lt;70),"60-69",AND(AG1327&gt;=50,AG1327&lt;60),"50-59",AND(AG1327&gt;=40,AG1327&lt;50),"40-49",AND(AG1327&gt;=30,AG1327&lt;40),"30-39",AND(AG1327&gt;=20,AG1327&lt;30),"20-29")</f>
        <v>40-49</v>
      </c>
      <c r="B1327" s="1" t="str" cm="1">
        <f t="array" ref="B1327">_xlfn.IFS(AO1327=1,$AO$1,AP1327=1,$AP$1,AQ1327=1,$AQ$1,AR1327=1,$AR$1,AS1327=1,$AS$1)</f>
        <v>Graduation</v>
      </c>
      <c r="C1327" s="1" t="str" cm="1">
        <f t="array" ref="C1327">_xlfn.IFS(AJ1327=1,$AJ$1,AK1327=1,$AK$1,AL1327=1,$AL$1,AM1327=1,$AM$1,AN1327=1,$AN$1)</f>
        <v>Together</v>
      </c>
      <c r="D1327" s="1">
        <v>0</v>
      </c>
      <c r="E1327" s="1">
        <v>0</v>
      </c>
      <c r="F1327" s="1" t="str" cm="1">
        <f t="array" ref="F1327">_xlfn.IFS(AV1327&lt;43783,"1.Low Income",AND(AV1327&gt;=43783,AV1327&lt;=64856),"2.Mid Income",AV1327&gt;64856,"3.High Income")</f>
        <v>2.Mid Income</v>
      </c>
      <c r="G1327" s="1" t="str" cm="1">
        <f t="array" ref="G1327">_xlfn.IFS(AU1327&lt;=30,"&lt;1 month",AND(AU1327&gt;30,AU1327&lt;=60),"1-2months",AU1327&gt;60,"2months +")</f>
        <v>&lt;1 month</v>
      </c>
      <c r="H1327" s="1" t="str" cm="1">
        <f t="array" ref="H1327">_xlfn.IFS(AT1327&lt;5,"&lt;5times",AND(AT1327&gt;=5,AT1327&lt;=10),"05-10times",AND(AT1327&gt;=11,AT1327&lt;=15),"11-15times",AT1327&gt;=16,"16times or more")</f>
        <v>05-10times</v>
      </c>
      <c r="I1327" s="1" t="s">
        <v>99</v>
      </c>
      <c r="J1327" s="1" t="str">
        <f t="shared" si="41"/>
        <v>6-7 years</v>
      </c>
      <c r="K1327" s="2">
        <v>181</v>
      </c>
      <c r="L1327" s="2">
        <v>21</v>
      </c>
      <c r="M1327" s="2">
        <v>69</v>
      </c>
      <c r="N1327" s="2">
        <v>39</v>
      </c>
      <c r="O1327" s="2">
        <v>3</v>
      </c>
      <c r="P1327" s="2">
        <v>96</v>
      </c>
      <c r="Q1327" s="8">
        <v>0</v>
      </c>
      <c r="R1327" s="8">
        <v>0</v>
      </c>
      <c r="S1327" s="8">
        <v>0</v>
      </c>
      <c r="T1327" s="8">
        <v>0</v>
      </c>
      <c r="U1327" s="8">
        <v>0</v>
      </c>
      <c r="V1327" s="8">
        <v>0</v>
      </c>
      <c r="W1327" s="6">
        <v>1</v>
      </c>
      <c r="X1327" s="6">
        <v>3</v>
      </c>
      <c r="Y1327" s="6">
        <v>3</v>
      </c>
      <c r="Z1327" s="6">
        <v>6</v>
      </c>
      <c r="AB1327" s="1">
        <v>403</v>
      </c>
      <c r="AC1327" s="1">
        <v>345</v>
      </c>
      <c r="AD1327" s="1">
        <v>0</v>
      </c>
      <c r="AE1327" s="1">
        <v>3</v>
      </c>
      <c r="AF1327" s="1">
        <v>11</v>
      </c>
      <c r="AG1327" s="1">
        <v>45</v>
      </c>
      <c r="AH1327" s="1">
        <v>2408</v>
      </c>
      <c r="AI1327" s="11">
        <f t="shared" si="40"/>
        <v>6.5972602739726032</v>
      </c>
      <c r="AJ1327" s="1">
        <v>0</v>
      </c>
      <c r="AK1327" s="1">
        <v>0</v>
      </c>
      <c r="AL1327" s="1">
        <v>0</v>
      </c>
      <c r="AM1327" s="1">
        <v>1</v>
      </c>
      <c r="AN1327" s="1">
        <v>0</v>
      </c>
      <c r="AO1327" s="1">
        <v>0</v>
      </c>
      <c r="AP1327" s="1">
        <v>0</v>
      </c>
      <c r="AQ1327" s="1">
        <v>1</v>
      </c>
      <c r="AR1327" s="1">
        <v>0</v>
      </c>
      <c r="AS1327" s="1">
        <v>0</v>
      </c>
      <c r="AT1327" s="1">
        <v>6</v>
      </c>
      <c r="AU1327" s="1">
        <v>30</v>
      </c>
      <c r="AV1327" s="1">
        <v>47916</v>
      </c>
    </row>
    <row r="1328" spans="1:48" s="1" customFormat="1" x14ac:dyDescent="0.25">
      <c r="A1328" s="1" t="str" cm="1">
        <f t="array" ref="A1328">_xlfn.IFS(AG1328&gt;=70,"70 and Older",AND(AG1328&gt;=60,AG1328&lt;70),"60-69",AND(AG1328&gt;=50,AG1328&lt;60),"50-59",AND(AG1328&gt;=40,AG1328&lt;50),"40-49",AND(AG1328&gt;=30,AG1328&lt;40),"30-39",AND(AG1328&gt;=20,AG1328&lt;30),"20-29")</f>
        <v>50-59</v>
      </c>
      <c r="B1328" s="1" t="str" cm="1">
        <f t="array" ref="B1328">_xlfn.IFS(AO1328=1,$AO$1,AP1328=1,$AP$1,AQ1328=1,$AQ$1,AR1328=1,$AR$1,AS1328=1,$AS$1)</f>
        <v>Graduation</v>
      </c>
      <c r="C1328" s="1" t="str" cm="1">
        <f t="array" ref="C1328">_xlfn.IFS(AJ1328=1,$AJ$1,AK1328=1,$AK$1,AL1328=1,$AL$1,AM1328=1,$AM$1,AN1328=1,$AN$1)</f>
        <v>Single</v>
      </c>
      <c r="D1328" s="1">
        <v>1</v>
      </c>
      <c r="E1328" s="1">
        <v>1</v>
      </c>
      <c r="F1328" s="1" t="str" cm="1">
        <f t="array" ref="F1328">_xlfn.IFS(AV1328&lt;43783,"1.Low Income",AND(AV1328&gt;=43783,AV1328&lt;=64856),"2.Mid Income",AV1328&gt;64856,"3.High Income")</f>
        <v>2.Mid Income</v>
      </c>
      <c r="G1328" s="1" t="str" cm="1">
        <f t="array" ref="G1328">_xlfn.IFS(AU1328&lt;=30,"&lt;1 month",AND(AU1328&gt;30,AU1328&lt;=60),"1-2months",AU1328&gt;60,"2months +")</f>
        <v>2months +</v>
      </c>
      <c r="H1328" s="1" t="str" cm="1">
        <f t="array" ref="H1328">_xlfn.IFS(AT1328&lt;5,"&lt;5times",AND(AT1328&gt;=5,AT1328&lt;=10),"05-10times",AND(AT1328&gt;=11,AT1328&lt;=15),"11-15times",AT1328&gt;=16,"16times or more")</f>
        <v>05-10times</v>
      </c>
      <c r="I1328" s="1" t="s">
        <v>99</v>
      </c>
      <c r="J1328" s="1" t="str">
        <f t="shared" si="41"/>
        <v>6-7 years</v>
      </c>
      <c r="K1328" s="2">
        <v>12</v>
      </c>
      <c r="L1328" s="2">
        <v>1</v>
      </c>
      <c r="M1328" s="2">
        <v>3</v>
      </c>
      <c r="N1328" s="2">
        <v>0</v>
      </c>
      <c r="O1328" s="2">
        <v>0</v>
      </c>
      <c r="P1328" s="2">
        <v>7</v>
      </c>
      <c r="Q1328" s="8">
        <v>0</v>
      </c>
      <c r="R1328" s="8">
        <v>0</v>
      </c>
      <c r="S1328" s="8">
        <v>0</v>
      </c>
      <c r="T1328" s="8">
        <v>0</v>
      </c>
      <c r="U1328" s="8">
        <v>0</v>
      </c>
      <c r="V1328" s="8">
        <v>0</v>
      </c>
      <c r="W1328" s="6">
        <v>1</v>
      </c>
      <c r="X1328" s="6">
        <v>0</v>
      </c>
      <c r="Y1328" s="6">
        <v>1</v>
      </c>
      <c r="Z1328" s="6">
        <v>2</v>
      </c>
      <c r="AB1328" s="1">
        <v>181</v>
      </c>
      <c r="AC1328" s="1">
        <v>167</v>
      </c>
      <c r="AD1328" s="1">
        <v>0</v>
      </c>
      <c r="AE1328" s="1">
        <v>3</v>
      </c>
      <c r="AF1328" s="1">
        <v>11</v>
      </c>
      <c r="AG1328" s="1">
        <v>57</v>
      </c>
      <c r="AH1328" s="1">
        <v>2408</v>
      </c>
      <c r="AI1328" s="11">
        <f t="shared" si="40"/>
        <v>6.5972602739726032</v>
      </c>
      <c r="AJ1328" s="1">
        <v>0</v>
      </c>
      <c r="AK1328" s="1">
        <v>0</v>
      </c>
      <c r="AL1328" s="1">
        <v>1</v>
      </c>
      <c r="AM1328" s="1">
        <v>0</v>
      </c>
      <c r="AN1328" s="1">
        <v>0</v>
      </c>
      <c r="AO1328" s="1">
        <v>0</v>
      </c>
      <c r="AP1328" s="1">
        <v>0</v>
      </c>
      <c r="AQ1328" s="1">
        <v>1</v>
      </c>
      <c r="AR1328" s="1">
        <v>0</v>
      </c>
      <c r="AS1328" s="1">
        <v>0</v>
      </c>
      <c r="AT1328" s="1">
        <v>7</v>
      </c>
      <c r="AU1328" s="1">
        <v>68</v>
      </c>
      <c r="AV1328" s="1">
        <v>45143</v>
      </c>
    </row>
    <row r="1329" spans="1:48" s="1" customFormat="1" x14ac:dyDescent="0.25">
      <c r="A1329" s="1" t="str" cm="1">
        <f t="array" ref="A1329">_xlfn.IFS(AG1329&gt;=70,"70 and Older",AND(AG1329&gt;=60,AG1329&lt;70),"60-69",AND(AG1329&gt;=50,AG1329&lt;60),"50-59",AND(AG1329&gt;=40,AG1329&lt;50),"40-49",AND(AG1329&gt;=30,AG1329&lt;40),"30-39",AND(AG1329&gt;=20,AG1329&lt;30),"20-29")</f>
        <v>40-49</v>
      </c>
      <c r="B1329" s="1" t="str" cm="1">
        <f t="array" ref="B1329">_xlfn.IFS(AO1329=1,$AO$1,AP1329=1,$AP$1,AQ1329=1,$AQ$1,AR1329=1,$AR$1,AS1329=1,$AS$1)</f>
        <v>Graduation</v>
      </c>
      <c r="C1329" s="1" t="str" cm="1">
        <f t="array" ref="C1329">_xlfn.IFS(AJ1329=1,$AJ$1,AK1329=1,$AK$1,AL1329=1,$AL$1,AM1329=1,$AM$1,AN1329=1,$AN$1)</f>
        <v>Together</v>
      </c>
      <c r="D1329" s="1">
        <v>0</v>
      </c>
      <c r="E1329" s="1">
        <v>0</v>
      </c>
      <c r="F1329" s="1" t="str" cm="1">
        <f t="array" ref="F1329">_xlfn.IFS(AV1329&lt;43783,"1.Low Income",AND(AV1329&gt;=43783,AV1329&lt;=64856),"2.Mid Income",AV1329&gt;64856,"3.High Income")</f>
        <v>1.Low Income</v>
      </c>
      <c r="G1329" s="1" t="str" cm="1">
        <f t="array" ref="G1329">_xlfn.IFS(AU1329&lt;=30,"&lt;1 month",AND(AU1329&gt;30,AU1329&lt;=60),"1-2months",AU1329&gt;60,"2months +")</f>
        <v>1-2months</v>
      </c>
      <c r="H1329" s="1" t="str" cm="1">
        <f t="array" ref="H1329">_xlfn.IFS(AT1329&lt;5,"&lt;5times",AND(AT1329&gt;=5,AT1329&lt;=10),"05-10times",AND(AT1329&gt;=11,AT1329&lt;=15),"11-15times",AT1329&gt;=16,"16times or more")</f>
        <v>05-10times</v>
      </c>
      <c r="I1329" s="1" t="s">
        <v>99</v>
      </c>
      <c r="J1329" s="1" t="str">
        <f t="shared" si="41"/>
        <v>6-7 years</v>
      </c>
      <c r="K1329" s="2">
        <v>1218</v>
      </c>
      <c r="L1329" s="2">
        <v>107</v>
      </c>
      <c r="M1329" s="2">
        <v>304</v>
      </c>
      <c r="N1329" s="2">
        <v>23</v>
      </c>
      <c r="O1329" s="2">
        <v>143</v>
      </c>
      <c r="P1329" s="2">
        <v>33</v>
      </c>
      <c r="Q1329" s="8">
        <v>0</v>
      </c>
      <c r="R1329" s="8">
        <v>0</v>
      </c>
      <c r="S1329" s="8">
        <v>0</v>
      </c>
      <c r="T1329" s="8">
        <v>0</v>
      </c>
      <c r="U1329" s="8">
        <v>0</v>
      </c>
      <c r="V1329" s="8">
        <v>1</v>
      </c>
      <c r="W1329" s="6">
        <v>1</v>
      </c>
      <c r="X1329" s="6">
        <v>5</v>
      </c>
      <c r="Y1329" s="6">
        <v>8</v>
      </c>
      <c r="Z1329" s="6">
        <v>4</v>
      </c>
      <c r="AB1329" s="1">
        <v>928</v>
      </c>
      <c r="AC1329" s="1">
        <v>896</v>
      </c>
      <c r="AD1329" s="1">
        <v>0</v>
      </c>
      <c r="AE1329" s="1">
        <v>3</v>
      </c>
      <c r="AF1329" s="1">
        <v>11</v>
      </c>
      <c r="AG1329" s="1">
        <v>49</v>
      </c>
      <c r="AH1329" s="1">
        <v>2407</v>
      </c>
      <c r="AI1329" s="11">
        <f t="shared" si="40"/>
        <v>6.5945205479452058</v>
      </c>
      <c r="AJ1329" s="1">
        <v>0</v>
      </c>
      <c r="AK1329" s="1">
        <v>0</v>
      </c>
      <c r="AL1329" s="1">
        <v>0</v>
      </c>
      <c r="AM1329" s="1">
        <v>1</v>
      </c>
      <c r="AN1329" s="1">
        <v>0</v>
      </c>
      <c r="AO1329" s="1">
        <v>0</v>
      </c>
      <c r="AP1329" s="1">
        <v>0</v>
      </c>
      <c r="AQ1329" s="1">
        <v>1</v>
      </c>
      <c r="AR1329" s="1">
        <v>0</v>
      </c>
      <c r="AS1329" s="1">
        <v>0</v>
      </c>
      <c r="AT1329" s="1">
        <v>7</v>
      </c>
      <c r="AU1329" s="1">
        <v>50</v>
      </c>
      <c r="AV1329" s="1">
        <v>39922</v>
      </c>
    </row>
    <row r="1330" spans="1:48" s="1" customFormat="1" x14ac:dyDescent="0.25">
      <c r="A1330" s="1" t="str" cm="1">
        <f t="array" ref="A1330">_xlfn.IFS(AG1330&gt;=70,"70 and Older",AND(AG1330&gt;=60,AG1330&lt;70),"60-69",AND(AG1330&gt;=50,AG1330&lt;60),"50-59",AND(AG1330&gt;=40,AG1330&lt;50),"40-49",AND(AG1330&gt;=30,AG1330&lt;40),"30-39",AND(AG1330&gt;=20,AG1330&lt;30),"20-29")</f>
        <v>60-69</v>
      </c>
      <c r="B1330" s="1" t="str" cm="1">
        <f t="array" ref="B1330">_xlfn.IFS(AO1330=1,$AO$1,AP1330=1,$AP$1,AQ1330=1,$AQ$1,AR1330=1,$AR$1,AS1330=1,$AS$1)</f>
        <v>Graduation</v>
      </c>
      <c r="C1330" s="1" t="str" cm="1">
        <f t="array" ref="C1330">_xlfn.IFS(AJ1330=1,$AJ$1,AK1330=1,$AK$1,AL1330=1,$AL$1,AM1330=1,$AM$1,AN1330=1,$AN$1)</f>
        <v>Together</v>
      </c>
      <c r="D1330" s="1">
        <v>1</v>
      </c>
      <c r="E1330" s="1">
        <v>1</v>
      </c>
      <c r="F1330" s="1" t="str" cm="1">
        <f t="array" ref="F1330">_xlfn.IFS(AV1330&lt;43783,"1.Low Income",AND(AV1330&gt;=43783,AV1330&lt;=64856),"2.Mid Income",AV1330&gt;64856,"3.High Income")</f>
        <v>1.Low Income</v>
      </c>
      <c r="G1330" s="1" t="str" cm="1">
        <f t="array" ref="G1330">_xlfn.IFS(AU1330&lt;=30,"&lt;1 month",AND(AU1330&gt;30,AU1330&lt;=60),"1-2months",AU1330&gt;60,"2months +")</f>
        <v>2months +</v>
      </c>
      <c r="H1330" s="1" t="str" cm="1">
        <f t="array" ref="H1330">_xlfn.IFS(AT1330&lt;5,"&lt;5times",AND(AT1330&gt;=5,AT1330&lt;=10),"05-10times",AND(AT1330&gt;=11,AT1330&lt;=15),"11-15times",AT1330&gt;=16,"16times or more")</f>
        <v>05-10times</v>
      </c>
      <c r="I1330" s="1" t="s">
        <v>99</v>
      </c>
      <c r="J1330" s="1" t="str">
        <f t="shared" si="41"/>
        <v>6-7 years</v>
      </c>
      <c r="K1330" s="2">
        <v>23</v>
      </c>
      <c r="L1330" s="2">
        <v>2</v>
      </c>
      <c r="M1330" s="2">
        <v>11</v>
      </c>
      <c r="N1330" s="2">
        <v>3</v>
      </c>
      <c r="O1330" s="2">
        <v>1</v>
      </c>
      <c r="P1330" s="2">
        <v>4</v>
      </c>
      <c r="Q1330" s="8">
        <v>0</v>
      </c>
      <c r="R1330" s="8">
        <v>0</v>
      </c>
      <c r="S1330" s="8">
        <v>0</v>
      </c>
      <c r="T1330" s="8">
        <v>0</v>
      </c>
      <c r="U1330" s="8">
        <v>0</v>
      </c>
      <c r="V1330" s="8">
        <v>0</v>
      </c>
      <c r="W1330" s="6">
        <v>2</v>
      </c>
      <c r="X1330" s="6">
        <v>2</v>
      </c>
      <c r="Y1330" s="6">
        <v>0</v>
      </c>
      <c r="Z1330" s="6">
        <v>3</v>
      </c>
      <c r="AB1330" s="1">
        <v>216</v>
      </c>
      <c r="AC1330" s="1">
        <v>175</v>
      </c>
      <c r="AD1330" s="1">
        <v>0</v>
      </c>
      <c r="AE1330" s="1">
        <v>3</v>
      </c>
      <c r="AF1330" s="1">
        <v>11</v>
      </c>
      <c r="AG1330" s="1">
        <v>65</v>
      </c>
      <c r="AH1330" s="1">
        <v>2407</v>
      </c>
      <c r="AI1330" s="11">
        <f t="shared" si="40"/>
        <v>6.5945205479452058</v>
      </c>
      <c r="AJ1330" s="1">
        <v>0</v>
      </c>
      <c r="AK1330" s="1">
        <v>0</v>
      </c>
      <c r="AL1330" s="1">
        <v>0</v>
      </c>
      <c r="AM1330" s="1">
        <v>1</v>
      </c>
      <c r="AN1330" s="1">
        <v>0</v>
      </c>
      <c r="AO1330" s="1">
        <v>0</v>
      </c>
      <c r="AP1330" s="1">
        <v>0</v>
      </c>
      <c r="AQ1330" s="1">
        <v>1</v>
      </c>
      <c r="AR1330" s="1">
        <v>0</v>
      </c>
      <c r="AS1330" s="1">
        <v>0</v>
      </c>
      <c r="AT1330" s="1">
        <v>7</v>
      </c>
      <c r="AU1330" s="1">
        <v>80</v>
      </c>
      <c r="AV1330" s="1">
        <v>37155</v>
      </c>
    </row>
    <row r="1331" spans="1:48" s="1" customFormat="1" x14ac:dyDescent="0.25">
      <c r="A1331" s="1" t="str" cm="1">
        <f t="array" ref="A1331">_xlfn.IFS(AG1331&gt;=70,"70 and Older",AND(AG1331&gt;=60,AG1331&lt;70),"60-69",AND(AG1331&gt;=50,AG1331&lt;60),"50-59",AND(AG1331&gt;=40,AG1331&lt;50),"40-49",AND(AG1331&gt;=30,AG1331&lt;40),"30-39",AND(AG1331&gt;=20,AG1331&lt;30),"20-29")</f>
        <v>60-69</v>
      </c>
      <c r="B1331" s="1" t="str" cm="1">
        <f t="array" ref="B1331">_xlfn.IFS(AO1331=1,$AO$1,AP1331=1,$AP$1,AQ1331=1,$AQ$1,AR1331=1,$AR$1,AS1331=1,$AS$1)</f>
        <v>Graduation</v>
      </c>
      <c r="C1331" s="1" t="str" cm="1">
        <f t="array" ref="C1331">_xlfn.IFS(AJ1331=1,$AJ$1,AK1331=1,$AK$1,AL1331=1,$AL$1,AM1331=1,$AM$1,AN1331=1,$AN$1)</f>
        <v>Together</v>
      </c>
      <c r="D1331" s="1">
        <v>1</v>
      </c>
      <c r="E1331" s="1">
        <v>0</v>
      </c>
      <c r="F1331" s="1" t="str" cm="1">
        <f t="array" ref="F1331">_xlfn.IFS(AV1331&lt;43783,"1.Low Income",AND(AV1331&gt;=43783,AV1331&lt;=64856),"2.Mid Income",AV1331&gt;64856,"3.High Income")</f>
        <v>1.Low Income</v>
      </c>
      <c r="G1331" s="1" t="str" cm="1">
        <f t="array" ref="G1331">_xlfn.IFS(AU1331&lt;=30,"&lt;1 month",AND(AU1331&gt;30,AU1331&lt;=60),"1-2months",AU1331&gt;60,"2months +")</f>
        <v>&lt;1 month</v>
      </c>
      <c r="H1331" s="1" t="str" cm="1">
        <f t="array" ref="H1331">_xlfn.IFS(AT1331&lt;5,"&lt;5times",AND(AT1331&gt;=5,AT1331&lt;=10),"05-10times",AND(AT1331&gt;=11,AT1331&lt;=15),"11-15times",AT1331&gt;=16,"16times or more")</f>
        <v>05-10times</v>
      </c>
      <c r="I1331" s="1" t="s">
        <v>99</v>
      </c>
      <c r="J1331" s="1" t="str">
        <f t="shared" si="41"/>
        <v>6-7 years</v>
      </c>
      <c r="K1331" s="2">
        <v>12</v>
      </c>
      <c r="L1331" s="2">
        <v>6</v>
      </c>
      <c r="M1331" s="2">
        <v>20</v>
      </c>
      <c r="N1331" s="2">
        <v>30</v>
      </c>
      <c r="O1331" s="2">
        <v>1</v>
      </c>
      <c r="P1331" s="2">
        <v>3</v>
      </c>
      <c r="Q1331" s="8">
        <v>0</v>
      </c>
      <c r="R1331" s="8">
        <v>0</v>
      </c>
      <c r="S1331" s="8">
        <v>0</v>
      </c>
      <c r="T1331" s="8">
        <v>0</v>
      </c>
      <c r="U1331" s="8">
        <v>0</v>
      </c>
      <c r="V1331" s="8">
        <v>0</v>
      </c>
      <c r="W1331" s="6">
        <v>2</v>
      </c>
      <c r="X1331" s="6">
        <v>2</v>
      </c>
      <c r="Y1331" s="6">
        <v>0</v>
      </c>
      <c r="Z1331" s="6">
        <v>3</v>
      </c>
      <c r="AB1331" s="1">
        <v>216</v>
      </c>
      <c r="AC1331" s="1">
        <v>175</v>
      </c>
      <c r="AD1331" s="1">
        <v>0</v>
      </c>
      <c r="AE1331" s="1">
        <v>3</v>
      </c>
      <c r="AF1331" s="1">
        <v>11</v>
      </c>
      <c r="AG1331" s="1">
        <v>65</v>
      </c>
      <c r="AH1331" s="1">
        <v>2407</v>
      </c>
      <c r="AI1331" s="11">
        <f t="shared" si="40"/>
        <v>6.5945205479452058</v>
      </c>
      <c r="AJ1331" s="1">
        <v>0</v>
      </c>
      <c r="AK1331" s="1">
        <v>0</v>
      </c>
      <c r="AL1331" s="1">
        <v>0</v>
      </c>
      <c r="AM1331" s="1">
        <v>1</v>
      </c>
      <c r="AN1331" s="1">
        <v>0</v>
      </c>
      <c r="AO1331" s="1">
        <v>0</v>
      </c>
      <c r="AP1331" s="1">
        <v>0</v>
      </c>
      <c r="AQ1331" s="1">
        <v>1</v>
      </c>
      <c r="AR1331" s="1">
        <v>0</v>
      </c>
      <c r="AS1331" s="1">
        <v>0</v>
      </c>
      <c r="AT1331" s="1">
        <v>8</v>
      </c>
      <c r="AU1331" s="1">
        <v>9</v>
      </c>
      <c r="AV1331" s="1">
        <v>33228</v>
      </c>
    </row>
    <row r="1332" spans="1:48" s="1" customFormat="1" x14ac:dyDescent="0.25">
      <c r="A1332" s="1" t="str" cm="1">
        <f t="array" ref="A1332">_xlfn.IFS(AG1332&gt;=70,"70 and Older",AND(AG1332&gt;=60,AG1332&lt;70),"60-69",AND(AG1332&gt;=50,AG1332&lt;60),"50-59",AND(AG1332&gt;=40,AG1332&lt;50),"40-49",AND(AG1332&gt;=30,AG1332&lt;40),"30-39",AND(AG1332&gt;=20,AG1332&lt;30),"20-29")</f>
        <v>40-49</v>
      </c>
      <c r="B1332" s="1" t="str" cm="1">
        <f t="array" ref="B1332">_xlfn.IFS(AO1332=1,$AO$1,AP1332=1,$AP$1,AQ1332=1,$AQ$1,AR1332=1,$AR$1,AS1332=1,$AS$1)</f>
        <v>Graduation</v>
      </c>
      <c r="C1332" s="1" t="str" cm="1">
        <f t="array" ref="C1332">_xlfn.IFS(AJ1332=1,$AJ$1,AK1332=1,$AK$1,AL1332=1,$AL$1,AM1332=1,$AM$1,AN1332=1,$AN$1)</f>
        <v>Divorced</v>
      </c>
      <c r="D1332" s="1">
        <v>1</v>
      </c>
      <c r="E1332" s="1">
        <v>0</v>
      </c>
      <c r="F1332" s="1" t="str" cm="1">
        <f t="array" ref="F1332">_xlfn.IFS(AV1332&lt;43783,"1.Low Income",AND(AV1332&gt;=43783,AV1332&lt;=64856),"2.Mid Income",AV1332&gt;64856,"3.High Income")</f>
        <v>1.Low Income</v>
      </c>
      <c r="G1332" s="1" t="str" cm="1">
        <f t="array" ref="G1332">_xlfn.IFS(AU1332&lt;=30,"&lt;1 month",AND(AU1332&gt;30,AU1332&lt;=60),"1-2months",AU1332&gt;60,"2months +")</f>
        <v>1-2months</v>
      </c>
      <c r="H1332" s="1" t="str" cm="1">
        <f t="array" ref="H1332">_xlfn.IFS(AT1332&lt;5,"&lt;5times",AND(AT1332&gt;=5,AT1332&lt;=10),"05-10times",AND(AT1332&gt;=11,AT1332&lt;=15),"11-15times",AT1332&gt;=16,"16times or more")</f>
        <v>05-10times</v>
      </c>
      <c r="I1332" s="1" t="s">
        <v>99</v>
      </c>
      <c r="J1332" s="1" t="str">
        <f t="shared" si="41"/>
        <v>6-7 years</v>
      </c>
      <c r="K1332" s="2">
        <v>38</v>
      </c>
      <c r="L1332" s="2">
        <v>15</v>
      </c>
      <c r="M1332" s="2">
        <v>54</v>
      </c>
      <c r="N1332" s="2">
        <v>3</v>
      </c>
      <c r="O1332" s="2">
        <v>8</v>
      </c>
      <c r="P1332" s="2">
        <v>29</v>
      </c>
      <c r="Q1332" s="8">
        <v>0</v>
      </c>
      <c r="R1332" s="8">
        <v>0</v>
      </c>
      <c r="S1332" s="8">
        <v>0</v>
      </c>
      <c r="T1332" s="8">
        <v>0</v>
      </c>
      <c r="U1332" s="8">
        <v>0</v>
      </c>
      <c r="V1332" s="8">
        <v>0</v>
      </c>
      <c r="W1332" s="6">
        <v>3</v>
      </c>
      <c r="X1332" s="6">
        <v>3</v>
      </c>
      <c r="Y1332" s="6">
        <v>0</v>
      </c>
      <c r="Z1332" s="6">
        <v>4</v>
      </c>
      <c r="AB1332" s="1">
        <v>37</v>
      </c>
      <c r="AC1332" s="1">
        <v>35</v>
      </c>
      <c r="AD1332" s="1">
        <v>0</v>
      </c>
      <c r="AE1332" s="1">
        <v>3</v>
      </c>
      <c r="AF1332" s="1">
        <v>11</v>
      </c>
      <c r="AG1332" s="1">
        <v>49</v>
      </c>
      <c r="AH1332" s="1">
        <v>2407</v>
      </c>
      <c r="AI1332" s="11">
        <f t="shared" si="40"/>
        <v>6.5945205479452058</v>
      </c>
      <c r="AJ1332" s="1">
        <v>1</v>
      </c>
      <c r="AK1332" s="1">
        <v>0</v>
      </c>
      <c r="AL1332" s="1">
        <v>0</v>
      </c>
      <c r="AM1332" s="1">
        <v>0</v>
      </c>
      <c r="AN1332" s="1">
        <v>0</v>
      </c>
      <c r="AO1332" s="1">
        <v>0</v>
      </c>
      <c r="AP1332" s="1">
        <v>0</v>
      </c>
      <c r="AQ1332" s="1">
        <v>1</v>
      </c>
      <c r="AR1332" s="1">
        <v>0</v>
      </c>
      <c r="AS1332" s="1">
        <v>0</v>
      </c>
      <c r="AT1332" s="1">
        <v>9</v>
      </c>
      <c r="AU1332" s="1">
        <v>34</v>
      </c>
      <c r="AV1332" s="1">
        <v>26150</v>
      </c>
    </row>
    <row r="1333" spans="1:48" s="1" customFormat="1" x14ac:dyDescent="0.25">
      <c r="A1333" s="1" t="str" cm="1">
        <f t="array" ref="A1333">_xlfn.IFS(AG1333&gt;=70,"70 and Older",AND(AG1333&gt;=60,AG1333&lt;70),"60-69",AND(AG1333&gt;=50,AG1333&lt;60),"50-59",AND(AG1333&gt;=40,AG1333&lt;50),"40-49",AND(AG1333&gt;=30,AG1333&lt;40),"30-39",AND(AG1333&gt;=20,AG1333&lt;30),"20-29")</f>
        <v>30-39</v>
      </c>
      <c r="B1333" s="1" t="str" cm="1">
        <f t="array" ref="B1333">_xlfn.IFS(AO1333=1,$AO$1,AP1333=1,$AP$1,AQ1333=1,$AQ$1,AR1333=1,$AR$1,AS1333=1,$AS$1)</f>
        <v>PhD</v>
      </c>
      <c r="C1333" s="1" t="str" cm="1">
        <f t="array" ref="C1333">_xlfn.IFS(AJ1333=1,$AJ$1,AK1333=1,$AK$1,AL1333=1,$AL$1,AM1333=1,$AM$1,AN1333=1,$AN$1)</f>
        <v>Together</v>
      </c>
      <c r="D1333" s="1">
        <v>0</v>
      </c>
      <c r="E1333" s="1">
        <v>0</v>
      </c>
      <c r="F1333" s="1" t="str" cm="1">
        <f t="array" ref="F1333">_xlfn.IFS(AV1333&lt;43783,"1.Low Income",AND(AV1333&gt;=43783,AV1333&lt;=64856),"2.Mid Income",AV1333&gt;64856,"3.High Income")</f>
        <v>2.Mid Income</v>
      </c>
      <c r="G1333" s="1" t="str" cm="1">
        <f t="array" ref="G1333">_xlfn.IFS(AU1333&lt;=30,"&lt;1 month",AND(AU1333&gt;30,AU1333&lt;=60),"1-2months",AU1333&gt;60,"2months +")</f>
        <v>1-2months</v>
      </c>
      <c r="H1333" s="1" t="str" cm="1">
        <f t="array" ref="H1333">_xlfn.IFS(AT1333&lt;5,"&lt;5times",AND(AT1333&gt;=5,AT1333&lt;=10),"05-10times",AND(AT1333&gt;=11,AT1333&lt;=15),"11-15times",AT1333&gt;=16,"16times or more")</f>
        <v>05-10times</v>
      </c>
      <c r="I1333" s="1" t="s">
        <v>99</v>
      </c>
      <c r="J1333" s="1" t="str">
        <f t="shared" si="41"/>
        <v>6-7 years</v>
      </c>
      <c r="K1333" s="2">
        <v>395</v>
      </c>
      <c r="L1333" s="2">
        <v>15</v>
      </c>
      <c r="M1333" s="2">
        <v>263</v>
      </c>
      <c r="N1333" s="2">
        <v>60</v>
      </c>
      <c r="O1333" s="2">
        <v>54</v>
      </c>
      <c r="P1333" s="2">
        <v>38</v>
      </c>
      <c r="Q1333" s="8">
        <v>0</v>
      </c>
      <c r="R1333" s="8">
        <v>0</v>
      </c>
      <c r="S1333" s="8">
        <v>0</v>
      </c>
      <c r="T1333" s="8">
        <v>0</v>
      </c>
      <c r="U1333" s="8">
        <v>0</v>
      </c>
      <c r="V1333" s="8">
        <v>0</v>
      </c>
      <c r="W1333" s="6">
        <v>1</v>
      </c>
      <c r="X1333" s="6">
        <v>2</v>
      </c>
      <c r="Y1333" s="6">
        <v>3</v>
      </c>
      <c r="Z1333" s="6">
        <v>6</v>
      </c>
      <c r="AB1333" s="1">
        <v>1114</v>
      </c>
      <c r="AC1333" s="1">
        <v>984</v>
      </c>
      <c r="AD1333" s="1">
        <v>0</v>
      </c>
      <c r="AE1333" s="1">
        <v>3</v>
      </c>
      <c r="AF1333" s="1">
        <v>11</v>
      </c>
      <c r="AG1333" s="1">
        <v>38</v>
      </c>
      <c r="AH1333" s="1">
        <v>2406</v>
      </c>
      <c r="AI1333" s="11">
        <f t="shared" si="40"/>
        <v>6.5917808219178085</v>
      </c>
      <c r="AJ1333" s="1">
        <v>0</v>
      </c>
      <c r="AK1333" s="1">
        <v>0</v>
      </c>
      <c r="AL1333" s="1">
        <v>0</v>
      </c>
      <c r="AM1333" s="1">
        <v>1</v>
      </c>
      <c r="AN1333" s="1">
        <v>0</v>
      </c>
      <c r="AO1333" s="1">
        <v>0</v>
      </c>
      <c r="AP1333" s="1">
        <v>0</v>
      </c>
      <c r="AQ1333" s="1">
        <v>0</v>
      </c>
      <c r="AR1333" s="1">
        <v>0</v>
      </c>
      <c r="AS1333" s="1">
        <v>1</v>
      </c>
      <c r="AT1333" s="1">
        <v>6</v>
      </c>
      <c r="AU1333" s="1">
        <v>39</v>
      </c>
      <c r="AV1333" s="1">
        <v>54108</v>
      </c>
    </row>
    <row r="1334" spans="1:48" s="1" customFormat="1" x14ac:dyDescent="0.25">
      <c r="A1334" s="1" t="str" cm="1">
        <f t="array" ref="A1334">_xlfn.IFS(AG1334&gt;=70,"70 and Older",AND(AG1334&gt;=60,AG1334&lt;70),"60-69",AND(AG1334&gt;=50,AG1334&lt;60),"50-59",AND(AG1334&gt;=40,AG1334&lt;50),"40-49",AND(AG1334&gt;=30,AG1334&lt;40),"30-39",AND(AG1334&gt;=20,AG1334&lt;30),"20-29")</f>
        <v>40-49</v>
      </c>
      <c r="B1334" s="1" t="str" cm="1">
        <f t="array" ref="B1334">_xlfn.IFS(AO1334=1,$AO$1,AP1334=1,$AP$1,AQ1334=1,$AQ$1,AR1334=1,$AR$1,AS1334=1,$AS$1)</f>
        <v>PhD</v>
      </c>
      <c r="C1334" s="1" t="str" cm="1">
        <f t="array" ref="C1334">_xlfn.IFS(AJ1334=1,$AJ$1,AK1334=1,$AK$1,AL1334=1,$AL$1,AM1334=1,$AM$1,AN1334=1,$AN$1)</f>
        <v>Married</v>
      </c>
      <c r="D1334" s="1">
        <v>0</v>
      </c>
      <c r="E1334" s="1">
        <v>1</v>
      </c>
      <c r="F1334" s="1" t="str" cm="1">
        <f t="array" ref="F1334">_xlfn.IFS(AV1334&lt;43783,"1.Low Income",AND(AV1334&gt;=43783,AV1334&lt;=64856),"2.Mid Income",AV1334&gt;64856,"3.High Income")</f>
        <v>2.Mid Income</v>
      </c>
      <c r="G1334" s="1" t="str" cm="1">
        <f t="array" ref="G1334">_xlfn.IFS(AU1334&lt;=30,"&lt;1 month",AND(AU1334&gt;30,AU1334&lt;=60),"1-2months",AU1334&gt;60,"2months +")</f>
        <v>2months +</v>
      </c>
      <c r="H1334" s="1" t="str" cm="1">
        <f t="array" ref="H1334">_xlfn.IFS(AT1334&lt;5,"&lt;5times",AND(AT1334&gt;=5,AT1334&lt;=10),"05-10times",AND(AT1334&gt;=11,AT1334&lt;=15),"11-15times",AT1334&gt;=16,"16times or more")</f>
        <v>05-10times</v>
      </c>
      <c r="I1334" s="1" t="s">
        <v>99</v>
      </c>
      <c r="J1334" s="1" t="str">
        <f t="shared" si="41"/>
        <v>6-7 years</v>
      </c>
      <c r="K1334" s="2">
        <v>934</v>
      </c>
      <c r="L1334" s="2">
        <v>24</v>
      </c>
      <c r="M1334" s="2">
        <v>230</v>
      </c>
      <c r="N1334" s="2">
        <v>16</v>
      </c>
      <c r="O1334" s="2">
        <v>24</v>
      </c>
      <c r="P1334" s="2">
        <v>36</v>
      </c>
      <c r="Q1334" s="8">
        <v>0</v>
      </c>
      <c r="R1334" s="8">
        <v>0</v>
      </c>
      <c r="S1334" s="8">
        <v>0</v>
      </c>
      <c r="T1334" s="8">
        <v>1</v>
      </c>
      <c r="U1334" s="8">
        <v>1</v>
      </c>
      <c r="V1334" s="8">
        <v>0</v>
      </c>
      <c r="W1334" s="6">
        <v>2</v>
      </c>
      <c r="X1334" s="6">
        <v>8</v>
      </c>
      <c r="Y1334" s="6">
        <v>4</v>
      </c>
      <c r="Z1334" s="6">
        <v>6</v>
      </c>
      <c r="AB1334" s="1">
        <v>908</v>
      </c>
      <c r="AC1334" s="1">
        <v>873</v>
      </c>
      <c r="AD1334" s="1">
        <v>0</v>
      </c>
      <c r="AE1334" s="1">
        <v>3</v>
      </c>
      <c r="AF1334" s="1">
        <v>11</v>
      </c>
      <c r="AG1334" s="1">
        <v>49</v>
      </c>
      <c r="AH1334" s="1">
        <v>2406</v>
      </c>
      <c r="AI1334" s="11">
        <f t="shared" si="40"/>
        <v>6.5917808219178085</v>
      </c>
      <c r="AJ1334" s="1">
        <v>0</v>
      </c>
      <c r="AK1334" s="1">
        <v>1</v>
      </c>
      <c r="AL1334" s="1">
        <v>0</v>
      </c>
      <c r="AM1334" s="1">
        <v>0</v>
      </c>
      <c r="AN1334" s="1">
        <v>0</v>
      </c>
      <c r="AO1334" s="1">
        <v>0</v>
      </c>
      <c r="AP1334" s="1">
        <v>0</v>
      </c>
      <c r="AQ1334" s="1">
        <v>0</v>
      </c>
      <c r="AR1334" s="1">
        <v>0</v>
      </c>
      <c r="AS1334" s="1">
        <v>1</v>
      </c>
      <c r="AT1334" s="1">
        <v>6</v>
      </c>
      <c r="AU1334" s="1">
        <v>68</v>
      </c>
      <c r="AV1334" s="1">
        <v>49638</v>
      </c>
    </row>
    <row r="1335" spans="1:48" s="1" customFormat="1" x14ac:dyDescent="0.25">
      <c r="A1335" s="1" t="str" cm="1">
        <f t="array" ref="A1335">_xlfn.IFS(AG1335&gt;=70,"70 and Older",AND(AG1335&gt;=60,AG1335&lt;70),"60-69",AND(AG1335&gt;=50,AG1335&lt;60),"50-59",AND(AG1335&gt;=40,AG1335&lt;50),"40-49",AND(AG1335&gt;=30,AG1335&lt;40),"30-39",AND(AG1335&gt;=20,AG1335&lt;30),"20-29")</f>
        <v>50-59</v>
      </c>
      <c r="B1335" s="1" t="str" cm="1">
        <f t="array" ref="B1335">_xlfn.IFS(AO1335=1,$AO$1,AP1335=1,$AP$1,AQ1335=1,$AQ$1,AR1335=1,$AR$1,AS1335=1,$AS$1)</f>
        <v>Graduation</v>
      </c>
      <c r="C1335" s="1" t="str" cm="1">
        <f t="array" ref="C1335">_xlfn.IFS(AJ1335=1,$AJ$1,AK1335=1,$AK$1,AL1335=1,$AL$1,AM1335=1,$AM$1,AN1335=1,$AN$1)</f>
        <v>Married</v>
      </c>
      <c r="D1335" s="1">
        <v>0</v>
      </c>
      <c r="E1335" s="1">
        <v>0</v>
      </c>
      <c r="F1335" s="1" t="str" cm="1">
        <f t="array" ref="F1335">_xlfn.IFS(AV1335&lt;43783,"1.Low Income",AND(AV1335&gt;=43783,AV1335&lt;=64856),"2.Mid Income",AV1335&gt;64856,"3.High Income")</f>
        <v>2.Mid Income</v>
      </c>
      <c r="G1335" s="1" t="str" cm="1">
        <f t="array" ref="G1335">_xlfn.IFS(AU1335&lt;=30,"&lt;1 month",AND(AU1335&gt;30,AU1335&lt;=60),"1-2months",AU1335&gt;60,"2months +")</f>
        <v>1-2months</v>
      </c>
      <c r="H1335" s="1" t="str" cm="1">
        <f t="array" ref="H1335">_xlfn.IFS(AT1335&lt;5,"&lt;5times",AND(AT1335&gt;=5,AT1335&lt;=10),"05-10times",AND(AT1335&gt;=11,AT1335&lt;=15),"11-15times",AT1335&gt;=16,"16times or more")</f>
        <v>05-10times</v>
      </c>
      <c r="I1335" s="1" t="s">
        <v>99</v>
      </c>
      <c r="J1335" s="1" t="str">
        <f t="shared" si="41"/>
        <v>6-7 years</v>
      </c>
      <c r="K1335" s="2">
        <v>972</v>
      </c>
      <c r="L1335" s="2">
        <v>59</v>
      </c>
      <c r="M1335" s="2">
        <v>913</v>
      </c>
      <c r="N1335" s="2">
        <v>25</v>
      </c>
      <c r="O1335" s="2">
        <v>19</v>
      </c>
      <c r="P1335" s="2">
        <v>59</v>
      </c>
      <c r="Q1335" s="8">
        <v>0</v>
      </c>
      <c r="R1335" s="8">
        <v>0</v>
      </c>
      <c r="S1335" s="8">
        <v>0</v>
      </c>
      <c r="T1335" s="8">
        <v>0</v>
      </c>
      <c r="U1335" s="8">
        <v>1</v>
      </c>
      <c r="V1335" s="8">
        <v>0</v>
      </c>
      <c r="W1335" s="6">
        <v>1</v>
      </c>
      <c r="X1335" s="6">
        <v>5</v>
      </c>
      <c r="Y1335" s="6">
        <v>9</v>
      </c>
      <c r="Z1335" s="6">
        <v>6</v>
      </c>
      <c r="AB1335" s="1">
        <v>2304</v>
      </c>
      <c r="AC1335" s="1">
        <v>2122</v>
      </c>
      <c r="AD1335" s="1">
        <v>3</v>
      </c>
      <c r="AE1335" s="1">
        <v>3</v>
      </c>
      <c r="AF1335" s="1">
        <v>11</v>
      </c>
      <c r="AG1335" s="1">
        <v>51</v>
      </c>
      <c r="AH1335" s="1">
        <v>2406</v>
      </c>
      <c r="AI1335" s="11">
        <f t="shared" si="40"/>
        <v>6.5917808219178085</v>
      </c>
      <c r="AJ1335" s="1">
        <v>0</v>
      </c>
      <c r="AK1335" s="1">
        <v>1</v>
      </c>
      <c r="AL1335" s="1">
        <v>0</v>
      </c>
      <c r="AM1335" s="1">
        <v>0</v>
      </c>
      <c r="AN1335" s="1">
        <v>0</v>
      </c>
      <c r="AO1335" s="1">
        <v>0</v>
      </c>
      <c r="AP1335" s="1">
        <v>0</v>
      </c>
      <c r="AQ1335" s="1">
        <v>1</v>
      </c>
      <c r="AR1335" s="1">
        <v>0</v>
      </c>
      <c r="AS1335" s="1">
        <v>0</v>
      </c>
      <c r="AT1335" s="1">
        <v>6</v>
      </c>
      <c r="AU1335" s="1">
        <v>54</v>
      </c>
      <c r="AV1335" s="1">
        <v>49413</v>
      </c>
    </row>
    <row r="1336" spans="1:48" s="1" customFormat="1" x14ac:dyDescent="0.25">
      <c r="A1336" s="1" t="str" cm="1">
        <f t="array" ref="A1336">_xlfn.IFS(AG1336&gt;=70,"70 and Older",AND(AG1336&gt;=60,AG1336&lt;70),"60-69",AND(AG1336&gt;=50,AG1336&lt;60),"50-59",AND(AG1336&gt;=40,AG1336&lt;50),"40-49",AND(AG1336&gt;=30,AG1336&lt;40),"30-39",AND(AG1336&gt;=20,AG1336&lt;30),"20-29")</f>
        <v>30-39</v>
      </c>
      <c r="B1336" s="1" t="str" cm="1">
        <f t="array" ref="B1336">_xlfn.IFS(AO1336=1,$AO$1,AP1336=1,$AP$1,AQ1336=1,$AQ$1,AR1336=1,$AR$1,AS1336=1,$AS$1)</f>
        <v>PhD</v>
      </c>
      <c r="C1336" s="1" t="str" cm="1">
        <f t="array" ref="C1336">_xlfn.IFS(AJ1336=1,$AJ$1,AK1336=1,$AK$1,AL1336=1,$AL$1,AM1336=1,$AM$1,AN1336=1,$AN$1)</f>
        <v>Together</v>
      </c>
      <c r="D1336" s="1">
        <v>0</v>
      </c>
      <c r="E1336" s="1">
        <v>0</v>
      </c>
      <c r="F1336" s="1" t="str" cm="1">
        <f t="array" ref="F1336">_xlfn.IFS(AV1336&lt;43783,"1.Low Income",AND(AV1336&gt;=43783,AV1336&lt;=64856),"2.Mid Income",AV1336&gt;64856,"3.High Income")</f>
        <v>2.Mid Income</v>
      </c>
      <c r="G1336" s="1" t="str" cm="1">
        <f t="array" ref="G1336">_xlfn.IFS(AU1336&lt;=30,"&lt;1 month",AND(AU1336&gt;30,AU1336&lt;=60),"1-2months",AU1336&gt;60,"2months +")</f>
        <v>2months +</v>
      </c>
      <c r="H1336" s="1" t="str" cm="1">
        <f t="array" ref="H1336">_xlfn.IFS(AT1336&lt;5,"&lt;5times",AND(AT1336&gt;=5,AT1336&lt;=10),"05-10times",AND(AT1336&gt;=11,AT1336&lt;=15),"11-15times",AT1336&gt;=16,"16times or more")</f>
        <v>05-10times</v>
      </c>
      <c r="I1336" s="1" t="s">
        <v>99</v>
      </c>
      <c r="J1336" s="1" t="str">
        <f t="shared" si="41"/>
        <v>6-7 years</v>
      </c>
      <c r="K1336" s="2">
        <v>456</v>
      </c>
      <c r="L1336" s="2">
        <v>19</v>
      </c>
      <c r="M1336" s="2">
        <v>832</v>
      </c>
      <c r="N1336" s="2">
        <v>75</v>
      </c>
      <c r="O1336" s="2">
        <v>118</v>
      </c>
      <c r="P1336" s="2">
        <v>38</v>
      </c>
      <c r="Q1336" s="8">
        <v>0</v>
      </c>
      <c r="R1336" s="8">
        <v>0</v>
      </c>
      <c r="S1336" s="8">
        <v>0</v>
      </c>
      <c r="T1336" s="8">
        <v>0</v>
      </c>
      <c r="U1336" s="8">
        <v>0</v>
      </c>
      <c r="V1336" s="8">
        <v>0</v>
      </c>
      <c r="W1336" s="6">
        <v>1</v>
      </c>
      <c r="X1336" s="6">
        <v>4</v>
      </c>
      <c r="Y1336" s="6">
        <v>5</v>
      </c>
      <c r="Z1336" s="6">
        <v>11</v>
      </c>
      <c r="AB1336" s="1">
        <v>1114</v>
      </c>
      <c r="AC1336" s="1">
        <v>984</v>
      </c>
      <c r="AD1336" s="1">
        <v>0</v>
      </c>
      <c r="AE1336" s="1">
        <v>3</v>
      </c>
      <c r="AF1336" s="1">
        <v>11</v>
      </c>
      <c r="AG1336" s="1">
        <v>38</v>
      </c>
      <c r="AH1336" s="1">
        <v>2406</v>
      </c>
      <c r="AI1336" s="11">
        <f t="shared" si="40"/>
        <v>6.5917808219178085</v>
      </c>
      <c r="AJ1336" s="1">
        <v>0</v>
      </c>
      <c r="AK1336" s="1">
        <v>0</v>
      </c>
      <c r="AL1336" s="1">
        <v>0</v>
      </c>
      <c r="AM1336" s="1">
        <v>1</v>
      </c>
      <c r="AN1336" s="1">
        <v>0</v>
      </c>
      <c r="AO1336" s="1">
        <v>0</v>
      </c>
      <c r="AP1336" s="1">
        <v>0</v>
      </c>
      <c r="AQ1336" s="1">
        <v>0</v>
      </c>
      <c r="AR1336" s="1">
        <v>0</v>
      </c>
      <c r="AS1336" s="1">
        <v>1</v>
      </c>
      <c r="AT1336" s="1">
        <v>6</v>
      </c>
      <c r="AU1336" s="1">
        <v>86</v>
      </c>
      <c r="AV1336" s="1">
        <v>48904</v>
      </c>
    </row>
    <row r="1337" spans="1:48" s="1" customFormat="1" x14ac:dyDescent="0.25">
      <c r="A1337" s="1" t="str" cm="1">
        <f t="array" ref="A1337">_xlfn.IFS(AG1337&gt;=70,"70 and Older",AND(AG1337&gt;=60,AG1337&lt;70),"60-69",AND(AG1337&gt;=50,AG1337&lt;60),"50-59",AND(AG1337&gt;=40,AG1337&lt;50),"40-49",AND(AG1337&gt;=30,AG1337&lt;40),"30-39",AND(AG1337&gt;=20,AG1337&lt;30),"20-29")</f>
        <v>40-49</v>
      </c>
      <c r="B1337" s="1" t="str" cm="1">
        <f t="array" ref="B1337">_xlfn.IFS(AO1337=1,$AO$1,AP1337=1,$AP$1,AQ1337=1,$AQ$1,AR1337=1,$AR$1,AS1337=1,$AS$1)</f>
        <v>PhD</v>
      </c>
      <c r="C1337" s="1" t="str" cm="1">
        <f t="array" ref="C1337">_xlfn.IFS(AJ1337=1,$AJ$1,AK1337=1,$AK$1,AL1337=1,$AL$1,AM1337=1,$AM$1,AN1337=1,$AN$1)</f>
        <v>Together</v>
      </c>
      <c r="D1337" s="1">
        <v>1</v>
      </c>
      <c r="E1337" s="1">
        <v>1</v>
      </c>
      <c r="F1337" s="1" t="str" cm="1">
        <f t="array" ref="F1337">_xlfn.IFS(AV1337&lt;43783,"1.Low Income",AND(AV1337&gt;=43783,AV1337&lt;=64856),"2.Mid Income",AV1337&gt;64856,"3.High Income")</f>
        <v>1.Low Income</v>
      </c>
      <c r="G1337" s="1" t="str" cm="1">
        <f t="array" ref="G1337">_xlfn.IFS(AU1337&lt;=30,"&lt;1 month",AND(AU1337&gt;30,AU1337&lt;=60),"1-2months",AU1337&gt;60,"2months +")</f>
        <v>1-2months</v>
      </c>
      <c r="H1337" s="1" t="str" cm="1">
        <f t="array" ref="H1337">_xlfn.IFS(AT1337&lt;5,"&lt;5times",AND(AT1337&gt;=5,AT1337&lt;=10),"05-10times",AND(AT1337&gt;=11,AT1337&lt;=15),"11-15times",AT1337&gt;=16,"16times or more")</f>
        <v>05-10times</v>
      </c>
      <c r="I1337" s="1" t="s">
        <v>99</v>
      </c>
      <c r="J1337" s="1" t="str">
        <f t="shared" si="41"/>
        <v>6-7 years</v>
      </c>
      <c r="K1337" s="2">
        <v>6</v>
      </c>
      <c r="L1337" s="2">
        <v>0</v>
      </c>
      <c r="M1337" s="2">
        <v>2</v>
      </c>
      <c r="N1337" s="2">
        <v>2</v>
      </c>
      <c r="O1337" s="2">
        <v>0</v>
      </c>
      <c r="P1337" s="2">
        <v>1</v>
      </c>
      <c r="Q1337" s="8">
        <v>0</v>
      </c>
      <c r="R1337" s="8">
        <v>0</v>
      </c>
      <c r="S1337" s="8">
        <v>0</v>
      </c>
      <c r="T1337" s="8">
        <v>0</v>
      </c>
      <c r="U1337" s="8">
        <v>0</v>
      </c>
      <c r="V1337" s="8">
        <v>0</v>
      </c>
      <c r="W1337" s="6">
        <v>1</v>
      </c>
      <c r="X1337" s="6">
        <v>1</v>
      </c>
      <c r="Y1337" s="6">
        <v>0</v>
      </c>
      <c r="Z1337" s="6">
        <v>2</v>
      </c>
      <c r="AB1337" s="1">
        <v>39</v>
      </c>
      <c r="AC1337" s="1">
        <v>29</v>
      </c>
      <c r="AD1337" s="1">
        <v>0</v>
      </c>
      <c r="AE1337" s="1">
        <v>3</v>
      </c>
      <c r="AF1337" s="1">
        <v>11</v>
      </c>
      <c r="AG1337" s="1">
        <v>42</v>
      </c>
      <c r="AH1337" s="1">
        <v>2406</v>
      </c>
      <c r="AI1337" s="11">
        <f t="shared" si="40"/>
        <v>6.5917808219178085</v>
      </c>
      <c r="AJ1337" s="1">
        <v>0</v>
      </c>
      <c r="AK1337" s="1">
        <v>0</v>
      </c>
      <c r="AL1337" s="1">
        <v>0</v>
      </c>
      <c r="AM1337" s="1">
        <v>1</v>
      </c>
      <c r="AN1337" s="1">
        <v>0</v>
      </c>
      <c r="AO1337" s="1">
        <v>0</v>
      </c>
      <c r="AP1337" s="1">
        <v>0</v>
      </c>
      <c r="AQ1337" s="1">
        <v>0</v>
      </c>
      <c r="AR1337" s="1">
        <v>0</v>
      </c>
      <c r="AS1337" s="1">
        <v>1</v>
      </c>
      <c r="AT1337" s="1">
        <v>7</v>
      </c>
      <c r="AU1337" s="1">
        <v>60</v>
      </c>
      <c r="AV1337" s="1">
        <v>40780</v>
      </c>
    </row>
    <row r="1338" spans="1:48" s="1" customFormat="1" x14ac:dyDescent="0.25">
      <c r="A1338" s="1" t="str" cm="1">
        <f t="array" ref="A1338">_xlfn.IFS(AG1338&gt;=70,"70 and Older",AND(AG1338&gt;=60,AG1338&lt;70),"60-69",AND(AG1338&gt;=50,AG1338&lt;60),"50-59",AND(AG1338&gt;=40,AG1338&lt;50),"40-49",AND(AG1338&gt;=30,AG1338&lt;40),"30-39",AND(AG1338&gt;=20,AG1338&lt;30),"20-29")</f>
        <v>60-69</v>
      </c>
      <c r="B1338" s="1" t="str" cm="1">
        <f t="array" ref="B1338">_xlfn.IFS(AO1338=1,$AO$1,AP1338=1,$AP$1,AQ1338=1,$AQ$1,AR1338=1,$AR$1,AS1338=1,$AS$1)</f>
        <v>Graduation</v>
      </c>
      <c r="C1338" s="1" t="str" cm="1">
        <f t="array" ref="C1338">_xlfn.IFS(AJ1338=1,$AJ$1,AK1338=1,$AK$1,AL1338=1,$AL$1,AM1338=1,$AM$1,AN1338=1,$AN$1)</f>
        <v>Married</v>
      </c>
      <c r="D1338" s="1">
        <v>1</v>
      </c>
      <c r="E1338" s="1">
        <v>1</v>
      </c>
      <c r="F1338" s="1" t="str" cm="1">
        <f t="array" ref="F1338">_xlfn.IFS(AV1338&lt;43783,"1.Low Income",AND(AV1338&gt;=43783,AV1338&lt;=64856),"2.Mid Income",AV1338&gt;64856,"3.High Income")</f>
        <v>1.Low Income</v>
      </c>
      <c r="G1338" s="1" t="str" cm="1">
        <f t="array" ref="G1338">_xlfn.IFS(AU1338&lt;=30,"&lt;1 month",AND(AU1338&gt;30,AU1338&lt;=60),"1-2months",AU1338&gt;60,"2months +")</f>
        <v>1-2months</v>
      </c>
      <c r="H1338" s="1" t="str" cm="1">
        <f t="array" ref="H1338">_xlfn.IFS(AT1338&lt;5,"&lt;5times",AND(AT1338&gt;=5,AT1338&lt;=10),"05-10times",AND(AT1338&gt;=11,AT1338&lt;=15),"11-15times",AT1338&gt;=16,"16times or more")</f>
        <v>05-10times</v>
      </c>
      <c r="I1338" s="1" t="s">
        <v>99</v>
      </c>
      <c r="J1338" s="1" t="str">
        <f t="shared" si="41"/>
        <v>6-7 years</v>
      </c>
      <c r="K1338" s="2">
        <v>30</v>
      </c>
      <c r="L1338" s="2">
        <v>0</v>
      </c>
      <c r="M1338" s="2">
        <v>8</v>
      </c>
      <c r="N1338" s="2">
        <v>2</v>
      </c>
      <c r="O1338" s="2">
        <v>0</v>
      </c>
      <c r="P1338" s="2">
        <v>14</v>
      </c>
      <c r="Q1338" s="8">
        <v>0</v>
      </c>
      <c r="R1338" s="8">
        <v>0</v>
      </c>
      <c r="S1338" s="8">
        <v>0</v>
      </c>
      <c r="T1338" s="8">
        <v>0</v>
      </c>
      <c r="U1338" s="8">
        <v>0</v>
      </c>
      <c r="V1338" s="8">
        <v>0</v>
      </c>
      <c r="W1338" s="6">
        <v>1</v>
      </c>
      <c r="X1338" s="6">
        <v>1</v>
      </c>
      <c r="Y1338" s="6">
        <v>1</v>
      </c>
      <c r="Z1338" s="6">
        <v>2</v>
      </c>
      <c r="AB1338" s="1">
        <v>258</v>
      </c>
      <c r="AC1338" s="1">
        <v>212</v>
      </c>
      <c r="AD1338" s="1">
        <v>0</v>
      </c>
      <c r="AE1338" s="1">
        <v>3</v>
      </c>
      <c r="AF1338" s="1">
        <v>11</v>
      </c>
      <c r="AG1338" s="1">
        <v>68</v>
      </c>
      <c r="AH1338" s="1">
        <v>2406</v>
      </c>
      <c r="AI1338" s="11">
        <f t="shared" si="40"/>
        <v>6.5917808219178085</v>
      </c>
      <c r="AJ1338" s="1">
        <v>0</v>
      </c>
      <c r="AK1338" s="1">
        <v>1</v>
      </c>
      <c r="AL1338" s="1">
        <v>0</v>
      </c>
      <c r="AM1338" s="1">
        <v>0</v>
      </c>
      <c r="AN1338" s="1">
        <v>0</v>
      </c>
      <c r="AO1338" s="1">
        <v>0</v>
      </c>
      <c r="AP1338" s="1">
        <v>0</v>
      </c>
      <c r="AQ1338" s="1">
        <v>1</v>
      </c>
      <c r="AR1338" s="1">
        <v>0</v>
      </c>
      <c r="AS1338" s="1">
        <v>0</v>
      </c>
      <c r="AT1338" s="1">
        <v>7</v>
      </c>
      <c r="AU1338" s="1">
        <v>57</v>
      </c>
      <c r="AV1338" s="1">
        <v>37929</v>
      </c>
    </row>
    <row r="1339" spans="1:48" s="1" customFormat="1" x14ac:dyDescent="0.25">
      <c r="A1339" s="1" t="str" cm="1">
        <f t="array" ref="A1339">_xlfn.IFS(AG1339&gt;=70,"70 and Older",AND(AG1339&gt;=60,AG1339&lt;70),"60-69",AND(AG1339&gt;=50,AG1339&lt;60),"50-59",AND(AG1339&gt;=40,AG1339&lt;50),"40-49",AND(AG1339&gt;=30,AG1339&lt;40),"30-39",AND(AG1339&gt;=20,AG1339&lt;30),"20-29")</f>
        <v>40-49</v>
      </c>
      <c r="B1339" s="1" t="str" cm="1">
        <f t="array" ref="B1339">_xlfn.IFS(AO1339=1,$AO$1,AP1339=1,$AP$1,AQ1339=1,$AQ$1,AR1339=1,$AR$1,AS1339=1,$AS$1)</f>
        <v>2nd Cycle</v>
      </c>
      <c r="C1339" s="1" t="str" cm="1">
        <f t="array" ref="C1339">_xlfn.IFS(AJ1339=1,$AJ$1,AK1339=1,$AK$1,AL1339=1,$AL$1,AM1339=1,$AM$1,AN1339=1,$AN$1)</f>
        <v>Together</v>
      </c>
      <c r="D1339" s="1">
        <v>1</v>
      </c>
      <c r="E1339" s="1">
        <v>0</v>
      </c>
      <c r="F1339" s="1" t="str" cm="1">
        <f t="array" ref="F1339">_xlfn.IFS(AV1339&lt;43783,"1.Low Income",AND(AV1339&gt;=43783,AV1339&lt;=64856),"2.Mid Income",AV1339&gt;64856,"3.High Income")</f>
        <v>1.Low Income</v>
      </c>
      <c r="G1339" s="1" t="str" cm="1">
        <f t="array" ref="G1339">_xlfn.IFS(AU1339&lt;=30,"&lt;1 month",AND(AU1339&gt;30,AU1339&lt;=60),"1-2months",AU1339&gt;60,"2months +")</f>
        <v>2months +</v>
      </c>
      <c r="H1339" s="1" t="str" cm="1">
        <f t="array" ref="H1339">_xlfn.IFS(AT1339&lt;5,"&lt;5times",AND(AT1339&gt;=5,AT1339&lt;=10),"05-10times",AND(AT1339&gt;=11,AT1339&lt;=15),"11-15times",AT1339&gt;=16,"16times or more")</f>
        <v>05-10times</v>
      </c>
      <c r="I1339" s="1" t="s">
        <v>99</v>
      </c>
      <c r="J1339" s="1" t="str">
        <f t="shared" si="41"/>
        <v>6-7 years</v>
      </c>
      <c r="K1339" s="2">
        <v>86</v>
      </c>
      <c r="L1339" s="2">
        <v>4</v>
      </c>
      <c r="M1339" s="2">
        <v>56</v>
      </c>
      <c r="N1339" s="2">
        <v>2</v>
      </c>
      <c r="O1339" s="2">
        <v>4</v>
      </c>
      <c r="P1339" s="2">
        <v>7</v>
      </c>
      <c r="Q1339" s="8">
        <v>0</v>
      </c>
      <c r="R1339" s="8">
        <v>0</v>
      </c>
      <c r="S1339" s="8">
        <v>0</v>
      </c>
      <c r="T1339" s="8">
        <v>0</v>
      </c>
      <c r="U1339" s="8">
        <v>0</v>
      </c>
      <c r="V1339" s="8">
        <v>0</v>
      </c>
      <c r="W1339" s="6">
        <v>3</v>
      </c>
      <c r="X1339" s="6">
        <v>4</v>
      </c>
      <c r="Y1339" s="6">
        <v>0</v>
      </c>
      <c r="Z1339" s="6">
        <v>4</v>
      </c>
      <c r="AB1339" s="1">
        <v>66</v>
      </c>
      <c r="AC1339" s="1">
        <v>54</v>
      </c>
      <c r="AD1339" s="1">
        <v>0</v>
      </c>
      <c r="AE1339" s="1">
        <v>3</v>
      </c>
      <c r="AF1339" s="1">
        <v>11</v>
      </c>
      <c r="AG1339" s="1">
        <v>44</v>
      </c>
      <c r="AH1339" s="1">
        <v>2406</v>
      </c>
      <c r="AI1339" s="11">
        <f t="shared" si="40"/>
        <v>6.5917808219178085</v>
      </c>
      <c r="AJ1339" s="1">
        <v>0</v>
      </c>
      <c r="AK1339" s="1">
        <v>0</v>
      </c>
      <c r="AL1339" s="1">
        <v>0</v>
      </c>
      <c r="AM1339" s="1">
        <v>1</v>
      </c>
      <c r="AN1339" s="1">
        <v>0</v>
      </c>
      <c r="AO1339" s="1">
        <v>1</v>
      </c>
      <c r="AP1339" s="1">
        <v>0</v>
      </c>
      <c r="AQ1339" s="1">
        <v>0</v>
      </c>
      <c r="AR1339" s="1">
        <v>0</v>
      </c>
      <c r="AS1339" s="1">
        <v>0</v>
      </c>
      <c r="AT1339" s="1">
        <v>9</v>
      </c>
      <c r="AU1339" s="1">
        <v>80</v>
      </c>
      <c r="AV1339" s="1">
        <v>23626</v>
      </c>
    </row>
    <row r="1340" spans="1:48" s="1" customFormat="1" x14ac:dyDescent="0.25">
      <c r="A1340" s="1" t="str" cm="1">
        <f t="array" ref="A1340">_xlfn.IFS(AG1340&gt;=70,"70 and Older",AND(AG1340&gt;=60,AG1340&lt;70),"60-69",AND(AG1340&gt;=50,AG1340&lt;60),"50-59",AND(AG1340&gt;=40,AG1340&lt;50),"40-49",AND(AG1340&gt;=30,AG1340&lt;40),"30-39",AND(AG1340&gt;=20,AG1340&lt;30),"20-29")</f>
        <v>50-59</v>
      </c>
      <c r="B1340" s="1" t="str" cm="1">
        <f t="array" ref="B1340">_xlfn.IFS(AO1340=1,$AO$1,AP1340=1,$AP$1,AQ1340=1,$AQ$1,AR1340=1,$AR$1,AS1340=1,$AS$1)</f>
        <v>Graduation</v>
      </c>
      <c r="C1340" s="1" t="str" cm="1">
        <f t="array" ref="C1340">_xlfn.IFS(AJ1340=1,$AJ$1,AK1340=1,$AK$1,AL1340=1,$AL$1,AM1340=1,$AM$1,AN1340=1,$AN$1)</f>
        <v>Together</v>
      </c>
      <c r="D1340" s="1">
        <v>1</v>
      </c>
      <c r="E1340" s="1">
        <v>1</v>
      </c>
      <c r="F1340" s="1" t="str" cm="1">
        <f t="array" ref="F1340">_xlfn.IFS(AV1340&lt;43783,"1.Low Income",AND(AV1340&gt;=43783,AV1340&lt;=64856),"2.Mid Income",AV1340&gt;64856,"3.High Income")</f>
        <v>1.Low Income</v>
      </c>
      <c r="G1340" s="1" t="str" cm="1">
        <f t="array" ref="G1340">_xlfn.IFS(AU1340&lt;=30,"&lt;1 month",AND(AU1340&gt;30,AU1340&lt;=60),"1-2months",AU1340&gt;60,"2months +")</f>
        <v>1-2months</v>
      </c>
      <c r="H1340" s="1" t="str" cm="1">
        <f t="array" ref="H1340">_xlfn.IFS(AT1340&lt;5,"&lt;5times",AND(AT1340&gt;=5,AT1340&lt;=10),"05-10times",AND(AT1340&gt;=11,AT1340&lt;=15),"11-15times",AT1340&gt;=16,"16times or more")</f>
        <v>05-10times</v>
      </c>
      <c r="I1340" s="1" t="s">
        <v>99</v>
      </c>
      <c r="J1340" s="1" t="str">
        <f t="shared" si="41"/>
        <v>6-7 years</v>
      </c>
      <c r="K1340" s="2">
        <v>266</v>
      </c>
      <c r="L1340" s="2">
        <v>6</v>
      </c>
      <c r="M1340" s="2">
        <v>51</v>
      </c>
      <c r="N1340" s="2">
        <v>8</v>
      </c>
      <c r="O1340" s="2">
        <v>6</v>
      </c>
      <c r="P1340" s="2">
        <v>64</v>
      </c>
      <c r="Q1340" s="8">
        <v>0</v>
      </c>
      <c r="R1340" s="8">
        <v>0</v>
      </c>
      <c r="S1340" s="8">
        <v>0</v>
      </c>
      <c r="T1340" s="8">
        <v>0</v>
      </c>
      <c r="U1340" s="8">
        <v>0</v>
      </c>
      <c r="V1340" s="8">
        <v>0</v>
      </c>
      <c r="W1340" s="6">
        <v>6</v>
      </c>
      <c r="X1340" s="6">
        <v>7</v>
      </c>
      <c r="Y1340" s="6">
        <v>1</v>
      </c>
      <c r="Z1340" s="6">
        <v>5</v>
      </c>
      <c r="AB1340" s="1">
        <v>257</v>
      </c>
      <c r="AC1340" s="1">
        <v>247</v>
      </c>
      <c r="AD1340" s="1">
        <v>0</v>
      </c>
      <c r="AE1340" s="1">
        <v>3</v>
      </c>
      <c r="AF1340" s="1">
        <v>11</v>
      </c>
      <c r="AG1340" s="1">
        <v>50</v>
      </c>
      <c r="AH1340" s="1">
        <v>2405</v>
      </c>
      <c r="AI1340" s="11">
        <f t="shared" si="40"/>
        <v>6.5890410958904111</v>
      </c>
      <c r="AJ1340" s="1">
        <v>0</v>
      </c>
      <c r="AK1340" s="1">
        <v>0</v>
      </c>
      <c r="AL1340" s="1">
        <v>0</v>
      </c>
      <c r="AM1340" s="1">
        <v>1</v>
      </c>
      <c r="AN1340" s="1">
        <v>0</v>
      </c>
      <c r="AO1340" s="1">
        <v>0</v>
      </c>
      <c r="AP1340" s="1">
        <v>0</v>
      </c>
      <c r="AQ1340" s="1">
        <v>1</v>
      </c>
      <c r="AR1340" s="1">
        <v>0</v>
      </c>
      <c r="AS1340" s="1">
        <v>0</v>
      </c>
      <c r="AT1340" s="1">
        <v>8</v>
      </c>
      <c r="AU1340" s="1">
        <v>56</v>
      </c>
      <c r="AV1340" s="1">
        <v>29760</v>
      </c>
    </row>
    <row r="1341" spans="1:48" s="1" customFormat="1" x14ac:dyDescent="0.25">
      <c r="A1341" s="1" t="str" cm="1">
        <f t="array" ref="A1341">_xlfn.IFS(AG1341&gt;=70,"70 and Older",AND(AG1341&gt;=60,AG1341&lt;70),"60-69",AND(AG1341&gt;=50,AG1341&lt;60),"50-59",AND(AG1341&gt;=40,AG1341&lt;50),"40-49",AND(AG1341&gt;=30,AG1341&lt;40),"30-39",AND(AG1341&gt;=20,AG1341&lt;30),"20-29")</f>
        <v>40-49</v>
      </c>
      <c r="B1341" s="1" t="str" cm="1">
        <f t="array" ref="B1341">_xlfn.IFS(AO1341=1,$AO$1,AP1341=1,$AP$1,AQ1341=1,$AQ$1,AR1341=1,$AR$1,AS1341=1,$AS$1)</f>
        <v>Graduation</v>
      </c>
      <c r="C1341" s="1" t="str" cm="1">
        <f t="array" ref="C1341">_xlfn.IFS(AJ1341=1,$AJ$1,AK1341=1,$AK$1,AL1341=1,$AL$1,AM1341=1,$AM$1,AN1341=1,$AN$1)</f>
        <v>Together</v>
      </c>
      <c r="D1341" s="1">
        <v>0</v>
      </c>
      <c r="E1341" s="1">
        <v>0</v>
      </c>
      <c r="F1341" s="1" t="str" cm="1">
        <f t="array" ref="F1341">_xlfn.IFS(AV1341&lt;43783,"1.Low Income",AND(AV1341&gt;=43783,AV1341&lt;=64856),"2.Mid Income",AV1341&gt;64856,"3.High Income")</f>
        <v>2.Mid Income</v>
      </c>
      <c r="G1341" s="1" t="str" cm="1">
        <f t="array" ref="G1341">_xlfn.IFS(AU1341&lt;=30,"&lt;1 month",AND(AU1341&gt;30,AU1341&lt;=60),"1-2months",AU1341&gt;60,"2months +")</f>
        <v>1-2months</v>
      </c>
      <c r="H1341" s="1" t="str" cm="1">
        <f t="array" ref="H1341">_xlfn.IFS(AT1341&lt;5,"&lt;5times",AND(AT1341&gt;=5,AT1341&lt;=10),"05-10times",AND(AT1341&gt;=11,AT1341&lt;=15),"11-15times",AT1341&gt;=16,"16times or more")</f>
        <v>05-10times</v>
      </c>
      <c r="I1341" s="1" t="s">
        <v>99</v>
      </c>
      <c r="J1341" s="1" t="str">
        <f t="shared" si="41"/>
        <v>6-7 years</v>
      </c>
      <c r="K1341" s="2">
        <v>760</v>
      </c>
      <c r="L1341" s="2">
        <v>53</v>
      </c>
      <c r="M1341" s="2">
        <v>400</v>
      </c>
      <c r="N1341" s="2">
        <v>17</v>
      </c>
      <c r="O1341" s="2">
        <v>93</v>
      </c>
      <c r="P1341" s="2">
        <v>0</v>
      </c>
      <c r="Q1341" s="8">
        <v>1</v>
      </c>
      <c r="R1341" s="8">
        <v>0</v>
      </c>
      <c r="S1341" s="8">
        <v>0</v>
      </c>
      <c r="T1341" s="8">
        <v>0</v>
      </c>
      <c r="U1341" s="8">
        <v>0</v>
      </c>
      <c r="V1341" s="8">
        <v>0</v>
      </c>
      <c r="W1341" s="6">
        <v>1</v>
      </c>
      <c r="X1341" s="6">
        <v>4</v>
      </c>
      <c r="Y1341" s="6">
        <v>5</v>
      </c>
      <c r="Z1341" s="6">
        <v>11</v>
      </c>
      <c r="AB1341" s="1">
        <v>989</v>
      </c>
      <c r="AC1341" s="1">
        <v>913</v>
      </c>
      <c r="AD1341" s="1">
        <v>1</v>
      </c>
      <c r="AE1341" s="1">
        <v>3</v>
      </c>
      <c r="AF1341" s="1">
        <v>11</v>
      </c>
      <c r="AG1341" s="1">
        <v>48</v>
      </c>
      <c r="AH1341" s="1">
        <v>2404</v>
      </c>
      <c r="AI1341" s="11">
        <f t="shared" si="40"/>
        <v>6.5863013698630137</v>
      </c>
      <c r="AJ1341" s="1">
        <v>0</v>
      </c>
      <c r="AK1341" s="1">
        <v>0</v>
      </c>
      <c r="AL1341" s="1">
        <v>0</v>
      </c>
      <c r="AM1341" s="1">
        <v>1</v>
      </c>
      <c r="AN1341" s="1">
        <v>0</v>
      </c>
      <c r="AO1341" s="1">
        <v>0</v>
      </c>
      <c r="AP1341" s="1">
        <v>0</v>
      </c>
      <c r="AQ1341" s="1">
        <v>1</v>
      </c>
      <c r="AR1341" s="1">
        <v>0</v>
      </c>
      <c r="AS1341" s="1">
        <v>0</v>
      </c>
      <c r="AT1341" s="1">
        <v>6</v>
      </c>
      <c r="AU1341" s="1">
        <v>46</v>
      </c>
      <c r="AV1341" s="1">
        <v>52117</v>
      </c>
    </row>
    <row r="1342" spans="1:48" s="1" customFormat="1" x14ac:dyDescent="0.25">
      <c r="A1342" s="1" t="str" cm="1">
        <f t="array" ref="A1342">_xlfn.IFS(AG1342&gt;=70,"70 and Older",AND(AG1342&gt;=60,AG1342&lt;70),"60-69",AND(AG1342&gt;=50,AG1342&lt;60),"50-59",AND(AG1342&gt;=40,AG1342&lt;50),"40-49",AND(AG1342&gt;=30,AG1342&lt;40),"30-39",AND(AG1342&gt;=20,AG1342&lt;30),"20-29")</f>
        <v>30-39</v>
      </c>
      <c r="B1342" s="1" t="str" cm="1">
        <f t="array" ref="B1342">_xlfn.IFS(AO1342=1,$AO$1,AP1342=1,$AP$1,AQ1342=1,$AQ$1,AR1342=1,$AR$1,AS1342=1,$AS$1)</f>
        <v>Graduation</v>
      </c>
      <c r="C1342" s="1" t="str" cm="1">
        <f t="array" ref="C1342">_xlfn.IFS(AJ1342=1,$AJ$1,AK1342=1,$AK$1,AL1342=1,$AL$1,AM1342=1,$AM$1,AN1342=1,$AN$1)</f>
        <v>Single</v>
      </c>
      <c r="D1342" s="1">
        <v>0</v>
      </c>
      <c r="E1342" s="1">
        <v>0</v>
      </c>
      <c r="F1342" s="1" t="str" cm="1">
        <f t="array" ref="F1342">_xlfn.IFS(AV1342&lt;43783,"1.Low Income",AND(AV1342&gt;=43783,AV1342&lt;=64856),"2.Mid Income",AV1342&gt;64856,"3.High Income")</f>
        <v>1.Low Income</v>
      </c>
      <c r="G1342" s="1" t="str" cm="1">
        <f t="array" ref="G1342">_xlfn.IFS(AU1342&lt;=30,"&lt;1 month",AND(AU1342&gt;30,AU1342&lt;=60),"1-2months",AU1342&gt;60,"2months +")</f>
        <v>1-2months</v>
      </c>
      <c r="H1342" s="1" t="str" cm="1">
        <f t="array" ref="H1342">_xlfn.IFS(AT1342&lt;5,"&lt;5times",AND(AT1342&gt;=5,AT1342&lt;=10),"05-10times",AND(AT1342&gt;=11,AT1342&lt;=15),"11-15times",AT1342&gt;=16,"16times or more")</f>
        <v>05-10times</v>
      </c>
      <c r="I1342" s="1" t="s">
        <v>99</v>
      </c>
      <c r="J1342" s="1" t="str">
        <f t="shared" si="41"/>
        <v>6-7 years</v>
      </c>
      <c r="K1342" s="2">
        <v>28</v>
      </c>
      <c r="L1342" s="2">
        <v>6</v>
      </c>
      <c r="M1342" s="2">
        <v>27</v>
      </c>
      <c r="N1342" s="2">
        <v>12</v>
      </c>
      <c r="O1342" s="2">
        <v>17</v>
      </c>
      <c r="P1342" s="2">
        <v>39</v>
      </c>
      <c r="Q1342" s="8">
        <v>0</v>
      </c>
      <c r="R1342" s="8">
        <v>0</v>
      </c>
      <c r="S1342" s="8">
        <v>0</v>
      </c>
      <c r="T1342" s="8">
        <v>0</v>
      </c>
      <c r="U1342" s="8">
        <v>0</v>
      </c>
      <c r="V1342" s="8">
        <v>0</v>
      </c>
      <c r="W1342" s="6">
        <v>1</v>
      </c>
      <c r="X1342" s="6">
        <v>3</v>
      </c>
      <c r="Y1342" s="6">
        <v>0</v>
      </c>
      <c r="Z1342" s="6">
        <v>3</v>
      </c>
      <c r="AB1342" s="1">
        <v>15</v>
      </c>
      <c r="AC1342" s="1">
        <v>4</v>
      </c>
      <c r="AD1342" s="1">
        <v>0</v>
      </c>
      <c r="AE1342" s="1">
        <v>3</v>
      </c>
      <c r="AF1342" s="1">
        <v>11</v>
      </c>
      <c r="AG1342" s="1">
        <v>35</v>
      </c>
      <c r="AH1342" s="1">
        <v>2404</v>
      </c>
      <c r="AI1342" s="11">
        <f t="shared" si="40"/>
        <v>6.5863013698630137</v>
      </c>
      <c r="AJ1342" s="1">
        <v>0</v>
      </c>
      <c r="AK1342" s="1">
        <v>0</v>
      </c>
      <c r="AL1342" s="1">
        <v>1</v>
      </c>
      <c r="AM1342" s="1">
        <v>0</v>
      </c>
      <c r="AN1342" s="1">
        <v>0</v>
      </c>
      <c r="AO1342" s="1">
        <v>0</v>
      </c>
      <c r="AP1342" s="1">
        <v>0</v>
      </c>
      <c r="AQ1342" s="1">
        <v>1</v>
      </c>
      <c r="AR1342" s="1">
        <v>0</v>
      </c>
      <c r="AS1342" s="1">
        <v>0</v>
      </c>
      <c r="AT1342" s="1">
        <v>9</v>
      </c>
      <c r="AU1342" s="1">
        <v>53</v>
      </c>
      <c r="AV1342" s="1">
        <v>26224</v>
      </c>
    </row>
    <row r="1343" spans="1:48" s="1" customFormat="1" x14ac:dyDescent="0.25">
      <c r="A1343" s="1" t="str" cm="1">
        <f t="array" ref="A1343">_xlfn.IFS(AG1343&gt;=70,"70 and Older",AND(AG1343&gt;=60,AG1343&lt;70),"60-69",AND(AG1343&gt;=50,AG1343&lt;60),"50-59",AND(AG1343&gt;=40,AG1343&lt;50),"40-49",AND(AG1343&gt;=30,AG1343&lt;40),"30-39",AND(AG1343&gt;=20,AG1343&lt;30),"20-29")</f>
        <v>30-39</v>
      </c>
      <c r="B1343" s="1" t="str" cm="1">
        <f t="array" ref="B1343">_xlfn.IFS(AO1343=1,$AO$1,AP1343=1,$AP$1,AQ1343=1,$AQ$1,AR1343=1,$AR$1,AS1343=1,$AS$1)</f>
        <v>Graduation</v>
      </c>
      <c r="C1343" s="1" t="str" cm="1">
        <f t="array" ref="C1343">_xlfn.IFS(AJ1343=1,$AJ$1,AK1343=1,$AK$1,AL1343=1,$AL$1,AM1343=1,$AM$1,AN1343=1,$AN$1)</f>
        <v>Together</v>
      </c>
      <c r="D1343" s="1">
        <v>1</v>
      </c>
      <c r="E1343" s="1">
        <v>0</v>
      </c>
      <c r="F1343" s="1" t="str" cm="1">
        <f t="array" ref="F1343">_xlfn.IFS(AV1343&lt;43783,"1.Low Income",AND(AV1343&gt;=43783,AV1343&lt;=64856),"2.Mid Income",AV1343&gt;64856,"3.High Income")</f>
        <v>1.Low Income</v>
      </c>
      <c r="G1343" s="1" t="str" cm="1">
        <f t="array" ref="G1343">_xlfn.IFS(AU1343&lt;=30,"&lt;1 month",AND(AU1343&gt;30,AU1343&lt;=60),"1-2months",AU1343&gt;60,"2months +")</f>
        <v>1-2months</v>
      </c>
      <c r="H1343" s="1" t="str" cm="1">
        <f t="array" ref="H1343">_xlfn.IFS(AT1343&lt;5,"&lt;5times",AND(AT1343&gt;=5,AT1343&lt;=10),"05-10times",AND(AT1343&gt;=11,AT1343&lt;=15),"11-15times",AT1343&gt;=16,"16times or more")</f>
        <v>05-10times</v>
      </c>
      <c r="I1343" s="1" t="s">
        <v>99</v>
      </c>
      <c r="J1343" s="1" t="str">
        <f t="shared" si="41"/>
        <v>6-7 years</v>
      </c>
      <c r="K1343" s="2">
        <v>11</v>
      </c>
      <c r="L1343" s="2">
        <v>2</v>
      </c>
      <c r="M1343" s="2">
        <v>9</v>
      </c>
      <c r="N1343" s="2">
        <v>3</v>
      </c>
      <c r="O1343" s="2">
        <v>0</v>
      </c>
      <c r="P1343" s="2">
        <v>8</v>
      </c>
      <c r="Q1343" s="8">
        <v>0</v>
      </c>
      <c r="R1343" s="8">
        <v>0</v>
      </c>
      <c r="S1343" s="8">
        <v>0</v>
      </c>
      <c r="T1343" s="8">
        <v>0</v>
      </c>
      <c r="U1343" s="8">
        <v>0</v>
      </c>
      <c r="V1343" s="8">
        <v>0</v>
      </c>
      <c r="W1343" s="6">
        <v>2</v>
      </c>
      <c r="X1343" s="6">
        <v>2</v>
      </c>
      <c r="Y1343" s="6">
        <v>0</v>
      </c>
      <c r="Z1343" s="6">
        <v>3</v>
      </c>
      <c r="AB1343" s="1">
        <v>14</v>
      </c>
      <c r="AC1343" s="1">
        <v>12</v>
      </c>
      <c r="AD1343" s="1">
        <v>0</v>
      </c>
      <c r="AE1343" s="1">
        <v>3</v>
      </c>
      <c r="AF1343" s="1">
        <v>11</v>
      </c>
      <c r="AG1343" s="1">
        <v>37</v>
      </c>
      <c r="AH1343" s="1">
        <v>2404</v>
      </c>
      <c r="AI1343" s="11">
        <f t="shared" si="40"/>
        <v>6.5863013698630137</v>
      </c>
      <c r="AJ1343" s="1">
        <v>0</v>
      </c>
      <c r="AK1343" s="1">
        <v>0</v>
      </c>
      <c r="AL1343" s="1">
        <v>0</v>
      </c>
      <c r="AM1343" s="1">
        <v>1</v>
      </c>
      <c r="AN1343" s="1">
        <v>0</v>
      </c>
      <c r="AO1343" s="1">
        <v>0</v>
      </c>
      <c r="AP1343" s="1">
        <v>0</v>
      </c>
      <c r="AQ1343" s="1">
        <v>1</v>
      </c>
      <c r="AR1343" s="1">
        <v>0</v>
      </c>
      <c r="AS1343" s="1">
        <v>0</v>
      </c>
      <c r="AT1343" s="1">
        <v>9</v>
      </c>
      <c r="AU1343" s="1">
        <v>46</v>
      </c>
      <c r="AV1343" s="1">
        <v>25818</v>
      </c>
    </row>
    <row r="1344" spans="1:48" s="1" customFormat="1" x14ac:dyDescent="0.25">
      <c r="A1344" s="1" t="str" cm="1">
        <f t="array" ref="A1344">_xlfn.IFS(AG1344&gt;=70,"70 and Older",AND(AG1344&gt;=60,AG1344&lt;70),"60-69",AND(AG1344&gt;=50,AG1344&lt;60),"50-59",AND(AG1344&gt;=40,AG1344&lt;50),"40-49",AND(AG1344&gt;=30,AG1344&lt;40),"30-39",AND(AG1344&gt;=20,AG1344&lt;30),"20-29")</f>
        <v>30-39</v>
      </c>
      <c r="B1344" s="1" t="str" cm="1">
        <f t="array" ref="B1344">_xlfn.IFS(AO1344=1,$AO$1,AP1344=1,$AP$1,AQ1344=1,$AQ$1,AR1344=1,$AR$1,AS1344=1,$AS$1)</f>
        <v>Master</v>
      </c>
      <c r="C1344" s="1" t="str" cm="1">
        <f t="array" ref="C1344">_xlfn.IFS(AJ1344=1,$AJ$1,AK1344=1,$AK$1,AL1344=1,$AL$1,AM1344=1,$AM$1,AN1344=1,$AN$1)</f>
        <v>Married</v>
      </c>
      <c r="D1344" s="1">
        <v>0</v>
      </c>
      <c r="E1344" s="1">
        <v>0</v>
      </c>
      <c r="F1344" s="1" t="str" cm="1">
        <f t="array" ref="F1344">_xlfn.IFS(AV1344&lt;43783,"1.Low Income",AND(AV1344&gt;=43783,AV1344&lt;=64856),"2.Mid Income",AV1344&gt;64856,"3.High Income")</f>
        <v>2.Mid Income</v>
      </c>
      <c r="G1344" s="1" t="str" cm="1">
        <f t="array" ref="G1344">_xlfn.IFS(AU1344&lt;=30,"&lt;1 month",AND(AU1344&gt;30,AU1344&lt;=60),"1-2months",AU1344&gt;60,"2months +")</f>
        <v>&lt;1 month</v>
      </c>
      <c r="H1344" s="1" t="str" cm="1">
        <f t="array" ref="H1344">_xlfn.IFS(AT1344&lt;5,"&lt;5times",AND(AT1344&gt;=5,AT1344&lt;=10),"05-10times",AND(AT1344&gt;=11,AT1344&lt;=15),"11-15times",AT1344&gt;=16,"16times or more")</f>
        <v>05-10times</v>
      </c>
      <c r="I1344" s="1" t="s">
        <v>99</v>
      </c>
      <c r="J1344" s="1" t="str">
        <f t="shared" si="41"/>
        <v>6-7 years</v>
      </c>
      <c r="K1344" s="2">
        <v>560</v>
      </c>
      <c r="L1344" s="2">
        <v>21</v>
      </c>
      <c r="M1344" s="2">
        <v>442</v>
      </c>
      <c r="N1344" s="2">
        <v>29</v>
      </c>
      <c r="O1344" s="2">
        <v>44</v>
      </c>
      <c r="P1344" s="2">
        <v>29</v>
      </c>
      <c r="Q1344" s="8">
        <v>0</v>
      </c>
      <c r="R1344" s="8">
        <v>0</v>
      </c>
      <c r="S1344" s="8">
        <v>0</v>
      </c>
      <c r="T1344" s="8">
        <v>0</v>
      </c>
      <c r="U1344" s="8">
        <v>1</v>
      </c>
      <c r="V1344" s="8">
        <v>0</v>
      </c>
      <c r="W1344" s="6">
        <v>1</v>
      </c>
      <c r="X1344" s="6">
        <v>4</v>
      </c>
      <c r="Y1344" s="6">
        <v>5</v>
      </c>
      <c r="Z1344" s="6">
        <v>13</v>
      </c>
      <c r="AB1344" s="1">
        <v>1387</v>
      </c>
      <c r="AC1344" s="1">
        <v>1347</v>
      </c>
      <c r="AD1344" s="1">
        <v>0</v>
      </c>
      <c r="AE1344" s="1">
        <v>3</v>
      </c>
      <c r="AF1344" s="1">
        <v>11</v>
      </c>
      <c r="AG1344" s="1">
        <v>32</v>
      </c>
      <c r="AH1344" s="1">
        <v>2403</v>
      </c>
      <c r="AI1344" s="11">
        <f t="shared" si="40"/>
        <v>6.5835616438356164</v>
      </c>
      <c r="AJ1344" s="1">
        <v>0</v>
      </c>
      <c r="AK1344" s="1">
        <v>1</v>
      </c>
      <c r="AL1344" s="1">
        <v>0</v>
      </c>
      <c r="AM1344" s="1">
        <v>0</v>
      </c>
      <c r="AN1344" s="1">
        <v>0</v>
      </c>
      <c r="AO1344" s="1">
        <v>0</v>
      </c>
      <c r="AP1344" s="1">
        <v>0</v>
      </c>
      <c r="AQ1344" s="1">
        <v>0</v>
      </c>
      <c r="AR1344" s="1">
        <v>1</v>
      </c>
      <c r="AS1344" s="1">
        <v>0</v>
      </c>
      <c r="AT1344" s="1">
        <v>6</v>
      </c>
      <c r="AU1344" s="1">
        <v>14</v>
      </c>
      <c r="AV1344" s="1">
        <v>54450</v>
      </c>
    </row>
    <row r="1345" spans="1:48" s="1" customFormat="1" x14ac:dyDescent="0.25">
      <c r="A1345" s="1" t="str" cm="1">
        <f t="array" ref="A1345">_xlfn.IFS(AG1345&gt;=70,"70 and Older",AND(AG1345&gt;=60,AG1345&lt;70),"60-69",AND(AG1345&gt;=50,AG1345&lt;60),"50-59",AND(AG1345&gt;=40,AG1345&lt;50),"40-49",AND(AG1345&gt;=30,AG1345&lt;40),"30-39",AND(AG1345&gt;=20,AG1345&lt;30),"20-29")</f>
        <v>50-59</v>
      </c>
      <c r="B1345" s="1" t="str" cm="1">
        <f t="array" ref="B1345">_xlfn.IFS(AO1345=1,$AO$1,AP1345=1,$AP$1,AQ1345=1,$AQ$1,AR1345=1,$AR$1,AS1345=1,$AS$1)</f>
        <v>Graduation</v>
      </c>
      <c r="C1345" s="1" t="str" cm="1">
        <f t="array" ref="C1345">_xlfn.IFS(AJ1345=1,$AJ$1,AK1345=1,$AK$1,AL1345=1,$AL$1,AM1345=1,$AM$1,AN1345=1,$AN$1)</f>
        <v>Widow</v>
      </c>
      <c r="D1345" s="1">
        <v>0</v>
      </c>
      <c r="E1345" s="1">
        <v>0</v>
      </c>
      <c r="F1345" s="1" t="str" cm="1">
        <f t="array" ref="F1345">_xlfn.IFS(AV1345&lt;43783,"1.Low Income",AND(AV1345&gt;=43783,AV1345&lt;=64856),"2.Mid Income",AV1345&gt;64856,"3.High Income")</f>
        <v>2.Mid Income</v>
      </c>
      <c r="G1345" s="1" t="str" cm="1">
        <f t="array" ref="G1345">_xlfn.IFS(AU1345&lt;=30,"&lt;1 month",AND(AU1345&gt;30,AU1345&lt;=60),"1-2months",AU1345&gt;60,"2months +")</f>
        <v>2months +</v>
      </c>
      <c r="H1345" s="1" t="str" cm="1">
        <f t="array" ref="H1345">_xlfn.IFS(AT1345&lt;5,"&lt;5times",AND(AT1345&gt;=5,AT1345&lt;=10),"05-10times",AND(AT1345&gt;=11,AT1345&lt;=15),"11-15times",AT1345&gt;=16,"16times or more")</f>
        <v>05-10times</v>
      </c>
      <c r="I1345" s="1" t="s">
        <v>99</v>
      </c>
      <c r="J1345" s="1" t="str">
        <f t="shared" si="41"/>
        <v>6-7 years</v>
      </c>
      <c r="K1345" s="2">
        <v>816</v>
      </c>
      <c r="L1345" s="2">
        <v>42</v>
      </c>
      <c r="M1345" s="2">
        <v>450</v>
      </c>
      <c r="N1345" s="2">
        <v>55</v>
      </c>
      <c r="O1345" s="2">
        <v>56</v>
      </c>
      <c r="P1345" s="2">
        <v>154</v>
      </c>
      <c r="Q1345" s="8">
        <v>0</v>
      </c>
      <c r="R1345" s="8">
        <v>0</v>
      </c>
      <c r="S1345" s="8">
        <v>0</v>
      </c>
      <c r="T1345" s="8">
        <v>0</v>
      </c>
      <c r="U1345" s="8">
        <v>0</v>
      </c>
      <c r="V1345" s="8">
        <v>0</v>
      </c>
      <c r="W1345" s="6">
        <v>1</v>
      </c>
      <c r="X1345" s="6">
        <v>3</v>
      </c>
      <c r="Y1345" s="6">
        <v>10</v>
      </c>
      <c r="Z1345" s="6">
        <v>8</v>
      </c>
      <c r="AB1345" s="1">
        <v>2068</v>
      </c>
      <c r="AC1345" s="1">
        <v>2048</v>
      </c>
      <c r="AD1345" s="1">
        <v>1</v>
      </c>
      <c r="AE1345" s="1">
        <v>3</v>
      </c>
      <c r="AF1345" s="1">
        <v>11</v>
      </c>
      <c r="AG1345" s="1">
        <v>52</v>
      </c>
      <c r="AH1345" s="1">
        <v>2403</v>
      </c>
      <c r="AI1345" s="11">
        <f t="shared" si="40"/>
        <v>6.5835616438356164</v>
      </c>
      <c r="AJ1345" s="1">
        <v>0</v>
      </c>
      <c r="AK1345" s="1">
        <v>0</v>
      </c>
      <c r="AL1345" s="1">
        <v>0</v>
      </c>
      <c r="AM1345" s="1">
        <v>0</v>
      </c>
      <c r="AN1345" s="1">
        <v>1</v>
      </c>
      <c r="AO1345" s="1">
        <v>0</v>
      </c>
      <c r="AP1345" s="1">
        <v>0</v>
      </c>
      <c r="AQ1345" s="1">
        <v>1</v>
      </c>
      <c r="AR1345" s="1">
        <v>0</v>
      </c>
      <c r="AS1345" s="1">
        <v>0</v>
      </c>
      <c r="AT1345" s="1">
        <v>6</v>
      </c>
      <c r="AU1345" s="1">
        <v>98</v>
      </c>
      <c r="AV1345" s="1">
        <v>51529</v>
      </c>
    </row>
    <row r="1346" spans="1:48" s="1" customFormat="1" x14ac:dyDescent="0.25">
      <c r="A1346" s="1" t="str" cm="1">
        <f t="array" ref="A1346">_xlfn.IFS(AG1346&gt;=70,"70 and Older",AND(AG1346&gt;=60,AG1346&lt;70),"60-69",AND(AG1346&gt;=50,AG1346&lt;60),"50-59",AND(AG1346&gt;=40,AG1346&lt;50),"40-49",AND(AG1346&gt;=30,AG1346&lt;40),"30-39",AND(AG1346&gt;=20,AG1346&lt;30),"20-29")</f>
        <v>50-59</v>
      </c>
      <c r="B1346" s="1" t="str" cm="1">
        <f t="array" ref="B1346">_xlfn.IFS(AO1346=1,$AO$1,AP1346=1,$AP$1,AQ1346=1,$AQ$1,AR1346=1,$AR$1,AS1346=1,$AS$1)</f>
        <v>PhD</v>
      </c>
      <c r="C1346" s="1" t="str" cm="1">
        <f t="array" ref="C1346">_xlfn.IFS(AJ1346=1,$AJ$1,AK1346=1,$AK$1,AL1346=1,$AL$1,AM1346=1,$AM$1,AN1346=1,$AN$1)</f>
        <v>Single</v>
      </c>
      <c r="D1346" s="1">
        <v>0</v>
      </c>
      <c r="E1346" s="1">
        <v>0</v>
      </c>
      <c r="F1346" s="1" t="str" cm="1">
        <f t="array" ref="F1346">_xlfn.IFS(AV1346&lt;43783,"1.Low Income",AND(AV1346&gt;=43783,AV1346&lt;=64856),"2.Mid Income",AV1346&gt;64856,"3.High Income")</f>
        <v>2.Mid Income</v>
      </c>
      <c r="G1346" s="1" t="str" cm="1">
        <f t="array" ref="G1346">_xlfn.IFS(AU1346&lt;=30,"&lt;1 month",AND(AU1346&gt;30,AU1346&lt;=60),"1-2months",AU1346&gt;60,"2months +")</f>
        <v>2months +</v>
      </c>
      <c r="H1346" s="1" t="str" cm="1">
        <f t="array" ref="H1346">_xlfn.IFS(AT1346&lt;5,"&lt;5times",AND(AT1346&gt;=5,AT1346&lt;=10),"05-10times",AND(AT1346&gt;=11,AT1346&lt;=15),"11-15times",AT1346&gt;=16,"16times or more")</f>
        <v>05-10times</v>
      </c>
      <c r="I1346" s="1" t="s">
        <v>99</v>
      </c>
      <c r="J1346" s="1" t="str">
        <f t="shared" si="41"/>
        <v>6-7 years</v>
      </c>
      <c r="K1346" s="2">
        <v>389</v>
      </c>
      <c r="L1346" s="2">
        <v>66</v>
      </c>
      <c r="M1346" s="2">
        <v>408</v>
      </c>
      <c r="N1346" s="2">
        <v>37</v>
      </c>
      <c r="O1346" s="2">
        <v>57</v>
      </c>
      <c r="P1346" s="2">
        <v>85</v>
      </c>
      <c r="Q1346" s="8">
        <v>0</v>
      </c>
      <c r="R1346" s="8">
        <v>0</v>
      </c>
      <c r="S1346" s="8">
        <v>0</v>
      </c>
      <c r="T1346" s="8">
        <v>0</v>
      </c>
      <c r="U1346" s="8">
        <v>0</v>
      </c>
      <c r="V1346" s="8">
        <v>0</v>
      </c>
      <c r="W1346" s="6">
        <v>1</v>
      </c>
      <c r="X1346" s="6">
        <v>4</v>
      </c>
      <c r="Y1346" s="6">
        <v>4</v>
      </c>
      <c r="Z1346" s="6">
        <v>6</v>
      </c>
      <c r="AB1346" s="1">
        <v>1029</v>
      </c>
      <c r="AC1346" s="1">
        <v>1029</v>
      </c>
      <c r="AD1346" s="1">
        <v>0</v>
      </c>
      <c r="AE1346" s="1">
        <v>3</v>
      </c>
      <c r="AF1346" s="1">
        <v>11</v>
      </c>
      <c r="AG1346" s="1">
        <v>54</v>
      </c>
      <c r="AH1346" s="1">
        <v>2403</v>
      </c>
      <c r="AI1346" s="11">
        <f t="shared" ref="AI1346:AI1409" si="42">AH1346/365</f>
        <v>6.5835616438356164</v>
      </c>
      <c r="AJ1346" s="1">
        <v>0</v>
      </c>
      <c r="AK1346" s="1">
        <v>0</v>
      </c>
      <c r="AL1346" s="1">
        <v>1</v>
      </c>
      <c r="AM1346" s="1">
        <v>0</v>
      </c>
      <c r="AN1346" s="1">
        <v>0</v>
      </c>
      <c r="AO1346" s="1">
        <v>0</v>
      </c>
      <c r="AP1346" s="1">
        <v>0</v>
      </c>
      <c r="AQ1346" s="1">
        <v>0</v>
      </c>
      <c r="AR1346" s="1">
        <v>0</v>
      </c>
      <c r="AS1346" s="1">
        <v>1</v>
      </c>
      <c r="AT1346" s="1">
        <v>6</v>
      </c>
      <c r="AU1346" s="1">
        <v>94</v>
      </c>
      <c r="AV1346" s="1">
        <v>51148</v>
      </c>
    </row>
    <row r="1347" spans="1:48" s="1" customFormat="1" x14ac:dyDescent="0.25">
      <c r="A1347" s="1" t="str" cm="1">
        <f t="array" ref="A1347">_xlfn.IFS(AG1347&gt;=70,"70 and Older",AND(AG1347&gt;=60,AG1347&lt;70),"60-69",AND(AG1347&gt;=50,AG1347&lt;60),"50-59",AND(AG1347&gt;=40,AG1347&lt;50),"40-49",AND(AG1347&gt;=30,AG1347&lt;40),"30-39",AND(AG1347&gt;=20,AG1347&lt;30),"20-29")</f>
        <v>30-39</v>
      </c>
      <c r="B1347" s="1" t="str" cm="1">
        <f t="array" ref="B1347">_xlfn.IFS(AO1347=1,$AO$1,AP1347=1,$AP$1,AQ1347=1,$AQ$1,AR1347=1,$AR$1,AS1347=1,$AS$1)</f>
        <v>Master</v>
      </c>
      <c r="C1347" s="1" t="str" cm="1">
        <f t="array" ref="C1347">_xlfn.IFS(AJ1347=1,$AJ$1,AK1347=1,$AK$1,AL1347=1,$AL$1,AM1347=1,$AM$1,AN1347=1,$AN$1)</f>
        <v>Single</v>
      </c>
      <c r="D1347" s="1">
        <v>1</v>
      </c>
      <c r="E1347" s="1">
        <v>0</v>
      </c>
      <c r="F1347" s="1" t="str" cm="1">
        <f t="array" ref="F1347">_xlfn.IFS(AV1347&lt;43783,"1.Low Income",AND(AV1347&gt;=43783,AV1347&lt;=64856),"2.Mid Income",AV1347&gt;64856,"3.High Income")</f>
        <v>1.Low Income</v>
      </c>
      <c r="G1347" s="1" t="str" cm="1">
        <f t="array" ref="G1347">_xlfn.IFS(AU1347&lt;=30,"&lt;1 month",AND(AU1347&gt;30,AU1347&lt;=60),"1-2months",AU1347&gt;60,"2months +")</f>
        <v>2months +</v>
      </c>
      <c r="H1347" s="1" t="str" cm="1">
        <f t="array" ref="H1347">_xlfn.IFS(AT1347&lt;5,"&lt;5times",AND(AT1347&gt;=5,AT1347&lt;=10),"05-10times",AND(AT1347&gt;=11,AT1347&lt;=15),"11-15times",AT1347&gt;=16,"16times or more")</f>
        <v>05-10times</v>
      </c>
      <c r="I1347" s="1" t="s">
        <v>99</v>
      </c>
      <c r="J1347" s="1" t="str">
        <f t="shared" ref="J1347:J1410" si="43">IF(AI1347&gt;7,"7-8 years",IF(AND(AI1347&gt;6,AI1347&lt;=7),"6-7 years",IF(AI1347&lt;=6,"4-6 years","invalid")))</f>
        <v>6-7 years</v>
      </c>
      <c r="K1347" s="2">
        <v>19</v>
      </c>
      <c r="L1347" s="2">
        <v>3</v>
      </c>
      <c r="M1347" s="2">
        <v>19</v>
      </c>
      <c r="N1347" s="2">
        <v>3</v>
      </c>
      <c r="O1347" s="2">
        <v>1</v>
      </c>
      <c r="P1347" s="2">
        <v>3</v>
      </c>
      <c r="Q1347" s="8">
        <v>0</v>
      </c>
      <c r="R1347" s="8">
        <v>0</v>
      </c>
      <c r="S1347" s="8">
        <v>0</v>
      </c>
      <c r="T1347" s="8">
        <v>0</v>
      </c>
      <c r="U1347" s="8">
        <v>0</v>
      </c>
      <c r="V1347" s="8">
        <v>0</v>
      </c>
      <c r="W1347" s="6">
        <v>2</v>
      </c>
      <c r="X1347" s="6">
        <v>2</v>
      </c>
      <c r="Y1347" s="6">
        <v>0</v>
      </c>
      <c r="Z1347" s="6">
        <v>3</v>
      </c>
      <c r="AB1347" s="1">
        <v>181</v>
      </c>
      <c r="AC1347" s="1">
        <v>145</v>
      </c>
      <c r="AD1347" s="1">
        <v>0</v>
      </c>
      <c r="AE1347" s="1">
        <v>3</v>
      </c>
      <c r="AF1347" s="1">
        <v>11</v>
      </c>
      <c r="AG1347" s="1">
        <v>33</v>
      </c>
      <c r="AH1347" s="1">
        <v>2403</v>
      </c>
      <c r="AI1347" s="11">
        <f t="shared" si="42"/>
        <v>6.5835616438356164</v>
      </c>
      <c r="AJ1347" s="1">
        <v>0</v>
      </c>
      <c r="AK1347" s="1">
        <v>0</v>
      </c>
      <c r="AL1347" s="1">
        <v>1</v>
      </c>
      <c r="AM1347" s="1">
        <v>0</v>
      </c>
      <c r="AN1347" s="1">
        <v>0</v>
      </c>
      <c r="AO1347" s="1">
        <v>0</v>
      </c>
      <c r="AP1347" s="1">
        <v>0</v>
      </c>
      <c r="AQ1347" s="1">
        <v>0</v>
      </c>
      <c r="AR1347" s="1">
        <v>1</v>
      </c>
      <c r="AS1347" s="1">
        <v>0</v>
      </c>
      <c r="AT1347" s="1">
        <v>8</v>
      </c>
      <c r="AU1347" s="1">
        <v>87</v>
      </c>
      <c r="AV1347" s="1">
        <v>33316</v>
      </c>
    </row>
    <row r="1348" spans="1:48" s="1" customFormat="1" x14ac:dyDescent="0.25">
      <c r="A1348" s="1" t="str" cm="1">
        <f t="array" ref="A1348">_xlfn.IFS(AG1348&gt;=70,"70 and Older",AND(AG1348&gt;=60,AG1348&lt;70),"60-69",AND(AG1348&gt;=50,AG1348&lt;60),"50-59",AND(AG1348&gt;=40,AG1348&lt;50),"40-49",AND(AG1348&gt;=30,AG1348&lt;40),"30-39",AND(AG1348&gt;=20,AG1348&lt;30),"20-29")</f>
        <v>30-39</v>
      </c>
      <c r="B1348" s="1" t="str" cm="1">
        <f t="array" ref="B1348">_xlfn.IFS(AO1348=1,$AO$1,AP1348=1,$AP$1,AQ1348=1,$AQ$1,AR1348=1,$AR$1,AS1348=1,$AS$1)</f>
        <v>Master</v>
      </c>
      <c r="C1348" s="1" t="str" cm="1">
        <f t="array" ref="C1348">_xlfn.IFS(AJ1348=1,$AJ$1,AK1348=1,$AK$1,AL1348=1,$AL$1,AM1348=1,$AM$1,AN1348=1,$AN$1)</f>
        <v>Married</v>
      </c>
      <c r="D1348" s="1">
        <v>1</v>
      </c>
      <c r="E1348" s="1">
        <v>0</v>
      </c>
      <c r="F1348" s="1" t="str" cm="1">
        <f t="array" ref="F1348">_xlfn.IFS(AV1348&lt;43783,"1.Low Income",AND(AV1348&gt;=43783,AV1348&lt;=64856),"2.Mid Income",AV1348&gt;64856,"3.High Income")</f>
        <v>1.Low Income</v>
      </c>
      <c r="G1348" s="1" t="str" cm="1">
        <f t="array" ref="G1348">_xlfn.IFS(AU1348&lt;=30,"&lt;1 month",AND(AU1348&gt;30,AU1348&lt;=60),"1-2months",AU1348&gt;60,"2months +")</f>
        <v>&lt;1 month</v>
      </c>
      <c r="H1348" s="1" t="str" cm="1">
        <f t="array" ref="H1348">_xlfn.IFS(AT1348&lt;5,"&lt;5times",AND(AT1348&gt;=5,AT1348&lt;=10),"05-10times",AND(AT1348&gt;=11,AT1348&lt;=15),"11-15times",AT1348&gt;=16,"16times or more")</f>
        <v>05-10times</v>
      </c>
      <c r="I1348" s="1" t="s">
        <v>99</v>
      </c>
      <c r="J1348" s="1" t="str">
        <f t="shared" si="43"/>
        <v>6-7 years</v>
      </c>
      <c r="K1348" s="2">
        <v>3</v>
      </c>
      <c r="L1348" s="2">
        <v>6</v>
      </c>
      <c r="M1348" s="2">
        <v>5</v>
      </c>
      <c r="N1348" s="2">
        <v>0</v>
      </c>
      <c r="O1348" s="2">
        <v>2</v>
      </c>
      <c r="P1348" s="2">
        <v>6</v>
      </c>
      <c r="Q1348" s="8">
        <v>0</v>
      </c>
      <c r="R1348" s="8">
        <v>0</v>
      </c>
      <c r="S1348" s="8">
        <v>0</v>
      </c>
      <c r="T1348" s="8">
        <v>0</v>
      </c>
      <c r="U1348" s="8">
        <v>0</v>
      </c>
      <c r="V1348" s="8">
        <v>0</v>
      </c>
      <c r="W1348" s="6">
        <v>1</v>
      </c>
      <c r="X1348" s="6">
        <v>0</v>
      </c>
      <c r="Y1348" s="6">
        <v>0</v>
      </c>
      <c r="Z1348" s="6">
        <v>3</v>
      </c>
      <c r="AB1348" s="1">
        <v>41</v>
      </c>
      <c r="AC1348" s="1">
        <v>30</v>
      </c>
      <c r="AD1348" s="1">
        <v>0</v>
      </c>
      <c r="AE1348" s="1">
        <v>3</v>
      </c>
      <c r="AF1348" s="1">
        <v>11</v>
      </c>
      <c r="AG1348" s="1">
        <v>34</v>
      </c>
      <c r="AH1348" s="1">
        <v>2403</v>
      </c>
      <c r="AI1348" s="11">
        <f t="shared" si="42"/>
        <v>6.5835616438356164</v>
      </c>
      <c r="AJ1348" s="1">
        <v>0</v>
      </c>
      <c r="AK1348" s="1">
        <v>1</v>
      </c>
      <c r="AL1348" s="1">
        <v>0</v>
      </c>
      <c r="AM1348" s="1">
        <v>0</v>
      </c>
      <c r="AN1348" s="1">
        <v>0</v>
      </c>
      <c r="AO1348" s="1">
        <v>0</v>
      </c>
      <c r="AP1348" s="1">
        <v>0</v>
      </c>
      <c r="AQ1348" s="1">
        <v>0</v>
      </c>
      <c r="AR1348" s="1">
        <v>1</v>
      </c>
      <c r="AS1348" s="1">
        <v>0</v>
      </c>
      <c r="AT1348" s="1">
        <v>8</v>
      </c>
      <c r="AU1348" s="1">
        <v>26</v>
      </c>
      <c r="AV1348" s="1">
        <v>30983</v>
      </c>
    </row>
    <row r="1349" spans="1:48" s="1" customFormat="1" x14ac:dyDescent="0.25">
      <c r="A1349" s="1" t="str" cm="1">
        <f t="array" ref="A1349">_xlfn.IFS(AG1349&gt;=70,"70 and Older",AND(AG1349&gt;=60,AG1349&lt;70),"60-69",AND(AG1349&gt;=50,AG1349&lt;60),"50-59",AND(AG1349&gt;=40,AG1349&lt;50),"40-49",AND(AG1349&gt;=30,AG1349&lt;40),"30-39",AND(AG1349&gt;=20,AG1349&lt;30),"20-29")</f>
        <v>30-39</v>
      </c>
      <c r="B1349" s="1" t="str" cm="1">
        <f t="array" ref="B1349">_xlfn.IFS(AO1349=1,$AO$1,AP1349=1,$AP$1,AQ1349=1,$AQ$1,AR1349=1,$AR$1,AS1349=1,$AS$1)</f>
        <v>Graduation</v>
      </c>
      <c r="C1349" s="1" t="str" cm="1">
        <f t="array" ref="C1349">_xlfn.IFS(AJ1349=1,$AJ$1,AK1349=1,$AK$1,AL1349=1,$AL$1,AM1349=1,$AM$1,AN1349=1,$AN$1)</f>
        <v>Single</v>
      </c>
      <c r="D1349" s="1">
        <v>0</v>
      </c>
      <c r="E1349" s="1">
        <v>1</v>
      </c>
      <c r="F1349" s="1" t="str" cm="1">
        <f t="array" ref="F1349">_xlfn.IFS(AV1349&lt;43783,"1.Low Income",AND(AV1349&gt;=43783,AV1349&lt;=64856),"2.Mid Income",AV1349&gt;64856,"3.High Income")</f>
        <v>2.Mid Income</v>
      </c>
      <c r="G1349" s="1" t="str" cm="1">
        <f t="array" ref="G1349">_xlfn.IFS(AU1349&lt;=30,"&lt;1 month",AND(AU1349&gt;30,AU1349&lt;=60),"1-2months",AU1349&gt;60,"2months +")</f>
        <v>&lt;1 month</v>
      </c>
      <c r="H1349" s="1" t="str" cm="1">
        <f t="array" ref="H1349">_xlfn.IFS(AT1349&lt;5,"&lt;5times",AND(AT1349&gt;=5,AT1349&lt;=10),"05-10times",AND(AT1349&gt;=11,AT1349&lt;=15),"11-15times",AT1349&gt;=16,"16times or more")</f>
        <v>05-10times</v>
      </c>
      <c r="I1349" s="1" t="s">
        <v>99</v>
      </c>
      <c r="J1349" s="1" t="str">
        <f t="shared" si="43"/>
        <v>6-7 years</v>
      </c>
      <c r="K1349" s="2">
        <v>548</v>
      </c>
      <c r="L1349" s="2">
        <v>31</v>
      </c>
      <c r="M1349" s="2">
        <v>422</v>
      </c>
      <c r="N1349" s="2">
        <v>0</v>
      </c>
      <c r="O1349" s="2">
        <v>112</v>
      </c>
      <c r="P1349" s="2">
        <v>28</v>
      </c>
      <c r="Q1349" s="8">
        <v>0</v>
      </c>
      <c r="R1349" s="8">
        <v>0</v>
      </c>
      <c r="S1349" s="8">
        <v>0</v>
      </c>
      <c r="T1349" s="8">
        <v>0</v>
      </c>
      <c r="U1349" s="8">
        <v>0</v>
      </c>
      <c r="V1349" s="8">
        <v>0</v>
      </c>
      <c r="W1349" s="6">
        <v>4</v>
      </c>
      <c r="X1349" s="6">
        <v>5</v>
      </c>
      <c r="Y1349" s="6">
        <v>5</v>
      </c>
      <c r="Z1349" s="6">
        <v>11</v>
      </c>
      <c r="AB1349" s="1">
        <v>1974</v>
      </c>
      <c r="AC1349" s="1">
        <v>1935</v>
      </c>
      <c r="AD1349" s="1">
        <v>3</v>
      </c>
      <c r="AE1349" s="1">
        <v>3</v>
      </c>
      <c r="AF1349" s="1">
        <v>11</v>
      </c>
      <c r="AG1349" s="1">
        <v>35</v>
      </c>
      <c r="AH1349" s="1">
        <v>2402</v>
      </c>
      <c r="AI1349" s="11">
        <f t="shared" si="42"/>
        <v>6.580821917808219</v>
      </c>
      <c r="AJ1349" s="1">
        <v>0</v>
      </c>
      <c r="AK1349" s="1">
        <v>0</v>
      </c>
      <c r="AL1349" s="1">
        <v>1</v>
      </c>
      <c r="AM1349" s="1">
        <v>0</v>
      </c>
      <c r="AN1349" s="1">
        <v>0</v>
      </c>
      <c r="AO1349" s="1">
        <v>0</v>
      </c>
      <c r="AP1349" s="1">
        <v>0</v>
      </c>
      <c r="AQ1349" s="1">
        <v>1</v>
      </c>
      <c r="AR1349" s="1">
        <v>0</v>
      </c>
      <c r="AS1349" s="1">
        <v>0</v>
      </c>
      <c r="AT1349" s="1">
        <v>6</v>
      </c>
      <c r="AU1349" s="1">
        <v>11</v>
      </c>
      <c r="AV1349" s="1">
        <v>49094</v>
      </c>
    </row>
    <row r="1350" spans="1:48" s="1" customFormat="1" x14ac:dyDescent="0.25">
      <c r="A1350" s="1" t="str" cm="1">
        <f t="array" ref="A1350">_xlfn.IFS(AG1350&gt;=70,"70 and Older",AND(AG1350&gt;=60,AG1350&lt;70),"60-69",AND(AG1350&gt;=50,AG1350&lt;60),"50-59",AND(AG1350&gt;=40,AG1350&lt;50),"40-49",AND(AG1350&gt;=30,AG1350&lt;40),"30-39",AND(AG1350&gt;=20,AG1350&lt;30),"20-29")</f>
        <v>40-49</v>
      </c>
      <c r="B1350" s="1" t="str" cm="1">
        <f t="array" ref="B1350">_xlfn.IFS(AO1350=1,$AO$1,AP1350=1,$AP$1,AQ1350=1,$AQ$1,AR1350=1,$AR$1,AS1350=1,$AS$1)</f>
        <v>Graduation</v>
      </c>
      <c r="C1350" s="1" t="str" cm="1">
        <f t="array" ref="C1350">_xlfn.IFS(AJ1350=1,$AJ$1,AK1350=1,$AK$1,AL1350=1,$AL$1,AM1350=1,$AM$1,AN1350=1,$AN$1)</f>
        <v>Married</v>
      </c>
      <c r="D1350" s="1">
        <v>0</v>
      </c>
      <c r="E1350" s="1">
        <v>1</v>
      </c>
      <c r="F1350" s="1" t="str" cm="1">
        <f t="array" ref="F1350">_xlfn.IFS(AV1350&lt;43783,"1.Low Income",AND(AV1350&gt;=43783,AV1350&lt;=64856),"2.Mid Income",AV1350&gt;64856,"3.High Income")</f>
        <v>1.Low Income</v>
      </c>
      <c r="G1350" s="1" t="str" cm="1">
        <f t="array" ref="G1350">_xlfn.IFS(AU1350&lt;=30,"&lt;1 month",AND(AU1350&gt;30,AU1350&lt;=60),"1-2months",AU1350&gt;60,"2months +")</f>
        <v>2months +</v>
      </c>
      <c r="H1350" s="1" t="str" cm="1">
        <f t="array" ref="H1350">_xlfn.IFS(AT1350&lt;5,"&lt;5times",AND(AT1350&gt;=5,AT1350&lt;=10),"05-10times",AND(AT1350&gt;=11,AT1350&lt;=15),"11-15times",AT1350&gt;=16,"16times or more")</f>
        <v>05-10times</v>
      </c>
      <c r="I1350" s="1" t="s">
        <v>99</v>
      </c>
      <c r="J1350" s="1" t="str">
        <f t="shared" si="43"/>
        <v>6-7 years</v>
      </c>
      <c r="K1350" s="2">
        <v>322</v>
      </c>
      <c r="L1350" s="2">
        <v>3</v>
      </c>
      <c r="M1350" s="2">
        <v>50</v>
      </c>
      <c r="N1350" s="2">
        <v>4</v>
      </c>
      <c r="O1350" s="2">
        <v>3</v>
      </c>
      <c r="P1350" s="2">
        <v>42</v>
      </c>
      <c r="Q1350" s="8">
        <v>0</v>
      </c>
      <c r="R1350" s="8">
        <v>0</v>
      </c>
      <c r="S1350" s="8">
        <v>0</v>
      </c>
      <c r="T1350" s="8">
        <v>0</v>
      </c>
      <c r="U1350" s="8">
        <v>0</v>
      </c>
      <c r="V1350" s="8">
        <v>1</v>
      </c>
      <c r="W1350" s="6">
        <v>5</v>
      </c>
      <c r="X1350" s="6">
        <v>7</v>
      </c>
      <c r="Y1350" s="6">
        <v>1</v>
      </c>
      <c r="Z1350" s="6">
        <v>6</v>
      </c>
      <c r="AB1350" s="1">
        <v>258</v>
      </c>
      <c r="AC1350" s="1">
        <v>246</v>
      </c>
      <c r="AD1350" s="1">
        <v>0</v>
      </c>
      <c r="AE1350" s="1">
        <v>3</v>
      </c>
      <c r="AF1350" s="1">
        <v>11</v>
      </c>
      <c r="AG1350" s="1">
        <v>42</v>
      </c>
      <c r="AH1350" s="1">
        <v>2402</v>
      </c>
      <c r="AI1350" s="11">
        <f t="shared" si="42"/>
        <v>6.580821917808219</v>
      </c>
      <c r="AJ1350" s="1">
        <v>0</v>
      </c>
      <c r="AK1350" s="1">
        <v>1</v>
      </c>
      <c r="AL1350" s="1">
        <v>0</v>
      </c>
      <c r="AM1350" s="1">
        <v>0</v>
      </c>
      <c r="AN1350" s="1">
        <v>0</v>
      </c>
      <c r="AO1350" s="1">
        <v>0</v>
      </c>
      <c r="AP1350" s="1">
        <v>0</v>
      </c>
      <c r="AQ1350" s="1">
        <v>1</v>
      </c>
      <c r="AR1350" s="1">
        <v>0</v>
      </c>
      <c r="AS1350" s="1">
        <v>0</v>
      </c>
      <c r="AT1350" s="1">
        <v>8</v>
      </c>
      <c r="AU1350" s="1">
        <v>65</v>
      </c>
      <c r="AV1350" s="1">
        <v>29548</v>
      </c>
    </row>
    <row r="1351" spans="1:48" s="1" customFormat="1" x14ac:dyDescent="0.25">
      <c r="A1351" s="1" t="str" cm="1">
        <f t="array" ref="A1351">_xlfn.IFS(AG1351&gt;=70,"70 and Older",AND(AG1351&gt;=60,AG1351&lt;70),"60-69",AND(AG1351&gt;=50,AG1351&lt;60),"50-59",AND(AG1351&gt;=40,AG1351&lt;50),"40-49",AND(AG1351&gt;=30,AG1351&lt;40),"30-39",AND(AG1351&gt;=20,AG1351&lt;30),"20-29")</f>
        <v>50-59</v>
      </c>
      <c r="B1351" s="1" t="str" cm="1">
        <f t="array" ref="B1351">_xlfn.IFS(AO1351=1,$AO$1,AP1351=1,$AP$1,AQ1351=1,$AQ$1,AR1351=1,$AR$1,AS1351=1,$AS$1)</f>
        <v>Graduation</v>
      </c>
      <c r="C1351" s="1" t="str" cm="1">
        <f t="array" ref="C1351">_xlfn.IFS(AJ1351=1,$AJ$1,AK1351=1,$AK$1,AL1351=1,$AL$1,AM1351=1,$AM$1,AN1351=1,$AN$1)</f>
        <v>Divorced</v>
      </c>
      <c r="D1351" s="1">
        <v>0</v>
      </c>
      <c r="E1351" s="1">
        <v>1</v>
      </c>
      <c r="F1351" s="1" t="str" cm="1">
        <f t="array" ref="F1351">_xlfn.IFS(AV1351&lt;43783,"1.Low Income",AND(AV1351&gt;=43783,AV1351&lt;=64856),"2.Mid Income",AV1351&gt;64856,"3.High Income")</f>
        <v>2.Mid Income</v>
      </c>
      <c r="G1351" s="1" t="str" cm="1">
        <f t="array" ref="G1351">_xlfn.IFS(AU1351&lt;=30,"&lt;1 month",AND(AU1351&gt;30,AU1351&lt;=60),"1-2months",AU1351&gt;60,"2months +")</f>
        <v>2months +</v>
      </c>
      <c r="H1351" s="1" t="str" cm="1">
        <f t="array" ref="H1351">_xlfn.IFS(AT1351&lt;5,"&lt;5times",AND(AT1351&gt;=5,AT1351&lt;=10),"05-10times",AND(AT1351&gt;=11,AT1351&lt;=15),"11-15times",AT1351&gt;=16,"16times or more")</f>
        <v>05-10times</v>
      </c>
      <c r="I1351" s="1" t="s">
        <v>99</v>
      </c>
      <c r="J1351" s="1" t="str">
        <f t="shared" si="43"/>
        <v>6-7 years</v>
      </c>
      <c r="K1351" s="2">
        <v>750</v>
      </c>
      <c r="L1351" s="2">
        <v>71</v>
      </c>
      <c r="M1351" s="2">
        <v>174</v>
      </c>
      <c r="N1351" s="2">
        <v>13</v>
      </c>
      <c r="O1351" s="2">
        <v>10</v>
      </c>
      <c r="P1351" s="2">
        <v>20</v>
      </c>
      <c r="Q1351" s="8">
        <v>0</v>
      </c>
      <c r="R1351" s="8">
        <v>0</v>
      </c>
      <c r="S1351" s="8">
        <v>0</v>
      </c>
      <c r="T1351" s="8">
        <v>0</v>
      </c>
      <c r="U1351" s="8">
        <v>0</v>
      </c>
      <c r="V1351" s="8">
        <v>0</v>
      </c>
      <c r="W1351" s="6">
        <v>2</v>
      </c>
      <c r="X1351" s="6">
        <v>6</v>
      </c>
      <c r="Y1351" s="6">
        <v>8</v>
      </c>
      <c r="Z1351" s="6">
        <v>11</v>
      </c>
      <c r="AB1351" s="1">
        <v>292</v>
      </c>
      <c r="AC1351" s="1">
        <v>290</v>
      </c>
      <c r="AD1351" s="1">
        <v>0</v>
      </c>
      <c r="AE1351" s="1">
        <v>3</v>
      </c>
      <c r="AF1351" s="1">
        <v>11</v>
      </c>
      <c r="AG1351" s="1">
        <v>53</v>
      </c>
      <c r="AH1351" s="1">
        <v>2401</v>
      </c>
      <c r="AI1351" s="11">
        <f t="shared" si="42"/>
        <v>6.5780821917808217</v>
      </c>
      <c r="AJ1351" s="1">
        <v>1</v>
      </c>
      <c r="AK1351" s="1">
        <v>0</v>
      </c>
      <c r="AL1351" s="1">
        <v>0</v>
      </c>
      <c r="AM1351" s="1">
        <v>0</v>
      </c>
      <c r="AN1351" s="1">
        <v>0</v>
      </c>
      <c r="AO1351" s="1">
        <v>0</v>
      </c>
      <c r="AP1351" s="1">
        <v>0</v>
      </c>
      <c r="AQ1351" s="1">
        <v>1</v>
      </c>
      <c r="AR1351" s="1">
        <v>0</v>
      </c>
      <c r="AS1351" s="1">
        <v>0</v>
      </c>
      <c r="AT1351" s="1">
        <v>6</v>
      </c>
      <c r="AU1351" s="1">
        <v>69</v>
      </c>
      <c r="AV1351" s="1">
        <v>51267</v>
      </c>
    </row>
    <row r="1352" spans="1:48" s="1" customFormat="1" x14ac:dyDescent="0.25">
      <c r="A1352" s="1" t="str" cm="1">
        <f t="array" ref="A1352">_xlfn.IFS(AG1352&gt;=70,"70 and Older",AND(AG1352&gt;=60,AG1352&lt;70),"60-69",AND(AG1352&gt;=50,AG1352&lt;60),"50-59",AND(AG1352&gt;=40,AG1352&lt;50),"40-49",AND(AG1352&gt;=30,AG1352&lt;40),"30-39",AND(AG1352&gt;=20,AG1352&lt;30),"20-29")</f>
        <v>40-49</v>
      </c>
      <c r="B1352" s="1" t="str" cm="1">
        <f t="array" ref="B1352">_xlfn.IFS(AO1352=1,$AO$1,AP1352=1,$AP$1,AQ1352=1,$AQ$1,AR1352=1,$AR$1,AS1352=1,$AS$1)</f>
        <v>Graduation</v>
      </c>
      <c r="C1352" s="1" t="str" cm="1">
        <f t="array" ref="C1352">_xlfn.IFS(AJ1352=1,$AJ$1,AK1352=1,$AK$1,AL1352=1,$AL$1,AM1352=1,$AM$1,AN1352=1,$AN$1)</f>
        <v>Married</v>
      </c>
      <c r="D1352" s="1">
        <v>0</v>
      </c>
      <c r="E1352" s="1">
        <v>1</v>
      </c>
      <c r="F1352" s="1" t="str" cm="1">
        <f t="array" ref="F1352">_xlfn.IFS(AV1352&lt;43783,"1.Low Income",AND(AV1352&gt;=43783,AV1352&lt;=64856),"2.Mid Income",AV1352&gt;64856,"3.High Income")</f>
        <v>1.Low Income</v>
      </c>
      <c r="G1352" s="1" t="str" cm="1">
        <f t="array" ref="G1352">_xlfn.IFS(AU1352&lt;=30,"&lt;1 month",AND(AU1352&gt;30,AU1352&lt;=60),"1-2months",AU1352&gt;60,"2months +")</f>
        <v>2months +</v>
      </c>
      <c r="H1352" s="1" t="str" cm="1">
        <f t="array" ref="H1352">_xlfn.IFS(AT1352&lt;5,"&lt;5times",AND(AT1352&gt;=5,AT1352&lt;=10),"05-10times",AND(AT1352&gt;=11,AT1352&lt;=15),"11-15times",AT1352&gt;=16,"16times or more")</f>
        <v>05-10times</v>
      </c>
      <c r="I1352" s="1" t="s">
        <v>99</v>
      </c>
      <c r="J1352" s="1" t="str">
        <f t="shared" si="43"/>
        <v>6-7 years</v>
      </c>
      <c r="K1352" s="2">
        <v>69</v>
      </c>
      <c r="L1352" s="2">
        <v>8</v>
      </c>
      <c r="M1352" s="2">
        <v>26</v>
      </c>
      <c r="N1352" s="2">
        <v>12</v>
      </c>
      <c r="O1352" s="2">
        <v>7</v>
      </c>
      <c r="P1352" s="2">
        <v>12</v>
      </c>
      <c r="Q1352" s="8">
        <v>0</v>
      </c>
      <c r="R1352" s="8">
        <v>0</v>
      </c>
      <c r="S1352" s="8">
        <v>0</v>
      </c>
      <c r="T1352" s="8">
        <v>0</v>
      </c>
      <c r="U1352" s="8">
        <v>0</v>
      </c>
      <c r="V1352" s="8">
        <v>0</v>
      </c>
      <c r="W1352" s="6">
        <v>2</v>
      </c>
      <c r="X1352" s="6">
        <v>3</v>
      </c>
      <c r="Y1352" s="6">
        <v>0</v>
      </c>
      <c r="Z1352" s="6">
        <v>4</v>
      </c>
      <c r="AB1352" s="1">
        <v>261</v>
      </c>
      <c r="AC1352" s="1">
        <v>256</v>
      </c>
      <c r="AD1352" s="1">
        <v>0</v>
      </c>
      <c r="AE1352" s="1">
        <v>3</v>
      </c>
      <c r="AF1352" s="1">
        <v>11</v>
      </c>
      <c r="AG1352" s="1">
        <v>45</v>
      </c>
      <c r="AH1352" s="1">
        <v>2401</v>
      </c>
      <c r="AI1352" s="11">
        <f t="shared" si="42"/>
        <v>6.5780821917808217</v>
      </c>
      <c r="AJ1352" s="1">
        <v>0</v>
      </c>
      <c r="AK1352" s="1">
        <v>1</v>
      </c>
      <c r="AL1352" s="1">
        <v>0</v>
      </c>
      <c r="AM1352" s="1">
        <v>0</v>
      </c>
      <c r="AN1352" s="1">
        <v>0</v>
      </c>
      <c r="AO1352" s="1">
        <v>0</v>
      </c>
      <c r="AP1352" s="1">
        <v>0</v>
      </c>
      <c r="AQ1352" s="1">
        <v>1</v>
      </c>
      <c r="AR1352" s="1">
        <v>0</v>
      </c>
      <c r="AS1352" s="1">
        <v>0</v>
      </c>
      <c r="AT1352" s="1">
        <v>8</v>
      </c>
      <c r="AU1352" s="1">
        <v>86</v>
      </c>
      <c r="AV1352" s="1">
        <v>33590</v>
      </c>
    </row>
    <row r="1353" spans="1:48" s="1" customFormat="1" x14ac:dyDescent="0.25">
      <c r="A1353" s="1" t="str" cm="1">
        <f t="array" ref="A1353">_xlfn.IFS(AG1353&gt;=70,"70 and Older",AND(AG1353&gt;=60,AG1353&lt;70),"60-69",AND(AG1353&gt;=50,AG1353&lt;60),"50-59",AND(AG1353&gt;=40,AG1353&lt;50),"40-49",AND(AG1353&gt;=30,AG1353&lt;40),"30-39",AND(AG1353&gt;=20,AG1353&lt;30),"20-29")</f>
        <v>40-49</v>
      </c>
      <c r="B1353" s="1" t="str" cm="1">
        <f t="array" ref="B1353">_xlfn.IFS(AO1353=1,$AO$1,AP1353=1,$AP$1,AQ1353=1,$AQ$1,AR1353=1,$AR$1,AS1353=1,$AS$1)</f>
        <v>Master</v>
      </c>
      <c r="C1353" s="1" t="str" cm="1">
        <f t="array" ref="C1353">_xlfn.IFS(AJ1353=1,$AJ$1,AK1353=1,$AK$1,AL1353=1,$AL$1,AM1353=1,$AM$1,AN1353=1,$AN$1)</f>
        <v>Together</v>
      </c>
      <c r="D1353" s="1">
        <v>1</v>
      </c>
      <c r="E1353" s="1">
        <v>0</v>
      </c>
      <c r="F1353" s="1" t="str" cm="1">
        <f t="array" ref="F1353">_xlfn.IFS(AV1353&lt;43783,"1.Low Income",AND(AV1353&gt;=43783,AV1353&lt;=64856),"2.Mid Income",AV1353&gt;64856,"3.High Income")</f>
        <v>2.Mid Income</v>
      </c>
      <c r="G1353" s="1" t="str" cm="1">
        <f t="array" ref="G1353">_xlfn.IFS(AU1353&lt;=30,"&lt;1 month",AND(AU1353&gt;30,AU1353&lt;=60),"1-2months",AU1353&gt;60,"2months +")</f>
        <v>&lt;1 month</v>
      </c>
      <c r="H1353" s="1" t="str" cm="1">
        <f t="array" ref="H1353">_xlfn.IFS(AT1353&lt;5,"&lt;5times",AND(AT1353&gt;=5,AT1353&lt;=10),"05-10times",AND(AT1353&gt;=11,AT1353&lt;=15),"11-15times",AT1353&gt;=16,"16times or more")</f>
        <v>05-10times</v>
      </c>
      <c r="I1353" s="1" t="s">
        <v>99</v>
      </c>
      <c r="J1353" s="1" t="str">
        <f t="shared" si="43"/>
        <v>6-7 years</v>
      </c>
      <c r="K1353" s="2">
        <v>6</v>
      </c>
      <c r="L1353" s="2">
        <v>2</v>
      </c>
      <c r="M1353" s="2">
        <v>18</v>
      </c>
      <c r="N1353" s="2">
        <v>2</v>
      </c>
      <c r="O1353" s="2">
        <v>8</v>
      </c>
      <c r="P1353" s="2">
        <v>14</v>
      </c>
      <c r="Q1353" s="8">
        <v>0</v>
      </c>
      <c r="R1353" s="8">
        <v>0</v>
      </c>
      <c r="S1353" s="8">
        <v>0</v>
      </c>
      <c r="T1353" s="8">
        <v>0</v>
      </c>
      <c r="U1353" s="8">
        <v>0</v>
      </c>
      <c r="V1353" s="8">
        <v>0</v>
      </c>
      <c r="W1353" s="6">
        <v>1</v>
      </c>
      <c r="X1353" s="6">
        <v>2</v>
      </c>
      <c r="Y1353" s="6">
        <v>0</v>
      </c>
      <c r="Z1353" s="6">
        <v>3</v>
      </c>
      <c r="AB1353" s="1">
        <v>69</v>
      </c>
      <c r="AC1353" s="1">
        <v>5</v>
      </c>
      <c r="AD1353" s="1">
        <v>0</v>
      </c>
      <c r="AE1353" s="1">
        <v>3</v>
      </c>
      <c r="AF1353" s="1">
        <v>11</v>
      </c>
      <c r="AG1353" s="1">
        <v>46</v>
      </c>
      <c r="AH1353" s="1">
        <v>2399</v>
      </c>
      <c r="AI1353" s="11">
        <f t="shared" si="42"/>
        <v>6.5726027397260278</v>
      </c>
      <c r="AJ1353" s="1">
        <v>0</v>
      </c>
      <c r="AK1353" s="1">
        <v>0</v>
      </c>
      <c r="AL1353" s="1">
        <v>0</v>
      </c>
      <c r="AM1353" s="1">
        <v>1</v>
      </c>
      <c r="AN1353" s="1">
        <v>0</v>
      </c>
      <c r="AO1353" s="1">
        <v>0</v>
      </c>
      <c r="AP1353" s="1">
        <v>0</v>
      </c>
      <c r="AQ1353" s="1">
        <v>0</v>
      </c>
      <c r="AR1353" s="1">
        <v>1</v>
      </c>
      <c r="AS1353" s="1">
        <v>0</v>
      </c>
      <c r="AT1353" s="1">
        <v>7</v>
      </c>
      <c r="AU1353" s="1">
        <v>13</v>
      </c>
      <c r="AV1353" s="1">
        <v>44802</v>
      </c>
    </row>
    <row r="1354" spans="1:48" s="1" customFormat="1" x14ac:dyDescent="0.25">
      <c r="A1354" s="1" t="str" cm="1">
        <f t="array" ref="A1354">_xlfn.IFS(AG1354&gt;=70,"70 and Older",AND(AG1354&gt;=60,AG1354&lt;70),"60-69",AND(AG1354&gt;=50,AG1354&lt;60),"50-59",AND(AG1354&gt;=40,AG1354&lt;50),"40-49",AND(AG1354&gt;=30,AG1354&lt;40),"30-39",AND(AG1354&gt;=20,AG1354&lt;30),"20-29")</f>
        <v>40-49</v>
      </c>
      <c r="B1354" s="1" t="str" cm="1">
        <f t="array" ref="B1354">_xlfn.IFS(AO1354=1,$AO$1,AP1354=1,$AP$1,AQ1354=1,$AQ$1,AR1354=1,$AR$1,AS1354=1,$AS$1)</f>
        <v>Graduation</v>
      </c>
      <c r="C1354" s="1" t="str" cm="1">
        <f t="array" ref="C1354">_xlfn.IFS(AJ1354=1,$AJ$1,AK1354=1,$AK$1,AL1354=1,$AL$1,AM1354=1,$AM$1,AN1354=1,$AN$1)</f>
        <v>Together</v>
      </c>
      <c r="D1354" s="1">
        <v>0</v>
      </c>
      <c r="E1354" s="1">
        <v>1</v>
      </c>
      <c r="F1354" s="1" t="str" cm="1">
        <f t="array" ref="F1354">_xlfn.IFS(AV1354&lt;43783,"1.Low Income",AND(AV1354&gt;=43783,AV1354&lt;=64856),"2.Mid Income",AV1354&gt;64856,"3.High Income")</f>
        <v>2.Mid Income</v>
      </c>
      <c r="G1354" s="1" t="str" cm="1">
        <f t="array" ref="G1354">_xlfn.IFS(AU1354&lt;=30,"&lt;1 month",AND(AU1354&gt;30,AU1354&lt;=60),"1-2months",AU1354&gt;60,"2months +")</f>
        <v>&lt;1 month</v>
      </c>
      <c r="H1354" s="1" t="str" cm="1">
        <f t="array" ref="H1354">_xlfn.IFS(AT1354&lt;5,"&lt;5times",AND(AT1354&gt;=5,AT1354&lt;=10),"05-10times",AND(AT1354&gt;=11,AT1354&lt;=15),"11-15times",AT1354&gt;=16,"16times or more")</f>
        <v>05-10times</v>
      </c>
      <c r="I1354" s="1" t="s">
        <v>99</v>
      </c>
      <c r="J1354" s="1" t="str">
        <f t="shared" si="43"/>
        <v>6-7 years</v>
      </c>
      <c r="K1354" s="2">
        <v>526</v>
      </c>
      <c r="L1354" s="2">
        <v>35</v>
      </c>
      <c r="M1354" s="2">
        <v>214</v>
      </c>
      <c r="N1354" s="2">
        <v>69</v>
      </c>
      <c r="O1354" s="2">
        <v>53</v>
      </c>
      <c r="P1354" s="2">
        <v>35</v>
      </c>
      <c r="Q1354" s="8">
        <v>0</v>
      </c>
      <c r="R1354" s="8">
        <v>0</v>
      </c>
      <c r="S1354" s="8">
        <v>0</v>
      </c>
      <c r="T1354" s="8">
        <v>0</v>
      </c>
      <c r="U1354" s="8">
        <v>0</v>
      </c>
      <c r="V1354" s="8">
        <v>0</v>
      </c>
      <c r="W1354" s="6">
        <v>2</v>
      </c>
      <c r="X1354" s="6">
        <v>6</v>
      </c>
      <c r="Y1354" s="6">
        <v>3</v>
      </c>
      <c r="Z1354" s="6">
        <v>4</v>
      </c>
      <c r="AB1354" s="1">
        <v>890</v>
      </c>
      <c r="AC1354" s="1">
        <v>811</v>
      </c>
      <c r="AD1354" s="1">
        <v>0</v>
      </c>
      <c r="AE1354" s="1">
        <v>3</v>
      </c>
      <c r="AF1354" s="1">
        <v>11</v>
      </c>
      <c r="AG1354" s="1">
        <v>41</v>
      </c>
      <c r="AH1354" s="1">
        <v>2398</v>
      </c>
      <c r="AI1354" s="11">
        <f t="shared" si="42"/>
        <v>6.5698630136986305</v>
      </c>
      <c r="AJ1354" s="1">
        <v>0</v>
      </c>
      <c r="AK1354" s="1">
        <v>0</v>
      </c>
      <c r="AL1354" s="1">
        <v>0</v>
      </c>
      <c r="AM1354" s="1">
        <v>1</v>
      </c>
      <c r="AN1354" s="1">
        <v>0</v>
      </c>
      <c r="AO1354" s="1">
        <v>0</v>
      </c>
      <c r="AP1354" s="1">
        <v>0</v>
      </c>
      <c r="AQ1354" s="1">
        <v>1</v>
      </c>
      <c r="AR1354" s="1">
        <v>0</v>
      </c>
      <c r="AS1354" s="1">
        <v>0</v>
      </c>
      <c r="AT1354" s="1">
        <v>6</v>
      </c>
      <c r="AU1354" s="1">
        <v>25</v>
      </c>
      <c r="AV1354" s="1">
        <v>52190</v>
      </c>
    </row>
    <row r="1355" spans="1:48" s="1" customFormat="1" x14ac:dyDescent="0.25">
      <c r="A1355" s="1" t="str" cm="1">
        <f t="array" ref="A1355">_xlfn.IFS(AG1355&gt;=70,"70 and Older",AND(AG1355&gt;=60,AG1355&lt;70),"60-69",AND(AG1355&gt;=50,AG1355&lt;60),"50-59",AND(AG1355&gt;=40,AG1355&lt;50),"40-49",AND(AG1355&gt;=30,AG1355&lt;40),"30-39",AND(AG1355&gt;=20,AG1355&lt;30),"20-29")</f>
        <v>40-49</v>
      </c>
      <c r="B1355" s="1" t="str" cm="1">
        <f t="array" ref="B1355">_xlfn.IFS(AO1355=1,$AO$1,AP1355=1,$AP$1,AQ1355=1,$AQ$1,AR1355=1,$AR$1,AS1355=1,$AS$1)</f>
        <v>Graduation</v>
      </c>
      <c r="C1355" s="1" t="str" cm="1">
        <f t="array" ref="C1355">_xlfn.IFS(AJ1355=1,$AJ$1,AK1355=1,$AK$1,AL1355=1,$AL$1,AM1355=1,$AM$1,AN1355=1,$AN$1)</f>
        <v>Together</v>
      </c>
      <c r="D1355" s="1">
        <v>0</v>
      </c>
      <c r="E1355" s="1">
        <v>1</v>
      </c>
      <c r="F1355" s="1" t="str" cm="1">
        <f t="array" ref="F1355">_xlfn.IFS(AV1355&lt;43783,"1.Low Income",AND(AV1355&gt;=43783,AV1355&lt;=64856),"2.Mid Income",AV1355&gt;64856,"3.High Income")</f>
        <v>2.Mid Income</v>
      </c>
      <c r="G1355" s="1" t="str" cm="1">
        <f t="array" ref="G1355">_xlfn.IFS(AU1355&lt;=30,"&lt;1 month",AND(AU1355&gt;30,AU1355&lt;=60),"1-2months",AU1355&gt;60,"2months +")</f>
        <v>2months +</v>
      </c>
      <c r="H1355" s="1" t="str" cm="1">
        <f t="array" ref="H1355">_xlfn.IFS(AT1355&lt;5,"&lt;5times",AND(AT1355&gt;=5,AT1355&lt;=10),"05-10times",AND(AT1355&gt;=11,AT1355&lt;=15),"11-15times",AT1355&gt;=16,"16times or more")</f>
        <v>05-10times</v>
      </c>
      <c r="I1355" s="1" t="s">
        <v>99</v>
      </c>
      <c r="J1355" s="1" t="str">
        <f t="shared" si="43"/>
        <v>6-7 years</v>
      </c>
      <c r="K1355" s="2">
        <v>519</v>
      </c>
      <c r="L1355" s="2">
        <v>50</v>
      </c>
      <c r="M1355" s="2">
        <v>167</v>
      </c>
      <c r="N1355" s="2">
        <v>130</v>
      </c>
      <c r="O1355" s="2">
        <v>0</v>
      </c>
      <c r="P1355" s="2">
        <v>41</v>
      </c>
      <c r="Q1355" s="8">
        <v>0</v>
      </c>
      <c r="R1355" s="8">
        <v>0</v>
      </c>
      <c r="S1355" s="8">
        <v>0</v>
      </c>
      <c r="T1355" s="8">
        <v>1</v>
      </c>
      <c r="U1355" s="8">
        <v>0</v>
      </c>
      <c r="V1355" s="8">
        <v>0</v>
      </c>
      <c r="W1355" s="6">
        <v>1</v>
      </c>
      <c r="X1355" s="6">
        <v>8</v>
      </c>
      <c r="Y1355" s="6">
        <v>3</v>
      </c>
      <c r="Z1355" s="6">
        <v>11</v>
      </c>
      <c r="AB1355" s="1">
        <v>890</v>
      </c>
      <c r="AC1355" s="1">
        <v>811</v>
      </c>
      <c r="AD1355" s="1">
        <v>0</v>
      </c>
      <c r="AE1355" s="1">
        <v>3</v>
      </c>
      <c r="AF1355" s="1">
        <v>11</v>
      </c>
      <c r="AG1355" s="1">
        <v>41</v>
      </c>
      <c r="AH1355" s="1">
        <v>2398</v>
      </c>
      <c r="AI1355" s="11">
        <f t="shared" si="42"/>
        <v>6.5698630136986305</v>
      </c>
      <c r="AJ1355" s="1">
        <v>0</v>
      </c>
      <c r="AK1355" s="1">
        <v>0</v>
      </c>
      <c r="AL1355" s="1">
        <v>0</v>
      </c>
      <c r="AM1355" s="1">
        <v>1</v>
      </c>
      <c r="AN1355" s="1">
        <v>0</v>
      </c>
      <c r="AO1355" s="1">
        <v>0</v>
      </c>
      <c r="AP1355" s="1">
        <v>0</v>
      </c>
      <c r="AQ1355" s="1">
        <v>1</v>
      </c>
      <c r="AR1355" s="1">
        <v>0</v>
      </c>
      <c r="AS1355" s="1">
        <v>0</v>
      </c>
      <c r="AT1355" s="1">
        <v>6</v>
      </c>
      <c r="AU1355" s="1">
        <v>64</v>
      </c>
      <c r="AV1355" s="1">
        <v>49514</v>
      </c>
    </row>
    <row r="1356" spans="1:48" s="1" customFormat="1" x14ac:dyDescent="0.25">
      <c r="A1356" s="1" t="str" cm="1">
        <f t="array" ref="A1356">_xlfn.IFS(AG1356&gt;=70,"70 and Older",AND(AG1356&gt;=60,AG1356&lt;70),"60-69",AND(AG1356&gt;=50,AG1356&lt;60),"50-59",AND(AG1356&gt;=40,AG1356&lt;50),"40-49",AND(AG1356&gt;=30,AG1356&lt;40),"30-39",AND(AG1356&gt;=20,AG1356&lt;30),"20-29")</f>
        <v>30-39</v>
      </c>
      <c r="B1356" s="1" t="str" cm="1">
        <f t="array" ref="B1356">_xlfn.IFS(AO1356=1,$AO$1,AP1356=1,$AP$1,AQ1356=1,$AQ$1,AR1356=1,$AR$1,AS1356=1,$AS$1)</f>
        <v>Graduation</v>
      </c>
      <c r="C1356" s="1" t="str" cm="1">
        <f t="array" ref="C1356">_xlfn.IFS(AJ1356=1,$AJ$1,AK1356=1,$AK$1,AL1356=1,$AL$1,AM1356=1,$AM$1,AN1356=1,$AN$1)</f>
        <v>Single</v>
      </c>
      <c r="D1356" s="1">
        <v>0</v>
      </c>
      <c r="E1356" s="1">
        <v>1</v>
      </c>
      <c r="F1356" s="1" t="str" cm="1">
        <f t="array" ref="F1356">_xlfn.IFS(AV1356&lt;43783,"1.Low Income",AND(AV1356&gt;=43783,AV1356&lt;=64856),"2.Mid Income",AV1356&gt;64856,"3.High Income")</f>
        <v>2.Mid Income</v>
      </c>
      <c r="G1356" s="1" t="str" cm="1">
        <f t="array" ref="G1356">_xlfn.IFS(AU1356&lt;=30,"&lt;1 month",AND(AU1356&gt;30,AU1356&lt;=60),"1-2months",AU1356&gt;60,"2months +")</f>
        <v>2months +</v>
      </c>
      <c r="H1356" s="1" t="str" cm="1">
        <f t="array" ref="H1356">_xlfn.IFS(AT1356&lt;5,"&lt;5times",AND(AT1356&gt;=5,AT1356&lt;=10),"05-10times",AND(AT1356&gt;=11,AT1356&lt;=15),"11-15times",AT1356&gt;=16,"16times or more")</f>
        <v>05-10times</v>
      </c>
      <c r="I1356" s="1" t="s">
        <v>99</v>
      </c>
      <c r="J1356" s="1" t="str">
        <f t="shared" si="43"/>
        <v>6-7 years</v>
      </c>
      <c r="K1356" s="2">
        <v>384</v>
      </c>
      <c r="L1356" s="2">
        <v>0</v>
      </c>
      <c r="M1356" s="2">
        <v>102</v>
      </c>
      <c r="N1356" s="2">
        <v>21</v>
      </c>
      <c r="O1356" s="2">
        <v>32</v>
      </c>
      <c r="P1356" s="2">
        <v>5</v>
      </c>
      <c r="Q1356" s="8">
        <v>0</v>
      </c>
      <c r="R1356" s="8">
        <v>0</v>
      </c>
      <c r="S1356" s="8">
        <v>0</v>
      </c>
      <c r="T1356" s="8">
        <v>0</v>
      </c>
      <c r="U1356" s="8">
        <v>0</v>
      </c>
      <c r="V1356" s="8">
        <v>0</v>
      </c>
      <c r="W1356" s="6">
        <v>3</v>
      </c>
      <c r="X1356" s="6">
        <v>6</v>
      </c>
      <c r="Y1356" s="6">
        <v>2</v>
      </c>
      <c r="Z1356" s="6">
        <v>9</v>
      </c>
      <c r="AB1356" s="1">
        <v>993</v>
      </c>
      <c r="AC1356" s="1">
        <v>869</v>
      </c>
      <c r="AD1356" s="1">
        <v>0</v>
      </c>
      <c r="AE1356" s="1">
        <v>3</v>
      </c>
      <c r="AF1356" s="1">
        <v>11</v>
      </c>
      <c r="AG1356" s="1">
        <v>32</v>
      </c>
      <c r="AH1356" s="1">
        <v>2398</v>
      </c>
      <c r="AI1356" s="11">
        <f t="shared" si="42"/>
        <v>6.5698630136986305</v>
      </c>
      <c r="AJ1356" s="1">
        <v>0</v>
      </c>
      <c r="AK1356" s="1">
        <v>0</v>
      </c>
      <c r="AL1356" s="1">
        <v>1</v>
      </c>
      <c r="AM1356" s="1">
        <v>0</v>
      </c>
      <c r="AN1356" s="1">
        <v>0</v>
      </c>
      <c r="AO1356" s="1">
        <v>0</v>
      </c>
      <c r="AP1356" s="1">
        <v>0</v>
      </c>
      <c r="AQ1356" s="1">
        <v>1</v>
      </c>
      <c r="AR1356" s="1">
        <v>0</v>
      </c>
      <c r="AS1356" s="1">
        <v>0</v>
      </c>
      <c r="AT1356" s="1">
        <v>6</v>
      </c>
      <c r="AU1356" s="1">
        <v>86</v>
      </c>
      <c r="AV1356" s="1">
        <v>46102</v>
      </c>
    </row>
    <row r="1357" spans="1:48" s="1" customFormat="1" x14ac:dyDescent="0.25">
      <c r="A1357" s="1" t="str" cm="1">
        <f t="array" ref="A1357">_xlfn.IFS(AG1357&gt;=70,"70 and Older",AND(AG1357&gt;=60,AG1357&lt;70),"60-69",AND(AG1357&gt;=50,AG1357&lt;60),"50-59",AND(AG1357&gt;=40,AG1357&lt;50),"40-49",AND(AG1357&gt;=30,AG1357&lt;40),"30-39",AND(AG1357&gt;=20,AG1357&lt;30),"20-29")</f>
        <v>50-59</v>
      </c>
      <c r="B1357" s="1" t="str" cm="1">
        <f t="array" ref="B1357">_xlfn.IFS(AO1357=1,$AO$1,AP1357=1,$AP$1,AQ1357=1,$AQ$1,AR1357=1,$AR$1,AS1357=1,$AS$1)</f>
        <v>PhD</v>
      </c>
      <c r="C1357" s="1" t="str" cm="1">
        <f t="array" ref="C1357">_xlfn.IFS(AJ1357=1,$AJ$1,AK1357=1,$AK$1,AL1357=1,$AL$1,AM1357=1,$AM$1,AN1357=1,$AN$1)</f>
        <v>Married</v>
      </c>
      <c r="D1357" s="1">
        <v>0</v>
      </c>
      <c r="E1357" s="1">
        <v>1</v>
      </c>
      <c r="F1357" s="1" t="str" cm="1">
        <f t="array" ref="F1357">_xlfn.IFS(AV1357&lt;43783,"1.Low Income",AND(AV1357&gt;=43783,AV1357&lt;=64856),"2.Mid Income",AV1357&gt;64856,"3.High Income")</f>
        <v>1.Low Income</v>
      </c>
      <c r="G1357" s="1" t="str" cm="1">
        <f t="array" ref="G1357">_xlfn.IFS(AU1357&lt;=30,"&lt;1 month",AND(AU1357&gt;30,AU1357&lt;=60),"1-2months",AU1357&gt;60,"2months +")</f>
        <v>1-2months</v>
      </c>
      <c r="H1357" s="1" t="str" cm="1">
        <f t="array" ref="H1357">_xlfn.IFS(AT1357&lt;5,"&lt;5times",AND(AT1357&gt;=5,AT1357&lt;=10),"05-10times",AND(AT1357&gt;=11,AT1357&lt;=15),"11-15times",AT1357&gt;=16,"16times or more")</f>
        <v>05-10times</v>
      </c>
      <c r="I1357" s="1" t="s">
        <v>99</v>
      </c>
      <c r="J1357" s="1" t="str">
        <f t="shared" si="43"/>
        <v>6-7 years</v>
      </c>
      <c r="K1357" s="2">
        <v>356</v>
      </c>
      <c r="L1357" s="2">
        <v>80</v>
      </c>
      <c r="M1357" s="2">
        <v>329</v>
      </c>
      <c r="N1357" s="2">
        <v>138</v>
      </c>
      <c r="O1357" s="2">
        <v>17</v>
      </c>
      <c r="P1357" s="2">
        <v>106</v>
      </c>
      <c r="Q1357" s="8">
        <v>0</v>
      </c>
      <c r="R1357" s="8">
        <v>0</v>
      </c>
      <c r="S1357" s="8">
        <v>0</v>
      </c>
      <c r="T1357" s="8">
        <v>0</v>
      </c>
      <c r="U1357" s="8">
        <v>0</v>
      </c>
      <c r="V1357" s="8">
        <v>0</v>
      </c>
      <c r="W1357" s="6">
        <v>2</v>
      </c>
      <c r="X1357" s="6">
        <v>7</v>
      </c>
      <c r="Y1357" s="6">
        <v>6</v>
      </c>
      <c r="Z1357" s="6">
        <v>10</v>
      </c>
      <c r="AB1357" s="1">
        <v>87</v>
      </c>
      <c r="AC1357" s="1">
        <v>87</v>
      </c>
      <c r="AD1357" s="1">
        <v>0</v>
      </c>
      <c r="AE1357" s="1">
        <v>3</v>
      </c>
      <c r="AF1357" s="1">
        <v>11</v>
      </c>
      <c r="AG1357" s="1">
        <v>50</v>
      </c>
      <c r="AH1357" s="1">
        <v>2398</v>
      </c>
      <c r="AI1357" s="11">
        <f t="shared" si="42"/>
        <v>6.5698630136986305</v>
      </c>
      <c r="AJ1357" s="1">
        <v>0</v>
      </c>
      <c r="AK1357" s="1">
        <v>1</v>
      </c>
      <c r="AL1357" s="1">
        <v>0</v>
      </c>
      <c r="AM1357" s="1">
        <v>0</v>
      </c>
      <c r="AN1357" s="1">
        <v>0</v>
      </c>
      <c r="AO1357" s="1">
        <v>0</v>
      </c>
      <c r="AP1357" s="1">
        <v>0</v>
      </c>
      <c r="AQ1357" s="1">
        <v>0</v>
      </c>
      <c r="AR1357" s="1">
        <v>0</v>
      </c>
      <c r="AS1357" s="1">
        <v>1</v>
      </c>
      <c r="AT1357" s="1">
        <v>7</v>
      </c>
      <c r="AU1357" s="1">
        <v>33</v>
      </c>
      <c r="AV1357" s="1">
        <v>42557</v>
      </c>
    </row>
    <row r="1358" spans="1:48" s="1" customFormat="1" x14ac:dyDescent="0.25">
      <c r="A1358" s="1" t="str" cm="1">
        <f t="array" ref="A1358">_xlfn.IFS(AG1358&gt;=70,"70 and Older",AND(AG1358&gt;=60,AG1358&lt;70),"60-69",AND(AG1358&gt;=50,AG1358&lt;60),"50-59",AND(AG1358&gt;=40,AG1358&lt;50),"40-49",AND(AG1358&gt;=30,AG1358&lt;40),"30-39",AND(AG1358&gt;=20,AG1358&lt;30),"20-29")</f>
        <v>60-69</v>
      </c>
      <c r="B1358" s="1" t="str" cm="1">
        <f t="array" ref="B1358">_xlfn.IFS(AO1358=1,$AO$1,AP1358=1,$AP$1,AQ1358=1,$AQ$1,AR1358=1,$AR$1,AS1358=1,$AS$1)</f>
        <v>PhD</v>
      </c>
      <c r="C1358" s="1" t="str" cm="1">
        <f t="array" ref="C1358">_xlfn.IFS(AJ1358=1,$AJ$1,AK1358=1,$AK$1,AL1358=1,$AL$1,AM1358=1,$AM$1,AN1358=1,$AN$1)</f>
        <v>Married</v>
      </c>
      <c r="D1358" s="1">
        <v>0</v>
      </c>
      <c r="E1358" s="1">
        <v>1</v>
      </c>
      <c r="F1358" s="1" t="str" cm="1">
        <f t="array" ref="F1358">_xlfn.IFS(AV1358&lt;43783,"1.Low Income",AND(AV1358&gt;=43783,AV1358&lt;=64856),"2.Mid Income",AV1358&gt;64856,"3.High Income")</f>
        <v>2.Mid Income</v>
      </c>
      <c r="G1358" s="1" t="str" cm="1">
        <f t="array" ref="G1358">_xlfn.IFS(AU1358&lt;=30,"&lt;1 month",AND(AU1358&gt;30,AU1358&lt;=60),"1-2months",AU1358&gt;60,"2months +")</f>
        <v>&lt;1 month</v>
      </c>
      <c r="H1358" s="1" t="str" cm="1">
        <f t="array" ref="H1358">_xlfn.IFS(AT1358&lt;5,"&lt;5times",AND(AT1358&gt;=5,AT1358&lt;=10),"05-10times",AND(AT1358&gt;=11,AT1358&lt;=15),"11-15times",AT1358&gt;=16,"16times or more")</f>
        <v>05-10times</v>
      </c>
      <c r="I1358" s="1" t="s">
        <v>99</v>
      </c>
      <c r="J1358" s="1" t="str">
        <f t="shared" si="43"/>
        <v>6-7 years</v>
      </c>
      <c r="K1358" s="2">
        <v>244</v>
      </c>
      <c r="L1358" s="2">
        <v>8</v>
      </c>
      <c r="M1358" s="2">
        <v>32</v>
      </c>
      <c r="N1358" s="2">
        <v>7</v>
      </c>
      <c r="O1358" s="2">
        <v>2</v>
      </c>
      <c r="P1358" s="2">
        <v>50</v>
      </c>
      <c r="Q1358" s="8">
        <v>0</v>
      </c>
      <c r="R1358" s="8">
        <v>0</v>
      </c>
      <c r="S1358" s="8">
        <v>0</v>
      </c>
      <c r="T1358" s="8">
        <v>0</v>
      </c>
      <c r="U1358" s="8">
        <v>0</v>
      </c>
      <c r="V1358" s="8">
        <v>0</v>
      </c>
      <c r="W1358" s="6">
        <v>4</v>
      </c>
      <c r="X1358" s="6">
        <v>3</v>
      </c>
      <c r="Y1358" s="6">
        <v>1</v>
      </c>
      <c r="Z1358" s="6">
        <v>8</v>
      </c>
      <c r="AB1358" s="1">
        <v>340</v>
      </c>
      <c r="AC1358" s="1">
        <v>269</v>
      </c>
      <c r="AD1358" s="1">
        <v>0</v>
      </c>
      <c r="AE1358" s="1">
        <v>3</v>
      </c>
      <c r="AF1358" s="1">
        <v>11</v>
      </c>
      <c r="AG1358" s="1">
        <v>60</v>
      </c>
      <c r="AH1358" s="1">
        <v>2397</v>
      </c>
      <c r="AI1358" s="11">
        <f t="shared" si="42"/>
        <v>6.5671232876712331</v>
      </c>
      <c r="AJ1358" s="1">
        <v>0</v>
      </c>
      <c r="AK1358" s="1">
        <v>1</v>
      </c>
      <c r="AL1358" s="1">
        <v>0</v>
      </c>
      <c r="AM1358" s="1">
        <v>0</v>
      </c>
      <c r="AN1358" s="1">
        <v>0</v>
      </c>
      <c r="AO1358" s="1">
        <v>0</v>
      </c>
      <c r="AP1358" s="1">
        <v>0</v>
      </c>
      <c r="AQ1358" s="1">
        <v>0</v>
      </c>
      <c r="AR1358" s="1">
        <v>0</v>
      </c>
      <c r="AS1358" s="1">
        <v>1</v>
      </c>
      <c r="AT1358" s="1">
        <v>7</v>
      </c>
      <c r="AU1358" s="1">
        <v>29</v>
      </c>
      <c r="AV1358" s="1">
        <v>45068</v>
      </c>
    </row>
    <row r="1359" spans="1:48" s="1" customFormat="1" x14ac:dyDescent="0.25">
      <c r="A1359" s="1" t="str" cm="1">
        <f t="array" ref="A1359">_xlfn.IFS(AG1359&gt;=70,"70 and Older",AND(AG1359&gt;=60,AG1359&lt;70),"60-69",AND(AG1359&gt;=50,AG1359&lt;60),"50-59",AND(AG1359&gt;=40,AG1359&lt;50),"40-49",AND(AG1359&gt;=30,AG1359&lt;40),"30-39",AND(AG1359&gt;=20,AG1359&lt;30),"20-29")</f>
        <v>60-69</v>
      </c>
      <c r="B1359" s="1" t="str" cm="1">
        <f t="array" ref="B1359">_xlfn.IFS(AO1359=1,$AO$1,AP1359=1,$AP$1,AQ1359=1,$AQ$1,AR1359=1,$AR$1,AS1359=1,$AS$1)</f>
        <v>Graduation</v>
      </c>
      <c r="C1359" s="1" t="str" cm="1">
        <f t="array" ref="C1359">_xlfn.IFS(AJ1359=1,$AJ$1,AK1359=1,$AK$1,AL1359=1,$AL$1,AM1359=1,$AM$1,AN1359=1,$AN$1)</f>
        <v>Divorced</v>
      </c>
      <c r="D1359" s="1">
        <v>0</v>
      </c>
      <c r="E1359" s="1">
        <v>0</v>
      </c>
      <c r="F1359" s="1" t="str" cm="1">
        <f t="array" ref="F1359">_xlfn.IFS(AV1359&lt;43783,"1.Low Income",AND(AV1359&gt;=43783,AV1359&lt;=64856),"2.Mid Income",AV1359&gt;64856,"3.High Income")</f>
        <v>2.Mid Income</v>
      </c>
      <c r="G1359" s="1" t="str" cm="1">
        <f t="array" ref="G1359">_xlfn.IFS(AU1359&lt;=30,"&lt;1 month",AND(AU1359&gt;30,AU1359&lt;=60),"1-2months",AU1359&gt;60,"2months +")</f>
        <v>2months +</v>
      </c>
      <c r="H1359" s="1" t="str" cm="1">
        <f t="array" ref="H1359">_xlfn.IFS(AT1359&lt;5,"&lt;5times",AND(AT1359&gt;=5,AT1359&lt;=10),"05-10times",AND(AT1359&gt;=11,AT1359&lt;=15),"11-15times",AT1359&gt;=16,"16times or more")</f>
        <v>05-10times</v>
      </c>
      <c r="I1359" s="1" t="s">
        <v>99</v>
      </c>
      <c r="J1359" s="1" t="str">
        <f t="shared" si="43"/>
        <v>6-7 years</v>
      </c>
      <c r="K1359" s="2">
        <v>154</v>
      </c>
      <c r="L1359" s="2">
        <v>2</v>
      </c>
      <c r="M1359" s="2">
        <v>46</v>
      </c>
      <c r="N1359" s="2">
        <v>20</v>
      </c>
      <c r="O1359" s="2">
        <v>4</v>
      </c>
      <c r="P1359" s="2">
        <v>15</v>
      </c>
      <c r="Q1359" s="8">
        <v>0</v>
      </c>
      <c r="R1359" s="8">
        <v>0</v>
      </c>
      <c r="S1359" s="8">
        <v>0</v>
      </c>
      <c r="T1359" s="8">
        <v>0</v>
      </c>
      <c r="U1359" s="8">
        <v>0</v>
      </c>
      <c r="V1359" s="8">
        <v>0</v>
      </c>
      <c r="W1359" s="6">
        <v>1</v>
      </c>
      <c r="X1359" s="6">
        <v>4</v>
      </c>
      <c r="Y1359" s="6">
        <v>2</v>
      </c>
      <c r="Z1359" s="6">
        <v>4</v>
      </c>
      <c r="AB1359" s="1">
        <v>293</v>
      </c>
      <c r="AC1359" s="1">
        <v>243</v>
      </c>
      <c r="AD1359" s="1">
        <v>0</v>
      </c>
      <c r="AE1359" s="1">
        <v>3</v>
      </c>
      <c r="AF1359" s="1">
        <v>11</v>
      </c>
      <c r="AG1359" s="1">
        <v>64</v>
      </c>
      <c r="AH1359" s="1">
        <v>2397</v>
      </c>
      <c r="AI1359" s="11">
        <f t="shared" si="42"/>
        <v>6.5671232876712331</v>
      </c>
      <c r="AJ1359" s="1">
        <v>1</v>
      </c>
      <c r="AK1359" s="1">
        <v>0</v>
      </c>
      <c r="AL1359" s="1">
        <v>0</v>
      </c>
      <c r="AM1359" s="1">
        <v>0</v>
      </c>
      <c r="AN1359" s="1">
        <v>0</v>
      </c>
      <c r="AO1359" s="1">
        <v>0</v>
      </c>
      <c r="AP1359" s="1">
        <v>0</v>
      </c>
      <c r="AQ1359" s="1">
        <v>1</v>
      </c>
      <c r="AR1359" s="1">
        <v>0</v>
      </c>
      <c r="AS1359" s="1">
        <v>0</v>
      </c>
      <c r="AT1359" s="1">
        <v>7</v>
      </c>
      <c r="AU1359" s="1">
        <v>88</v>
      </c>
      <c r="AV1359" s="1">
        <v>44964</v>
      </c>
    </row>
    <row r="1360" spans="1:48" s="1" customFormat="1" x14ac:dyDescent="0.25">
      <c r="A1360" s="1" t="str" cm="1">
        <f t="array" ref="A1360">_xlfn.IFS(AG1360&gt;=70,"70 and Older",AND(AG1360&gt;=60,AG1360&lt;70),"60-69",AND(AG1360&gt;=50,AG1360&lt;60),"50-59",AND(AG1360&gt;=40,AG1360&lt;50),"40-49",AND(AG1360&gt;=30,AG1360&lt;40),"30-39",AND(AG1360&gt;=20,AG1360&lt;30),"20-29")</f>
        <v>50-59</v>
      </c>
      <c r="B1360" s="1" t="str" cm="1">
        <f t="array" ref="B1360">_xlfn.IFS(AO1360=1,$AO$1,AP1360=1,$AP$1,AQ1360=1,$AQ$1,AR1360=1,$AR$1,AS1360=1,$AS$1)</f>
        <v>Graduation</v>
      </c>
      <c r="C1360" s="1" t="str" cm="1">
        <f t="array" ref="C1360">_xlfn.IFS(AJ1360=1,$AJ$1,AK1360=1,$AK$1,AL1360=1,$AL$1,AM1360=1,$AM$1,AN1360=1,$AN$1)</f>
        <v>Single</v>
      </c>
      <c r="D1360" s="1">
        <v>1</v>
      </c>
      <c r="E1360" s="1">
        <v>1</v>
      </c>
      <c r="F1360" s="1" t="str" cm="1">
        <f t="array" ref="F1360">_xlfn.IFS(AV1360&lt;43783,"1.Low Income",AND(AV1360&gt;=43783,AV1360&lt;=64856),"2.Mid Income",AV1360&gt;64856,"3.High Income")</f>
        <v>2.Mid Income</v>
      </c>
      <c r="G1360" s="1" t="str" cm="1">
        <f t="array" ref="G1360">_xlfn.IFS(AU1360&lt;=30,"&lt;1 month",AND(AU1360&gt;30,AU1360&lt;=60),"1-2months",AU1360&gt;60,"2months +")</f>
        <v>&lt;1 month</v>
      </c>
      <c r="H1360" s="1" t="str" cm="1">
        <f t="array" ref="H1360">_xlfn.IFS(AT1360&lt;5,"&lt;5times",AND(AT1360&gt;=5,AT1360&lt;=10),"05-10times",AND(AT1360&gt;=11,AT1360&lt;=15),"11-15times",AT1360&gt;=16,"16times or more")</f>
        <v>05-10times</v>
      </c>
      <c r="I1360" s="1" t="s">
        <v>99</v>
      </c>
      <c r="J1360" s="1" t="str">
        <f t="shared" si="43"/>
        <v>6-7 years</v>
      </c>
      <c r="K1360" s="2">
        <v>29</v>
      </c>
      <c r="L1360" s="2">
        <v>1</v>
      </c>
      <c r="M1360" s="2">
        <v>11</v>
      </c>
      <c r="N1360" s="2">
        <v>0</v>
      </c>
      <c r="O1360" s="2">
        <v>0</v>
      </c>
      <c r="P1360" s="2">
        <v>0</v>
      </c>
      <c r="Q1360" s="8">
        <v>0</v>
      </c>
      <c r="R1360" s="8">
        <v>0</v>
      </c>
      <c r="S1360" s="8">
        <v>0</v>
      </c>
      <c r="T1360" s="8">
        <v>0</v>
      </c>
      <c r="U1360" s="8">
        <v>0</v>
      </c>
      <c r="V1360" s="8">
        <v>0</v>
      </c>
      <c r="W1360" s="6">
        <v>2</v>
      </c>
      <c r="X1360" s="6">
        <v>2</v>
      </c>
      <c r="Y1360" s="6">
        <v>0</v>
      </c>
      <c r="Z1360" s="6">
        <v>3</v>
      </c>
      <c r="AB1360" s="1">
        <v>607</v>
      </c>
      <c r="AC1360" s="1">
        <v>578</v>
      </c>
      <c r="AD1360" s="1">
        <v>0</v>
      </c>
      <c r="AE1360" s="1">
        <v>3</v>
      </c>
      <c r="AF1360" s="1">
        <v>11</v>
      </c>
      <c r="AG1360" s="1">
        <v>59</v>
      </c>
      <c r="AH1360" s="1">
        <v>2397</v>
      </c>
      <c r="AI1360" s="11">
        <f t="shared" si="42"/>
        <v>6.5671232876712331</v>
      </c>
      <c r="AJ1360" s="1">
        <v>0</v>
      </c>
      <c r="AK1360" s="1">
        <v>0</v>
      </c>
      <c r="AL1360" s="1">
        <v>1</v>
      </c>
      <c r="AM1360" s="1">
        <v>0</v>
      </c>
      <c r="AN1360" s="1">
        <v>0</v>
      </c>
      <c r="AO1360" s="1">
        <v>0</v>
      </c>
      <c r="AP1360" s="1">
        <v>0</v>
      </c>
      <c r="AQ1360" s="1">
        <v>1</v>
      </c>
      <c r="AR1360" s="1">
        <v>0</v>
      </c>
      <c r="AS1360" s="1">
        <v>0</v>
      </c>
      <c r="AT1360" s="1">
        <v>7</v>
      </c>
      <c r="AU1360" s="1">
        <v>2</v>
      </c>
      <c r="AV1360" s="1">
        <v>44953</v>
      </c>
    </row>
    <row r="1361" spans="1:48" s="1" customFormat="1" x14ac:dyDescent="0.25">
      <c r="A1361" s="1" t="str" cm="1">
        <f t="array" ref="A1361">_xlfn.IFS(AG1361&gt;=70,"70 and Older",AND(AG1361&gt;=60,AG1361&lt;70),"60-69",AND(AG1361&gt;=50,AG1361&lt;60),"50-59",AND(AG1361&gt;=40,AG1361&lt;50),"40-49",AND(AG1361&gt;=30,AG1361&lt;40),"30-39",AND(AG1361&gt;=20,AG1361&lt;30),"20-29")</f>
        <v>40-49</v>
      </c>
      <c r="B1361" s="1" t="str" cm="1">
        <f t="array" ref="B1361">_xlfn.IFS(AO1361=1,$AO$1,AP1361=1,$AP$1,AQ1361=1,$AQ$1,AR1361=1,$AR$1,AS1361=1,$AS$1)</f>
        <v>Graduation</v>
      </c>
      <c r="C1361" s="1" t="str" cm="1">
        <f t="array" ref="C1361">_xlfn.IFS(AJ1361=1,$AJ$1,AK1361=1,$AK$1,AL1361=1,$AL$1,AM1361=1,$AM$1,AN1361=1,$AN$1)</f>
        <v>Together</v>
      </c>
      <c r="D1361" s="1">
        <v>1</v>
      </c>
      <c r="E1361" s="1">
        <v>0</v>
      </c>
      <c r="F1361" s="1" t="str" cm="1">
        <f t="array" ref="F1361">_xlfn.IFS(AV1361&lt;43783,"1.Low Income",AND(AV1361&gt;=43783,AV1361&lt;=64856),"2.Mid Income",AV1361&gt;64856,"3.High Income")</f>
        <v>1.Low Income</v>
      </c>
      <c r="G1361" s="1" t="str" cm="1">
        <f t="array" ref="G1361">_xlfn.IFS(AU1361&lt;=30,"&lt;1 month",AND(AU1361&gt;30,AU1361&lt;=60),"1-2months",AU1361&gt;60,"2months +")</f>
        <v>1-2months</v>
      </c>
      <c r="H1361" s="1" t="str" cm="1">
        <f t="array" ref="H1361">_xlfn.IFS(AT1361&lt;5,"&lt;5times",AND(AT1361&gt;=5,AT1361&lt;=10),"05-10times",AND(AT1361&gt;=11,AT1361&lt;=15),"11-15times",AT1361&gt;=16,"16times or more")</f>
        <v>05-10times</v>
      </c>
      <c r="I1361" s="1" t="s">
        <v>99</v>
      </c>
      <c r="J1361" s="1" t="str">
        <f t="shared" si="43"/>
        <v>6-7 years</v>
      </c>
      <c r="K1361" s="2">
        <v>22</v>
      </c>
      <c r="L1361" s="2">
        <v>4</v>
      </c>
      <c r="M1361" s="2">
        <v>17</v>
      </c>
      <c r="N1361" s="2">
        <v>12</v>
      </c>
      <c r="O1361" s="2">
        <v>10</v>
      </c>
      <c r="P1361" s="2">
        <v>13</v>
      </c>
      <c r="Q1361" s="8">
        <v>0</v>
      </c>
      <c r="R1361" s="8">
        <v>0</v>
      </c>
      <c r="S1361" s="8">
        <v>0</v>
      </c>
      <c r="T1361" s="8">
        <v>0</v>
      </c>
      <c r="U1361" s="8">
        <v>0</v>
      </c>
      <c r="V1361" s="8">
        <v>0</v>
      </c>
      <c r="W1361" s="6">
        <v>3</v>
      </c>
      <c r="X1361" s="6">
        <v>2</v>
      </c>
      <c r="Y1361" s="6">
        <v>0</v>
      </c>
      <c r="Z1361" s="6">
        <v>4</v>
      </c>
      <c r="AB1361" s="1">
        <v>6</v>
      </c>
      <c r="AC1361" s="1">
        <v>4</v>
      </c>
      <c r="AD1361" s="1">
        <v>0</v>
      </c>
      <c r="AE1361" s="1">
        <v>3</v>
      </c>
      <c r="AF1361" s="1">
        <v>11</v>
      </c>
      <c r="AG1361" s="1">
        <v>46</v>
      </c>
      <c r="AH1361" s="1">
        <v>2397</v>
      </c>
      <c r="AI1361" s="11">
        <f t="shared" si="42"/>
        <v>6.5671232876712331</v>
      </c>
      <c r="AJ1361" s="1">
        <v>0</v>
      </c>
      <c r="AK1361" s="1">
        <v>0</v>
      </c>
      <c r="AL1361" s="1">
        <v>0</v>
      </c>
      <c r="AM1361" s="1">
        <v>1</v>
      </c>
      <c r="AN1361" s="1">
        <v>0</v>
      </c>
      <c r="AO1361" s="1">
        <v>0</v>
      </c>
      <c r="AP1361" s="1">
        <v>0</v>
      </c>
      <c r="AQ1361" s="1">
        <v>1</v>
      </c>
      <c r="AR1361" s="1">
        <v>0</v>
      </c>
      <c r="AS1361" s="1">
        <v>0</v>
      </c>
      <c r="AT1361" s="1">
        <v>7</v>
      </c>
      <c r="AU1361" s="1">
        <v>39</v>
      </c>
      <c r="AV1361" s="1">
        <v>36807</v>
      </c>
    </row>
    <row r="1362" spans="1:48" s="1" customFormat="1" x14ac:dyDescent="0.25">
      <c r="A1362" s="1" t="str" cm="1">
        <f t="array" ref="A1362">_xlfn.IFS(AG1362&gt;=70,"70 and Older",AND(AG1362&gt;=60,AG1362&lt;70),"60-69",AND(AG1362&gt;=50,AG1362&lt;60),"50-59",AND(AG1362&gt;=40,AG1362&lt;50),"40-49",AND(AG1362&gt;=30,AG1362&lt;40),"30-39",AND(AG1362&gt;=20,AG1362&lt;30),"20-29")</f>
        <v>40-49</v>
      </c>
      <c r="B1362" s="1" t="str" cm="1">
        <f t="array" ref="B1362">_xlfn.IFS(AO1362=1,$AO$1,AP1362=1,$AP$1,AQ1362=1,$AQ$1,AR1362=1,$AR$1,AS1362=1,$AS$1)</f>
        <v>Master</v>
      </c>
      <c r="C1362" s="1" t="str" cm="1">
        <f t="array" ref="C1362">_xlfn.IFS(AJ1362=1,$AJ$1,AK1362=1,$AK$1,AL1362=1,$AL$1,AM1362=1,$AM$1,AN1362=1,$AN$1)</f>
        <v>Married</v>
      </c>
      <c r="D1362" s="1">
        <v>0</v>
      </c>
      <c r="E1362" s="1">
        <v>2</v>
      </c>
      <c r="F1362" s="1" t="str" cm="1">
        <f t="array" ref="F1362">_xlfn.IFS(AV1362&lt;43783,"1.Low Income",AND(AV1362&gt;=43783,AV1362&lt;=64856),"2.Mid Income",AV1362&gt;64856,"3.High Income")</f>
        <v>1.Low Income</v>
      </c>
      <c r="G1362" s="1" t="str" cm="1">
        <f t="array" ref="G1362">_xlfn.IFS(AU1362&lt;=30,"&lt;1 month",AND(AU1362&gt;30,AU1362&lt;=60),"1-2months",AU1362&gt;60,"2months +")</f>
        <v>&lt;1 month</v>
      </c>
      <c r="H1362" s="1" t="str" cm="1">
        <f t="array" ref="H1362">_xlfn.IFS(AT1362&lt;5,"&lt;5times",AND(AT1362&gt;=5,AT1362&lt;=10),"05-10times",AND(AT1362&gt;=11,AT1362&lt;=15),"11-15times",AT1362&gt;=16,"16times or more")</f>
        <v>05-10times</v>
      </c>
      <c r="I1362" s="1" t="s">
        <v>99</v>
      </c>
      <c r="J1362" s="1" t="str">
        <f t="shared" si="43"/>
        <v>6-7 years</v>
      </c>
      <c r="K1362" s="2">
        <v>269</v>
      </c>
      <c r="L1362" s="2">
        <v>15</v>
      </c>
      <c r="M1362" s="2">
        <v>69</v>
      </c>
      <c r="N1362" s="2">
        <v>15</v>
      </c>
      <c r="O1362" s="2">
        <v>19</v>
      </c>
      <c r="P1362" s="2">
        <v>38</v>
      </c>
      <c r="Q1362" s="8">
        <v>0</v>
      </c>
      <c r="R1362" s="8">
        <v>0</v>
      </c>
      <c r="S1362" s="8">
        <v>0</v>
      </c>
      <c r="T1362" s="8">
        <v>0</v>
      </c>
      <c r="U1362" s="8">
        <v>0</v>
      </c>
      <c r="V1362" s="8">
        <v>0</v>
      </c>
      <c r="W1362" s="6">
        <v>2</v>
      </c>
      <c r="X1362" s="6">
        <v>4</v>
      </c>
      <c r="Y1362" s="6">
        <v>6</v>
      </c>
      <c r="Z1362" s="6">
        <v>4</v>
      </c>
      <c r="AB1362" s="1">
        <v>437</v>
      </c>
      <c r="AC1362" s="1">
        <v>416</v>
      </c>
      <c r="AD1362" s="1">
        <v>0</v>
      </c>
      <c r="AE1362" s="1">
        <v>3</v>
      </c>
      <c r="AF1362" s="1">
        <v>11</v>
      </c>
      <c r="AG1362" s="1">
        <v>44</v>
      </c>
      <c r="AH1362" s="1">
        <v>2396</v>
      </c>
      <c r="AI1362" s="11">
        <f t="shared" si="42"/>
        <v>6.5643835616438357</v>
      </c>
      <c r="AJ1362" s="1">
        <v>0</v>
      </c>
      <c r="AK1362" s="1">
        <v>1</v>
      </c>
      <c r="AL1362" s="1">
        <v>0</v>
      </c>
      <c r="AM1362" s="1">
        <v>0</v>
      </c>
      <c r="AN1362" s="1">
        <v>0</v>
      </c>
      <c r="AO1362" s="1">
        <v>0</v>
      </c>
      <c r="AP1362" s="1">
        <v>0</v>
      </c>
      <c r="AQ1362" s="1">
        <v>0</v>
      </c>
      <c r="AR1362" s="1">
        <v>1</v>
      </c>
      <c r="AS1362" s="1">
        <v>0</v>
      </c>
      <c r="AT1362" s="1">
        <v>7</v>
      </c>
      <c r="AU1362" s="1">
        <v>19</v>
      </c>
      <c r="AV1362" s="1">
        <v>42000</v>
      </c>
    </row>
    <row r="1363" spans="1:48" s="1" customFormat="1" x14ac:dyDescent="0.25">
      <c r="A1363" s="1" t="str" cm="1">
        <f t="array" ref="A1363">_xlfn.IFS(AG1363&gt;=70,"70 and Older",AND(AG1363&gt;=60,AG1363&lt;70),"60-69",AND(AG1363&gt;=50,AG1363&lt;60),"50-59",AND(AG1363&gt;=40,AG1363&lt;50),"40-49",AND(AG1363&gt;=30,AG1363&lt;40),"30-39",AND(AG1363&gt;=20,AG1363&lt;30),"20-29")</f>
        <v>40-49</v>
      </c>
      <c r="B1363" s="1" t="str" cm="1">
        <f t="array" ref="B1363">_xlfn.IFS(AO1363=1,$AO$1,AP1363=1,$AP$1,AQ1363=1,$AQ$1,AR1363=1,$AR$1,AS1363=1,$AS$1)</f>
        <v>Master</v>
      </c>
      <c r="C1363" s="1" t="str" cm="1">
        <f t="array" ref="C1363">_xlfn.IFS(AJ1363=1,$AJ$1,AK1363=1,$AK$1,AL1363=1,$AL$1,AM1363=1,$AM$1,AN1363=1,$AN$1)</f>
        <v>Married</v>
      </c>
      <c r="D1363" s="1">
        <v>0</v>
      </c>
      <c r="E1363" s="1">
        <v>2</v>
      </c>
      <c r="F1363" s="1" t="str" cm="1">
        <f t="array" ref="F1363">_xlfn.IFS(AV1363&lt;43783,"1.Low Income",AND(AV1363&gt;=43783,AV1363&lt;=64856),"2.Mid Income",AV1363&gt;64856,"3.High Income")</f>
        <v>1.Low Income</v>
      </c>
      <c r="G1363" s="1" t="str" cm="1">
        <f t="array" ref="G1363">_xlfn.IFS(AU1363&lt;=30,"&lt;1 month",AND(AU1363&gt;30,AU1363&lt;=60),"1-2months",AU1363&gt;60,"2months +")</f>
        <v>1-2months</v>
      </c>
      <c r="H1363" s="1" t="str" cm="1">
        <f t="array" ref="H1363">_xlfn.IFS(AT1363&lt;5,"&lt;5times",AND(AT1363&gt;=5,AT1363&lt;=10),"05-10times",AND(AT1363&gt;=11,AT1363&lt;=15),"11-15times",AT1363&gt;=16,"16times or more")</f>
        <v>05-10times</v>
      </c>
      <c r="I1363" s="1" t="s">
        <v>99</v>
      </c>
      <c r="J1363" s="1" t="str">
        <f t="shared" si="43"/>
        <v>6-7 years</v>
      </c>
      <c r="K1363" s="2">
        <v>96</v>
      </c>
      <c r="L1363" s="2">
        <v>12</v>
      </c>
      <c r="M1363" s="2">
        <v>96</v>
      </c>
      <c r="N1363" s="2">
        <v>33</v>
      </c>
      <c r="O1363" s="2">
        <v>22</v>
      </c>
      <c r="P1363" s="2">
        <v>43</v>
      </c>
      <c r="Q1363" s="8">
        <v>0</v>
      </c>
      <c r="R1363" s="8">
        <v>0</v>
      </c>
      <c r="S1363" s="8">
        <v>0</v>
      </c>
      <c r="T1363" s="8">
        <v>0</v>
      </c>
      <c r="U1363" s="8">
        <v>0</v>
      </c>
      <c r="V1363" s="8">
        <v>1</v>
      </c>
      <c r="W1363" s="6">
        <v>6</v>
      </c>
      <c r="X1363" s="6">
        <v>4</v>
      </c>
      <c r="Y1363" s="6">
        <v>1</v>
      </c>
      <c r="Z1363" s="6">
        <v>6</v>
      </c>
      <c r="AB1363" s="1">
        <v>437</v>
      </c>
      <c r="AC1363" s="1">
        <v>416</v>
      </c>
      <c r="AD1363" s="1">
        <v>0</v>
      </c>
      <c r="AE1363" s="1">
        <v>3</v>
      </c>
      <c r="AF1363" s="1">
        <v>11</v>
      </c>
      <c r="AG1363" s="1">
        <v>44</v>
      </c>
      <c r="AH1363" s="1">
        <v>2396</v>
      </c>
      <c r="AI1363" s="11">
        <f t="shared" si="42"/>
        <v>6.5643835616438357</v>
      </c>
      <c r="AJ1363" s="1">
        <v>0</v>
      </c>
      <c r="AK1363" s="1">
        <v>1</v>
      </c>
      <c r="AL1363" s="1">
        <v>0</v>
      </c>
      <c r="AM1363" s="1">
        <v>0</v>
      </c>
      <c r="AN1363" s="1">
        <v>0</v>
      </c>
      <c r="AO1363" s="1">
        <v>0</v>
      </c>
      <c r="AP1363" s="1">
        <v>0</v>
      </c>
      <c r="AQ1363" s="1">
        <v>0</v>
      </c>
      <c r="AR1363" s="1">
        <v>1</v>
      </c>
      <c r="AS1363" s="1">
        <v>0</v>
      </c>
      <c r="AT1363" s="1">
        <v>7</v>
      </c>
      <c r="AU1363" s="1">
        <v>38</v>
      </c>
      <c r="AV1363" s="1">
        <v>37971</v>
      </c>
    </row>
    <row r="1364" spans="1:48" s="1" customFormat="1" x14ac:dyDescent="0.25">
      <c r="A1364" s="1" t="str" cm="1">
        <f t="array" ref="A1364">_xlfn.IFS(AG1364&gt;=70,"70 and Older",AND(AG1364&gt;=60,AG1364&lt;70),"60-69",AND(AG1364&gt;=50,AG1364&lt;60),"50-59",AND(AG1364&gt;=40,AG1364&lt;50),"40-49",AND(AG1364&gt;=30,AG1364&lt;40),"30-39",AND(AG1364&gt;=20,AG1364&lt;30),"20-29")</f>
        <v>40-49</v>
      </c>
      <c r="B1364" s="1" t="str" cm="1">
        <f t="array" ref="B1364">_xlfn.IFS(AO1364=1,$AO$1,AP1364=1,$AP$1,AQ1364=1,$AQ$1,AR1364=1,$AR$1,AS1364=1,$AS$1)</f>
        <v>Graduation</v>
      </c>
      <c r="C1364" s="1" t="str" cm="1">
        <f t="array" ref="C1364">_xlfn.IFS(AJ1364=1,$AJ$1,AK1364=1,$AK$1,AL1364=1,$AL$1,AM1364=1,$AM$1,AN1364=1,$AN$1)</f>
        <v>Married</v>
      </c>
      <c r="D1364" s="1">
        <v>1</v>
      </c>
      <c r="E1364" s="1">
        <v>0</v>
      </c>
      <c r="F1364" s="1" t="str" cm="1">
        <f t="array" ref="F1364">_xlfn.IFS(AV1364&lt;43783,"1.Low Income",AND(AV1364&gt;=43783,AV1364&lt;=64856),"2.Mid Income",AV1364&gt;64856,"3.High Income")</f>
        <v>1.Low Income</v>
      </c>
      <c r="G1364" s="1" t="str" cm="1">
        <f t="array" ref="G1364">_xlfn.IFS(AU1364&lt;=30,"&lt;1 month",AND(AU1364&gt;30,AU1364&lt;=60),"1-2months",AU1364&gt;60,"2months +")</f>
        <v>&lt;1 month</v>
      </c>
      <c r="H1364" s="1" t="str" cm="1">
        <f t="array" ref="H1364">_xlfn.IFS(AT1364&lt;5,"&lt;5times",AND(AT1364&gt;=5,AT1364&lt;=10),"05-10times",AND(AT1364&gt;=11,AT1364&lt;=15),"11-15times",AT1364&gt;=16,"16times or more")</f>
        <v>05-10times</v>
      </c>
      <c r="I1364" s="1" t="s">
        <v>99</v>
      </c>
      <c r="J1364" s="1" t="str">
        <f t="shared" si="43"/>
        <v>6-7 years</v>
      </c>
      <c r="K1364" s="2">
        <v>4</v>
      </c>
      <c r="L1364" s="2">
        <v>9</v>
      </c>
      <c r="M1364" s="2">
        <v>16</v>
      </c>
      <c r="N1364" s="2">
        <v>17</v>
      </c>
      <c r="O1364" s="2">
        <v>0</v>
      </c>
      <c r="P1364" s="2">
        <v>12</v>
      </c>
      <c r="Q1364" s="8">
        <v>0</v>
      </c>
      <c r="R1364" s="8">
        <v>0</v>
      </c>
      <c r="S1364" s="8">
        <v>0</v>
      </c>
      <c r="T1364" s="8">
        <v>0</v>
      </c>
      <c r="U1364" s="8">
        <v>0</v>
      </c>
      <c r="V1364" s="8">
        <v>0</v>
      </c>
      <c r="W1364" s="6">
        <v>2</v>
      </c>
      <c r="X1364" s="6">
        <v>2</v>
      </c>
      <c r="Y1364" s="6">
        <v>1</v>
      </c>
      <c r="Z1364" s="6">
        <v>2</v>
      </c>
      <c r="AB1364" s="1">
        <v>44</v>
      </c>
      <c r="AC1364" s="1">
        <v>32</v>
      </c>
      <c r="AD1364" s="1">
        <v>0</v>
      </c>
      <c r="AE1364" s="1">
        <v>3</v>
      </c>
      <c r="AF1364" s="1">
        <v>11</v>
      </c>
      <c r="AG1364" s="1">
        <v>46</v>
      </c>
      <c r="AH1364" s="1">
        <v>2396</v>
      </c>
      <c r="AI1364" s="11">
        <f t="shared" si="42"/>
        <v>6.5643835616438357</v>
      </c>
      <c r="AJ1364" s="1">
        <v>0</v>
      </c>
      <c r="AK1364" s="1">
        <v>1</v>
      </c>
      <c r="AL1364" s="1">
        <v>0</v>
      </c>
      <c r="AM1364" s="1">
        <v>0</v>
      </c>
      <c r="AN1364" s="1">
        <v>0</v>
      </c>
      <c r="AO1364" s="1">
        <v>0</v>
      </c>
      <c r="AP1364" s="1">
        <v>0</v>
      </c>
      <c r="AQ1364" s="1">
        <v>1</v>
      </c>
      <c r="AR1364" s="1">
        <v>0</v>
      </c>
      <c r="AS1364" s="1">
        <v>0</v>
      </c>
      <c r="AT1364" s="1">
        <v>9</v>
      </c>
      <c r="AU1364" s="1">
        <v>14</v>
      </c>
      <c r="AV1364" s="1">
        <v>25293</v>
      </c>
    </row>
    <row r="1365" spans="1:48" s="1" customFormat="1" x14ac:dyDescent="0.25">
      <c r="A1365" s="1" t="str" cm="1">
        <f t="array" ref="A1365">_xlfn.IFS(AG1365&gt;=70,"70 and Older",AND(AG1365&gt;=60,AG1365&lt;70),"60-69",AND(AG1365&gt;=50,AG1365&lt;60),"50-59",AND(AG1365&gt;=40,AG1365&lt;50),"40-49",AND(AG1365&gt;=30,AG1365&lt;40),"30-39",AND(AG1365&gt;=20,AG1365&lt;30),"20-29")</f>
        <v>70 and Older</v>
      </c>
      <c r="B1365" s="1" t="str" cm="1">
        <f t="array" ref="B1365">_xlfn.IFS(AO1365=1,$AO$1,AP1365=1,$AP$1,AQ1365=1,$AQ$1,AR1365=1,$AR$1,AS1365=1,$AS$1)</f>
        <v>PhD</v>
      </c>
      <c r="C1365" s="1" t="str" cm="1">
        <f t="array" ref="C1365">_xlfn.IFS(AJ1365=1,$AJ$1,AK1365=1,$AK$1,AL1365=1,$AL$1,AM1365=1,$AM$1,AN1365=1,$AN$1)</f>
        <v>Single</v>
      </c>
      <c r="D1365" s="1">
        <v>0</v>
      </c>
      <c r="E1365" s="1">
        <v>0</v>
      </c>
      <c r="F1365" s="1" t="str" cm="1">
        <f t="array" ref="F1365">_xlfn.IFS(AV1365&lt;43783,"1.Low Income",AND(AV1365&gt;=43783,AV1365&lt;=64856),"2.Mid Income",AV1365&gt;64856,"3.High Income")</f>
        <v>2.Mid Income</v>
      </c>
      <c r="G1365" s="1" t="str" cm="1">
        <f t="array" ref="G1365">_xlfn.IFS(AU1365&lt;=30,"&lt;1 month",AND(AU1365&gt;30,AU1365&lt;=60),"1-2months",AU1365&gt;60,"2months +")</f>
        <v>2months +</v>
      </c>
      <c r="H1365" s="1" t="str" cm="1">
        <f t="array" ref="H1365">_xlfn.IFS(AT1365&lt;5,"&lt;5times",AND(AT1365&gt;=5,AT1365&lt;=10),"05-10times",AND(AT1365&gt;=11,AT1365&lt;=15),"11-15times",AT1365&gt;=16,"16times or more")</f>
        <v>05-10times</v>
      </c>
      <c r="I1365" s="1" t="s">
        <v>99</v>
      </c>
      <c r="J1365" s="1" t="str">
        <f t="shared" si="43"/>
        <v>6-7 years</v>
      </c>
      <c r="K1365" s="2">
        <v>556</v>
      </c>
      <c r="L1365" s="2">
        <v>54</v>
      </c>
      <c r="M1365" s="2">
        <v>845</v>
      </c>
      <c r="N1365" s="2">
        <v>202</v>
      </c>
      <c r="O1365" s="2">
        <v>133</v>
      </c>
      <c r="P1365" s="2">
        <v>63</v>
      </c>
      <c r="Q1365" s="8">
        <v>1</v>
      </c>
      <c r="R1365" s="8">
        <v>0</v>
      </c>
      <c r="S1365" s="8">
        <v>1</v>
      </c>
      <c r="T1365" s="8">
        <v>0</v>
      </c>
      <c r="U1365" s="8">
        <v>0</v>
      </c>
      <c r="V1365" s="8">
        <v>1</v>
      </c>
      <c r="W1365" s="6">
        <v>1</v>
      </c>
      <c r="X1365" s="6">
        <v>7</v>
      </c>
      <c r="Y1365" s="6">
        <v>7</v>
      </c>
      <c r="Z1365" s="6">
        <v>10</v>
      </c>
      <c r="AB1365" s="1">
        <v>1145</v>
      </c>
      <c r="AC1365" s="1">
        <v>1123</v>
      </c>
      <c r="AD1365" s="1">
        <v>0</v>
      </c>
      <c r="AE1365" s="1">
        <v>3</v>
      </c>
      <c r="AF1365" s="1">
        <v>11</v>
      </c>
      <c r="AG1365" s="1">
        <v>76</v>
      </c>
      <c r="AH1365" s="1">
        <v>2395</v>
      </c>
      <c r="AI1365" s="11">
        <f t="shared" si="42"/>
        <v>6.5616438356164384</v>
      </c>
      <c r="AJ1365" s="1">
        <v>0</v>
      </c>
      <c r="AK1365" s="1">
        <v>0</v>
      </c>
      <c r="AL1365" s="1">
        <v>1</v>
      </c>
      <c r="AM1365" s="1">
        <v>0</v>
      </c>
      <c r="AN1365" s="1">
        <v>0</v>
      </c>
      <c r="AO1365" s="1">
        <v>0</v>
      </c>
      <c r="AP1365" s="1">
        <v>0</v>
      </c>
      <c r="AQ1365" s="1">
        <v>0</v>
      </c>
      <c r="AR1365" s="1">
        <v>0</v>
      </c>
      <c r="AS1365" s="1">
        <v>1</v>
      </c>
      <c r="AT1365" s="1">
        <v>6</v>
      </c>
      <c r="AU1365" s="1">
        <v>71</v>
      </c>
      <c r="AV1365" s="1">
        <v>49980</v>
      </c>
    </row>
    <row r="1366" spans="1:48" s="1" customFormat="1" x14ac:dyDescent="0.25">
      <c r="A1366" s="1" t="str" cm="1">
        <f t="array" ref="A1366">_xlfn.IFS(AG1366&gt;=70,"70 and Older",AND(AG1366&gt;=60,AG1366&lt;70),"60-69",AND(AG1366&gt;=50,AG1366&lt;60),"50-59",AND(AG1366&gt;=40,AG1366&lt;50),"40-49",AND(AG1366&gt;=30,AG1366&lt;40),"30-39",AND(AG1366&gt;=20,AG1366&lt;30),"20-29")</f>
        <v>50-59</v>
      </c>
      <c r="B1366" s="1" t="str" cm="1">
        <f t="array" ref="B1366">_xlfn.IFS(AO1366=1,$AO$1,AP1366=1,$AP$1,AQ1366=1,$AQ$1,AR1366=1,$AR$1,AS1366=1,$AS$1)</f>
        <v>PhD</v>
      </c>
      <c r="C1366" s="1" t="str" cm="1">
        <f t="array" ref="C1366">_xlfn.IFS(AJ1366=1,$AJ$1,AK1366=1,$AK$1,AL1366=1,$AL$1,AM1366=1,$AM$1,AN1366=1,$AN$1)</f>
        <v>Divorced</v>
      </c>
      <c r="D1366" s="1">
        <v>1</v>
      </c>
      <c r="E1366" s="1">
        <v>1</v>
      </c>
      <c r="F1366" s="1" t="str" cm="1">
        <f t="array" ref="F1366">_xlfn.IFS(AV1366&lt;43783,"1.Low Income",AND(AV1366&gt;=43783,AV1366&lt;=64856),"2.Mid Income",AV1366&gt;64856,"3.High Income")</f>
        <v>1.Low Income</v>
      </c>
      <c r="G1366" s="1" t="str" cm="1">
        <f t="array" ref="G1366">_xlfn.IFS(AU1366&lt;=30,"&lt;1 month",AND(AU1366&gt;30,AU1366&lt;=60),"1-2months",AU1366&gt;60,"2months +")</f>
        <v>1-2months</v>
      </c>
      <c r="H1366" s="1" t="str" cm="1">
        <f t="array" ref="H1366">_xlfn.IFS(AT1366&lt;5,"&lt;5times",AND(AT1366&gt;=5,AT1366&lt;=10),"05-10times",AND(AT1366&gt;=11,AT1366&lt;=15),"11-15times",AT1366&gt;=16,"16times or more")</f>
        <v>05-10times</v>
      </c>
      <c r="I1366" s="1" t="s">
        <v>99</v>
      </c>
      <c r="J1366" s="1" t="str">
        <f t="shared" si="43"/>
        <v>6-7 years</v>
      </c>
      <c r="K1366" s="2">
        <v>42</v>
      </c>
      <c r="L1366" s="2">
        <v>1</v>
      </c>
      <c r="M1366" s="2">
        <v>18</v>
      </c>
      <c r="N1366" s="2">
        <v>3</v>
      </c>
      <c r="O1366" s="2">
        <v>0</v>
      </c>
      <c r="P1366" s="2">
        <v>4</v>
      </c>
      <c r="Q1366" s="8">
        <v>0</v>
      </c>
      <c r="R1366" s="8">
        <v>0</v>
      </c>
      <c r="S1366" s="8">
        <v>0</v>
      </c>
      <c r="T1366" s="8">
        <v>0</v>
      </c>
      <c r="U1366" s="8">
        <v>0</v>
      </c>
      <c r="V1366" s="8">
        <v>0</v>
      </c>
      <c r="W1366" s="6">
        <v>2</v>
      </c>
      <c r="X1366" s="6">
        <v>2</v>
      </c>
      <c r="Y1366" s="6">
        <v>0</v>
      </c>
      <c r="Z1366" s="6">
        <v>3</v>
      </c>
      <c r="AB1366" s="1">
        <v>307</v>
      </c>
      <c r="AC1366" s="1">
        <v>283</v>
      </c>
      <c r="AD1366" s="1">
        <v>0</v>
      </c>
      <c r="AE1366" s="1">
        <v>3</v>
      </c>
      <c r="AF1366" s="1">
        <v>11</v>
      </c>
      <c r="AG1366" s="1">
        <v>57</v>
      </c>
      <c r="AH1366" s="1">
        <v>2395</v>
      </c>
      <c r="AI1366" s="11">
        <f t="shared" si="42"/>
        <v>6.5616438356164384</v>
      </c>
      <c r="AJ1366" s="1">
        <v>1</v>
      </c>
      <c r="AK1366" s="1">
        <v>0</v>
      </c>
      <c r="AL1366" s="1">
        <v>0</v>
      </c>
      <c r="AM1366" s="1">
        <v>0</v>
      </c>
      <c r="AN1366" s="1">
        <v>0</v>
      </c>
      <c r="AO1366" s="1">
        <v>0</v>
      </c>
      <c r="AP1366" s="1">
        <v>0</v>
      </c>
      <c r="AQ1366" s="1">
        <v>0</v>
      </c>
      <c r="AR1366" s="1">
        <v>0</v>
      </c>
      <c r="AS1366" s="1">
        <v>1</v>
      </c>
      <c r="AT1366" s="1">
        <v>8</v>
      </c>
      <c r="AU1366" s="1">
        <v>46</v>
      </c>
      <c r="AV1366" s="1">
        <v>34350</v>
      </c>
    </row>
    <row r="1367" spans="1:48" s="1" customFormat="1" x14ac:dyDescent="0.25">
      <c r="A1367" s="1" t="str" cm="1">
        <f t="array" ref="A1367">_xlfn.IFS(AG1367&gt;=70,"70 and Older",AND(AG1367&gt;=60,AG1367&lt;70),"60-69",AND(AG1367&gt;=50,AG1367&lt;60),"50-59",AND(AG1367&gt;=40,AG1367&lt;50),"40-49",AND(AG1367&gt;=30,AG1367&lt;40),"30-39",AND(AG1367&gt;=20,AG1367&lt;30),"20-29")</f>
        <v>70 and Older</v>
      </c>
      <c r="B1367" s="1" t="str" cm="1">
        <f t="array" ref="B1367">_xlfn.IFS(AO1367=1,$AO$1,AP1367=1,$AP$1,AQ1367=1,$AQ$1,AR1367=1,$AR$1,AS1367=1,$AS$1)</f>
        <v>Graduation</v>
      </c>
      <c r="C1367" s="1" t="str" cm="1">
        <f t="array" ref="C1367">_xlfn.IFS(AJ1367=1,$AJ$1,AK1367=1,$AK$1,AL1367=1,$AL$1,AM1367=1,$AM$1,AN1367=1,$AN$1)</f>
        <v>Widow</v>
      </c>
      <c r="D1367" s="1">
        <v>1</v>
      </c>
      <c r="E1367" s="1">
        <v>1</v>
      </c>
      <c r="F1367" s="1" t="str" cm="1">
        <f t="array" ref="F1367">_xlfn.IFS(AV1367&lt;43783,"1.Low Income",AND(AV1367&gt;=43783,AV1367&lt;=64856),"2.Mid Income",AV1367&gt;64856,"3.High Income")</f>
        <v>1.Low Income</v>
      </c>
      <c r="G1367" s="1" t="str" cm="1">
        <f t="array" ref="G1367">_xlfn.IFS(AU1367&lt;=30,"&lt;1 month",AND(AU1367&gt;30,AU1367&lt;=60),"1-2months",AU1367&gt;60,"2months +")</f>
        <v>1-2months</v>
      </c>
      <c r="H1367" s="1" t="str" cm="1">
        <f t="array" ref="H1367">_xlfn.IFS(AT1367&lt;5,"&lt;5times",AND(AT1367&gt;=5,AT1367&lt;=10),"05-10times",AND(AT1367&gt;=11,AT1367&lt;=15),"11-15times",AT1367&gt;=16,"16times or more")</f>
        <v>05-10times</v>
      </c>
      <c r="I1367" s="1" t="s">
        <v>99</v>
      </c>
      <c r="J1367" s="1" t="str">
        <f t="shared" si="43"/>
        <v>6-7 years</v>
      </c>
      <c r="K1367" s="2">
        <v>534</v>
      </c>
      <c r="L1367" s="2">
        <v>5</v>
      </c>
      <c r="M1367" s="2">
        <v>47</v>
      </c>
      <c r="N1367" s="2">
        <v>0</v>
      </c>
      <c r="O1367" s="2">
        <v>5</v>
      </c>
      <c r="P1367" s="2">
        <v>41</v>
      </c>
      <c r="Q1367" s="8">
        <v>0</v>
      </c>
      <c r="R1367" s="8">
        <v>0</v>
      </c>
      <c r="S1367" s="8">
        <v>0</v>
      </c>
      <c r="T1367" s="8">
        <v>0</v>
      </c>
      <c r="U1367" s="8">
        <v>0</v>
      </c>
      <c r="V1367" s="8">
        <v>0</v>
      </c>
      <c r="W1367" s="6">
        <v>5</v>
      </c>
      <c r="X1367" s="6">
        <v>11</v>
      </c>
      <c r="Y1367" s="6">
        <v>1</v>
      </c>
      <c r="Z1367" s="6">
        <v>6</v>
      </c>
      <c r="AB1367" s="1">
        <v>969</v>
      </c>
      <c r="AC1367" s="1">
        <v>835</v>
      </c>
      <c r="AD1367" s="1">
        <v>0</v>
      </c>
      <c r="AE1367" s="1">
        <v>3</v>
      </c>
      <c r="AF1367" s="1">
        <v>11</v>
      </c>
      <c r="AG1367" s="1">
        <v>75</v>
      </c>
      <c r="AH1367" s="1">
        <v>2395</v>
      </c>
      <c r="AI1367" s="11">
        <f t="shared" si="42"/>
        <v>6.5616438356164384</v>
      </c>
      <c r="AJ1367" s="1">
        <v>0</v>
      </c>
      <c r="AK1367" s="1">
        <v>0</v>
      </c>
      <c r="AL1367" s="1">
        <v>0</v>
      </c>
      <c r="AM1367" s="1">
        <v>0</v>
      </c>
      <c r="AN1367" s="1">
        <v>1</v>
      </c>
      <c r="AO1367" s="1">
        <v>0</v>
      </c>
      <c r="AP1367" s="1">
        <v>0</v>
      </c>
      <c r="AQ1367" s="1">
        <v>1</v>
      </c>
      <c r="AR1367" s="1">
        <v>0</v>
      </c>
      <c r="AS1367" s="1">
        <v>0</v>
      </c>
      <c r="AT1367" s="1">
        <v>8</v>
      </c>
      <c r="AU1367" s="1">
        <v>56</v>
      </c>
      <c r="AV1367" s="1">
        <v>30372</v>
      </c>
    </row>
    <row r="1368" spans="1:48" s="1" customFormat="1" x14ac:dyDescent="0.25">
      <c r="A1368" s="1" t="str" cm="1">
        <f t="array" ref="A1368">_xlfn.IFS(AG1368&gt;=70,"70 and Older",AND(AG1368&gt;=60,AG1368&lt;70),"60-69",AND(AG1368&gt;=50,AG1368&lt;60),"50-59",AND(AG1368&gt;=40,AG1368&lt;50),"40-49",AND(AG1368&gt;=30,AG1368&lt;40),"30-39",AND(AG1368&gt;=20,AG1368&lt;30),"20-29")</f>
        <v>70 and Older</v>
      </c>
      <c r="B1368" s="1" t="str" cm="1">
        <f t="array" ref="B1368">_xlfn.IFS(AO1368=1,$AO$1,AP1368=1,$AP$1,AQ1368=1,$AQ$1,AR1368=1,$AR$1,AS1368=1,$AS$1)</f>
        <v>Master</v>
      </c>
      <c r="C1368" s="1" t="str" cm="1">
        <f t="array" ref="C1368">_xlfn.IFS(AJ1368=1,$AJ$1,AK1368=1,$AK$1,AL1368=1,$AL$1,AM1368=1,$AM$1,AN1368=1,$AN$1)</f>
        <v>Married</v>
      </c>
      <c r="D1368" s="1">
        <v>0</v>
      </c>
      <c r="E1368" s="1">
        <v>0</v>
      </c>
      <c r="F1368" s="1" t="str" cm="1">
        <f t="array" ref="F1368">_xlfn.IFS(AV1368&lt;43783,"1.Low Income",AND(AV1368&gt;=43783,AV1368&lt;=64856),"2.Mid Income",AV1368&gt;64856,"3.High Income")</f>
        <v>2.Mid Income</v>
      </c>
      <c r="G1368" s="1" t="str" cm="1">
        <f t="array" ref="G1368">_xlfn.IFS(AU1368&lt;=30,"&lt;1 month",AND(AU1368&gt;30,AU1368&lt;=60),"1-2months",AU1368&gt;60,"2months +")</f>
        <v>2months +</v>
      </c>
      <c r="H1368" s="1" t="str" cm="1">
        <f t="array" ref="H1368">_xlfn.IFS(AT1368&lt;5,"&lt;5times",AND(AT1368&gt;=5,AT1368&lt;=10),"05-10times",AND(AT1368&gt;=11,AT1368&lt;=15),"11-15times",AT1368&gt;=16,"16times or more")</f>
        <v>05-10times</v>
      </c>
      <c r="I1368" s="1" t="s">
        <v>99</v>
      </c>
      <c r="J1368" s="1" t="str">
        <f t="shared" si="43"/>
        <v>6-7 years</v>
      </c>
      <c r="K1368" s="2">
        <v>1142</v>
      </c>
      <c r="L1368" s="2">
        <v>29</v>
      </c>
      <c r="M1368" s="2">
        <v>249</v>
      </c>
      <c r="N1368" s="2">
        <v>38</v>
      </c>
      <c r="O1368" s="2">
        <v>29</v>
      </c>
      <c r="P1368" s="2">
        <v>14</v>
      </c>
      <c r="Q1368" s="8">
        <v>0</v>
      </c>
      <c r="R1368" s="8">
        <v>0</v>
      </c>
      <c r="S1368" s="8">
        <v>0</v>
      </c>
      <c r="T1368" s="8">
        <v>1</v>
      </c>
      <c r="U1368" s="8">
        <v>1</v>
      </c>
      <c r="V1368" s="8">
        <v>0</v>
      </c>
      <c r="W1368" s="6">
        <v>1</v>
      </c>
      <c r="X1368" s="6">
        <v>5</v>
      </c>
      <c r="Y1368" s="6">
        <v>5</v>
      </c>
      <c r="Z1368" s="6">
        <v>12</v>
      </c>
      <c r="AB1368" s="1">
        <v>961</v>
      </c>
      <c r="AC1368" s="1">
        <v>914</v>
      </c>
      <c r="AD1368" s="1">
        <v>0</v>
      </c>
      <c r="AE1368" s="1">
        <v>3</v>
      </c>
      <c r="AF1368" s="1">
        <v>11</v>
      </c>
      <c r="AG1368" s="1">
        <v>71</v>
      </c>
      <c r="AH1368" s="1">
        <v>2394</v>
      </c>
      <c r="AI1368" s="11">
        <f t="shared" si="42"/>
        <v>6.558904109589041</v>
      </c>
      <c r="AJ1368" s="1">
        <v>0</v>
      </c>
      <c r="AK1368" s="1">
        <v>1</v>
      </c>
      <c r="AL1368" s="1">
        <v>0</v>
      </c>
      <c r="AM1368" s="1">
        <v>0</v>
      </c>
      <c r="AN1368" s="1">
        <v>0</v>
      </c>
      <c r="AO1368" s="1">
        <v>0</v>
      </c>
      <c r="AP1368" s="1">
        <v>0</v>
      </c>
      <c r="AQ1368" s="1">
        <v>0</v>
      </c>
      <c r="AR1368" s="1">
        <v>1</v>
      </c>
      <c r="AS1368" s="1">
        <v>0</v>
      </c>
      <c r="AT1368" s="1">
        <v>6</v>
      </c>
      <c r="AU1368" s="1">
        <v>91</v>
      </c>
      <c r="AV1368" s="1">
        <v>52750</v>
      </c>
    </row>
    <row r="1369" spans="1:48" s="1" customFormat="1" x14ac:dyDescent="0.25">
      <c r="A1369" s="1" t="str" cm="1">
        <f t="array" ref="A1369">_xlfn.IFS(AG1369&gt;=70,"70 and Older",AND(AG1369&gt;=60,AG1369&lt;70),"60-69",AND(AG1369&gt;=50,AG1369&lt;60),"50-59",AND(AG1369&gt;=40,AG1369&lt;50),"40-49",AND(AG1369&gt;=30,AG1369&lt;40),"30-39",AND(AG1369&gt;=20,AG1369&lt;30),"20-29")</f>
        <v>60-69</v>
      </c>
      <c r="B1369" s="1" t="str" cm="1">
        <f t="array" ref="B1369">_xlfn.IFS(AO1369=1,$AO$1,AP1369=1,$AP$1,AQ1369=1,$AQ$1,AR1369=1,$AR$1,AS1369=1,$AS$1)</f>
        <v>2nd Cycle</v>
      </c>
      <c r="C1369" s="1" t="str" cm="1">
        <f t="array" ref="C1369">_xlfn.IFS(AJ1369=1,$AJ$1,AK1369=1,$AK$1,AL1369=1,$AL$1,AM1369=1,$AM$1,AN1369=1,$AN$1)</f>
        <v>Together</v>
      </c>
      <c r="D1369" s="1">
        <v>0</v>
      </c>
      <c r="E1369" s="1">
        <v>0</v>
      </c>
      <c r="F1369" s="1" t="str" cm="1">
        <f t="array" ref="F1369">_xlfn.IFS(AV1369&lt;43783,"1.Low Income",AND(AV1369&gt;=43783,AV1369&lt;=64856),"2.Mid Income",AV1369&gt;64856,"3.High Income")</f>
        <v>2.Mid Income</v>
      </c>
      <c r="G1369" s="1" t="str" cm="1">
        <f t="array" ref="G1369">_xlfn.IFS(AU1369&lt;=30,"&lt;1 month",AND(AU1369&gt;30,AU1369&lt;=60),"1-2months",AU1369&gt;60,"2months +")</f>
        <v>2months +</v>
      </c>
      <c r="H1369" s="1" t="str" cm="1">
        <f t="array" ref="H1369">_xlfn.IFS(AT1369&lt;5,"&lt;5times",AND(AT1369&gt;=5,AT1369&lt;=10),"05-10times",AND(AT1369&gt;=11,AT1369&lt;=15),"11-15times",AT1369&gt;=16,"16times or more")</f>
        <v>05-10times</v>
      </c>
      <c r="I1369" s="1" t="s">
        <v>99</v>
      </c>
      <c r="J1369" s="1" t="str">
        <f t="shared" si="43"/>
        <v>6-7 years</v>
      </c>
      <c r="K1369" s="2">
        <v>184</v>
      </c>
      <c r="L1369" s="2">
        <v>174</v>
      </c>
      <c r="M1369" s="2">
        <v>256</v>
      </c>
      <c r="N1369" s="2">
        <v>50</v>
      </c>
      <c r="O1369" s="2">
        <v>30</v>
      </c>
      <c r="P1369" s="2">
        <v>32</v>
      </c>
      <c r="Q1369" s="8">
        <v>0</v>
      </c>
      <c r="R1369" s="8">
        <v>0</v>
      </c>
      <c r="S1369" s="8">
        <v>0</v>
      </c>
      <c r="T1369" s="8">
        <v>0</v>
      </c>
      <c r="U1369" s="8">
        <v>0</v>
      </c>
      <c r="V1369" s="8">
        <v>0</v>
      </c>
      <c r="W1369" s="6">
        <v>1</v>
      </c>
      <c r="X1369" s="6">
        <v>5</v>
      </c>
      <c r="Y1369" s="6">
        <v>4</v>
      </c>
      <c r="Z1369" s="6">
        <v>6</v>
      </c>
      <c r="AB1369" s="1">
        <v>783</v>
      </c>
      <c r="AC1369" s="1">
        <v>746</v>
      </c>
      <c r="AD1369" s="1">
        <v>0</v>
      </c>
      <c r="AE1369" s="1">
        <v>3</v>
      </c>
      <c r="AF1369" s="1">
        <v>11</v>
      </c>
      <c r="AG1369" s="1">
        <v>65</v>
      </c>
      <c r="AH1369" s="1">
        <v>2394</v>
      </c>
      <c r="AI1369" s="11">
        <f t="shared" si="42"/>
        <v>6.558904109589041</v>
      </c>
      <c r="AJ1369" s="1">
        <v>0</v>
      </c>
      <c r="AK1369" s="1">
        <v>0</v>
      </c>
      <c r="AL1369" s="1">
        <v>0</v>
      </c>
      <c r="AM1369" s="1">
        <v>1</v>
      </c>
      <c r="AN1369" s="1">
        <v>0</v>
      </c>
      <c r="AO1369" s="1">
        <v>1</v>
      </c>
      <c r="AP1369" s="1">
        <v>0</v>
      </c>
      <c r="AQ1369" s="1">
        <v>0</v>
      </c>
      <c r="AR1369" s="1">
        <v>0</v>
      </c>
      <c r="AS1369" s="1">
        <v>0</v>
      </c>
      <c r="AT1369" s="1">
        <v>6</v>
      </c>
      <c r="AU1369" s="1">
        <v>86</v>
      </c>
      <c r="AV1369" s="1">
        <v>51651</v>
      </c>
    </row>
    <row r="1370" spans="1:48" s="1" customFormat="1" x14ac:dyDescent="0.25">
      <c r="A1370" s="1" t="str" cm="1">
        <f t="array" ref="A1370">_xlfn.IFS(AG1370&gt;=70,"70 and Older",AND(AG1370&gt;=60,AG1370&lt;70),"60-69",AND(AG1370&gt;=50,AG1370&lt;60),"50-59",AND(AG1370&gt;=40,AG1370&lt;50),"40-49",AND(AG1370&gt;=30,AG1370&lt;40),"30-39",AND(AG1370&gt;=20,AG1370&lt;30),"20-29")</f>
        <v>40-49</v>
      </c>
      <c r="B1370" s="1" t="str" cm="1">
        <f t="array" ref="B1370">_xlfn.IFS(AO1370=1,$AO$1,AP1370=1,$AP$1,AQ1370=1,$AQ$1,AR1370=1,$AR$1,AS1370=1,$AS$1)</f>
        <v>Graduation</v>
      </c>
      <c r="C1370" s="1" t="str" cm="1">
        <f t="array" ref="C1370">_xlfn.IFS(AJ1370=1,$AJ$1,AK1370=1,$AK$1,AL1370=1,$AL$1,AM1370=1,$AM$1,AN1370=1,$AN$1)</f>
        <v>Married</v>
      </c>
      <c r="D1370" s="1">
        <v>0</v>
      </c>
      <c r="E1370" s="1">
        <v>0</v>
      </c>
      <c r="F1370" s="1" t="str" cm="1">
        <f t="array" ref="F1370">_xlfn.IFS(AV1370&lt;43783,"1.Low Income",AND(AV1370&gt;=43783,AV1370&lt;=64856),"2.Mid Income",AV1370&gt;64856,"3.High Income")</f>
        <v>1.Low Income</v>
      </c>
      <c r="G1370" s="1" t="str" cm="1">
        <f t="array" ref="G1370">_xlfn.IFS(AU1370&lt;=30,"&lt;1 month",AND(AU1370&gt;30,AU1370&lt;=60),"1-2months",AU1370&gt;60,"2months +")</f>
        <v>1-2months</v>
      </c>
      <c r="H1370" s="1" t="str" cm="1">
        <f t="array" ref="H1370">_xlfn.IFS(AT1370&lt;5,"&lt;5times",AND(AT1370&gt;=5,AT1370&lt;=10),"05-10times",AND(AT1370&gt;=11,AT1370&lt;=15),"11-15times",AT1370&gt;=16,"16times or more")</f>
        <v>05-10times</v>
      </c>
      <c r="I1370" s="1" t="s">
        <v>99</v>
      </c>
      <c r="J1370" s="1" t="str">
        <f t="shared" si="43"/>
        <v>6-7 years</v>
      </c>
      <c r="K1370" s="2">
        <v>503</v>
      </c>
      <c r="L1370" s="2">
        <v>27</v>
      </c>
      <c r="M1370" s="2">
        <v>419</v>
      </c>
      <c r="N1370" s="2">
        <v>90</v>
      </c>
      <c r="O1370" s="2">
        <v>139</v>
      </c>
      <c r="P1370" s="2">
        <v>153</v>
      </c>
      <c r="Q1370" s="8">
        <v>0</v>
      </c>
      <c r="R1370" s="8">
        <v>0</v>
      </c>
      <c r="S1370" s="8">
        <v>0</v>
      </c>
      <c r="T1370" s="8">
        <v>0</v>
      </c>
      <c r="U1370" s="8">
        <v>0</v>
      </c>
      <c r="V1370" s="8">
        <v>1</v>
      </c>
      <c r="W1370" s="6">
        <v>1</v>
      </c>
      <c r="X1370" s="6">
        <v>5</v>
      </c>
      <c r="Y1370" s="6">
        <v>7</v>
      </c>
      <c r="Z1370" s="6">
        <v>9</v>
      </c>
      <c r="AB1370" s="1">
        <v>1106</v>
      </c>
      <c r="AC1370" s="1">
        <v>1033</v>
      </c>
      <c r="AD1370" s="1">
        <v>1</v>
      </c>
      <c r="AE1370" s="1">
        <v>3</v>
      </c>
      <c r="AF1370" s="1">
        <v>11</v>
      </c>
      <c r="AG1370" s="1">
        <v>49</v>
      </c>
      <c r="AH1370" s="1">
        <v>2394</v>
      </c>
      <c r="AI1370" s="11">
        <f t="shared" si="42"/>
        <v>6.558904109589041</v>
      </c>
      <c r="AJ1370" s="1">
        <v>0</v>
      </c>
      <c r="AK1370" s="1">
        <v>1</v>
      </c>
      <c r="AL1370" s="1">
        <v>0</v>
      </c>
      <c r="AM1370" s="1">
        <v>0</v>
      </c>
      <c r="AN1370" s="1">
        <v>0</v>
      </c>
      <c r="AO1370" s="1">
        <v>0</v>
      </c>
      <c r="AP1370" s="1">
        <v>0</v>
      </c>
      <c r="AQ1370" s="1">
        <v>1</v>
      </c>
      <c r="AR1370" s="1">
        <v>0</v>
      </c>
      <c r="AS1370" s="1">
        <v>0</v>
      </c>
      <c r="AT1370" s="1">
        <v>8</v>
      </c>
      <c r="AU1370" s="1">
        <v>59</v>
      </c>
      <c r="AV1370" s="1">
        <v>35860</v>
      </c>
    </row>
    <row r="1371" spans="1:48" s="1" customFormat="1" x14ac:dyDescent="0.25">
      <c r="A1371" s="1" t="str" cm="1">
        <f t="array" ref="A1371">_xlfn.IFS(AG1371&gt;=70,"70 and Older",AND(AG1371&gt;=60,AG1371&lt;70),"60-69",AND(AG1371&gt;=50,AG1371&lt;60),"50-59",AND(AG1371&gt;=40,AG1371&lt;50),"40-49",AND(AG1371&gt;=30,AG1371&lt;40),"30-39",AND(AG1371&gt;=20,AG1371&lt;30),"20-29")</f>
        <v>40-49</v>
      </c>
      <c r="B1371" s="1" t="str" cm="1">
        <f t="array" ref="B1371">_xlfn.IFS(AO1371=1,$AO$1,AP1371=1,$AP$1,AQ1371=1,$AQ$1,AR1371=1,$AR$1,AS1371=1,$AS$1)</f>
        <v>Master</v>
      </c>
      <c r="C1371" s="1" t="str" cm="1">
        <f t="array" ref="C1371">_xlfn.IFS(AJ1371=1,$AJ$1,AK1371=1,$AK$1,AL1371=1,$AL$1,AM1371=1,$AM$1,AN1371=1,$AN$1)</f>
        <v>Married</v>
      </c>
      <c r="D1371" s="1">
        <v>1</v>
      </c>
      <c r="E1371" s="1">
        <v>1</v>
      </c>
      <c r="F1371" s="1" t="str" cm="1">
        <f t="array" ref="F1371">_xlfn.IFS(AV1371&lt;43783,"1.Low Income",AND(AV1371&gt;=43783,AV1371&lt;=64856),"2.Mid Income",AV1371&gt;64856,"3.High Income")</f>
        <v>1.Low Income</v>
      </c>
      <c r="G1371" s="1" t="str" cm="1">
        <f t="array" ref="G1371">_xlfn.IFS(AU1371&lt;=30,"&lt;1 month",AND(AU1371&gt;30,AU1371&lt;=60),"1-2months",AU1371&gt;60,"2months +")</f>
        <v>2months +</v>
      </c>
      <c r="H1371" s="1" t="str" cm="1">
        <f t="array" ref="H1371">_xlfn.IFS(AT1371&lt;5,"&lt;5times",AND(AT1371&gt;=5,AT1371&lt;=10),"05-10times",AND(AT1371&gt;=11,AT1371&lt;=15),"11-15times",AT1371&gt;=16,"16times or more")</f>
        <v>05-10times</v>
      </c>
      <c r="I1371" s="1" t="s">
        <v>99</v>
      </c>
      <c r="J1371" s="1" t="str">
        <f t="shared" si="43"/>
        <v>6-7 years</v>
      </c>
      <c r="K1371" s="2">
        <v>17</v>
      </c>
      <c r="L1371" s="2">
        <v>8</v>
      </c>
      <c r="M1371" s="2">
        <v>14</v>
      </c>
      <c r="N1371" s="2">
        <v>10</v>
      </c>
      <c r="O1371" s="2">
        <v>4</v>
      </c>
      <c r="P1371" s="2">
        <v>3</v>
      </c>
      <c r="Q1371" s="8">
        <v>0</v>
      </c>
      <c r="R1371" s="8">
        <v>0</v>
      </c>
      <c r="S1371" s="8">
        <v>0</v>
      </c>
      <c r="T1371" s="8">
        <v>0</v>
      </c>
      <c r="U1371" s="8">
        <v>0</v>
      </c>
      <c r="V1371" s="8">
        <v>0</v>
      </c>
      <c r="W1371" s="6">
        <v>2</v>
      </c>
      <c r="X1371" s="6">
        <v>1</v>
      </c>
      <c r="Y1371" s="6">
        <v>0</v>
      </c>
      <c r="Z1371" s="6">
        <v>4</v>
      </c>
      <c r="AB1371" s="1">
        <v>18</v>
      </c>
      <c r="AC1371" s="1">
        <v>14</v>
      </c>
      <c r="AD1371" s="1">
        <v>0</v>
      </c>
      <c r="AE1371" s="1">
        <v>3</v>
      </c>
      <c r="AF1371" s="1">
        <v>11</v>
      </c>
      <c r="AG1371" s="1">
        <v>49</v>
      </c>
      <c r="AH1371" s="1">
        <v>2394</v>
      </c>
      <c r="AI1371" s="11">
        <f t="shared" si="42"/>
        <v>6.558904109589041</v>
      </c>
      <c r="AJ1371" s="1">
        <v>0</v>
      </c>
      <c r="AK1371" s="1">
        <v>1</v>
      </c>
      <c r="AL1371" s="1">
        <v>0</v>
      </c>
      <c r="AM1371" s="1">
        <v>0</v>
      </c>
      <c r="AN1371" s="1">
        <v>0</v>
      </c>
      <c r="AO1371" s="1">
        <v>0</v>
      </c>
      <c r="AP1371" s="1">
        <v>0</v>
      </c>
      <c r="AQ1371" s="1">
        <v>0</v>
      </c>
      <c r="AR1371" s="1">
        <v>1</v>
      </c>
      <c r="AS1371" s="1">
        <v>0</v>
      </c>
      <c r="AT1371" s="1">
        <v>8</v>
      </c>
      <c r="AU1371" s="1">
        <v>65</v>
      </c>
      <c r="AV1371" s="1">
        <v>31907</v>
      </c>
    </row>
    <row r="1372" spans="1:48" s="1" customFormat="1" x14ac:dyDescent="0.25">
      <c r="A1372" s="1" t="str" cm="1">
        <f t="array" ref="A1372">_xlfn.IFS(AG1372&gt;=70,"70 and Older",AND(AG1372&gt;=60,AG1372&lt;70),"60-69",AND(AG1372&gt;=50,AG1372&lt;60),"50-59",AND(AG1372&gt;=40,AG1372&lt;50),"40-49",AND(AG1372&gt;=30,AG1372&lt;40),"30-39",AND(AG1372&gt;=20,AG1372&lt;30),"20-29")</f>
        <v>50-59</v>
      </c>
      <c r="B1372" s="1" t="str" cm="1">
        <f t="array" ref="B1372">_xlfn.IFS(AO1372=1,$AO$1,AP1372=1,$AP$1,AQ1372=1,$AQ$1,AR1372=1,$AR$1,AS1372=1,$AS$1)</f>
        <v>Graduation</v>
      </c>
      <c r="C1372" s="1" t="str" cm="1">
        <f t="array" ref="C1372">_xlfn.IFS(AJ1372=1,$AJ$1,AK1372=1,$AK$1,AL1372=1,$AL$1,AM1372=1,$AM$1,AN1372=1,$AN$1)</f>
        <v>Married</v>
      </c>
      <c r="D1372" s="1">
        <v>1</v>
      </c>
      <c r="E1372" s="1">
        <v>1</v>
      </c>
      <c r="F1372" s="1" t="str" cm="1">
        <f t="array" ref="F1372">_xlfn.IFS(AV1372&lt;43783,"1.Low Income",AND(AV1372&gt;=43783,AV1372&lt;=64856),"2.Mid Income",AV1372&gt;64856,"3.High Income")</f>
        <v>1.Low Income</v>
      </c>
      <c r="G1372" s="1" t="str" cm="1">
        <f t="array" ref="G1372">_xlfn.IFS(AU1372&lt;=30,"&lt;1 month",AND(AU1372&gt;30,AU1372&lt;=60),"1-2months",AU1372&gt;60,"2months +")</f>
        <v>&lt;1 month</v>
      </c>
      <c r="H1372" s="1" t="str" cm="1">
        <f t="array" ref="H1372">_xlfn.IFS(AT1372&lt;5,"&lt;5times",AND(AT1372&gt;=5,AT1372&lt;=10),"05-10times",AND(AT1372&gt;=11,AT1372&lt;=15),"11-15times",AT1372&gt;=16,"16times or more")</f>
        <v>05-10times</v>
      </c>
      <c r="I1372" s="1" t="s">
        <v>99</v>
      </c>
      <c r="J1372" s="1" t="str">
        <f t="shared" si="43"/>
        <v>6-7 years</v>
      </c>
      <c r="K1372" s="2">
        <v>13</v>
      </c>
      <c r="L1372" s="2">
        <v>4</v>
      </c>
      <c r="M1372" s="2">
        <v>20</v>
      </c>
      <c r="N1372" s="2">
        <v>0</v>
      </c>
      <c r="O1372" s="2">
        <v>0</v>
      </c>
      <c r="P1372" s="2">
        <v>1</v>
      </c>
      <c r="Q1372" s="8">
        <v>0</v>
      </c>
      <c r="R1372" s="8">
        <v>0</v>
      </c>
      <c r="S1372" s="8">
        <v>0</v>
      </c>
      <c r="T1372" s="8">
        <v>0</v>
      </c>
      <c r="U1372" s="8">
        <v>0</v>
      </c>
      <c r="V1372" s="8">
        <v>0</v>
      </c>
      <c r="W1372" s="6">
        <v>2</v>
      </c>
      <c r="X1372" s="6">
        <v>1</v>
      </c>
      <c r="Y1372" s="6">
        <v>0</v>
      </c>
      <c r="Z1372" s="6">
        <v>3</v>
      </c>
      <c r="AB1372" s="1">
        <v>57</v>
      </c>
      <c r="AC1372" s="1">
        <v>33</v>
      </c>
      <c r="AD1372" s="1">
        <v>0</v>
      </c>
      <c r="AE1372" s="1">
        <v>3</v>
      </c>
      <c r="AF1372" s="1">
        <v>11</v>
      </c>
      <c r="AG1372" s="1">
        <v>52</v>
      </c>
      <c r="AH1372" s="1">
        <v>2394</v>
      </c>
      <c r="AI1372" s="11">
        <f t="shared" si="42"/>
        <v>6.558904109589041</v>
      </c>
      <c r="AJ1372" s="1">
        <v>0</v>
      </c>
      <c r="AK1372" s="1">
        <v>1</v>
      </c>
      <c r="AL1372" s="1">
        <v>0</v>
      </c>
      <c r="AM1372" s="1">
        <v>0</v>
      </c>
      <c r="AN1372" s="1">
        <v>0</v>
      </c>
      <c r="AO1372" s="1">
        <v>0</v>
      </c>
      <c r="AP1372" s="1">
        <v>0</v>
      </c>
      <c r="AQ1372" s="1">
        <v>1</v>
      </c>
      <c r="AR1372" s="1">
        <v>0</v>
      </c>
      <c r="AS1372" s="1">
        <v>0</v>
      </c>
      <c r="AT1372" s="1">
        <v>9</v>
      </c>
      <c r="AU1372" s="1">
        <v>15</v>
      </c>
      <c r="AV1372" s="1">
        <v>23976</v>
      </c>
    </row>
    <row r="1373" spans="1:48" s="1" customFormat="1" x14ac:dyDescent="0.25">
      <c r="A1373" s="1" t="str" cm="1">
        <f t="array" ref="A1373">_xlfn.IFS(AG1373&gt;=70,"70 and Older",AND(AG1373&gt;=60,AG1373&lt;70),"60-69",AND(AG1373&gt;=50,AG1373&lt;60),"50-59",AND(AG1373&gt;=40,AG1373&lt;50),"40-49",AND(AG1373&gt;=30,AG1373&lt;40),"30-39",AND(AG1373&gt;=20,AG1373&lt;30),"20-29")</f>
        <v>40-49</v>
      </c>
      <c r="B1373" s="1" t="str" cm="1">
        <f t="array" ref="B1373">_xlfn.IFS(AO1373=1,$AO$1,AP1373=1,$AP$1,AQ1373=1,$AQ$1,AR1373=1,$AR$1,AS1373=1,$AS$1)</f>
        <v>2nd Cycle</v>
      </c>
      <c r="C1373" s="1" t="str" cm="1">
        <f t="array" ref="C1373">_xlfn.IFS(AJ1373=1,$AJ$1,AK1373=1,$AK$1,AL1373=1,$AL$1,AM1373=1,$AM$1,AN1373=1,$AN$1)</f>
        <v>Married</v>
      </c>
      <c r="D1373" s="1">
        <v>0</v>
      </c>
      <c r="E1373" s="1">
        <v>0</v>
      </c>
      <c r="F1373" s="1" t="str" cm="1">
        <f t="array" ref="F1373">_xlfn.IFS(AV1373&lt;43783,"1.Low Income",AND(AV1373&gt;=43783,AV1373&lt;=64856),"2.Mid Income",AV1373&gt;64856,"3.High Income")</f>
        <v>2.Mid Income</v>
      </c>
      <c r="G1373" s="1" t="str" cm="1">
        <f t="array" ref="G1373">_xlfn.IFS(AU1373&lt;=30,"&lt;1 month",AND(AU1373&gt;30,AU1373&lt;=60),"1-2months",AU1373&gt;60,"2months +")</f>
        <v>2months +</v>
      </c>
      <c r="H1373" s="1" t="str" cm="1">
        <f t="array" ref="H1373">_xlfn.IFS(AT1373&lt;5,"&lt;5times",AND(AT1373&gt;=5,AT1373&lt;=10),"05-10times",AND(AT1373&gt;=11,AT1373&lt;=15),"11-15times",AT1373&gt;=16,"16times or more")</f>
        <v>05-10times</v>
      </c>
      <c r="I1373" s="1" t="s">
        <v>99</v>
      </c>
      <c r="J1373" s="1" t="str">
        <f t="shared" si="43"/>
        <v>6-7 years</v>
      </c>
      <c r="K1373" s="2">
        <v>99</v>
      </c>
      <c r="L1373" s="2">
        <v>27</v>
      </c>
      <c r="M1373" s="2">
        <v>102</v>
      </c>
      <c r="N1373" s="2">
        <v>28</v>
      </c>
      <c r="O1373" s="2">
        <v>48</v>
      </c>
      <c r="P1373" s="2">
        <v>6</v>
      </c>
      <c r="Q1373" s="8">
        <v>0</v>
      </c>
      <c r="R1373" s="8">
        <v>0</v>
      </c>
      <c r="S1373" s="8">
        <v>0</v>
      </c>
      <c r="T1373" s="8">
        <v>0</v>
      </c>
      <c r="U1373" s="8">
        <v>0</v>
      </c>
      <c r="V1373" s="8">
        <v>0</v>
      </c>
      <c r="W1373" s="6">
        <v>1</v>
      </c>
      <c r="X1373" s="6">
        <v>2</v>
      </c>
      <c r="Y1373" s="6">
        <v>2</v>
      </c>
      <c r="Z1373" s="6">
        <v>8</v>
      </c>
      <c r="AB1373" s="1">
        <v>180</v>
      </c>
      <c r="AC1373" s="1">
        <v>162</v>
      </c>
      <c r="AD1373" s="1">
        <v>0</v>
      </c>
      <c r="AE1373" s="1">
        <v>3</v>
      </c>
      <c r="AF1373" s="1">
        <v>11</v>
      </c>
      <c r="AG1373" s="1">
        <v>49</v>
      </c>
      <c r="AH1373" s="1">
        <v>2393</v>
      </c>
      <c r="AI1373" s="11">
        <f t="shared" si="42"/>
        <v>6.5561643835616437</v>
      </c>
      <c r="AJ1373" s="1">
        <v>0</v>
      </c>
      <c r="AK1373" s="1">
        <v>1</v>
      </c>
      <c r="AL1373" s="1">
        <v>0</v>
      </c>
      <c r="AM1373" s="1">
        <v>0</v>
      </c>
      <c r="AN1373" s="1">
        <v>0</v>
      </c>
      <c r="AO1373" s="1">
        <v>1</v>
      </c>
      <c r="AP1373" s="1">
        <v>0</v>
      </c>
      <c r="AQ1373" s="1">
        <v>0</v>
      </c>
      <c r="AR1373" s="1">
        <v>0</v>
      </c>
      <c r="AS1373" s="1">
        <v>0</v>
      </c>
      <c r="AT1373" s="1">
        <v>6</v>
      </c>
      <c r="AU1373" s="1">
        <v>80</v>
      </c>
      <c r="AV1373" s="1">
        <v>53790</v>
      </c>
    </row>
    <row r="1374" spans="1:48" s="1" customFormat="1" x14ac:dyDescent="0.25">
      <c r="A1374" s="1" t="str" cm="1">
        <f t="array" ref="A1374">_xlfn.IFS(AG1374&gt;=70,"70 and Older",AND(AG1374&gt;=60,AG1374&lt;70),"60-69",AND(AG1374&gt;=50,AG1374&lt;60),"50-59",AND(AG1374&gt;=40,AG1374&lt;50),"40-49",AND(AG1374&gt;=30,AG1374&lt;40),"30-39",AND(AG1374&gt;=20,AG1374&lt;30),"20-29")</f>
        <v>40-49</v>
      </c>
      <c r="B1374" s="1" t="str" cm="1">
        <f t="array" ref="B1374">_xlfn.IFS(AO1374=1,$AO$1,AP1374=1,$AP$1,AQ1374=1,$AQ$1,AR1374=1,$AR$1,AS1374=1,$AS$1)</f>
        <v>PhD</v>
      </c>
      <c r="C1374" s="1" t="str" cm="1">
        <f t="array" ref="C1374">_xlfn.IFS(AJ1374=1,$AJ$1,AK1374=1,$AK$1,AL1374=1,$AL$1,AM1374=1,$AM$1,AN1374=1,$AN$1)</f>
        <v>Divorced</v>
      </c>
      <c r="D1374" s="1">
        <v>0</v>
      </c>
      <c r="E1374" s="1">
        <v>0</v>
      </c>
      <c r="F1374" s="1" t="str" cm="1">
        <f t="array" ref="F1374">_xlfn.IFS(AV1374&lt;43783,"1.Low Income",AND(AV1374&gt;=43783,AV1374&lt;=64856),"2.Mid Income",AV1374&gt;64856,"3.High Income")</f>
        <v>2.Mid Income</v>
      </c>
      <c r="G1374" s="1" t="str" cm="1">
        <f t="array" ref="G1374">_xlfn.IFS(AU1374&lt;=30,"&lt;1 month",AND(AU1374&gt;30,AU1374&lt;=60),"1-2months",AU1374&gt;60,"2months +")</f>
        <v>2months +</v>
      </c>
      <c r="H1374" s="1" t="str" cm="1">
        <f t="array" ref="H1374">_xlfn.IFS(AT1374&lt;5,"&lt;5times",AND(AT1374&gt;=5,AT1374&lt;=10),"05-10times",AND(AT1374&gt;=11,AT1374&lt;=15),"11-15times",AT1374&gt;=16,"16times or more")</f>
        <v>05-10times</v>
      </c>
      <c r="I1374" s="1" t="s">
        <v>99</v>
      </c>
      <c r="J1374" s="1" t="str">
        <f t="shared" si="43"/>
        <v>6-7 years</v>
      </c>
      <c r="K1374" s="2">
        <v>344</v>
      </c>
      <c r="L1374" s="2">
        <v>189</v>
      </c>
      <c r="M1374" s="2">
        <v>482</v>
      </c>
      <c r="N1374" s="2">
        <v>50</v>
      </c>
      <c r="O1374" s="2">
        <v>33</v>
      </c>
      <c r="P1374" s="2">
        <v>172</v>
      </c>
      <c r="Q1374" s="8">
        <v>0</v>
      </c>
      <c r="R1374" s="8">
        <v>0</v>
      </c>
      <c r="S1374" s="8">
        <v>0</v>
      </c>
      <c r="T1374" s="8">
        <v>0</v>
      </c>
      <c r="U1374" s="8">
        <v>0</v>
      </c>
      <c r="V1374" s="8">
        <v>0</v>
      </c>
      <c r="W1374" s="6">
        <v>1</v>
      </c>
      <c r="X1374" s="6">
        <v>5</v>
      </c>
      <c r="Y1374" s="6">
        <v>6</v>
      </c>
      <c r="Z1374" s="6">
        <v>5</v>
      </c>
      <c r="AB1374" s="1">
        <v>1667</v>
      </c>
      <c r="AC1374" s="1">
        <v>1632</v>
      </c>
      <c r="AD1374" s="1">
        <v>1</v>
      </c>
      <c r="AE1374" s="1">
        <v>3</v>
      </c>
      <c r="AF1374" s="1">
        <v>11</v>
      </c>
      <c r="AG1374" s="1">
        <v>49</v>
      </c>
      <c r="AH1374" s="1">
        <v>2393</v>
      </c>
      <c r="AI1374" s="11">
        <f t="shared" si="42"/>
        <v>6.5561643835616437</v>
      </c>
      <c r="AJ1374" s="1">
        <v>1</v>
      </c>
      <c r="AK1374" s="1">
        <v>0</v>
      </c>
      <c r="AL1374" s="1">
        <v>0</v>
      </c>
      <c r="AM1374" s="1">
        <v>0</v>
      </c>
      <c r="AN1374" s="1">
        <v>0</v>
      </c>
      <c r="AO1374" s="1">
        <v>0</v>
      </c>
      <c r="AP1374" s="1">
        <v>0</v>
      </c>
      <c r="AQ1374" s="1">
        <v>0</v>
      </c>
      <c r="AR1374" s="1">
        <v>0</v>
      </c>
      <c r="AS1374" s="1">
        <v>1</v>
      </c>
      <c r="AT1374" s="1">
        <v>6</v>
      </c>
      <c r="AU1374" s="1">
        <v>77</v>
      </c>
      <c r="AV1374" s="1">
        <v>53204</v>
      </c>
    </row>
    <row r="1375" spans="1:48" s="1" customFormat="1" x14ac:dyDescent="0.25">
      <c r="A1375" s="1" t="str" cm="1">
        <f t="array" ref="A1375">_xlfn.IFS(AG1375&gt;=70,"70 and Older",AND(AG1375&gt;=60,AG1375&lt;70),"60-69",AND(AG1375&gt;=50,AG1375&lt;60),"50-59",AND(AG1375&gt;=40,AG1375&lt;50),"40-49",AND(AG1375&gt;=30,AG1375&lt;40),"30-39",AND(AG1375&gt;=20,AG1375&lt;30),"20-29")</f>
        <v>20-29</v>
      </c>
      <c r="B1375" s="1" t="str" cm="1">
        <f t="array" ref="B1375">_xlfn.IFS(AO1375=1,$AO$1,AP1375=1,$AP$1,AQ1375=1,$AQ$1,AR1375=1,$AR$1,AS1375=1,$AS$1)</f>
        <v>Graduation</v>
      </c>
      <c r="C1375" s="1" t="str" cm="1">
        <f t="array" ref="C1375">_xlfn.IFS(AJ1375=1,$AJ$1,AK1375=1,$AK$1,AL1375=1,$AL$1,AM1375=1,$AM$1,AN1375=1,$AN$1)</f>
        <v>Together</v>
      </c>
      <c r="D1375" s="1">
        <v>0</v>
      </c>
      <c r="E1375" s="1">
        <v>1</v>
      </c>
      <c r="F1375" s="1" t="str" cm="1">
        <f t="array" ref="F1375">_xlfn.IFS(AV1375&lt;43783,"1.Low Income",AND(AV1375&gt;=43783,AV1375&lt;=64856),"2.Mid Income",AV1375&gt;64856,"3.High Income")</f>
        <v>2.Mid Income</v>
      </c>
      <c r="G1375" s="1" t="str" cm="1">
        <f t="array" ref="G1375">_xlfn.IFS(AU1375&lt;=30,"&lt;1 month",AND(AU1375&gt;30,AU1375&lt;=60),"1-2months",AU1375&gt;60,"2months +")</f>
        <v>1-2months</v>
      </c>
      <c r="H1375" s="1" t="str" cm="1">
        <f t="array" ref="H1375">_xlfn.IFS(AT1375&lt;5,"&lt;5times",AND(AT1375&gt;=5,AT1375&lt;=10),"05-10times",AND(AT1375&gt;=11,AT1375&lt;=15),"11-15times",AT1375&gt;=16,"16times or more")</f>
        <v>05-10times</v>
      </c>
      <c r="I1375" s="1" t="s">
        <v>99</v>
      </c>
      <c r="J1375" s="1" t="str">
        <f t="shared" si="43"/>
        <v>6-7 years</v>
      </c>
      <c r="K1375" s="2">
        <v>366</v>
      </c>
      <c r="L1375" s="2">
        <v>124</v>
      </c>
      <c r="M1375" s="2">
        <v>156</v>
      </c>
      <c r="N1375" s="2">
        <v>71</v>
      </c>
      <c r="O1375" s="2">
        <v>78</v>
      </c>
      <c r="P1375" s="2">
        <v>54</v>
      </c>
      <c r="Q1375" s="8">
        <v>0</v>
      </c>
      <c r="R1375" s="8">
        <v>0</v>
      </c>
      <c r="S1375" s="8">
        <v>0</v>
      </c>
      <c r="T1375" s="8">
        <v>0</v>
      </c>
      <c r="U1375" s="8">
        <v>0</v>
      </c>
      <c r="V1375" s="8">
        <v>0</v>
      </c>
      <c r="W1375" s="6">
        <v>2</v>
      </c>
      <c r="X1375" s="6">
        <v>5</v>
      </c>
      <c r="Y1375" s="6">
        <v>5</v>
      </c>
      <c r="Z1375" s="6">
        <v>11</v>
      </c>
      <c r="AB1375" s="1">
        <v>1229</v>
      </c>
      <c r="AC1375" s="1">
        <v>1205</v>
      </c>
      <c r="AD1375" s="1">
        <v>0</v>
      </c>
      <c r="AE1375" s="1">
        <v>3</v>
      </c>
      <c r="AF1375" s="1">
        <v>11</v>
      </c>
      <c r="AG1375" s="1">
        <v>28</v>
      </c>
      <c r="AH1375" s="1">
        <v>2393</v>
      </c>
      <c r="AI1375" s="11">
        <f t="shared" si="42"/>
        <v>6.5561643835616437</v>
      </c>
      <c r="AJ1375" s="1">
        <v>0</v>
      </c>
      <c r="AK1375" s="1">
        <v>0</v>
      </c>
      <c r="AL1375" s="1">
        <v>0</v>
      </c>
      <c r="AM1375" s="1">
        <v>1</v>
      </c>
      <c r="AN1375" s="1">
        <v>0</v>
      </c>
      <c r="AO1375" s="1">
        <v>0</v>
      </c>
      <c r="AP1375" s="1">
        <v>0</v>
      </c>
      <c r="AQ1375" s="1">
        <v>1</v>
      </c>
      <c r="AR1375" s="1">
        <v>0</v>
      </c>
      <c r="AS1375" s="1">
        <v>0</v>
      </c>
      <c r="AT1375" s="1">
        <v>6</v>
      </c>
      <c r="AU1375" s="1">
        <v>38</v>
      </c>
      <c r="AV1375" s="1">
        <v>51766</v>
      </c>
    </row>
    <row r="1376" spans="1:48" s="1" customFormat="1" x14ac:dyDescent="0.25">
      <c r="A1376" s="1" t="str" cm="1">
        <f t="array" ref="A1376">_xlfn.IFS(AG1376&gt;=70,"70 and Older",AND(AG1376&gt;=60,AG1376&lt;70),"60-69",AND(AG1376&gt;=50,AG1376&lt;60),"50-59",AND(AG1376&gt;=40,AG1376&lt;50),"40-49",AND(AG1376&gt;=30,AG1376&lt;40),"30-39",AND(AG1376&gt;=20,AG1376&lt;30),"20-29")</f>
        <v>40-49</v>
      </c>
      <c r="B1376" s="1" t="str" cm="1">
        <f t="array" ref="B1376">_xlfn.IFS(AO1376=1,$AO$1,AP1376=1,$AP$1,AQ1376=1,$AQ$1,AR1376=1,$AR$1,AS1376=1,$AS$1)</f>
        <v>2nd Cycle</v>
      </c>
      <c r="C1376" s="1" t="str" cm="1">
        <f t="array" ref="C1376">_xlfn.IFS(AJ1376=1,$AJ$1,AK1376=1,$AK$1,AL1376=1,$AL$1,AM1376=1,$AM$1,AN1376=1,$AN$1)</f>
        <v>Married</v>
      </c>
      <c r="D1376" s="1">
        <v>0</v>
      </c>
      <c r="E1376" s="1">
        <v>1</v>
      </c>
      <c r="F1376" s="1" t="str" cm="1">
        <f t="array" ref="F1376">_xlfn.IFS(AV1376&lt;43783,"1.Low Income",AND(AV1376&gt;=43783,AV1376&lt;=64856),"2.Mid Income",AV1376&gt;64856,"3.High Income")</f>
        <v>1.Low Income</v>
      </c>
      <c r="G1376" s="1" t="str" cm="1">
        <f t="array" ref="G1376">_xlfn.IFS(AU1376&lt;=30,"&lt;1 month",AND(AU1376&gt;30,AU1376&lt;=60),"1-2months",AU1376&gt;60,"2months +")</f>
        <v>2months +</v>
      </c>
      <c r="H1376" s="1" t="str" cm="1">
        <f t="array" ref="H1376">_xlfn.IFS(AT1376&lt;5,"&lt;5times",AND(AT1376&gt;=5,AT1376&lt;=10),"05-10times",AND(AT1376&gt;=11,AT1376&lt;=15),"11-15times",AT1376&gt;=16,"16times or more")</f>
        <v>05-10times</v>
      </c>
      <c r="I1376" s="1" t="s">
        <v>99</v>
      </c>
      <c r="J1376" s="1" t="str">
        <f t="shared" si="43"/>
        <v>6-7 years</v>
      </c>
      <c r="K1376" s="2">
        <v>82</v>
      </c>
      <c r="L1376" s="2">
        <v>33</v>
      </c>
      <c r="M1376" s="2">
        <v>54</v>
      </c>
      <c r="N1376" s="2">
        <v>71</v>
      </c>
      <c r="O1376" s="2">
        <v>30</v>
      </c>
      <c r="P1376" s="2">
        <v>41</v>
      </c>
      <c r="Q1376" s="8">
        <v>0</v>
      </c>
      <c r="R1376" s="8">
        <v>0</v>
      </c>
      <c r="S1376" s="8">
        <v>0</v>
      </c>
      <c r="T1376" s="8">
        <v>0</v>
      </c>
      <c r="U1376" s="8">
        <v>0</v>
      </c>
      <c r="V1376" s="8">
        <v>0</v>
      </c>
      <c r="W1376" s="6">
        <v>2</v>
      </c>
      <c r="X1376" s="6">
        <v>5</v>
      </c>
      <c r="Y1376" s="6">
        <v>2</v>
      </c>
      <c r="Z1376" s="6">
        <v>4</v>
      </c>
      <c r="AB1376" s="1">
        <v>180</v>
      </c>
      <c r="AC1376" s="1">
        <v>162</v>
      </c>
      <c r="AD1376" s="1">
        <v>0</v>
      </c>
      <c r="AE1376" s="1">
        <v>3</v>
      </c>
      <c r="AF1376" s="1">
        <v>11</v>
      </c>
      <c r="AG1376" s="1">
        <v>49</v>
      </c>
      <c r="AH1376" s="1">
        <v>2393</v>
      </c>
      <c r="AI1376" s="11">
        <f t="shared" si="42"/>
        <v>6.5561643835616437</v>
      </c>
      <c r="AJ1376" s="1">
        <v>0</v>
      </c>
      <c r="AK1376" s="1">
        <v>1</v>
      </c>
      <c r="AL1376" s="1">
        <v>0</v>
      </c>
      <c r="AM1376" s="1">
        <v>0</v>
      </c>
      <c r="AN1376" s="1">
        <v>0</v>
      </c>
      <c r="AO1376" s="1">
        <v>1</v>
      </c>
      <c r="AP1376" s="1">
        <v>0</v>
      </c>
      <c r="AQ1376" s="1">
        <v>0</v>
      </c>
      <c r="AR1376" s="1">
        <v>0</v>
      </c>
      <c r="AS1376" s="1">
        <v>0</v>
      </c>
      <c r="AT1376" s="1">
        <v>7</v>
      </c>
      <c r="AU1376" s="1">
        <v>92</v>
      </c>
      <c r="AV1376" s="1">
        <v>42192</v>
      </c>
    </row>
    <row r="1377" spans="1:48" s="1" customFormat="1" x14ac:dyDescent="0.25">
      <c r="A1377" s="1" t="str" cm="1">
        <f t="array" ref="A1377">_xlfn.IFS(AG1377&gt;=70,"70 and Older",AND(AG1377&gt;=60,AG1377&lt;70),"60-69",AND(AG1377&gt;=50,AG1377&lt;60),"50-59",AND(AG1377&gt;=40,AG1377&lt;50),"40-49",AND(AG1377&gt;=30,AG1377&lt;40),"30-39",AND(AG1377&gt;=20,AG1377&lt;30),"20-29")</f>
        <v>30-39</v>
      </c>
      <c r="B1377" s="1" t="str" cm="1">
        <f t="array" ref="B1377">_xlfn.IFS(AO1377=1,$AO$1,AP1377=1,$AP$1,AQ1377=1,$AQ$1,AR1377=1,$AR$1,AS1377=1,$AS$1)</f>
        <v>Graduation</v>
      </c>
      <c r="C1377" s="1" t="str" cm="1">
        <f t="array" ref="C1377">_xlfn.IFS(AJ1377=1,$AJ$1,AK1377=1,$AK$1,AL1377=1,$AL$1,AM1377=1,$AM$1,AN1377=1,$AN$1)</f>
        <v>Married</v>
      </c>
      <c r="D1377" s="1">
        <v>1</v>
      </c>
      <c r="E1377" s="1">
        <v>0</v>
      </c>
      <c r="F1377" s="1" t="str" cm="1">
        <f t="array" ref="F1377">_xlfn.IFS(AV1377&lt;43783,"1.Low Income",AND(AV1377&gt;=43783,AV1377&lt;=64856),"2.Mid Income",AV1377&gt;64856,"3.High Income")</f>
        <v>1.Low Income</v>
      </c>
      <c r="G1377" s="1" t="str" cm="1">
        <f t="array" ref="G1377">_xlfn.IFS(AU1377&lt;=30,"&lt;1 month",AND(AU1377&gt;30,AU1377&lt;=60),"1-2months",AU1377&gt;60,"2months +")</f>
        <v>1-2months</v>
      </c>
      <c r="H1377" s="1" t="str" cm="1">
        <f t="array" ref="H1377">_xlfn.IFS(AT1377&lt;5,"&lt;5times",AND(AT1377&gt;=5,AT1377&lt;=10),"05-10times",AND(AT1377&gt;=11,AT1377&lt;=15),"11-15times",AT1377&gt;=16,"16times or more")</f>
        <v>05-10times</v>
      </c>
      <c r="I1377" s="1" t="s">
        <v>99</v>
      </c>
      <c r="J1377" s="1" t="str">
        <f t="shared" si="43"/>
        <v>6-7 years</v>
      </c>
      <c r="K1377" s="2">
        <v>4</v>
      </c>
      <c r="L1377" s="2">
        <v>1</v>
      </c>
      <c r="M1377" s="2">
        <v>6</v>
      </c>
      <c r="N1377" s="2">
        <v>4</v>
      </c>
      <c r="O1377" s="2">
        <v>1</v>
      </c>
      <c r="P1377" s="2">
        <v>9</v>
      </c>
      <c r="Q1377" s="8">
        <v>0</v>
      </c>
      <c r="R1377" s="8">
        <v>0</v>
      </c>
      <c r="S1377" s="8">
        <v>0</v>
      </c>
      <c r="T1377" s="8">
        <v>0</v>
      </c>
      <c r="U1377" s="8">
        <v>0</v>
      </c>
      <c r="V1377" s="8">
        <v>0</v>
      </c>
      <c r="W1377" s="6">
        <v>1</v>
      </c>
      <c r="X1377" s="6">
        <v>1</v>
      </c>
      <c r="Y1377" s="6">
        <v>1</v>
      </c>
      <c r="Z1377" s="6">
        <v>2</v>
      </c>
      <c r="AB1377" s="1">
        <v>35</v>
      </c>
      <c r="AC1377" s="1">
        <v>33</v>
      </c>
      <c r="AD1377" s="1">
        <v>0</v>
      </c>
      <c r="AE1377" s="1">
        <v>3</v>
      </c>
      <c r="AF1377" s="1">
        <v>11</v>
      </c>
      <c r="AG1377" s="1">
        <v>36</v>
      </c>
      <c r="AH1377" s="1">
        <v>2393</v>
      </c>
      <c r="AI1377" s="11">
        <f t="shared" si="42"/>
        <v>6.5561643835616437</v>
      </c>
      <c r="AJ1377" s="1">
        <v>0</v>
      </c>
      <c r="AK1377" s="1">
        <v>1</v>
      </c>
      <c r="AL1377" s="1">
        <v>0</v>
      </c>
      <c r="AM1377" s="1">
        <v>0</v>
      </c>
      <c r="AN1377" s="1">
        <v>0</v>
      </c>
      <c r="AO1377" s="1">
        <v>0</v>
      </c>
      <c r="AP1377" s="1">
        <v>0</v>
      </c>
      <c r="AQ1377" s="1">
        <v>1</v>
      </c>
      <c r="AR1377" s="1">
        <v>0</v>
      </c>
      <c r="AS1377" s="1">
        <v>0</v>
      </c>
      <c r="AT1377" s="1">
        <v>7</v>
      </c>
      <c r="AU1377" s="1">
        <v>58</v>
      </c>
      <c r="AV1377" s="1">
        <v>40548</v>
      </c>
    </row>
    <row r="1378" spans="1:48" s="1" customFormat="1" x14ac:dyDescent="0.25">
      <c r="A1378" s="1" t="str" cm="1">
        <f t="array" ref="A1378">_xlfn.IFS(AG1378&gt;=70,"70 and Older",AND(AG1378&gt;=60,AG1378&lt;70),"60-69",AND(AG1378&gt;=50,AG1378&lt;60),"50-59",AND(AG1378&gt;=40,AG1378&lt;50),"40-49",AND(AG1378&gt;=30,AG1378&lt;40),"30-39",AND(AG1378&gt;=20,AG1378&lt;30),"20-29")</f>
        <v>40-49</v>
      </c>
      <c r="B1378" s="1" t="str" cm="1">
        <f t="array" ref="B1378">_xlfn.IFS(AO1378=1,$AO$1,AP1378=1,$AP$1,AQ1378=1,$AQ$1,AR1378=1,$AR$1,AS1378=1,$AS$1)</f>
        <v>Graduation</v>
      </c>
      <c r="C1378" s="1" t="str" cm="1">
        <f t="array" ref="C1378">_xlfn.IFS(AJ1378=1,$AJ$1,AK1378=1,$AK$1,AL1378=1,$AL$1,AM1378=1,$AM$1,AN1378=1,$AN$1)</f>
        <v>Married</v>
      </c>
      <c r="D1378" s="1">
        <v>1</v>
      </c>
      <c r="E1378" s="1">
        <v>0</v>
      </c>
      <c r="F1378" s="1" t="str" cm="1">
        <f t="array" ref="F1378">_xlfn.IFS(AV1378&lt;43783,"1.Low Income",AND(AV1378&gt;=43783,AV1378&lt;=64856),"2.Mid Income",AV1378&gt;64856,"3.High Income")</f>
        <v>1.Low Income</v>
      </c>
      <c r="G1378" s="1" t="str" cm="1">
        <f t="array" ref="G1378">_xlfn.IFS(AU1378&lt;=30,"&lt;1 month",AND(AU1378&gt;30,AU1378&lt;=60),"1-2months",AU1378&gt;60,"2months +")</f>
        <v>&lt;1 month</v>
      </c>
      <c r="H1378" s="1" t="str" cm="1">
        <f t="array" ref="H1378">_xlfn.IFS(AT1378&lt;5,"&lt;5times",AND(AT1378&gt;=5,AT1378&lt;=10),"05-10times",AND(AT1378&gt;=11,AT1378&lt;=15),"11-15times",AT1378&gt;=16,"16times or more")</f>
        <v>05-10times</v>
      </c>
      <c r="I1378" s="1" t="s">
        <v>99</v>
      </c>
      <c r="J1378" s="1" t="str">
        <f t="shared" si="43"/>
        <v>6-7 years</v>
      </c>
      <c r="K1378" s="2">
        <v>14</v>
      </c>
      <c r="L1378" s="2">
        <v>1</v>
      </c>
      <c r="M1378" s="2">
        <v>21</v>
      </c>
      <c r="N1378" s="2">
        <v>2</v>
      </c>
      <c r="O1378" s="2">
        <v>3</v>
      </c>
      <c r="P1378" s="2">
        <v>25</v>
      </c>
      <c r="Q1378" s="8">
        <v>0</v>
      </c>
      <c r="R1378" s="8">
        <v>0</v>
      </c>
      <c r="S1378" s="8">
        <v>0</v>
      </c>
      <c r="T1378" s="8">
        <v>0</v>
      </c>
      <c r="U1378" s="8">
        <v>0</v>
      </c>
      <c r="V1378" s="8">
        <v>0</v>
      </c>
      <c r="W1378" s="6">
        <v>3</v>
      </c>
      <c r="X1378" s="6">
        <v>3</v>
      </c>
      <c r="Y1378" s="6">
        <v>1</v>
      </c>
      <c r="Z1378" s="6">
        <v>3</v>
      </c>
      <c r="AB1378" s="1">
        <v>50</v>
      </c>
      <c r="AC1378" s="1">
        <v>48</v>
      </c>
      <c r="AD1378" s="1">
        <v>0</v>
      </c>
      <c r="AE1378" s="1">
        <v>3</v>
      </c>
      <c r="AF1378" s="1">
        <v>11</v>
      </c>
      <c r="AG1378" s="1">
        <v>43</v>
      </c>
      <c r="AH1378" s="1">
        <v>2393</v>
      </c>
      <c r="AI1378" s="11">
        <f t="shared" si="42"/>
        <v>6.5561643835616437</v>
      </c>
      <c r="AJ1378" s="1">
        <v>0</v>
      </c>
      <c r="AK1378" s="1">
        <v>1</v>
      </c>
      <c r="AL1378" s="1">
        <v>0</v>
      </c>
      <c r="AM1378" s="1">
        <v>0</v>
      </c>
      <c r="AN1378" s="1">
        <v>0</v>
      </c>
      <c r="AO1378" s="1">
        <v>0</v>
      </c>
      <c r="AP1378" s="1">
        <v>0</v>
      </c>
      <c r="AQ1378" s="1">
        <v>1</v>
      </c>
      <c r="AR1378" s="1">
        <v>0</v>
      </c>
      <c r="AS1378" s="1">
        <v>0</v>
      </c>
      <c r="AT1378" s="1">
        <v>8</v>
      </c>
      <c r="AU1378" s="1">
        <v>16</v>
      </c>
      <c r="AV1378" s="1">
        <v>31385</v>
      </c>
    </row>
    <row r="1379" spans="1:48" s="1" customFormat="1" x14ac:dyDescent="0.25">
      <c r="A1379" s="1" t="str" cm="1">
        <f t="array" ref="A1379">_xlfn.IFS(AG1379&gt;=70,"70 and Older",AND(AG1379&gt;=60,AG1379&lt;70),"60-69",AND(AG1379&gt;=50,AG1379&lt;60),"50-59",AND(AG1379&gt;=40,AG1379&lt;50),"40-49",AND(AG1379&gt;=30,AG1379&lt;40),"30-39",AND(AG1379&gt;=20,AG1379&lt;30),"20-29")</f>
        <v>40-49</v>
      </c>
      <c r="B1379" s="1" t="str" cm="1">
        <f t="array" ref="B1379">_xlfn.IFS(AO1379=1,$AO$1,AP1379=1,$AP$1,AQ1379=1,$AQ$1,AR1379=1,$AR$1,AS1379=1,$AS$1)</f>
        <v>2nd Cycle</v>
      </c>
      <c r="C1379" s="1" t="str" cm="1">
        <f t="array" ref="C1379">_xlfn.IFS(AJ1379=1,$AJ$1,AK1379=1,$AK$1,AL1379=1,$AL$1,AM1379=1,$AM$1,AN1379=1,$AN$1)</f>
        <v>Together</v>
      </c>
      <c r="D1379" s="1">
        <v>1</v>
      </c>
      <c r="E1379" s="1">
        <v>0</v>
      </c>
      <c r="F1379" s="1" t="str" cm="1">
        <f t="array" ref="F1379">_xlfn.IFS(AV1379&lt;43783,"1.Low Income",AND(AV1379&gt;=43783,AV1379&lt;=64856),"2.Mid Income",AV1379&gt;64856,"3.High Income")</f>
        <v>1.Low Income</v>
      </c>
      <c r="G1379" s="1" t="str" cm="1">
        <f t="array" ref="G1379">_xlfn.IFS(AU1379&lt;=30,"&lt;1 month",AND(AU1379&gt;30,AU1379&lt;=60),"1-2months",AU1379&gt;60,"2months +")</f>
        <v>&lt;1 month</v>
      </c>
      <c r="H1379" s="1" t="str" cm="1">
        <f t="array" ref="H1379">_xlfn.IFS(AT1379&lt;5,"&lt;5times",AND(AT1379&gt;=5,AT1379&lt;=10),"05-10times",AND(AT1379&gt;=11,AT1379&lt;=15),"11-15times",AT1379&gt;=16,"16times or more")</f>
        <v>05-10times</v>
      </c>
      <c r="I1379" s="1" t="s">
        <v>99</v>
      </c>
      <c r="J1379" s="1" t="str">
        <f t="shared" si="43"/>
        <v>6-7 years</v>
      </c>
      <c r="K1379" s="2">
        <v>19</v>
      </c>
      <c r="L1379" s="2">
        <v>3</v>
      </c>
      <c r="M1379" s="2">
        <v>18</v>
      </c>
      <c r="N1379" s="2">
        <v>3</v>
      </c>
      <c r="O1379" s="2">
        <v>1</v>
      </c>
      <c r="P1379" s="2">
        <v>0</v>
      </c>
      <c r="Q1379" s="8">
        <v>0</v>
      </c>
      <c r="R1379" s="8">
        <v>0</v>
      </c>
      <c r="S1379" s="8">
        <v>0</v>
      </c>
      <c r="T1379" s="8">
        <v>0</v>
      </c>
      <c r="U1379" s="8">
        <v>0</v>
      </c>
      <c r="V1379" s="8">
        <v>0</v>
      </c>
      <c r="W1379" s="6">
        <v>3</v>
      </c>
      <c r="X1379" s="6">
        <v>3</v>
      </c>
      <c r="Y1379" s="6">
        <v>0</v>
      </c>
      <c r="Z1379" s="6">
        <v>3</v>
      </c>
      <c r="AB1379" s="1">
        <v>32</v>
      </c>
      <c r="AC1379" s="1">
        <v>10</v>
      </c>
      <c r="AD1379" s="1">
        <v>0</v>
      </c>
      <c r="AE1379" s="1">
        <v>3</v>
      </c>
      <c r="AF1379" s="1">
        <v>11</v>
      </c>
      <c r="AG1379" s="1">
        <v>43</v>
      </c>
      <c r="AH1379" s="1">
        <v>2393</v>
      </c>
      <c r="AI1379" s="11">
        <f t="shared" si="42"/>
        <v>6.5561643835616437</v>
      </c>
      <c r="AJ1379" s="1">
        <v>0</v>
      </c>
      <c r="AK1379" s="1">
        <v>0</v>
      </c>
      <c r="AL1379" s="1">
        <v>0</v>
      </c>
      <c r="AM1379" s="1">
        <v>1</v>
      </c>
      <c r="AN1379" s="1">
        <v>0</v>
      </c>
      <c r="AO1379" s="1">
        <v>1</v>
      </c>
      <c r="AP1379" s="1">
        <v>0</v>
      </c>
      <c r="AQ1379" s="1">
        <v>0</v>
      </c>
      <c r="AR1379" s="1">
        <v>0</v>
      </c>
      <c r="AS1379" s="1">
        <v>0</v>
      </c>
      <c r="AT1379" s="1">
        <v>9</v>
      </c>
      <c r="AU1379" s="1">
        <v>16</v>
      </c>
      <c r="AV1379" s="1">
        <v>25271</v>
      </c>
    </row>
    <row r="1380" spans="1:48" s="1" customFormat="1" x14ac:dyDescent="0.25">
      <c r="A1380" s="1" t="str" cm="1">
        <f t="array" ref="A1380">_xlfn.IFS(AG1380&gt;=70,"70 and Older",AND(AG1380&gt;=60,AG1380&lt;70),"60-69",AND(AG1380&gt;=50,AG1380&lt;60),"50-59",AND(AG1380&gt;=40,AG1380&lt;50),"40-49",AND(AG1380&gt;=30,AG1380&lt;40),"30-39",AND(AG1380&gt;=20,AG1380&lt;30),"20-29")</f>
        <v>40-49</v>
      </c>
      <c r="B1380" s="1" t="str" cm="1">
        <f t="array" ref="B1380">_xlfn.IFS(AO1380=1,$AO$1,AP1380=1,$AP$1,AQ1380=1,$AQ$1,AR1380=1,$AR$1,AS1380=1,$AS$1)</f>
        <v>Graduation</v>
      </c>
      <c r="C1380" s="1" t="str" cm="1">
        <f t="array" ref="C1380">_xlfn.IFS(AJ1380=1,$AJ$1,AK1380=1,$AK$1,AL1380=1,$AL$1,AM1380=1,$AM$1,AN1380=1,$AN$1)</f>
        <v>Single</v>
      </c>
      <c r="D1380" s="1">
        <v>1</v>
      </c>
      <c r="E1380" s="1">
        <v>1</v>
      </c>
      <c r="F1380" s="1" t="str" cm="1">
        <f t="array" ref="F1380">_xlfn.IFS(AV1380&lt;43783,"1.Low Income",AND(AV1380&gt;=43783,AV1380&lt;=64856),"2.Mid Income",AV1380&gt;64856,"3.High Income")</f>
        <v>1.Low Income</v>
      </c>
      <c r="G1380" s="1" t="str" cm="1">
        <f t="array" ref="G1380">_xlfn.IFS(AU1380&lt;=30,"&lt;1 month",AND(AU1380&gt;30,AU1380&lt;=60),"1-2months",AU1380&gt;60,"2months +")</f>
        <v>1-2months</v>
      </c>
      <c r="H1380" s="1" t="str" cm="1">
        <f t="array" ref="H1380">_xlfn.IFS(AT1380&lt;5,"&lt;5times",AND(AT1380&gt;=5,AT1380&lt;=10),"05-10times",AND(AT1380&gt;=11,AT1380&lt;=15),"11-15times",AT1380&gt;=16,"16times or more")</f>
        <v>05-10times</v>
      </c>
      <c r="I1380" s="1" t="s">
        <v>99</v>
      </c>
      <c r="J1380" s="1" t="str">
        <f t="shared" si="43"/>
        <v>6-7 years</v>
      </c>
      <c r="K1380" s="2">
        <v>183</v>
      </c>
      <c r="L1380" s="2">
        <v>5</v>
      </c>
      <c r="M1380" s="2">
        <v>65</v>
      </c>
      <c r="N1380" s="2">
        <v>3</v>
      </c>
      <c r="O1380" s="2">
        <v>5</v>
      </c>
      <c r="P1380" s="2">
        <v>49</v>
      </c>
      <c r="Q1380" s="8">
        <v>0</v>
      </c>
      <c r="R1380" s="8">
        <v>0</v>
      </c>
      <c r="S1380" s="8">
        <v>0</v>
      </c>
      <c r="T1380" s="8">
        <v>0</v>
      </c>
      <c r="U1380" s="8">
        <v>0</v>
      </c>
      <c r="V1380" s="8">
        <v>0</v>
      </c>
      <c r="W1380" s="6">
        <v>5</v>
      </c>
      <c r="X1380" s="6">
        <v>5</v>
      </c>
      <c r="Y1380" s="6">
        <v>2</v>
      </c>
      <c r="Z1380" s="6">
        <v>4</v>
      </c>
      <c r="AB1380" s="1">
        <v>389</v>
      </c>
      <c r="AC1380" s="1">
        <v>363</v>
      </c>
      <c r="AD1380" s="1">
        <v>0</v>
      </c>
      <c r="AE1380" s="1">
        <v>3</v>
      </c>
      <c r="AF1380" s="1">
        <v>11</v>
      </c>
      <c r="AG1380" s="1">
        <v>44</v>
      </c>
      <c r="AH1380" s="1">
        <v>2393</v>
      </c>
      <c r="AI1380" s="11">
        <f t="shared" si="42"/>
        <v>6.5561643835616437</v>
      </c>
      <c r="AJ1380" s="1">
        <v>0</v>
      </c>
      <c r="AK1380" s="1">
        <v>0</v>
      </c>
      <c r="AL1380" s="1">
        <v>1</v>
      </c>
      <c r="AM1380" s="1">
        <v>0</v>
      </c>
      <c r="AN1380" s="1">
        <v>0</v>
      </c>
      <c r="AO1380" s="1">
        <v>0</v>
      </c>
      <c r="AP1380" s="1">
        <v>0</v>
      </c>
      <c r="AQ1380" s="1">
        <v>1</v>
      </c>
      <c r="AR1380" s="1">
        <v>0</v>
      </c>
      <c r="AS1380" s="1">
        <v>0</v>
      </c>
      <c r="AT1380" s="1">
        <v>9</v>
      </c>
      <c r="AU1380" s="1">
        <v>38</v>
      </c>
      <c r="AV1380" s="1">
        <v>24279</v>
      </c>
    </row>
    <row r="1381" spans="1:48" s="1" customFormat="1" x14ac:dyDescent="0.25">
      <c r="A1381" s="1" t="str" cm="1">
        <f t="array" ref="A1381">_xlfn.IFS(AG1381&gt;=70,"70 and Older",AND(AG1381&gt;=60,AG1381&lt;70),"60-69",AND(AG1381&gt;=50,AG1381&lt;60),"50-59",AND(AG1381&gt;=40,AG1381&lt;50),"40-49",AND(AG1381&gt;=30,AG1381&lt;40),"30-39",AND(AG1381&gt;=20,AG1381&lt;30),"20-29")</f>
        <v>50-59</v>
      </c>
      <c r="B1381" s="1" t="str" cm="1">
        <f t="array" ref="B1381">_xlfn.IFS(AO1381=1,$AO$1,AP1381=1,$AP$1,AQ1381=1,$AQ$1,AR1381=1,$AR$1,AS1381=1,$AS$1)</f>
        <v>Master</v>
      </c>
      <c r="C1381" s="1" t="str" cm="1">
        <f t="array" ref="C1381">_xlfn.IFS(AJ1381=1,$AJ$1,AK1381=1,$AK$1,AL1381=1,$AL$1,AM1381=1,$AM$1,AN1381=1,$AN$1)</f>
        <v>Single</v>
      </c>
      <c r="D1381" s="1">
        <v>1</v>
      </c>
      <c r="E1381" s="1">
        <v>0</v>
      </c>
      <c r="F1381" s="1" t="str" cm="1">
        <f t="array" ref="F1381">_xlfn.IFS(AV1381&lt;43783,"1.Low Income",AND(AV1381&gt;=43783,AV1381&lt;=64856),"2.Mid Income",AV1381&gt;64856,"3.High Income")</f>
        <v>1.Low Income</v>
      </c>
      <c r="G1381" s="1" t="str" cm="1">
        <f t="array" ref="G1381">_xlfn.IFS(AU1381&lt;=30,"&lt;1 month",AND(AU1381&gt;30,AU1381&lt;=60),"1-2months",AU1381&gt;60,"2months +")</f>
        <v>&lt;1 month</v>
      </c>
      <c r="H1381" s="1" t="str" cm="1">
        <f t="array" ref="H1381">_xlfn.IFS(AT1381&lt;5,"&lt;5times",AND(AT1381&gt;=5,AT1381&lt;=10),"05-10times",AND(AT1381&gt;=11,AT1381&lt;=15),"11-15times",AT1381&gt;=16,"16times or more")</f>
        <v>05-10times</v>
      </c>
      <c r="I1381" s="1" t="s">
        <v>99</v>
      </c>
      <c r="J1381" s="1" t="str">
        <f t="shared" si="43"/>
        <v>6-7 years</v>
      </c>
      <c r="K1381" s="2">
        <v>746</v>
      </c>
      <c r="L1381" s="2">
        <v>8</v>
      </c>
      <c r="M1381" s="2">
        <v>125</v>
      </c>
      <c r="N1381" s="2">
        <v>11</v>
      </c>
      <c r="O1381" s="2">
        <v>8</v>
      </c>
      <c r="P1381" s="2">
        <v>8</v>
      </c>
      <c r="Q1381" s="8">
        <v>0</v>
      </c>
      <c r="R1381" s="8">
        <v>0</v>
      </c>
      <c r="S1381" s="8">
        <v>0</v>
      </c>
      <c r="T1381" s="8">
        <v>1</v>
      </c>
      <c r="U1381" s="8">
        <v>0</v>
      </c>
      <c r="V1381" s="8">
        <v>1</v>
      </c>
      <c r="W1381" s="6">
        <v>7</v>
      </c>
      <c r="X1381" s="6">
        <v>8</v>
      </c>
      <c r="Y1381" s="6">
        <v>6</v>
      </c>
      <c r="Z1381" s="6">
        <v>9</v>
      </c>
      <c r="AB1381" s="1">
        <v>491</v>
      </c>
      <c r="AC1381" s="1">
        <v>408</v>
      </c>
      <c r="AD1381" s="1">
        <v>0</v>
      </c>
      <c r="AE1381" s="1">
        <v>3</v>
      </c>
      <c r="AF1381" s="1">
        <v>11</v>
      </c>
      <c r="AG1381" s="1">
        <v>58</v>
      </c>
      <c r="AH1381" s="1">
        <v>2392</v>
      </c>
      <c r="AI1381" s="11">
        <f t="shared" si="42"/>
        <v>6.5534246575342463</v>
      </c>
      <c r="AJ1381" s="1">
        <v>0</v>
      </c>
      <c r="AK1381" s="1">
        <v>0</v>
      </c>
      <c r="AL1381" s="1">
        <v>1</v>
      </c>
      <c r="AM1381" s="1">
        <v>0</v>
      </c>
      <c r="AN1381" s="1">
        <v>0</v>
      </c>
      <c r="AO1381" s="1">
        <v>0</v>
      </c>
      <c r="AP1381" s="1">
        <v>0</v>
      </c>
      <c r="AQ1381" s="1">
        <v>0</v>
      </c>
      <c r="AR1381" s="1">
        <v>1</v>
      </c>
      <c r="AS1381" s="1">
        <v>0</v>
      </c>
      <c r="AT1381" s="1">
        <v>7</v>
      </c>
      <c r="AU1381" s="1">
        <v>3</v>
      </c>
      <c r="AV1381" s="1">
        <v>38593</v>
      </c>
    </row>
    <row r="1382" spans="1:48" s="1" customFormat="1" x14ac:dyDescent="0.25">
      <c r="A1382" s="1" t="str" cm="1">
        <f t="array" ref="A1382">_xlfn.IFS(AG1382&gt;=70,"70 and Older",AND(AG1382&gt;=60,AG1382&lt;70),"60-69",AND(AG1382&gt;=50,AG1382&lt;60),"50-59",AND(AG1382&gt;=40,AG1382&lt;50),"40-49",AND(AG1382&gt;=30,AG1382&lt;40),"30-39",AND(AG1382&gt;=20,AG1382&lt;30),"20-29")</f>
        <v>40-49</v>
      </c>
      <c r="B1382" s="1" t="str" cm="1">
        <f t="array" ref="B1382">_xlfn.IFS(AO1382=1,$AO$1,AP1382=1,$AP$1,AQ1382=1,$AQ$1,AR1382=1,$AR$1,AS1382=1,$AS$1)</f>
        <v>Graduation</v>
      </c>
      <c r="C1382" s="1" t="str" cm="1">
        <f t="array" ref="C1382">_xlfn.IFS(AJ1382=1,$AJ$1,AK1382=1,$AK$1,AL1382=1,$AL$1,AM1382=1,$AM$1,AN1382=1,$AN$1)</f>
        <v>Together</v>
      </c>
      <c r="D1382" s="1">
        <v>0</v>
      </c>
      <c r="E1382" s="1">
        <v>0</v>
      </c>
      <c r="F1382" s="1" t="str" cm="1">
        <f t="array" ref="F1382">_xlfn.IFS(AV1382&lt;43783,"1.Low Income",AND(AV1382&gt;=43783,AV1382&lt;=64856),"2.Mid Income",AV1382&gt;64856,"3.High Income")</f>
        <v>2.Mid Income</v>
      </c>
      <c r="G1382" s="1" t="str" cm="1">
        <f t="array" ref="G1382">_xlfn.IFS(AU1382&lt;=30,"&lt;1 month",AND(AU1382&gt;30,AU1382&lt;=60),"1-2months",AU1382&gt;60,"2months +")</f>
        <v>2months +</v>
      </c>
      <c r="H1382" s="1" t="str" cm="1">
        <f t="array" ref="H1382">_xlfn.IFS(AT1382&lt;5,"&lt;5times",AND(AT1382&gt;=5,AT1382&lt;=10),"05-10times",AND(AT1382&gt;=11,AT1382&lt;=15),"11-15times",AT1382&gt;=16,"16times or more")</f>
        <v>05-10times</v>
      </c>
      <c r="I1382" s="1" t="s">
        <v>99</v>
      </c>
      <c r="J1382" s="1" t="str">
        <f t="shared" si="43"/>
        <v>6-7 years</v>
      </c>
      <c r="K1382" s="2">
        <v>960</v>
      </c>
      <c r="L1382" s="2">
        <v>64</v>
      </c>
      <c r="M1382" s="2">
        <v>464</v>
      </c>
      <c r="N1382" s="2">
        <v>146</v>
      </c>
      <c r="O1382" s="2">
        <v>0</v>
      </c>
      <c r="P1382" s="2">
        <v>16</v>
      </c>
      <c r="Q1382" s="8">
        <v>1</v>
      </c>
      <c r="R1382" s="8">
        <v>0</v>
      </c>
      <c r="S1382" s="8">
        <v>0</v>
      </c>
      <c r="T1382" s="8">
        <v>0</v>
      </c>
      <c r="U1382" s="8">
        <v>0</v>
      </c>
      <c r="V1382" s="8">
        <v>0</v>
      </c>
      <c r="W1382" s="6">
        <v>1</v>
      </c>
      <c r="X1382" s="6">
        <v>6</v>
      </c>
      <c r="Y1382" s="6">
        <v>9</v>
      </c>
      <c r="Z1382" s="6">
        <v>9</v>
      </c>
      <c r="AB1382" s="1">
        <v>1493</v>
      </c>
      <c r="AC1382" s="1">
        <v>1493</v>
      </c>
      <c r="AD1382" s="1">
        <v>1</v>
      </c>
      <c r="AE1382" s="1">
        <v>3</v>
      </c>
      <c r="AF1382" s="1">
        <v>11</v>
      </c>
      <c r="AG1382" s="1">
        <v>42</v>
      </c>
      <c r="AH1382" s="1">
        <v>2391</v>
      </c>
      <c r="AI1382" s="11">
        <f t="shared" si="42"/>
        <v>6.5506849315068489</v>
      </c>
      <c r="AJ1382" s="1">
        <v>0</v>
      </c>
      <c r="AK1382" s="1">
        <v>0</v>
      </c>
      <c r="AL1382" s="1">
        <v>0</v>
      </c>
      <c r="AM1382" s="1">
        <v>1</v>
      </c>
      <c r="AN1382" s="1">
        <v>0</v>
      </c>
      <c r="AO1382" s="1">
        <v>0</v>
      </c>
      <c r="AP1382" s="1">
        <v>0</v>
      </c>
      <c r="AQ1382" s="1">
        <v>1</v>
      </c>
      <c r="AR1382" s="1">
        <v>0</v>
      </c>
      <c r="AS1382" s="1">
        <v>0</v>
      </c>
      <c r="AT1382" s="1">
        <v>6</v>
      </c>
      <c r="AU1382" s="1">
        <v>82</v>
      </c>
      <c r="AV1382" s="1">
        <v>49389</v>
      </c>
    </row>
    <row r="1383" spans="1:48" s="1" customFormat="1" x14ac:dyDescent="0.25">
      <c r="A1383" s="1" t="str" cm="1">
        <f t="array" ref="A1383">_xlfn.IFS(AG1383&gt;=70,"70 and Older",AND(AG1383&gt;=60,AG1383&lt;70),"60-69",AND(AG1383&gt;=50,AG1383&lt;60),"50-59",AND(AG1383&gt;=40,AG1383&lt;50),"40-49",AND(AG1383&gt;=30,AG1383&lt;40),"30-39",AND(AG1383&gt;=20,AG1383&lt;30),"20-29")</f>
        <v>60-69</v>
      </c>
      <c r="B1383" s="1" t="str" cm="1">
        <f t="array" ref="B1383">_xlfn.IFS(AO1383=1,$AO$1,AP1383=1,$AP$1,AQ1383=1,$AQ$1,AR1383=1,$AR$1,AS1383=1,$AS$1)</f>
        <v>Graduation</v>
      </c>
      <c r="C1383" s="1" t="str" cm="1">
        <f t="array" ref="C1383">_xlfn.IFS(AJ1383=1,$AJ$1,AK1383=1,$AK$1,AL1383=1,$AL$1,AM1383=1,$AM$1,AN1383=1,$AN$1)</f>
        <v>Divorced</v>
      </c>
      <c r="D1383" s="1">
        <v>0</v>
      </c>
      <c r="E1383" s="1">
        <v>0</v>
      </c>
      <c r="F1383" s="1" t="str" cm="1">
        <f t="array" ref="F1383">_xlfn.IFS(AV1383&lt;43783,"1.Low Income",AND(AV1383&gt;=43783,AV1383&lt;=64856),"2.Mid Income",AV1383&gt;64856,"3.High Income")</f>
        <v>2.Mid Income</v>
      </c>
      <c r="G1383" s="1" t="str" cm="1">
        <f t="array" ref="G1383">_xlfn.IFS(AU1383&lt;=30,"&lt;1 month",AND(AU1383&gt;30,AU1383&lt;=60),"1-2months",AU1383&gt;60,"2months +")</f>
        <v>&lt;1 month</v>
      </c>
      <c r="H1383" s="1" t="str" cm="1">
        <f t="array" ref="H1383">_xlfn.IFS(AT1383&lt;5,"&lt;5times",AND(AT1383&gt;=5,AT1383&lt;=10),"05-10times",AND(AT1383&gt;=11,AT1383&lt;=15),"11-15times",AT1383&gt;=16,"16times or more")</f>
        <v>05-10times</v>
      </c>
      <c r="I1383" s="1" t="s">
        <v>99</v>
      </c>
      <c r="J1383" s="1" t="str">
        <f t="shared" si="43"/>
        <v>6-7 years</v>
      </c>
      <c r="K1383" s="2">
        <v>830</v>
      </c>
      <c r="L1383" s="2">
        <v>59</v>
      </c>
      <c r="M1383" s="2">
        <v>968</v>
      </c>
      <c r="N1383" s="2">
        <v>51</v>
      </c>
      <c r="O1383" s="2">
        <v>79</v>
      </c>
      <c r="P1383" s="2">
        <v>19</v>
      </c>
      <c r="Q1383" s="8">
        <v>0</v>
      </c>
      <c r="R1383" s="8">
        <v>0</v>
      </c>
      <c r="S1383" s="8">
        <v>0</v>
      </c>
      <c r="T1383" s="8">
        <v>0</v>
      </c>
      <c r="U1383" s="8">
        <v>1</v>
      </c>
      <c r="V1383" s="8">
        <v>1</v>
      </c>
      <c r="W1383" s="6">
        <v>1</v>
      </c>
      <c r="X1383" s="6">
        <v>5</v>
      </c>
      <c r="Y1383" s="6">
        <v>3</v>
      </c>
      <c r="Z1383" s="6">
        <v>12</v>
      </c>
      <c r="AB1383" s="1">
        <v>767</v>
      </c>
      <c r="AC1383" s="1">
        <v>594</v>
      </c>
      <c r="AD1383" s="1">
        <v>0</v>
      </c>
      <c r="AE1383" s="1">
        <v>3</v>
      </c>
      <c r="AF1383" s="1">
        <v>11</v>
      </c>
      <c r="AG1383" s="1">
        <v>68</v>
      </c>
      <c r="AH1383" s="1">
        <v>2390</v>
      </c>
      <c r="AI1383" s="11">
        <f t="shared" si="42"/>
        <v>6.5479452054794525</v>
      </c>
      <c r="AJ1383" s="1">
        <v>1</v>
      </c>
      <c r="AK1383" s="1">
        <v>0</v>
      </c>
      <c r="AL1383" s="1">
        <v>0</v>
      </c>
      <c r="AM1383" s="1">
        <v>0</v>
      </c>
      <c r="AN1383" s="1">
        <v>0</v>
      </c>
      <c r="AO1383" s="1">
        <v>0</v>
      </c>
      <c r="AP1383" s="1">
        <v>0</v>
      </c>
      <c r="AQ1383" s="1">
        <v>1</v>
      </c>
      <c r="AR1383" s="1">
        <v>0</v>
      </c>
      <c r="AS1383" s="1">
        <v>0</v>
      </c>
      <c r="AT1383" s="1">
        <v>6</v>
      </c>
      <c r="AU1383" s="1">
        <v>14</v>
      </c>
      <c r="AV1383" s="1">
        <v>52973</v>
      </c>
    </row>
    <row r="1384" spans="1:48" s="1" customFormat="1" x14ac:dyDescent="0.25">
      <c r="A1384" s="1" t="str" cm="1">
        <f t="array" ref="A1384">_xlfn.IFS(AG1384&gt;=70,"70 and Older",AND(AG1384&gt;=60,AG1384&lt;70),"60-69",AND(AG1384&gt;=50,AG1384&lt;60),"50-59",AND(AG1384&gt;=40,AG1384&lt;50),"40-49",AND(AG1384&gt;=30,AG1384&lt;40),"30-39",AND(AG1384&gt;=20,AG1384&lt;30),"20-29")</f>
        <v>50-59</v>
      </c>
      <c r="B1384" s="1" t="str" cm="1">
        <f t="array" ref="B1384">_xlfn.IFS(AO1384=1,$AO$1,AP1384=1,$AP$1,AQ1384=1,$AQ$1,AR1384=1,$AR$1,AS1384=1,$AS$1)</f>
        <v>Master</v>
      </c>
      <c r="C1384" s="1" t="str" cm="1">
        <f t="array" ref="C1384">_xlfn.IFS(AJ1384=1,$AJ$1,AK1384=1,$AK$1,AL1384=1,$AL$1,AM1384=1,$AM$1,AN1384=1,$AN$1)</f>
        <v>Single</v>
      </c>
      <c r="D1384" s="1">
        <v>0</v>
      </c>
      <c r="E1384" s="1">
        <v>1</v>
      </c>
      <c r="F1384" s="1" t="str" cm="1">
        <f t="array" ref="F1384">_xlfn.IFS(AV1384&lt;43783,"1.Low Income",AND(AV1384&gt;=43783,AV1384&lt;=64856),"2.Mid Income",AV1384&gt;64856,"3.High Income")</f>
        <v>1.Low Income</v>
      </c>
      <c r="G1384" s="1" t="str" cm="1">
        <f t="array" ref="G1384">_xlfn.IFS(AU1384&lt;=30,"&lt;1 month",AND(AU1384&gt;30,AU1384&lt;=60),"1-2months",AU1384&gt;60,"2months +")</f>
        <v>&lt;1 month</v>
      </c>
      <c r="H1384" s="1" t="str" cm="1">
        <f t="array" ref="H1384">_xlfn.IFS(AT1384&lt;5,"&lt;5times",AND(AT1384&gt;=5,AT1384&lt;=10),"05-10times",AND(AT1384&gt;=11,AT1384&lt;=15),"11-15times",AT1384&gt;=16,"16times or more")</f>
        <v>05-10times</v>
      </c>
      <c r="I1384" s="1" t="s">
        <v>99</v>
      </c>
      <c r="J1384" s="1" t="str">
        <f t="shared" si="43"/>
        <v>6-7 years</v>
      </c>
      <c r="K1384" s="2">
        <v>806</v>
      </c>
      <c r="L1384" s="2">
        <v>80</v>
      </c>
      <c r="M1384" s="2">
        <v>161</v>
      </c>
      <c r="N1384" s="2">
        <v>120</v>
      </c>
      <c r="O1384" s="2">
        <v>11</v>
      </c>
      <c r="P1384" s="2">
        <v>33</v>
      </c>
      <c r="Q1384" s="8">
        <v>0</v>
      </c>
      <c r="R1384" s="8">
        <v>0</v>
      </c>
      <c r="S1384" s="8">
        <v>0</v>
      </c>
      <c r="T1384" s="8">
        <v>0</v>
      </c>
      <c r="U1384" s="8">
        <v>0</v>
      </c>
      <c r="V1384" s="8">
        <v>0</v>
      </c>
      <c r="W1384" s="6">
        <v>5</v>
      </c>
      <c r="X1384" s="6">
        <v>10</v>
      </c>
      <c r="Y1384" s="6">
        <v>7</v>
      </c>
      <c r="Z1384" s="6">
        <v>10</v>
      </c>
      <c r="AB1384" s="1">
        <v>1313</v>
      </c>
      <c r="AC1384" s="1">
        <v>1148</v>
      </c>
      <c r="AD1384" s="1">
        <v>0</v>
      </c>
      <c r="AE1384" s="1">
        <v>3</v>
      </c>
      <c r="AF1384" s="1">
        <v>11</v>
      </c>
      <c r="AG1384" s="1">
        <v>55</v>
      </c>
      <c r="AH1384" s="1">
        <v>2390</v>
      </c>
      <c r="AI1384" s="11">
        <f t="shared" si="42"/>
        <v>6.5479452054794525</v>
      </c>
      <c r="AJ1384" s="1">
        <v>0</v>
      </c>
      <c r="AK1384" s="1">
        <v>0</v>
      </c>
      <c r="AL1384" s="1">
        <v>1</v>
      </c>
      <c r="AM1384" s="1">
        <v>0</v>
      </c>
      <c r="AN1384" s="1">
        <v>0</v>
      </c>
      <c r="AO1384" s="1">
        <v>0</v>
      </c>
      <c r="AP1384" s="1">
        <v>0</v>
      </c>
      <c r="AQ1384" s="1">
        <v>0</v>
      </c>
      <c r="AR1384" s="1">
        <v>1</v>
      </c>
      <c r="AS1384" s="1">
        <v>0</v>
      </c>
      <c r="AT1384" s="1">
        <v>7</v>
      </c>
      <c r="AU1384" s="1">
        <v>11</v>
      </c>
      <c r="AV1384" s="1">
        <v>39771</v>
      </c>
    </row>
    <row r="1385" spans="1:48" s="1" customFormat="1" x14ac:dyDescent="0.25">
      <c r="A1385" s="1" t="str" cm="1">
        <f t="array" ref="A1385">_xlfn.IFS(AG1385&gt;=70,"70 and Older",AND(AG1385&gt;=60,AG1385&lt;70),"60-69",AND(AG1385&gt;=50,AG1385&lt;60),"50-59",AND(AG1385&gt;=40,AG1385&lt;50),"40-49",AND(AG1385&gt;=30,AG1385&lt;40),"30-39",AND(AG1385&gt;=20,AG1385&lt;30),"20-29")</f>
        <v>40-49</v>
      </c>
      <c r="B1385" s="1" t="str" cm="1">
        <f t="array" ref="B1385">_xlfn.IFS(AO1385=1,$AO$1,AP1385=1,$AP$1,AQ1385=1,$AQ$1,AR1385=1,$AR$1,AS1385=1,$AS$1)</f>
        <v>Master</v>
      </c>
      <c r="C1385" s="1" t="str" cm="1">
        <f t="array" ref="C1385">_xlfn.IFS(AJ1385=1,$AJ$1,AK1385=1,$AK$1,AL1385=1,$AL$1,AM1385=1,$AM$1,AN1385=1,$AN$1)</f>
        <v>Together</v>
      </c>
      <c r="D1385" s="1">
        <v>1</v>
      </c>
      <c r="E1385" s="1">
        <v>2</v>
      </c>
      <c r="F1385" s="1" t="str" cm="1">
        <f t="array" ref="F1385">_xlfn.IFS(AV1385&lt;43783,"1.Low Income",AND(AV1385&gt;=43783,AV1385&lt;=64856),"2.Mid Income",AV1385&gt;64856,"3.High Income")</f>
        <v>1.Low Income</v>
      </c>
      <c r="G1385" s="1" t="str" cm="1">
        <f t="array" ref="G1385">_xlfn.IFS(AU1385&lt;=30,"&lt;1 month",AND(AU1385&gt;30,AU1385&lt;=60),"1-2months",AU1385&gt;60,"2months +")</f>
        <v>&lt;1 month</v>
      </c>
      <c r="H1385" s="1" t="str" cm="1">
        <f t="array" ref="H1385">_xlfn.IFS(AT1385&lt;5,"&lt;5times",AND(AT1385&gt;=5,AT1385&lt;=10),"05-10times",AND(AT1385&gt;=11,AT1385&lt;=15),"11-15times",AT1385&gt;=16,"16times or more")</f>
        <v>05-10times</v>
      </c>
      <c r="I1385" s="1" t="s">
        <v>99</v>
      </c>
      <c r="J1385" s="1" t="str">
        <f t="shared" si="43"/>
        <v>6-7 years</v>
      </c>
      <c r="K1385" s="2">
        <v>100</v>
      </c>
      <c r="L1385" s="2">
        <v>1</v>
      </c>
      <c r="M1385" s="2">
        <v>39</v>
      </c>
      <c r="N1385" s="2">
        <v>6</v>
      </c>
      <c r="O1385" s="2">
        <v>1</v>
      </c>
      <c r="P1385" s="2">
        <v>76</v>
      </c>
      <c r="Q1385" s="8">
        <v>0</v>
      </c>
      <c r="R1385" s="8">
        <v>0</v>
      </c>
      <c r="S1385" s="8">
        <v>1</v>
      </c>
      <c r="T1385" s="8">
        <v>0</v>
      </c>
      <c r="U1385" s="8">
        <v>0</v>
      </c>
      <c r="V1385" s="8">
        <v>0</v>
      </c>
      <c r="W1385" s="6">
        <v>4</v>
      </c>
      <c r="X1385" s="6">
        <v>3</v>
      </c>
      <c r="Y1385" s="6">
        <v>2</v>
      </c>
      <c r="Z1385" s="6">
        <v>3</v>
      </c>
      <c r="AB1385" s="1">
        <v>350</v>
      </c>
      <c r="AC1385" s="1">
        <v>320</v>
      </c>
      <c r="AD1385" s="1">
        <v>0</v>
      </c>
      <c r="AE1385" s="1">
        <v>3</v>
      </c>
      <c r="AF1385" s="1">
        <v>11</v>
      </c>
      <c r="AG1385" s="1">
        <v>48</v>
      </c>
      <c r="AH1385" s="1">
        <v>2390</v>
      </c>
      <c r="AI1385" s="11">
        <f t="shared" si="42"/>
        <v>6.5479452054794525</v>
      </c>
      <c r="AJ1385" s="1">
        <v>0</v>
      </c>
      <c r="AK1385" s="1">
        <v>0</v>
      </c>
      <c r="AL1385" s="1">
        <v>0</v>
      </c>
      <c r="AM1385" s="1">
        <v>1</v>
      </c>
      <c r="AN1385" s="1">
        <v>0</v>
      </c>
      <c r="AO1385" s="1">
        <v>0</v>
      </c>
      <c r="AP1385" s="1">
        <v>0</v>
      </c>
      <c r="AQ1385" s="1">
        <v>0</v>
      </c>
      <c r="AR1385" s="1">
        <v>1</v>
      </c>
      <c r="AS1385" s="1">
        <v>0</v>
      </c>
      <c r="AT1385" s="1">
        <v>7</v>
      </c>
      <c r="AU1385" s="1">
        <v>16</v>
      </c>
      <c r="AV1385" s="1">
        <v>38054</v>
      </c>
    </row>
    <row r="1386" spans="1:48" s="1" customFormat="1" x14ac:dyDescent="0.25">
      <c r="A1386" s="1" t="str" cm="1">
        <f t="array" ref="A1386">_xlfn.IFS(AG1386&gt;=70,"70 and Older",AND(AG1386&gt;=60,AG1386&lt;70),"60-69",AND(AG1386&gt;=50,AG1386&lt;60),"50-59",AND(AG1386&gt;=40,AG1386&lt;50),"40-49",AND(AG1386&gt;=30,AG1386&lt;40),"30-39",AND(AG1386&gt;=20,AG1386&lt;30),"20-29")</f>
        <v>60-69</v>
      </c>
      <c r="B1386" s="1" t="str" cm="1">
        <f t="array" ref="B1386">_xlfn.IFS(AO1386=1,$AO$1,AP1386=1,$AP$1,AQ1386=1,$AQ$1,AR1386=1,$AR$1,AS1386=1,$AS$1)</f>
        <v>PhD</v>
      </c>
      <c r="C1386" s="1" t="str" cm="1">
        <f t="array" ref="C1386">_xlfn.IFS(AJ1386=1,$AJ$1,AK1386=1,$AK$1,AL1386=1,$AL$1,AM1386=1,$AM$1,AN1386=1,$AN$1)</f>
        <v>Married</v>
      </c>
      <c r="D1386" s="1">
        <v>0</v>
      </c>
      <c r="E1386" s="1">
        <v>1</v>
      </c>
      <c r="F1386" s="1" t="str" cm="1">
        <f t="array" ref="F1386">_xlfn.IFS(AV1386&lt;43783,"1.Low Income",AND(AV1386&gt;=43783,AV1386&lt;=64856),"2.Mid Income",AV1386&gt;64856,"3.High Income")</f>
        <v>1.Low Income</v>
      </c>
      <c r="G1386" s="1" t="str" cm="1">
        <f t="array" ref="G1386">_xlfn.IFS(AU1386&lt;=30,"&lt;1 month",AND(AU1386&gt;30,AU1386&lt;=60),"1-2months",AU1386&gt;60,"2months +")</f>
        <v>2months +</v>
      </c>
      <c r="H1386" s="1" t="str" cm="1">
        <f t="array" ref="H1386">_xlfn.IFS(AT1386&lt;5,"&lt;5times",AND(AT1386&gt;=5,AT1386&lt;=10),"05-10times",AND(AT1386&gt;=11,AT1386&lt;=15),"11-15times",AT1386&gt;=16,"16times or more")</f>
        <v>05-10times</v>
      </c>
      <c r="I1386" s="1" t="s">
        <v>99</v>
      </c>
      <c r="J1386" s="1" t="str">
        <f t="shared" si="43"/>
        <v>6-7 years</v>
      </c>
      <c r="K1386" s="2">
        <v>664</v>
      </c>
      <c r="L1386" s="2">
        <v>58</v>
      </c>
      <c r="M1386" s="2">
        <v>83</v>
      </c>
      <c r="N1386" s="2">
        <v>32</v>
      </c>
      <c r="O1386" s="2">
        <v>0</v>
      </c>
      <c r="P1386" s="2">
        <v>66</v>
      </c>
      <c r="Q1386" s="8">
        <v>0</v>
      </c>
      <c r="R1386" s="8">
        <v>0</v>
      </c>
      <c r="S1386" s="8">
        <v>0</v>
      </c>
      <c r="T1386" s="8">
        <v>0</v>
      </c>
      <c r="U1386" s="8">
        <v>0</v>
      </c>
      <c r="V1386" s="8">
        <v>0</v>
      </c>
      <c r="W1386" s="6">
        <v>4</v>
      </c>
      <c r="X1386" s="6">
        <v>7</v>
      </c>
      <c r="Y1386" s="6">
        <v>5</v>
      </c>
      <c r="Z1386" s="6">
        <v>10</v>
      </c>
      <c r="AB1386" s="1">
        <v>392</v>
      </c>
      <c r="AC1386" s="1">
        <v>373</v>
      </c>
      <c r="AD1386" s="1">
        <v>0</v>
      </c>
      <c r="AE1386" s="1">
        <v>3</v>
      </c>
      <c r="AF1386" s="1">
        <v>11</v>
      </c>
      <c r="AG1386" s="1">
        <v>66</v>
      </c>
      <c r="AH1386" s="1">
        <v>2388</v>
      </c>
      <c r="AI1386" s="11">
        <f t="shared" si="42"/>
        <v>6.5424657534246577</v>
      </c>
      <c r="AJ1386" s="1">
        <v>0</v>
      </c>
      <c r="AK1386" s="1">
        <v>1</v>
      </c>
      <c r="AL1386" s="1">
        <v>0</v>
      </c>
      <c r="AM1386" s="1">
        <v>0</v>
      </c>
      <c r="AN1386" s="1">
        <v>0</v>
      </c>
      <c r="AO1386" s="1">
        <v>0</v>
      </c>
      <c r="AP1386" s="1">
        <v>0</v>
      </c>
      <c r="AQ1386" s="1">
        <v>0</v>
      </c>
      <c r="AR1386" s="1">
        <v>0</v>
      </c>
      <c r="AS1386" s="1">
        <v>1</v>
      </c>
      <c r="AT1386" s="1">
        <v>7</v>
      </c>
      <c r="AU1386" s="1">
        <v>90</v>
      </c>
      <c r="AV1386" s="1">
        <v>42403</v>
      </c>
    </row>
    <row r="1387" spans="1:48" s="1" customFormat="1" x14ac:dyDescent="0.25">
      <c r="A1387" s="1" t="str" cm="1">
        <f t="array" ref="A1387">_xlfn.IFS(AG1387&gt;=70,"70 and Older",AND(AG1387&gt;=60,AG1387&lt;70),"60-69",AND(AG1387&gt;=50,AG1387&lt;60),"50-59",AND(AG1387&gt;=40,AG1387&lt;50),"40-49",AND(AG1387&gt;=30,AG1387&lt;40),"30-39",AND(AG1387&gt;=20,AG1387&lt;30),"20-29")</f>
        <v>60-69</v>
      </c>
      <c r="B1387" s="1" t="str" cm="1">
        <f t="array" ref="B1387">_xlfn.IFS(AO1387=1,$AO$1,AP1387=1,$AP$1,AQ1387=1,$AQ$1,AR1387=1,$AR$1,AS1387=1,$AS$1)</f>
        <v>Graduation</v>
      </c>
      <c r="C1387" s="1" t="str" cm="1">
        <f t="array" ref="C1387">_xlfn.IFS(AJ1387=1,$AJ$1,AK1387=1,$AK$1,AL1387=1,$AL$1,AM1387=1,$AM$1,AN1387=1,$AN$1)</f>
        <v>Single</v>
      </c>
      <c r="D1387" s="1">
        <v>0</v>
      </c>
      <c r="E1387" s="1">
        <v>0</v>
      </c>
      <c r="F1387" s="1" t="str" cm="1">
        <f t="array" ref="F1387">_xlfn.IFS(AV1387&lt;43783,"1.Low Income",AND(AV1387&gt;=43783,AV1387&lt;=64856),"2.Mid Income",AV1387&gt;64856,"3.High Income")</f>
        <v>2.Mid Income</v>
      </c>
      <c r="G1387" s="1" t="str" cm="1">
        <f t="array" ref="G1387">_xlfn.IFS(AU1387&lt;=30,"&lt;1 month",AND(AU1387&gt;30,AU1387&lt;=60),"1-2months",AU1387&gt;60,"2months +")</f>
        <v>2months +</v>
      </c>
      <c r="H1387" s="1" t="str" cm="1">
        <f t="array" ref="H1387">_xlfn.IFS(AT1387&lt;5,"&lt;5times",AND(AT1387&gt;=5,AT1387&lt;=10),"05-10times",AND(AT1387&gt;=11,AT1387&lt;=15),"11-15times",AT1387&gt;=16,"16times or more")</f>
        <v>05-10times</v>
      </c>
      <c r="I1387" s="1" t="s">
        <v>99</v>
      </c>
      <c r="J1387" s="1" t="str">
        <f t="shared" si="43"/>
        <v>6-7 years</v>
      </c>
      <c r="K1387" s="2">
        <v>315</v>
      </c>
      <c r="L1387" s="2">
        <v>26</v>
      </c>
      <c r="M1387" s="2">
        <v>473</v>
      </c>
      <c r="N1387" s="2">
        <v>220</v>
      </c>
      <c r="O1387" s="2">
        <v>12</v>
      </c>
      <c r="P1387" s="2">
        <v>182</v>
      </c>
      <c r="Q1387" s="8">
        <v>0</v>
      </c>
      <c r="R1387" s="8">
        <v>0</v>
      </c>
      <c r="S1387" s="8">
        <v>0</v>
      </c>
      <c r="T1387" s="8">
        <v>0</v>
      </c>
      <c r="U1387" s="8">
        <v>0</v>
      </c>
      <c r="V1387" s="8">
        <v>0</v>
      </c>
      <c r="W1387" s="6">
        <v>1</v>
      </c>
      <c r="X1387" s="6">
        <v>2</v>
      </c>
      <c r="Y1387" s="6">
        <v>10</v>
      </c>
      <c r="Z1387" s="6">
        <v>6</v>
      </c>
      <c r="AB1387" s="1">
        <v>1464</v>
      </c>
      <c r="AC1387" s="1">
        <v>1421</v>
      </c>
      <c r="AD1387" s="1">
        <v>0</v>
      </c>
      <c r="AE1387" s="1">
        <v>3</v>
      </c>
      <c r="AF1387" s="1">
        <v>11</v>
      </c>
      <c r="AG1387" s="1">
        <v>67</v>
      </c>
      <c r="AH1387" s="1">
        <v>2387</v>
      </c>
      <c r="AI1387" s="11">
        <f t="shared" si="42"/>
        <v>6.5397260273972604</v>
      </c>
      <c r="AJ1387" s="1">
        <v>0</v>
      </c>
      <c r="AK1387" s="1">
        <v>0</v>
      </c>
      <c r="AL1387" s="1">
        <v>1</v>
      </c>
      <c r="AM1387" s="1">
        <v>0</v>
      </c>
      <c r="AN1387" s="1">
        <v>0</v>
      </c>
      <c r="AO1387" s="1">
        <v>0</v>
      </c>
      <c r="AP1387" s="1">
        <v>0</v>
      </c>
      <c r="AQ1387" s="1">
        <v>1</v>
      </c>
      <c r="AR1387" s="1">
        <v>0</v>
      </c>
      <c r="AS1387" s="1">
        <v>0</v>
      </c>
      <c r="AT1387" s="1">
        <v>6</v>
      </c>
      <c r="AU1387" s="1">
        <v>64</v>
      </c>
      <c r="AV1387" s="1">
        <v>54197</v>
      </c>
    </row>
    <row r="1388" spans="1:48" s="1" customFormat="1" x14ac:dyDescent="0.25">
      <c r="A1388" s="1" t="str" cm="1">
        <f t="array" ref="A1388">_xlfn.IFS(AG1388&gt;=70,"70 and Older",AND(AG1388&gt;=60,AG1388&lt;70),"60-69",AND(AG1388&gt;=50,AG1388&lt;60),"50-59",AND(AG1388&gt;=40,AG1388&lt;50),"40-49",AND(AG1388&gt;=30,AG1388&lt;40),"30-39",AND(AG1388&gt;=20,AG1388&lt;30),"20-29")</f>
        <v>60-69</v>
      </c>
      <c r="B1388" s="1" t="str" cm="1">
        <f t="array" ref="B1388">_xlfn.IFS(AO1388=1,$AO$1,AP1388=1,$AP$1,AQ1388=1,$AQ$1,AR1388=1,$AR$1,AS1388=1,$AS$1)</f>
        <v>Master</v>
      </c>
      <c r="C1388" s="1" t="str" cm="1">
        <f t="array" ref="C1388">_xlfn.IFS(AJ1388=1,$AJ$1,AK1388=1,$AK$1,AL1388=1,$AL$1,AM1388=1,$AM$1,AN1388=1,$AN$1)</f>
        <v>Married</v>
      </c>
      <c r="D1388" s="1">
        <v>1</v>
      </c>
      <c r="E1388" s="1">
        <v>1</v>
      </c>
      <c r="F1388" s="1" t="str" cm="1">
        <f t="array" ref="F1388">_xlfn.IFS(AV1388&lt;43783,"1.Low Income",AND(AV1388&gt;=43783,AV1388&lt;=64856),"2.Mid Income",AV1388&gt;64856,"3.High Income")</f>
        <v>1.Low Income</v>
      </c>
      <c r="G1388" s="1" t="str" cm="1">
        <f t="array" ref="G1388">_xlfn.IFS(AU1388&lt;=30,"&lt;1 month",AND(AU1388&gt;30,AU1388&lt;=60),"1-2months",AU1388&gt;60,"2months +")</f>
        <v>&lt;1 month</v>
      </c>
      <c r="H1388" s="1" t="str" cm="1">
        <f t="array" ref="H1388">_xlfn.IFS(AT1388&lt;5,"&lt;5times",AND(AT1388&gt;=5,AT1388&lt;=10),"05-10times",AND(AT1388&gt;=11,AT1388&lt;=15),"11-15times",AT1388&gt;=16,"16times or more")</f>
        <v>05-10times</v>
      </c>
      <c r="I1388" s="1" t="s">
        <v>99</v>
      </c>
      <c r="J1388" s="1" t="str">
        <f t="shared" si="43"/>
        <v>6-7 years</v>
      </c>
      <c r="K1388" s="2">
        <v>87</v>
      </c>
      <c r="L1388" s="2">
        <v>5</v>
      </c>
      <c r="M1388" s="2">
        <v>71</v>
      </c>
      <c r="N1388" s="2">
        <v>7</v>
      </c>
      <c r="O1388" s="2">
        <v>12</v>
      </c>
      <c r="P1388" s="2">
        <v>29</v>
      </c>
      <c r="Q1388" s="8">
        <v>0</v>
      </c>
      <c r="R1388" s="8">
        <v>0</v>
      </c>
      <c r="S1388" s="8">
        <v>0</v>
      </c>
      <c r="T1388" s="8">
        <v>0</v>
      </c>
      <c r="U1388" s="8">
        <v>0</v>
      </c>
      <c r="V1388" s="8">
        <v>0</v>
      </c>
      <c r="W1388" s="6">
        <v>5</v>
      </c>
      <c r="X1388" s="6">
        <v>4</v>
      </c>
      <c r="Y1388" s="6">
        <v>1</v>
      </c>
      <c r="Z1388" s="6">
        <v>4</v>
      </c>
      <c r="AB1388" s="1">
        <v>221</v>
      </c>
      <c r="AC1388" s="1">
        <v>217</v>
      </c>
      <c r="AD1388" s="1">
        <v>0</v>
      </c>
      <c r="AE1388" s="1">
        <v>3</v>
      </c>
      <c r="AF1388" s="1">
        <v>11</v>
      </c>
      <c r="AG1388" s="1">
        <v>60</v>
      </c>
      <c r="AH1388" s="1">
        <v>2387</v>
      </c>
      <c r="AI1388" s="11">
        <f t="shared" si="42"/>
        <v>6.5397260273972604</v>
      </c>
      <c r="AJ1388" s="1">
        <v>0</v>
      </c>
      <c r="AK1388" s="1">
        <v>1</v>
      </c>
      <c r="AL1388" s="1">
        <v>0</v>
      </c>
      <c r="AM1388" s="1">
        <v>0</v>
      </c>
      <c r="AN1388" s="1">
        <v>0</v>
      </c>
      <c r="AO1388" s="1">
        <v>0</v>
      </c>
      <c r="AP1388" s="1">
        <v>0</v>
      </c>
      <c r="AQ1388" s="1">
        <v>0</v>
      </c>
      <c r="AR1388" s="1">
        <v>1</v>
      </c>
      <c r="AS1388" s="1">
        <v>0</v>
      </c>
      <c r="AT1388" s="1">
        <v>8</v>
      </c>
      <c r="AU1388" s="1">
        <v>9</v>
      </c>
      <c r="AV1388" s="1">
        <v>34176</v>
      </c>
    </row>
    <row r="1389" spans="1:48" s="1" customFormat="1" x14ac:dyDescent="0.25">
      <c r="A1389" s="1" t="str" cm="1">
        <f t="array" ref="A1389">_xlfn.IFS(AG1389&gt;=70,"70 and Older",AND(AG1389&gt;=60,AG1389&lt;70),"60-69",AND(AG1389&gt;=50,AG1389&lt;60),"50-59",AND(AG1389&gt;=40,AG1389&lt;50),"40-49",AND(AG1389&gt;=30,AG1389&lt;40),"30-39",AND(AG1389&gt;=20,AG1389&lt;30),"20-29")</f>
        <v>50-59</v>
      </c>
      <c r="B1389" s="1" t="str" cm="1">
        <f t="array" ref="B1389">_xlfn.IFS(AO1389=1,$AO$1,AP1389=1,$AP$1,AQ1389=1,$AQ$1,AR1389=1,$AR$1,AS1389=1,$AS$1)</f>
        <v>Graduation</v>
      </c>
      <c r="C1389" s="1" t="str" cm="1">
        <f t="array" ref="C1389">_xlfn.IFS(AJ1389=1,$AJ$1,AK1389=1,$AK$1,AL1389=1,$AL$1,AM1389=1,$AM$1,AN1389=1,$AN$1)</f>
        <v>Together</v>
      </c>
      <c r="D1389" s="1">
        <v>1</v>
      </c>
      <c r="E1389" s="1">
        <v>0</v>
      </c>
      <c r="F1389" s="1" t="str" cm="1">
        <f t="array" ref="F1389">_xlfn.IFS(AV1389&lt;43783,"1.Low Income",AND(AV1389&gt;=43783,AV1389&lt;=64856),"2.Mid Income",AV1389&gt;64856,"3.High Income")</f>
        <v>1.Low Income</v>
      </c>
      <c r="G1389" s="1" t="str" cm="1">
        <f t="array" ref="G1389">_xlfn.IFS(AU1389&lt;=30,"&lt;1 month",AND(AU1389&gt;30,AU1389&lt;=60),"1-2months",AU1389&gt;60,"2months +")</f>
        <v>2months +</v>
      </c>
      <c r="H1389" s="1" t="str" cm="1">
        <f t="array" ref="H1389">_xlfn.IFS(AT1389&lt;5,"&lt;5times",AND(AT1389&gt;=5,AT1389&lt;=10),"05-10times",AND(AT1389&gt;=11,AT1389&lt;=15),"11-15times",AT1389&gt;=16,"16times or more")</f>
        <v>05-10times</v>
      </c>
      <c r="I1389" s="1" t="s">
        <v>99</v>
      </c>
      <c r="J1389" s="1" t="str">
        <f t="shared" si="43"/>
        <v>6-7 years</v>
      </c>
      <c r="K1389" s="2">
        <v>37</v>
      </c>
      <c r="L1389" s="2">
        <v>0</v>
      </c>
      <c r="M1389" s="2">
        <v>17</v>
      </c>
      <c r="N1389" s="2">
        <v>0</v>
      </c>
      <c r="O1389" s="2">
        <v>0</v>
      </c>
      <c r="P1389" s="2">
        <v>3</v>
      </c>
      <c r="Q1389" s="8">
        <v>0</v>
      </c>
      <c r="R1389" s="8">
        <v>0</v>
      </c>
      <c r="S1389" s="8">
        <v>0</v>
      </c>
      <c r="T1389" s="8">
        <v>0</v>
      </c>
      <c r="U1389" s="8">
        <v>0</v>
      </c>
      <c r="V1389" s="8">
        <v>0</v>
      </c>
      <c r="W1389" s="6">
        <v>1</v>
      </c>
      <c r="X1389" s="6">
        <v>2</v>
      </c>
      <c r="Y1389" s="6">
        <v>0</v>
      </c>
      <c r="Z1389" s="6">
        <v>3</v>
      </c>
      <c r="AB1389" s="1">
        <v>60</v>
      </c>
      <c r="AC1389" s="1">
        <v>32</v>
      </c>
      <c r="AD1389" s="1">
        <v>0</v>
      </c>
      <c r="AE1389" s="1">
        <v>3</v>
      </c>
      <c r="AF1389" s="1">
        <v>11</v>
      </c>
      <c r="AG1389" s="1">
        <v>54</v>
      </c>
      <c r="AH1389" s="1">
        <v>2387</v>
      </c>
      <c r="AI1389" s="11">
        <f t="shared" si="42"/>
        <v>6.5397260273972604</v>
      </c>
      <c r="AJ1389" s="1">
        <v>0</v>
      </c>
      <c r="AK1389" s="1">
        <v>0</v>
      </c>
      <c r="AL1389" s="1">
        <v>0</v>
      </c>
      <c r="AM1389" s="1">
        <v>1</v>
      </c>
      <c r="AN1389" s="1">
        <v>0</v>
      </c>
      <c r="AO1389" s="1">
        <v>0</v>
      </c>
      <c r="AP1389" s="1">
        <v>0</v>
      </c>
      <c r="AQ1389" s="1">
        <v>1</v>
      </c>
      <c r="AR1389" s="1">
        <v>0</v>
      </c>
      <c r="AS1389" s="1">
        <v>0</v>
      </c>
      <c r="AT1389" s="1">
        <v>8</v>
      </c>
      <c r="AU1389" s="1">
        <v>86</v>
      </c>
      <c r="AV1389" s="1">
        <v>33622</v>
      </c>
    </row>
    <row r="1390" spans="1:48" s="1" customFormat="1" x14ac:dyDescent="0.25">
      <c r="A1390" s="1" t="str" cm="1">
        <f t="array" ref="A1390">_xlfn.IFS(AG1390&gt;=70,"70 and Older",AND(AG1390&gt;=60,AG1390&lt;70),"60-69",AND(AG1390&gt;=50,AG1390&lt;60),"50-59",AND(AG1390&gt;=40,AG1390&lt;50),"40-49",AND(AG1390&gt;=30,AG1390&lt;40),"30-39",AND(AG1390&gt;=20,AG1390&lt;30),"20-29")</f>
        <v>40-49</v>
      </c>
      <c r="B1390" s="1" t="str" cm="1">
        <f t="array" ref="B1390">_xlfn.IFS(AO1390=1,$AO$1,AP1390=1,$AP$1,AQ1390=1,$AQ$1,AR1390=1,$AR$1,AS1390=1,$AS$1)</f>
        <v>Master</v>
      </c>
      <c r="C1390" s="1" t="str" cm="1">
        <f t="array" ref="C1390">_xlfn.IFS(AJ1390=1,$AJ$1,AK1390=1,$AK$1,AL1390=1,$AL$1,AM1390=1,$AM$1,AN1390=1,$AN$1)</f>
        <v>Together</v>
      </c>
      <c r="D1390" s="1">
        <v>0</v>
      </c>
      <c r="E1390" s="1">
        <v>0</v>
      </c>
      <c r="F1390" s="1" t="str" cm="1">
        <f t="array" ref="F1390">_xlfn.IFS(AV1390&lt;43783,"1.Low Income",AND(AV1390&gt;=43783,AV1390&lt;=64856),"2.Mid Income",AV1390&gt;64856,"3.High Income")</f>
        <v>2.Mid Income</v>
      </c>
      <c r="G1390" s="1" t="str" cm="1">
        <f t="array" ref="G1390">_xlfn.IFS(AU1390&lt;=30,"&lt;1 month",AND(AU1390&gt;30,AU1390&lt;=60),"1-2months",AU1390&gt;60,"2months +")</f>
        <v>2months +</v>
      </c>
      <c r="H1390" s="1" t="str" cm="1">
        <f t="array" ref="H1390">_xlfn.IFS(AT1390&lt;5,"&lt;5times",AND(AT1390&gt;=5,AT1390&lt;=10),"05-10times",AND(AT1390&gt;=11,AT1390&lt;=15),"11-15times",AT1390&gt;=16,"16times or more")</f>
        <v>05-10times</v>
      </c>
      <c r="I1390" s="1" t="s">
        <v>99</v>
      </c>
      <c r="J1390" s="1" t="str">
        <f t="shared" si="43"/>
        <v>6-7 years</v>
      </c>
      <c r="K1390" s="2">
        <v>194</v>
      </c>
      <c r="L1390" s="2">
        <v>61</v>
      </c>
      <c r="M1390" s="2">
        <v>480</v>
      </c>
      <c r="N1390" s="2">
        <v>225</v>
      </c>
      <c r="O1390" s="2">
        <v>112</v>
      </c>
      <c r="P1390" s="2">
        <v>30</v>
      </c>
      <c r="Q1390" s="8">
        <v>0</v>
      </c>
      <c r="R1390" s="8">
        <v>0</v>
      </c>
      <c r="S1390" s="8">
        <v>0</v>
      </c>
      <c r="T1390" s="8">
        <v>0</v>
      </c>
      <c r="U1390" s="8">
        <v>0</v>
      </c>
      <c r="V1390" s="8">
        <v>0</v>
      </c>
      <c r="W1390" s="6">
        <v>1</v>
      </c>
      <c r="X1390" s="6">
        <v>3</v>
      </c>
      <c r="Y1390" s="6">
        <v>4</v>
      </c>
      <c r="Z1390" s="6">
        <v>8</v>
      </c>
      <c r="AB1390" s="1">
        <v>1003</v>
      </c>
      <c r="AC1390" s="1">
        <v>953</v>
      </c>
      <c r="AD1390" s="1">
        <v>0</v>
      </c>
      <c r="AE1390" s="1">
        <v>3</v>
      </c>
      <c r="AF1390" s="1">
        <v>11</v>
      </c>
      <c r="AG1390" s="1">
        <v>44</v>
      </c>
      <c r="AH1390" s="1">
        <v>2386</v>
      </c>
      <c r="AI1390" s="11">
        <f t="shared" si="42"/>
        <v>6.536986301369863</v>
      </c>
      <c r="AJ1390" s="1">
        <v>0</v>
      </c>
      <c r="AK1390" s="1">
        <v>0</v>
      </c>
      <c r="AL1390" s="1">
        <v>0</v>
      </c>
      <c r="AM1390" s="1">
        <v>1</v>
      </c>
      <c r="AN1390" s="1">
        <v>0</v>
      </c>
      <c r="AO1390" s="1">
        <v>0</v>
      </c>
      <c r="AP1390" s="1">
        <v>0</v>
      </c>
      <c r="AQ1390" s="1">
        <v>0</v>
      </c>
      <c r="AR1390" s="1">
        <v>1</v>
      </c>
      <c r="AS1390" s="1">
        <v>0</v>
      </c>
      <c r="AT1390" s="1">
        <v>6</v>
      </c>
      <c r="AU1390" s="1">
        <v>86</v>
      </c>
      <c r="AV1390" s="1">
        <v>50785</v>
      </c>
    </row>
    <row r="1391" spans="1:48" s="1" customFormat="1" x14ac:dyDescent="0.25">
      <c r="A1391" s="1" t="str" cm="1">
        <f t="array" ref="A1391">_xlfn.IFS(AG1391&gt;=70,"70 and Older",AND(AG1391&gt;=60,AG1391&lt;70),"60-69",AND(AG1391&gt;=50,AG1391&lt;60),"50-59",AND(AG1391&gt;=40,AG1391&lt;50),"40-49",AND(AG1391&gt;=30,AG1391&lt;40),"30-39",AND(AG1391&gt;=20,AG1391&lt;30),"20-29")</f>
        <v>50-59</v>
      </c>
      <c r="B1391" s="1" t="str" cm="1">
        <f t="array" ref="B1391">_xlfn.IFS(AO1391=1,$AO$1,AP1391=1,$AP$1,AQ1391=1,$AQ$1,AR1391=1,$AR$1,AS1391=1,$AS$1)</f>
        <v>Graduation</v>
      </c>
      <c r="C1391" s="1" t="str" cm="1">
        <f t="array" ref="C1391">_xlfn.IFS(AJ1391=1,$AJ$1,AK1391=1,$AK$1,AL1391=1,$AL$1,AM1391=1,$AM$1,AN1391=1,$AN$1)</f>
        <v>Married</v>
      </c>
      <c r="D1391" s="1">
        <v>0</v>
      </c>
      <c r="E1391" s="1">
        <v>0</v>
      </c>
      <c r="F1391" s="1" t="str" cm="1">
        <f t="array" ref="F1391">_xlfn.IFS(AV1391&lt;43783,"1.Low Income",AND(AV1391&gt;=43783,AV1391&lt;=64856),"2.Mid Income",AV1391&gt;64856,"3.High Income")</f>
        <v>2.Mid Income</v>
      </c>
      <c r="G1391" s="1" t="str" cm="1">
        <f t="array" ref="G1391">_xlfn.IFS(AU1391&lt;=30,"&lt;1 month",AND(AU1391&gt;30,AU1391&lt;=60),"1-2months",AU1391&gt;60,"2months +")</f>
        <v>&lt;1 month</v>
      </c>
      <c r="H1391" s="1" t="str" cm="1">
        <f t="array" ref="H1391">_xlfn.IFS(AT1391&lt;5,"&lt;5times",AND(AT1391&gt;=5,AT1391&lt;=10),"05-10times",AND(AT1391&gt;=11,AT1391&lt;=15),"11-15times",AT1391&gt;=16,"16times or more")</f>
        <v>05-10times</v>
      </c>
      <c r="I1391" s="1" t="s">
        <v>99</v>
      </c>
      <c r="J1391" s="1" t="str">
        <f t="shared" si="43"/>
        <v>6-7 years</v>
      </c>
      <c r="K1391" s="2">
        <v>426</v>
      </c>
      <c r="L1391" s="2">
        <v>49</v>
      </c>
      <c r="M1391" s="2">
        <v>127</v>
      </c>
      <c r="N1391" s="2">
        <v>111</v>
      </c>
      <c r="O1391" s="2">
        <v>21</v>
      </c>
      <c r="P1391" s="2">
        <v>42</v>
      </c>
      <c r="Q1391" s="8">
        <v>0</v>
      </c>
      <c r="R1391" s="8">
        <v>0</v>
      </c>
      <c r="S1391" s="8">
        <v>0</v>
      </c>
      <c r="T1391" s="8">
        <v>0</v>
      </c>
      <c r="U1391" s="8">
        <v>0</v>
      </c>
      <c r="V1391" s="8">
        <v>0</v>
      </c>
      <c r="W1391" s="6">
        <v>1</v>
      </c>
      <c r="X1391" s="6">
        <v>8</v>
      </c>
      <c r="Y1391" s="6">
        <v>2</v>
      </c>
      <c r="Z1391" s="6">
        <v>10</v>
      </c>
      <c r="AB1391" s="1">
        <v>1037</v>
      </c>
      <c r="AC1391" s="1">
        <v>1027</v>
      </c>
      <c r="AD1391" s="1">
        <v>0</v>
      </c>
      <c r="AE1391" s="1">
        <v>3</v>
      </c>
      <c r="AF1391" s="1">
        <v>11</v>
      </c>
      <c r="AG1391" s="1">
        <v>51</v>
      </c>
      <c r="AH1391" s="1">
        <v>2386</v>
      </c>
      <c r="AI1391" s="11">
        <f t="shared" si="42"/>
        <v>6.536986301369863</v>
      </c>
      <c r="AJ1391" s="1">
        <v>0</v>
      </c>
      <c r="AK1391" s="1">
        <v>1</v>
      </c>
      <c r="AL1391" s="1">
        <v>0</v>
      </c>
      <c r="AM1391" s="1">
        <v>0</v>
      </c>
      <c r="AN1391" s="1">
        <v>0</v>
      </c>
      <c r="AO1391" s="1">
        <v>0</v>
      </c>
      <c r="AP1391" s="1">
        <v>0</v>
      </c>
      <c r="AQ1391" s="1">
        <v>1</v>
      </c>
      <c r="AR1391" s="1">
        <v>0</v>
      </c>
      <c r="AS1391" s="1">
        <v>0</v>
      </c>
      <c r="AT1391" s="1">
        <v>6</v>
      </c>
      <c r="AU1391" s="1">
        <v>15</v>
      </c>
      <c r="AV1391" s="1">
        <v>46423</v>
      </c>
    </row>
    <row r="1392" spans="1:48" s="1" customFormat="1" x14ac:dyDescent="0.25">
      <c r="A1392" s="1" t="str" cm="1">
        <f t="array" ref="A1392">_xlfn.IFS(AG1392&gt;=70,"70 and Older",AND(AG1392&gt;=60,AG1392&lt;70),"60-69",AND(AG1392&gt;=50,AG1392&lt;60),"50-59",AND(AG1392&gt;=40,AG1392&lt;50),"40-49",AND(AG1392&gt;=30,AG1392&lt;40),"30-39",AND(AG1392&gt;=20,AG1392&lt;30),"20-29")</f>
        <v>40-49</v>
      </c>
      <c r="B1392" s="1" t="str" cm="1">
        <f t="array" ref="B1392">_xlfn.IFS(AO1392=1,$AO$1,AP1392=1,$AP$1,AQ1392=1,$AQ$1,AR1392=1,$AR$1,AS1392=1,$AS$1)</f>
        <v>Master</v>
      </c>
      <c r="C1392" s="1" t="str" cm="1">
        <f t="array" ref="C1392">_xlfn.IFS(AJ1392=1,$AJ$1,AK1392=1,$AK$1,AL1392=1,$AL$1,AM1392=1,$AM$1,AN1392=1,$AN$1)</f>
        <v>Together</v>
      </c>
      <c r="D1392" s="1">
        <v>0</v>
      </c>
      <c r="E1392" s="1">
        <v>1</v>
      </c>
      <c r="F1392" s="1" t="str" cm="1">
        <f t="array" ref="F1392">_xlfn.IFS(AV1392&lt;43783,"1.Low Income",AND(AV1392&gt;=43783,AV1392&lt;=64856),"2.Mid Income",AV1392&gt;64856,"3.High Income")</f>
        <v>1.Low Income</v>
      </c>
      <c r="G1392" s="1" t="str" cm="1">
        <f t="array" ref="G1392">_xlfn.IFS(AU1392&lt;=30,"&lt;1 month",AND(AU1392&gt;30,AU1392&lt;=60),"1-2months",AU1392&gt;60,"2months +")</f>
        <v>&lt;1 month</v>
      </c>
      <c r="H1392" s="1" t="str" cm="1">
        <f t="array" ref="H1392">_xlfn.IFS(AT1392&lt;5,"&lt;5times",AND(AT1392&gt;=5,AT1392&lt;=10),"05-10times",AND(AT1392&gt;=11,AT1392&lt;=15),"11-15times",AT1392&gt;=16,"16times or more")</f>
        <v>05-10times</v>
      </c>
      <c r="I1392" s="1" t="s">
        <v>99</v>
      </c>
      <c r="J1392" s="1" t="str">
        <f t="shared" si="43"/>
        <v>6-7 years</v>
      </c>
      <c r="K1392" s="2">
        <v>120</v>
      </c>
      <c r="L1392" s="2">
        <v>58</v>
      </c>
      <c r="M1392" s="2">
        <v>73</v>
      </c>
      <c r="N1392" s="2">
        <v>65</v>
      </c>
      <c r="O1392" s="2">
        <v>89</v>
      </c>
      <c r="P1392" s="2">
        <v>58</v>
      </c>
      <c r="Q1392" s="8">
        <v>0</v>
      </c>
      <c r="R1392" s="8">
        <v>0</v>
      </c>
      <c r="S1392" s="8">
        <v>0</v>
      </c>
      <c r="T1392" s="8">
        <v>0</v>
      </c>
      <c r="U1392" s="8">
        <v>0</v>
      </c>
      <c r="V1392" s="8">
        <v>0</v>
      </c>
      <c r="W1392" s="6">
        <v>5</v>
      </c>
      <c r="X1392" s="6">
        <v>5</v>
      </c>
      <c r="Y1392" s="6">
        <v>4</v>
      </c>
      <c r="Z1392" s="6">
        <v>5</v>
      </c>
      <c r="AB1392" s="1">
        <v>1003</v>
      </c>
      <c r="AC1392" s="1">
        <v>953</v>
      </c>
      <c r="AD1392" s="1">
        <v>0</v>
      </c>
      <c r="AE1392" s="1">
        <v>3</v>
      </c>
      <c r="AF1392" s="1">
        <v>11</v>
      </c>
      <c r="AG1392" s="1">
        <v>44</v>
      </c>
      <c r="AH1392" s="1">
        <v>2386</v>
      </c>
      <c r="AI1392" s="11">
        <f t="shared" si="42"/>
        <v>6.536986301369863</v>
      </c>
      <c r="AJ1392" s="1">
        <v>0</v>
      </c>
      <c r="AK1392" s="1">
        <v>0</v>
      </c>
      <c r="AL1392" s="1">
        <v>0</v>
      </c>
      <c r="AM1392" s="1">
        <v>1</v>
      </c>
      <c r="AN1392" s="1">
        <v>0</v>
      </c>
      <c r="AO1392" s="1">
        <v>0</v>
      </c>
      <c r="AP1392" s="1">
        <v>0</v>
      </c>
      <c r="AQ1392" s="1">
        <v>0</v>
      </c>
      <c r="AR1392" s="1">
        <v>1</v>
      </c>
      <c r="AS1392" s="1">
        <v>0</v>
      </c>
      <c r="AT1392" s="1">
        <v>7</v>
      </c>
      <c r="AU1392" s="1">
        <v>25</v>
      </c>
      <c r="AV1392" s="1">
        <v>42767</v>
      </c>
    </row>
    <row r="1393" spans="1:48" s="1" customFormat="1" x14ac:dyDescent="0.25">
      <c r="A1393" s="1" t="str" cm="1">
        <f t="array" ref="A1393">_xlfn.IFS(AG1393&gt;=70,"70 and Older",AND(AG1393&gt;=60,AG1393&lt;70),"60-69",AND(AG1393&gt;=50,AG1393&lt;60),"50-59",AND(AG1393&gt;=40,AG1393&lt;50),"40-49",AND(AG1393&gt;=30,AG1393&lt;40),"30-39",AND(AG1393&gt;=20,AG1393&lt;30),"20-29")</f>
        <v>60-69</v>
      </c>
      <c r="B1393" s="1" t="str" cm="1">
        <f t="array" ref="B1393">_xlfn.IFS(AO1393=1,$AO$1,AP1393=1,$AP$1,AQ1393=1,$AQ$1,AR1393=1,$AR$1,AS1393=1,$AS$1)</f>
        <v>PhD</v>
      </c>
      <c r="C1393" s="1" t="str" cm="1">
        <f t="array" ref="C1393">_xlfn.IFS(AJ1393=1,$AJ$1,AK1393=1,$AK$1,AL1393=1,$AL$1,AM1393=1,$AM$1,AN1393=1,$AN$1)</f>
        <v>Single</v>
      </c>
      <c r="D1393" s="1">
        <v>0</v>
      </c>
      <c r="E1393" s="1">
        <v>0</v>
      </c>
      <c r="F1393" s="1" t="str" cm="1">
        <f t="array" ref="F1393">_xlfn.IFS(AV1393&lt;43783,"1.Low Income",AND(AV1393&gt;=43783,AV1393&lt;=64856),"2.Mid Income",AV1393&gt;64856,"3.High Income")</f>
        <v>2.Mid Income</v>
      </c>
      <c r="G1393" s="1" t="str" cm="1">
        <f t="array" ref="G1393">_xlfn.IFS(AU1393&lt;=30,"&lt;1 month",AND(AU1393&gt;30,AU1393&lt;=60),"1-2months",AU1393&gt;60,"2months +")</f>
        <v>&lt;1 month</v>
      </c>
      <c r="H1393" s="1" t="str" cm="1">
        <f t="array" ref="H1393">_xlfn.IFS(AT1393&lt;5,"&lt;5times",AND(AT1393&gt;=5,AT1393&lt;=10),"05-10times",AND(AT1393&gt;=11,AT1393&lt;=15),"11-15times",AT1393&gt;=16,"16times or more")</f>
        <v>05-10times</v>
      </c>
      <c r="I1393" s="1" t="s">
        <v>99</v>
      </c>
      <c r="J1393" s="1" t="str">
        <f t="shared" si="43"/>
        <v>6-7 years</v>
      </c>
      <c r="K1393" s="2">
        <v>1239</v>
      </c>
      <c r="L1393" s="2">
        <v>17</v>
      </c>
      <c r="M1393" s="2">
        <v>413</v>
      </c>
      <c r="N1393" s="2">
        <v>23</v>
      </c>
      <c r="O1393" s="2">
        <v>34</v>
      </c>
      <c r="P1393" s="2">
        <v>17</v>
      </c>
      <c r="Q1393" s="8">
        <v>0</v>
      </c>
      <c r="R1393" s="8">
        <v>0</v>
      </c>
      <c r="S1393" s="8">
        <v>0</v>
      </c>
      <c r="T1393" s="8">
        <v>1</v>
      </c>
      <c r="U1393" s="8">
        <v>1</v>
      </c>
      <c r="V1393" s="8">
        <v>1</v>
      </c>
      <c r="W1393" s="6">
        <v>1</v>
      </c>
      <c r="X1393" s="6">
        <v>5</v>
      </c>
      <c r="Y1393" s="6">
        <v>6</v>
      </c>
      <c r="Z1393" s="6">
        <v>5</v>
      </c>
      <c r="AB1393" s="1">
        <v>1323</v>
      </c>
      <c r="AC1393" s="1">
        <v>1323</v>
      </c>
      <c r="AD1393" s="1">
        <v>1</v>
      </c>
      <c r="AE1393" s="1">
        <v>3</v>
      </c>
      <c r="AF1393" s="1">
        <v>11</v>
      </c>
      <c r="AG1393" s="1">
        <v>60</v>
      </c>
      <c r="AH1393" s="1">
        <v>2385</v>
      </c>
      <c r="AI1393" s="11">
        <f t="shared" si="42"/>
        <v>6.5342465753424657</v>
      </c>
      <c r="AJ1393" s="1">
        <v>0</v>
      </c>
      <c r="AK1393" s="1">
        <v>0</v>
      </c>
      <c r="AL1393" s="1">
        <v>1</v>
      </c>
      <c r="AM1393" s="1">
        <v>0</v>
      </c>
      <c r="AN1393" s="1">
        <v>0</v>
      </c>
      <c r="AO1393" s="1">
        <v>0</v>
      </c>
      <c r="AP1393" s="1">
        <v>0</v>
      </c>
      <c r="AQ1393" s="1">
        <v>0</v>
      </c>
      <c r="AR1393" s="1">
        <v>0</v>
      </c>
      <c r="AS1393" s="1">
        <v>1</v>
      </c>
      <c r="AT1393" s="1">
        <v>6</v>
      </c>
      <c r="AU1393" s="1">
        <v>29</v>
      </c>
      <c r="AV1393" s="1">
        <v>52034</v>
      </c>
    </row>
    <row r="1394" spans="1:48" s="1" customFormat="1" x14ac:dyDescent="0.25">
      <c r="A1394" s="1" t="str" cm="1">
        <f t="array" ref="A1394">_xlfn.IFS(AG1394&gt;=70,"70 and Older",AND(AG1394&gt;=60,AG1394&lt;70),"60-69",AND(AG1394&gt;=50,AG1394&lt;60),"50-59",AND(AG1394&gt;=40,AG1394&lt;50),"40-49",AND(AG1394&gt;=30,AG1394&lt;40),"30-39",AND(AG1394&gt;=20,AG1394&lt;30),"20-29")</f>
        <v>60-69</v>
      </c>
      <c r="B1394" s="1" t="str" cm="1">
        <f t="array" ref="B1394">_xlfn.IFS(AO1394=1,$AO$1,AP1394=1,$AP$1,AQ1394=1,$AQ$1,AR1394=1,$AR$1,AS1394=1,$AS$1)</f>
        <v>Graduation</v>
      </c>
      <c r="C1394" s="1" t="str" cm="1">
        <f t="array" ref="C1394">_xlfn.IFS(AJ1394=1,$AJ$1,AK1394=1,$AK$1,AL1394=1,$AL$1,AM1394=1,$AM$1,AN1394=1,$AN$1)</f>
        <v>Divorced</v>
      </c>
      <c r="D1394" s="1">
        <v>0</v>
      </c>
      <c r="E1394" s="1">
        <v>0</v>
      </c>
      <c r="F1394" s="1" t="str" cm="1">
        <f t="array" ref="F1394">_xlfn.IFS(AV1394&lt;43783,"1.Low Income",AND(AV1394&gt;=43783,AV1394&lt;=64856),"2.Mid Income",AV1394&gt;64856,"3.High Income")</f>
        <v>2.Mid Income</v>
      </c>
      <c r="G1394" s="1" t="str" cm="1">
        <f t="array" ref="G1394">_xlfn.IFS(AU1394&lt;=30,"&lt;1 month",AND(AU1394&gt;30,AU1394&lt;=60),"1-2months",AU1394&gt;60,"2months +")</f>
        <v>&lt;1 month</v>
      </c>
      <c r="H1394" s="1" t="str" cm="1">
        <f t="array" ref="H1394">_xlfn.IFS(AT1394&lt;5,"&lt;5times",AND(AT1394&gt;=5,AT1394&lt;=10),"05-10times",AND(AT1394&gt;=11,AT1394&lt;=15),"11-15times",AT1394&gt;=16,"16times or more")</f>
        <v>05-10times</v>
      </c>
      <c r="I1394" s="1" t="s">
        <v>99</v>
      </c>
      <c r="J1394" s="1" t="str">
        <f t="shared" si="43"/>
        <v>6-7 years</v>
      </c>
      <c r="K1394" s="2">
        <v>466</v>
      </c>
      <c r="L1394" s="2">
        <v>0</v>
      </c>
      <c r="M1394" s="2">
        <v>224</v>
      </c>
      <c r="N1394" s="2">
        <v>119</v>
      </c>
      <c r="O1394" s="2">
        <v>49</v>
      </c>
      <c r="P1394" s="2">
        <v>99</v>
      </c>
      <c r="Q1394" s="8">
        <v>0</v>
      </c>
      <c r="R1394" s="8">
        <v>0</v>
      </c>
      <c r="S1394" s="8">
        <v>0</v>
      </c>
      <c r="T1394" s="8">
        <v>0</v>
      </c>
      <c r="U1394" s="8">
        <v>0</v>
      </c>
      <c r="V1394" s="8">
        <v>0</v>
      </c>
      <c r="W1394" s="6">
        <v>1</v>
      </c>
      <c r="X1394" s="6">
        <v>5</v>
      </c>
      <c r="Y1394" s="6">
        <v>3</v>
      </c>
      <c r="Z1394" s="6">
        <v>4</v>
      </c>
      <c r="AB1394" s="1">
        <v>1072</v>
      </c>
      <c r="AC1394" s="1">
        <v>1042</v>
      </c>
      <c r="AD1394" s="1">
        <v>0</v>
      </c>
      <c r="AE1394" s="1">
        <v>3</v>
      </c>
      <c r="AF1394" s="1">
        <v>11</v>
      </c>
      <c r="AG1394" s="1">
        <v>61</v>
      </c>
      <c r="AH1394" s="1">
        <v>2385</v>
      </c>
      <c r="AI1394" s="11">
        <f t="shared" si="42"/>
        <v>6.5342465753424657</v>
      </c>
      <c r="AJ1394" s="1">
        <v>1</v>
      </c>
      <c r="AK1394" s="1">
        <v>0</v>
      </c>
      <c r="AL1394" s="1">
        <v>0</v>
      </c>
      <c r="AM1394" s="1">
        <v>0</v>
      </c>
      <c r="AN1394" s="1">
        <v>0</v>
      </c>
      <c r="AO1394" s="1">
        <v>0</v>
      </c>
      <c r="AP1394" s="1">
        <v>0</v>
      </c>
      <c r="AQ1394" s="1">
        <v>1</v>
      </c>
      <c r="AR1394" s="1">
        <v>0</v>
      </c>
      <c r="AS1394" s="1">
        <v>0</v>
      </c>
      <c r="AT1394" s="1">
        <v>6</v>
      </c>
      <c r="AU1394" s="1">
        <v>4</v>
      </c>
      <c r="AV1394" s="1">
        <v>50725</v>
      </c>
    </row>
    <row r="1395" spans="1:48" s="1" customFormat="1" x14ac:dyDescent="0.25">
      <c r="A1395" s="1" t="str" cm="1">
        <f t="array" ref="A1395">_xlfn.IFS(AG1395&gt;=70,"70 and Older",AND(AG1395&gt;=60,AG1395&lt;70),"60-69",AND(AG1395&gt;=50,AG1395&lt;60),"50-59",AND(AG1395&gt;=40,AG1395&lt;50),"40-49",AND(AG1395&gt;=30,AG1395&lt;40),"30-39",AND(AG1395&gt;=20,AG1395&lt;30),"20-29")</f>
        <v>70 and Older</v>
      </c>
      <c r="B1395" s="1" t="str" cm="1">
        <f t="array" ref="B1395">_xlfn.IFS(AO1395=1,$AO$1,AP1395=1,$AP$1,AQ1395=1,$AQ$1,AR1395=1,$AR$1,AS1395=1,$AS$1)</f>
        <v>Master</v>
      </c>
      <c r="C1395" s="1" t="str" cm="1">
        <f t="array" ref="C1395">_xlfn.IFS(AJ1395=1,$AJ$1,AK1395=1,$AK$1,AL1395=1,$AL$1,AM1395=1,$AM$1,AN1395=1,$AN$1)</f>
        <v>Married</v>
      </c>
      <c r="D1395" s="1">
        <v>0</v>
      </c>
      <c r="E1395" s="1">
        <v>0</v>
      </c>
      <c r="F1395" s="1" t="str" cm="1">
        <f t="array" ref="F1395">_xlfn.IFS(AV1395&lt;43783,"1.Low Income",AND(AV1395&gt;=43783,AV1395&lt;=64856),"2.Mid Income",AV1395&gt;64856,"3.High Income")</f>
        <v>2.Mid Income</v>
      </c>
      <c r="G1395" s="1" t="str" cm="1">
        <f t="array" ref="G1395">_xlfn.IFS(AU1395&lt;=30,"&lt;1 month",AND(AU1395&gt;30,AU1395&lt;=60),"1-2months",AU1395&gt;60,"2months +")</f>
        <v>2months +</v>
      </c>
      <c r="H1395" s="1" t="str" cm="1">
        <f t="array" ref="H1395">_xlfn.IFS(AT1395&lt;5,"&lt;5times",AND(AT1395&gt;=5,AT1395&lt;=10),"05-10times",AND(AT1395&gt;=11,AT1395&lt;=15),"11-15times",AT1395&gt;=16,"16times or more")</f>
        <v>05-10times</v>
      </c>
      <c r="I1395" s="1" t="s">
        <v>99</v>
      </c>
      <c r="J1395" s="1" t="str">
        <f t="shared" si="43"/>
        <v>6-7 years</v>
      </c>
      <c r="K1395" s="2">
        <v>856</v>
      </c>
      <c r="L1395" s="2">
        <v>61</v>
      </c>
      <c r="M1395" s="2">
        <v>570</v>
      </c>
      <c r="N1395" s="2">
        <v>40</v>
      </c>
      <c r="O1395" s="2">
        <v>25</v>
      </c>
      <c r="P1395" s="2">
        <v>122</v>
      </c>
      <c r="Q1395" s="8">
        <v>0</v>
      </c>
      <c r="R1395" s="8">
        <v>0</v>
      </c>
      <c r="S1395" s="8">
        <v>0</v>
      </c>
      <c r="T1395" s="8">
        <v>0</v>
      </c>
      <c r="U1395" s="8">
        <v>1</v>
      </c>
      <c r="V1395" s="8">
        <v>1</v>
      </c>
      <c r="W1395" s="6">
        <v>1</v>
      </c>
      <c r="X1395" s="6">
        <v>7</v>
      </c>
      <c r="Y1395" s="6">
        <v>6</v>
      </c>
      <c r="Z1395" s="6">
        <v>8</v>
      </c>
      <c r="AB1395" s="1">
        <v>1599</v>
      </c>
      <c r="AC1395" s="1">
        <v>1583</v>
      </c>
      <c r="AD1395" s="1">
        <v>2</v>
      </c>
      <c r="AE1395" s="1">
        <v>3</v>
      </c>
      <c r="AF1395" s="1">
        <v>11</v>
      </c>
      <c r="AG1395" s="1">
        <v>72</v>
      </c>
      <c r="AH1395" s="1">
        <v>2385</v>
      </c>
      <c r="AI1395" s="11">
        <f t="shared" si="42"/>
        <v>6.5342465753424657</v>
      </c>
      <c r="AJ1395" s="1">
        <v>0</v>
      </c>
      <c r="AK1395" s="1">
        <v>1</v>
      </c>
      <c r="AL1395" s="1">
        <v>0</v>
      </c>
      <c r="AM1395" s="1">
        <v>0</v>
      </c>
      <c r="AN1395" s="1">
        <v>0</v>
      </c>
      <c r="AO1395" s="1">
        <v>0</v>
      </c>
      <c r="AP1395" s="1">
        <v>0</v>
      </c>
      <c r="AQ1395" s="1">
        <v>0</v>
      </c>
      <c r="AR1395" s="1">
        <v>1</v>
      </c>
      <c r="AS1395" s="1">
        <v>0</v>
      </c>
      <c r="AT1395" s="1">
        <v>6</v>
      </c>
      <c r="AU1395" s="1">
        <v>64</v>
      </c>
      <c r="AV1395" s="1">
        <v>50116</v>
      </c>
    </row>
    <row r="1396" spans="1:48" s="1" customFormat="1" x14ac:dyDescent="0.25">
      <c r="A1396" s="1" t="str" cm="1">
        <f t="array" ref="A1396">_xlfn.IFS(AG1396&gt;=70,"70 and Older",AND(AG1396&gt;=60,AG1396&lt;70),"60-69",AND(AG1396&gt;=50,AG1396&lt;60),"50-59",AND(AG1396&gt;=40,AG1396&lt;50),"40-49",AND(AG1396&gt;=30,AG1396&lt;40),"30-39",AND(AG1396&gt;=20,AG1396&lt;30),"20-29")</f>
        <v>60-69</v>
      </c>
      <c r="B1396" s="1" t="str" cm="1">
        <f t="array" ref="B1396">_xlfn.IFS(AO1396=1,$AO$1,AP1396=1,$AP$1,AQ1396=1,$AQ$1,AR1396=1,$AR$1,AS1396=1,$AS$1)</f>
        <v>Master</v>
      </c>
      <c r="C1396" s="1" t="str" cm="1">
        <f t="array" ref="C1396">_xlfn.IFS(AJ1396=1,$AJ$1,AK1396=1,$AK$1,AL1396=1,$AL$1,AM1396=1,$AM$1,AN1396=1,$AN$1)</f>
        <v>Divorced</v>
      </c>
      <c r="D1396" s="1">
        <v>0</v>
      </c>
      <c r="E1396" s="1">
        <v>1</v>
      </c>
      <c r="F1396" s="1" t="str" cm="1">
        <f t="array" ref="F1396">_xlfn.IFS(AV1396&lt;43783,"1.Low Income",AND(AV1396&gt;=43783,AV1396&lt;=64856),"2.Mid Income",AV1396&gt;64856,"3.High Income")</f>
        <v>2.Mid Income</v>
      </c>
      <c r="G1396" s="1" t="str" cm="1">
        <f t="array" ref="G1396">_xlfn.IFS(AU1396&lt;=30,"&lt;1 month",AND(AU1396&gt;30,AU1396&lt;=60),"1-2months",AU1396&gt;60,"2months +")</f>
        <v>1-2months</v>
      </c>
      <c r="H1396" s="1" t="str" cm="1">
        <f t="array" ref="H1396">_xlfn.IFS(AT1396&lt;5,"&lt;5times",AND(AT1396&gt;=5,AT1396&lt;=10),"05-10times",AND(AT1396&gt;=11,AT1396&lt;=15),"11-15times",AT1396&gt;=16,"16times or more")</f>
        <v>05-10times</v>
      </c>
      <c r="I1396" s="1" t="s">
        <v>99</v>
      </c>
      <c r="J1396" s="1" t="str">
        <f t="shared" si="43"/>
        <v>6-7 years</v>
      </c>
      <c r="K1396" s="2">
        <v>296</v>
      </c>
      <c r="L1396" s="2">
        <v>13</v>
      </c>
      <c r="M1396" s="2">
        <v>104</v>
      </c>
      <c r="N1396" s="2">
        <v>11</v>
      </c>
      <c r="O1396" s="2">
        <v>13</v>
      </c>
      <c r="P1396" s="2">
        <v>17</v>
      </c>
      <c r="Q1396" s="8">
        <v>0</v>
      </c>
      <c r="R1396" s="8">
        <v>0</v>
      </c>
      <c r="S1396" s="8">
        <v>0</v>
      </c>
      <c r="T1396" s="8">
        <v>0</v>
      </c>
      <c r="U1396" s="8">
        <v>0</v>
      </c>
      <c r="V1396" s="8">
        <v>0</v>
      </c>
      <c r="W1396" s="6">
        <v>3</v>
      </c>
      <c r="X1396" s="6">
        <v>4</v>
      </c>
      <c r="Y1396" s="6">
        <v>2</v>
      </c>
      <c r="Z1396" s="6">
        <v>9</v>
      </c>
      <c r="AB1396" s="1">
        <v>296</v>
      </c>
      <c r="AC1396" s="1">
        <v>282</v>
      </c>
      <c r="AD1396" s="1">
        <v>0</v>
      </c>
      <c r="AE1396" s="1">
        <v>3</v>
      </c>
      <c r="AF1396" s="1">
        <v>11</v>
      </c>
      <c r="AG1396" s="1">
        <v>68</v>
      </c>
      <c r="AH1396" s="1">
        <v>2385</v>
      </c>
      <c r="AI1396" s="11">
        <f t="shared" si="42"/>
        <v>6.5342465753424657</v>
      </c>
      <c r="AJ1396" s="1">
        <v>1</v>
      </c>
      <c r="AK1396" s="1">
        <v>0</v>
      </c>
      <c r="AL1396" s="1">
        <v>0</v>
      </c>
      <c r="AM1396" s="1">
        <v>0</v>
      </c>
      <c r="AN1396" s="1">
        <v>0</v>
      </c>
      <c r="AO1396" s="1">
        <v>0</v>
      </c>
      <c r="AP1396" s="1">
        <v>0</v>
      </c>
      <c r="AQ1396" s="1">
        <v>0</v>
      </c>
      <c r="AR1396" s="1">
        <v>1</v>
      </c>
      <c r="AS1396" s="1">
        <v>0</v>
      </c>
      <c r="AT1396" s="1">
        <v>6</v>
      </c>
      <c r="AU1396" s="1">
        <v>52</v>
      </c>
      <c r="AV1396" s="1">
        <v>47889</v>
      </c>
    </row>
    <row r="1397" spans="1:48" s="1" customFormat="1" x14ac:dyDescent="0.25">
      <c r="A1397" s="1" t="str" cm="1">
        <f t="array" ref="A1397">_xlfn.IFS(AG1397&gt;=70,"70 and Older",AND(AG1397&gt;=60,AG1397&lt;70),"60-69",AND(AG1397&gt;=50,AG1397&lt;60),"50-59",AND(AG1397&gt;=40,AG1397&lt;50),"40-49",AND(AG1397&gt;=30,AG1397&lt;40),"30-39",AND(AG1397&gt;=20,AG1397&lt;30),"20-29")</f>
        <v>50-59</v>
      </c>
      <c r="B1397" s="1" t="str" cm="1">
        <f t="array" ref="B1397">_xlfn.IFS(AO1397=1,$AO$1,AP1397=1,$AP$1,AQ1397=1,$AQ$1,AR1397=1,$AR$1,AS1397=1,$AS$1)</f>
        <v>Master</v>
      </c>
      <c r="C1397" s="1" t="str" cm="1">
        <f t="array" ref="C1397">_xlfn.IFS(AJ1397=1,$AJ$1,AK1397=1,$AK$1,AL1397=1,$AL$1,AM1397=1,$AM$1,AN1397=1,$AN$1)</f>
        <v>Together</v>
      </c>
      <c r="D1397" s="1">
        <v>0</v>
      </c>
      <c r="E1397" s="1">
        <v>1</v>
      </c>
      <c r="F1397" s="1" t="str" cm="1">
        <f t="array" ref="F1397">_xlfn.IFS(AV1397&lt;43783,"1.Low Income",AND(AV1397&gt;=43783,AV1397&lt;=64856),"2.Mid Income",AV1397&gt;64856,"3.High Income")</f>
        <v>1.Low Income</v>
      </c>
      <c r="G1397" s="1" t="str" cm="1">
        <f t="array" ref="G1397">_xlfn.IFS(AU1397&lt;=30,"&lt;1 month",AND(AU1397&gt;30,AU1397&lt;=60),"1-2months",AU1397&gt;60,"2months +")</f>
        <v>1-2months</v>
      </c>
      <c r="H1397" s="1" t="str" cm="1">
        <f t="array" ref="H1397">_xlfn.IFS(AT1397&lt;5,"&lt;5times",AND(AT1397&gt;=5,AT1397&lt;=10),"05-10times",AND(AT1397&gt;=11,AT1397&lt;=15),"11-15times",AT1397&gt;=16,"16times or more")</f>
        <v>05-10times</v>
      </c>
      <c r="I1397" s="1" t="s">
        <v>99</v>
      </c>
      <c r="J1397" s="1" t="str">
        <f t="shared" si="43"/>
        <v>6-7 years</v>
      </c>
      <c r="K1397" s="2">
        <v>202</v>
      </c>
      <c r="L1397" s="2">
        <v>5</v>
      </c>
      <c r="M1397" s="2">
        <v>74</v>
      </c>
      <c r="N1397" s="2">
        <v>11</v>
      </c>
      <c r="O1397" s="2">
        <v>5</v>
      </c>
      <c r="P1397" s="2">
        <v>14</v>
      </c>
      <c r="Q1397" s="8">
        <v>0</v>
      </c>
      <c r="R1397" s="8">
        <v>0</v>
      </c>
      <c r="S1397" s="8">
        <v>0</v>
      </c>
      <c r="T1397" s="8">
        <v>0</v>
      </c>
      <c r="U1397" s="8">
        <v>0</v>
      </c>
      <c r="V1397" s="8">
        <v>0</v>
      </c>
      <c r="W1397" s="6">
        <v>3</v>
      </c>
      <c r="X1397" s="6">
        <v>6</v>
      </c>
      <c r="Y1397" s="6">
        <v>1</v>
      </c>
      <c r="Z1397" s="6">
        <v>5</v>
      </c>
      <c r="AB1397" s="1">
        <v>32</v>
      </c>
      <c r="AC1397" s="1">
        <v>32</v>
      </c>
      <c r="AD1397" s="1">
        <v>0</v>
      </c>
      <c r="AE1397" s="1">
        <v>3</v>
      </c>
      <c r="AF1397" s="1">
        <v>11</v>
      </c>
      <c r="AG1397" s="1">
        <v>59</v>
      </c>
      <c r="AH1397" s="1">
        <v>2385</v>
      </c>
      <c r="AI1397" s="11">
        <f t="shared" si="42"/>
        <v>6.5342465753424657</v>
      </c>
      <c r="AJ1397" s="1">
        <v>0</v>
      </c>
      <c r="AK1397" s="1">
        <v>0</v>
      </c>
      <c r="AL1397" s="1">
        <v>0</v>
      </c>
      <c r="AM1397" s="1">
        <v>1</v>
      </c>
      <c r="AN1397" s="1">
        <v>0</v>
      </c>
      <c r="AO1397" s="1">
        <v>0</v>
      </c>
      <c r="AP1397" s="1">
        <v>0</v>
      </c>
      <c r="AQ1397" s="1">
        <v>0</v>
      </c>
      <c r="AR1397" s="1">
        <v>1</v>
      </c>
      <c r="AS1397" s="1">
        <v>0</v>
      </c>
      <c r="AT1397" s="1">
        <v>8</v>
      </c>
      <c r="AU1397" s="1">
        <v>45</v>
      </c>
      <c r="AV1397" s="1">
        <v>34242</v>
      </c>
    </row>
    <row r="1398" spans="1:48" s="1" customFormat="1" x14ac:dyDescent="0.25">
      <c r="A1398" s="1" t="str" cm="1">
        <f t="array" ref="A1398">_xlfn.IFS(AG1398&gt;=70,"70 and Older",AND(AG1398&gt;=60,AG1398&lt;70),"60-69",AND(AG1398&gt;=50,AG1398&lt;60),"50-59",AND(AG1398&gt;=40,AG1398&lt;50),"40-49",AND(AG1398&gt;=30,AG1398&lt;40),"30-39",AND(AG1398&gt;=20,AG1398&lt;30),"20-29")</f>
        <v>70 and Older</v>
      </c>
      <c r="B1398" s="1" t="str" cm="1">
        <f t="array" ref="B1398">_xlfn.IFS(AO1398=1,$AO$1,AP1398=1,$AP$1,AQ1398=1,$AQ$1,AR1398=1,$AR$1,AS1398=1,$AS$1)</f>
        <v>PhD</v>
      </c>
      <c r="C1398" s="1" t="str" cm="1">
        <f t="array" ref="C1398">_xlfn.IFS(AJ1398=1,$AJ$1,AK1398=1,$AK$1,AL1398=1,$AL$1,AM1398=1,$AM$1,AN1398=1,$AN$1)</f>
        <v>Together</v>
      </c>
      <c r="D1398" s="1">
        <v>0</v>
      </c>
      <c r="E1398" s="1">
        <v>0</v>
      </c>
      <c r="F1398" s="1" t="str" cm="1">
        <f t="array" ref="F1398">_xlfn.IFS(AV1398&lt;43783,"1.Low Income",AND(AV1398&gt;=43783,AV1398&lt;=64856),"2.Mid Income",AV1398&gt;64856,"3.High Income")</f>
        <v>2.Mid Income</v>
      </c>
      <c r="G1398" s="1" t="str" cm="1">
        <f t="array" ref="G1398">_xlfn.IFS(AU1398&lt;=30,"&lt;1 month",AND(AU1398&gt;30,AU1398&lt;=60),"1-2months",AU1398&gt;60,"2months +")</f>
        <v>&lt;1 month</v>
      </c>
      <c r="H1398" s="1" t="str" cm="1">
        <f t="array" ref="H1398">_xlfn.IFS(AT1398&lt;5,"&lt;5times",AND(AT1398&gt;=5,AT1398&lt;=10),"05-10times",AND(AT1398&gt;=11,AT1398&lt;=15),"11-15times",AT1398&gt;=16,"16times or more")</f>
        <v>05-10times</v>
      </c>
      <c r="I1398" s="1" t="s">
        <v>99</v>
      </c>
      <c r="J1398" s="1" t="str">
        <f t="shared" si="43"/>
        <v>6-7 years</v>
      </c>
      <c r="K1398" s="2">
        <v>420</v>
      </c>
      <c r="L1398" s="2">
        <v>0</v>
      </c>
      <c r="M1398" s="2">
        <v>452</v>
      </c>
      <c r="N1398" s="2">
        <v>182</v>
      </c>
      <c r="O1398" s="2">
        <v>64</v>
      </c>
      <c r="P1398" s="2">
        <v>140</v>
      </c>
      <c r="Q1398" s="8">
        <v>0</v>
      </c>
      <c r="R1398" s="8">
        <v>0</v>
      </c>
      <c r="S1398" s="8">
        <v>0</v>
      </c>
      <c r="T1398" s="8">
        <v>0</v>
      </c>
      <c r="U1398" s="8">
        <v>0</v>
      </c>
      <c r="V1398" s="8">
        <v>1</v>
      </c>
      <c r="W1398" s="6">
        <v>1</v>
      </c>
      <c r="X1398" s="6">
        <v>6</v>
      </c>
      <c r="Y1398" s="6">
        <v>6</v>
      </c>
      <c r="Z1398" s="6">
        <v>4</v>
      </c>
      <c r="AB1398" s="1">
        <v>1099</v>
      </c>
      <c r="AC1398" s="1">
        <v>1002</v>
      </c>
      <c r="AD1398" s="1">
        <v>1</v>
      </c>
      <c r="AE1398" s="1">
        <v>3</v>
      </c>
      <c r="AF1398" s="1">
        <v>11</v>
      </c>
      <c r="AG1398" s="1">
        <v>75</v>
      </c>
      <c r="AH1398" s="1">
        <v>2383</v>
      </c>
      <c r="AI1398" s="11">
        <f t="shared" si="42"/>
        <v>6.5287671232876709</v>
      </c>
      <c r="AJ1398" s="1">
        <v>0</v>
      </c>
      <c r="AK1398" s="1">
        <v>0</v>
      </c>
      <c r="AL1398" s="1">
        <v>0</v>
      </c>
      <c r="AM1398" s="1">
        <v>1</v>
      </c>
      <c r="AN1398" s="1">
        <v>0</v>
      </c>
      <c r="AO1398" s="1">
        <v>0</v>
      </c>
      <c r="AP1398" s="1">
        <v>0</v>
      </c>
      <c r="AQ1398" s="1">
        <v>0</v>
      </c>
      <c r="AR1398" s="1">
        <v>0</v>
      </c>
      <c r="AS1398" s="1">
        <v>1</v>
      </c>
      <c r="AT1398" s="1">
        <v>6</v>
      </c>
      <c r="AU1398" s="1">
        <v>29</v>
      </c>
      <c r="AV1398" s="1">
        <v>51287</v>
      </c>
    </row>
    <row r="1399" spans="1:48" s="1" customFormat="1" x14ac:dyDescent="0.25">
      <c r="A1399" s="1" t="str" cm="1">
        <f t="array" ref="A1399">_xlfn.IFS(AG1399&gt;=70,"70 and Older",AND(AG1399&gt;=60,AG1399&lt;70),"60-69",AND(AG1399&gt;=50,AG1399&lt;60),"50-59",AND(AG1399&gt;=40,AG1399&lt;50),"40-49",AND(AG1399&gt;=30,AG1399&lt;40),"30-39",AND(AG1399&gt;=20,AG1399&lt;30),"20-29")</f>
        <v>40-49</v>
      </c>
      <c r="B1399" s="1" t="str" cm="1">
        <f t="array" ref="B1399">_xlfn.IFS(AO1399=1,$AO$1,AP1399=1,$AP$1,AQ1399=1,$AQ$1,AR1399=1,$AR$1,AS1399=1,$AS$1)</f>
        <v>PhD</v>
      </c>
      <c r="C1399" s="1" t="str" cm="1">
        <f t="array" ref="C1399">_xlfn.IFS(AJ1399=1,$AJ$1,AK1399=1,$AK$1,AL1399=1,$AL$1,AM1399=1,$AM$1,AN1399=1,$AN$1)</f>
        <v>Married</v>
      </c>
      <c r="D1399" s="1">
        <v>1</v>
      </c>
      <c r="E1399" s="1">
        <v>1</v>
      </c>
      <c r="F1399" s="1" t="str" cm="1">
        <f t="array" ref="F1399">_xlfn.IFS(AV1399&lt;43783,"1.Low Income",AND(AV1399&gt;=43783,AV1399&lt;=64856),"2.Mid Income",AV1399&gt;64856,"3.High Income")</f>
        <v>2.Mid Income</v>
      </c>
      <c r="G1399" s="1" t="str" cm="1">
        <f t="array" ref="G1399">_xlfn.IFS(AU1399&lt;=30,"&lt;1 month",AND(AU1399&gt;30,AU1399&lt;=60),"1-2months",AU1399&gt;60,"2months +")</f>
        <v>2months +</v>
      </c>
      <c r="H1399" s="1" t="str" cm="1">
        <f t="array" ref="H1399">_xlfn.IFS(AT1399&lt;5,"&lt;5times",AND(AT1399&gt;=5,AT1399&lt;=10),"05-10times",AND(AT1399&gt;=11,AT1399&lt;=15),"11-15times",AT1399&gt;=16,"16times or more")</f>
        <v>05-10times</v>
      </c>
      <c r="I1399" s="1" t="s">
        <v>99</v>
      </c>
      <c r="J1399" s="1" t="str">
        <f t="shared" si="43"/>
        <v>6-7 years</v>
      </c>
      <c r="K1399" s="2">
        <v>452</v>
      </c>
      <c r="L1399" s="2">
        <v>18</v>
      </c>
      <c r="M1399" s="2">
        <v>102</v>
      </c>
      <c r="N1399" s="2">
        <v>16</v>
      </c>
      <c r="O1399" s="2">
        <v>18</v>
      </c>
      <c r="P1399" s="2">
        <v>6</v>
      </c>
      <c r="Q1399" s="8">
        <v>0</v>
      </c>
      <c r="R1399" s="8">
        <v>0</v>
      </c>
      <c r="S1399" s="8">
        <v>0</v>
      </c>
      <c r="T1399" s="8">
        <v>0</v>
      </c>
      <c r="U1399" s="8">
        <v>0</v>
      </c>
      <c r="V1399" s="8">
        <v>0</v>
      </c>
      <c r="W1399" s="6">
        <v>4</v>
      </c>
      <c r="X1399" s="6">
        <v>4</v>
      </c>
      <c r="Y1399" s="6">
        <v>2</v>
      </c>
      <c r="Z1399" s="6">
        <v>12</v>
      </c>
      <c r="AB1399" s="1">
        <v>1336</v>
      </c>
      <c r="AC1399" s="1">
        <v>1256</v>
      </c>
      <c r="AD1399" s="1">
        <v>0</v>
      </c>
      <c r="AE1399" s="1">
        <v>3</v>
      </c>
      <c r="AF1399" s="1">
        <v>11</v>
      </c>
      <c r="AG1399" s="1">
        <v>44</v>
      </c>
      <c r="AH1399" s="1">
        <v>2383</v>
      </c>
      <c r="AI1399" s="11">
        <f t="shared" si="42"/>
        <v>6.5287671232876709</v>
      </c>
      <c r="AJ1399" s="1">
        <v>0</v>
      </c>
      <c r="AK1399" s="1">
        <v>1</v>
      </c>
      <c r="AL1399" s="1">
        <v>0</v>
      </c>
      <c r="AM1399" s="1">
        <v>0</v>
      </c>
      <c r="AN1399" s="1">
        <v>0</v>
      </c>
      <c r="AO1399" s="1">
        <v>0</v>
      </c>
      <c r="AP1399" s="1">
        <v>0</v>
      </c>
      <c r="AQ1399" s="1">
        <v>0</v>
      </c>
      <c r="AR1399" s="1">
        <v>0</v>
      </c>
      <c r="AS1399" s="1">
        <v>1</v>
      </c>
      <c r="AT1399" s="1">
        <v>6</v>
      </c>
      <c r="AU1399" s="1">
        <v>65</v>
      </c>
      <c r="AV1399" s="1">
        <v>48767</v>
      </c>
    </row>
    <row r="1400" spans="1:48" s="1" customFormat="1" x14ac:dyDescent="0.25">
      <c r="A1400" s="1" t="str" cm="1">
        <f t="array" ref="A1400">_xlfn.IFS(AG1400&gt;=70,"70 and Older",AND(AG1400&gt;=60,AG1400&lt;70),"60-69",AND(AG1400&gt;=50,AG1400&lt;60),"50-59",AND(AG1400&gt;=40,AG1400&lt;50),"40-49",AND(AG1400&gt;=30,AG1400&lt;40),"30-39",AND(AG1400&gt;=20,AG1400&lt;30),"20-29")</f>
        <v>60-69</v>
      </c>
      <c r="B1400" s="1" t="str" cm="1">
        <f t="array" ref="B1400">_xlfn.IFS(AO1400=1,$AO$1,AP1400=1,$AP$1,AQ1400=1,$AQ$1,AR1400=1,$AR$1,AS1400=1,$AS$1)</f>
        <v>2nd Cycle</v>
      </c>
      <c r="C1400" s="1" t="str" cm="1">
        <f t="array" ref="C1400">_xlfn.IFS(AJ1400=1,$AJ$1,AK1400=1,$AK$1,AL1400=1,$AL$1,AM1400=1,$AM$1,AN1400=1,$AN$1)</f>
        <v>Divorced</v>
      </c>
      <c r="D1400" s="1">
        <v>0</v>
      </c>
      <c r="E1400" s="1">
        <v>1</v>
      </c>
      <c r="F1400" s="1" t="str" cm="1">
        <f t="array" ref="F1400">_xlfn.IFS(AV1400&lt;43783,"1.Low Income",AND(AV1400&gt;=43783,AV1400&lt;=64856),"2.Mid Income",AV1400&gt;64856,"3.High Income")</f>
        <v>1.Low Income</v>
      </c>
      <c r="G1400" s="1" t="str" cm="1">
        <f t="array" ref="G1400">_xlfn.IFS(AU1400&lt;=30,"&lt;1 month",AND(AU1400&gt;30,AU1400&lt;=60),"1-2months",AU1400&gt;60,"2months +")</f>
        <v>&lt;1 month</v>
      </c>
      <c r="H1400" s="1" t="str" cm="1">
        <f t="array" ref="H1400">_xlfn.IFS(AT1400&lt;5,"&lt;5times",AND(AT1400&gt;=5,AT1400&lt;=10),"05-10times",AND(AT1400&gt;=11,AT1400&lt;=15),"11-15times",AT1400&gt;=16,"16times or more")</f>
        <v>05-10times</v>
      </c>
      <c r="I1400" s="1" t="s">
        <v>99</v>
      </c>
      <c r="J1400" s="1" t="str">
        <f t="shared" si="43"/>
        <v>6-7 years</v>
      </c>
      <c r="K1400" s="2">
        <v>479</v>
      </c>
      <c r="L1400" s="2">
        <v>5</v>
      </c>
      <c r="M1400" s="2">
        <v>82</v>
      </c>
      <c r="N1400" s="2">
        <v>7</v>
      </c>
      <c r="O1400" s="2">
        <v>17</v>
      </c>
      <c r="P1400" s="2">
        <v>171</v>
      </c>
      <c r="Q1400" s="8">
        <v>0</v>
      </c>
      <c r="R1400" s="8">
        <v>0</v>
      </c>
      <c r="S1400" s="8">
        <v>1</v>
      </c>
      <c r="T1400" s="8">
        <v>0</v>
      </c>
      <c r="U1400" s="8">
        <v>0</v>
      </c>
      <c r="V1400" s="8">
        <v>0</v>
      </c>
      <c r="W1400" s="6">
        <v>2</v>
      </c>
      <c r="X1400" s="6">
        <v>7</v>
      </c>
      <c r="Y1400" s="6">
        <v>6</v>
      </c>
      <c r="Z1400" s="6">
        <v>5</v>
      </c>
      <c r="AB1400" s="1">
        <v>460</v>
      </c>
      <c r="AC1400" s="1">
        <v>429</v>
      </c>
      <c r="AD1400" s="1">
        <v>0</v>
      </c>
      <c r="AE1400" s="1">
        <v>3</v>
      </c>
      <c r="AF1400" s="1">
        <v>11</v>
      </c>
      <c r="AG1400" s="1">
        <v>61</v>
      </c>
      <c r="AH1400" s="1">
        <v>2383</v>
      </c>
      <c r="AI1400" s="11">
        <f t="shared" si="42"/>
        <v>6.5287671232876709</v>
      </c>
      <c r="AJ1400" s="1">
        <v>1</v>
      </c>
      <c r="AK1400" s="1">
        <v>0</v>
      </c>
      <c r="AL1400" s="1">
        <v>0</v>
      </c>
      <c r="AM1400" s="1">
        <v>0</v>
      </c>
      <c r="AN1400" s="1">
        <v>0</v>
      </c>
      <c r="AO1400" s="1">
        <v>1</v>
      </c>
      <c r="AP1400" s="1">
        <v>0</v>
      </c>
      <c r="AQ1400" s="1">
        <v>0</v>
      </c>
      <c r="AR1400" s="1">
        <v>0</v>
      </c>
      <c r="AS1400" s="1">
        <v>0</v>
      </c>
      <c r="AT1400" s="1">
        <v>7</v>
      </c>
      <c r="AU1400" s="1">
        <v>30</v>
      </c>
      <c r="AV1400" s="1">
        <v>42554</v>
      </c>
    </row>
    <row r="1401" spans="1:48" s="1" customFormat="1" x14ac:dyDescent="0.25">
      <c r="A1401" s="1" t="str" cm="1">
        <f t="array" ref="A1401">_xlfn.IFS(AG1401&gt;=70,"70 and Older",AND(AG1401&gt;=60,AG1401&lt;70),"60-69",AND(AG1401&gt;=50,AG1401&lt;60),"50-59",AND(AG1401&gt;=40,AG1401&lt;50),"40-49",AND(AG1401&gt;=30,AG1401&lt;40),"30-39",AND(AG1401&gt;=20,AG1401&lt;30),"20-29")</f>
        <v>60-69</v>
      </c>
      <c r="B1401" s="1" t="str" cm="1">
        <f t="array" ref="B1401">_xlfn.IFS(AO1401=1,$AO$1,AP1401=1,$AP$1,AQ1401=1,$AQ$1,AR1401=1,$AR$1,AS1401=1,$AS$1)</f>
        <v>2nd Cycle</v>
      </c>
      <c r="C1401" s="1" t="str" cm="1">
        <f t="array" ref="C1401">_xlfn.IFS(AJ1401=1,$AJ$1,AK1401=1,$AK$1,AL1401=1,$AL$1,AM1401=1,$AM$1,AN1401=1,$AN$1)</f>
        <v>Single</v>
      </c>
      <c r="D1401" s="1">
        <v>1</v>
      </c>
      <c r="E1401" s="1">
        <v>0</v>
      </c>
      <c r="F1401" s="1" t="str" cm="1">
        <f t="array" ref="F1401">_xlfn.IFS(AV1401&lt;43783,"1.Low Income",AND(AV1401&gt;=43783,AV1401&lt;=64856),"2.Mid Income",AV1401&gt;64856,"3.High Income")</f>
        <v>1.Low Income</v>
      </c>
      <c r="G1401" s="1" t="str" cm="1">
        <f t="array" ref="G1401">_xlfn.IFS(AU1401&lt;=30,"&lt;1 month",AND(AU1401&gt;30,AU1401&lt;=60),"1-2months",AU1401&gt;60,"2months +")</f>
        <v>2months +</v>
      </c>
      <c r="H1401" s="1" t="str" cm="1">
        <f t="array" ref="H1401">_xlfn.IFS(AT1401&lt;5,"&lt;5times",AND(AT1401&gt;=5,AT1401&lt;=10),"05-10times",AND(AT1401&gt;=11,AT1401&lt;=15),"11-15times",AT1401&gt;=16,"16times or more")</f>
        <v>05-10times</v>
      </c>
      <c r="I1401" s="1" t="s">
        <v>99</v>
      </c>
      <c r="J1401" s="1" t="str">
        <f t="shared" si="43"/>
        <v>6-7 years</v>
      </c>
      <c r="K1401" s="2">
        <v>68</v>
      </c>
      <c r="L1401" s="2">
        <v>8</v>
      </c>
      <c r="M1401" s="2">
        <v>18</v>
      </c>
      <c r="N1401" s="2">
        <v>19</v>
      </c>
      <c r="O1401" s="2">
        <v>8</v>
      </c>
      <c r="P1401" s="2">
        <v>12</v>
      </c>
      <c r="Q1401" s="8">
        <v>0</v>
      </c>
      <c r="R1401" s="8">
        <v>0</v>
      </c>
      <c r="S1401" s="8">
        <v>0</v>
      </c>
      <c r="T1401" s="8">
        <v>0</v>
      </c>
      <c r="U1401" s="8">
        <v>0</v>
      </c>
      <c r="V1401" s="8">
        <v>0</v>
      </c>
      <c r="W1401" s="6">
        <v>2</v>
      </c>
      <c r="X1401" s="6">
        <v>2</v>
      </c>
      <c r="Y1401" s="6">
        <v>1</v>
      </c>
      <c r="Z1401" s="6">
        <v>4</v>
      </c>
      <c r="AB1401" s="1">
        <v>303</v>
      </c>
      <c r="AC1401" s="1">
        <v>256</v>
      </c>
      <c r="AD1401" s="1">
        <v>0</v>
      </c>
      <c r="AE1401" s="1">
        <v>3</v>
      </c>
      <c r="AF1401" s="1">
        <v>11</v>
      </c>
      <c r="AG1401" s="1">
        <v>66</v>
      </c>
      <c r="AH1401" s="1">
        <v>2383</v>
      </c>
      <c r="AI1401" s="11">
        <f t="shared" si="42"/>
        <v>6.5287671232876709</v>
      </c>
      <c r="AJ1401" s="1">
        <v>0</v>
      </c>
      <c r="AK1401" s="1">
        <v>0</v>
      </c>
      <c r="AL1401" s="1">
        <v>1</v>
      </c>
      <c r="AM1401" s="1">
        <v>0</v>
      </c>
      <c r="AN1401" s="1">
        <v>0</v>
      </c>
      <c r="AO1401" s="1">
        <v>1</v>
      </c>
      <c r="AP1401" s="1">
        <v>0</v>
      </c>
      <c r="AQ1401" s="1">
        <v>0</v>
      </c>
      <c r="AR1401" s="1">
        <v>0</v>
      </c>
      <c r="AS1401" s="1">
        <v>0</v>
      </c>
      <c r="AT1401" s="1">
        <v>7</v>
      </c>
      <c r="AU1401" s="1">
        <v>86</v>
      </c>
      <c r="AV1401" s="1">
        <v>41443</v>
      </c>
    </row>
    <row r="1402" spans="1:48" s="1" customFormat="1" x14ac:dyDescent="0.25">
      <c r="A1402" s="1" t="str" cm="1">
        <f t="array" ref="A1402">_xlfn.IFS(AG1402&gt;=70,"70 and Older",AND(AG1402&gt;=60,AG1402&lt;70),"60-69",AND(AG1402&gt;=50,AG1402&lt;60),"50-59",AND(AG1402&gt;=40,AG1402&lt;50),"40-49",AND(AG1402&gt;=30,AG1402&lt;40),"30-39",AND(AG1402&gt;=20,AG1402&lt;30),"20-29")</f>
        <v>60-69</v>
      </c>
      <c r="B1402" s="1" t="str" cm="1">
        <f t="array" ref="B1402">_xlfn.IFS(AO1402=1,$AO$1,AP1402=1,$AP$1,AQ1402=1,$AQ$1,AR1402=1,$AR$1,AS1402=1,$AS$1)</f>
        <v>Graduation</v>
      </c>
      <c r="C1402" s="1" t="str" cm="1">
        <f t="array" ref="C1402">_xlfn.IFS(AJ1402=1,$AJ$1,AK1402=1,$AK$1,AL1402=1,$AL$1,AM1402=1,$AM$1,AN1402=1,$AN$1)</f>
        <v>Divorced</v>
      </c>
      <c r="D1402" s="1">
        <v>0</v>
      </c>
      <c r="E1402" s="1">
        <v>1</v>
      </c>
      <c r="F1402" s="1" t="str" cm="1">
        <f t="array" ref="F1402">_xlfn.IFS(AV1402&lt;43783,"1.Low Income",AND(AV1402&gt;=43783,AV1402&lt;=64856),"2.Mid Income",AV1402&gt;64856,"3.High Income")</f>
        <v>1.Low Income</v>
      </c>
      <c r="G1402" s="1" t="str" cm="1">
        <f t="array" ref="G1402">_xlfn.IFS(AU1402&lt;=30,"&lt;1 month",AND(AU1402&gt;30,AU1402&lt;=60),"1-2months",AU1402&gt;60,"2months +")</f>
        <v>&lt;1 month</v>
      </c>
      <c r="H1402" s="1" t="str" cm="1">
        <f t="array" ref="H1402">_xlfn.IFS(AT1402&lt;5,"&lt;5times",AND(AT1402&gt;=5,AT1402&lt;=10),"05-10times",AND(AT1402&gt;=11,AT1402&lt;=15),"11-15times",AT1402&gt;=16,"16times or more")</f>
        <v>05-10times</v>
      </c>
      <c r="I1402" s="1" t="s">
        <v>99</v>
      </c>
      <c r="J1402" s="1" t="str">
        <f t="shared" si="43"/>
        <v>6-7 years</v>
      </c>
      <c r="K1402" s="2">
        <v>520</v>
      </c>
      <c r="L1402" s="2">
        <v>20</v>
      </c>
      <c r="M1402" s="2">
        <v>367</v>
      </c>
      <c r="N1402" s="2">
        <v>39</v>
      </c>
      <c r="O1402" s="2">
        <v>81</v>
      </c>
      <c r="P1402" s="2">
        <v>40</v>
      </c>
      <c r="Q1402" s="8">
        <v>0</v>
      </c>
      <c r="R1402" s="8">
        <v>0</v>
      </c>
      <c r="S1402" s="8">
        <v>0</v>
      </c>
      <c r="T1402" s="8">
        <v>0</v>
      </c>
      <c r="U1402" s="8">
        <v>0</v>
      </c>
      <c r="V1402" s="8">
        <v>0</v>
      </c>
      <c r="W1402" s="6">
        <v>2</v>
      </c>
      <c r="X1402" s="6">
        <v>6</v>
      </c>
      <c r="Y1402" s="6">
        <v>3</v>
      </c>
      <c r="Z1402" s="6">
        <v>6</v>
      </c>
      <c r="AB1402" s="1">
        <v>394</v>
      </c>
      <c r="AC1402" s="1">
        <v>367</v>
      </c>
      <c r="AD1402" s="1">
        <v>1</v>
      </c>
      <c r="AE1402" s="1">
        <v>3</v>
      </c>
      <c r="AF1402" s="1">
        <v>11</v>
      </c>
      <c r="AG1402" s="1">
        <v>67</v>
      </c>
      <c r="AH1402" s="1">
        <v>2382</v>
      </c>
      <c r="AI1402" s="11">
        <f t="shared" si="42"/>
        <v>6.5260273972602736</v>
      </c>
      <c r="AJ1402" s="1">
        <v>1</v>
      </c>
      <c r="AK1402" s="1">
        <v>0</v>
      </c>
      <c r="AL1402" s="1">
        <v>0</v>
      </c>
      <c r="AM1402" s="1">
        <v>0</v>
      </c>
      <c r="AN1402" s="1">
        <v>0</v>
      </c>
      <c r="AO1402" s="1">
        <v>0</v>
      </c>
      <c r="AP1402" s="1">
        <v>0</v>
      </c>
      <c r="AQ1402" s="1">
        <v>1</v>
      </c>
      <c r="AR1402" s="1">
        <v>0</v>
      </c>
      <c r="AS1402" s="1">
        <v>0</v>
      </c>
      <c r="AT1402" s="1">
        <v>7</v>
      </c>
      <c r="AU1402" s="1">
        <v>15</v>
      </c>
      <c r="AV1402" s="1">
        <v>42664</v>
      </c>
    </row>
    <row r="1403" spans="1:48" s="1" customFormat="1" x14ac:dyDescent="0.25">
      <c r="A1403" s="1" t="str" cm="1">
        <f t="array" ref="A1403">_xlfn.IFS(AG1403&gt;=70,"70 and Older",AND(AG1403&gt;=60,AG1403&lt;70),"60-69",AND(AG1403&gt;=50,AG1403&lt;60),"50-59",AND(AG1403&gt;=40,AG1403&lt;50),"40-49",AND(AG1403&gt;=30,AG1403&lt;40),"30-39",AND(AG1403&gt;=20,AG1403&lt;30),"20-29")</f>
        <v>50-59</v>
      </c>
      <c r="B1403" s="1" t="str" cm="1">
        <f t="array" ref="B1403">_xlfn.IFS(AO1403=1,$AO$1,AP1403=1,$AP$1,AQ1403=1,$AQ$1,AR1403=1,$AR$1,AS1403=1,$AS$1)</f>
        <v>PhD</v>
      </c>
      <c r="C1403" s="1" t="str" cm="1">
        <f t="array" ref="C1403">_xlfn.IFS(AJ1403=1,$AJ$1,AK1403=1,$AK$1,AL1403=1,$AL$1,AM1403=1,$AM$1,AN1403=1,$AN$1)</f>
        <v>Married</v>
      </c>
      <c r="D1403" s="1">
        <v>0</v>
      </c>
      <c r="E1403" s="1">
        <v>1</v>
      </c>
      <c r="F1403" s="1" t="str" cm="1">
        <f t="array" ref="F1403">_xlfn.IFS(AV1403&lt;43783,"1.Low Income",AND(AV1403&gt;=43783,AV1403&lt;=64856),"2.Mid Income",AV1403&gt;64856,"3.High Income")</f>
        <v>1.Low Income</v>
      </c>
      <c r="G1403" s="1" t="str" cm="1">
        <f t="array" ref="G1403">_xlfn.IFS(AU1403&lt;=30,"&lt;1 month",AND(AU1403&gt;30,AU1403&lt;=60),"1-2months",AU1403&gt;60,"2months +")</f>
        <v>1-2months</v>
      </c>
      <c r="H1403" s="1" t="str" cm="1">
        <f t="array" ref="H1403">_xlfn.IFS(AT1403&lt;5,"&lt;5times",AND(AT1403&gt;=5,AT1403&lt;=10),"05-10times",AND(AT1403&gt;=11,AT1403&lt;=15),"11-15times",AT1403&gt;=16,"16times or more")</f>
        <v>05-10times</v>
      </c>
      <c r="I1403" s="1" t="s">
        <v>99</v>
      </c>
      <c r="J1403" s="1" t="str">
        <f t="shared" si="43"/>
        <v>6-7 years</v>
      </c>
      <c r="K1403" s="2">
        <v>357</v>
      </c>
      <c r="L1403" s="2">
        <v>35</v>
      </c>
      <c r="M1403" s="2">
        <v>271</v>
      </c>
      <c r="N1403" s="2">
        <v>28</v>
      </c>
      <c r="O1403" s="2">
        <v>28</v>
      </c>
      <c r="P1403" s="2">
        <v>14</v>
      </c>
      <c r="Q1403" s="8">
        <v>0</v>
      </c>
      <c r="R1403" s="8">
        <v>0</v>
      </c>
      <c r="S1403" s="8">
        <v>0</v>
      </c>
      <c r="T1403" s="8">
        <v>0</v>
      </c>
      <c r="U1403" s="8">
        <v>0</v>
      </c>
      <c r="V1403" s="8">
        <v>0</v>
      </c>
      <c r="W1403" s="6">
        <v>3</v>
      </c>
      <c r="X1403" s="6">
        <v>6</v>
      </c>
      <c r="Y1403" s="6">
        <v>2</v>
      </c>
      <c r="Z1403" s="6">
        <v>12</v>
      </c>
      <c r="AB1403" s="1">
        <v>1556</v>
      </c>
      <c r="AC1403" s="1">
        <v>1526</v>
      </c>
      <c r="AD1403" s="1">
        <v>0</v>
      </c>
      <c r="AE1403" s="1">
        <v>3</v>
      </c>
      <c r="AF1403" s="1">
        <v>11</v>
      </c>
      <c r="AG1403" s="1">
        <v>50</v>
      </c>
      <c r="AH1403" s="1">
        <v>2381</v>
      </c>
      <c r="AI1403" s="11">
        <f t="shared" si="42"/>
        <v>6.5232876712328771</v>
      </c>
      <c r="AJ1403" s="1">
        <v>0</v>
      </c>
      <c r="AK1403" s="1">
        <v>1</v>
      </c>
      <c r="AL1403" s="1">
        <v>0</v>
      </c>
      <c r="AM1403" s="1">
        <v>0</v>
      </c>
      <c r="AN1403" s="1">
        <v>0</v>
      </c>
      <c r="AO1403" s="1">
        <v>0</v>
      </c>
      <c r="AP1403" s="1">
        <v>0</v>
      </c>
      <c r="AQ1403" s="1">
        <v>0</v>
      </c>
      <c r="AR1403" s="1">
        <v>0</v>
      </c>
      <c r="AS1403" s="1">
        <v>1</v>
      </c>
      <c r="AT1403" s="1">
        <v>7</v>
      </c>
      <c r="AU1403" s="1">
        <v>37</v>
      </c>
      <c r="AV1403" s="1">
        <v>43300</v>
      </c>
    </row>
    <row r="1404" spans="1:48" s="1" customFormat="1" x14ac:dyDescent="0.25">
      <c r="A1404" s="1" t="str" cm="1">
        <f t="array" ref="A1404">_xlfn.IFS(AG1404&gt;=70,"70 and Older",AND(AG1404&gt;=60,AG1404&lt;70),"60-69",AND(AG1404&gt;=50,AG1404&lt;60),"50-59",AND(AG1404&gt;=40,AG1404&lt;50),"40-49",AND(AG1404&gt;=30,AG1404&lt;40),"30-39",AND(AG1404&gt;=20,AG1404&lt;30),"20-29")</f>
        <v>50-59</v>
      </c>
      <c r="B1404" s="1" t="str" cm="1">
        <f t="array" ref="B1404">_xlfn.IFS(AO1404=1,$AO$1,AP1404=1,$AP$1,AQ1404=1,$AQ$1,AR1404=1,$AR$1,AS1404=1,$AS$1)</f>
        <v>PhD</v>
      </c>
      <c r="C1404" s="1" t="str" cm="1">
        <f t="array" ref="C1404">_xlfn.IFS(AJ1404=1,$AJ$1,AK1404=1,$AK$1,AL1404=1,$AL$1,AM1404=1,$AM$1,AN1404=1,$AN$1)</f>
        <v>Married</v>
      </c>
      <c r="D1404" s="1">
        <v>1</v>
      </c>
      <c r="E1404" s="1">
        <v>1</v>
      </c>
      <c r="F1404" s="1" t="str" cm="1">
        <f t="array" ref="F1404">_xlfn.IFS(AV1404&lt;43783,"1.Low Income",AND(AV1404&gt;=43783,AV1404&lt;=64856),"2.Mid Income",AV1404&gt;64856,"3.High Income")</f>
        <v>1.Low Income</v>
      </c>
      <c r="G1404" s="1" t="str" cm="1">
        <f t="array" ref="G1404">_xlfn.IFS(AU1404&lt;=30,"&lt;1 month",AND(AU1404&gt;30,AU1404&lt;=60),"1-2months",AU1404&gt;60,"2months +")</f>
        <v>&lt;1 month</v>
      </c>
      <c r="H1404" s="1" t="str" cm="1">
        <f t="array" ref="H1404">_xlfn.IFS(AT1404&lt;5,"&lt;5times",AND(AT1404&gt;=5,AT1404&lt;=10),"05-10times",AND(AT1404&gt;=11,AT1404&lt;=15),"11-15times",AT1404&gt;=16,"16times or more")</f>
        <v>05-10times</v>
      </c>
      <c r="I1404" s="1" t="s">
        <v>99</v>
      </c>
      <c r="J1404" s="1" t="str">
        <f t="shared" si="43"/>
        <v>6-7 years</v>
      </c>
      <c r="K1404" s="2">
        <v>515</v>
      </c>
      <c r="L1404" s="2">
        <v>47</v>
      </c>
      <c r="M1404" s="2">
        <v>181</v>
      </c>
      <c r="N1404" s="2">
        <v>149</v>
      </c>
      <c r="O1404" s="2">
        <v>95</v>
      </c>
      <c r="P1404" s="2">
        <v>95</v>
      </c>
      <c r="Q1404" s="8">
        <v>0</v>
      </c>
      <c r="R1404" s="8">
        <v>0</v>
      </c>
      <c r="S1404" s="8">
        <v>0</v>
      </c>
      <c r="T1404" s="8">
        <v>0</v>
      </c>
      <c r="U1404" s="8">
        <v>0</v>
      </c>
      <c r="V1404" s="8">
        <v>0</v>
      </c>
      <c r="W1404" s="6">
        <v>15</v>
      </c>
      <c r="X1404" s="6">
        <v>9</v>
      </c>
      <c r="Y1404" s="6">
        <v>6</v>
      </c>
      <c r="Z1404" s="6">
        <v>9</v>
      </c>
      <c r="AB1404" s="1">
        <v>1556</v>
      </c>
      <c r="AC1404" s="1">
        <v>1526</v>
      </c>
      <c r="AD1404" s="1">
        <v>0</v>
      </c>
      <c r="AE1404" s="1">
        <v>3</v>
      </c>
      <c r="AF1404" s="1">
        <v>11</v>
      </c>
      <c r="AG1404" s="1">
        <v>50</v>
      </c>
      <c r="AH1404" s="1">
        <v>2381</v>
      </c>
      <c r="AI1404" s="11">
        <f t="shared" si="42"/>
        <v>6.5232876712328771</v>
      </c>
      <c r="AJ1404" s="1">
        <v>0</v>
      </c>
      <c r="AK1404" s="1">
        <v>1</v>
      </c>
      <c r="AL1404" s="1">
        <v>0</v>
      </c>
      <c r="AM1404" s="1">
        <v>0</v>
      </c>
      <c r="AN1404" s="1">
        <v>0</v>
      </c>
      <c r="AO1404" s="1">
        <v>0</v>
      </c>
      <c r="AP1404" s="1">
        <v>0</v>
      </c>
      <c r="AQ1404" s="1">
        <v>0</v>
      </c>
      <c r="AR1404" s="1">
        <v>0</v>
      </c>
      <c r="AS1404" s="1">
        <v>1</v>
      </c>
      <c r="AT1404" s="1">
        <v>8</v>
      </c>
      <c r="AU1404" s="1">
        <v>11</v>
      </c>
      <c r="AV1404" s="1">
        <v>35791</v>
      </c>
    </row>
    <row r="1405" spans="1:48" s="1" customFormat="1" x14ac:dyDescent="0.25">
      <c r="A1405" s="1" t="str" cm="1">
        <f t="array" ref="A1405">_xlfn.IFS(AG1405&gt;=70,"70 and Older",AND(AG1405&gt;=60,AG1405&lt;70),"60-69",AND(AG1405&gt;=50,AG1405&lt;60),"50-59",AND(AG1405&gt;=40,AG1405&lt;50),"40-49",AND(AG1405&gt;=30,AG1405&lt;40),"30-39",AND(AG1405&gt;=20,AG1405&lt;30),"20-29")</f>
        <v>30-39</v>
      </c>
      <c r="B1405" s="1" t="str" cm="1">
        <f t="array" ref="B1405">_xlfn.IFS(AO1405=1,$AO$1,AP1405=1,$AP$1,AQ1405=1,$AQ$1,AR1405=1,$AR$1,AS1405=1,$AS$1)</f>
        <v>Graduation</v>
      </c>
      <c r="C1405" s="1" t="str" cm="1">
        <f t="array" ref="C1405">_xlfn.IFS(AJ1405=1,$AJ$1,AK1405=1,$AK$1,AL1405=1,$AL$1,AM1405=1,$AM$1,AN1405=1,$AN$1)</f>
        <v>Together</v>
      </c>
      <c r="D1405" s="1">
        <v>1</v>
      </c>
      <c r="E1405" s="1">
        <v>0</v>
      </c>
      <c r="F1405" s="1" t="str" cm="1">
        <f t="array" ref="F1405">_xlfn.IFS(AV1405&lt;43783,"1.Low Income",AND(AV1405&gt;=43783,AV1405&lt;=64856),"2.Mid Income",AV1405&gt;64856,"3.High Income")</f>
        <v>1.Low Income</v>
      </c>
      <c r="G1405" s="1" t="str" cm="1">
        <f t="array" ref="G1405">_xlfn.IFS(AU1405&lt;=30,"&lt;1 month",AND(AU1405&gt;30,AU1405&lt;=60),"1-2months",AU1405&gt;60,"2months +")</f>
        <v>2months +</v>
      </c>
      <c r="H1405" s="1" t="str" cm="1">
        <f t="array" ref="H1405">_xlfn.IFS(AT1405&lt;5,"&lt;5times",AND(AT1405&gt;=5,AT1405&lt;=10),"05-10times",AND(AT1405&gt;=11,AT1405&lt;=15),"11-15times",AT1405&gt;=16,"16times or more")</f>
        <v>05-10times</v>
      </c>
      <c r="I1405" s="1" t="s">
        <v>99</v>
      </c>
      <c r="J1405" s="1" t="str">
        <f t="shared" si="43"/>
        <v>6-7 years</v>
      </c>
      <c r="K1405" s="2">
        <v>76</v>
      </c>
      <c r="L1405" s="2">
        <v>3</v>
      </c>
      <c r="M1405" s="2">
        <v>31</v>
      </c>
      <c r="N1405" s="2">
        <v>4</v>
      </c>
      <c r="O1405" s="2">
        <v>4</v>
      </c>
      <c r="P1405" s="2">
        <v>27</v>
      </c>
      <c r="Q1405" s="8">
        <v>0</v>
      </c>
      <c r="R1405" s="8">
        <v>0</v>
      </c>
      <c r="S1405" s="8">
        <v>0</v>
      </c>
      <c r="T1405" s="8">
        <v>0</v>
      </c>
      <c r="U1405" s="8">
        <v>0</v>
      </c>
      <c r="V1405" s="8">
        <v>0</v>
      </c>
      <c r="W1405" s="6">
        <v>2</v>
      </c>
      <c r="X1405" s="6">
        <v>3</v>
      </c>
      <c r="Y1405" s="6">
        <v>1</v>
      </c>
      <c r="Z1405" s="6">
        <v>3</v>
      </c>
      <c r="AB1405" s="1">
        <v>118</v>
      </c>
      <c r="AC1405" s="1">
        <v>91</v>
      </c>
      <c r="AD1405" s="1">
        <v>1</v>
      </c>
      <c r="AE1405" s="1">
        <v>3</v>
      </c>
      <c r="AF1405" s="1">
        <v>11</v>
      </c>
      <c r="AG1405" s="1">
        <v>39</v>
      </c>
      <c r="AH1405" s="1">
        <v>2381</v>
      </c>
      <c r="AI1405" s="11">
        <f t="shared" si="42"/>
        <v>6.5232876712328771</v>
      </c>
      <c r="AJ1405" s="1">
        <v>0</v>
      </c>
      <c r="AK1405" s="1">
        <v>0</v>
      </c>
      <c r="AL1405" s="1">
        <v>0</v>
      </c>
      <c r="AM1405" s="1">
        <v>1</v>
      </c>
      <c r="AN1405" s="1">
        <v>0</v>
      </c>
      <c r="AO1405" s="1">
        <v>0</v>
      </c>
      <c r="AP1405" s="1">
        <v>0</v>
      </c>
      <c r="AQ1405" s="1">
        <v>1</v>
      </c>
      <c r="AR1405" s="1">
        <v>0</v>
      </c>
      <c r="AS1405" s="1">
        <v>0</v>
      </c>
      <c r="AT1405" s="1">
        <v>8</v>
      </c>
      <c r="AU1405" s="1">
        <v>69</v>
      </c>
      <c r="AV1405" s="1">
        <v>33454</v>
      </c>
    </row>
    <row r="1406" spans="1:48" s="1" customFormat="1" x14ac:dyDescent="0.25">
      <c r="A1406" s="1" t="str" cm="1">
        <f t="array" ref="A1406">_xlfn.IFS(AG1406&gt;=70,"70 and Older",AND(AG1406&gt;=60,AG1406&lt;70),"60-69",AND(AG1406&gt;=50,AG1406&lt;60),"50-59",AND(AG1406&gt;=40,AG1406&lt;50),"40-49",AND(AG1406&gt;=30,AG1406&lt;40),"30-39",AND(AG1406&gt;=20,AG1406&lt;30),"20-29")</f>
        <v>40-49</v>
      </c>
      <c r="B1406" s="1" t="str" cm="1">
        <f t="array" ref="B1406">_xlfn.IFS(AO1406=1,$AO$1,AP1406=1,$AP$1,AQ1406=1,$AQ$1,AR1406=1,$AR$1,AS1406=1,$AS$1)</f>
        <v>PhD</v>
      </c>
      <c r="C1406" s="1" t="str" cm="1">
        <f t="array" ref="C1406">_xlfn.IFS(AJ1406=1,$AJ$1,AK1406=1,$AK$1,AL1406=1,$AL$1,AM1406=1,$AM$1,AN1406=1,$AN$1)</f>
        <v>Married</v>
      </c>
      <c r="D1406" s="1">
        <v>0</v>
      </c>
      <c r="E1406" s="1">
        <v>1</v>
      </c>
      <c r="F1406" s="1" t="str" cm="1">
        <f t="array" ref="F1406">_xlfn.IFS(AV1406&lt;43783,"1.Low Income",AND(AV1406&gt;=43783,AV1406&lt;=64856),"2.Mid Income",AV1406&gt;64856,"3.High Income")</f>
        <v>1.Low Income</v>
      </c>
      <c r="G1406" s="1" t="str" cm="1">
        <f t="array" ref="G1406">_xlfn.IFS(AU1406&lt;=30,"&lt;1 month",AND(AU1406&gt;30,AU1406&lt;=60),"1-2months",AU1406&gt;60,"2months +")</f>
        <v>&lt;1 month</v>
      </c>
      <c r="H1406" s="1" t="str" cm="1">
        <f t="array" ref="H1406">_xlfn.IFS(AT1406&lt;5,"&lt;5times",AND(AT1406&gt;=5,AT1406&lt;=10),"05-10times",AND(AT1406&gt;=11,AT1406&lt;=15),"11-15times",AT1406&gt;=16,"16times or more")</f>
        <v>05-10times</v>
      </c>
      <c r="I1406" s="1" t="s">
        <v>99</v>
      </c>
      <c r="J1406" s="1" t="str">
        <f t="shared" si="43"/>
        <v>6-7 years</v>
      </c>
      <c r="K1406" s="2">
        <v>724</v>
      </c>
      <c r="L1406" s="2">
        <v>17</v>
      </c>
      <c r="M1406" s="2">
        <v>143</v>
      </c>
      <c r="N1406" s="2">
        <v>0</v>
      </c>
      <c r="O1406" s="2">
        <v>8</v>
      </c>
      <c r="P1406" s="2">
        <v>196</v>
      </c>
      <c r="Q1406" s="8">
        <v>0</v>
      </c>
      <c r="R1406" s="8">
        <v>0</v>
      </c>
      <c r="S1406" s="8">
        <v>0</v>
      </c>
      <c r="T1406" s="8">
        <v>0</v>
      </c>
      <c r="U1406" s="8">
        <v>0</v>
      </c>
      <c r="V1406" s="8">
        <v>0</v>
      </c>
      <c r="W1406" s="6">
        <v>2</v>
      </c>
      <c r="X1406" s="6">
        <v>9</v>
      </c>
      <c r="Y1406" s="6">
        <v>2</v>
      </c>
      <c r="Z1406" s="6">
        <v>12</v>
      </c>
      <c r="AB1406" s="1">
        <v>90</v>
      </c>
      <c r="AC1406" s="1">
        <v>89</v>
      </c>
      <c r="AD1406" s="1">
        <v>0</v>
      </c>
      <c r="AE1406" s="1">
        <v>3</v>
      </c>
      <c r="AF1406" s="1">
        <v>11</v>
      </c>
      <c r="AG1406" s="1">
        <v>46</v>
      </c>
      <c r="AH1406" s="1">
        <v>2380</v>
      </c>
      <c r="AI1406" s="11">
        <f t="shared" si="42"/>
        <v>6.5205479452054798</v>
      </c>
      <c r="AJ1406" s="1">
        <v>0</v>
      </c>
      <c r="AK1406" s="1">
        <v>1</v>
      </c>
      <c r="AL1406" s="1">
        <v>0</v>
      </c>
      <c r="AM1406" s="1">
        <v>0</v>
      </c>
      <c r="AN1406" s="1">
        <v>0</v>
      </c>
      <c r="AO1406" s="1">
        <v>0</v>
      </c>
      <c r="AP1406" s="1">
        <v>0</v>
      </c>
      <c r="AQ1406" s="1">
        <v>0</v>
      </c>
      <c r="AR1406" s="1">
        <v>0</v>
      </c>
      <c r="AS1406" s="1">
        <v>1</v>
      </c>
      <c r="AT1406" s="1">
        <v>8</v>
      </c>
      <c r="AU1406" s="1">
        <v>3</v>
      </c>
      <c r="AV1406" s="1">
        <v>35544</v>
      </c>
    </row>
    <row r="1407" spans="1:48" s="1" customFormat="1" x14ac:dyDescent="0.25">
      <c r="A1407" s="1" t="str" cm="1">
        <f t="array" ref="A1407">_xlfn.IFS(AG1407&gt;=70,"70 and Older",AND(AG1407&gt;=60,AG1407&lt;70),"60-69",AND(AG1407&gt;=50,AG1407&lt;60),"50-59",AND(AG1407&gt;=40,AG1407&lt;50),"40-49",AND(AG1407&gt;=30,AG1407&lt;40),"30-39",AND(AG1407&gt;=20,AG1407&lt;30),"20-29")</f>
        <v>50-59</v>
      </c>
      <c r="B1407" s="1" t="str" cm="1">
        <f t="array" ref="B1407">_xlfn.IFS(AO1407=1,$AO$1,AP1407=1,$AP$1,AQ1407=1,$AQ$1,AR1407=1,$AR$1,AS1407=1,$AS$1)</f>
        <v>Graduation</v>
      </c>
      <c r="C1407" s="1" t="str" cm="1">
        <f t="array" ref="C1407">_xlfn.IFS(AJ1407=1,$AJ$1,AK1407=1,$AK$1,AL1407=1,$AL$1,AM1407=1,$AM$1,AN1407=1,$AN$1)</f>
        <v>Single</v>
      </c>
      <c r="D1407" s="1">
        <v>0</v>
      </c>
      <c r="E1407" s="1">
        <v>0</v>
      </c>
      <c r="F1407" s="1" t="str" cm="1">
        <f t="array" ref="F1407">_xlfn.IFS(AV1407&lt;43783,"1.Low Income",AND(AV1407&gt;=43783,AV1407&lt;=64856),"2.Mid Income",AV1407&gt;64856,"3.High Income")</f>
        <v>2.Mid Income</v>
      </c>
      <c r="G1407" s="1" t="str" cm="1">
        <f t="array" ref="G1407">_xlfn.IFS(AU1407&lt;=30,"&lt;1 month",AND(AU1407&gt;30,AU1407&lt;=60),"1-2months",AU1407&gt;60,"2months +")</f>
        <v>2months +</v>
      </c>
      <c r="H1407" s="1" t="str" cm="1">
        <f t="array" ref="H1407">_xlfn.IFS(AT1407&lt;5,"&lt;5times",AND(AT1407&gt;=5,AT1407&lt;=10),"05-10times",AND(AT1407&gt;=11,AT1407&lt;=15),"11-15times",AT1407&gt;=16,"16times or more")</f>
        <v>05-10times</v>
      </c>
      <c r="I1407" s="1" t="s">
        <v>99</v>
      </c>
      <c r="J1407" s="1" t="str">
        <f t="shared" si="43"/>
        <v>6-7 years</v>
      </c>
      <c r="K1407" s="2">
        <v>490</v>
      </c>
      <c r="L1407" s="2">
        <v>44</v>
      </c>
      <c r="M1407" s="2">
        <v>125</v>
      </c>
      <c r="N1407" s="2">
        <v>29</v>
      </c>
      <c r="O1407" s="2">
        <v>20</v>
      </c>
      <c r="P1407" s="2">
        <v>22</v>
      </c>
      <c r="Q1407" s="8">
        <v>0</v>
      </c>
      <c r="R1407" s="8">
        <v>0</v>
      </c>
      <c r="S1407" s="8">
        <v>0</v>
      </c>
      <c r="T1407" s="8">
        <v>1</v>
      </c>
      <c r="U1407" s="8">
        <v>1</v>
      </c>
      <c r="V1407" s="8">
        <v>1</v>
      </c>
      <c r="W1407" s="6">
        <v>1</v>
      </c>
      <c r="X1407" s="6">
        <v>6</v>
      </c>
      <c r="Y1407" s="6">
        <v>7</v>
      </c>
      <c r="Z1407" s="6">
        <v>11</v>
      </c>
      <c r="AB1407" s="1">
        <v>1412</v>
      </c>
      <c r="AC1407" s="1">
        <v>1375</v>
      </c>
      <c r="AD1407" s="1">
        <v>1</v>
      </c>
      <c r="AE1407" s="1">
        <v>3</v>
      </c>
      <c r="AF1407" s="1">
        <v>11</v>
      </c>
      <c r="AG1407" s="1">
        <v>59</v>
      </c>
      <c r="AH1407" s="1">
        <v>2379</v>
      </c>
      <c r="AI1407" s="11">
        <f t="shared" si="42"/>
        <v>6.5178082191780824</v>
      </c>
      <c r="AJ1407" s="1">
        <v>0</v>
      </c>
      <c r="AK1407" s="1">
        <v>0</v>
      </c>
      <c r="AL1407" s="1">
        <v>1</v>
      </c>
      <c r="AM1407" s="1">
        <v>0</v>
      </c>
      <c r="AN1407" s="1">
        <v>0</v>
      </c>
      <c r="AO1407" s="1">
        <v>0</v>
      </c>
      <c r="AP1407" s="1">
        <v>0</v>
      </c>
      <c r="AQ1407" s="1">
        <v>1</v>
      </c>
      <c r="AR1407" s="1">
        <v>0</v>
      </c>
      <c r="AS1407" s="1">
        <v>0</v>
      </c>
      <c r="AT1407" s="1">
        <v>6</v>
      </c>
      <c r="AU1407" s="1">
        <v>83</v>
      </c>
      <c r="AV1407" s="1">
        <v>50150</v>
      </c>
    </row>
    <row r="1408" spans="1:48" s="1" customFormat="1" x14ac:dyDescent="0.25">
      <c r="A1408" s="1" t="str" cm="1">
        <f t="array" ref="A1408">_xlfn.IFS(AG1408&gt;=70,"70 and Older",AND(AG1408&gt;=60,AG1408&lt;70),"60-69",AND(AG1408&gt;=50,AG1408&lt;60),"50-59",AND(AG1408&gt;=40,AG1408&lt;50),"40-49",AND(AG1408&gt;=30,AG1408&lt;40),"30-39",AND(AG1408&gt;=20,AG1408&lt;30),"20-29")</f>
        <v>70 and Older</v>
      </c>
      <c r="B1408" s="1" t="str" cm="1">
        <f t="array" ref="B1408">_xlfn.IFS(AO1408=1,$AO$1,AP1408=1,$AP$1,AQ1408=1,$AQ$1,AR1408=1,$AR$1,AS1408=1,$AS$1)</f>
        <v>PhD</v>
      </c>
      <c r="C1408" s="1" t="str" cm="1">
        <f t="array" ref="C1408">_xlfn.IFS(AJ1408=1,$AJ$1,AK1408=1,$AK$1,AL1408=1,$AL$1,AM1408=1,$AM$1,AN1408=1,$AN$1)</f>
        <v>Together</v>
      </c>
      <c r="D1408" s="1">
        <v>0</v>
      </c>
      <c r="E1408" s="1">
        <v>1</v>
      </c>
      <c r="F1408" s="1" t="str" cm="1">
        <f t="array" ref="F1408">_xlfn.IFS(AV1408&lt;43783,"1.Low Income",AND(AV1408&gt;=43783,AV1408&lt;=64856),"2.Mid Income",AV1408&gt;64856,"3.High Income")</f>
        <v>1.Low Income</v>
      </c>
      <c r="G1408" s="1" t="str" cm="1">
        <f t="array" ref="G1408">_xlfn.IFS(AU1408&lt;=30,"&lt;1 month",AND(AU1408&gt;30,AU1408&lt;=60),"1-2months",AU1408&gt;60,"2months +")</f>
        <v>&lt;1 month</v>
      </c>
      <c r="H1408" s="1" t="str" cm="1">
        <f t="array" ref="H1408">_xlfn.IFS(AT1408&lt;5,"&lt;5times",AND(AT1408&gt;=5,AT1408&lt;=10),"05-10times",AND(AT1408&gt;=11,AT1408&lt;=15),"11-15times",AT1408&gt;=16,"16times or more")</f>
        <v>05-10times</v>
      </c>
      <c r="I1408" s="1" t="s">
        <v>99</v>
      </c>
      <c r="J1408" s="1" t="str">
        <f t="shared" si="43"/>
        <v>6-7 years</v>
      </c>
      <c r="K1408" s="2">
        <v>508</v>
      </c>
      <c r="L1408" s="2">
        <v>5</v>
      </c>
      <c r="M1408" s="2">
        <v>21</v>
      </c>
      <c r="N1408" s="2">
        <v>7</v>
      </c>
      <c r="O1408" s="2">
        <v>5</v>
      </c>
      <c r="P1408" s="2">
        <v>10</v>
      </c>
      <c r="Q1408" s="8">
        <v>0</v>
      </c>
      <c r="R1408" s="8">
        <v>0</v>
      </c>
      <c r="S1408" s="8">
        <v>0</v>
      </c>
      <c r="T1408" s="8">
        <v>1</v>
      </c>
      <c r="U1408" s="8">
        <v>0</v>
      </c>
      <c r="V1408" s="8">
        <v>0</v>
      </c>
      <c r="W1408" s="6">
        <v>4</v>
      </c>
      <c r="X1408" s="6">
        <v>7</v>
      </c>
      <c r="Y1408" s="6">
        <v>3</v>
      </c>
      <c r="Z1408" s="6">
        <v>7</v>
      </c>
      <c r="AB1408" s="1">
        <v>757</v>
      </c>
      <c r="AC1408" s="1">
        <v>566</v>
      </c>
      <c r="AD1408" s="1">
        <v>1</v>
      </c>
      <c r="AE1408" s="1">
        <v>3</v>
      </c>
      <c r="AF1408" s="1">
        <v>11</v>
      </c>
      <c r="AG1408" s="1">
        <v>72</v>
      </c>
      <c r="AH1408" s="1">
        <v>2379</v>
      </c>
      <c r="AI1408" s="11">
        <f t="shared" si="42"/>
        <v>6.5178082191780824</v>
      </c>
      <c r="AJ1408" s="1">
        <v>0</v>
      </c>
      <c r="AK1408" s="1">
        <v>0</v>
      </c>
      <c r="AL1408" s="1">
        <v>0</v>
      </c>
      <c r="AM1408" s="1">
        <v>1</v>
      </c>
      <c r="AN1408" s="1">
        <v>0</v>
      </c>
      <c r="AO1408" s="1">
        <v>0</v>
      </c>
      <c r="AP1408" s="1">
        <v>0</v>
      </c>
      <c r="AQ1408" s="1">
        <v>0</v>
      </c>
      <c r="AR1408" s="1">
        <v>0</v>
      </c>
      <c r="AS1408" s="1">
        <v>1</v>
      </c>
      <c r="AT1408" s="1">
        <v>7</v>
      </c>
      <c r="AU1408" s="1">
        <v>10</v>
      </c>
      <c r="AV1408" s="1">
        <v>43185</v>
      </c>
    </row>
    <row r="1409" spans="1:48" s="1" customFormat="1" x14ac:dyDescent="0.25">
      <c r="A1409" s="1" t="str" cm="1">
        <f t="array" ref="A1409">_xlfn.IFS(AG1409&gt;=70,"70 and Older",AND(AG1409&gt;=60,AG1409&lt;70),"60-69",AND(AG1409&gt;=50,AG1409&lt;60),"50-59",AND(AG1409&gt;=40,AG1409&lt;50),"40-49",AND(AG1409&gt;=30,AG1409&lt;40),"30-39",AND(AG1409&gt;=20,AG1409&lt;30),"20-29")</f>
        <v>50-59</v>
      </c>
      <c r="B1409" s="1" t="str" cm="1">
        <f t="array" ref="B1409">_xlfn.IFS(AO1409=1,$AO$1,AP1409=1,$AP$1,AQ1409=1,$AQ$1,AR1409=1,$AR$1,AS1409=1,$AS$1)</f>
        <v>PhD</v>
      </c>
      <c r="C1409" s="1" t="str" cm="1">
        <f t="array" ref="C1409">_xlfn.IFS(AJ1409=1,$AJ$1,AK1409=1,$AK$1,AL1409=1,$AL$1,AM1409=1,$AM$1,AN1409=1,$AN$1)</f>
        <v>Married</v>
      </c>
      <c r="D1409" s="1">
        <v>0</v>
      </c>
      <c r="E1409" s="1">
        <v>0</v>
      </c>
      <c r="F1409" s="1" t="str" cm="1">
        <f t="array" ref="F1409">_xlfn.IFS(AV1409&lt;43783,"1.Low Income",AND(AV1409&gt;=43783,AV1409&lt;=64856),"2.Mid Income",AV1409&gt;64856,"3.High Income")</f>
        <v>2.Mid Income</v>
      </c>
      <c r="G1409" s="1" t="str" cm="1">
        <f t="array" ref="G1409">_xlfn.IFS(AU1409&lt;=30,"&lt;1 month",AND(AU1409&gt;30,AU1409&lt;=60),"1-2months",AU1409&gt;60,"2months +")</f>
        <v>&lt;1 month</v>
      </c>
      <c r="H1409" s="1" t="str" cm="1">
        <f t="array" ref="H1409">_xlfn.IFS(AT1409&lt;5,"&lt;5times",AND(AT1409&gt;=5,AT1409&lt;=10),"05-10times",AND(AT1409&gt;=11,AT1409&lt;=15),"11-15times",AT1409&gt;=16,"16times or more")</f>
        <v>05-10times</v>
      </c>
      <c r="I1409" s="1" t="s">
        <v>99</v>
      </c>
      <c r="J1409" s="1" t="str">
        <f t="shared" si="43"/>
        <v>6-7 years</v>
      </c>
      <c r="K1409" s="2">
        <v>611</v>
      </c>
      <c r="L1409" s="2">
        <v>76</v>
      </c>
      <c r="M1409" s="2">
        <v>749</v>
      </c>
      <c r="N1409" s="2">
        <v>59</v>
      </c>
      <c r="O1409" s="2">
        <v>45</v>
      </c>
      <c r="P1409" s="2">
        <v>26</v>
      </c>
      <c r="Q1409" s="8">
        <v>0</v>
      </c>
      <c r="R1409" s="8">
        <v>0</v>
      </c>
      <c r="S1409" s="8">
        <v>0</v>
      </c>
      <c r="T1409" s="8">
        <v>0</v>
      </c>
      <c r="U1409" s="8">
        <v>1</v>
      </c>
      <c r="V1409" s="8">
        <v>0</v>
      </c>
      <c r="W1409" s="6">
        <v>1</v>
      </c>
      <c r="X1409" s="6">
        <v>7</v>
      </c>
      <c r="Y1409" s="6">
        <v>10</v>
      </c>
      <c r="Z1409" s="6">
        <v>6</v>
      </c>
      <c r="AB1409" s="1">
        <v>1672</v>
      </c>
      <c r="AC1409" s="1">
        <v>1672</v>
      </c>
      <c r="AD1409" s="1">
        <v>1</v>
      </c>
      <c r="AE1409" s="1">
        <v>3</v>
      </c>
      <c r="AF1409" s="1">
        <v>11</v>
      </c>
      <c r="AG1409" s="1">
        <v>55</v>
      </c>
      <c r="AH1409" s="1">
        <v>2378</v>
      </c>
      <c r="AI1409" s="11">
        <f t="shared" si="42"/>
        <v>6.515068493150685</v>
      </c>
      <c r="AJ1409" s="1">
        <v>0</v>
      </c>
      <c r="AK1409" s="1">
        <v>1</v>
      </c>
      <c r="AL1409" s="1">
        <v>0</v>
      </c>
      <c r="AM1409" s="1">
        <v>0</v>
      </c>
      <c r="AN1409" s="1">
        <v>0</v>
      </c>
      <c r="AO1409" s="1">
        <v>0</v>
      </c>
      <c r="AP1409" s="1">
        <v>0</v>
      </c>
      <c r="AQ1409" s="1">
        <v>0</v>
      </c>
      <c r="AR1409" s="1">
        <v>0</v>
      </c>
      <c r="AS1409" s="1">
        <v>1</v>
      </c>
      <c r="AT1409" s="1">
        <v>6</v>
      </c>
      <c r="AU1409" s="1">
        <v>5</v>
      </c>
      <c r="AV1409" s="1">
        <v>53154</v>
      </c>
    </row>
    <row r="1410" spans="1:48" s="1" customFormat="1" x14ac:dyDescent="0.25">
      <c r="A1410" s="1" t="str" cm="1">
        <f t="array" ref="A1410">_xlfn.IFS(AG1410&gt;=70,"70 and Older",AND(AG1410&gt;=60,AG1410&lt;70),"60-69",AND(AG1410&gt;=50,AG1410&lt;60),"50-59",AND(AG1410&gt;=40,AG1410&lt;50),"40-49",AND(AG1410&gt;=30,AG1410&lt;40),"30-39",AND(AG1410&gt;=20,AG1410&lt;30),"20-29")</f>
        <v>50-59</v>
      </c>
      <c r="B1410" s="1" t="str" cm="1">
        <f t="array" ref="B1410">_xlfn.IFS(AO1410=1,$AO$1,AP1410=1,$AP$1,AQ1410=1,$AQ$1,AR1410=1,$AR$1,AS1410=1,$AS$1)</f>
        <v>PhD</v>
      </c>
      <c r="C1410" s="1" t="str" cm="1">
        <f t="array" ref="C1410">_xlfn.IFS(AJ1410=1,$AJ$1,AK1410=1,$AK$1,AL1410=1,$AL$1,AM1410=1,$AM$1,AN1410=1,$AN$1)</f>
        <v>Married</v>
      </c>
      <c r="D1410" s="1">
        <v>0</v>
      </c>
      <c r="E1410" s="1">
        <v>0</v>
      </c>
      <c r="F1410" s="1" t="str" cm="1">
        <f t="array" ref="F1410">_xlfn.IFS(AV1410&lt;43783,"1.Low Income",AND(AV1410&gt;=43783,AV1410&lt;=64856),"2.Mid Income",AV1410&gt;64856,"3.High Income")</f>
        <v>2.Mid Income</v>
      </c>
      <c r="G1410" s="1" t="str" cm="1">
        <f t="array" ref="G1410">_xlfn.IFS(AU1410&lt;=30,"&lt;1 month",AND(AU1410&gt;30,AU1410&lt;=60),"1-2months",AU1410&gt;60,"2months +")</f>
        <v>2months +</v>
      </c>
      <c r="H1410" s="1" t="str" cm="1">
        <f t="array" ref="H1410">_xlfn.IFS(AT1410&lt;5,"&lt;5times",AND(AT1410&gt;=5,AT1410&lt;=10),"05-10times",AND(AT1410&gt;=11,AT1410&lt;=15),"11-15times",AT1410&gt;=16,"16times or more")</f>
        <v>05-10times</v>
      </c>
      <c r="I1410" s="1" t="s">
        <v>99</v>
      </c>
      <c r="J1410" s="1" t="str">
        <f t="shared" si="43"/>
        <v>6-7 years</v>
      </c>
      <c r="K1410" s="2">
        <v>514</v>
      </c>
      <c r="L1410" s="2">
        <v>22</v>
      </c>
      <c r="M1410" s="2">
        <v>732</v>
      </c>
      <c r="N1410" s="2">
        <v>42</v>
      </c>
      <c r="O1410" s="2">
        <v>198</v>
      </c>
      <c r="P1410" s="2">
        <v>79</v>
      </c>
      <c r="Q1410" s="8">
        <v>0</v>
      </c>
      <c r="R1410" s="8">
        <v>0</v>
      </c>
      <c r="S1410" s="8">
        <v>0</v>
      </c>
      <c r="T1410" s="8">
        <v>0</v>
      </c>
      <c r="U1410" s="8">
        <v>0</v>
      </c>
      <c r="V1410" s="8">
        <v>1</v>
      </c>
      <c r="W1410" s="6">
        <v>1</v>
      </c>
      <c r="X1410" s="6">
        <v>6</v>
      </c>
      <c r="Y1410" s="6">
        <v>7</v>
      </c>
      <c r="Z1410" s="6">
        <v>7</v>
      </c>
      <c r="AB1410" s="1">
        <v>1672</v>
      </c>
      <c r="AC1410" s="1">
        <v>1672</v>
      </c>
      <c r="AD1410" s="1">
        <v>1</v>
      </c>
      <c r="AE1410" s="1">
        <v>3</v>
      </c>
      <c r="AF1410" s="1">
        <v>11</v>
      </c>
      <c r="AG1410" s="1">
        <v>55</v>
      </c>
      <c r="AH1410" s="1">
        <v>2378</v>
      </c>
      <c r="AI1410" s="11">
        <f t="shared" ref="AI1410:AI1473" si="44">AH1410/365</f>
        <v>6.515068493150685</v>
      </c>
      <c r="AJ1410" s="1">
        <v>0</v>
      </c>
      <c r="AK1410" s="1">
        <v>1</v>
      </c>
      <c r="AL1410" s="1">
        <v>0</v>
      </c>
      <c r="AM1410" s="1">
        <v>0</v>
      </c>
      <c r="AN1410" s="1">
        <v>0</v>
      </c>
      <c r="AO1410" s="1">
        <v>0</v>
      </c>
      <c r="AP1410" s="1">
        <v>0</v>
      </c>
      <c r="AQ1410" s="1">
        <v>0</v>
      </c>
      <c r="AR1410" s="1">
        <v>0</v>
      </c>
      <c r="AS1410" s="1">
        <v>1</v>
      </c>
      <c r="AT1410" s="1">
        <v>6</v>
      </c>
      <c r="AU1410" s="1">
        <v>68</v>
      </c>
      <c r="AV1410" s="1">
        <v>50150</v>
      </c>
    </row>
    <row r="1411" spans="1:48" s="1" customFormat="1" x14ac:dyDescent="0.25">
      <c r="A1411" s="1" t="str" cm="1">
        <f t="array" ref="A1411">_xlfn.IFS(AG1411&gt;=70,"70 and Older",AND(AG1411&gt;=60,AG1411&lt;70),"60-69",AND(AG1411&gt;=50,AG1411&lt;60),"50-59",AND(AG1411&gt;=40,AG1411&lt;50),"40-49",AND(AG1411&gt;=30,AG1411&lt;40),"30-39",AND(AG1411&gt;=20,AG1411&lt;30),"20-29")</f>
        <v>40-49</v>
      </c>
      <c r="B1411" s="1" t="str" cm="1">
        <f t="array" ref="B1411">_xlfn.IFS(AO1411=1,$AO$1,AP1411=1,$AP$1,AQ1411=1,$AQ$1,AR1411=1,$AR$1,AS1411=1,$AS$1)</f>
        <v>PhD</v>
      </c>
      <c r="C1411" s="1" t="str" cm="1">
        <f t="array" ref="C1411">_xlfn.IFS(AJ1411=1,$AJ$1,AK1411=1,$AK$1,AL1411=1,$AL$1,AM1411=1,$AM$1,AN1411=1,$AN$1)</f>
        <v>Divorced</v>
      </c>
      <c r="D1411" s="1">
        <v>0</v>
      </c>
      <c r="E1411" s="1">
        <v>1</v>
      </c>
      <c r="F1411" s="1" t="str" cm="1">
        <f t="array" ref="F1411">_xlfn.IFS(AV1411&lt;43783,"1.Low Income",AND(AV1411&gt;=43783,AV1411&lt;=64856),"2.Mid Income",AV1411&gt;64856,"3.High Income")</f>
        <v>1.Low Income</v>
      </c>
      <c r="G1411" s="1" t="str" cm="1">
        <f t="array" ref="G1411">_xlfn.IFS(AU1411&lt;=30,"&lt;1 month",AND(AU1411&gt;30,AU1411&lt;=60),"1-2months",AU1411&gt;60,"2months +")</f>
        <v>2months +</v>
      </c>
      <c r="H1411" s="1" t="str" cm="1">
        <f t="array" ref="H1411">_xlfn.IFS(AT1411&lt;5,"&lt;5times",AND(AT1411&gt;=5,AT1411&lt;=10),"05-10times",AND(AT1411&gt;=11,AT1411&lt;=15),"11-15times",AT1411&gt;=16,"16times or more")</f>
        <v>05-10times</v>
      </c>
      <c r="I1411" s="1" t="s">
        <v>99</v>
      </c>
      <c r="J1411" s="1" t="str">
        <f t="shared" ref="J1411:J1474" si="45">IF(AI1411&gt;7,"7-8 years",IF(AND(AI1411&gt;6,AI1411&lt;=7),"6-7 years",IF(AI1411&lt;=6,"4-6 years","invalid")))</f>
        <v>6-7 years</v>
      </c>
      <c r="K1411" s="2">
        <v>254</v>
      </c>
      <c r="L1411" s="2">
        <v>10</v>
      </c>
      <c r="M1411" s="2">
        <v>44</v>
      </c>
      <c r="N1411" s="2">
        <v>30</v>
      </c>
      <c r="O1411" s="2">
        <v>10</v>
      </c>
      <c r="P1411" s="2">
        <v>227</v>
      </c>
      <c r="Q1411" s="8">
        <v>0</v>
      </c>
      <c r="R1411" s="8">
        <v>0</v>
      </c>
      <c r="S1411" s="8">
        <v>1</v>
      </c>
      <c r="T1411" s="8">
        <v>0</v>
      </c>
      <c r="U1411" s="8">
        <v>0</v>
      </c>
      <c r="V1411" s="8">
        <v>0</v>
      </c>
      <c r="W1411" s="6">
        <v>2</v>
      </c>
      <c r="X1411" s="6">
        <v>7</v>
      </c>
      <c r="Y1411" s="6">
        <v>3</v>
      </c>
      <c r="Z1411" s="6">
        <v>3</v>
      </c>
      <c r="AB1411" s="1">
        <v>55</v>
      </c>
      <c r="AC1411" s="1">
        <v>47</v>
      </c>
      <c r="AD1411" s="1">
        <v>0</v>
      </c>
      <c r="AE1411" s="1">
        <v>3</v>
      </c>
      <c r="AF1411" s="1">
        <v>11</v>
      </c>
      <c r="AG1411" s="1">
        <v>44</v>
      </c>
      <c r="AH1411" s="1">
        <v>2378</v>
      </c>
      <c r="AI1411" s="11">
        <f t="shared" si="44"/>
        <v>6.515068493150685</v>
      </c>
      <c r="AJ1411" s="1">
        <v>1</v>
      </c>
      <c r="AK1411" s="1">
        <v>0</v>
      </c>
      <c r="AL1411" s="1">
        <v>0</v>
      </c>
      <c r="AM1411" s="1">
        <v>0</v>
      </c>
      <c r="AN1411" s="1">
        <v>0</v>
      </c>
      <c r="AO1411" s="1">
        <v>0</v>
      </c>
      <c r="AP1411" s="1">
        <v>0</v>
      </c>
      <c r="AQ1411" s="1">
        <v>0</v>
      </c>
      <c r="AR1411" s="1">
        <v>0</v>
      </c>
      <c r="AS1411" s="1">
        <v>1</v>
      </c>
      <c r="AT1411" s="1">
        <v>8</v>
      </c>
      <c r="AU1411" s="1">
        <v>84</v>
      </c>
      <c r="AV1411" s="1">
        <v>34824</v>
      </c>
    </row>
    <row r="1412" spans="1:48" s="1" customFormat="1" x14ac:dyDescent="0.25">
      <c r="A1412" s="1" t="str" cm="1">
        <f t="array" ref="A1412">_xlfn.IFS(AG1412&gt;=70,"70 and Older",AND(AG1412&gt;=60,AG1412&lt;70),"60-69",AND(AG1412&gt;=50,AG1412&lt;60),"50-59",AND(AG1412&gt;=40,AG1412&lt;50),"40-49",AND(AG1412&gt;=30,AG1412&lt;40),"30-39",AND(AG1412&gt;=20,AG1412&lt;30),"20-29")</f>
        <v>60-69</v>
      </c>
      <c r="B1412" s="1" t="str" cm="1">
        <f t="array" ref="B1412">_xlfn.IFS(AO1412=1,$AO$1,AP1412=1,$AP$1,AQ1412=1,$AQ$1,AR1412=1,$AR$1,AS1412=1,$AS$1)</f>
        <v>Graduation</v>
      </c>
      <c r="C1412" s="1" t="str" cm="1">
        <f t="array" ref="C1412">_xlfn.IFS(AJ1412=1,$AJ$1,AK1412=1,$AK$1,AL1412=1,$AL$1,AM1412=1,$AM$1,AN1412=1,$AN$1)</f>
        <v>Married</v>
      </c>
      <c r="D1412" s="1">
        <v>0</v>
      </c>
      <c r="E1412" s="1">
        <v>1</v>
      </c>
      <c r="F1412" s="1" t="str" cm="1">
        <f t="array" ref="F1412">_xlfn.IFS(AV1412&lt;43783,"1.Low Income",AND(AV1412&gt;=43783,AV1412&lt;=64856),"2.Mid Income",AV1412&gt;64856,"3.High Income")</f>
        <v>2.Mid Income</v>
      </c>
      <c r="G1412" s="1" t="str" cm="1">
        <f t="array" ref="G1412">_xlfn.IFS(AU1412&lt;=30,"&lt;1 month",AND(AU1412&gt;30,AU1412&lt;=60),"1-2months",AU1412&gt;60,"2months +")</f>
        <v>1-2months</v>
      </c>
      <c r="H1412" s="1" t="str" cm="1">
        <f t="array" ref="H1412">_xlfn.IFS(AT1412&lt;5,"&lt;5times",AND(AT1412&gt;=5,AT1412&lt;=10),"05-10times",AND(AT1412&gt;=11,AT1412&lt;=15),"11-15times",AT1412&gt;=16,"16times or more")</f>
        <v>05-10times</v>
      </c>
      <c r="I1412" s="1" t="s">
        <v>99</v>
      </c>
      <c r="J1412" s="1" t="str">
        <f t="shared" si="45"/>
        <v>6-7 years</v>
      </c>
      <c r="K1412" s="2">
        <v>71</v>
      </c>
      <c r="L1412" s="2">
        <v>99</v>
      </c>
      <c r="M1412" s="2">
        <v>278</v>
      </c>
      <c r="N1412" s="2">
        <v>185</v>
      </c>
      <c r="O1412" s="2">
        <v>121</v>
      </c>
      <c r="P1412" s="2">
        <v>38</v>
      </c>
      <c r="Q1412" s="8">
        <v>0</v>
      </c>
      <c r="R1412" s="8">
        <v>0</v>
      </c>
      <c r="S1412" s="8">
        <v>0</v>
      </c>
      <c r="T1412" s="8">
        <v>0</v>
      </c>
      <c r="U1412" s="8">
        <v>0</v>
      </c>
      <c r="V1412" s="8">
        <v>0</v>
      </c>
      <c r="W1412" s="6">
        <v>1</v>
      </c>
      <c r="X1412" s="6">
        <v>5</v>
      </c>
      <c r="Y1412" s="6">
        <v>10</v>
      </c>
      <c r="Z1412" s="6">
        <v>5</v>
      </c>
      <c r="AB1412" s="1">
        <v>1332</v>
      </c>
      <c r="AC1412" s="1">
        <v>1284</v>
      </c>
      <c r="AD1412" s="1">
        <v>1</v>
      </c>
      <c r="AE1412" s="1">
        <v>3</v>
      </c>
      <c r="AF1412" s="1">
        <v>11</v>
      </c>
      <c r="AG1412" s="1">
        <v>65</v>
      </c>
      <c r="AH1412" s="1">
        <v>2377</v>
      </c>
      <c r="AI1412" s="11">
        <f t="shared" si="44"/>
        <v>6.5123287671232877</v>
      </c>
      <c r="AJ1412" s="1">
        <v>0</v>
      </c>
      <c r="AK1412" s="1">
        <v>1</v>
      </c>
      <c r="AL1412" s="1">
        <v>0</v>
      </c>
      <c r="AM1412" s="1">
        <v>0</v>
      </c>
      <c r="AN1412" s="1">
        <v>0</v>
      </c>
      <c r="AO1412" s="1">
        <v>0</v>
      </c>
      <c r="AP1412" s="1">
        <v>0</v>
      </c>
      <c r="AQ1412" s="1">
        <v>1</v>
      </c>
      <c r="AR1412" s="1">
        <v>0</v>
      </c>
      <c r="AS1412" s="1">
        <v>0</v>
      </c>
      <c r="AT1412" s="1">
        <v>6</v>
      </c>
      <c r="AU1412" s="1">
        <v>54</v>
      </c>
      <c r="AV1412" s="1">
        <v>54693</v>
      </c>
    </row>
    <row r="1413" spans="1:48" s="1" customFormat="1" x14ac:dyDescent="0.25">
      <c r="A1413" s="1" t="str" cm="1">
        <f t="array" ref="A1413">_xlfn.IFS(AG1413&gt;=70,"70 and Older",AND(AG1413&gt;=60,AG1413&lt;70),"60-69",AND(AG1413&gt;=50,AG1413&lt;60),"50-59",AND(AG1413&gt;=40,AG1413&lt;50),"40-49",AND(AG1413&gt;=30,AG1413&lt;40),"30-39",AND(AG1413&gt;=20,AG1413&lt;30),"20-29")</f>
        <v>60-69</v>
      </c>
      <c r="B1413" s="1" t="str" cm="1">
        <f t="array" ref="B1413">_xlfn.IFS(AO1413=1,$AO$1,AP1413=1,$AP$1,AQ1413=1,$AQ$1,AR1413=1,$AR$1,AS1413=1,$AS$1)</f>
        <v>Graduation</v>
      </c>
      <c r="C1413" s="1" t="str" cm="1">
        <f t="array" ref="C1413">_xlfn.IFS(AJ1413=1,$AJ$1,AK1413=1,$AK$1,AL1413=1,$AL$1,AM1413=1,$AM$1,AN1413=1,$AN$1)</f>
        <v>Single</v>
      </c>
      <c r="D1413" s="1">
        <v>0</v>
      </c>
      <c r="E1413" s="1">
        <v>0</v>
      </c>
      <c r="F1413" s="1" t="str" cm="1">
        <f t="array" ref="F1413">_xlfn.IFS(AV1413&lt;43783,"1.Low Income",AND(AV1413&gt;=43783,AV1413&lt;=64856),"2.Mid Income",AV1413&gt;64856,"3.High Income")</f>
        <v>2.Mid Income</v>
      </c>
      <c r="G1413" s="1" t="str" cm="1">
        <f t="array" ref="G1413">_xlfn.IFS(AU1413&lt;=30,"&lt;1 month",AND(AU1413&gt;30,AU1413&lt;=60),"1-2months",AU1413&gt;60,"2months +")</f>
        <v>2months +</v>
      </c>
      <c r="H1413" s="1" t="str" cm="1">
        <f t="array" ref="H1413">_xlfn.IFS(AT1413&lt;5,"&lt;5times",AND(AT1413&gt;=5,AT1413&lt;=10),"05-10times",AND(AT1413&gt;=11,AT1413&lt;=15),"11-15times",AT1413&gt;=16,"16times or more")</f>
        <v>05-10times</v>
      </c>
      <c r="I1413" s="1" t="s">
        <v>99</v>
      </c>
      <c r="J1413" s="1" t="str">
        <f t="shared" si="45"/>
        <v>6-7 years</v>
      </c>
      <c r="K1413" s="2">
        <v>760</v>
      </c>
      <c r="L1413" s="2">
        <v>40</v>
      </c>
      <c r="M1413" s="2">
        <v>480</v>
      </c>
      <c r="N1413" s="2">
        <v>0</v>
      </c>
      <c r="O1413" s="2">
        <v>40</v>
      </c>
      <c r="P1413" s="2">
        <v>26</v>
      </c>
      <c r="Q1413" s="8">
        <v>1</v>
      </c>
      <c r="R1413" s="8">
        <v>0</v>
      </c>
      <c r="S1413" s="8">
        <v>0</v>
      </c>
      <c r="T1413" s="8">
        <v>0</v>
      </c>
      <c r="U1413" s="8">
        <v>1</v>
      </c>
      <c r="V1413" s="8">
        <v>0</v>
      </c>
      <c r="W1413" s="6">
        <v>1</v>
      </c>
      <c r="X1413" s="6">
        <v>3</v>
      </c>
      <c r="Y1413" s="6">
        <v>5</v>
      </c>
      <c r="Z1413" s="6">
        <v>12</v>
      </c>
      <c r="AB1413" s="1">
        <v>1237</v>
      </c>
      <c r="AC1413" s="1">
        <v>1140</v>
      </c>
      <c r="AD1413" s="1">
        <v>1</v>
      </c>
      <c r="AE1413" s="1">
        <v>3</v>
      </c>
      <c r="AF1413" s="1">
        <v>11</v>
      </c>
      <c r="AG1413" s="1">
        <v>63</v>
      </c>
      <c r="AH1413" s="1">
        <v>2377</v>
      </c>
      <c r="AI1413" s="11">
        <f t="shared" si="44"/>
        <v>6.5123287671232877</v>
      </c>
      <c r="AJ1413" s="1">
        <v>0</v>
      </c>
      <c r="AK1413" s="1">
        <v>0</v>
      </c>
      <c r="AL1413" s="1">
        <v>1</v>
      </c>
      <c r="AM1413" s="1">
        <v>0</v>
      </c>
      <c r="AN1413" s="1">
        <v>0</v>
      </c>
      <c r="AO1413" s="1">
        <v>0</v>
      </c>
      <c r="AP1413" s="1">
        <v>0</v>
      </c>
      <c r="AQ1413" s="1">
        <v>1</v>
      </c>
      <c r="AR1413" s="1">
        <v>0</v>
      </c>
      <c r="AS1413" s="1">
        <v>0</v>
      </c>
      <c r="AT1413" s="1">
        <v>6</v>
      </c>
      <c r="AU1413" s="1">
        <v>72</v>
      </c>
      <c r="AV1413" s="1">
        <v>54466</v>
      </c>
    </row>
    <row r="1414" spans="1:48" s="1" customFormat="1" x14ac:dyDescent="0.25">
      <c r="A1414" s="1" t="str" cm="1">
        <f t="array" ref="A1414">_xlfn.IFS(AG1414&gt;=70,"70 and Older",AND(AG1414&gt;=60,AG1414&lt;70),"60-69",AND(AG1414&gt;=50,AG1414&lt;60),"50-59",AND(AG1414&gt;=40,AG1414&lt;50),"40-49",AND(AG1414&gt;=30,AG1414&lt;40),"30-39",AND(AG1414&gt;=20,AG1414&lt;30),"20-29")</f>
        <v>30-39</v>
      </c>
      <c r="B1414" s="1" t="str" cm="1">
        <f t="array" ref="B1414">_xlfn.IFS(AO1414=1,$AO$1,AP1414=1,$AP$1,AQ1414=1,$AQ$1,AR1414=1,$AR$1,AS1414=1,$AS$1)</f>
        <v>PhD</v>
      </c>
      <c r="C1414" s="1" t="str" cm="1">
        <f t="array" ref="C1414">_xlfn.IFS(AJ1414=1,$AJ$1,AK1414=1,$AK$1,AL1414=1,$AL$1,AM1414=1,$AM$1,AN1414=1,$AN$1)</f>
        <v>Together</v>
      </c>
      <c r="D1414" s="1">
        <v>0</v>
      </c>
      <c r="E1414" s="1">
        <v>0</v>
      </c>
      <c r="F1414" s="1" t="str" cm="1">
        <f t="array" ref="F1414">_xlfn.IFS(AV1414&lt;43783,"1.Low Income",AND(AV1414&gt;=43783,AV1414&lt;=64856),"2.Mid Income",AV1414&gt;64856,"3.High Income")</f>
        <v>2.Mid Income</v>
      </c>
      <c r="G1414" s="1" t="str" cm="1">
        <f t="array" ref="G1414">_xlfn.IFS(AU1414&lt;=30,"&lt;1 month",AND(AU1414&gt;30,AU1414&lt;=60),"1-2months",AU1414&gt;60,"2months +")</f>
        <v>1-2months</v>
      </c>
      <c r="H1414" s="1" t="str" cm="1">
        <f t="array" ref="H1414">_xlfn.IFS(AT1414&lt;5,"&lt;5times",AND(AT1414&gt;=5,AT1414&lt;=10),"05-10times",AND(AT1414&gt;=11,AT1414&lt;=15),"11-15times",AT1414&gt;=16,"16times or more")</f>
        <v>05-10times</v>
      </c>
      <c r="I1414" s="1" t="s">
        <v>99</v>
      </c>
      <c r="J1414" s="1" t="str">
        <f t="shared" si="45"/>
        <v>6-7 years</v>
      </c>
      <c r="K1414" s="2">
        <v>576</v>
      </c>
      <c r="L1414" s="2">
        <v>172</v>
      </c>
      <c r="M1414" s="2">
        <v>961</v>
      </c>
      <c r="N1414" s="2">
        <v>125</v>
      </c>
      <c r="O1414" s="2">
        <v>115</v>
      </c>
      <c r="P1414" s="2">
        <v>19</v>
      </c>
      <c r="Q1414" s="8">
        <v>0</v>
      </c>
      <c r="R1414" s="8">
        <v>0</v>
      </c>
      <c r="S1414" s="8">
        <v>0</v>
      </c>
      <c r="T1414" s="8">
        <v>0</v>
      </c>
      <c r="U1414" s="8">
        <v>0</v>
      </c>
      <c r="V1414" s="8">
        <v>1</v>
      </c>
      <c r="W1414" s="6">
        <v>1</v>
      </c>
      <c r="X1414" s="6">
        <v>8</v>
      </c>
      <c r="Y1414" s="6">
        <v>6</v>
      </c>
      <c r="Z1414" s="6">
        <v>5</v>
      </c>
      <c r="AB1414" s="1">
        <v>1467</v>
      </c>
      <c r="AC1414" s="1">
        <v>1437</v>
      </c>
      <c r="AD1414" s="1">
        <v>0</v>
      </c>
      <c r="AE1414" s="1">
        <v>3</v>
      </c>
      <c r="AF1414" s="1">
        <v>11</v>
      </c>
      <c r="AG1414" s="1">
        <v>34</v>
      </c>
      <c r="AH1414" s="1">
        <v>2377</v>
      </c>
      <c r="AI1414" s="11">
        <f t="shared" si="44"/>
        <v>6.5123287671232877</v>
      </c>
      <c r="AJ1414" s="1">
        <v>0</v>
      </c>
      <c r="AK1414" s="1">
        <v>0</v>
      </c>
      <c r="AL1414" s="1">
        <v>0</v>
      </c>
      <c r="AM1414" s="1">
        <v>1</v>
      </c>
      <c r="AN1414" s="1">
        <v>0</v>
      </c>
      <c r="AO1414" s="1">
        <v>0</v>
      </c>
      <c r="AP1414" s="1">
        <v>0</v>
      </c>
      <c r="AQ1414" s="1">
        <v>0</v>
      </c>
      <c r="AR1414" s="1">
        <v>0</v>
      </c>
      <c r="AS1414" s="1">
        <v>1</v>
      </c>
      <c r="AT1414" s="1">
        <v>6</v>
      </c>
      <c r="AU1414" s="1">
        <v>50</v>
      </c>
      <c r="AV1414" s="1">
        <v>50200</v>
      </c>
    </row>
    <row r="1415" spans="1:48" s="1" customFormat="1" x14ac:dyDescent="0.25">
      <c r="A1415" s="1" t="str" cm="1">
        <f t="array" ref="A1415">_xlfn.IFS(AG1415&gt;=70,"70 and Older",AND(AG1415&gt;=60,AG1415&lt;70),"60-69",AND(AG1415&gt;=50,AG1415&lt;60),"50-59",AND(AG1415&gt;=40,AG1415&lt;50),"40-49",AND(AG1415&gt;=30,AG1415&lt;40),"30-39",AND(AG1415&gt;=20,AG1415&lt;30),"20-29")</f>
        <v>50-59</v>
      </c>
      <c r="B1415" s="1" t="str" cm="1">
        <f t="array" ref="B1415">_xlfn.IFS(AO1415=1,$AO$1,AP1415=1,$AP$1,AQ1415=1,$AQ$1,AR1415=1,$AR$1,AS1415=1,$AS$1)</f>
        <v>PhD</v>
      </c>
      <c r="C1415" s="1" t="str" cm="1">
        <f t="array" ref="C1415">_xlfn.IFS(AJ1415=1,$AJ$1,AK1415=1,$AK$1,AL1415=1,$AL$1,AM1415=1,$AM$1,AN1415=1,$AN$1)</f>
        <v>Single</v>
      </c>
      <c r="D1415" s="1">
        <v>0</v>
      </c>
      <c r="E1415" s="1">
        <v>1</v>
      </c>
      <c r="F1415" s="1" t="str" cm="1">
        <f t="array" ref="F1415">_xlfn.IFS(AV1415&lt;43783,"1.Low Income",AND(AV1415&gt;=43783,AV1415&lt;=64856),"2.Mid Income",AV1415&gt;64856,"3.High Income")</f>
        <v>2.Mid Income</v>
      </c>
      <c r="G1415" s="1" t="str" cm="1">
        <f t="array" ref="G1415">_xlfn.IFS(AU1415&lt;=30,"&lt;1 month",AND(AU1415&gt;30,AU1415&lt;=60),"1-2months",AU1415&gt;60,"2months +")</f>
        <v>&lt;1 month</v>
      </c>
      <c r="H1415" s="1" t="str" cm="1">
        <f t="array" ref="H1415">_xlfn.IFS(AT1415&lt;5,"&lt;5times",AND(AT1415&gt;=5,AT1415&lt;=10),"05-10times",AND(AT1415&gt;=11,AT1415&lt;=15),"11-15times",AT1415&gt;=16,"16times or more")</f>
        <v>05-10times</v>
      </c>
      <c r="I1415" s="1" t="s">
        <v>99</v>
      </c>
      <c r="J1415" s="1" t="str">
        <f t="shared" si="45"/>
        <v>6-7 years</v>
      </c>
      <c r="K1415" s="2">
        <v>378</v>
      </c>
      <c r="L1415" s="2">
        <v>14</v>
      </c>
      <c r="M1415" s="2">
        <v>68</v>
      </c>
      <c r="N1415" s="2">
        <v>19</v>
      </c>
      <c r="O1415" s="2">
        <v>14</v>
      </c>
      <c r="P1415" s="2">
        <v>14</v>
      </c>
      <c r="Q1415" s="8">
        <v>0</v>
      </c>
      <c r="R1415" s="8">
        <v>0</v>
      </c>
      <c r="S1415" s="8">
        <v>0</v>
      </c>
      <c r="T1415" s="8">
        <v>0</v>
      </c>
      <c r="U1415" s="8">
        <v>0</v>
      </c>
      <c r="V1415" s="8">
        <v>0</v>
      </c>
      <c r="W1415" s="6">
        <v>2</v>
      </c>
      <c r="X1415" s="6">
        <v>3</v>
      </c>
      <c r="Y1415" s="6">
        <v>5</v>
      </c>
      <c r="Z1415" s="6">
        <v>8</v>
      </c>
      <c r="AB1415" s="1">
        <v>450</v>
      </c>
      <c r="AC1415" s="1">
        <v>437</v>
      </c>
      <c r="AD1415" s="1">
        <v>0</v>
      </c>
      <c r="AE1415" s="1">
        <v>3</v>
      </c>
      <c r="AF1415" s="1">
        <v>11</v>
      </c>
      <c r="AG1415" s="1">
        <v>56</v>
      </c>
      <c r="AH1415" s="1">
        <v>2377</v>
      </c>
      <c r="AI1415" s="11">
        <f t="shared" si="44"/>
        <v>6.5123287671232877</v>
      </c>
      <c r="AJ1415" s="1">
        <v>0</v>
      </c>
      <c r="AK1415" s="1">
        <v>0</v>
      </c>
      <c r="AL1415" s="1">
        <v>1</v>
      </c>
      <c r="AM1415" s="1">
        <v>0</v>
      </c>
      <c r="AN1415" s="1">
        <v>0</v>
      </c>
      <c r="AO1415" s="1">
        <v>0</v>
      </c>
      <c r="AP1415" s="1">
        <v>0</v>
      </c>
      <c r="AQ1415" s="1">
        <v>0</v>
      </c>
      <c r="AR1415" s="1">
        <v>0</v>
      </c>
      <c r="AS1415" s="1">
        <v>1</v>
      </c>
      <c r="AT1415" s="1">
        <v>6</v>
      </c>
      <c r="AU1415" s="1">
        <v>16</v>
      </c>
      <c r="AV1415" s="1">
        <v>48006</v>
      </c>
    </row>
    <row r="1416" spans="1:48" s="1" customFormat="1" x14ac:dyDescent="0.25">
      <c r="A1416" s="1" t="str" cm="1">
        <f t="array" ref="A1416">_xlfn.IFS(AG1416&gt;=70,"70 and Older",AND(AG1416&gt;=60,AG1416&lt;70),"60-69",AND(AG1416&gt;=50,AG1416&lt;60),"50-59",AND(AG1416&gt;=40,AG1416&lt;50),"40-49",AND(AG1416&gt;=30,AG1416&lt;40),"30-39",AND(AG1416&gt;=20,AG1416&lt;30),"20-29")</f>
        <v>30-39</v>
      </c>
      <c r="B1416" s="1" t="str" cm="1">
        <f t="array" ref="B1416">_xlfn.IFS(AO1416=1,$AO$1,AP1416=1,$AP$1,AQ1416=1,$AQ$1,AR1416=1,$AR$1,AS1416=1,$AS$1)</f>
        <v>Graduation</v>
      </c>
      <c r="C1416" s="1" t="str" cm="1">
        <f t="array" ref="C1416">_xlfn.IFS(AJ1416=1,$AJ$1,AK1416=1,$AK$1,AL1416=1,$AL$1,AM1416=1,$AM$1,AN1416=1,$AN$1)</f>
        <v>Single</v>
      </c>
      <c r="D1416" s="1">
        <v>1</v>
      </c>
      <c r="E1416" s="1">
        <v>1</v>
      </c>
      <c r="F1416" s="1" t="str" cm="1">
        <f t="array" ref="F1416">_xlfn.IFS(AV1416&lt;43783,"1.Low Income",AND(AV1416&gt;=43783,AV1416&lt;=64856),"2.Mid Income",AV1416&gt;64856,"3.High Income")</f>
        <v>1.Low Income</v>
      </c>
      <c r="G1416" s="1" t="str" cm="1">
        <f t="array" ref="G1416">_xlfn.IFS(AU1416&lt;=30,"&lt;1 month",AND(AU1416&gt;30,AU1416&lt;=60),"1-2months",AU1416&gt;60,"2months +")</f>
        <v>&lt;1 month</v>
      </c>
      <c r="H1416" s="1" t="str" cm="1">
        <f t="array" ref="H1416">_xlfn.IFS(AT1416&lt;5,"&lt;5times",AND(AT1416&gt;=5,AT1416&lt;=10),"05-10times",AND(AT1416&gt;=11,AT1416&lt;=15),"11-15times",AT1416&gt;=16,"16times or more")</f>
        <v>05-10times</v>
      </c>
      <c r="I1416" s="1" t="s">
        <v>99</v>
      </c>
      <c r="J1416" s="1" t="str">
        <f t="shared" si="45"/>
        <v>6-7 years</v>
      </c>
      <c r="K1416" s="2">
        <v>58</v>
      </c>
      <c r="L1416" s="2">
        <v>0</v>
      </c>
      <c r="M1416" s="2">
        <v>18</v>
      </c>
      <c r="N1416" s="2">
        <v>2</v>
      </c>
      <c r="O1416" s="2">
        <v>0</v>
      </c>
      <c r="P1416" s="2">
        <v>10</v>
      </c>
      <c r="Q1416" s="8">
        <v>0</v>
      </c>
      <c r="R1416" s="8">
        <v>0</v>
      </c>
      <c r="S1416" s="8">
        <v>0</v>
      </c>
      <c r="T1416" s="8">
        <v>0</v>
      </c>
      <c r="U1416" s="8">
        <v>0</v>
      </c>
      <c r="V1416" s="8">
        <v>0</v>
      </c>
      <c r="W1416" s="6">
        <v>4</v>
      </c>
      <c r="X1416" s="6">
        <v>3</v>
      </c>
      <c r="Y1416" s="6">
        <v>0</v>
      </c>
      <c r="Z1416" s="6">
        <v>4</v>
      </c>
      <c r="AB1416" s="1">
        <v>39</v>
      </c>
      <c r="AC1416" s="1">
        <v>24</v>
      </c>
      <c r="AD1416" s="1">
        <v>0</v>
      </c>
      <c r="AE1416" s="1">
        <v>3</v>
      </c>
      <c r="AF1416" s="1">
        <v>11</v>
      </c>
      <c r="AG1416" s="1">
        <v>39</v>
      </c>
      <c r="AH1416" s="1">
        <v>2377</v>
      </c>
      <c r="AI1416" s="11">
        <f t="shared" si="44"/>
        <v>6.5123287671232877</v>
      </c>
      <c r="AJ1416" s="1">
        <v>0</v>
      </c>
      <c r="AK1416" s="1">
        <v>0</v>
      </c>
      <c r="AL1416" s="1">
        <v>1</v>
      </c>
      <c r="AM1416" s="1">
        <v>0</v>
      </c>
      <c r="AN1416" s="1">
        <v>0</v>
      </c>
      <c r="AO1416" s="1">
        <v>0</v>
      </c>
      <c r="AP1416" s="1">
        <v>0</v>
      </c>
      <c r="AQ1416" s="1">
        <v>1</v>
      </c>
      <c r="AR1416" s="1">
        <v>0</v>
      </c>
      <c r="AS1416" s="1">
        <v>0</v>
      </c>
      <c r="AT1416" s="1">
        <v>8</v>
      </c>
      <c r="AU1416" s="1">
        <v>30</v>
      </c>
      <c r="AV1416" s="1">
        <v>33444</v>
      </c>
    </row>
    <row r="1417" spans="1:48" s="1" customFormat="1" x14ac:dyDescent="0.25">
      <c r="A1417" s="1" t="str" cm="1">
        <f t="array" ref="A1417">_xlfn.IFS(AG1417&gt;=70,"70 and Older",AND(AG1417&gt;=60,AG1417&lt;70),"60-69",AND(AG1417&gt;=50,AG1417&lt;60),"50-59",AND(AG1417&gt;=40,AG1417&lt;50),"40-49",AND(AG1417&gt;=30,AG1417&lt;40),"30-39",AND(AG1417&gt;=20,AG1417&lt;30),"20-29")</f>
        <v>40-49</v>
      </c>
      <c r="B1417" s="1" t="str" cm="1">
        <f t="array" ref="B1417">_xlfn.IFS(AO1417=1,$AO$1,AP1417=1,$AP$1,AQ1417=1,$AQ$1,AR1417=1,$AR$1,AS1417=1,$AS$1)</f>
        <v>PhD</v>
      </c>
      <c r="C1417" s="1" t="str" cm="1">
        <f t="array" ref="C1417">_xlfn.IFS(AJ1417=1,$AJ$1,AK1417=1,$AK$1,AL1417=1,$AL$1,AM1417=1,$AM$1,AN1417=1,$AN$1)</f>
        <v>Married</v>
      </c>
      <c r="D1417" s="1">
        <v>0</v>
      </c>
      <c r="E1417" s="1">
        <v>0</v>
      </c>
      <c r="F1417" s="1" t="str" cm="1">
        <f t="array" ref="F1417">_xlfn.IFS(AV1417&lt;43783,"1.Low Income",AND(AV1417&gt;=43783,AV1417&lt;=64856),"2.Mid Income",AV1417&gt;64856,"3.High Income")</f>
        <v>2.Mid Income</v>
      </c>
      <c r="G1417" s="1" t="str" cm="1">
        <f t="array" ref="G1417">_xlfn.IFS(AU1417&lt;=30,"&lt;1 month",AND(AU1417&gt;30,AU1417&lt;=60),"1-2months",AU1417&gt;60,"2months +")</f>
        <v>2months +</v>
      </c>
      <c r="H1417" s="1" t="str" cm="1">
        <f t="array" ref="H1417">_xlfn.IFS(AT1417&lt;5,"&lt;5times",AND(AT1417&gt;=5,AT1417&lt;=10),"05-10times",AND(AT1417&gt;=11,AT1417&lt;=15),"11-15times",AT1417&gt;=16,"16times or more")</f>
        <v>05-10times</v>
      </c>
      <c r="I1417" s="1" t="s">
        <v>99</v>
      </c>
      <c r="J1417" s="1" t="str">
        <f t="shared" si="45"/>
        <v>6-7 years</v>
      </c>
      <c r="K1417" s="2">
        <v>179</v>
      </c>
      <c r="L1417" s="2">
        <v>28</v>
      </c>
      <c r="M1417" s="2">
        <v>520</v>
      </c>
      <c r="N1417" s="2">
        <v>111</v>
      </c>
      <c r="O1417" s="2">
        <v>123</v>
      </c>
      <c r="P1417" s="2">
        <v>47</v>
      </c>
      <c r="Q1417" s="8">
        <v>0</v>
      </c>
      <c r="R1417" s="8">
        <v>0</v>
      </c>
      <c r="S1417" s="8">
        <v>0</v>
      </c>
      <c r="T1417" s="8">
        <v>0</v>
      </c>
      <c r="U1417" s="8">
        <v>0</v>
      </c>
      <c r="V1417" s="8">
        <v>1</v>
      </c>
      <c r="W1417" s="6">
        <v>1</v>
      </c>
      <c r="X1417" s="6">
        <v>3</v>
      </c>
      <c r="Y1417" s="6">
        <v>8</v>
      </c>
      <c r="Z1417" s="6">
        <v>13</v>
      </c>
      <c r="AB1417" s="1">
        <v>1871</v>
      </c>
      <c r="AC1417" s="1">
        <v>1834</v>
      </c>
      <c r="AD1417" s="1">
        <v>0</v>
      </c>
      <c r="AE1417" s="1">
        <v>3</v>
      </c>
      <c r="AF1417" s="1">
        <v>11</v>
      </c>
      <c r="AG1417" s="1">
        <v>42</v>
      </c>
      <c r="AH1417" s="1">
        <v>2375</v>
      </c>
      <c r="AI1417" s="11">
        <f t="shared" si="44"/>
        <v>6.506849315068493</v>
      </c>
      <c r="AJ1417" s="1">
        <v>0</v>
      </c>
      <c r="AK1417" s="1">
        <v>1</v>
      </c>
      <c r="AL1417" s="1">
        <v>0</v>
      </c>
      <c r="AM1417" s="1">
        <v>0</v>
      </c>
      <c r="AN1417" s="1">
        <v>0</v>
      </c>
      <c r="AO1417" s="1">
        <v>0</v>
      </c>
      <c r="AP1417" s="1">
        <v>0</v>
      </c>
      <c r="AQ1417" s="1">
        <v>0</v>
      </c>
      <c r="AR1417" s="1">
        <v>0</v>
      </c>
      <c r="AS1417" s="1">
        <v>1</v>
      </c>
      <c r="AT1417" s="1">
        <v>6</v>
      </c>
      <c r="AU1417" s="1">
        <v>66</v>
      </c>
      <c r="AV1417" s="1">
        <v>54959</v>
      </c>
    </row>
    <row r="1418" spans="1:48" s="1" customFormat="1" x14ac:dyDescent="0.25">
      <c r="A1418" s="1" t="str" cm="1">
        <f t="array" ref="A1418">_xlfn.IFS(AG1418&gt;=70,"70 and Older",AND(AG1418&gt;=60,AG1418&lt;70),"60-69",AND(AG1418&gt;=50,AG1418&lt;60),"50-59",AND(AG1418&gt;=40,AG1418&lt;50),"40-49",AND(AG1418&gt;=30,AG1418&lt;40),"30-39",AND(AG1418&gt;=20,AG1418&lt;30),"20-29")</f>
        <v>50-59</v>
      </c>
      <c r="B1418" s="1" t="str" cm="1">
        <f t="array" ref="B1418">_xlfn.IFS(AO1418=1,$AO$1,AP1418=1,$AP$1,AQ1418=1,$AQ$1,AR1418=1,$AR$1,AS1418=1,$AS$1)</f>
        <v>Graduation</v>
      </c>
      <c r="C1418" s="1" t="str" cm="1">
        <f t="array" ref="C1418">_xlfn.IFS(AJ1418=1,$AJ$1,AK1418=1,$AK$1,AL1418=1,$AL$1,AM1418=1,$AM$1,AN1418=1,$AN$1)</f>
        <v>Married</v>
      </c>
      <c r="D1418" s="1">
        <v>0</v>
      </c>
      <c r="E1418" s="1">
        <v>0</v>
      </c>
      <c r="F1418" s="1" t="str" cm="1">
        <f t="array" ref="F1418">_xlfn.IFS(AV1418&lt;43783,"1.Low Income",AND(AV1418&gt;=43783,AV1418&lt;=64856),"2.Mid Income",AV1418&gt;64856,"3.High Income")</f>
        <v>2.Mid Income</v>
      </c>
      <c r="G1418" s="1" t="str" cm="1">
        <f t="array" ref="G1418">_xlfn.IFS(AU1418&lt;=30,"&lt;1 month",AND(AU1418&gt;30,AU1418&lt;=60),"1-2months",AU1418&gt;60,"2months +")</f>
        <v>1-2months</v>
      </c>
      <c r="H1418" s="1" t="str" cm="1">
        <f t="array" ref="H1418">_xlfn.IFS(AT1418&lt;5,"&lt;5times",AND(AT1418&gt;=5,AT1418&lt;=10),"05-10times",AND(AT1418&gt;=11,AT1418&lt;=15),"11-15times",AT1418&gt;=16,"16times or more")</f>
        <v>05-10times</v>
      </c>
      <c r="I1418" s="1" t="s">
        <v>99</v>
      </c>
      <c r="J1418" s="1" t="str">
        <f t="shared" si="45"/>
        <v>6-7 years</v>
      </c>
      <c r="K1418" s="2">
        <v>783</v>
      </c>
      <c r="L1418" s="2">
        <v>30</v>
      </c>
      <c r="M1418" s="2">
        <v>537</v>
      </c>
      <c r="N1418" s="2">
        <v>140</v>
      </c>
      <c r="O1418" s="2">
        <v>76</v>
      </c>
      <c r="P1418" s="2">
        <v>15</v>
      </c>
      <c r="Q1418" s="8">
        <v>0</v>
      </c>
      <c r="R1418" s="8">
        <v>0</v>
      </c>
      <c r="S1418" s="8">
        <v>0</v>
      </c>
      <c r="T1418" s="8">
        <v>0</v>
      </c>
      <c r="U1418" s="8">
        <v>0</v>
      </c>
      <c r="V1418" s="8">
        <v>0</v>
      </c>
      <c r="W1418" s="6">
        <v>1</v>
      </c>
      <c r="X1418" s="6">
        <v>4</v>
      </c>
      <c r="Y1418" s="6">
        <v>10</v>
      </c>
      <c r="Z1418" s="6">
        <v>9</v>
      </c>
      <c r="AB1418" s="1">
        <v>954</v>
      </c>
      <c r="AC1418" s="1">
        <v>840</v>
      </c>
      <c r="AD1418" s="1">
        <v>0</v>
      </c>
      <c r="AE1418" s="1">
        <v>3</v>
      </c>
      <c r="AF1418" s="1">
        <v>11</v>
      </c>
      <c r="AG1418" s="1">
        <v>56</v>
      </c>
      <c r="AH1418" s="1">
        <v>2375</v>
      </c>
      <c r="AI1418" s="11">
        <f t="shared" si="44"/>
        <v>6.506849315068493</v>
      </c>
      <c r="AJ1418" s="1">
        <v>0</v>
      </c>
      <c r="AK1418" s="1">
        <v>1</v>
      </c>
      <c r="AL1418" s="1">
        <v>0</v>
      </c>
      <c r="AM1418" s="1">
        <v>0</v>
      </c>
      <c r="AN1418" s="1">
        <v>0</v>
      </c>
      <c r="AO1418" s="1">
        <v>0</v>
      </c>
      <c r="AP1418" s="1">
        <v>0</v>
      </c>
      <c r="AQ1418" s="1">
        <v>1</v>
      </c>
      <c r="AR1418" s="1">
        <v>0</v>
      </c>
      <c r="AS1418" s="1">
        <v>0</v>
      </c>
      <c r="AT1418" s="1">
        <v>6</v>
      </c>
      <c r="AU1418" s="1">
        <v>36</v>
      </c>
      <c r="AV1418" s="1">
        <v>51813</v>
      </c>
    </row>
    <row r="1419" spans="1:48" s="1" customFormat="1" x14ac:dyDescent="0.25">
      <c r="A1419" s="1" t="str" cm="1">
        <f t="array" ref="A1419">_xlfn.IFS(AG1419&gt;=70,"70 and Older",AND(AG1419&gt;=60,AG1419&lt;70),"60-69",AND(AG1419&gt;=50,AG1419&lt;60),"50-59",AND(AG1419&gt;=40,AG1419&lt;50),"40-49",AND(AG1419&gt;=30,AG1419&lt;40),"30-39",AND(AG1419&gt;=20,AG1419&lt;30),"20-29")</f>
        <v>40-49</v>
      </c>
      <c r="B1419" s="1" t="str" cm="1">
        <f t="array" ref="B1419">_xlfn.IFS(AO1419=1,$AO$1,AP1419=1,$AP$1,AQ1419=1,$AQ$1,AR1419=1,$AR$1,AS1419=1,$AS$1)</f>
        <v>Graduation</v>
      </c>
      <c r="C1419" s="1" t="str" cm="1">
        <f t="array" ref="C1419">_xlfn.IFS(AJ1419=1,$AJ$1,AK1419=1,$AK$1,AL1419=1,$AL$1,AM1419=1,$AM$1,AN1419=1,$AN$1)</f>
        <v>Married</v>
      </c>
      <c r="D1419" s="1">
        <v>1</v>
      </c>
      <c r="E1419" s="1">
        <v>0</v>
      </c>
      <c r="F1419" s="1" t="str" cm="1">
        <f t="array" ref="F1419">_xlfn.IFS(AV1419&lt;43783,"1.Low Income",AND(AV1419&gt;=43783,AV1419&lt;=64856),"2.Mid Income",AV1419&gt;64856,"3.High Income")</f>
        <v>1.Low Income</v>
      </c>
      <c r="G1419" s="1" t="str" cm="1">
        <f t="array" ref="G1419">_xlfn.IFS(AU1419&lt;=30,"&lt;1 month",AND(AU1419&gt;30,AU1419&lt;=60),"1-2months",AU1419&gt;60,"2months +")</f>
        <v>&lt;1 month</v>
      </c>
      <c r="H1419" s="1" t="str" cm="1">
        <f t="array" ref="H1419">_xlfn.IFS(AT1419&lt;5,"&lt;5times",AND(AT1419&gt;=5,AT1419&lt;=10),"05-10times",AND(AT1419&gt;=11,AT1419&lt;=15),"11-15times",AT1419&gt;=16,"16times or more")</f>
        <v>05-10times</v>
      </c>
      <c r="I1419" s="1" t="s">
        <v>99</v>
      </c>
      <c r="J1419" s="1" t="str">
        <f t="shared" si="45"/>
        <v>6-7 years</v>
      </c>
      <c r="K1419" s="2">
        <v>72</v>
      </c>
      <c r="L1419" s="2">
        <v>7</v>
      </c>
      <c r="M1419" s="2">
        <v>58</v>
      </c>
      <c r="N1419" s="2">
        <v>13</v>
      </c>
      <c r="O1419" s="2">
        <v>1</v>
      </c>
      <c r="P1419" s="2">
        <v>24</v>
      </c>
      <c r="Q1419" s="8">
        <v>0</v>
      </c>
      <c r="R1419" s="8">
        <v>0</v>
      </c>
      <c r="S1419" s="8">
        <v>0</v>
      </c>
      <c r="T1419" s="8">
        <v>0</v>
      </c>
      <c r="U1419" s="8">
        <v>0</v>
      </c>
      <c r="V1419" s="8">
        <v>0</v>
      </c>
      <c r="W1419" s="6">
        <v>4</v>
      </c>
      <c r="X1419" s="6">
        <v>4</v>
      </c>
      <c r="Y1419" s="6">
        <v>1</v>
      </c>
      <c r="Z1419" s="6">
        <v>3</v>
      </c>
      <c r="AB1419" s="1">
        <v>23</v>
      </c>
      <c r="AC1419" s="1">
        <v>16</v>
      </c>
      <c r="AD1419" s="1">
        <v>0</v>
      </c>
      <c r="AE1419" s="1">
        <v>3</v>
      </c>
      <c r="AF1419" s="1">
        <v>11</v>
      </c>
      <c r="AG1419" s="1">
        <v>47</v>
      </c>
      <c r="AH1419" s="1">
        <v>2375</v>
      </c>
      <c r="AI1419" s="11">
        <f t="shared" si="44"/>
        <v>6.506849315068493</v>
      </c>
      <c r="AJ1419" s="1">
        <v>0</v>
      </c>
      <c r="AK1419" s="1">
        <v>1</v>
      </c>
      <c r="AL1419" s="1">
        <v>0</v>
      </c>
      <c r="AM1419" s="1">
        <v>0</v>
      </c>
      <c r="AN1419" s="1">
        <v>0</v>
      </c>
      <c r="AO1419" s="1">
        <v>0</v>
      </c>
      <c r="AP1419" s="1">
        <v>0</v>
      </c>
      <c r="AQ1419" s="1">
        <v>1</v>
      </c>
      <c r="AR1419" s="1">
        <v>0</v>
      </c>
      <c r="AS1419" s="1">
        <v>0</v>
      </c>
      <c r="AT1419" s="1">
        <v>8</v>
      </c>
      <c r="AU1419" s="1">
        <v>2</v>
      </c>
      <c r="AV1419" s="1">
        <v>27203</v>
      </c>
    </row>
    <row r="1420" spans="1:48" s="1" customFormat="1" x14ac:dyDescent="0.25">
      <c r="A1420" s="1" t="str" cm="1">
        <f t="array" ref="A1420">_xlfn.IFS(AG1420&gt;=70,"70 and Older",AND(AG1420&gt;=60,AG1420&lt;70),"60-69",AND(AG1420&gt;=50,AG1420&lt;60),"50-59",AND(AG1420&gt;=40,AG1420&lt;50),"40-49",AND(AG1420&gt;=30,AG1420&lt;40),"30-39",AND(AG1420&gt;=20,AG1420&lt;30),"20-29")</f>
        <v>50-59</v>
      </c>
      <c r="B1420" s="1" t="str" cm="1">
        <f t="array" ref="B1420">_xlfn.IFS(AO1420=1,$AO$1,AP1420=1,$AP$1,AQ1420=1,$AQ$1,AR1420=1,$AR$1,AS1420=1,$AS$1)</f>
        <v>Graduation</v>
      </c>
      <c r="C1420" s="1" t="str" cm="1">
        <f t="array" ref="C1420">_xlfn.IFS(AJ1420=1,$AJ$1,AK1420=1,$AK$1,AL1420=1,$AL$1,AM1420=1,$AM$1,AN1420=1,$AN$1)</f>
        <v>Married</v>
      </c>
      <c r="D1420" s="1">
        <v>0</v>
      </c>
      <c r="E1420" s="1">
        <v>0</v>
      </c>
      <c r="F1420" s="1" t="str" cm="1">
        <f t="array" ref="F1420">_xlfn.IFS(AV1420&lt;43783,"1.Low Income",AND(AV1420&gt;=43783,AV1420&lt;=64856),"2.Mid Income",AV1420&gt;64856,"3.High Income")</f>
        <v>2.Mid Income</v>
      </c>
      <c r="G1420" s="1" t="str" cm="1">
        <f t="array" ref="G1420">_xlfn.IFS(AU1420&lt;=30,"&lt;1 month",AND(AU1420&gt;30,AU1420&lt;=60),"1-2months",AU1420&gt;60,"2months +")</f>
        <v>2months +</v>
      </c>
      <c r="H1420" s="1" t="str" cm="1">
        <f t="array" ref="H1420">_xlfn.IFS(AT1420&lt;5,"&lt;5times",AND(AT1420&gt;=5,AT1420&lt;=10),"05-10times",AND(AT1420&gt;=11,AT1420&lt;=15),"11-15times",AT1420&gt;=16,"16times or more")</f>
        <v>05-10times</v>
      </c>
      <c r="I1420" s="1" t="s">
        <v>99</v>
      </c>
      <c r="J1420" s="1" t="str">
        <f t="shared" si="45"/>
        <v>6-7 years</v>
      </c>
      <c r="K1420" s="2">
        <v>794</v>
      </c>
      <c r="L1420" s="2">
        <v>73</v>
      </c>
      <c r="M1420" s="2">
        <v>573</v>
      </c>
      <c r="N1420" s="2">
        <v>0</v>
      </c>
      <c r="O1420" s="2">
        <v>29</v>
      </c>
      <c r="P1420" s="2">
        <v>14</v>
      </c>
      <c r="Q1420" s="8">
        <v>0</v>
      </c>
      <c r="R1420" s="8">
        <v>0</v>
      </c>
      <c r="S1420" s="8">
        <v>0</v>
      </c>
      <c r="T1420" s="8">
        <v>0</v>
      </c>
      <c r="U1420" s="8">
        <v>0</v>
      </c>
      <c r="V1420" s="8">
        <v>0</v>
      </c>
      <c r="W1420" s="6">
        <v>1</v>
      </c>
      <c r="X1420" s="6">
        <v>4</v>
      </c>
      <c r="Y1420" s="6">
        <v>8</v>
      </c>
      <c r="Z1420" s="6">
        <v>10</v>
      </c>
      <c r="AB1420" s="1">
        <v>1096</v>
      </c>
      <c r="AC1420" s="1">
        <v>1067</v>
      </c>
      <c r="AD1420" s="1">
        <v>1</v>
      </c>
      <c r="AE1420" s="1">
        <v>3</v>
      </c>
      <c r="AF1420" s="1">
        <v>11</v>
      </c>
      <c r="AG1420" s="1">
        <v>57</v>
      </c>
      <c r="AH1420" s="1">
        <v>2374</v>
      </c>
      <c r="AI1420" s="11">
        <f t="shared" si="44"/>
        <v>6.5041095890410956</v>
      </c>
      <c r="AJ1420" s="1">
        <v>0</v>
      </c>
      <c r="AK1420" s="1">
        <v>1</v>
      </c>
      <c r="AL1420" s="1">
        <v>0</v>
      </c>
      <c r="AM1420" s="1">
        <v>0</v>
      </c>
      <c r="AN1420" s="1">
        <v>0</v>
      </c>
      <c r="AO1420" s="1">
        <v>0</v>
      </c>
      <c r="AP1420" s="1">
        <v>0</v>
      </c>
      <c r="AQ1420" s="1">
        <v>1</v>
      </c>
      <c r="AR1420" s="1">
        <v>0</v>
      </c>
      <c r="AS1420" s="1">
        <v>0</v>
      </c>
      <c r="AT1420" s="1">
        <v>6</v>
      </c>
      <c r="AU1420" s="1">
        <v>74</v>
      </c>
      <c r="AV1420" s="1">
        <v>52195</v>
      </c>
    </row>
    <row r="1421" spans="1:48" s="1" customFormat="1" x14ac:dyDescent="0.25">
      <c r="A1421" s="1" t="str" cm="1">
        <f t="array" ref="A1421">_xlfn.IFS(AG1421&gt;=70,"70 and Older",AND(AG1421&gt;=60,AG1421&lt;70),"60-69",AND(AG1421&gt;=50,AG1421&lt;60),"50-59",AND(AG1421&gt;=40,AG1421&lt;50),"40-49",AND(AG1421&gt;=30,AG1421&lt;40),"30-39",AND(AG1421&gt;=20,AG1421&lt;30),"20-29")</f>
        <v>60-69</v>
      </c>
      <c r="B1421" s="1" t="str" cm="1">
        <f t="array" ref="B1421">_xlfn.IFS(AO1421=1,$AO$1,AP1421=1,$AP$1,AQ1421=1,$AQ$1,AR1421=1,$AR$1,AS1421=1,$AS$1)</f>
        <v>Graduation</v>
      </c>
      <c r="C1421" s="1" t="str" cm="1">
        <f t="array" ref="C1421">_xlfn.IFS(AJ1421=1,$AJ$1,AK1421=1,$AK$1,AL1421=1,$AL$1,AM1421=1,$AM$1,AN1421=1,$AN$1)</f>
        <v>Married</v>
      </c>
      <c r="D1421" s="1">
        <v>0</v>
      </c>
      <c r="E1421" s="1">
        <v>0</v>
      </c>
      <c r="F1421" s="1" t="str" cm="1">
        <f t="array" ref="F1421">_xlfn.IFS(AV1421&lt;43783,"1.Low Income",AND(AV1421&gt;=43783,AV1421&lt;=64856),"2.Mid Income",AV1421&gt;64856,"3.High Income")</f>
        <v>2.Mid Income</v>
      </c>
      <c r="G1421" s="1" t="str" cm="1">
        <f t="array" ref="G1421">_xlfn.IFS(AU1421&lt;=30,"&lt;1 month",AND(AU1421&gt;30,AU1421&lt;=60),"1-2months",AU1421&gt;60,"2months +")</f>
        <v>1-2months</v>
      </c>
      <c r="H1421" s="1" t="str" cm="1">
        <f t="array" ref="H1421">_xlfn.IFS(AT1421&lt;5,"&lt;5times",AND(AT1421&gt;=5,AT1421&lt;=10),"05-10times",AND(AT1421&gt;=11,AT1421&lt;=15),"11-15times",AT1421&gt;=16,"16times or more")</f>
        <v>05-10times</v>
      </c>
      <c r="I1421" s="1" t="s">
        <v>99</v>
      </c>
      <c r="J1421" s="1" t="str">
        <f t="shared" si="45"/>
        <v>6-7 years</v>
      </c>
      <c r="K1421" s="2">
        <v>240</v>
      </c>
      <c r="L1421" s="2">
        <v>67</v>
      </c>
      <c r="M1421" s="2">
        <v>500</v>
      </c>
      <c r="N1421" s="2">
        <v>199</v>
      </c>
      <c r="O1421" s="2">
        <v>0</v>
      </c>
      <c r="P1421" s="2">
        <v>163</v>
      </c>
      <c r="Q1421" s="8">
        <v>0</v>
      </c>
      <c r="R1421" s="8">
        <v>0</v>
      </c>
      <c r="S1421" s="8">
        <v>0</v>
      </c>
      <c r="T1421" s="8">
        <v>0</v>
      </c>
      <c r="U1421" s="8">
        <v>0</v>
      </c>
      <c r="V1421" s="8">
        <v>0</v>
      </c>
      <c r="W1421" s="6">
        <v>3</v>
      </c>
      <c r="X1421" s="6">
        <v>3</v>
      </c>
      <c r="Y1421" s="6">
        <v>5</v>
      </c>
      <c r="Z1421" s="6">
        <v>6</v>
      </c>
      <c r="AB1421" s="1">
        <v>725</v>
      </c>
      <c r="AC1421" s="1">
        <v>582</v>
      </c>
      <c r="AD1421" s="1">
        <v>0</v>
      </c>
      <c r="AE1421" s="1">
        <v>3</v>
      </c>
      <c r="AF1421" s="1">
        <v>11</v>
      </c>
      <c r="AG1421" s="1">
        <v>65</v>
      </c>
      <c r="AH1421" s="1">
        <v>2374</v>
      </c>
      <c r="AI1421" s="11">
        <f t="shared" si="44"/>
        <v>6.5041095890410956</v>
      </c>
      <c r="AJ1421" s="1">
        <v>0</v>
      </c>
      <c r="AK1421" s="1">
        <v>1</v>
      </c>
      <c r="AL1421" s="1">
        <v>0</v>
      </c>
      <c r="AM1421" s="1">
        <v>0</v>
      </c>
      <c r="AN1421" s="1">
        <v>0</v>
      </c>
      <c r="AO1421" s="1">
        <v>0</v>
      </c>
      <c r="AP1421" s="1">
        <v>0</v>
      </c>
      <c r="AQ1421" s="1">
        <v>1</v>
      </c>
      <c r="AR1421" s="1">
        <v>0</v>
      </c>
      <c r="AS1421" s="1">
        <v>0</v>
      </c>
      <c r="AT1421" s="1">
        <v>6</v>
      </c>
      <c r="AU1421" s="1">
        <v>55</v>
      </c>
      <c r="AV1421" s="1">
        <v>51039</v>
      </c>
    </row>
    <row r="1422" spans="1:48" s="1" customFormat="1" x14ac:dyDescent="0.25">
      <c r="A1422" s="1" t="str" cm="1">
        <f t="array" ref="A1422">_xlfn.IFS(AG1422&gt;=70,"70 and Older",AND(AG1422&gt;=60,AG1422&lt;70),"60-69",AND(AG1422&gt;=50,AG1422&lt;60),"50-59",AND(AG1422&gt;=40,AG1422&lt;50),"40-49",AND(AG1422&gt;=30,AG1422&lt;40),"30-39",AND(AG1422&gt;=20,AG1422&lt;30),"20-29")</f>
        <v>40-49</v>
      </c>
      <c r="B1422" s="1" t="str" cm="1">
        <f t="array" ref="B1422">_xlfn.IFS(AO1422=1,$AO$1,AP1422=1,$AP$1,AQ1422=1,$AQ$1,AR1422=1,$AR$1,AS1422=1,$AS$1)</f>
        <v>Graduation</v>
      </c>
      <c r="C1422" s="1" t="str" cm="1">
        <f t="array" ref="C1422">_xlfn.IFS(AJ1422=1,$AJ$1,AK1422=1,$AK$1,AL1422=1,$AL$1,AM1422=1,$AM$1,AN1422=1,$AN$1)</f>
        <v>Married</v>
      </c>
      <c r="D1422" s="1">
        <v>1</v>
      </c>
      <c r="E1422" s="1">
        <v>1</v>
      </c>
      <c r="F1422" s="1" t="str" cm="1">
        <f t="array" ref="F1422">_xlfn.IFS(AV1422&lt;43783,"1.Low Income",AND(AV1422&gt;=43783,AV1422&lt;=64856),"2.Mid Income",AV1422&gt;64856,"3.High Income")</f>
        <v>1.Low Income</v>
      </c>
      <c r="G1422" s="1" t="str" cm="1">
        <f t="array" ref="G1422">_xlfn.IFS(AU1422&lt;=30,"&lt;1 month",AND(AU1422&gt;30,AU1422&lt;=60),"1-2months",AU1422&gt;60,"2months +")</f>
        <v>1-2months</v>
      </c>
      <c r="H1422" s="1" t="str" cm="1">
        <f t="array" ref="H1422">_xlfn.IFS(AT1422&lt;5,"&lt;5times",AND(AT1422&gt;=5,AT1422&lt;=10),"05-10times",AND(AT1422&gt;=11,AT1422&lt;=15),"11-15times",AT1422&gt;=16,"16times or more")</f>
        <v>05-10times</v>
      </c>
      <c r="I1422" s="1" t="s">
        <v>99</v>
      </c>
      <c r="J1422" s="1" t="str">
        <f t="shared" si="45"/>
        <v>6-7 years</v>
      </c>
      <c r="K1422" s="2">
        <v>483</v>
      </c>
      <c r="L1422" s="2">
        <v>0</v>
      </c>
      <c r="M1422" s="2">
        <v>108</v>
      </c>
      <c r="N1422" s="2">
        <v>0</v>
      </c>
      <c r="O1422" s="2">
        <v>6</v>
      </c>
      <c r="P1422" s="2">
        <v>36</v>
      </c>
      <c r="Q1422" s="8">
        <v>0</v>
      </c>
      <c r="R1422" s="8">
        <v>0</v>
      </c>
      <c r="S1422" s="8">
        <v>0</v>
      </c>
      <c r="T1422" s="8">
        <v>0</v>
      </c>
      <c r="U1422" s="8">
        <v>0</v>
      </c>
      <c r="V1422" s="8">
        <v>1</v>
      </c>
      <c r="W1422" s="6">
        <v>5</v>
      </c>
      <c r="X1422" s="6">
        <v>11</v>
      </c>
      <c r="Y1422" s="6">
        <v>1</v>
      </c>
      <c r="Z1422" s="6">
        <v>6</v>
      </c>
      <c r="AB1422" s="1">
        <v>448</v>
      </c>
      <c r="AC1422" s="1">
        <v>426</v>
      </c>
      <c r="AD1422" s="1">
        <v>0</v>
      </c>
      <c r="AE1422" s="1">
        <v>3</v>
      </c>
      <c r="AF1422" s="1">
        <v>11</v>
      </c>
      <c r="AG1422" s="1">
        <v>41</v>
      </c>
      <c r="AH1422" s="1">
        <v>2374</v>
      </c>
      <c r="AI1422" s="11">
        <f t="shared" si="44"/>
        <v>6.5041095890410956</v>
      </c>
      <c r="AJ1422" s="1">
        <v>0</v>
      </c>
      <c r="AK1422" s="1">
        <v>1</v>
      </c>
      <c r="AL1422" s="1">
        <v>0</v>
      </c>
      <c r="AM1422" s="1">
        <v>0</v>
      </c>
      <c r="AN1422" s="1">
        <v>0</v>
      </c>
      <c r="AO1422" s="1">
        <v>0</v>
      </c>
      <c r="AP1422" s="1">
        <v>0</v>
      </c>
      <c r="AQ1422" s="1">
        <v>1</v>
      </c>
      <c r="AR1422" s="1">
        <v>0</v>
      </c>
      <c r="AS1422" s="1">
        <v>0</v>
      </c>
      <c r="AT1422" s="1">
        <v>9</v>
      </c>
      <c r="AU1422" s="1">
        <v>51</v>
      </c>
      <c r="AV1422" s="1">
        <v>24480</v>
      </c>
    </row>
    <row r="1423" spans="1:48" s="1" customFormat="1" x14ac:dyDescent="0.25">
      <c r="A1423" s="1" t="str" cm="1">
        <f t="array" ref="A1423">_xlfn.IFS(AG1423&gt;=70,"70 and Older",AND(AG1423&gt;=60,AG1423&lt;70),"60-69",AND(AG1423&gt;=50,AG1423&lt;60),"50-59",AND(AG1423&gt;=40,AG1423&lt;50),"40-49",AND(AG1423&gt;=30,AG1423&lt;40),"30-39",AND(AG1423&gt;=20,AG1423&lt;30),"20-29")</f>
        <v>60-69</v>
      </c>
      <c r="B1423" s="1" t="str" cm="1">
        <f t="array" ref="B1423">_xlfn.IFS(AO1423=1,$AO$1,AP1423=1,$AP$1,AQ1423=1,$AQ$1,AR1423=1,$AR$1,AS1423=1,$AS$1)</f>
        <v>PhD</v>
      </c>
      <c r="C1423" s="1" t="str" cm="1">
        <f t="array" ref="C1423">_xlfn.IFS(AJ1423=1,$AJ$1,AK1423=1,$AK$1,AL1423=1,$AL$1,AM1423=1,$AM$1,AN1423=1,$AN$1)</f>
        <v>Together</v>
      </c>
      <c r="D1423" s="1">
        <v>0</v>
      </c>
      <c r="E1423" s="1">
        <v>1</v>
      </c>
      <c r="F1423" s="1" t="str" cm="1">
        <f t="array" ref="F1423">_xlfn.IFS(AV1423&lt;43783,"1.Low Income",AND(AV1423&gt;=43783,AV1423&lt;=64856),"2.Mid Income",AV1423&gt;64856,"3.High Income")</f>
        <v>2.Mid Income</v>
      </c>
      <c r="G1423" s="1" t="str" cm="1">
        <f t="array" ref="G1423">_xlfn.IFS(AU1423&lt;=30,"&lt;1 month",AND(AU1423&gt;30,AU1423&lt;=60),"1-2months",AU1423&gt;60,"2months +")</f>
        <v>2months +</v>
      </c>
      <c r="H1423" s="1" t="str" cm="1">
        <f t="array" ref="H1423">_xlfn.IFS(AT1423&lt;5,"&lt;5times",AND(AT1423&gt;=5,AT1423&lt;=10),"05-10times",AND(AT1423&gt;=11,AT1423&lt;=15),"11-15times",AT1423&gt;=16,"16times or more")</f>
        <v>05-10times</v>
      </c>
      <c r="I1423" s="1" t="s">
        <v>99</v>
      </c>
      <c r="J1423" s="1" t="str">
        <f t="shared" si="45"/>
        <v>6-7 years</v>
      </c>
      <c r="K1423" s="2">
        <v>463</v>
      </c>
      <c r="L1423" s="2">
        <v>96</v>
      </c>
      <c r="M1423" s="2">
        <v>333</v>
      </c>
      <c r="N1423" s="2">
        <v>168</v>
      </c>
      <c r="O1423" s="2">
        <v>53</v>
      </c>
      <c r="P1423" s="2">
        <v>10</v>
      </c>
      <c r="Q1423" s="8">
        <v>0</v>
      </c>
      <c r="R1423" s="8">
        <v>0</v>
      </c>
      <c r="S1423" s="8">
        <v>0</v>
      </c>
      <c r="T1423" s="8">
        <v>0</v>
      </c>
      <c r="U1423" s="8">
        <v>0</v>
      </c>
      <c r="V1423" s="8">
        <v>0</v>
      </c>
      <c r="W1423" s="6">
        <v>1</v>
      </c>
      <c r="X1423" s="6">
        <v>7</v>
      </c>
      <c r="Y1423" s="6">
        <v>7</v>
      </c>
      <c r="Z1423" s="6">
        <v>12</v>
      </c>
      <c r="AB1423" s="1">
        <v>1279</v>
      </c>
      <c r="AC1423" s="1">
        <v>1267</v>
      </c>
      <c r="AD1423" s="1">
        <v>0</v>
      </c>
      <c r="AE1423" s="1">
        <v>3</v>
      </c>
      <c r="AF1423" s="1">
        <v>11</v>
      </c>
      <c r="AG1423" s="1">
        <v>62</v>
      </c>
      <c r="AH1423" s="1">
        <v>2373</v>
      </c>
      <c r="AI1423" s="11">
        <f t="shared" si="44"/>
        <v>6.5013698630136982</v>
      </c>
      <c r="AJ1423" s="1">
        <v>0</v>
      </c>
      <c r="AK1423" s="1">
        <v>0</v>
      </c>
      <c r="AL1423" s="1">
        <v>0</v>
      </c>
      <c r="AM1423" s="1">
        <v>1</v>
      </c>
      <c r="AN1423" s="1">
        <v>0</v>
      </c>
      <c r="AO1423" s="1">
        <v>0</v>
      </c>
      <c r="AP1423" s="1">
        <v>0</v>
      </c>
      <c r="AQ1423" s="1">
        <v>0</v>
      </c>
      <c r="AR1423" s="1">
        <v>0</v>
      </c>
      <c r="AS1423" s="1">
        <v>1</v>
      </c>
      <c r="AT1423" s="1">
        <v>6</v>
      </c>
      <c r="AU1423" s="1">
        <v>67</v>
      </c>
      <c r="AV1423" s="1">
        <v>49544</v>
      </c>
    </row>
    <row r="1424" spans="1:48" s="1" customFormat="1" x14ac:dyDescent="0.25">
      <c r="A1424" s="1" t="str" cm="1">
        <f t="array" ref="A1424">_xlfn.IFS(AG1424&gt;=70,"70 and Older",AND(AG1424&gt;=60,AG1424&lt;70),"60-69",AND(AG1424&gt;=50,AG1424&lt;60),"50-59",AND(AG1424&gt;=40,AG1424&lt;50),"40-49",AND(AG1424&gt;=30,AG1424&lt;40),"30-39",AND(AG1424&gt;=20,AG1424&lt;30),"20-29")</f>
        <v>70 and Older</v>
      </c>
      <c r="B1424" s="1" t="str" cm="1">
        <f t="array" ref="B1424">_xlfn.IFS(AO1424=1,$AO$1,AP1424=1,$AP$1,AQ1424=1,$AQ$1,AR1424=1,$AR$1,AS1424=1,$AS$1)</f>
        <v>PhD</v>
      </c>
      <c r="C1424" s="1" t="str" cm="1">
        <f t="array" ref="C1424">_xlfn.IFS(AJ1424=1,$AJ$1,AK1424=1,$AK$1,AL1424=1,$AL$1,AM1424=1,$AM$1,AN1424=1,$AN$1)</f>
        <v>Divorced</v>
      </c>
      <c r="D1424" s="1">
        <v>1</v>
      </c>
      <c r="E1424" s="1">
        <v>0</v>
      </c>
      <c r="F1424" s="1" t="str" cm="1">
        <f t="array" ref="F1424">_xlfn.IFS(AV1424&lt;43783,"1.Low Income",AND(AV1424&gt;=43783,AV1424&lt;=64856),"2.Mid Income",AV1424&gt;64856,"3.High Income")</f>
        <v>1.Low Income</v>
      </c>
      <c r="G1424" s="1" t="str" cm="1">
        <f t="array" ref="G1424">_xlfn.IFS(AU1424&lt;=30,"&lt;1 month",AND(AU1424&gt;30,AU1424&lt;=60),"1-2months",AU1424&gt;60,"2months +")</f>
        <v>2months +</v>
      </c>
      <c r="H1424" s="1" t="str" cm="1">
        <f t="array" ref="H1424">_xlfn.IFS(AT1424&lt;5,"&lt;5times",AND(AT1424&gt;=5,AT1424&lt;=10),"05-10times",AND(AT1424&gt;=11,AT1424&lt;=15),"11-15times",AT1424&gt;=16,"16times or more")</f>
        <v>05-10times</v>
      </c>
      <c r="I1424" s="1" t="s">
        <v>99</v>
      </c>
      <c r="J1424" s="1" t="str">
        <f t="shared" si="45"/>
        <v>6-7 years</v>
      </c>
      <c r="K1424" s="2">
        <v>211</v>
      </c>
      <c r="L1424" s="2">
        <v>2</v>
      </c>
      <c r="M1424" s="2">
        <v>30</v>
      </c>
      <c r="N1424" s="2">
        <v>7</v>
      </c>
      <c r="O1424" s="2">
        <v>7</v>
      </c>
      <c r="P1424" s="2">
        <v>10</v>
      </c>
      <c r="Q1424" s="8">
        <v>0</v>
      </c>
      <c r="R1424" s="8">
        <v>0</v>
      </c>
      <c r="S1424" s="8">
        <v>0</v>
      </c>
      <c r="T1424" s="8">
        <v>0</v>
      </c>
      <c r="U1424" s="8">
        <v>0</v>
      </c>
      <c r="V1424" s="8">
        <v>0</v>
      </c>
      <c r="W1424" s="6">
        <v>2</v>
      </c>
      <c r="X1424" s="6">
        <v>4</v>
      </c>
      <c r="Y1424" s="6">
        <v>1</v>
      </c>
      <c r="Z1424" s="6">
        <v>6</v>
      </c>
      <c r="AB1424" s="1">
        <v>656</v>
      </c>
      <c r="AC1424" s="1">
        <v>630</v>
      </c>
      <c r="AD1424" s="1">
        <v>1</v>
      </c>
      <c r="AE1424" s="1">
        <v>3</v>
      </c>
      <c r="AF1424" s="1">
        <v>11</v>
      </c>
      <c r="AG1424" s="1">
        <v>76</v>
      </c>
      <c r="AH1424" s="1">
        <v>2373</v>
      </c>
      <c r="AI1424" s="11">
        <f t="shared" si="44"/>
        <v>6.5013698630136982</v>
      </c>
      <c r="AJ1424" s="1">
        <v>1</v>
      </c>
      <c r="AK1424" s="1">
        <v>0</v>
      </c>
      <c r="AL1424" s="1">
        <v>0</v>
      </c>
      <c r="AM1424" s="1">
        <v>0</v>
      </c>
      <c r="AN1424" s="1">
        <v>0</v>
      </c>
      <c r="AO1424" s="1">
        <v>0</v>
      </c>
      <c r="AP1424" s="1">
        <v>0</v>
      </c>
      <c r="AQ1424" s="1">
        <v>0</v>
      </c>
      <c r="AR1424" s="1">
        <v>0</v>
      </c>
      <c r="AS1424" s="1">
        <v>1</v>
      </c>
      <c r="AT1424" s="1">
        <v>7</v>
      </c>
      <c r="AU1424" s="1">
        <v>88</v>
      </c>
      <c r="AV1424" s="1">
        <v>42213</v>
      </c>
    </row>
    <row r="1425" spans="1:48" s="1" customFormat="1" x14ac:dyDescent="0.25">
      <c r="A1425" s="1" t="str" cm="1">
        <f t="array" ref="A1425">_xlfn.IFS(AG1425&gt;=70,"70 and Older",AND(AG1425&gt;=60,AG1425&lt;70),"60-69",AND(AG1425&gt;=50,AG1425&lt;60),"50-59",AND(AG1425&gt;=40,AG1425&lt;50),"40-49",AND(AG1425&gt;=30,AG1425&lt;40),"30-39",AND(AG1425&gt;=20,AG1425&lt;30),"20-29")</f>
        <v>60-69</v>
      </c>
      <c r="B1425" s="1" t="str" cm="1">
        <f t="array" ref="B1425">_xlfn.IFS(AO1425=1,$AO$1,AP1425=1,$AP$1,AQ1425=1,$AQ$1,AR1425=1,$AR$1,AS1425=1,$AS$1)</f>
        <v>Graduation</v>
      </c>
      <c r="C1425" s="1" t="str" cm="1">
        <f t="array" ref="C1425">_xlfn.IFS(AJ1425=1,$AJ$1,AK1425=1,$AK$1,AL1425=1,$AL$1,AM1425=1,$AM$1,AN1425=1,$AN$1)</f>
        <v>Together</v>
      </c>
      <c r="D1425" s="1">
        <v>0</v>
      </c>
      <c r="E1425" s="1">
        <v>0</v>
      </c>
      <c r="F1425" s="1" t="str" cm="1">
        <f t="array" ref="F1425">_xlfn.IFS(AV1425&lt;43783,"1.Low Income",AND(AV1425&gt;=43783,AV1425&lt;=64856),"2.Mid Income",AV1425&gt;64856,"3.High Income")</f>
        <v>2.Mid Income</v>
      </c>
      <c r="G1425" s="1" t="str" cm="1">
        <f t="array" ref="G1425">_xlfn.IFS(AU1425&lt;=30,"&lt;1 month",AND(AU1425&gt;30,AU1425&lt;=60),"1-2months",AU1425&gt;60,"2months +")</f>
        <v>1-2months</v>
      </c>
      <c r="H1425" s="1" t="str" cm="1">
        <f t="array" ref="H1425">_xlfn.IFS(AT1425&lt;5,"&lt;5times",AND(AT1425&gt;=5,AT1425&lt;=10),"05-10times",AND(AT1425&gt;=11,AT1425&lt;=15),"11-15times",AT1425&gt;=16,"16times or more")</f>
        <v>05-10times</v>
      </c>
      <c r="I1425" s="1" t="s">
        <v>99</v>
      </c>
      <c r="J1425" s="1" t="str">
        <f t="shared" si="45"/>
        <v>6-7 years</v>
      </c>
      <c r="K1425" s="2">
        <v>161</v>
      </c>
      <c r="L1425" s="2">
        <v>0</v>
      </c>
      <c r="M1425" s="2">
        <v>253</v>
      </c>
      <c r="N1425" s="2">
        <v>199</v>
      </c>
      <c r="O1425" s="2">
        <v>191</v>
      </c>
      <c r="P1425" s="2">
        <v>122</v>
      </c>
      <c r="Q1425" s="8">
        <v>0</v>
      </c>
      <c r="R1425" s="8">
        <v>0</v>
      </c>
      <c r="S1425" s="8">
        <v>0</v>
      </c>
      <c r="T1425" s="8">
        <v>0</v>
      </c>
      <c r="U1425" s="8">
        <v>0</v>
      </c>
      <c r="V1425" s="8">
        <v>0</v>
      </c>
      <c r="W1425" s="6">
        <v>1</v>
      </c>
      <c r="X1425" s="6">
        <v>3</v>
      </c>
      <c r="Y1425" s="6">
        <v>7</v>
      </c>
      <c r="Z1425" s="6">
        <v>11</v>
      </c>
      <c r="AB1425" s="1">
        <v>900</v>
      </c>
      <c r="AC1425" s="1">
        <v>883</v>
      </c>
      <c r="AD1425" s="1">
        <v>0</v>
      </c>
      <c r="AE1425" s="1">
        <v>3</v>
      </c>
      <c r="AF1425" s="1">
        <v>11</v>
      </c>
      <c r="AG1425" s="1">
        <v>61</v>
      </c>
      <c r="AH1425" s="1">
        <v>2372</v>
      </c>
      <c r="AI1425" s="11">
        <f t="shared" si="44"/>
        <v>6.4986301369863018</v>
      </c>
      <c r="AJ1425" s="1">
        <v>0</v>
      </c>
      <c r="AK1425" s="1">
        <v>0</v>
      </c>
      <c r="AL1425" s="1">
        <v>0</v>
      </c>
      <c r="AM1425" s="1">
        <v>1</v>
      </c>
      <c r="AN1425" s="1">
        <v>0</v>
      </c>
      <c r="AO1425" s="1">
        <v>0</v>
      </c>
      <c r="AP1425" s="1">
        <v>0</v>
      </c>
      <c r="AQ1425" s="1">
        <v>1</v>
      </c>
      <c r="AR1425" s="1">
        <v>0</v>
      </c>
      <c r="AS1425" s="1">
        <v>0</v>
      </c>
      <c r="AT1425" s="1">
        <v>6</v>
      </c>
      <c r="AU1425" s="1">
        <v>48</v>
      </c>
      <c r="AV1425" s="1">
        <v>54137</v>
      </c>
    </row>
    <row r="1426" spans="1:48" s="1" customFormat="1" x14ac:dyDescent="0.25">
      <c r="A1426" s="1" t="str" cm="1">
        <f t="array" ref="A1426">_xlfn.IFS(AG1426&gt;=70,"70 and Older",AND(AG1426&gt;=60,AG1426&lt;70),"60-69",AND(AG1426&gt;=50,AG1426&lt;60),"50-59",AND(AG1426&gt;=40,AG1426&lt;50),"40-49",AND(AG1426&gt;=30,AG1426&lt;40),"30-39",AND(AG1426&gt;=20,AG1426&lt;30),"20-29")</f>
        <v>30-39</v>
      </c>
      <c r="B1426" s="1" t="str" cm="1">
        <f t="array" ref="B1426">_xlfn.IFS(AO1426=1,$AO$1,AP1426=1,$AP$1,AQ1426=1,$AQ$1,AR1426=1,$AR$1,AS1426=1,$AS$1)</f>
        <v>Graduation</v>
      </c>
      <c r="C1426" s="1" t="str" cm="1">
        <f t="array" ref="C1426">_xlfn.IFS(AJ1426=1,$AJ$1,AK1426=1,$AK$1,AL1426=1,$AL$1,AM1426=1,$AM$1,AN1426=1,$AN$1)</f>
        <v>Married</v>
      </c>
      <c r="D1426" s="1">
        <v>0</v>
      </c>
      <c r="E1426" s="1">
        <v>1</v>
      </c>
      <c r="F1426" s="1" t="str" cm="1">
        <f t="array" ref="F1426">_xlfn.IFS(AV1426&lt;43783,"1.Low Income",AND(AV1426&gt;=43783,AV1426&lt;=64856),"2.Mid Income",AV1426&gt;64856,"3.High Income")</f>
        <v>2.Mid Income</v>
      </c>
      <c r="G1426" s="1" t="str" cm="1">
        <f t="array" ref="G1426">_xlfn.IFS(AU1426&lt;=30,"&lt;1 month",AND(AU1426&gt;30,AU1426&lt;=60),"1-2months",AU1426&gt;60,"2months +")</f>
        <v>2months +</v>
      </c>
      <c r="H1426" s="1" t="str" cm="1">
        <f t="array" ref="H1426">_xlfn.IFS(AT1426&lt;5,"&lt;5times",AND(AT1426&gt;=5,AT1426&lt;=10),"05-10times",AND(AT1426&gt;=11,AT1426&lt;=15),"11-15times",AT1426&gt;=16,"16times or more")</f>
        <v>05-10times</v>
      </c>
      <c r="I1426" s="1" t="s">
        <v>99</v>
      </c>
      <c r="J1426" s="1" t="str">
        <f t="shared" si="45"/>
        <v>6-7 years</v>
      </c>
      <c r="K1426" s="2">
        <v>522</v>
      </c>
      <c r="L1426" s="2">
        <v>0</v>
      </c>
      <c r="M1426" s="2">
        <v>522</v>
      </c>
      <c r="N1426" s="2">
        <v>227</v>
      </c>
      <c r="O1426" s="2">
        <v>120</v>
      </c>
      <c r="P1426" s="2">
        <v>134</v>
      </c>
      <c r="Q1426" s="8">
        <v>0</v>
      </c>
      <c r="R1426" s="8">
        <v>0</v>
      </c>
      <c r="S1426" s="8">
        <v>0</v>
      </c>
      <c r="T1426" s="8">
        <v>0</v>
      </c>
      <c r="U1426" s="8">
        <v>0</v>
      </c>
      <c r="V1426" s="8">
        <v>0</v>
      </c>
      <c r="W1426" s="6">
        <v>2</v>
      </c>
      <c r="X1426" s="6">
        <v>6</v>
      </c>
      <c r="Y1426" s="6">
        <v>9</v>
      </c>
      <c r="Z1426" s="6">
        <v>5</v>
      </c>
      <c r="AB1426" s="1">
        <v>1446</v>
      </c>
      <c r="AC1426" s="1">
        <v>1265</v>
      </c>
      <c r="AD1426" s="1">
        <v>1</v>
      </c>
      <c r="AE1426" s="1">
        <v>3</v>
      </c>
      <c r="AF1426" s="1">
        <v>11</v>
      </c>
      <c r="AG1426" s="1">
        <v>30</v>
      </c>
      <c r="AH1426" s="1">
        <v>2372</v>
      </c>
      <c r="AI1426" s="11">
        <f t="shared" si="44"/>
        <v>6.4986301369863018</v>
      </c>
      <c r="AJ1426" s="1">
        <v>0</v>
      </c>
      <c r="AK1426" s="1">
        <v>1</v>
      </c>
      <c r="AL1426" s="1">
        <v>0</v>
      </c>
      <c r="AM1426" s="1">
        <v>0</v>
      </c>
      <c r="AN1426" s="1">
        <v>0</v>
      </c>
      <c r="AO1426" s="1">
        <v>0</v>
      </c>
      <c r="AP1426" s="1">
        <v>0</v>
      </c>
      <c r="AQ1426" s="1">
        <v>1</v>
      </c>
      <c r="AR1426" s="1">
        <v>0</v>
      </c>
      <c r="AS1426" s="1">
        <v>0</v>
      </c>
      <c r="AT1426" s="1">
        <v>6</v>
      </c>
      <c r="AU1426" s="1">
        <v>98</v>
      </c>
      <c r="AV1426" s="1">
        <v>51537</v>
      </c>
    </row>
    <row r="1427" spans="1:48" s="1" customFormat="1" x14ac:dyDescent="0.25">
      <c r="A1427" s="1" t="str" cm="1">
        <f t="array" ref="A1427">_xlfn.IFS(AG1427&gt;=70,"70 and Older",AND(AG1427&gt;=60,AG1427&lt;70),"60-69",AND(AG1427&gt;=50,AG1427&lt;60),"50-59",AND(AG1427&gt;=40,AG1427&lt;50),"40-49",AND(AG1427&gt;=30,AG1427&lt;40),"30-39",AND(AG1427&gt;=20,AG1427&lt;30),"20-29")</f>
        <v>60-69</v>
      </c>
      <c r="B1427" s="1" t="str" cm="1">
        <f t="array" ref="B1427">_xlfn.IFS(AO1427=1,$AO$1,AP1427=1,$AP$1,AQ1427=1,$AQ$1,AR1427=1,$AR$1,AS1427=1,$AS$1)</f>
        <v>Graduation</v>
      </c>
      <c r="C1427" s="1" t="str" cm="1">
        <f t="array" ref="C1427">_xlfn.IFS(AJ1427=1,$AJ$1,AK1427=1,$AK$1,AL1427=1,$AL$1,AM1427=1,$AM$1,AN1427=1,$AN$1)</f>
        <v>Single</v>
      </c>
      <c r="D1427" s="1">
        <v>1</v>
      </c>
      <c r="E1427" s="1">
        <v>2</v>
      </c>
      <c r="F1427" s="1" t="str" cm="1">
        <f t="array" ref="F1427">_xlfn.IFS(AV1427&lt;43783,"1.Low Income",AND(AV1427&gt;=43783,AV1427&lt;=64856),"2.Mid Income",AV1427&gt;64856,"3.High Income")</f>
        <v>1.Low Income</v>
      </c>
      <c r="G1427" s="1" t="str" cm="1">
        <f t="array" ref="G1427">_xlfn.IFS(AU1427&lt;=30,"&lt;1 month",AND(AU1427&gt;30,AU1427&lt;=60),"1-2months",AU1427&gt;60,"2months +")</f>
        <v>&lt;1 month</v>
      </c>
      <c r="H1427" s="1" t="str" cm="1">
        <f t="array" ref="H1427">_xlfn.IFS(AT1427&lt;5,"&lt;5times",AND(AT1427&gt;=5,AT1427&lt;=10),"05-10times",AND(AT1427&gt;=11,AT1427&lt;=15),"11-15times",AT1427&gt;=16,"16times or more")</f>
        <v>05-10times</v>
      </c>
      <c r="I1427" s="1" t="s">
        <v>100</v>
      </c>
      <c r="J1427" s="1" t="str">
        <f t="shared" si="45"/>
        <v>6-7 years</v>
      </c>
      <c r="K1427" s="2">
        <v>24</v>
      </c>
      <c r="L1427" s="2">
        <v>0</v>
      </c>
      <c r="M1427" s="2">
        <v>27</v>
      </c>
      <c r="N1427" s="2">
        <v>8</v>
      </c>
      <c r="O1427" s="2">
        <v>30</v>
      </c>
      <c r="P1427" s="2">
        <v>10</v>
      </c>
      <c r="Q1427" s="8">
        <v>0</v>
      </c>
      <c r="R1427" s="8">
        <v>0</v>
      </c>
      <c r="S1427" s="8">
        <v>0</v>
      </c>
      <c r="T1427" s="8">
        <v>0</v>
      </c>
      <c r="U1427" s="8">
        <v>0</v>
      </c>
      <c r="V1427" s="8">
        <v>0</v>
      </c>
      <c r="W1427" s="6">
        <v>2</v>
      </c>
      <c r="X1427" s="6">
        <v>3</v>
      </c>
      <c r="Y1427" s="6">
        <v>0</v>
      </c>
      <c r="Z1427" s="6">
        <v>3</v>
      </c>
      <c r="AB1427" s="1">
        <v>145</v>
      </c>
      <c r="AC1427" s="1">
        <v>138</v>
      </c>
      <c r="AD1427" s="1">
        <v>0</v>
      </c>
      <c r="AE1427" s="1">
        <v>3</v>
      </c>
      <c r="AF1427" s="1">
        <v>11</v>
      </c>
      <c r="AG1427" s="1">
        <v>68</v>
      </c>
      <c r="AH1427" s="1">
        <v>2371</v>
      </c>
      <c r="AI1427" s="11">
        <f t="shared" si="44"/>
        <v>6.4958904109589044</v>
      </c>
      <c r="AJ1427" s="1">
        <v>0</v>
      </c>
      <c r="AK1427" s="1">
        <v>0</v>
      </c>
      <c r="AL1427" s="1">
        <v>1</v>
      </c>
      <c r="AM1427" s="1">
        <v>0</v>
      </c>
      <c r="AN1427" s="1">
        <v>0</v>
      </c>
      <c r="AO1427" s="1">
        <v>0</v>
      </c>
      <c r="AP1427" s="1">
        <v>0</v>
      </c>
      <c r="AQ1427" s="1">
        <v>1</v>
      </c>
      <c r="AR1427" s="1">
        <v>0</v>
      </c>
      <c r="AS1427" s="1">
        <v>0</v>
      </c>
      <c r="AT1427" s="1">
        <v>8</v>
      </c>
      <c r="AU1427" s="1">
        <v>1</v>
      </c>
      <c r="AV1427" s="1">
        <v>33697</v>
      </c>
    </row>
    <row r="1428" spans="1:48" s="1" customFormat="1" x14ac:dyDescent="0.25">
      <c r="A1428" s="1" t="str" cm="1">
        <f t="array" ref="A1428">_xlfn.IFS(AG1428&gt;=70,"70 and Older",AND(AG1428&gt;=60,AG1428&lt;70),"60-69",AND(AG1428&gt;=50,AG1428&lt;60),"50-59",AND(AG1428&gt;=40,AG1428&lt;50),"40-49",AND(AG1428&gt;=30,AG1428&lt;40),"30-39",AND(AG1428&gt;=20,AG1428&lt;30),"20-29")</f>
        <v>40-49</v>
      </c>
      <c r="B1428" s="1" t="str" cm="1">
        <f t="array" ref="B1428">_xlfn.IFS(AO1428=1,$AO$1,AP1428=1,$AP$1,AQ1428=1,$AQ$1,AR1428=1,$AR$1,AS1428=1,$AS$1)</f>
        <v>Graduation</v>
      </c>
      <c r="C1428" s="1" t="str" cm="1">
        <f t="array" ref="C1428">_xlfn.IFS(AJ1428=1,$AJ$1,AK1428=1,$AK$1,AL1428=1,$AL$1,AM1428=1,$AM$1,AN1428=1,$AN$1)</f>
        <v>Single</v>
      </c>
      <c r="D1428" s="1">
        <v>1</v>
      </c>
      <c r="E1428" s="1">
        <v>0</v>
      </c>
      <c r="F1428" s="1" t="str" cm="1">
        <f t="array" ref="F1428">_xlfn.IFS(AV1428&lt;43783,"1.Low Income",AND(AV1428&gt;=43783,AV1428&lt;=64856),"2.Mid Income",AV1428&gt;64856,"3.High Income")</f>
        <v>1.Low Income</v>
      </c>
      <c r="G1428" s="1" t="str" cm="1">
        <f t="array" ref="G1428">_xlfn.IFS(AU1428&lt;=30,"&lt;1 month",AND(AU1428&gt;30,AU1428&lt;=60),"1-2months",AU1428&gt;60,"2months +")</f>
        <v>&lt;1 month</v>
      </c>
      <c r="H1428" s="1" t="str" cm="1">
        <f t="array" ref="H1428">_xlfn.IFS(AT1428&lt;5,"&lt;5times",AND(AT1428&gt;=5,AT1428&lt;=10),"05-10times",AND(AT1428&gt;=11,AT1428&lt;=15),"11-15times",AT1428&gt;=16,"16times or more")</f>
        <v>05-10times</v>
      </c>
      <c r="I1428" s="1" t="s">
        <v>99</v>
      </c>
      <c r="J1428" s="1" t="str">
        <f t="shared" si="45"/>
        <v>6-7 years</v>
      </c>
      <c r="K1428" s="2">
        <v>6</v>
      </c>
      <c r="L1428" s="2">
        <v>4</v>
      </c>
      <c r="M1428" s="2">
        <v>7</v>
      </c>
      <c r="N1428" s="2">
        <v>4</v>
      </c>
      <c r="O1428" s="2">
        <v>3</v>
      </c>
      <c r="P1428" s="2">
        <v>8</v>
      </c>
      <c r="Q1428" s="8">
        <v>0</v>
      </c>
      <c r="R1428" s="8">
        <v>0</v>
      </c>
      <c r="S1428" s="8">
        <v>0</v>
      </c>
      <c r="T1428" s="8">
        <v>0</v>
      </c>
      <c r="U1428" s="8">
        <v>0</v>
      </c>
      <c r="V1428" s="8">
        <v>0</v>
      </c>
      <c r="W1428" s="6">
        <v>1</v>
      </c>
      <c r="X1428" s="6">
        <v>1</v>
      </c>
      <c r="Y1428" s="6">
        <v>0</v>
      </c>
      <c r="Z1428" s="6">
        <v>3</v>
      </c>
      <c r="AB1428" s="1">
        <v>39</v>
      </c>
      <c r="AC1428" s="1">
        <v>29</v>
      </c>
      <c r="AD1428" s="1">
        <v>0</v>
      </c>
      <c r="AE1428" s="1">
        <v>3</v>
      </c>
      <c r="AF1428" s="1">
        <v>11</v>
      </c>
      <c r="AG1428" s="1">
        <v>42</v>
      </c>
      <c r="AH1428" s="1">
        <v>2371</v>
      </c>
      <c r="AI1428" s="11">
        <f t="shared" si="44"/>
        <v>6.4958904109589044</v>
      </c>
      <c r="AJ1428" s="1">
        <v>0</v>
      </c>
      <c r="AK1428" s="1">
        <v>0</v>
      </c>
      <c r="AL1428" s="1">
        <v>1</v>
      </c>
      <c r="AM1428" s="1">
        <v>0</v>
      </c>
      <c r="AN1428" s="1">
        <v>0</v>
      </c>
      <c r="AO1428" s="1">
        <v>0</v>
      </c>
      <c r="AP1428" s="1">
        <v>0</v>
      </c>
      <c r="AQ1428" s="1">
        <v>1</v>
      </c>
      <c r="AR1428" s="1">
        <v>0</v>
      </c>
      <c r="AS1428" s="1">
        <v>0</v>
      </c>
      <c r="AT1428" s="1">
        <v>8</v>
      </c>
      <c r="AU1428" s="1">
        <v>18</v>
      </c>
      <c r="AV1428" s="1">
        <v>33168</v>
      </c>
    </row>
    <row r="1429" spans="1:48" s="1" customFormat="1" x14ac:dyDescent="0.25">
      <c r="A1429" s="1" t="str" cm="1">
        <f t="array" ref="A1429">_xlfn.IFS(AG1429&gt;=70,"70 and Older",AND(AG1429&gt;=60,AG1429&lt;70),"60-69",AND(AG1429&gt;=50,AG1429&lt;60),"50-59",AND(AG1429&gt;=40,AG1429&lt;50),"40-49",AND(AG1429&gt;=30,AG1429&lt;40),"30-39",AND(AG1429&gt;=20,AG1429&lt;30),"20-29")</f>
        <v>40-49</v>
      </c>
      <c r="B1429" s="1" t="str" cm="1">
        <f t="array" ref="B1429">_xlfn.IFS(AO1429=1,$AO$1,AP1429=1,$AP$1,AQ1429=1,$AQ$1,AR1429=1,$AR$1,AS1429=1,$AS$1)</f>
        <v>Graduation</v>
      </c>
      <c r="C1429" s="1" t="str" cm="1">
        <f t="array" ref="C1429">_xlfn.IFS(AJ1429=1,$AJ$1,AK1429=1,$AK$1,AL1429=1,$AL$1,AM1429=1,$AM$1,AN1429=1,$AN$1)</f>
        <v>Married</v>
      </c>
      <c r="D1429" s="1">
        <v>1</v>
      </c>
      <c r="E1429" s="1">
        <v>1</v>
      </c>
      <c r="F1429" s="1" t="str" cm="1">
        <f t="array" ref="F1429">_xlfn.IFS(AV1429&lt;43783,"1.Low Income",AND(AV1429&gt;=43783,AV1429&lt;=64856),"2.Mid Income",AV1429&gt;64856,"3.High Income")</f>
        <v>1.Low Income</v>
      </c>
      <c r="G1429" s="1" t="str" cm="1">
        <f t="array" ref="G1429">_xlfn.IFS(AU1429&lt;=30,"&lt;1 month",AND(AU1429&gt;30,AU1429&lt;=60),"1-2months",AU1429&gt;60,"2months +")</f>
        <v>&lt;1 month</v>
      </c>
      <c r="H1429" s="1" t="str" cm="1">
        <f t="array" ref="H1429">_xlfn.IFS(AT1429&lt;5,"&lt;5times",AND(AT1429&gt;=5,AT1429&lt;=10),"05-10times",AND(AT1429&gt;=11,AT1429&lt;=15),"11-15times",AT1429&gt;=16,"16times or more")</f>
        <v>05-10times</v>
      </c>
      <c r="I1429" s="1" t="s">
        <v>99</v>
      </c>
      <c r="J1429" s="1" t="str">
        <f t="shared" si="45"/>
        <v>6-7 years</v>
      </c>
      <c r="K1429" s="2">
        <v>209</v>
      </c>
      <c r="L1429" s="2">
        <v>0</v>
      </c>
      <c r="M1429" s="2">
        <v>40</v>
      </c>
      <c r="N1429" s="2">
        <v>3</v>
      </c>
      <c r="O1429" s="2">
        <v>2</v>
      </c>
      <c r="P1429" s="2">
        <v>15</v>
      </c>
      <c r="Q1429" s="8">
        <v>0</v>
      </c>
      <c r="R1429" s="8">
        <v>0</v>
      </c>
      <c r="S1429" s="8">
        <v>0</v>
      </c>
      <c r="T1429" s="8">
        <v>0</v>
      </c>
      <c r="U1429" s="8">
        <v>0</v>
      </c>
      <c r="V1429" s="8">
        <v>0</v>
      </c>
      <c r="W1429" s="6">
        <v>4</v>
      </c>
      <c r="X1429" s="6">
        <v>6</v>
      </c>
      <c r="Y1429" s="6">
        <v>1</v>
      </c>
      <c r="Z1429" s="6">
        <v>4</v>
      </c>
      <c r="AB1429" s="1">
        <v>335</v>
      </c>
      <c r="AC1429" s="1">
        <v>308</v>
      </c>
      <c r="AD1429" s="1">
        <v>0</v>
      </c>
      <c r="AE1429" s="1">
        <v>3</v>
      </c>
      <c r="AF1429" s="1">
        <v>11</v>
      </c>
      <c r="AG1429" s="1">
        <v>45</v>
      </c>
      <c r="AH1429" s="1">
        <v>2371</v>
      </c>
      <c r="AI1429" s="11">
        <f t="shared" si="44"/>
        <v>6.4958904109589044</v>
      </c>
      <c r="AJ1429" s="1">
        <v>0</v>
      </c>
      <c r="AK1429" s="1">
        <v>1</v>
      </c>
      <c r="AL1429" s="1">
        <v>0</v>
      </c>
      <c r="AM1429" s="1">
        <v>0</v>
      </c>
      <c r="AN1429" s="1">
        <v>0</v>
      </c>
      <c r="AO1429" s="1">
        <v>0</v>
      </c>
      <c r="AP1429" s="1">
        <v>0</v>
      </c>
      <c r="AQ1429" s="1">
        <v>1</v>
      </c>
      <c r="AR1429" s="1">
        <v>0</v>
      </c>
      <c r="AS1429" s="1">
        <v>0</v>
      </c>
      <c r="AT1429" s="1">
        <v>8</v>
      </c>
      <c r="AU1429" s="1">
        <v>16</v>
      </c>
      <c r="AV1429" s="1">
        <v>28587</v>
      </c>
    </row>
    <row r="1430" spans="1:48" s="1" customFormat="1" x14ac:dyDescent="0.25">
      <c r="A1430" s="1" t="str" cm="1">
        <f t="array" ref="A1430">_xlfn.IFS(AG1430&gt;=70,"70 and Older",AND(AG1430&gt;=60,AG1430&lt;70),"60-69",AND(AG1430&gt;=50,AG1430&lt;60),"50-59",AND(AG1430&gt;=40,AG1430&lt;50),"40-49",AND(AG1430&gt;=30,AG1430&lt;40),"30-39",AND(AG1430&gt;=20,AG1430&lt;30),"20-29")</f>
        <v>30-39</v>
      </c>
      <c r="B1430" s="1" t="str" cm="1">
        <f t="array" ref="B1430">_xlfn.IFS(AO1430=1,$AO$1,AP1430=1,$AP$1,AQ1430=1,$AQ$1,AR1430=1,$AR$1,AS1430=1,$AS$1)</f>
        <v>Graduation</v>
      </c>
      <c r="C1430" s="1" t="str" cm="1">
        <f t="array" ref="C1430">_xlfn.IFS(AJ1430=1,$AJ$1,AK1430=1,$AK$1,AL1430=1,$AL$1,AM1430=1,$AM$1,AN1430=1,$AN$1)</f>
        <v>Married</v>
      </c>
      <c r="D1430" s="1">
        <v>0</v>
      </c>
      <c r="E1430" s="1">
        <v>0</v>
      </c>
      <c r="F1430" s="1" t="str" cm="1">
        <f t="array" ref="F1430">_xlfn.IFS(AV1430&lt;43783,"1.Low Income",AND(AV1430&gt;=43783,AV1430&lt;=64856),"2.Mid Income",AV1430&gt;64856,"3.High Income")</f>
        <v>1.Low Income</v>
      </c>
      <c r="G1430" s="1" t="str" cm="1">
        <f t="array" ref="G1430">_xlfn.IFS(AU1430&lt;=30,"&lt;1 month",AND(AU1430&gt;30,AU1430&lt;=60),"1-2months",AU1430&gt;60,"2months +")</f>
        <v>2months +</v>
      </c>
      <c r="H1430" s="1" t="str" cm="1">
        <f t="array" ref="H1430">_xlfn.IFS(AT1430&lt;5,"&lt;5times",AND(AT1430&gt;=5,AT1430&lt;=10),"05-10times",AND(AT1430&gt;=11,AT1430&lt;=15),"11-15times",AT1430&gt;=16,"16times or more")</f>
        <v>05-10times</v>
      </c>
      <c r="I1430" s="1" t="s">
        <v>99</v>
      </c>
      <c r="J1430" s="1" t="str">
        <f t="shared" si="45"/>
        <v>6-7 years</v>
      </c>
      <c r="K1430" s="2">
        <v>2</v>
      </c>
      <c r="L1430" s="2">
        <v>23</v>
      </c>
      <c r="M1430" s="2">
        <v>11</v>
      </c>
      <c r="N1430" s="2">
        <v>8</v>
      </c>
      <c r="O1430" s="2">
        <v>6</v>
      </c>
      <c r="P1430" s="2">
        <v>46</v>
      </c>
      <c r="Q1430" s="8">
        <v>0</v>
      </c>
      <c r="R1430" s="8">
        <v>0</v>
      </c>
      <c r="S1430" s="8">
        <v>0</v>
      </c>
      <c r="T1430" s="8">
        <v>0</v>
      </c>
      <c r="U1430" s="8">
        <v>0</v>
      </c>
      <c r="V1430" s="8">
        <v>0</v>
      </c>
      <c r="W1430" s="6">
        <v>1</v>
      </c>
      <c r="X1430" s="6">
        <v>2</v>
      </c>
      <c r="Y1430" s="6">
        <v>1</v>
      </c>
      <c r="Z1430" s="6">
        <v>2</v>
      </c>
      <c r="AB1430" s="1">
        <v>42</v>
      </c>
      <c r="AC1430" s="1">
        <v>40</v>
      </c>
      <c r="AD1430" s="1">
        <v>0</v>
      </c>
      <c r="AE1430" s="1">
        <v>3</v>
      </c>
      <c r="AF1430" s="1">
        <v>11</v>
      </c>
      <c r="AG1430" s="1">
        <v>39</v>
      </c>
      <c r="AH1430" s="1">
        <v>2371</v>
      </c>
      <c r="AI1430" s="11">
        <f t="shared" si="44"/>
        <v>6.4958904109589044</v>
      </c>
      <c r="AJ1430" s="1">
        <v>0</v>
      </c>
      <c r="AK1430" s="1">
        <v>1</v>
      </c>
      <c r="AL1430" s="1">
        <v>0</v>
      </c>
      <c r="AM1430" s="1">
        <v>0</v>
      </c>
      <c r="AN1430" s="1">
        <v>0</v>
      </c>
      <c r="AO1430" s="1">
        <v>0</v>
      </c>
      <c r="AP1430" s="1">
        <v>0</v>
      </c>
      <c r="AQ1430" s="1">
        <v>1</v>
      </c>
      <c r="AR1430" s="1">
        <v>0</v>
      </c>
      <c r="AS1430" s="1">
        <v>0</v>
      </c>
      <c r="AT1430" s="1">
        <v>9</v>
      </c>
      <c r="AU1430" s="1">
        <v>98</v>
      </c>
      <c r="AV1430" s="1">
        <v>25965</v>
      </c>
    </row>
    <row r="1431" spans="1:48" s="1" customFormat="1" x14ac:dyDescent="0.25">
      <c r="A1431" s="1" t="str" cm="1">
        <f t="array" ref="A1431">_xlfn.IFS(AG1431&gt;=70,"70 and Older",AND(AG1431&gt;=60,AG1431&lt;70),"60-69",AND(AG1431&gt;=50,AG1431&lt;60),"50-59",AND(AG1431&gt;=40,AG1431&lt;50),"40-49",AND(AG1431&gt;=30,AG1431&lt;40),"30-39",AND(AG1431&gt;=20,AG1431&lt;30),"20-29")</f>
        <v>50-59</v>
      </c>
      <c r="B1431" s="1" t="str" cm="1">
        <f t="array" ref="B1431">_xlfn.IFS(AO1431=1,$AO$1,AP1431=1,$AP$1,AQ1431=1,$AQ$1,AR1431=1,$AR$1,AS1431=1,$AS$1)</f>
        <v>Graduation</v>
      </c>
      <c r="C1431" s="1" t="str" cm="1">
        <f t="array" ref="C1431">_xlfn.IFS(AJ1431=1,$AJ$1,AK1431=1,$AK$1,AL1431=1,$AL$1,AM1431=1,$AM$1,AN1431=1,$AN$1)</f>
        <v>Single</v>
      </c>
      <c r="D1431" s="1">
        <v>0</v>
      </c>
      <c r="E1431" s="1">
        <v>1</v>
      </c>
      <c r="F1431" s="1" t="str" cm="1">
        <f t="array" ref="F1431">_xlfn.IFS(AV1431&lt;43783,"1.Low Income",AND(AV1431&gt;=43783,AV1431&lt;=64856),"2.Mid Income",AV1431&gt;64856,"3.High Income")</f>
        <v>1.Low Income</v>
      </c>
      <c r="G1431" s="1" t="str" cm="1">
        <f t="array" ref="G1431">_xlfn.IFS(AU1431&lt;=30,"&lt;1 month",AND(AU1431&gt;30,AU1431&lt;=60),"1-2months",AU1431&gt;60,"2months +")</f>
        <v>&lt;1 month</v>
      </c>
      <c r="H1431" s="1" t="str" cm="1">
        <f t="array" ref="H1431">_xlfn.IFS(AT1431&lt;5,"&lt;5times",AND(AT1431&gt;=5,AT1431&lt;=10),"05-10times",AND(AT1431&gt;=11,AT1431&lt;=15),"11-15times",AT1431&gt;=16,"16times or more")</f>
        <v>05-10times</v>
      </c>
      <c r="I1431" s="1" t="s">
        <v>99</v>
      </c>
      <c r="J1431" s="1" t="str">
        <f t="shared" si="45"/>
        <v>6-7 years</v>
      </c>
      <c r="K1431" s="2">
        <v>85</v>
      </c>
      <c r="L1431" s="2">
        <v>15</v>
      </c>
      <c r="M1431" s="2">
        <v>27</v>
      </c>
      <c r="N1431" s="2">
        <v>13</v>
      </c>
      <c r="O1431" s="2">
        <v>13</v>
      </c>
      <c r="P1431" s="2">
        <v>21</v>
      </c>
      <c r="Q1431" s="8">
        <v>0</v>
      </c>
      <c r="R1431" s="8">
        <v>0</v>
      </c>
      <c r="S1431" s="8">
        <v>0</v>
      </c>
      <c r="T1431" s="8">
        <v>0</v>
      </c>
      <c r="U1431" s="8">
        <v>0</v>
      </c>
      <c r="V1431" s="8">
        <v>0</v>
      </c>
      <c r="W1431" s="6">
        <v>2</v>
      </c>
      <c r="X1431" s="6">
        <v>3</v>
      </c>
      <c r="Y1431" s="6">
        <v>1</v>
      </c>
      <c r="Z1431" s="6">
        <v>4</v>
      </c>
      <c r="AB1431" s="1">
        <v>180</v>
      </c>
      <c r="AC1431" s="1">
        <v>137</v>
      </c>
      <c r="AD1431" s="1">
        <v>0</v>
      </c>
      <c r="AE1431" s="1">
        <v>3</v>
      </c>
      <c r="AF1431" s="1">
        <v>11</v>
      </c>
      <c r="AG1431" s="1">
        <v>50</v>
      </c>
      <c r="AH1431" s="1">
        <v>2370</v>
      </c>
      <c r="AI1431" s="11">
        <f t="shared" si="44"/>
        <v>6.493150684931507</v>
      </c>
      <c r="AJ1431" s="1">
        <v>0</v>
      </c>
      <c r="AK1431" s="1">
        <v>0</v>
      </c>
      <c r="AL1431" s="1">
        <v>1</v>
      </c>
      <c r="AM1431" s="1">
        <v>0</v>
      </c>
      <c r="AN1431" s="1">
        <v>0</v>
      </c>
      <c r="AO1431" s="1">
        <v>0</v>
      </c>
      <c r="AP1431" s="1">
        <v>0</v>
      </c>
      <c r="AQ1431" s="1">
        <v>1</v>
      </c>
      <c r="AR1431" s="1">
        <v>0</v>
      </c>
      <c r="AS1431" s="1">
        <v>0</v>
      </c>
      <c r="AT1431" s="1">
        <v>8</v>
      </c>
      <c r="AU1431" s="1">
        <v>9</v>
      </c>
      <c r="AV1431" s="1">
        <v>33585</v>
      </c>
    </row>
    <row r="1432" spans="1:48" s="1" customFormat="1" x14ac:dyDescent="0.25">
      <c r="A1432" s="1" t="str" cm="1">
        <f t="array" ref="A1432">_xlfn.IFS(AG1432&gt;=70,"70 and Older",AND(AG1432&gt;=60,AG1432&lt;70),"60-69",AND(AG1432&gt;=50,AG1432&lt;60),"50-59",AND(AG1432&gt;=40,AG1432&lt;50),"40-49",AND(AG1432&gt;=30,AG1432&lt;40),"30-39",AND(AG1432&gt;=20,AG1432&lt;30),"20-29")</f>
        <v>60-69</v>
      </c>
      <c r="B1432" s="1" t="str" cm="1">
        <f t="array" ref="B1432">_xlfn.IFS(AO1432=1,$AO$1,AP1432=1,$AP$1,AQ1432=1,$AQ$1,AR1432=1,$AR$1,AS1432=1,$AS$1)</f>
        <v>2nd Cycle</v>
      </c>
      <c r="C1432" s="1" t="str" cm="1">
        <f t="array" ref="C1432">_xlfn.IFS(AJ1432=1,$AJ$1,AK1432=1,$AK$1,AL1432=1,$AL$1,AM1432=1,$AM$1,AN1432=1,$AN$1)</f>
        <v>Married</v>
      </c>
      <c r="D1432" s="1">
        <v>0</v>
      </c>
      <c r="E1432" s="1">
        <v>0</v>
      </c>
      <c r="F1432" s="1" t="str" cm="1">
        <f t="array" ref="F1432">_xlfn.IFS(AV1432&lt;43783,"1.Low Income",AND(AV1432&gt;=43783,AV1432&lt;=64856),"2.Mid Income",AV1432&gt;64856,"3.High Income")</f>
        <v>2.Mid Income</v>
      </c>
      <c r="G1432" s="1" t="str" cm="1">
        <f t="array" ref="G1432">_xlfn.IFS(AU1432&lt;=30,"&lt;1 month",AND(AU1432&gt;30,AU1432&lt;=60),"1-2months",AU1432&gt;60,"2months +")</f>
        <v>2months +</v>
      </c>
      <c r="H1432" s="1" t="str" cm="1">
        <f t="array" ref="H1432">_xlfn.IFS(AT1432&lt;5,"&lt;5times",AND(AT1432&gt;=5,AT1432&lt;=10),"05-10times",AND(AT1432&gt;=11,AT1432&lt;=15),"11-15times",AT1432&gt;=16,"16times or more")</f>
        <v>05-10times</v>
      </c>
      <c r="I1432" s="1" t="s">
        <v>99</v>
      </c>
      <c r="J1432" s="1" t="str">
        <f t="shared" si="45"/>
        <v>6-7 years</v>
      </c>
      <c r="K1432" s="2">
        <v>1200</v>
      </c>
      <c r="L1432" s="2">
        <v>105</v>
      </c>
      <c r="M1432" s="2">
        <v>758</v>
      </c>
      <c r="N1432" s="2">
        <v>0</v>
      </c>
      <c r="O1432" s="2">
        <v>42</v>
      </c>
      <c r="P1432" s="2">
        <v>147</v>
      </c>
      <c r="Q1432" s="8">
        <v>0</v>
      </c>
      <c r="R1432" s="8">
        <v>0</v>
      </c>
      <c r="S1432" s="8">
        <v>0</v>
      </c>
      <c r="T1432" s="8">
        <v>1</v>
      </c>
      <c r="U1432" s="8">
        <v>1</v>
      </c>
      <c r="V1432" s="8">
        <v>1</v>
      </c>
      <c r="W1432" s="6">
        <v>1</v>
      </c>
      <c r="X1432" s="6">
        <v>4</v>
      </c>
      <c r="Y1432" s="6">
        <v>2</v>
      </c>
      <c r="Z1432" s="6">
        <v>6</v>
      </c>
      <c r="AB1432" s="1">
        <v>755</v>
      </c>
      <c r="AC1432" s="1">
        <v>532</v>
      </c>
      <c r="AD1432" s="1">
        <v>1</v>
      </c>
      <c r="AE1432" s="1">
        <v>3</v>
      </c>
      <c r="AF1432" s="1">
        <v>11</v>
      </c>
      <c r="AG1432" s="1">
        <v>69</v>
      </c>
      <c r="AH1432" s="1">
        <v>2369</v>
      </c>
      <c r="AI1432" s="11">
        <f t="shared" si="44"/>
        <v>6.4904109589041097</v>
      </c>
      <c r="AJ1432" s="1">
        <v>0</v>
      </c>
      <c r="AK1432" s="1">
        <v>1</v>
      </c>
      <c r="AL1432" s="1">
        <v>0</v>
      </c>
      <c r="AM1432" s="1">
        <v>0</v>
      </c>
      <c r="AN1432" s="1">
        <v>0</v>
      </c>
      <c r="AO1432" s="1">
        <v>1</v>
      </c>
      <c r="AP1432" s="1">
        <v>0</v>
      </c>
      <c r="AQ1432" s="1">
        <v>0</v>
      </c>
      <c r="AR1432" s="1">
        <v>0</v>
      </c>
      <c r="AS1432" s="1">
        <v>0</v>
      </c>
      <c r="AT1432" s="1">
        <v>6</v>
      </c>
      <c r="AU1432" s="1">
        <v>72</v>
      </c>
      <c r="AV1432" s="1">
        <v>52278</v>
      </c>
    </row>
    <row r="1433" spans="1:48" s="1" customFormat="1" x14ac:dyDescent="0.25">
      <c r="A1433" s="1" t="str" cm="1">
        <f t="array" ref="A1433">_xlfn.IFS(AG1433&gt;=70,"70 and Older",AND(AG1433&gt;=60,AG1433&lt;70),"60-69",AND(AG1433&gt;=50,AG1433&lt;60),"50-59",AND(AG1433&gt;=40,AG1433&lt;50),"40-49",AND(AG1433&gt;=30,AG1433&lt;40),"30-39",AND(AG1433&gt;=20,AG1433&lt;30),"20-29")</f>
        <v>40-49</v>
      </c>
      <c r="B1433" s="1" t="str" cm="1">
        <f t="array" ref="B1433">_xlfn.IFS(AO1433=1,$AO$1,AP1433=1,$AP$1,AQ1433=1,$AQ$1,AR1433=1,$AR$1,AS1433=1,$AS$1)</f>
        <v>2nd Cycle</v>
      </c>
      <c r="C1433" s="1" t="str" cm="1">
        <f t="array" ref="C1433">_xlfn.IFS(AJ1433=1,$AJ$1,AK1433=1,$AK$1,AL1433=1,$AL$1,AM1433=1,$AM$1,AN1433=1,$AN$1)</f>
        <v>Married</v>
      </c>
      <c r="D1433" s="1">
        <v>0</v>
      </c>
      <c r="E1433" s="1">
        <v>0</v>
      </c>
      <c r="F1433" s="1" t="str" cm="1">
        <f t="array" ref="F1433">_xlfn.IFS(AV1433&lt;43783,"1.Low Income",AND(AV1433&gt;=43783,AV1433&lt;=64856),"2.Mid Income",AV1433&gt;64856,"3.High Income")</f>
        <v>2.Mid Income</v>
      </c>
      <c r="G1433" s="1" t="str" cm="1">
        <f t="array" ref="G1433">_xlfn.IFS(AU1433&lt;=30,"&lt;1 month",AND(AU1433&gt;30,AU1433&lt;=60),"1-2months",AU1433&gt;60,"2months +")</f>
        <v>&lt;1 month</v>
      </c>
      <c r="H1433" s="1" t="str" cm="1">
        <f t="array" ref="H1433">_xlfn.IFS(AT1433&lt;5,"&lt;5times",AND(AT1433&gt;=5,AT1433&lt;=10),"05-10times",AND(AT1433&gt;=11,AT1433&lt;=15),"11-15times",AT1433&gt;=16,"16times or more")</f>
        <v>05-10times</v>
      </c>
      <c r="I1433" s="1" t="s">
        <v>99</v>
      </c>
      <c r="J1433" s="1" t="str">
        <f t="shared" si="45"/>
        <v>6-7 years</v>
      </c>
      <c r="K1433" s="2">
        <v>452</v>
      </c>
      <c r="L1433" s="2">
        <v>20</v>
      </c>
      <c r="M1433" s="2">
        <v>514</v>
      </c>
      <c r="N1433" s="2">
        <v>13</v>
      </c>
      <c r="O1433" s="2">
        <v>30</v>
      </c>
      <c r="P1433" s="2">
        <v>0</v>
      </c>
      <c r="Q1433" s="8">
        <v>0</v>
      </c>
      <c r="R1433" s="8">
        <v>0</v>
      </c>
      <c r="S1433" s="8">
        <v>0</v>
      </c>
      <c r="T1433" s="8">
        <v>0</v>
      </c>
      <c r="U1433" s="8">
        <v>0</v>
      </c>
      <c r="V1433" s="8">
        <v>1</v>
      </c>
      <c r="W1433" s="6">
        <v>3</v>
      </c>
      <c r="X1433" s="6">
        <v>4</v>
      </c>
      <c r="Y1433" s="6">
        <v>6</v>
      </c>
      <c r="Z1433" s="6">
        <v>5</v>
      </c>
      <c r="AB1433" s="1">
        <v>408</v>
      </c>
      <c r="AC1433" s="1">
        <v>385</v>
      </c>
      <c r="AD1433" s="1">
        <v>0</v>
      </c>
      <c r="AE1433" s="1">
        <v>3</v>
      </c>
      <c r="AF1433" s="1">
        <v>11</v>
      </c>
      <c r="AG1433" s="1">
        <v>40</v>
      </c>
      <c r="AH1433" s="1">
        <v>2369</v>
      </c>
      <c r="AI1433" s="11">
        <f t="shared" si="44"/>
        <v>6.4904109589041097</v>
      </c>
      <c r="AJ1433" s="1">
        <v>0</v>
      </c>
      <c r="AK1433" s="1">
        <v>1</v>
      </c>
      <c r="AL1433" s="1">
        <v>0</v>
      </c>
      <c r="AM1433" s="1">
        <v>0</v>
      </c>
      <c r="AN1433" s="1">
        <v>0</v>
      </c>
      <c r="AO1433" s="1">
        <v>1</v>
      </c>
      <c r="AP1433" s="1">
        <v>0</v>
      </c>
      <c r="AQ1433" s="1">
        <v>0</v>
      </c>
      <c r="AR1433" s="1">
        <v>0</v>
      </c>
      <c r="AS1433" s="1">
        <v>0</v>
      </c>
      <c r="AT1433" s="1">
        <v>6</v>
      </c>
      <c r="AU1433" s="1">
        <v>13</v>
      </c>
      <c r="AV1433" s="1">
        <v>48918</v>
      </c>
    </row>
    <row r="1434" spans="1:48" s="1" customFormat="1" x14ac:dyDescent="0.25">
      <c r="A1434" s="1" t="str" cm="1">
        <f t="array" ref="A1434">_xlfn.IFS(AG1434&gt;=70,"70 and Older",AND(AG1434&gt;=60,AG1434&lt;70),"60-69",AND(AG1434&gt;=50,AG1434&lt;60),"50-59",AND(AG1434&gt;=40,AG1434&lt;50),"40-49",AND(AG1434&gt;=30,AG1434&lt;40),"30-39",AND(AG1434&gt;=20,AG1434&lt;30),"20-29")</f>
        <v>40-49</v>
      </c>
      <c r="B1434" s="1" t="str" cm="1">
        <f t="array" ref="B1434">_xlfn.IFS(AO1434=1,$AO$1,AP1434=1,$AP$1,AQ1434=1,$AQ$1,AR1434=1,$AR$1,AS1434=1,$AS$1)</f>
        <v>Master</v>
      </c>
      <c r="C1434" s="1" t="str" cm="1">
        <f t="array" ref="C1434">_xlfn.IFS(AJ1434=1,$AJ$1,AK1434=1,$AK$1,AL1434=1,$AL$1,AM1434=1,$AM$1,AN1434=1,$AN$1)</f>
        <v>Married</v>
      </c>
      <c r="D1434" s="1">
        <v>0</v>
      </c>
      <c r="E1434" s="1">
        <v>1</v>
      </c>
      <c r="F1434" s="1" t="str" cm="1">
        <f t="array" ref="F1434">_xlfn.IFS(AV1434&lt;43783,"1.Low Income",AND(AV1434&gt;=43783,AV1434&lt;=64856),"2.Mid Income",AV1434&gt;64856,"3.High Income")</f>
        <v>2.Mid Income</v>
      </c>
      <c r="G1434" s="1" t="str" cm="1">
        <f t="array" ref="G1434">_xlfn.IFS(AU1434&lt;=30,"&lt;1 month",AND(AU1434&gt;30,AU1434&lt;=60),"1-2months",AU1434&gt;60,"2months +")</f>
        <v>2months +</v>
      </c>
      <c r="H1434" s="1" t="str" cm="1">
        <f t="array" ref="H1434">_xlfn.IFS(AT1434&lt;5,"&lt;5times",AND(AT1434&gt;=5,AT1434&lt;=10),"05-10times",AND(AT1434&gt;=11,AT1434&lt;=15),"11-15times",AT1434&gt;=16,"16times or more")</f>
        <v>05-10times</v>
      </c>
      <c r="I1434" s="1" t="s">
        <v>99</v>
      </c>
      <c r="J1434" s="1" t="str">
        <f t="shared" si="45"/>
        <v>6-7 years</v>
      </c>
      <c r="K1434" s="2">
        <v>27</v>
      </c>
      <c r="L1434" s="2">
        <v>5</v>
      </c>
      <c r="M1434" s="2">
        <v>8</v>
      </c>
      <c r="N1434" s="2">
        <v>8</v>
      </c>
      <c r="O1434" s="2">
        <v>3</v>
      </c>
      <c r="P1434" s="2">
        <v>12</v>
      </c>
      <c r="Q1434" s="8">
        <v>0</v>
      </c>
      <c r="R1434" s="8">
        <v>0</v>
      </c>
      <c r="S1434" s="8">
        <v>0</v>
      </c>
      <c r="T1434" s="8">
        <v>0</v>
      </c>
      <c r="U1434" s="8">
        <v>0</v>
      </c>
      <c r="V1434" s="8">
        <v>0</v>
      </c>
      <c r="W1434" s="6">
        <v>3</v>
      </c>
      <c r="X1434" s="6">
        <v>3</v>
      </c>
      <c r="Y1434" s="6">
        <v>0</v>
      </c>
      <c r="Z1434" s="6">
        <v>4</v>
      </c>
      <c r="AB1434" s="1">
        <v>47</v>
      </c>
      <c r="AC1434" s="1">
        <v>44</v>
      </c>
      <c r="AD1434" s="1">
        <v>0</v>
      </c>
      <c r="AE1434" s="1">
        <v>3</v>
      </c>
      <c r="AF1434" s="1">
        <v>11</v>
      </c>
      <c r="AG1434" s="1">
        <v>41</v>
      </c>
      <c r="AH1434" s="1">
        <v>2369</v>
      </c>
      <c r="AI1434" s="11">
        <f t="shared" si="44"/>
        <v>6.4904109589041097</v>
      </c>
      <c r="AJ1434" s="1">
        <v>0</v>
      </c>
      <c r="AK1434" s="1">
        <v>1</v>
      </c>
      <c r="AL1434" s="1">
        <v>0</v>
      </c>
      <c r="AM1434" s="1">
        <v>0</v>
      </c>
      <c r="AN1434" s="1">
        <v>0</v>
      </c>
      <c r="AO1434" s="1">
        <v>0</v>
      </c>
      <c r="AP1434" s="1">
        <v>0</v>
      </c>
      <c r="AQ1434" s="1">
        <v>0</v>
      </c>
      <c r="AR1434" s="1">
        <v>1</v>
      </c>
      <c r="AS1434" s="1">
        <v>0</v>
      </c>
      <c r="AT1434" s="1">
        <v>7</v>
      </c>
      <c r="AU1434" s="1">
        <v>81</v>
      </c>
      <c r="AV1434" s="1">
        <v>44931</v>
      </c>
    </row>
    <row r="1435" spans="1:48" s="1" customFormat="1" x14ac:dyDescent="0.25">
      <c r="A1435" s="1" t="str" cm="1">
        <f t="array" ref="A1435">_xlfn.IFS(AG1435&gt;=70,"70 and Older",AND(AG1435&gt;=60,AG1435&lt;70),"60-69",AND(AG1435&gt;=50,AG1435&lt;60),"50-59",AND(AG1435&gt;=40,AG1435&lt;50),"40-49",AND(AG1435&gt;=30,AG1435&lt;40),"30-39",AND(AG1435&gt;=20,AG1435&lt;30),"20-29")</f>
        <v>60-69</v>
      </c>
      <c r="B1435" s="1" t="str" cm="1">
        <f t="array" ref="B1435">_xlfn.IFS(AO1435=1,$AO$1,AP1435=1,$AP$1,AQ1435=1,$AQ$1,AR1435=1,$AR$1,AS1435=1,$AS$1)</f>
        <v>2nd Cycle</v>
      </c>
      <c r="C1435" s="1" t="str" cm="1">
        <f t="array" ref="C1435">_xlfn.IFS(AJ1435=1,$AJ$1,AK1435=1,$AK$1,AL1435=1,$AL$1,AM1435=1,$AM$1,AN1435=1,$AN$1)</f>
        <v>Married</v>
      </c>
      <c r="D1435" s="1">
        <v>0</v>
      </c>
      <c r="E1435" s="1">
        <v>1</v>
      </c>
      <c r="F1435" s="1" t="str" cm="1">
        <f t="array" ref="F1435">_xlfn.IFS(AV1435&lt;43783,"1.Low Income",AND(AV1435&gt;=43783,AV1435&lt;=64856),"2.Mid Income",AV1435&gt;64856,"3.High Income")</f>
        <v>1.Low Income</v>
      </c>
      <c r="G1435" s="1" t="str" cm="1">
        <f t="array" ref="G1435">_xlfn.IFS(AU1435&lt;=30,"&lt;1 month",AND(AU1435&gt;30,AU1435&lt;=60),"1-2months",AU1435&gt;60,"2months +")</f>
        <v>&lt;1 month</v>
      </c>
      <c r="H1435" s="1" t="str" cm="1">
        <f t="array" ref="H1435">_xlfn.IFS(AT1435&lt;5,"&lt;5times",AND(AT1435&gt;=5,AT1435&lt;=10),"05-10times",AND(AT1435&gt;=11,AT1435&lt;=15),"11-15times",AT1435&gt;=16,"16times or more")</f>
        <v>05-10times</v>
      </c>
      <c r="I1435" s="1" t="s">
        <v>99</v>
      </c>
      <c r="J1435" s="1" t="str">
        <f t="shared" si="45"/>
        <v>6-7 years</v>
      </c>
      <c r="K1435" s="2">
        <v>1004</v>
      </c>
      <c r="L1435" s="2">
        <v>59</v>
      </c>
      <c r="M1435" s="2">
        <v>265</v>
      </c>
      <c r="N1435" s="2">
        <v>115</v>
      </c>
      <c r="O1435" s="2">
        <v>59</v>
      </c>
      <c r="P1435" s="2">
        <v>27</v>
      </c>
      <c r="Q1435" s="8">
        <v>0</v>
      </c>
      <c r="R1435" s="8">
        <v>0</v>
      </c>
      <c r="S1435" s="8">
        <v>1</v>
      </c>
      <c r="T1435" s="8">
        <v>0</v>
      </c>
      <c r="U1435" s="8">
        <v>0</v>
      </c>
      <c r="V1435" s="8">
        <v>1</v>
      </c>
      <c r="W1435" s="6">
        <v>2</v>
      </c>
      <c r="X1435" s="6">
        <v>11</v>
      </c>
      <c r="Y1435" s="6">
        <v>10</v>
      </c>
      <c r="Z1435" s="6">
        <v>11</v>
      </c>
      <c r="AB1435" s="1">
        <v>755</v>
      </c>
      <c r="AC1435" s="1">
        <v>532</v>
      </c>
      <c r="AD1435" s="1">
        <v>1</v>
      </c>
      <c r="AE1435" s="1">
        <v>3</v>
      </c>
      <c r="AF1435" s="1">
        <v>11</v>
      </c>
      <c r="AG1435" s="1">
        <v>69</v>
      </c>
      <c r="AH1435" s="1">
        <v>2369</v>
      </c>
      <c r="AI1435" s="11">
        <f t="shared" si="44"/>
        <v>6.4904109589041097</v>
      </c>
      <c r="AJ1435" s="1">
        <v>0</v>
      </c>
      <c r="AK1435" s="1">
        <v>1</v>
      </c>
      <c r="AL1435" s="1">
        <v>0</v>
      </c>
      <c r="AM1435" s="1">
        <v>0</v>
      </c>
      <c r="AN1435" s="1">
        <v>0</v>
      </c>
      <c r="AO1435" s="1">
        <v>1</v>
      </c>
      <c r="AP1435" s="1">
        <v>0</v>
      </c>
      <c r="AQ1435" s="1">
        <v>0</v>
      </c>
      <c r="AR1435" s="1">
        <v>0</v>
      </c>
      <c r="AS1435" s="1">
        <v>0</v>
      </c>
      <c r="AT1435" s="1">
        <v>7</v>
      </c>
      <c r="AU1435" s="1">
        <v>4</v>
      </c>
      <c r="AV1435" s="1">
        <v>40233</v>
      </c>
    </row>
    <row r="1436" spans="1:48" s="1" customFormat="1" x14ac:dyDescent="0.25">
      <c r="A1436" s="1" t="str" cm="1">
        <f t="array" ref="A1436">_xlfn.IFS(AG1436&gt;=70,"70 and Older",AND(AG1436&gt;=60,AG1436&lt;70),"60-69",AND(AG1436&gt;=50,AG1436&lt;60),"50-59",AND(AG1436&gt;=40,AG1436&lt;50),"40-49",AND(AG1436&gt;=30,AG1436&lt;40),"30-39",AND(AG1436&gt;=20,AG1436&lt;30),"20-29")</f>
        <v>40-49</v>
      </c>
      <c r="B1436" s="1" t="str" cm="1">
        <f t="array" ref="B1436">_xlfn.IFS(AO1436=1,$AO$1,AP1436=1,$AP$1,AQ1436=1,$AQ$1,AR1436=1,$AR$1,AS1436=1,$AS$1)</f>
        <v>Graduation</v>
      </c>
      <c r="C1436" s="1" t="str" cm="1">
        <f t="array" ref="C1436">_xlfn.IFS(AJ1436=1,$AJ$1,AK1436=1,$AK$1,AL1436=1,$AL$1,AM1436=1,$AM$1,AN1436=1,$AN$1)</f>
        <v>Divorced</v>
      </c>
      <c r="D1436" s="1">
        <v>0</v>
      </c>
      <c r="E1436" s="1">
        <v>0</v>
      </c>
      <c r="F1436" s="1" t="str" cm="1">
        <f t="array" ref="F1436">_xlfn.IFS(AV1436&lt;43783,"1.Low Income",AND(AV1436&gt;=43783,AV1436&lt;=64856),"2.Mid Income",AV1436&gt;64856,"3.High Income")</f>
        <v>1.Low Income</v>
      </c>
      <c r="G1436" s="1" t="str" cm="1">
        <f t="array" ref="G1436">_xlfn.IFS(AU1436&lt;=30,"&lt;1 month",AND(AU1436&gt;30,AU1436&lt;=60),"1-2months",AU1436&gt;60,"2months +")</f>
        <v>2months +</v>
      </c>
      <c r="H1436" s="1" t="str" cm="1">
        <f t="array" ref="H1436">_xlfn.IFS(AT1436&lt;5,"&lt;5times",AND(AT1436&gt;=5,AT1436&lt;=10),"05-10times",AND(AT1436&gt;=11,AT1436&lt;=15),"11-15times",AT1436&gt;=16,"16times or more")</f>
        <v>05-10times</v>
      </c>
      <c r="I1436" s="1" t="s">
        <v>99</v>
      </c>
      <c r="J1436" s="1" t="str">
        <f t="shared" si="45"/>
        <v>6-7 years</v>
      </c>
      <c r="K1436" s="2">
        <v>43</v>
      </c>
      <c r="L1436" s="2">
        <v>12</v>
      </c>
      <c r="M1436" s="2">
        <v>96</v>
      </c>
      <c r="N1436" s="2">
        <v>78</v>
      </c>
      <c r="O1436" s="2">
        <v>40</v>
      </c>
      <c r="P1436" s="2">
        <v>55</v>
      </c>
      <c r="Q1436" s="8">
        <v>0</v>
      </c>
      <c r="R1436" s="8">
        <v>0</v>
      </c>
      <c r="S1436" s="8">
        <v>0</v>
      </c>
      <c r="T1436" s="8">
        <v>0</v>
      </c>
      <c r="U1436" s="8">
        <v>0</v>
      </c>
      <c r="V1436" s="8">
        <v>0</v>
      </c>
      <c r="W1436" s="6">
        <v>3</v>
      </c>
      <c r="X1436" s="6">
        <v>4</v>
      </c>
      <c r="Y1436" s="6">
        <v>1</v>
      </c>
      <c r="Z1436" s="6">
        <v>6</v>
      </c>
      <c r="AB1436" s="1">
        <v>54</v>
      </c>
      <c r="AC1436" s="1">
        <v>53</v>
      </c>
      <c r="AD1436" s="1">
        <v>0</v>
      </c>
      <c r="AE1436" s="1">
        <v>3</v>
      </c>
      <c r="AF1436" s="1">
        <v>11</v>
      </c>
      <c r="AG1436" s="1">
        <v>43</v>
      </c>
      <c r="AH1436" s="1">
        <v>2369</v>
      </c>
      <c r="AI1436" s="11">
        <f t="shared" si="44"/>
        <v>6.4904109589041097</v>
      </c>
      <c r="AJ1436" s="1">
        <v>1</v>
      </c>
      <c r="AK1436" s="1">
        <v>0</v>
      </c>
      <c r="AL1436" s="1">
        <v>0</v>
      </c>
      <c r="AM1436" s="1">
        <v>0</v>
      </c>
      <c r="AN1436" s="1">
        <v>0</v>
      </c>
      <c r="AO1436" s="1">
        <v>0</v>
      </c>
      <c r="AP1436" s="1">
        <v>0</v>
      </c>
      <c r="AQ1436" s="1">
        <v>1</v>
      </c>
      <c r="AR1436" s="1">
        <v>0</v>
      </c>
      <c r="AS1436" s="1">
        <v>0</v>
      </c>
      <c r="AT1436" s="1">
        <v>8</v>
      </c>
      <c r="AU1436" s="1">
        <v>95</v>
      </c>
      <c r="AV1436" s="1">
        <v>31814</v>
      </c>
    </row>
    <row r="1437" spans="1:48" s="1" customFormat="1" x14ac:dyDescent="0.25">
      <c r="A1437" s="1" t="str" cm="1">
        <f t="array" ref="A1437">_xlfn.IFS(AG1437&gt;=70,"70 and Older",AND(AG1437&gt;=60,AG1437&lt;70),"60-69",AND(AG1437&gt;=50,AG1437&lt;60),"50-59",AND(AG1437&gt;=40,AG1437&lt;50),"40-49",AND(AG1437&gt;=30,AG1437&lt;40),"30-39",AND(AG1437&gt;=20,AG1437&lt;30),"20-29")</f>
        <v>70 and Older</v>
      </c>
      <c r="B1437" s="1" t="str" cm="1">
        <f t="array" ref="B1437">_xlfn.IFS(AO1437=1,$AO$1,AP1437=1,$AP$1,AQ1437=1,$AQ$1,AR1437=1,$AR$1,AS1437=1,$AS$1)</f>
        <v>Graduation</v>
      </c>
      <c r="C1437" s="1" t="str" cm="1">
        <f t="array" ref="C1437">_xlfn.IFS(AJ1437=1,$AJ$1,AK1437=1,$AK$1,AL1437=1,$AL$1,AM1437=1,$AM$1,AN1437=1,$AN$1)</f>
        <v>Divorced</v>
      </c>
      <c r="D1437" s="1">
        <v>0</v>
      </c>
      <c r="E1437" s="1">
        <v>0</v>
      </c>
      <c r="F1437" s="1" t="str" cm="1">
        <f t="array" ref="F1437">_xlfn.IFS(AV1437&lt;43783,"1.Low Income",AND(AV1437&gt;=43783,AV1437&lt;=64856),"2.Mid Income",AV1437&gt;64856,"3.High Income")</f>
        <v>2.Mid Income</v>
      </c>
      <c r="G1437" s="1" t="str" cm="1">
        <f t="array" ref="G1437">_xlfn.IFS(AU1437&lt;=30,"&lt;1 month",AND(AU1437&gt;30,AU1437&lt;=60),"1-2months",AU1437&gt;60,"2months +")</f>
        <v>&lt;1 month</v>
      </c>
      <c r="H1437" s="1" t="str" cm="1">
        <f t="array" ref="H1437">_xlfn.IFS(AT1437&lt;5,"&lt;5times",AND(AT1437&gt;=5,AT1437&lt;=10),"05-10times",AND(AT1437&gt;=11,AT1437&lt;=15),"11-15times",AT1437&gt;=16,"16times or more")</f>
        <v>05-10times</v>
      </c>
      <c r="I1437" s="1" t="s">
        <v>99</v>
      </c>
      <c r="J1437" s="1" t="str">
        <f t="shared" si="45"/>
        <v>6-7 years</v>
      </c>
      <c r="K1437" s="2">
        <v>267</v>
      </c>
      <c r="L1437" s="2">
        <v>98</v>
      </c>
      <c r="M1437" s="2">
        <v>606</v>
      </c>
      <c r="N1437" s="2">
        <v>48</v>
      </c>
      <c r="O1437" s="2">
        <v>70</v>
      </c>
      <c r="P1437" s="2">
        <v>98</v>
      </c>
      <c r="Q1437" s="8">
        <v>0</v>
      </c>
      <c r="R1437" s="8">
        <v>0</v>
      </c>
      <c r="S1437" s="8">
        <v>0</v>
      </c>
      <c r="T1437" s="8">
        <v>0</v>
      </c>
      <c r="U1437" s="8">
        <v>1</v>
      </c>
      <c r="V1437" s="8">
        <v>1</v>
      </c>
      <c r="W1437" s="6">
        <v>1</v>
      </c>
      <c r="X1437" s="6">
        <v>3</v>
      </c>
      <c r="Y1437" s="6">
        <v>2</v>
      </c>
      <c r="Z1437" s="6">
        <v>6</v>
      </c>
      <c r="AB1437" s="1">
        <v>959</v>
      </c>
      <c r="AC1437" s="1">
        <v>944</v>
      </c>
      <c r="AD1437" s="1">
        <v>0</v>
      </c>
      <c r="AE1437" s="1">
        <v>3</v>
      </c>
      <c r="AF1437" s="1">
        <v>11</v>
      </c>
      <c r="AG1437" s="1">
        <v>70</v>
      </c>
      <c r="AH1437" s="1">
        <v>2368</v>
      </c>
      <c r="AI1437" s="11">
        <f t="shared" si="44"/>
        <v>6.4876712328767123</v>
      </c>
      <c r="AJ1437" s="1">
        <v>1</v>
      </c>
      <c r="AK1437" s="1">
        <v>0</v>
      </c>
      <c r="AL1437" s="1">
        <v>0</v>
      </c>
      <c r="AM1437" s="1">
        <v>0</v>
      </c>
      <c r="AN1437" s="1">
        <v>0</v>
      </c>
      <c r="AO1437" s="1">
        <v>0</v>
      </c>
      <c r="AP1437" s="1">
        <v>0</v>
      </c>
      <c r="AQ1437" s="1">
        <v>1</v>
      </c>
      <c r="AR1437" s="1">
        <v>0</v>
      </c>
      <c r="AS1437" s="1">
        <v>0</v>
      </c>
      <c r="AT1437" s="1">
        <v>6</v>
      </c>
      <c r="AU1437" s="1">
        <v>8</v>
      </c>
      <c r="AV1437" s="1">
        <v>54984</v>
      </c>
    </row>
    <row r="1438" spans="1:48" s="1" customFormat="1" x14ac:dyDescent="0.25">
      <c r="A1438" s="1" t="str" cm="1">
        <f t="array" ref="A1438">_xlfn.IFS(AG1438&gt;=70,"70 and Older",AND(AG1438&gt;=60,AG1438&lt;70),"60-69",AND(AG1438&gt;=50,AG1438&lt;60),"50-59",AND(AG1438&gt;=40,AG1438&lt;50),"40-49",AND(AG1438&gt;=30,AG1438&lt;40),"30-39",AND(AG1438&gt;=20,AG1438&lt;30),"20-29")</f>
        <v>40-49</v>
      </c>
      <c r="B1438" s="1" t="str" cm="1">
        <f t="array" ref="B1438">_xlfn.IFS(AO1438=1,$AO$1,AP1438=1,$AP$1,AQ1438=1,$AQ$1,AR1438=1,$AR$1,AS1438=1,$AS$1)</f>
        <v>Graduation</v>
      </c>
      <c r="C1438" s="1" t="str" cm="1">
        <f t="array" ref="C1438">_xlfn.IFS(AJ1438=1,$AJ$1,AK1438=1,$AK$1,AL1438=1,$AL$1,AM1438=1,$AM$1,AN1438=1,$AN$1)</f>
        <v>Married</v>
      </c>
      <c r="D1438" s="1">
        <v>0</v>
      </c>
      <c r="E1438" s="1">
        <v>1</v>
      </c>
      <c r="F1438" s="1" t="str" cm="1">
        <f t="array" ref="F1438">_xlfn.IFS(AV1438&lt;43783,"1.Low Income",AND(AV1438&gt;=43783,AV1438&lt;=64856),"2.Mid Income",AV1438&gt;64856,"3.High Income")</f>
        <v>1.Low Income</v>
      </c>
      <c r="G1438" s="1" t="str" cm="1">
        <f t="array" ref="G1438">_xlfn.IFS(AU1438&lt;=30,"&lt;1 month",AND(AU1438&gt;30,AU1438&lt;=60),"1-2months",AU1438&gt;60,"2months +")</f>
        <v>&lt;1 month</v>
      </c>
      <c r="H1438" s="1" t="str" cm="1">
        <f t="array" ref="H1438">_xlfn.IFS(AT1438&lt;5,"&lt;5times",AND(AT1438&gt;=5,AT1438&lt;=10),"05-10times",AND(AT1438&gt;=11,AT1438&lt;=15),"11-15times",AT1438&gt;=16,"16times or more")</f>
        <v>05-10times</v>
      </c>
      <c r="I1438" s="1" t="s">
        <v>99</v>
      </c>
      <c r="J1438" s="1" t="str">
        <f t="shared" si="45"/>
        <v>6-7 years</v>
      </c>
      <c r="K1438" s="2">
        <v>316</v>
      </c>
      <c r="L1438" s="2">
        <v>58</v>
      </c>
      <c r="M1438" s="2">
        <v>161</v>
      </c>
      <c r="N1438" s="2">
        <v>76</v>
      </c>
      <c r="O1438" s="2">
        <v>51</v>
      </c>
      <c r="P1438" s="2">
        <v>135</v>
      </c>
      <c r="Q1438" s="8">
        <v>0</v>
      </c>
      <c r="R1438" s="8">
        <v>0</v>
      </c>
      <c r="S1438" s="8">
        <v>0</v>
      </c>
      <c r="T1438" s="8">
        <v>0</v>
      </c>
      <c r="U1438" s="8">
        <v>0</v>
      </c>
      <c r="V1438" s="8">
        <v>1</v>
      </c>
      <c r="W1438" s="6">
        <v>1</v>
      </c>
      <c r="X1438" s="6">
        <v>6</v>
      </c>
      <c r="Y1438" s="6">
        <v>9</v>
      </c>
      <c r="Z1438" s="6">
        <v>4</v>
      </c>
      <c r="AB1438" s="1">
        <v>916</v>
      </c>
      <c r="AC1438" s="1">
        <v>887</v>
      </c>
      <c r="AD1438" s="1">
        <v>0</v>
      </c>
      <c r="AE1438" s="1">
        <v>3</v>
      </c>
      <c r="AF1438" s="1">
        <v>11</v>
      </c>
      <c r="AG1438" s="1">
        <v>44</v>
      </c>
      <c r="AH1438" s="1">
        <v>2368</v>
      </c>
      <c r="AI1438" s="11">
        <f t="shared" si="44"/>
        <v>6.4876712328767123</v>
      </c>
      <c r="AJ1438" s="1">
        <v>0</v>
      </c>
      <c r="AK1438" s="1">
        <v>1</v>
      </c>
      <c r="AL1438" s="1">
        <v>0</v>
      </c>
      <c r="AM1438" s="1">
        <v>0</v>
      </c>
      <c r="AN1438" s="1">
        <v>0</v>
      </c>
      <c r="AO1438" s="1">
        <v>0</v>
      </c>
      <c r="AP1438" s="1">
        <v>0</v>
      </c>
      <c r="AQ1438" s="1">
        <v>1</v>
      </c>
      <c r="AR1438" s="1">
        <v>0</v>
      </c>
      <c r="AS1438" s="1">
        <v>0</v>
      </c>
      <c r="AT1438" s="1">
        <v>7</v>
      </c>
      <c r="AU1438" s="1">
        <v>4</v>
      </c>
      <c r="AV1438" s="1">
        <v>42997</v>
      </c>
    </row>
    <row r="1439" spans="1:48" s="1" customFormat="1" x14ac:dyDescent="0.25">
      <c r="A1439" s="1" t="str" cm="1">
        <f t="array" ref="A1439">_xlfn.IFS(AG1439&gt;=70,"70 and Older",AND(AG1439&gt;=60,AG1439&lt;70),"60-69",AND(AG1439&gt;=50,AG1439&lt;60),"50-59",AND(AG1439&gt;=40,AG1439&lt;50),"40-49",AND(AG1439&gt;=30,AG1439&lt;40),"30-39",AND(AG1439&gt;=20,AG1439&lt;30),"20-29")</f>
        <v>40-49</v>
      </c>
      <c r="B1439" s="1" t="str" cm="1">
        <f t="array" ref="B1439">_xlfn.IFS(AO1439=1,$AO$1,AP1439=1,$AP$1,AQ1439=1,$AQ$1,AR1439=1,$AR$1,AS1439=1,$AS$1)</f>
        <v>Graduation</v>
      </c>
      <c r="C1439" s="1" t="str" cm="1">
        <f t="array" ref="C1439">_xlfn.IFS(AJ1439=1,$AJ$1,AK1439=1,$AK$1,AL1439=1,$AL$1,AM1439=1,$AM$1,AN1439=1,$AN$1)</f>
        <v>Widow</v>
      </c>
      <c r="D1439" s="1">
        <v>1</v>
      </c>
      <c r="E1439" s="1">
        <v>1</v>
      </c>
      <c r="F1439" s="1" t="str" cm="1">
        <f t="array" ref="F1439">_xlfn.IFS(AV1439&lt;43783,"1.Low Income",AND(AV1439&gt;=43783,AV1439&lt;=64856),"2.Mid Income",AV1439&gt;64856,"3.High Income")</f>
        <v>1.Low Income</v>
      </c>
      <c r="G1439" s="1" t="str" cm="1">
        <f t="array" ref="G1439">_xlfn.IFS(AU1439&lt;=30,"&lt;1 month",AND(AU1439&gt;30,AU1439&lt;=60),"1-2months",AU1439&gt;60,"2months +")</f>
        <v>&lt;1 month</v>
      </c>
      <c r="H1439" s="1" t="str" cm="1">
        <f t="array" ref="H1439">_xlfn.IFS(AT1439&lt;5,"&lt;5times",AND(AT1439&gt;=5,AT1439&lt;=10),"05-10times",AND(AT1439&gt;=11,AT1439&lt;=15),"11-15times",AT1439&gt;=16,"16times or more")</f>
        <v>05-10times</v>
      </c>
      <c r="I1439" s="1" t="s">
        <v>99</v>
      </c>
      <c r="J1439" s="1" t="str">
        <f t="shared" si="45"/>
        <v>6-7 years</v>
      </c>
      <c r="K1439" s="2">
        <v>48</v>
      </c>
      <c r="L1439" s="2">
        <v>0</v>
      </c>
      <c r="M1439" s="2">
        <v>2</v>
      </c>
      <c r="N1439" s="2">
        <v>0</v>
      </c>
      <c r="O1439" s="2">
        <v>0</v>
      </c>
      <c r="P1439" s="2">
        <v>5</v>
      </c>
      <c r="Q1439" s="8">
        <v>0</v>
      </c>
      <c r="R1439" s="8">
        <v>0</v>
      </c>
      <c r="S1439" s="8">
        <v>0</v>
      </c>
      <c r="T1439" s="8">
        <v>0</v>
      </c>
      <c r="U1439" s="8">
        <v>0</v>
      </c>
      <c r="V1439" s="8">
        <v>0</v>
      </c>
      <c r="W1439" s="6">
        <v>2</v>
      </c>
      <c r="X1439" s="6">
        <v>2</v>
      </c>
      <c r="Y1439" s="6">
        <v>0</v>
      </c>
      <c r="Z1439" s="6">
        <v>3</v>
      </c>
      <c r="AB1439" s="1">
        <v>21</v>
      </c>
      <c r="AC1439" s="1">
        <v>14</v>
      </c>
      <c r="AD1439" s="1">
        <v>0</v>
      </c>
      <c r="AE1439" s="1">
        <v>3</v>
      </c>
      <c r="AF1439" s="1">
        <v>11</v>
      </c>
      <c r="AG1439" s="1">
        <v>49</v>
      </c>
      <c r="AH1439" s="1">
        <v>2368</v>
      </c>
      <c r="AI1439" s="11">
        <f t="shared" si="44"/>
        <v>6.4876712328767123</v>
      </c>
      <c r="AJ1439" s="1">
        <v>0</v>
      </c>
      <c r="AK1439" s="1">
        <v>0</v>
      </c>
      <c r="AL1439" s="1">
        <v>0</v>
      </c>
      <c r="AM1439" s="1">
        <v>0</v>
      </c>
      <c r="AN1439" s="1">
        <v>1</v>
      </c>
      <c r="AO1439" s="1">
        <v>0</v>
      </c>
      <c r="AP1439" s="1">
        <v>0</v>
      </c>
      <c r="AQ1439" s="1">
        <v>1</v>
      </c>
      <c r="AR1439" s="1">
        <v>0</v>
      </c>
      <c r="AS1439" s="1">
        <v>0</v>
      </c>
      <c r="AT1439" s="1">
        <v>8</v>
      </c>
      <c r="AU1439" s="1">
        <v>0</v>
      </c>
      <c r="AV1439" s="1">
        <v>33996</v>
      </c>
    </row>
    <row r="1440" spans="1:48" s="1" customFormat="1" x14ac:dyDescent="0.25">
      <c r="A1440" s="1" t="str" cm="1">
        <f t="array" ref="A1440">_xlfn.IFS(AG1440&gt;=70,"70 and Older",AND(AG1440&gt;=60,AG1440&lt;70),"60-69",AND(AG1440&gt;=50,AG1440&lt;60),"50-59",AND(AG1440&gt;=40,AG1440&lt;50),"40-49",AND(AG1440&gt;=30,AG1440&lt;40),"30-39",AND(AG1440&gt;=20,AG1440&lt;30),"20-29")</f>
        <v>40-49</v>
      </c>
      <c r="B1440" s="1" t="str" cm="1">
        <f t="array" ref="B1440">_xlfn.IFS(AO1440=1,$AO$1,AP1440=1,$AP$1,AQ1440=1,$AQ$1,AR1440=1,$AR$1,AS1440=1,$AS$1)</f>
        <v>Graduation</v>
      </c>
      <c r="C1440" s="1" t="str" cm="1">
        <f t="array" ref="C1440">_xlfn.IFS(AJ1440=1,$AJ$1,AK1440=1,$AK$1,AL1440=1,$AL$1,AM1440=1,$AM$1,AN1440=1,$AN$1)</f>
        <v>Married</v>
      </c>
      <c r="D1440" s="1">
        <v>1</v>
      </c>
      <c r="E1440" s="1">
        <v>1</v>
      </c>
      <c r="F1440" s="1" t="str" cm="1">
        <f t="array" ref="F1440">_xlfn.IFS(AV1440&lt;43783,"1.Low Income",AND(AV1440&gt;=43783,AV1440&lt;=64856),"2.Mid Income",AV1440&gt;64856,"3.High Income")</f>
        <v>1.Low Income</v>
      </c>
      <c r="G1440" s="1" t="str" cm="1">
        <f t="array" ref="G1440">_xlfn.IFS(AU1440&lt;=30,"&lt;1 month",AND(AU1440&gt;30,AU1440&lt;=60),"1-2months",AU1440&gt;60,"2months +")</f>
        <v>&lt;1 month</v>
      </c>
      <c r="H1440" s="1" t="str" cm="1">
        <f t="array" ref="H1440">_xlfn.IFS(AT1440&lt;5,"&lt;5times",AND(AT1440&gt;=5,AT1440&lt;=10),"05-10times",AND(AT1440&gt;=11,AT1440&lt;=15),"11-15times",AT1440&gt;=16,"16times or more")</f>
        <v>05-10times</v>
      </c>
      <c r="I1440" s="1" t="s">
        <v>99</v>
      </c>
      <c r="J1440" s="1" t="str">
        <f t="shared" si="45"/>
        <v>6-7 years</v>
      </c>
      <c r="K1440" s="2">
        <v>18</v>
      </c>
      <c r="L1440" s="2">
        <v>0</v>
      </c>
      <c r="M1440" s="2">
        <v>5</v>
      </c>
      <c r="N1440" s="2">
        <v>0</v>
      </c>
      <c r="O1440" s="2">
        <v>0</v>
      </c>
      <c r="P1440" s="2">
        <v>11</v>
      </c>
      <c r="Q1440" s="8">
        <v>0</v>
      </c>
      <c r="R1440" s="8">
        <v>0</v>
      </c>
      <c r="S1440" s="8">
        <v>1</v>
      </c>
      <c r="T1440" s="8">
        <v>0</v>
      </c>
      <c r="U1440" s="8">
        <v>0</v>
      </c>
      <c r="V1440" s="8">
        <v>0</v>
      </c>
      <c r="W1440" s="6">
        <v>2</v>
      </c>
      <c r="X1440" s="6">
        <v>1</v>
      </c>
      <c r="Y1440" s="6">
        <v>1</v>
      </c>
      <c r="Z1440" s="6">
        <v>2</v>
      </c>
      <c r="AB1440" s="1">
        <v>124</v>
      </c>
      <c r="AC1440" s="1">
        <v>114</v>
      </c>
      <c r="AD1440" s="1">
        <v>0</v>
      </c>
      <c r="AE1440" s="1">
        <v>3</v>
      </c>
      <c r="AF1440" s="1">
        <v>11</v>
      </c>
      <c r="AG1440" s="1">
        <v>40</v>
      </c>
      <c r="AH1440" s="1">
        <v>2367</v>
      </c>
      <c r="AI1440" s="11">
        <f t="shared" si="44"/>
        <v>6.484931506849315</v>
      </c>
      <c r="AJ1440" s="1">
        <v>0</v>
      </c>
      <c r="AK1440" s="1">
        <v>1</v>
      </c>
      <c r="AL1440" s="1">
        <v>0</v>
      </c>
      <c r="AM1440" s="1">
        <v>0</v>
      </c>
      <c r="AN1440" s="1">
        <v>0</v>
      </c>
      <c r="AO1440" s="1">
        <v>0</v>
      </c>
      <c r="AP1440" s="1">
        <v>0</v>
      </c>
      <c r="AQ1440" s="1">
        <v>1</v>
      </c>
      <c r="AR1440" s="1">
        <v>0</v>
      </c>
      <c r="AS1440" s="1">
        <v>0</v>
      </c>
      <c r="AT1440" s="1">
        <v>8</v>
      </c>
      <c r="AU1440" s="1">
        <v>5</v>
      </c>
      <c r="AV1440" s="1">
        <v>34213</v>
      </c>
    </row>
    <row r="1441" spans="1:48" s="1" customFormat="1" x14ac:dyDescent="0.25">
      <c r="A1441" s="1" t="str" cm="1">
        <f t="array" ref="A1441">_xlfn.IFS(AG1441&gt;=70,"70 and Older",AND(AG1441&gt;=60,AG1441&lt;70),"60-69",AND(AG1441&gt;=50,AG1441&lt;60),"50-59",AND(AG1441&gt;=40,AG1441&lt;50),"40-49",AND(AG1441&gt;=30,AG1441&lt;40),"30-39",AND(AG1441&gt;=20,AG1441&lt;30),"20-29")</f>
        <v>60-69</v>
      </c>
      <c r="B1441" s="1" t="str" cm="1">
        <f t="array" ref="B1441">_xlfn.IFS(AO1441=1,$AO$1,AP1441=1,$AP$1,AQ1441=1,$AQ$1,AR1441=1,$AR$1,AS1441=1,$AS$1)</f>
        <v>Graduation</v>
      </c>
      <c r="C1441" s="1" t="str" cm="1">
        <f t="array" ref="C1441">_xlfn.IFS(AJ1441=1,$AJ$1,AK1441=1,$AK$1,AL1441=1,$AL$1,AM1441=1,$AM$1,AN1441=1,$AN$1)</f>
        <v>Married</v>
      </c>
      <c r="D1441" s="1">
        <v>1</v>
      </c>
      <c r="E1441" s="1">
        <v>0</v>
      </c>
      <c r="F1441" s="1" t="str" cm="1">
        <f t="array" ref="F1441">_xlfn.IFS(AV1441&lt;43783,"1.Low Income",AND(AV1441&gt;=43783,AV1441&lt;=64856),"2.Mid Income",AV1441&gt;64856,"3.High Income")</f>
        <v>2.Mid Income</v>
      </c>
      <c r="G1441" s="1" t="str" cm="1">
        <f t="array" ref="G1441">_xlfn.IFS(AU1441&lt;=30,"&lt;1 month",AND(AU1441&gt;30,AU1441&lt;=60),"1-2months",AU1441&gt;60,"2months +")</f>
        <v>1-2months</v>
      </c>
      <c r="H1441" s="1" t="str" cm="1">
        <f t="array" ref="H1441">_xlfn.IFS(AT1441&lt;5,"&lt;5times",AND(AT1441&gt;=5,AT1441&lt;=10),"05-10times",AND(AT1441&gt;=11,AT1441&lt;=15),"11-15times",AT1441&gt;=16,"16times or more")</f>
        <v>05-10times</v>
      </c>
      <c r="I1441" s="1" t="s">
        <v>99</v>
      </c>
      <c r="J1441" s="1" t="str">
        <f t="shared" si="45"/>
        <v>6-7 years</v>
      </c>
      <c r="K1441" s="2">
        <v>30</v>
      </c>
      <c r="L1441" s="2">
        <v>11</v>
      </c>
      <c r="M1441" s="2">
        <v>25</v>
      </c>
      <c r="N1441" s="2">
        <v>29</v>
      </c>
      <c r="O1441" s="2">
        <v>1</v>
      </c>
      <c r="P1441" s="2">
        <v>18</v>
      </c>
      <c r="Q1441" s="8">
        <v>0</v>
      </c>
      <c r="R1441" s="8">
        <v>0</v>
      </c>
      <c r="S1441" s="8">
        <v>0</v>
      </c>
      <c r="T1441" s="8">
        <v>0</v>
      </c>
      <c r="U1441" s="8">
        <v>0</v>
      </c>
      <c r="V1441" s="8">
        <v>0</v>
      </c>
      <c r="W1441" s="6">
        <v>1</v>
      </c>
      <c r="X1441" s="6">
        <v>1</v>
      </c>
      <c r="Y1441" s="6">
        <v>1</v>
      </c>
      <c r="Z1441" s="6">
        <v>4</v>
      </c>
      <c r="AB1441" s="1">
        <v>19</v>
      </c>
      <c r="AC1441" s="1">
        <v>18</v>
      </c>
      <c r="AD1441" s="1">
        <v>0</v>
      </c>
      <c r="AE1441" s="1">
        <v>3</v>
      </c>
      <c r="AF1441" s="1">
        <v>11</v>
      </c>
      <c r="AG1441" s="1">
        <v>67</v>
      </c>
      <c r="AH1441" s="1">
        <v>2366</v>
      </c>
      <c r="AI1441" s="11">
        <f t="shared" si="44"/>
        <v>6.4821917808219176</v>
      </c>
      <c r="AJ1441" s="1">
        <v>0</v>
      </c>
      <c r="AK1441" s="1">
        <v>1</v>
      </c>
      <c r="AL1441" s="1">
        <v>0</v>
      </c>
      <c r="AM1441" s="1">
        <v>0</v>
      </c>
      <c r="AN1441" s="1">
        <v>0</v>
      </c>
      <c r="AO1441" s="1">
        <v>0</v>
      </c>
      <c r="AP1441" s="1">
        <v>0</v>
      </c>
      <c r="AQ1441" s="1">
        <v>1</v>
      </c>
      <c r="AR1441" s="1">
        <v>0</v>
      </c>
      <c r="AS1441" s="1">
        <v>0</v>
      </c>
      <c r="AT1441" s="1">
        <v>6</v>
      </c>
      <c r="AU1441" s="1">
        <v>50</v>
      </c>
      <c r="AV1441" s="1">
        <v>47352</v>
      </c>
    </row>
    <row r="1442" spans="1:48" s="1" customFormat="1" x14ac:dyDescent="0.25">
      <c r="A1442" s="1" t="str" cm="1">
        <f t="array" ref="A1442">_xlfn.IFS(AG1442&gt;=70,"70 and Older",AND(AG1442&gt;=60,AG1442&lt;70),"60-69",AND(AG1442&gt;=50,AG1442&lt;60),"50-59",AND(AG1442&gt;=40,AG1442&lt;50),"40-49",AND(AG1442&gt;=30,AG1442&lt;40),"30-39",AND(AG1442&gt;=20,AG1442&lt;30),"20-29")</f>
        <v>50-59</v>
      </c>
      <c r="B1442" s="1" t="str" cm="1">
        <f t="array" ref="B1442">_xlfn.IFS(AO1442=1,$AO$1,AP1442=1,$AP$1,AQ1442=1,$AQ$1,AR1442=1,$AR$1,AS1442=1,$AS$1)</f>
        <v>Master</v>
      </c>
      <c r="C1442" s="1" t="str" cm="1">
        <f t="array" ref="C1442">_xlfn.IFS(AJ1442=1,$AJ$1,AK1442=1,$AK$1,AL1442=1,$AL$1,AM1442=1,$AM$1,AN1442=1,$AN$1)</f>
        <v>Together</v>
      </c>
      <c r="D1442" s="1">
        <v>0</v>
      </c>
      <c r="E1442" s="1">
        <v>1</v>
      </c>
      <c r="F1442" s="1" t="str" cm="1">
        <f t="array" ref="F1442">_xlfn.IFS(AV1442&lt;43783,"1.Low Income",AND(AV1442&gt;=43783,AV1442&lt;=64856),"2.Mid Income",AV1442&gt;64856,"3.High Income")</f>
        <v>1.Low Income</v>
      </c>
      <c r="G1442" s="1" t="str" cm="1">
        <f t="array" ref="G1442">_xlfn.IFS(AU1442&lt;=30,"&lt;1 month",AND(AU1442&gt;30,AU1442&lt;=60),"1-2months",AU1442&gt;60,"2months +")</f>
        <v>1-2months</v>
      </c>
      <c r="H1442" s="1" t="str" cm="1">
        <f t="array" ref="H1442">_xlfn.IFS(AT1442&lt;5,"&lt;5times",AND(AT1442&gt;=5,AT1442&lt;=10),"05-10times",AND(AT1442&gt;=11,AT1442&lt;=15),"11-15times",AT1442&gt;=16,"16times or more")</f>
        <v>05-10times</v>
      </c>
      <c r="I1442" s="1" t="s">
        <v>99</v>
      </c>
      <c r="J1442" s="1" t="str">
        <f t="shared" si="45"/>
        <v>6-7 years</v>
      </c>
      <c r="K1442" s="2">
        <v>258</v>
      </c>
      <c r="L1442" s="2">
        <v>107</v>
      </c>
      <c r="M1442" s="2">
        <v>291</v>
      </c>
      <c r="N1442" s="2">
        <v>84</v>
      </c>
      <c r="O1442" s="2">
        <v>37</v>
      </c>
      <c r="P1442" s="2">
        <v>86</v>
      </c>
      <c r="Q1442" s="8">
        <v>0</v>
      </c>
      <c r="R1442" s="8">
        <v>0</v>
      </c>
      <c r="S1442" s="8">
        <v>0</v>
      </c>
      <c r="T1442" s="8">
        <v>0</v>
      </c>
      <c r="U1442" s="8">
        <v>0</v>
      </c>
      <c r="V1442" s="8">
        <v>0</v>
      </c>
      <c r="W1442" s="6">
        <v>4</v>
      </c>
      <c r="X1442" s="6">
        <v>10</v>
      </c>
      <c r="Y1442" s="6">
        <v>3</v>
      </c>
      <c r="Z1442" s="6">
        <v>13</v>
      </c>
      <c r="AB1442" s="1">
        <v>956</v>
      </c>
      <c r="AC1442" s="1">
        <v>899</v>
      </c>
      <c r="AD1442" s="1">
        <v>0</v>
      </c>
      <c r="AE1442" s="1">
        <v>3</v>
      </c>
      <c r="AF1442" s="1">
        <v>11</v>
      </c>
      <c r="AG1442" s="1">
        <v>51</v>
      </c>
      <c r="AH1442" s="1">
        <v>2366</v>
      </c>
      <c r="AI1442" s="11">
        <f t="shared" si="44"/>
        <v>6.4821917808219176</v>
      </c>
      <c r="AJ1442" s="1">
        <v>0</v>
      </c>
      <c r="AK1442" s="1">
        <v>0</v>
      </c>
      <c r="AL1442" s="1">
        <v>0</v>
      </c>
      <c r="AM1442" s="1">
        <v>1</v>
      </c>
      <c r="AN1442" s="1">
        <v>0</v>
      </c>
      <c r="AO1442" s="1">
        <v>0</v>
      </c>
      <c r="AP1442" s="1">
        <v>0</v>
      </c>
      <c r="AQ1442" s="1">
        <v>0</v>
      </c>
      <c r="AR1442" s="1">
        <v>1</v>
      </c>
      <c r="AS1442" s="1">
        <v>0</v>
      </c>
      <c r="AT1442" s="1">
        <v>8</v>
      </c>
      <c r="AU1442" s="1">
        <v>31</v>
      </c>
      <c r="AV1442" s="1">
        <v>35788</v>
      </c>
    </row>
    <row r="1443" spans="1:48" s="1" customFormat="1" x14ac:dyDescent="0.25">
      <c r="A1443" s="1" t="str" cm="1">
        <f t="array" ref="A1443">_xlfn.IFS(AG1443&gt;=70,"70 and Older",AND(AG1443&gt;=60,AG1443&lt;70),"60-69",AND(AG1443&gt;=50,AG1443&lt;60),"50-59",AND(AG1443&gt;=40,AG1443&lt;50),"40-49",AND(AG1443&gt;=30,AG1443&lt;40),"30-39",AND(AG1443&gt;=20,AG1443&lt;30),"20-29")</f>
        <v>40-49</v>
      </c>
      <c r="B1443" s="1" t="str" cm="1">
        <f t="array" ref="B1443">_xlfn.IFS(AO1443=1,$AO$1,AP1443=1,$AP$1,AQ1443=1,$AQ$1,AR1443=1,$AR$1,AS1443=1,$AS$1)</f>
        <v>Graduation</v>
      </c>
      <c r="C1443" s="1" t="str" cm="1">
        <f t="array" ref="C1443">_xlfn.IFS(AJ1443=1,$AJ$1,AK1443=1,$AK$1,AL1443=1,$AL$1,AM1443=1,$AM$1,AN1443=1,$AN$1)</f>
        <v>Together</v>
      </c>
      <c r="D1443" s="1">
        <v>0</v>
      </c>
      <c r="E1443" s="1">
        <v>1</v>
      </c>
      <c r="F1443" s="1" t="str" cm="1">
        <f t="array" ref="F1443">_xlfn.IFS(AV1443&lt;43783,"1.Low Income",AND(AV1443&gt;=43783,AV1443&lt;=64856),"2.Mid Income",AV1443&gt;64856,"3.High Income")</f>
        <v>1.Low Income</v>
      </c>
      <c r="G1443" s="1" t="str" cm="1">
        <f t="array" ref="G1443">_xlfn.IFS(AU1443&lt;=30,"&lt;1 month",AND(AU1443&gt;30,AU1443&lt;=60),"1-2months",AU1443&gt;60,"2months +")</f>
        <v>2months +</v>
      </c>
      <c r="H1443" s="1" t="str" cm="1">
        <f t="array" ref="H1443">_xlfn.IFS(AT1443&lt;5,"&lt;5times",AND(AT1443&gt;=5,AT1443&lt;=10),"05-10times",AND(AT1443&gt;=11,AT1443&lt;=15),"11-15times",AT1443&gt;=16,"16times or more")</f>
        <v>05-10times</v>
      </c>
      <c r="I1443" s="1" t="s">
        <v>99</v>
      </c>
      <c r="J1443" s="1" t="str">
        <f t="shared" si="45"/>
        <v>6-7 years</v>
      </c>
      <c r="K1443" s="2">
        <v>216</v>
      </c>
      <c r="L1443" s="2">
        <v>2</v>
      </c>
      <c r="M1443" s="2">
        <v>6</v>
      </c>
      <c r="N1443" s="2">
        <v>0</v>
      </c>
      <c r="O1443" s="2">
        <v>0</v>
      </c>
      <c r="P1443" s="2">
        <v>9</v>
      </c>
      <c r="Q1443" s="8">
        <v>0</v>
      </c>
      <c r="R1443" s="8">
        <v>0</v>
      </c>
      <c r="S1443" s="8">
        <v>0</v>
      </c>
      <c r="T1443" s="8">
        <v>0</v>
      </c>
      <c r="U1443" s="8">
        <v>0</v>
      </c>
      <c r="V1443" s="8">
        <v>0</v>
      </c>
      <c r="W1443" s="6">
        <v>2</v>
      </c>
      <c r="X1443" s="6">
        <v>5</v>
      </c>
      <c r="Y1443" s="6">
        <v>1</v>
      </c>
      <c r="Z1443" s="6">
        <v>4</v>
      </c>
      <c r="AB1443" s="1">
        <v>313</v>
      </c>
      <c r="AC1443" s="1">
        <v>217</v>
      </c>
      <c r="AD1443" s="1">
        <v>0</v>
      </c>
      <c r="AE1443" s="1">
        <v>3</v>
      </c>
      <c r="AF1443" s="1">
        <v>11</v>
      </c>
      <c r="AG1443" s="1">
        <v>47</v>
      </c>
      <c r="AH1443" s="1">
        <v>2366</v>
      </c>
      <c r="AI1443" s="11">
        <f t="shared" si="44"/>
        <v>6.4821917808219176</v>
      </c>
      <c r="AJ1443" s="1">
        <v>0</v>
      </c>
      <c r="AK1443" s="1">
        <v>0</v>
      </c>
      <c r="AL1443" s="1">
        <v>0</v>
      </c>
      <c r="AM1443" s="1">
        <v>1</v>
      </c>
      <c r="AN1443" s="1">
        <v>0</v>
      </c>
      <c r="AO1443" s="1">
        <v>0</v>
      </c>
      <c r="AP1443" s="1">
        <v>0</v>
      </c>
      <c r="AQ1443" s="1">
        <v>1</v>
      </c>
      <c r="AR1443" s="1">
        <v>0</v>
      </c>
      <c r="AS1443" s="1">
        <v>0</v>
      </c>
      <c r="AT1443" s="1">
        <v>8</v>
      </c>
      <c r="AU1443" s="1">
        <v>91</v>
      </c>
      <c r="AV1443" s="1">
        <v>34961</v>
      </c>
    </row>
    <row r="1444" spans="1:48" s="1" customFormat="1" x14ac:dyDescent="0.25">
      <c r="A1444" s="1" t="str" cm="1">
        <f t="array" ref="A1444">_xlfn.IFS(AG1444&gt;=70,"70 and Older",AND(AG1444&gt;=60,AG1444&lt;70),"60-69",AND(AG1444&gt;=50,AG1444&lt;60),"50-59",AND(AG1444&gt;=40,AG1444&lt;50),"40-49",AND(AG1444&gt;=30,AG1444&lt;40),"30-39",AND(AG1444&gt;=20,AG1444&lt;30),"20-29")</f>
        <v>30-39</v>
      </c>
      <c r="B1444" s="1" t="str" cm="1">
        <f t="array" ref="B1444">_xlfn.IFS(AO1444=1,$AO$1,AP1444=1,$AP$1,AQ1444=1,$AQ$1,AR1444=1,$AR$1,AS1444=1,$AS$1)</f>
        <v>Master</v>
      </c>
      <c r="C1444" s="1" t="str" cm="1">
        <f t="array" ref="C1444">_xlfn.IFS(AJ1444=1,$AJ$1,AK1444=1,$AK$1,AL1444=1,$AL$1,AM1444=1,$AM$1,AN1444=1,$AN$1)</f>
        <v>Together</v>
      </c>
      <c r="D1444" s="1">
        <v>1</v>
      </c>
      <c r="E1444" s="1">
        <v>0</v>
      </c>
      <c r="F1444" s="1" t="str" cm="1">
        <f t="array" ref="F1444">_xlfn.IFS(AV1444&lt;43783,"1.Low Income",AND(AV1444&gt;=43783,AV1444&lt;=64856),"2.Mid Income",AV1444&gt;64856,"3.High Income")</f>
        <v>1.Low Income</v>
      </c>
      <c r="G1444" s="1" t="str" cm="1">
        <f t="array" ref="G1444">_xlfn.IFS(AU1444&lt;=30,"&lt;1 month",AND(AU1444&gt;30,AU1444&lt;=60),"1-2months",AU1444&gt;60,"2months +")</f>
        <v>2months +</v>
      </c>
      <c r="H1444" s="1" t="str" cm="1">
        <f t="array" ref="H1444">_xlfn.IFS(AT1444&lt;5,"&lt;5times",AND(AT1444&gt;=5,AT1444&lt;=10),"05-10times",AND(AT1444&gt;=11,AT1444&lt;=15),"11-15times",AT1444&gt;=16,"16times or more")</f>
        <v>05-10times</v>
      </c>
      <c r="I1444" s="1" t="s">
        <v>99</v>
      </c>
      <c r="J1444" s="1" t="str">
        <f t="shared" si="45"/>
        <v>6-7 years</v>
      </c>
      <c r="K1444" s="2">
        <v>0</v>
      </c>
      <c r="L1444" s="2">
        <v>1</v>
      </c>
      <c r="M1444" s="2">
        <v>3</v>
      </c>
      <c r="N1444" s="2">
        <v>10</v>
      </c>
      <c r="O1444" s="2">
        <v>6</v>
      </c>
      <c r="P1444" s="2">
        <v>9</v>
      </c>
      <c r="Q1444" s="8">
        <v>0</v>
      </c>
      <c r="R1444" s="8">
        <v>0</v>
      </c>
      <c r="S1444" s="8">
        <v>0</v>
      </c>
      <c r="T1444" s="8">
        <v>0</v>
      </c>
      <c r="U1444" s="8">
        <v>0</v>
      </c>
      <c r="V1444" s="8">
        <v>0</v>
      </c>
      <c r="W1444" s="6">
        <v>2</v>
      </c>
      <c r="X1444" s="6">
        <v>1</v>
      </c>
      <c r="Y1444" s="6">
        <v>0</v>
      </c>
      <c r="Z1444" s="6">
        <v>3</v>
      </c>
      <c r="AB1444" s="1">
        <v>22</v>
      </c>
      <c r="AC1444" s="1">
        <v>21</v>
      </c>
      <c r="AD1444" s="1">
        <v>0</v>
      </c>
      <c r="AE1444" s="1">
        <v>3</v>
      </c>
      <c r="AF1444" s="1">
        <v>11</v>
      </c>
      <c r="AG1444" s="1">
        <v>38</v>
      </c>
      <c r="AH1444" s="1">
        <v>2366</v>
      </c>
      <c r="AI1444" s="11">
        <f t="shared" si="44"/>
        <v>6.4821917808219176</v>
      </c>
      <c r="AJ1444" s="1">
        <v>0</v>
      </c>
      <c r="AK1444" s="1">
        <v>0</v>
      </c>
      <c r="AL1444" s="1">
        <v>0</v>
      </c>
      <c r="AM1444" s="1">
        <v>1</v>
      </c>
      <c r="AN1444" s="1">
        <v>0</v>
      </c>
      <c r="AO1444" s="1">
        <v>0</v>
      </c>
      <c r="AP1444" s="1">
        <v>0</v>
      </c>
      <c r="AQ1444" s="1">
        <v>0</v>
      </c>
      <c r="AR1444" s="1">
        <v>1</v>
      </c>
      <c r="AS1444" s="1">
        <v>0</v>
      </c>
      <c r="AT1444" s="1">
        <v>9</v>
      </c>
      <c r="AU1444" s="1">
        <v>97</v>
      </c>
      <c r="AV1444" s="1">
        <v>24762</v>
      </c>
    </row>
    <row r="1445" spans="1:48" s="1" customFormat="1" x14ac:dyDescent="0.25">
      <c r="A1445" s="1" t="str" cm="1">
        <f t="array" ref="A1445">_xlfn.IFS(AG1445&gt;=70,"70 and Older",AND(AG1445&gt;=60,AG1445&lt;70),"60-69",AND(AG1445&gt;=50,AG1445&lt;60),"50-59",AND(AG1445&gt;=40,AG1445&lt;50),"40-49",AND(AG1445&gt;=30,AG1445&lt;40),"30-39",AND(AG1445&gt;=20,AG1445&lt;30),"20-29")</f>
        <v>30-39</v>
      </c>
      <c r="B1445" s="1" t="str" cm="1">
        <f t="array" ref="B1445">_xlfn.IFS(AO1445=1,$AO$1,AP1445=1,$AP$1,AQ1445=1,$AQ$1,AR1445=1,$AR$1,AS1445=1,$AS$1)</f>
        <v>Master</v>
      </c>
      <c r="C1445" s="1" t="str" cm="1">
        <f t="array" ref="C1445">_xlfn.IFS(AJ1445=1,$AJ$1,AK1445=1,$AK$1,AL1445=1,$AL$1,AM1445=1,$AM$1,AN1445=1,$AN$1)</f>
        <v>Together</v>
      </c>
      <c r="D1445" s="1">
        <v>0</v>
      </c>
      <c r="E1445" s="1">
        <v>0</v>
      </c>
      <c r="F1445" s="1" t="str" cm="1">
        <f t="array" ref="F1445">_xlfn.IFS(AV1445&lt;43783,"1.Low Income",AND(AV1445&gt;=43783,AV1445&lt;=64856),"2.Mid Income",AV1445&gt;64856,"3.High Income")</f>
        <v>2.Mid Income</v>
      </c>
      <c r="G1445" s="1" t="str" cm="1">
        <f t="array" ref="G1445">_xlfn.IFS(AU1445&lt;=30,"&lt;1 month",AND(AU1445&gt;30,AU1445&lt;=60),"1-2months",AU1445&gt;60,"2months +")</f>
        <v>2months +</v>
      </c>
      <c r="H1445" s="1" t="str" cm="1">
        <f t="array" ref="H1445">_xlfn.IFS(AT1445&lt;5,"&lt;5times",AND(AT1445&gt;=5,AT1445&lt;=10),"05-10times",AND(AT1445&gt;=11,AT1445&lt;=15),"11-15times",AT1445&gt;=16,"16times or more")</f>
        <v>05-10times</v>
      </c>
      <c r="I1445" s="1" t="s">
        <v>99</v>
      </c>
      <c r="J1445" s="1" t="str">
        <f t="shared" si="45"/>
        <v>6-7 years</v>
      </c>
      <c r="K1445" s="2">
        <v>322</v>
      </c>
      <c r="L1445" s="2">
        <v>53</v>
      </c>
      <c r="M1445" s="2">
        <v>899</v>
      </c>
      <c r="N1445" s="2">
        <v>34</v>
      </c>
      <c r="O1445" s="2">
        <v>40</v>
      </c>
      <c r="P1445" s="2">
        <v>53</v>
      </c>
      <c r="Q1445" s="8">
        <v>0</v>
      </c>
      <c r="R1445" s="8">
        <v>0</v>
      </c>
      <c r="S1445" s="8">
        <v>0</v>
      </c>
      <c r="T1445" s="8">
        <v>0</v>
      </c>
      <c r="U1445" s="8">
        <v>0</v>
      </c>
      <c r="V1445" s="8">
        <v>0</v>
      </c>
      <c r="W1445" s="6">
        <v>1</v>
      </c>
      <c r="X1445" s="6">
        <v>4</v>
      </c>
      <c r="Y1445" s="6">
        <v>6</v>
      </c>
      <c r="Z1445" s="6">
        <v>10</v>
      </c>
      <c r="AB1445" s="1">
        <v>1767</v>
      </c>
      <c r="AC1445" s="1">
        <v>1730</v>
      </c>
      <c r="AD1445" s="1">
        <v>2</v>
      </c>
      <c r="AE1445" s="1">
        <v>3</v>
      </c>
      <c r="AF1445" s="1">
        <v>11</v>
      </c>
      <c r="AG1445" s="1">
        <v>38</v>
      </c>
      <c r="AH1445" s="1">
        <v>2365</v>
      </c>
      <c r="AI1445" s="11">
        <f t="shared" si="44"/>
        <v>6.4794520547945202</v>
      </c>
      <c r="AJ1445" s="1">
        <v>0</v>
      </c>
      <c r="AK1445" s="1">
        <v>0</v>
      </c>
      <c r="AL1445" s="1">
        <v>0</v>
      </c>
      <c r="AM1445" s="1">
        <v>1</v>
      </c>
      <c r="AN1445" s="1">
        <v>0</v>
      </c>
      <c r="AO1445" s="1">
        <v>0</v>
      </c>
      <c r="AP1445" s="1">
        <v>0</v>
      </c>
      <c r="AQ1445" s="1">
        <v>0</v>
      </c>
      <c r="AR1445" s="1">
        <v>1</v>
      </c>
      <c r="AS1445" s="1">
        <v>0</v>
      </c>
      <c r="AT1445" s="1">
        <v>6</v>
      </c>
      <c r="AU1445" s="1">
        <v>89</v>
      </c>
      <c r="AV1445" s="1">
        <v>51518</v>
      </c>
    </row>
    <row r="1446" spans="1:48" s="1" customFormat="1" x14ac:dyDescent="0.25">
      <c r="A1446" s="1" t="str" cm="1">
        <f t="array" ref="A1446">_xlfn.IFS(AG1446&gt;=70,"70 and Older",AND(AG1446&gt;=60,AG1446&lt;70),"60-69",AND(AG1446&gt;=50,AG1446&lt;60),"50-59",AND(AG1446&gt;=40,AG1446&lt;50),"40-49",AND(AG1446&gt;=30,AG1446&lt;40),"30-39",AND(AG1446&gt;=20,AG1446&lt;30),"20-29")</f>
        <v>70 and Older</v>
      </c>
      <c r="B1446" s="1" t="str" cm="1">
        <f t="array" ref="B1446">_xlfn.IFS(AO1446=1,$AO$1,AP1446=1,$AP$1,AQ1446=1,$AQ$1,AR1446=1,$AR$1,AS1446=1,$AS$1)</f>
        <v>Graduation</v>
      </c>
      <c r="C1446" s="1" t="str" cm="1">
        <f t="array" ref="C1446">_xlfn.IFS(AJ1446=1,$AJ$1,AK1446=1,$AK$1,AL1446=1,$AL$1,AM1446=1,$AM$1,AN1446=1,$AN$1)</f>
        <v>Together</v>
      </c>
      <c r="D1446" s="1">
        <v>0</v>
      </c>
      <c r="E1446" s="1">
        <v>1</v>
      </c>
      <c r="F1446" s="1" t="str" cm="1">
        <f t="array" ref="F1446">_xlfn.IFS(AV1446&lt;43783,"1.Low Income",AND(AV1446&gt;=43783,AV1446&lt;=64856),"2.Mid Income",AV1446&gt;64856,"3.High Income")</f>
        <v>2.Mid Income</v>
      </c>
      <c r="G1446" s="1" t="str" cm="1">
        <f t="array" ref="G1446">_xlfn.IFS(AU1446&lt;=30,"&lt;1 month",AND(AU1446&gt;30,AU1446&lt;=60),"1-2months",AU1446&gt;60,"2months +")</f>
        <v>&lt;1 month</v>
      </c>
      <c r="H1446" s="1" t="str" cm="1">
        <f t="array" ref="H1446">_xlfn.IFS(AT1446&lt;5,"&lt;5times",AND(AT1446&gt;=5,AT1446&lt;=10),"05-10times",AND(AT1446&gt;=11,AT1446&lt;=15),"11-15times",AT1446&gt;=16,"16times or more")</f>
        <v>05-10times</v>
      </c>
      <c r="I1446" s="1" t="s">
        <v>99</v>
      </c>
      <c r="J1446" s="1" t="str">
        <f t="shared" si="45"/>
        <v>6-7 years</v>
      </c>
      <c r="K1446" s="2">
        <v>445</v>
      </c>
      <c r="L1446" s="2">
        <v>53</v>
      </c>
      <c r="M1446" s="2">
        <v>213</v>
      </c>
      <c r="N1446" s="2">
        <v>104</v>
      </c>
      <c r="O1446" s="2">
        <v>98</v>
      </c>
      <c r="P1446" s="2">
        <v>151</v>
      </c>
      <c r="Q1446" s="8">
        <v>0</v>
      </c>
      <c r="R1446" s="8">
        <v>0</v>
      </c>
      <c r="S1446" s="8">
        <v>0</v>
      </c>
      <c r="T1446" s="8">
        <v>0</v>
      </c>
      <c r="U1446" s="8">
        <v>0</v>
      </c>
      <c r="V1446" s="8">
        <v>0</v>
      </c>
      <c r="W1446" s="6">
        <v>1</v>
      </c>
      <c r="X1446" s="6">
        <v>6</v>
      </c>
      <c r="Y1446" s="6">
        <v>4</v>
      </c>
      <c r="Z1446" s="6">
        <v>13</v>
      </c>
      <c r="AB1446" s="1">
        <v>354</v>
      </c>
      <c r="AC1446" s="1">
        <v>316</v>
      </c>
      <c r="AD1446" s="1">
        <v>0</v>
      </c>
      <c r="AE1446" s="1">
        <v>3</v>
      </c>
      <c r="AF1446" s="1">
        <v>11</v>
      </c>
      <c r="AG1446" s="1">
        <v>70</v>
      </c>
      <c r="AH1446" s="1">
        <v>2365</v>
      </c>
      <c r="AI1446" s="11">
        <f t="shared" si="44"/>
        <v>6.4794520547945202</v>
      </c>
      <c r="AJ1446" s="1">
        <v>0</v>
      </c>
      <c r="AK1446" s="1">
        <v>0</v>
      </c>
      <c r="AL1446" s="1">
        <v>0</v>
      </c>
      <c r="AM1446" s="1">
        <v>1</v>
      </c>
      <c r="AN1446" s="1">
        <v>0</v>
      </c>
      <c r="AO1446" s="1">
        <v>0</v>
      </c>
      <c r="AP1446" s="1">
        <v>0</v>
      </c>
      <c r="AQ1446" s="1">
        <v>1</v>
      </c>
      <c r="AR1446" s="1">
        <v>0</v>
      </c>
      <c r="AS1446" s="1">
        <v>0</v>
      </c>
      <c r="AT1446" s="1">
        <v>7</v>
      </c>
      <c r="AU1446" s="1">
        <v>28</v>
      </c>
      <c r="AV1446" s="1">
        <v>45921</v>
      </c>
    </row>
    <row r="1447" spans="1:48" s="1" customFormat="1" x14ac:dyDescent="0.25">
      <c r="A1447" s="1" t="str" cm="1">
        <f t="array" ref="A1447">_xlfn.IFS(AG1447&gt;=70,"70 and Older",AND(AG1447&gt;=60,AG1447&lt;70),"60-69",AND(AG1447&gt;=50,AG1447&lt;60),"50-59",AND(AG1447&gt;=40,AG1447&lt;50),"40-49",AND(AG1447&gt;=30,AG1447&lt;40),"30-39",AND(AG1447&gt;=20,AG1447&lt;30),"20-29")</f>
        <v>70 and Older</v>
      </c>
      <c r="B1447" s="1" t="str" cm="1">
        <f t="array" ref="B1447">_xlfn.IFS(AO1447=1,$AO$1,AP1447=1,$AP$1,AQ1447=1,$AQ$1,AR1447=1,$AR$1,AS1447=1,$AS$1)</f>
        <v>Graduation</v>
      </c>
      <c r="C1447" s="1" t="str" cm="1">
        <f t="array" ref="C1447">_xlfn.IFS(AJ1447=1,$AJ$1,AK1447=1,$AK$1,AL1447=1,$AL$1,AM1447=1,$AM$1,AN1447=1,$AN$1)</f>
        <v>Together</v>
      </c>
      <c r="D1447" s="1">
        <v>0</v>
      </c>
      <c r="E1447" s="1">
        <v>2</v>
      </c>
      <c r="F1447" s="1" t="str" cm="1">
        <f t="array" ref="F1447">_xlfn.IFS(AV1447&lt;43783,"1.Low Income",AND(AV1447&gt;=43783,AV1447&lt;=64856),"2.Mid Income",AV1447&gt;64856,"3.High Income")</f>
        <v>1.Low Income</v>
      </c>
      <c r="G1447" s="1" t="str" cm="1">
        <f t="array" ref="G1447">_xlfn.IFS(AU1447&lt;=30,"&lt;1 month",AND(AU1447&gt;30,AU1447&lt;=60),"1-2months",AU1447&gt;60,"2months +")</f>
        <v>2months +</v>
      </c>
      <c r="H1447" s="1" t="str" cm="1">
        <f t="array" ref="H1447">_xlfn.IFS(AT1447&lt;5,"&lt;5times",AND(AT1447&gt;=5,AT1447&lt;=10),"05-10times",AND(AT1447&gt;=11,AT1447&lt;=15),"11-15times",AT1447&gt;=16,"16times or more")</f>
        <v>05-10times</v>
      </c>
      <c r="I1447" s="1" t="s">
        <v>99</v>
      </c>
      <c r="J1447" s="1" t="str">
        <f t="shared" si="45"/>
        <v>6-7 years</v>
      </c>
      <c r="K1447" s="2">
        <v>554</v>
      </c>
      <c r="L1447" s="2">
        <v>41</v>
      </c>
      <c r="M1447" s="2">
        <v>215</v>
      </c>
      <c r="N1447" s="2">
        <v>11</v>
      </c>
      <c r="O1447" s="2">
        <v>0</v>
      </c>
      <c r="P1447" s="2">
        <v>24</v>
      </c>
      <c r="Q1447" s="8">
        <v>0</v>
      </c>
      <c r="R1447" s="8">
        <v>0</v>
      </c>
      <c r="S1447" s="8">
        <v>0</v>
      </c>
      <c r="T1447" s="8">
        <v>0</v>
      </c>
      <c r="U1447" s="8">
        <v>0</v>
      </c>
      <c r="V1447" s="8">
        <v>0</v>
      </c>
      <c r="W1447" s="6">
        <v>3</v>
      </c>
      <c r="X1447" s="6">
        <v>10</v>
      </c>
      <c r="Y1447" s="6">
        <v>2</v>
      </c>
      <c r="Z1447" s="6">
        <v>10</v>
      </c>
      <c r="AB1447" s="1">
        <v>1046</v>
      </c>
      <c r="AC1447" s="1">
        <v>1016</v>
      </c>
      <c r="AD1447" s="1">
        <v>0</v>
      </c>
      <c r="AE1447" s="1">
        <v>3</v>
      </c>
      <c r="AF1447" s="1">
        <v>11</v>
      </c>
      <c r="AG1447" s="1">
        <v>72</v>
      </c>
      <c r="AH1447" s="1">
        <v>2364</v>
      </c>
      <c r="AI1447" s="11">
        <f t="shared" si="44"/>
        <v>6.4767123287671229</v>
      </c>
      <c r="AJ1447" s="1">
        <v>0</v>
      </c>
      <c r="AK1447" s="1">
        <v>0</v>
      </c>
      <c r="AL1447" s="1">
        <v>0</v>
      </c>
      <c r="AM1447" s="1">
        <v>1</v>
      </c>
      <c r="AN1447" s="1">
        <v>0</v>
      </c>
      <c r="AO1447" s="1">
        <v>0</v>
      </c>
      <c r="AP1447" s="1">
        <v>0</v>
      </c>
      <c r="AQ1447" s="1">
        <v>1</v>
      </c>
      <c r="AR1447" s="1">
        <v>0</v>
      </c>
      <c r="AS1447" s="1">
        <v>0</v>
      </c>
      <c r="AT1447" s="1">
        <v>7</v>
      </c>
      <c r="AU1447" s="1">
        <v>70</v>
      </c>
      <c r="AV1447" s="1">
        <v>43776</v>
      </c>
    </row>
    <row r="1448" spans="1:48" s="1" customFormat="1" x14ac:dyDescent="0.25">
      <c r="A1448" s="1" t="str" cm="1">
        <f t="array" ref="A1448">_xlfn.IFS(AG1448&gt;=70,"70 and Older",AND(AG1448&gt;=60,AG1448&lt;70),"60-69",AND(AG1448&gt;=50,AG1448&lt;60),"50-59",AND(AG1448&gt;=40,AG1448&lt;50),"40-49",AND(AG1448&gt;=30,AG1448&lt;40),"30-39",AND(AG1448&gt;=20,AG1448&lt;30),"20-29")</f>
        <v>40-49</v>
      </c>
      <c r="B1448" s="1" t="str" cm="1">
        <f t="array" ref="B1448">_xlfn.IFS(AO1448=1,$AO$1,AP1448=1,$AP$1,AQ1448=1,$AQ$1,AR1448=1,$AR$1,AS1448=1,$AS$1)</f>
        <v>Graduation</v>
      </c>
      <c r="C1448" s="1" t="str" cm="1">
        <f t="array" ref="C1448">_xlfn.IFS(AJ1448=1,$AJ$1,AK1448=1,$AK$1,AL1448=1,$AL$1,AM1448=1,$AM$1,AN1448=1,$AN$1)</f>
        <v>Together</v>
      </c>
      <c r="D1448" s="1">
        <v>1</v>
      </c>
      <c r="E1448" s="1">
        <v>0</v>
      </c>
      <c r="F1448" s="1" t="str" cm="1">
        <f t="array" ref="F1448">_xlfn.IFS(AV1448&lt;43783,"1.Low Income",AND(AV1448&gt;=43783,AV1448&lt;=64856),"2.Mid Income",AV1448&gt;64856,"3.High Income")</f>
        <v>1.Low Income</v>
      </c>
      <c r="G1448" s="1" t="str" cm="1">
        <f t="array" ref="G1448">_xlfn.IFS(AU1448&lt;=30,"&lt;1 month",AND(AU1448&gt;30,AU1448&lt;=60),"1-2months",AU1448&gt;60,"2months +")</f>
        <v>1-2months</v>
      </c>
      <c r="H1448" s="1" t="str" cm="1">
        <f t="array" ref="H1448">_xlfn.IFS(AT1448&lt;5,"&lt;5times",AND(AT1448&gt;=5,AT1448&lt;=10),"05-10times",AND(AT1448&gt;=11,AT1448&lt;=15),"11-15times",AT1448&gt;=16,"16times or more")</f>
        <v>05-10times</v>
      </c>
      <c r="I1448" s="1" t="s">
        <v>99</v>
      </c>
      <c r="J1448" s="1" t="str">
        <f t="shared" si="45"/>
        <v>6-7 years</v>
      </c>
      <c r="K1448" s="2">
        <v>29</v>
      </c>
      <c r="L1448" s="2">
        <v>3</v>
      </c>
      <c r="M1448" s="2">
        <v>30</v>
      </c>
      <c r="N1448" s="2">
        <v>3</v>
      </c>
      <c r="O1448" s="2">
        <v>2</v>
      </c>
      <c r="P1448" s="2">
        <v>9</v>
      </c>
      <c r="Q1448" s="8">
        <v>0</v>
      </c>
      <c r="R1448" s="8">
        <v>0</v>
      </c>
      <c r="S1448" s="8">
        <v>0</v>
      </c>
      <c r="T1448" s="8">
        <v>0</v>
      </c>
      <c r="U1448" s="8">
        <v>0</v>
      </c>
      <c r="V1448" s="8">
        <v>0</v>
      </c>
      <c r="W1448" s="6">
        <v>2</v>
      </c>
      <c r="X1448" s="6">
        <v>3</v>
      </c>
      <c r="Y1448" s="6">
        <v>0</v>
      </c>
      <c r="Z1448" s="6">
        <v>3</v>
      </c>
      <c r="AB1448" s="1">
        <v>36</v>
      </c>
      <c r="AC1448" s="1">
        <v>22</v>
      </c>
      <c r="AD1448" s="1">
        <v>0</v>
      </c>
      <c r="AE1448" s="1">
        <v>3</v>
      </c>
      <c r="AF1448" s="1">
        <v>11</v>
      </c>
      <c r="AG1448" s="1">
        <v>43</v>
      </c>
      <c r="AH1448" s="1">
        <v>2364</v>
      </c>
      <c r="AI1448" s="11">
        <f t="shared" si="44"/>
        <v>6.4767123287671229</v>
      </c>
      <c r="AJ1448" s="1">
        <v>0</v>
      </c>
      <c r="AK1448" s="1">
        <v>0</v>
      </c>
      <c r="AL1448" s="1">
        <v>0</v>
      </c>
      <c r="AM1448" s="1">
        <v>1</v>
      </c>
      <c r="AN1448" s="1">
        <v>0</v>
      </c>
      <c r="AO1448" s="1">
        <v>0</v>
      </c>
      <c r="AP1448" s="1">
        <v>0</v>
      </c>
      <c r="AQ1448" s="1">
        <v>1</v>
      </c>
      <c r="AR1448" s="1">
        <v>0</v>
      </c>
      <c r="AS1448" s="1">
        <v>0</v>
      </c>
      <c r="AT1448" s="1">
        <v>7</v>
      </c>
      <c r="AU1448" s="1">
        <v>46</v>
      </c>
      <c r="AV1448" s="1">
        <v>37284</v>
      </c>
    </row>
    <row r="1449" spans="1:48" s="1" customFormat="1" x14ac:dyDescent="0.25">
      <c r="A1449" s="1" t="str" cm="1">
        <f t="array" ref="A1449">_xlfn.IFS(AG1449&gt;=70,"70 and Older",AND(AG1449&gt;=60,AG1449&lt;70),"60-69",AND(AG1449&gt;=50,AG1449&lt;60),"50-59",AND(AG1449&gt;=40,AG1449&lt;50),"40-49",AND(AG1449&gt;=30,AG1449&lt;40),"30-39",AND(AG1449&gt;=20,AG1449&lt;30),"20-29")</f>
        <v>60-69</v>
      </c>
      <c r="B1449" s="1" t="str" cm="1">
        <f t="array" ref="B1449">_xlfn.IFS(AO1449=1,$AO$1,AP1449=1,$AP$1,AQ1449=1,$AQ$1,AR1449=1,$AR$1,AS1449=1,$AS$1)</f>
        <v>PhD</v>
      </c>
      <c r="C1449" s="1" t="str" cm="1">
        <f t="array" ref="C1449">_xlfn.IFS(AJ1449=1,$AJ$1,AK1449=1,$AK$1,AL1449=1,$AL$1,AM1449=1,$AM$1,AN1449=1,$AN$1)</f>
        <v>Widow</v>
      </c>
      <c r="D1449" s="1">
        <v>0</v>
      </c>
      <c r="E1449" s="1">
        <v>0</v>
      </c>
      <c r="F1449" s="1" t="str" cm="1">
        <f t="array" ref="F1449">_xlfn.IFS(AV1449&lt;43783,"1.Low Income",AND(AV1449&gt;=43783,AV1449&lt;=64856),"2.Mid Income",AV1449&gt;64856,"3.High Income")</f>
        <v>2.Mid Income</v>
      </c>
      <c r="G1449" s="1" t="str" cm="1">
        <f t="array" ref="G1449">_xlfn.IFS(AU1449&lt;=30,"&lt;1 month",AND(AU1449&gt;30,AU1449&lt;=60),"1-2months",AU1449&gt;60,"2months +")</f>
        <v>1-2months</v>
      </c>
      <c r="H1449" s="1" t="str" cm="1">
        <f t="array" ref="H1449">_xlfn.IFS(AT1449&lt;5,"&lt;5times",AND(AT1449&gt;=5,AT1449&lt;=10),"05-10times",AND(AT1449&gt;=11,AT1449&lt;=15),"11-15times",AT1449&gt;=16,"16times or more")</f>
        <v>05-10times</v>
      </c>
      <c r="I1449" s="1" t="s">
        <v>99</v>
      </c>
      <c r="J1449" s="1" t="str">
        <f t="shared" si="45"/>
        <v>6-7 years</v>
      </c>
      <c r="K1449" s="2">
        <v>251</v>
      </c>
      <c r="L1449" s="2">
        <v>108</v>
      </c>
      <c r="M1449" s="2">
        <v>334</v>
      </c>
      <c r="N1449" s="2">
        <v>65</v>
      </c>
      <c r="O1449" s="2">
        <v>92</v>
      </c>
      <c r="P1449" s="2">
        <v>117</v>
      </c>
      <c r="Q1449" s="8">
        <v>0</v>
      </c>
      <c r="R1449" s="8">
        <v>0</v>
      </c>
      <c r="S1449" s="8">
        <v>0</v>
      </c>
      <c r="T1449" s="8">
        <v>0</v>
      </c>
      <c r="U1449" s="8">
        <v>0</v>
      </c>
      <c r="V1449" s="8">
        <v>0</v>
      </c>
      <c r="W1449" s="6">
        <v>1</v>
      </c>
      <c r="X1449" s="6">
        <v>4</v>
      </c>
      <c r="Y1449" s="6">
        <v>3</v>
      </c>
      <c r="Z1449" s="6">
        <v>5</v>
      </c>
      <c r="AB1449" s="1">
        <v>1054</v>
      </c>
      <c r="AC1449" s="1">
        <v>952</v>
      </c>
      <c r="AD1449" s="1">
        <v>0</v>
      </c>
      <c r="AE1449" s="1">
        <v>3</v>
      </c>
      <c r="AF1449" s="1">
        <v>11</v>
      </c>
      <c r="AG1449" s="1">
        <v>61</v>
      </c>
      <c r="AH1449" s="1">
        <v>2363</v>
      </c>
      <c r="AI1449" s="11">
        <f t="shared" si="44"/>
        <v>6.4739726027397264</v>
      </c>
      <c r="AJ1449" s="1">
        <v>0</v>
      </c>
      <c r="AK1449" s="1">
        <v>0</v>
      </c>
      <c r="AL1449" s="1">
        <v>0</v>
      </c>
      <c r="AM1449" s="1">
        <v>0</v>
      </c>
      <c r="AN1449" s="1">
        <v>1</v>
      </c>
      <c r="AO1449" s="1">
        <v>0</v>
      </c>
      <c r="AP1449" s="1">
        <v>0</v>
      </c>
      <c r="AQ1449" s="1">
        <v>0</v>
      </c>
      <c r="AR1449" s="1">
        <v>0</v>
      </c>
      <c r="AS1449" s="1">
        <v>1</v>
      </c>
      <c r="AT1449" s="1">
        <v>6</v>
      </c>
      <c r="AU1449" s="1">
        <v>50</v>
      </c>
      <c r="AV1449" s="1">
        <v>51124</v>
      </c>
    </row>
    <row r="1450" spans="1:48" s="1" customFormat="1" x14ac:dyDescent="0.25">
      <c r="A1450" s="1" t="str" cm="1">
        <f t="array" ref="A1450">_xlfn.IFS(AG1450&gt;=70,"70 and Older",AND(AG1450&gt;=60,AG1450&lt;70),"60-69",AND(AG1450&gt;=50,AG1450&lt;60),"50-59",AND(AG1450&gt;=40,AG1450&lt;50),"40-49",AND(AG1450&gt;=30,AG1450&lt;40),"30-39",AND(AG1450&gt;=20,AG1450&lt;30),"20-29")</f>
        <v>50-59</v>
      </c>
      <c r="B1450" s="1" t="str" cm="1">
        <f t="array" ref="B1450">_xlfn.IFS(AO1450=1,$AO$1,AP1450=1,$AP$1,AQ1450=1,$AQ$1,AR1450=1,$AR$1,AS1450=1,$AS$1)</f>
        <v>Master</v>
      </c>
      <c r="C1450" s="1" t="str" cm="1">
        <f t="array" ref="C1450">_xlfn.IFS(AJ1450=1,$AJ$1,AK1450=1,$AK$1,AL1450=1,$AL$1,AM1450=1,$AM$1,AN1450=1,$AN$1)</f>
        <v>Together</v>
      </c>
      <c r="D1450" s="1">
        <v>0</v>
      </c>
      <c r="E1450" s="1">
        <v>0</v>
      </c>
      <c r="F1450" s="1" t="str" cm="1">
        <f t="array" ref="F1450">_xlfn.IFS(AV1450&lt;43783,"1.Low Income",AND(AV1450&gt;=43783,AV1450&lt;=64856),"2.Mid Income",AV1450&gt;64856,"3.High Income")</f>
        <v>2.Mid Income</v>
      </c>
      <c r="G1450" s="1" t="str" cm="1">
        <f t="array" ref="G1450">_xlfn.IFS(AU1450&lt;=30,"&lt;1 month",AND(AU1450&gt;30,AU1450&lt;=60),"1-2months",AU1450&gt;60,"2months +")</f>
        <v>&lt;1 month</v>
      </c>
      <c r="H1450" s="1" t="str" cm="1">
        <f t="array" ref="H1450">_xlfn.IFS(AT1450&lt;5,"&lt;5times",AND(AT1450&gt;=5,AT1450&lt;=10),"05-10times",AND(AT1450&gt;=11,AT1450&lt;=15),"11-15times",AT1450&gt;=16,"16times or more")</f>
        <v>05-10times</v>
      </c>
      <c r="I1450" s="1" t="s">
        <v>99</v>
      </c>
      <c r="J1450" s="1" t="str">
        <f t="shared" si="45"/>
        <v>6-7 years</v>
      </c>
      <c r="K1450" s="2">
        <v>539</v>
      </c>
      <c r="L1450" s="2">
        <v>169</v>
      </c>
      <c r="M1450" s="2">
        <v>816</v>
      </c>
      <c r="N1450" s="2">
        <v>20</v>
      </c>
      <c r="O1450" s="2">
        <v>0</v>
      </c>
      <c r="P1450" s="2">
        <v>30</v>
      </c>
      <c r="Q1450" s="8">
        <v>0</v>
      </c>
      <c r="R1450" s="8">
        <v>0</v>
      </c>
      <c r="S1450" s="8">
        <v>0</v>
      </c>
      <c r="T1450" s="8">
        <v>0</v>
      </c>
      <c r="U1450" s="8">
        <v>0</v>
      </c>
      <c r="V1450" s="8">
        <v>1</v>
      </c>
      <c r="W1450" s="6">
        <v>1</v>
      </c>
      <c r="X1450" s="6">
        <v>4</v>
      </c>
      <c r="Y1450" s="6">
        <v>5</v>
      </c>
      <c r="Z1450" s="6">
        <v>4</v>
      </c>
      <c r="AB1450" s="1">
        <v>384</v>
      </c>
      <c r="AC1450" s="1">
        <v>373</v>
      </c>
      <c r="AD1450" s="1">
        <v>0</v>
      </c>
      <c r="AE1450" s="1">
        <v>3</v>
      </c>
      <c r="AF1450" s="1">
        <v>11</v>
      </c>
      <c r="AG1450" s="1">
        <v>55</v>
      </c>
      <c r="AH1450" s="1">
        <v>2363</v>
      </c>
      <c r="AI1450" s="11">
        <f t="shared" si="44"/>
        <v>6.4739726027397264</v>
      </c>
      <c r="AJ1450" s="1">
        <v>0</v>
      </c>
      <c r="AK1450" s="1">
        <v>0</v>
      </c>
      <c r="AL1450" s="1">
        <v>0</v>
      </c>
      <c r="AM1450" s="1">
        <v>1</v>
      </c>
      <c r="AN1450" s="1">
        <v>0</v>
      </c>
      <c r="AO1450" s="1">
        <v>0</v>
      </c>
      <c r="AP1450" s="1">
        <v>0</v>
      </c>
      <c r="AQ1450" s="1">
        <v>0</v>
      </c>
      <c r="AR1450" s="1">
        <v>1</v>
      </c>
      <c r="AS1450" s="1">
        <v>0</v>
      </c>
      <c r="AT1450" s="1">
        <v>6</v>
      </c>
      <c r="AU1450" s="1">
        <v>1</v>
      </c>
      <c r="AV1450" s="1">
        <v>48699</v>
      </c>
    </row>
    <row r="1451" spans="1:48" s="1" customFormat="1" x14ac:dyDescent="0.25">
      <c r="A1451" s="1" t="str" cm="1">
        <f t="array" ref="A1451">_xlfn.IFS(AG1451&gt;=70,"70 and Older",AND(AG1451&gt;=60,AG1451&lt;70),"60-69",AND(AG1451&gt;=50,AG1451&lt;60),"50-59",AND(AG1451&gt;=40,AG1451&lt;50),"40-49",AND(AG1451&gt;=30,AG1451&lt;40),"30-39",AND(AG1451&gt;=20,AG1451&lt;30),"20-29")</f>
        <v>40-49</v>
      </c>
      <c r="B1451" s="1" t="str" cm="1">
        <f t="array" ref="B1451">_xlfn.IFS(AO1451=1,$AO$1,AP1451=1,$AP$1,AQ1451=1,$AQ$1,AR1451=1,$AR$1,AS1451=1,$AS$1)</f>
        <v>PhD</v>
      </c>
      <c r="C1451" s="1" t="str" cm="1">
        <f t="array" ref="C1451">_xlfn.IFS(AJ1451=1,$AJ$1,AK1451=1,$AK$1,AL1451=1,$AL$1,AM1451=1,$AM$1,AN1451=1,$AN$1)</f>
        <v>Single</v>
      </c>
      <c r="D1451" s="1">
        <v>0</v>
      </c>
      <c r="E1451" s="1">
        <v>0</v>
      </c>
      <c r="F1451" s="1" t="str" cm="1">
        <f t="array" ref="F1451">_xlfn.IFS(AV1451&lt;43783,"1.Low Income",AND(AV1451&gt;=43783,AV1451&lt;=64856),"2.Mid Income",AV1451&gt;64856,"3.High Income")</f>
        <v>1.Low Income</v>
      </c>
      <c r="G1451" s="1" t="str" cm="1">
        <f t="array" ref="G1451">_xlfn.IFS(AU1451&lt;=30,"&lt;1 month",AND(AU1451&gt;30,AU1451&lt;=60),"1-2months",AU1451&gt;60,"2months +")</f>
        <v>&lt;1 month</v>
      </c>
      <c r="H1451" s="1" t="str" cm="1">
        <f t="array" ref="H1451">_xlfn.IFS(AT1451&lt;5,"&lt;5times",AND(AT1451&gt;=5,AT1451&lt;=10),"05-10times",AND(AT1451&gt;=11,AT1451&lt;=15),"11-15times",AT1451&gt;=16,"16times or more")</f>
        <v>05-10times</v>
      </c>
      <c r="I1451" s="1" t="s">
        <v>99</v>
      </c>
      <c r="J1451" s="1" t="str">
        <f t="shared" si="45"/>
        <v>6-7 years</v>
      </c>
      <c r="K1451" s="2">
        <v>113</v>
      </c>
      <c r="L1451" s="2">
        <v>61</v>
      </c>
      <c r="M1451" s="2">
        <v>204</v>
      </c>
      <c r="N1451" s="2">
        <v>34</v>
      </c>
      <c r="O1451" s="2">
        <v>26</v>
      </c>
      <c r="P1451" s="2">
        <v>47</v>
      </c>
      <c r="Q1451" s="8">
        <v>0</v>
      </c>
      <c r="R1451" s="8">
        <v>0</v>
      </c>
      <c r="S1451" s="8">
        <v>0</v>
      </c>
      <c r="T1451" s="8">
        <v>0</v>
      </c>
      <c r="U1451" s="8">
        <v>0</v>
      </c>
      <c r="V1451" s="8">
        <v>0</v>
      </c>
      <c r="W1451" s="6">
        <v>2</v>
      </c>
      <c r="X1451" s="6">
        <v>7</v>
      </c>
      <c r="Y1451" s="6">
        <v>1</v>
      </c>
      <c r="Z1451" s="6">
        <v>7</v>
      </c>
      <c r="AB1451" s="1">
        <v>10</v>
      </c>
      <c r="AC1451" s="1">
        <v>5</v>
      </c>
      <c r="AD1451" s="1">
        <v>0</v>
      </c>
      <c r="AE1451" s="1">
        <v>3</v>
      </c>
      <c r="AF1451" s="1">
        <v>11</v>
      </c>
      <c r="AG1451" s="1">
        <v>43</v>
      </c>
      <c r="AH1451" s="1">
        <v>2363</v>
      </c>
      <c r="AI1451" s="11">
        <f t="shared" si="44"/>
        <v>6.4739726027397264</v>
      </c>
      <c r="AJ1451" s="1">
        <v>0</v>
      </c>
      <c r="AK1451" s="1">
        <v>0</v>
      </c>
      <c r="AL1451" s="1">
        <v>1</v>
      </c>
      <c r="AM1451" s="1">
        <v>0</v>
      </c>
      <c r="AN1451" s="1">
        <v>0</v>
      </c>
      <c r="AO1451" s="1">
        <v>0</v>
      </c>
      <c r="AP1451" s="1">
        <v>0</v>
      </c>
      <c r="AQ1451" s="1">
        <v>0</v>
      </c>
      <c r="AR1451" s="1">
        <v>0</v>
      </c>
      <c r="AS1451" s="1">
        <v>1</v>
      </c>
      <c r="AT1451" s="1">
        <v>8</v>
      </c>
      <c r="AU1451" s="1">
        <v>29</v>
      </c>
      <c r="AV1451" s="1">
        <v>28249</v>
      </c>
    </row>
    <row r="1452" spans="1:48" s="1" customFormat="1" x14ac:dyDescent="0.25">
      <c r="A1452" s="1" t="str" cm="1">
        <f t="array" ref="A1452">_xlfn.IFS(AG1452&gt;=70,"70 and Older",AND(AG1452&gt;=60,AG1452&lt;70),"60-69",AND(AG1452&gt;=50,AG1452&lt;60),"50-59",AND(AG1452&gt;=40,AG1452&lt;50),"40-49",AND(AG1452&gt;=30,AG1452&lt;40),"30-39",AND(AG1452&gt;=20,AG1452&lt;30),"20-29")</f>
        <v>30-39</v>
      </c>
      <c r="B1452" s="1" t="str" cm="1">
        <f t="array" ref="B1452">_xlfn.IFS(AO1452=1,$AO$1,AP1452=1,$AP$1,AQ1452=1,$AQ$1,AR1452=1,$AR$1,AS1452=1,$AS$1)</f>
        <v>Graduation</v>
      </c>
      <c r="C1452" s="1" t="str" cm="1">
        <f t="array" ref="C1452">_xlfn.IFS(AJ1452=1,$AJ$1,AK1452=1,$AK$1,AL1452=1,$AL$1,AM1452=1,$AM$1,AN1452=1,$AN$1)</f>
        <v>Divorced</v>
      </c>
      <c r="D1452" s="1">
        <v>2</v>
      </c>
      <c r="E1452" s="1">
        <v>0</v>
      </c>
      <c r="F1452" s="1" t="str" cm="1">
        <f t="array" ref="F1452">_xlfn.IFS(AV1452&lt;43783,"1.Low Income",AND(AV1452&gt;=43783,AV1452&lt;=64856),"2.Mid Income",AV1452&gt;64856,"3.High Income")</f>
        <v>1.Low Income</v>
      </c>
      <c r="G1452" s="1" t="str" cm="1">
        <f t="array" ref="G1452">_xlfn.IFS(AU1452&lt;=30,"&lt;1 month",AND(AU1452&gt;30,AU1452&lt;=60),"1-2months",AU1452&gt;60,"2months +")</f>
        <v>1-2months</v>
      </c>
      <c r="H1452" s="1" t="str" cm="1">
        <f t="array" ref="H1452">_xlfn.IFS(AT1452&lt;5,"&lt;5times",AND(AT1452&gt;=5,AT1452&lt;=10),"05-10times",AND(AT1452&gt;=11,AT1452&lt;=15),"11-15times",AT1452&gt;=16,"16times or more")</f>
        <v>05-10times</v>
      </c>
      <c r="I1452" s="1" t="s">
        <v>100</v>
      </c>
      <c r="J1452" s="1" t="str">
        <f t="shared" si="45"/>
        <v>6-7 years</v>
      </c>
      <c r="K1452" s="2">
        <v>173</v>
      </c>
      <c r="L1452" s="2">
        <v>8</v>
      </c>
      <c r="M1452" s="2">
        <v>107</v>
      </c>
      <c r="N1452" s="2">
        <v>7</v>
      </c>
      <c r="O1452" s="2">
        <v>2</v>
      </c>
      <c r="P1452" s="2">
        <v>176</v>
      </c>
      <c r="Q1452" s="8">
        <v>0</v>
      </c>
      <c r="R1452" s="8">
        <v>0</v>
      </c>
      <c r="S1452" s="8">
        <v>1</v>
      </c>
      <c r="T1452" s="8">
        <v>0</v>
      </c>
      <c r="U1452" s="8">
        <v>0</v>
      </c>
      <c r="V1452" s="8">
        <v>1</v>
      </c>
      <c r="W1452" s="6">
        <v>4</v>
      </c>
      <c r="X1452" s="6">
        <v>7</v>
      </c>
      <c r="Y1452" s="6">
        <v>2</v>
      </c>
      <c r="Z1452" s="6">
        <v>3</v>
      </c>
      <c r="AB1452" s="1">
        <v>121</v>
      </c>
      <c r="AC1452" s="1">
        <v>103</v>
      </c>
      <c r="AD1452" s="1">
        <v>0</v>
      </c>
      <c r="AE1452" s="1">
        <v>3</v>
      </c>
      <c r="AF1452" s="1">
        <v>11</v>
      </c>
      <c r="AG1452" s="1">
        <v>34</v>
      </c>
      <c r="AH1452" s="1">
        <v>2363</v>
      </c>
      <c r="AI1452" s="11">
        <f t="shared" si="44"/>
        <v>6.4739726027397264</v>
      </c>
      <c r="AJ1452" s="1">
        <v>1</v>
      </c>
      <c r="AK1452" s="1">
        <v>0</v>
      </c>
      <c r="AL1452" s="1">
        <v>0</v>
      </c>
      <c r="AM1452" s="1">
        <v>0</v>
      </c>
      <c r="AN1452" s="1">
        <v>0</v>
      </c>
      <c r="AO1452" s="1">
        <v>0</v>
      </c>
      <c r="AP1452" s="1">
        <v>0</v>
      </c>
      <c r="AQ1452" s="1">
        <v>1</v>
      </c>
      <c r="AR1452" s="1">
        <v>0</v>
      </c>
      <c r="AS1452" s="1">
        <v>0</v>
      </c>
      <c r="AT1452" s="1">
        <v>9</v>
      </c>
      <c r="AU1452" s="1">
        <v>40</v>
      </c>
      <c r="AV1452" s="1">
        <v>24027</v>
      </c>
    </row>
    <row r="1453" spans="1:48" s="1" customFormat="1" x14ac:dyDescent="0.25">
      <c r="A1453" s="1" t="str" cm="1">
        <f t="array" ref="A1453">_xlfn.IFS(AG1453&gt;=70,"70 and Older",AND(AG1453&gt;=60,AG1453&lt;70),"60-69",AND(AG1453&gt;=50,AG1453&lt;60),"50-59",AND(AG1453&gt;=40,AG1453&lt;50),"40-49",AND(AG1453&gt;=30,AG1453&lt;40),"30-39",AND(AG1453&gt;=20,AG1453&lt;30),"20-29")</f>
        <v>60-69</v>
      </c>
      <c r="B1453" s="1" t="str" cm="1">
        <f t="array" ref="B1453">_xlfn.IFS(AO1453=1,$AO$1,AP1453=1,$AP$1,AQ1453=1,$AQ$1,AR1453=1,$AR$1,AS1453=1,$AS$1)</f>
        <v>PhD</v>
      </c>
      <c r="C1453" s="1" t="str" cm="1">
        <f t="array" ref="C1453">_xlfn.IFS(AJ1453=1,$AJ$1,AK1453=1,$AK$1,AL1453=1,$AL$1,AM1453=1,$AM$1,AN1453=1,$AN$1)</f>
        <v>Single</v>
      </c>
      <c r="D1453" s="1">
        <v>1</v>
      </c>
      <c r="E1453" s="1">
        <v>0</v>
      </c>
      <c r="F1453" s="1" t="str" cm="1">
        <f t="array" ref="F1453">_xlfn.IFS(AV1453&lt;43783,"1.Low Income",AND(AV1453&gt;=43783,AV1453&lt;=64856),"2.Mid Income",AV1453&gt;64856,"3.High Income")</f>
        <v>1.Low Income</v>
      </c>
      <c r="G1453" s="1" t="str" cm="1">
        <f t="array" ref="G1453">_xlfn.IFS(AU1453&lt;=30,"&lt;1 month",AND(AU1453&gt;30,AU1453&lt;=60),"1-2months",AU1453&gt;60,"2months +")</f>
        <v>2months +</v>
      </c>
      <c r="H1453" s="1" t="str" cm="1">
        <f t="array" ref="H1453">_xlfn.IFS(AT1453&lt;5,"&lt;5times",AND(AT1453&gt;=5,AT1453&lt;=10),"05-10times",AND(AT1453&gt;=11,AT1453&lt;=15),"11-15times",AT1453&gt;=16,"16times or more")</f>
        <v>05-10times</v>
      </c>
      <c r="I1453" s="1" t="s">
        <v>99</v>
      </c>
      <c r="J1453" s="1" t="str">
        <f t="shared" si="45"/>
        <v>6-7 years</v>
      </c>
      <c r="K1453" s="2">
        <v>167</v>
      </c>
      <c r="L1453" s="2">
        <v>37</v>
      </c>
      <c r="M1453" s="2">
        <v>64</v>
      </c>
      <c r="N1453" s="2">
        <v>49</v>
      </c>
      <c r="O1453" s="2">
        <v>34</v>
      </c>
      <c r="P1453" s="2">
        <v>116</v>
      </c>
      <c r="Q1453" s="8">
        <v>0</v>
      </c>
      <c r="R1453" s="8">
        <v>0</v>
      </c>
      <c r="S1453" s="8">
        <v>0</v>
      </c>
      <c r="T1453" s="8">
        <v>0</v>
      </c>
      <c r="U1453" s="8">
        <v>0</v>
      </c>
      <c r="V1453" s="8">
        <v>0</v>
      </c>
      <c r="W1453" s="6">
        <v>8</v>
      </c>
      <c r="X1453" s="6">
        <v>4</v>
      </c>
      <c r="Y1453" s="6">
        <v>3</v>
      </c>
      <c r="Z1453" s="6">
        <v>6</v>
      </c>
      <c r="AB1453" s="1">
        <v>15</v>
      </c>
      <c r="AC1453" s="1">
        <v>13</v>
      </c>
      <c r="AD1453" s="1">
        <v>0</v>
      </c>
      <c r="AE1453" s="1">
        <v>3</v>
      </c>
      <c r="AF1453" s="1">
        <v>11</v>
      </c>
      <c r="AG1453" s="1">
        <v>63</v>
      </c>
      <c r="AH1453" s="1">
        <v>2362</v>
      </c>
      <c r="AI1453" s="11">
        <f t="shared" si="44"/>
        <v>6.4712328767123291</v>
      </c>
      <c r="AJ1453" s="1">
        <v>0</v>
      </c>
      <c r="AK1453" s="1">
        <v>0</v>
      </c>
      <c r="AL1453" s="1">
        <v>1</v>
      </c>
      <c r="AM1453" s="1">
        <v>0</v>
      </c>
      <c r="AN1453" s="1">
        <v>0</v>
      </c>
      <c r="AO1453" s="1">
        <v>0</v>
      </c>
      <c r="AP1453" s="1">
        <v>0</v>
      </c>
      <c r="AQ1453" s="1">
        <v>0</v>
      </c>
      <c r="AR1453" s="1">
        <v>0</v>
      </c>
      <c r="AS1453" s="1">
        <v>1</v>
      </c>
      <c r="AT1453" s="1">
        <v>8</v>
      </c>
      <c r="AU1453" s="1">
        <v>61</v>
      </c>
      <c r="AV1453" s="1">
        <v>33279</v>
      </c>
    </row>
    <row r="1454" spans="1:48" s="1" customFormat="1" x14ac:dyDescent="0.25">
      <c r="A1454" s="1" t="str" cm="1">
        <f t="array" ref="A1454">_xlfn.IFS(AG1454&gt;=70,"70 and Older",AND(AG1454&gt;=60,AG1454&lt;70),"60-69",AND(AG1454&gt;=50,AG1454&lt;60),"50-59",AND(AG1454&gt;=40,AG1454&lt;50),"40-49",AND(AG1454&gt;=30,AG1454&lt;40),"30-39",AND(AG1454&gt;=20,AG1454&lt;30),"20-29")</f>
        <v>30-39</v>
      </c>
      <c r="B1454" s="1" t="str" cm="1">
        <f t="array" ref="B1454">_xlfn.IFS(AO1454=1,$AO$1,AP1454=1,$AP$1,AQ1454=1,$AQ$1,AR1454=1,$AR$1,AS1454=1,$AS$1)</f>
        <v>Graduation</v>
      </c>
      <c r="C1454" s="1" t="str" cm="1">
        <f t="array" ref="C1454">_xlfn.IFS(AJ1454=1,$AJ$1,AK1454=1,$AK$1,AL1454=1,$AL$1,AM1454=1,$AM$1,AN1454=1,$AN$1)</f>
        <v>Together</v>
      </c>
      <c r="D1454" s="1">
        <v>1</v>
      </c>
      <c r="E1454" s="1">
        <v>0</v>
      </c>
      <c r="F1454" s="1" t="str" cm="1">
        <f t="array" ref="F1454">_xlfn.IFS(AV1454&lt;43783,"1.Low Income",AND(AV1454&gt;=43783,AV1454&lt;=64856),"2.Mid Income",AV1454&gt;64856,"3.High Income")</f>
        <v>1.Low Income</v>
      </c>
      <c r="G1454" s="1" t="str" cm="1">
        <f t="array" ref="G1454">_xlfn.IFS(AU1454&lt;=30,"&lt;1 month",AND(AU1454&gt;30,AU1454&lt;=60),"1-2months",AU1454&gt;60,"2months +")</f>
        <v>2months +</v>
      </c>
      <c r="H1454" s="1" t="str" cm="1">
        <f t="array" ref="H1454">_xlfn.IFS(AT1454&lt;5,"&lt;5times",AND(AT1454&gt;=5,AT1454&lt;=10),"05-10times",AND(AT1454&gt;=11,AT1454&lt;=15),"11-15times",AT1454&gt;=16,"16times or more")</f>
        <v>05-10times</v>
      </c>
      <c r="I1454" s="1" t="s">
        <v>99</v>
      </c>
      <c r="J1454" s="1" t="str">
        <f t="shared" si="45"/>
        <v>6-7 years</v>
      </c>
      <c r="K1454" s="2">
        <v>53</v>
      </c>
      <c r="L1454" s="2">
        <v>3</v>
      </c>
      <c r="M1454" s="2">
        <v>49</v>
      </c>
      <c r="N1454" s="2">
        <v>7</v>
      </c>
      <c r="O1454" s="2">
        <v>4</v>
      </c>
      <c r="P1454" s="2">
        <v>5</v>
      </c>
      <c r="Q1454" s="8">
        <v>0</v>
      </c>
      <c r="R1454" s="8">
        <v>0</v>
      </c>
      <c r="S1454" s="8">
        <v>0</v>
      </c>
      <c r="T1454" s="8">
        <v>0</v>
      </c>
      <c r="U1454" s="8">
        <v>0</v>
      </c>
      <c r="V1454" s="8">
        <v>0</v>
      </c>
      <c r="W1454" s="6">
        <v>4</v>
      </c>
      <c r="X1454" s="6">
        <v>3</v>
      </c>
      <c r="Y1454" s="6">
        <v>0</v>
      </c>
      <c r="Z1454" s="6">
        <v>4</v>
      </c>
      <c r="AB1454" s="1">
        <v>39</v>
      </c>
      <c r="AC1454" s="1">
        <v>25</v>
      </c>
      <c r="AD1454" s="1">
        <v>1</v>
      </c>
      <c r="AE1454" s="1">
        <v>3</v>
      </c>
      <c r="AF1454" s="1">
        <v>11</v>
      </c>
      <c r="AG1454" s="1">
        <v>32</v>
      </c>
      <c r="AH1454" s="1">
        <v>2362</v>
      </c>
      <c r="AI1454" s="11">
        <f t="shared" si="44"/>
        <v>6.4712328767123291</v>
      </c>
      <c r="AJ1454" s="1">
        <v>0</v>
      </c>
      <c r="AK1454" s="1">
        <v>0</v>
      </c>
      <c r="AL1454" s="1">
        <v>0</v>
      </c>
      <c r="AM1454" s="1">
        <v>1</v>
      </c>
      <c r="AN1454" s="1">
        <v>0</v>
      </c>
      <c r="AO1454" s="1">
        <v>0</v>
      </c>
      <c r="AP1454" s="1">
        <v>0</v>
      </c>
      <c r="AQ1454" s="1">
        <v>1</v>
      </c>
      <c r="AR1454" s="1">
        <v>0</v>
      </c>
      <c r="AS1454" s="1">
        <v>0</v>
      </c>
      <c r="AT1454" s="1">
        <v>9</v>
      </c>
      <c r="AU1454" s="1">
        <v>64</v>
      </c>
      <c r="AV1454" s="1">
        <v>26091</v>
      </c>
    </row>
    <row r="1455" spans="1:48" s="1" customFormat="1" x14ac:dyDescent="0.25">
      <c r="A1455" s="1" t="str" cm="1">
        <f t="array" ref="A1455">_xlfn.IFS(AG1455&gt;=70,"70 and Older",AND(AG1455&gt;=60,AG1455&lt;70),"60-69",AND(AG1455&gt;=50,AG1455&lt;60),"50-59",AND(AG1455&gt;=40,AG1455&lt;50),"40-49",AND(AG1455&gt;=30,AG1455&lt;40),"30-39",AND(AG1455&gt;=20,AG1455&lt;30),"20-29")</f>
        <v>50-59</v>
      </c>
      <c r="B1455" s="1" t="str" cm="1">
        <f t="array" ref="B1455">_xlfn.IFS(AO1455=1,$AO$1,AP1455=1,$AP$1,AQ1455=1,$AQ$1,AR1455=1,$AR$1,AS1455=1,$AS$1)</f>
        <v>Graduation</v>
      </c>
      <c r="C1455" s="1" t="str" cm="1">
        <f t="array" ref="C1455">_xlfn.IFS(AJ1455=1,$AJ$1,AK1455=1,$AK$1,AL1455=1,$AL$1,AM1455=1,$AM$1,AN1455=1,$AN$1)</f>
        <v>Single</v>
      </c>
      <c r="D1455" s="1">
        <v>0</v>
      </c>
      <c r="E1455" s="1">
        <v>1</v>
      </c>
      <c r="F1455" s="1" t="str" cm="1">
        <f t="array" ref="F1455">_xlfn.IFS(AV1455&lt;43783,"1.Low Income",AND(AV1455&gt;=43783,AV1455&lt;=64856),"2.Mid Income",AV1455&gt;64856,"3.High Income")</f>
        <v>2.Mid Income</v>
      </c>
      <c r="G1455" s="1" t="str" cm="1">
        <f t="array" ref="G1455">_xlfn.IFS(AU1455&lt;=30,"&lt;1 month",AND(AU1455&gt;30,AU1455&lt;=60),"1-2months",AU1455&gt;60,"2months +")</f>
        <v>&lt;1 month</v>
      </c>
      <c r="H1455" s="1" t="str" cm="1">
        <f t="array" ref="H1455">_xlfn.IFS(AT1455&lt;5,"&lt;5times",AND(AT1455&gt;=5,AT1455&lt;=10),"05-10times",AND(AT1455&gt;=11,AT1455&lt;=15),"11-15times",AT1455&gt;=16,"16times or more")</f>
        <v>05-10times</v>
      </c>
      <c r="I1455" s="1" t="s">
        <v>99</v>
      </c>
      <c r="J1455" s="1" t="str">
        <f t="shared" si="45"/>
        <v>6-7 years</v>
      </c>
      <c r="K1455" s="2">
        <v>438</v>
      </c>
      <c r="L1455" s="2">
        <v>66</v>
      </c>
      <c r="M1455" s="2">
        <v>400</v>
      </c>
      <c r="N1455" s="2">
        <v>12</v>
      </c>
      <c r="O1455" s="2">
        <v>38</v>
      </c>
      <c r="P1455" s="2">
        <v>114</v>
      </c>
      <c r="Q1455" s="8">
        <v>0</v>
      </c>
      <c r="R1455" s="8">
        <v>0</v>
      </c>
      <c r="S1455" s="8">
        <v>0</v>
      </c>
      <c r="T1455" s="8">
        <v>0</v>
      </c>
      <c r="U1455" s="8">
        <v>0</v>
      </c>
      <c r="V1455" s="8">
        <v>0</v>
      </c>
      <c r="W1455" s="6">
        <v>1</v>
      </c>
      <c r="X1455" s="6">
        <v>8</v>
      </c>
      <c r="Y1455" s="6">
        <v>3</v>
      </c>
      <c r="Z1455" s="6">
        <v>13</v>
      </c>
      <c r="AB1455" s="1">
        <v>1203</v>
      </c>
      <c r="AC1455" s="1">
        <v>1111</v>
      </c>
      <c r="AD1455" s="1">
        <v>0</v>
      </c>
      <c r="AE1455" s="1">
        <v>3</v>
      </c>
      <c r="AF1455" s="1">
        <v>11</v>
      </c>
      <c r="AG1455" s="1">
        <v>52</v>
      </c>
      <c r="AH1455" s="1">
        <v>2361</v>
      </c>
      <c r="AI1455" s="11">
        <f t="shared" si="44"/>
        <v>6.4684931506849317</v>
      </c>
      <c r="AJ1455" s="1">
        <v>0</v>
      </c>
      <c r="AK1455" s="1">
        <v>0</v>
      </c>
      <c r="AL1455" s="1">
        <v>1</v>
      </c>
      <c r="AM1455" s="1">
        <v>0</v>
      </c>
      <c r="AN1455" s="1">
        <v>0</v>
      </c>
      <c r="AO1455" s="1">
        <v>0</v>
      </c>
      <c r="AP1455" s="1">
        <v>0</v>
      </c>
      <c r="AQ1455" s="1">
        <v>1</v>
      </c>
      <c r="AR1455" s="1">
        <v>0</v>
      </c>
      <c r="AS1455" s="1">
        <v>0</v>
      </c>
      <c r="AT1455" s="1">
        <v>6</v>
      </c>
      <c r="AU1455" s="1">
        <v>5</v>
      </c>
      <c r="AV1455" s="1">
        <v>46610</v>
      </c>
    </row>
    <row r="1456" spans="1:48" s="1" customFormat="1" x14ac:dyDescent="0.25">
      <c r="A1456" s="1" t="str" cm="1">
        <f t="array" ref="A1456">_xlfn.IFS(AG1456&gt;=70,"70 and Older",AND(AG1456&gt;=60,AG1456&lt;70),"60-69",AND(AG1456&gt;=50,AG1456&lt;60),"50-59",AND(AG1456&gt;=40,AG1456&lt;50),"40-49",AND(AG1456&gt;=30,AG1456&lt;40),"30-39",AND(AG1456&gt;=20,AG1456&lt;30),"20-29")</f>
        <v>30-39</v>
      </c>
      <c r="B1456" s="1" t="str" cm="1">
        <f t="array" ref="B1456">_xlfn.IFS(AO1456=1,$AO$1,AP1456=1,$AP$1,AQ1456=1,$AQ$1,AR1456=1,$AR$1,AS1456=1,$AS$1)</f>
        <v>Graduation</v>
      </c>
      <c r="C1456" s="1" t="str" cm="1">
        <f t="array" ref="C1456">_xlfn.IFS(AJ1456=1,$AJ$1,AK1456=1,$AK$1,AL1456=1,$AL$1,AM1456=1,$AM$1,AN1456=1,$AN$1)</f>
        <v>Together</v>
      </c>
      <c r="D1456" s="1">
        <v>0</v>
      </c>
      <c r="E1456" s="1">
        <v>0</v>
      </c>
      <c r="F1456" s="1" t="str" cm="1">
        <f t="array" ref="F1456">_xlfn.IFS(AV1456&lt;43783,"1.Low Income",AND(AV1456&gt;=43783,AV1456&lt;=64856),"2.Mid Income",AV1456&gt;64856,"3.High Income")</f>
        <v>1.Low Income</v>
      </c>
      <c r="G1456" s="1" t="str" cm="1">
        <f t="array" ref="G1456">_xlfn.IFS(AU1456&lt;=30,"&lt;1 month",AND(AU1456&gt;30,AU1456&lt;=60),"1-2months",AU1456&gt;60,"2months +")</f>
        <v>2months +</v>
      </c>
      <c r="H1456" s="1" t="str" cm="1">
        <f t="array" ref="H1456">_xlfn.IFS(AT1456&lt;5,"&lt;5times",AND(AT1456&gt;=5,AT1456&lt;=10),"05-10times",AND(AT1456&gt;=11,AT1456&lt;=15),"11-15times",AT1456&gt;=16,"16times or more")</f>
        <v>05-10times</v>
      </c>
      <c r="I1456" s="1" t="s">
        <v>99</v>
      </c>
      <c r="J1456" s="1" t="str">
        <f t="shared" si="45"/>
        <v>6-7 years</v>
      </c>
      <c r="K1456" s="2">
        <v>33</v>
      </c>
      <c r="L1456" s="2">
        <v>87</v>
      </c>
      <c r="M1456" s="2">
        <v>64</v>
      </c>
      <c r="N1456" s="2">
        <v>175</v>
      </c>
      <c r="O1456" s="2">
        <v>16</v>
      </c>
      <c r="P1456" s="2">
        <v>74</v>
      </c>
      <c r="Q1456" s="8">
        <v>0</v>
      </c>
      <c r="R1456" s="8">
        <v>0</v>
      </c>
      <c r="S1456" s="8">
        <v>0</v>
      </c>
      <c r="T1456" s="8">
        <v>0</v>
      </c>
      <c r="U1456" s="8">
        <v>0</v>
      </c>
      <c r="V1456" s="8">
        <v>0</v>
      </c>
      <c r="W1456" s="6">
        <v>1</v>
      </c>
      <c r="X1456" s="6">
        <v>6</v>
      </c>
      <c r="Y1456" s="6">
        <v>1</v>
      </c>
      <c r="Z1456" s="6">
        <v>6</v>
      </c>
      <c r="AB1456" s="1">
        <v>89</v>
      </c>
      <c r="AC1456" s="1">
        <v>59</v>
      </c>
      <c r="AD1456" s="1">
        <v>0</v>
      </c>
      <c r="AE1456" s="1">
        <v>3</v>
      </c>
      <c r="AF1456" s="1">
        <v>11</v>
      </c>
      <c r="AG1456" s="1">
        <v>37</v>
      </c>
      <c r="AH1456" s="1">
        <v>2361</v>
      </c>
      <c r="AI1456" s="11">
        <f t="shared" si="44"/>
        <v>6.4684931506849317</v>
      </c>
      <c r="AJ1456" s="1">
        <v>0</v>
      </c>
      <c r="AK1456" s="1">
        <v>0</v>
      </c>
      <c r="AL1456" s="1">
        <v>0</v>
      </c>
      <c r="AM1456" s="1">
        <v>1</v>
      </c>
      <c r="AN1456" s="1">
        <v>0</v>
      </c>
      <c r="AO1456" s="1">
        <v>0</v>
      </c>
      <c r="AP1456" s="1">
        <v>0</v>
      </c>
      <c r="AQ1456" s="1">
        <v>1</v>
      </c>
      <c r="AR1456" s="1">
        <v>0</v>
      </c>
      <c r="AS1456" s="1">
        <v>0</v>
      </c>
      <c r="AT1456" s="1">
        <v>8</v>
      </c>
      <c r="AU1456" s="1">
        <v>78</v>
      </c>
      <c r="AV1456" s="1">
        <v>32557</v>
      </c>
    </row>
    <row r="1457" spans="1:48" s="1" customFormat="1" x14ac:dyDescent="0.25">
      <c r="A1457" s="1" t="str" cm="1">
        <f t="array" ref="A1457">_xlfn.IFS(AG1457&gt;=70,"70 and Older",AND(AG1457&gt;=60,AG1457&lt;70),"60-69",AND(AG1457&gt;=50,AG1457&lt;60),"50-59",AND(AG1457&gt;=40,AG1457&lt;50),"40-49",AND(AG1457&gt;=30,AG1457&lt;40),"30-39",AND(AG1457&gt;=20,AG1457&lt;30),"20-29")</f>
        <v>40-49</v>
      </c>
      <c r="B1457" s="1" t="str" cm="1">
        <f t="array" ref="B1457">_xlfn.IFS(AO1457=1,$AO$1,AP1457=1,$AP$1,AQ1457=1,$AQ$1,AR1457=1,$AR$1,AS1457=1,$AS$1)</f>
        <v>Master</v>
      </c>
      <c r="C1457" s="1" t="str" cm="1">
        <f t="array" ref="C1457">_xlfn.IFS(AJ1457=1,$AJ$1,AK1457=1,$AK$1,AL1457=1,$AL$1,AM1457=1,$AM$1,AN1457=1,$AN$1)</f>
        <v>Together</v>
      </c>
      <c r="D1457" s="1">
        <v>0</v>
      </c>
      <c r="E1457" s="1">
        <v>1</v>
      </c>
      <c r="F1457" s="1" t="str" cm="1">
        <f t="array" ref="F1457">_xlfn.IFS(AV1457&lt;43783,"1.Low Income",AND(AV1457&gt;=43783,AV1457&lt;=64856),"2.Mid Income",AV1457&gt;64856,"3.High Income")</f>
        <v>1.Low Income</v>
      </c>
      <c r="G1457" s="1" t="str" cm="1">
        <f t="array" ref="G1457">_xlfn.IFS(AU1457&lt;=30,"&lt;1 month",AND(AU1457&gt;30,AU1457&lt;=60),"1-2months",AU1457&gt;60,"2months +")</f>
        <v>&lt;1 month</v>
      </c>
      <c r="H1457" s="1" t="str" cm="1">
        <f t="array" ref="H1457">_xlfn.IFS(AT1457&lt;5,"&lt;5times",AND(AT1457&gt;=5,AT1457&lt;=10),"05-10times",AND(AT1457&gt;=11,AT1457&lt;=15),"11-15times",AT1457&gt;=16,"16times or more")</f>
        <v>05-10times</v>
      </c>
      <c r="I1457" s="1" t="s">
        <v>99</v>
      </c>
      <c r="J1457" s="1" t="str">
        <f t="shared" si="45"/>
        <v>6-7 years</v>
      </c>
      <c r="K1457" s="2">
        <v>584</v>
      </c>
      <c r="L1457" s="2">
        <v>44</v>
      </c>
      <c r="M1457" s="2">
        <v>212</v>
      </c>
      <c r="N1457" s="2">
        <v>46</v>
      </c>
      <c r="O1457" s="2">
        <v>8</v>
      </c>
      <c r="P1457" s="2">
        <v>177</v>
      </c>
      <c r="Q1457" s="8">
        <v>0</v>
      </c>
      <c r="R1457" s="8">
        <v>0</v>
      </c>
      <c r="S1457" s="8">
        <v>0</v>
      </c>
      <c r="T1457" s="8">
        <v>0</v>
      </c>
      <c r="U1457" s="8">
        <v>0</v>
      </c>
      <c r="V1457" s="8">
        <v>0</v>
      </c>
      <c r="W1457" s="6">
        <v>3</v>
      </c>
      <c r="X1457" s="6">
        <v>11</v>
      </c>
      <c r="Y1457" s="6">
        <v>4</v>
      </c>
      <c r="Z1457" s="6">
        <v>8</v>
      </c>
      <c r="AB1457" s="1">
        <v>218</v>
      </c>
      <c r="AC1457" s="1">
        <v>214</v>
      </c>
      <c r="AD1457" s="1">
        <v>0</v>
      </c>
      <c r="AE1457" s="1">
        <v>3</v>
      </c>
      <c r="AF1457" s="1">
        <v>11</v>
      </c>
      <c r="AG1457" s="1">
        <v>41</v>
      </c>
      <c r="AH1457" s="1">
        <v>2361</v>
      </c>
      <c r="AI1457" s="11">
        <f t="shared" si="44"/>
        <v>6.4684931506849317</v>
      </c>
      <c r="AJ1457" s="1">
        <v>0</v>
      </c>
      <c r="AK1457" s="1">
        <v>0</v>
      </c>
      <c r="AL1457" s="1">
        <v>0</v>
      </c>
      <c r="AM1457" s="1">
        <v>1</v>
      </c>
      <c r="AN1457" s="1">
        <v>0</v>
      </c>
      <c r="AO1457" s="1">
        <v>0</v>
      </c>
      <c r="AP1457" s="1">
        <v>0</v>
      </c>
      <c r="AQ1457" s="1">
        <v>0</v>
      </c>
      <c r="AR1457" s="1">
        <v>1</v>
      </c>
      <c r="AS1457" s="1">
        <v>0</v>
      </c>
      <c r="AT1457" s="1">
        <v>8</v>
      </c>
      <c r="AU1457" s="1">
        <v>24</v>
      </c>
      <c r="AV1457" s="1">
        <v>30372</v>
      </c>
    </row>
    <row r="1458" spans="1:48" s="1" customFormat="1" x14ac:dyDescent="0.25">
      <c r="A1458" s="1" t="str" cm="1">
        <f t="array" ref="A1458">_xlfn.IFS(AG1458&gt;=70,"70 and Older",AND(AG1458&gt;=60,AG1458&lt;70),"60-69",AND(AG1458&gt;=50,AG1458&lt;60),"50-59",AND(AG1458&gt;=40,AG1458&lt;50),"40-49",AND(AG1458&gt;=30,AG1458&lt;40),"30-39",AND(AG1458&gt;=20,AG1458&lt;30),"20-29")</f>
        <v>40-49</v>
      </c>
      <c r="B1458" s="1" t="str" cm="1">
        <f t="array" ref="B1458">_xlfn.IFS(AO1458=1,$AO$1,AP1458=1,$AP$1,AQ1458=1,$AQ$1,AR1458=1,$AR$1,AS1458=1,$AS$1)</f>
        <v>Basic</v>
      </c>
      <c r="C1458" s="1" t="str" cm="1">
        <f t="array" ref="C1458">_xlfn.IFS(AJ1458=1,$AJ$1,AK1458=1,$AK$1,AL1458=1,$AL$1,AM1458=1,$AM$1,AN1458=1,$AN$1)</f>
        <v>Together</v>
      </c>
      <c r="D1458" s="1">
        <v>0</v>
      </c>
      <c r="E1458" s="1">
        <v>0</v>
      </c>
      <c r="F1458" s="1" t="str" cm="1">
        <f t="array" ref="F1458">_xlfn.IFS(AV1458&lt;43783,"1.Low Income",AND(AV1458&gt;=43783,AV1458&lt;=64856),"2.Mid Income",AV1458&gt;64856,"3.High Income")</f>
        <v>1.Low Income</v>
      </c>
      <c r="G1458" s="1" t="str" cm="1">
        <f t="array" ref="G1458">_xlfn.IFS(AU1458&lt;=30,"&lt;1 month",AND(AU1458&gt;30,AU1458&lt;=60),"1-2months",AU1458&gt;60,"2months +")</f>
        <v>&lt;1 month</v>
      </c>
      <c r="H1458" s="1" t="str" cm="1">
        <f t="array" ref="H1458">_xlfn.IFS(AT1458&lt;5,"&lt;5times",AND(AT1458&gt;=5,AT1458&lt;=10),"05-10times",AND(AT1458&gt;=11,AT1458&lt;=15),"11-15times",AT1458&gt;=16,"16times or more")</f>
        <v>05-10times</v>
      </c>
      <c r="I1458" s="1" t="s">
        <v>99</v>
      </c>
      <c r="J1458" s="1" t="str">
        <f t="shared" si="45"/>
        <v>6-7 years</v>
      </c>
      <c r="K1458" s="2">
        <v>7</v>
      </c>
      <c r="L1458" s="2">
        <v>7</v>
      </c>
      <c r="M1458" s="2">
        <v>14</v>
      </c>
      <c r="N1458" s="2">
        <v>7</v>
      </c>
      <c r="O1458" s="2">
        <v>16</v>
      </c>
      <c r="P1458" s="2">
        <v>15</v>
      </c>
      <c r="Q1458" s="8">
        <v>0</v>
      </c>
      <c r="R1458" s="8">
        <v>0</v>
      </c>
      <c r="S1458" s="8">
        <v>0</v>
      </c>
      <c r="T1458" s="8">
        <v>0</v>
      </c>
      <c r="U1458" s="8">
        <v>0</v>
      </c>
      <c r="V1458" s="8">
        <v>0</v>
      </c>
      <c r="W1458" s="6">
        <v>3</v>
      </c>
      <c r="X1458" s="6">
        <v>2</v>
      </c>
      <c r="Y1458" s="6">
        <v>1</v>
      </c>
      <c r="Z1458" s="6">
        <v>3</v>
      </c>
      <c r="AB1458" s="1">
        <v>20</v>
      </c>
      <c r="AC1458" s="1">
        <v>11</v>
      </c>
      <c r="AD1458" s="1">
        <v>0</v>
      </c>
      <c r="AE1458" s="1">
        <v>3</v>
      </c>
      <c r="AF1458" s="1">
        <v>11</v>
      </c>
      <c r="AG1458" s="1">
        <v>41</v>
      </c>
      <c r="AH1458" s="1">
        <v>2360</v>
      </c>
      <c r="AI1458" s="11">
        <f t="shared" si="44"/>
        <v>6.4657534246575343</v>
      </c>
      <c r="AJ1458" s="1">
        <v>0</v>
      </c>
      <c r="AK1458" s="1">
        <v>0</v>
      </c>
      <c r="AL1458" s="1">
        <v>0</v>
      </c>
      <c r="AM1458" s="1">
        <v>1</v>
      </c>
      <c r="AN1458" s="1">
        <v>0</v>
      </c>
      <c r="AO1458" s="1">
        <v>0</v>
      </c>
      <c r="AP1458" s="1">
        <v>1</v>
      </c>
      <c r="AQ1458" s="1">
        <v>0</v>
      </c>
      <c r="AR1458" s="1">
        <v>0</v>
      </c>
      <c r="AS1458" s="1">
        <v>0</v>
      </c>
      <c r="AT1458" s="1">
        <v>8</v>
      </c>
      <c r="AU1458" s="1">
        <v>10</v>
      </c>
      <c r="AV1458" s="1">
        <v>30675</v>
      </c>
    </row>
    <row r="1459" spans="1:48" s="1" customFormat="1" x14ac:dyDescent="0.25">
      <c r="A1459" s="1" t="str" cm="1">
        <f t="array" ref="A1459">_xlfn.IFS(AG1459&gt;=70,"70 and Older",AND(AG1459&gt;=60,AG1459&lt;70),"60-69",AND(AG1459&gt;=50,AG1459&lt;60),"50-59",AND(AG1459&gt;=40,AG1459&lt;50),"40-49",AND(AG1459&gt;=30,AG1459&lt;40),"30-39",AND(AG1459&gt;=20,AG1459&lt;30),"20-29")</f>
        <v>40-49</v>
      </c>
      <c r="B1459" s="1" t="str" cm="1">
        <f t="array" ref="B1459">_xlfn.IFS(AO1459=1,$AO$1,AP1459=1,$AP$1,AQ1459=1,$AQ$1,AR1459=1,$AR$1,AS1459=1,$AS$1)</f>
        <v>Basic</v>
      </c>
      <c r="C1459" s="1" t="str" cm="1">
        <f t="array" ref="C1459">_xlfn.IFS(AJ1459=1,$AJ$1,AK1459=1,$AK$1,AL1459=1,$AL$1,AM1459=1,$AM$1,AN1459=1,$AN$1)</f>
        <v>Together</v>
      </c>
      <c r="D1459" s="1">
        <v>1</v>
      </c>
      <c r="E1459" s="1">
        <v>0</v>
      </c>
      <c r="F1459" s="1" t="str" cm="1">
        <f t="array" ref="F1459">_xlfn.IFS(AV1459&lt;43783,"1.Low Income",AND(AV1459&gt;=43783,AV1459&lt;=64856),"2.Mid Income",AV1459&gt;64856,"3.High Income")</f>
        <v>1.Low Income</v>
      </c>
      <c r="G1459" s="1" t="str" cm="1">
        <f t="array" ref="G1459">_xlfn.IFS(AU1459&lt;=30,"&lt;1 month",AND(AU1459&gt;30,AU1459&lt;=60),"1-2months",AU1459&gt;60,"2months +")</f>
        <v>2months +</v>
      </c>
      <c r="H1459" s="1" t="str" cm="1">
        <f t="array" ref="H1459">_xlfn.IFS(AT1459&lt;5,"&lt;5times",AND(AT1459&gt;=5,AT1459&lt;=10),"05-10times",AND(AT1459&gt;=11,AT1459&lt;=15),"11-15times",AT1459&gt;=16,"16times or more")</f>
        <v>05-10times</v>
      </c>
      <c r="I1459" s="1" t="s">
        <v>99</v>
      </c>
      <c r="J1459" s="1" t="str">
        <f t="shared" si="45"/>
        <v>6-7 years</v>
      </c>
      <c r="K1459" s="2">
        <v>21</v>
      </c>
      <c r="L1459" s="2">
        <v>2</v>
      </c>
      <c r="M1459" s="2">
        <v>28</v>
      </c>
      <c r="N1459" s="2">
        <v>3</v>
      </c>
      <c r="O1459" s="2">
        <v>2</v>
      </c>
      <c r="P1459" s="2">
        <v>9</v>
      </c>
      <c r="Q1459" s="8">
        <v>0</v>
      </c>
      <c r="R1459" s="8">
        <v>0</v>
      </c>
      <c r="S1459" s="8">
        <v>0</v>
      </c>
      <c r="T1459" s="8">
        <v>0</v>
      </c>
      <c r="U1459" s="8">
        <v>0</v>
      </c>
      <c r="V1459" s="8">
        <v>0</v>
      </c>
      <c r="W1459" s="6">
        <v>3</v>
      </c>
      <c r="X1459" s="6">
        <v>2</v>
      </c>
      <c r="Y1459" s="6">
        <v>0</v>
      </c>
      <c r="Z1459" s="6">
        <v>4</v>
      </c>
      <c r="AB1459" s="1">
        <v>20</v>
      </c>
      <c r="AC1459" s="1">
        <v>11</v>
      </c>
      <c r="AD1459" s="1">
        <v>0</v>
      </c>
      <c r="AE1459" s="1">
        <v>3</v>
      </c>
      <c r="AF1459" s="1">
        <v>11</v>
      </c>
      <c r="AG1459" s="1">
        <v>41</v>
      </c>
      <c r="AH1459" s="1">
        <v>2360</v>
      </c>
      <c r="AI1459" s="11">
        <f t="shared" si="44"/>
        <v>6.4657534246575343</v>
      </c>
      <c r="AJ1459" s="1">
        <v>0</v>
      </c>
      <c r="AK1459" s="1">
        <v>0</v>
      </c>
      <c r="AL1459" s="1">
        <v>0</v>
      </c>
      <c r="AM1459" s="1">
        <v>1</v>
      </c>
      <c r="AN1459" s="1">
        <v>0</v>
      </c>
      <c r="AO1459" s="1">
        <v>0</v>
      </c>
      <c r="AP1459" s="1">
        <v>1</v>
      </c>
      <c r="AQ1459" s="1">
        <v>0</v>
      </c>
      <c r="AR1459" s="1">
        <v>0</v>
      </c>
      <c r="AS1459" s="1">
        <v>0</v>
      </c>
      <c r="AT1459" s="1">
        <v>9</v>
      </c>
      <c r="AU1459" s="1">
        <v>92</v>
      </c>
      <c r="AV1459" s="1">
        <v>24884</v>
      </c>
    </row>
    <row r="1460" spans="1:48" s="1" customFormat="1" x14ac:dyDescent="0.25">
      <c r="A1460" s="1" t="str" cm="1">
        <f t="array" ref="A1460">_xlfn.IFS(AG1460&gt;=70,"70 and Older",AND(AG1460&gt;=60,AG1460&lt;70),"60-69",AND(AG1460&gt;=50,AG1460&lt;60),"50-59",AND(AG1460&gt;=40,AG1460&lt;50),"40-49",AND(AG1460&gt;=30,AG1460&lt;40),"30-39",AND(AG1460&gt;=20,AG1460&lt;30),"20-29")</f>
        <v>60-69</v>
      </c>
      <c r="B1460" s="1" t="str" cm="1">
        <f t="array" ref="B1460">_xlfn.IFS(AO1460=1,$AO$1,AP1460=1,$AP$1,AQ1460=1,$AQ$1,AR1460=1,$AR$1,AS1460=1,$AS$1)</f>
        <v>Graduation</v>
      </c>
      <c r="C1460" s="1" t="str" cm="1">
        <f t="array" ref="C1460">_xlfn.IFS(AJ1460=1,$AJ$1,AK1460=1,$AK$1,AL1460=1,$AL$1,AM1460=1,$AM$1,AN1460=1,$AN$1)</f>
        <v>Married</v>
      </c>
      <c r="D1460" s="1">
        <v>0</v>
      </c>
      <c r="E1460" s="1">
        <v>0</v>
      </c>
      <c r="F1460" s="1" t="str" cm="1">
        <f t="array" ref="F1460">_xlfn.IFS(AV1460&lt;43783,"1.Low Income",AND(AV1460&gt;=43783,AV1460&lt;=64856),"2.Mid Income",AV1460&gt;64856,"3.High Income")</f>
        <v>2.Mid Income</v>
      </c>
      <c r="G1460" s="1" t="str" cm="1">
        <f t="array" ref="G1460">_xlfn.IFS(AU1460&lt;=30,"&lt;1 month",AND(AU1460&gt;30,AU1460&lt;=60),"1-2months",AU1460&gt;60,"2months +")</f>
        <v>2months +</v>
      </c>
      <c r="H1460" s="1" t="str" cm="1">
        <f t="array" ref="H1460">_xlfn.IFS(AT1460&lt;5,"&lt;5times",AND(AT1460&gt;=5,AT1460&lt;=10),"05-10times",AND(AT1460&gt;=11,AT1460&lt;=15),"11-15times",AT1460&gt;=16,"16times or more")</f>
        <v>05-10times</v>
      </c>
      <c r="I1460" s="1" t="s">
        <v>99</v>
      </c>
      <c r="J1460" s="1" t="str">
        <f t="shared" si="45"/>
        <v>6-7 years</v>
      </c>
      <c r="K1460" s="2">
        <v>112</v>
      </c>
      <c r="L1460" s="2">
        <v>17</v>
      </c>
      <c r="M1460" s="2">
        <v>44</v>
      </c>
      <c r="N1460" s="2">
        <v>34</v>
      </c>
      <c r="O1460" s="2">
        <v>22</v>
      </c>
      <c r="P1460" s="2">
        <v>89</v>
      </c>
      <c r="Q1460" s="8">
        <v>0</v>
      </c>
      <c r="R1460" s="8">
        <v>0</v>
      </c>
      <c r="S1460" s="8">
        <v>0</v>
      </c>
      <c r="T1460" s="8">
        <v>0</v>
      </c>
      <c r="U1460" s="8">
        <v>0</v>
      </c>
      <c r="V1460" s="8">
        <v>0</v>
      </c>
      <c r="W1460" s="6">
        <v>1</v>
      </c>
      <c r="X1460" s="6">
        <v>2</v>
      </c>
      <c r="Y1460" s="6">
        <v>5</v>
      </c>
      <c r="Z1460" s="6">
        <v>3</v>
      </c>
      <c r="AB1460" s="1">
        <v>50</v>
      </c>
      <c r="AC1460" s="1">
        <v>45</v>
      </c>
      <c r="AD1460" s="1">
        <v>0</v>
      </c>
      <c r="AE1460" s="1">
        <v>3</v>
      </c>
      <c r="AF1460" s="1">
        <v>11</v>
      </c>
      <c r="AG1460" s="1">
        <v>61</v>
      </c>
      <c r="AH1460" s="1">
        <v>2359</v>
      </c>
      <c r="AI1460" s="11">
        <f t="shared" si="44"/>
        <v>6.463013698630137</v>
      </c>
      <c r="AJ1460" s="1">
        <v>0</v>
      </c>
      <c r="AK1460" s="1">
        <v>1</v>
      </c>
      <c r="AL1460" s="1">
        <v>0</v>
      </c>
      <c r="AM1460" s="1">
        <v>0</v>
      </c>
      <c r="AN1460" s="1">
        <v>0</v>
      </c>
      <c r="AO1460" s="1">
        <v>0</v>
      </c>
      <c r="AP1460" s="1">
        <v>0</v>
      </c>
      <c r="AQ1460" s="1">
        <v>1</v>
      </c>
      <c r="AR1460" s="1">
        <v>0</v>
      </c>
      <c r="AS1460" s="1">
        <v>0</v>
      </c>
      <c r="AT1460" s="1">
        <v>6</v>
      </c>
      <c r="AU1460" s="1">
        <v>65</v>
      </c>
      <c r="AV1460" s="1">
        <v>47025</v>
      </c>
    </row>
    <row r="1461" spans="1:48" s="1" customFormat="1" x14ac:dyDescent="0.25">
      <c r="A1461" s="1" t="str" cm="1">
        <f t="array" ref="A1461">_xlfn.IFS(AG1461&gt;=70,"70 and Older",AND(AG1461&gt;=60,AG1461&lt;70),"60-69",AND(AG1461&gt;=50,AG1461&lt;60),"50-59",AND(AG1461&gt;=40,AG1461&lt;50),"40-49",AND(AG1461&gt;=30,AG1461&lt;40),"30-39",AND(AG1461&gt;=20,AG1461&lt;30),"20-29")</f>
        <v>70 and Older</v>
      </c>
      <c r="B1461" s="1" t="str" cm="1">
        <f t="array" ref="B1461">_xlfn.IFS(AO1461=1,$AO$1,AP1461=1,$AP$1,AQ1461=1,$AQ$1,AR1461=1,$AR$1,AS1461=1,$AS$1)</f>
        <v>Master</v>
      </c>
      <c r="C1461" s="1" t="str" cm="1">
        <f t="array" ref="C1461">_xlfn.IFS(AJ1461=1,$AJ$1,AK1461=1,$AK$1,AL1461=1,$AL$1,AM1461=1,$AM$1,AN1461=1,$AN$1)</f>
        <v>Together</v>
      </c>
      <c r="D1461" s="1">
        <v>1</v>
      </c>
      <c r="E1461" s="1">
        <v>1</v>
      </c>
      <c r="F1461" s="1" t="str" cm="1">
        <f t="array" ref="F1461">_xlfn.IFS(AV1461&lt;43783,"1.Low Income",AND(AV1461&gt;=43783,AV1461&lt;=64856),"2.Mid Income",AV1461&gt;64856,"3.High Income")</f>
        <v>2.Mid Income</v>
      </c>
      <c r="G1461" s="1" t="str" cm="1">
        <f t="array" ref="G1461">_xlfn.IFS(AU1461&lt;=30,"&lt;1 month",AND(AU1461&gt;30,AU1461&lt;=60),"1-2months",AU1461&gt;60,"2months +")</f>
        <v>2months +</v>
      </c>
      <c r="H1461" s="1" t="str" cm="1">
        <f t="array" ref="H1461">_xlfn.IFS(AT1461&lt;5,"&lt;5times",AND(AT1461&gt;=5,AT1461&lt;=10),"05-10times",AND(AT1461&gt;=11,AT1461&lt;=15),"11-15times",AT1461&gt;=16,"16times or more")</f>
        <v>05-10times</v>
      </c>
      <c r="I1461" s="1" t="s">
        <v>99</v>
      </c>
      <c r="J1461" s="1" t="str">
        <f t="shared" si="45"/>
        <v>6-7 years</v>
      </c>
      <c r="K1461" s="2">
        <v>492</v>
      </c>
      <c r="L1461" s="2">
        <v>19</v>
      </c>
      <c r="M1461" s="2">
        <v>110</v>
      </c>
      <c r="N1461" s="2">
        <v>16</v>
      </c>
      <c r="O1461" s="2">
        <v>12</v>
      </c>
      <c r="P1461" s="2">
        <v>12</v>
      </c>
      <c r="Q1461" s="8">
        <v>0</v>
      </c>
      <c r="R1461" s="8">
        <v>0</v>
      </c>
      <c r="S1461" s="8">
        <v>0</v>
      </c>
      <c r="T1461" s="8">
        <v>0</v>
      </c>
      <c r="U1461" s="8">
        <v>0</v>
      </c>
      <c r="V1461" s="8">
        <v>0</v>
      </c>
      <c r="W1461" s="6">
        <v>4</v>
      </c>
      <c r="X1461" s="6">
        <v>6</v>
      </c>
      <c r="Y1461" s="6">
        <v>3</v>
      </c>
      <c r="Z1461" s="6">
        <v>10</v>
      </c>
      <c r="AB1461" s="1">
        <v>1095</v>
      </c>
      <c r="AC1461" s="1">
        <v>1085</v>
      </c>
      <c r="AD1461" s="1">
        <v>0</v>
      </c>
      <c r="AE1461" s="1">
        <v>3</v>
      </c>
      <c r="AF1461" s="1">
        <v>11</v>
      </c>
      <c r="AG1461" s="1">
        <v>73</v>
      </c>
      <c r="AH1461" s="1">
        <v>2359</v>
      </c>
      <c r="AI1461" s="11">
        <f t="shared" si="44"/>
        <v>6.463013698630137</v>
      </c>
      <c r="AJ1461" s="1">
        <v>0</v>
      </c>
      <c r="AK1461" s="1">
        <v>0</v>
      </c>
      <c r="AL1461" s="1">
        <v>0</v>
      </c>
      <c r="AM1461" s="1">
        <v>1</v>
      </c>
      <c r="AN1461" s="1">
        <v>0</v>
      </c>
      <c r="AO1461" s="1">
        <v>0</v>
      </c>
      <c r="AP1461" s="1">
        <v>0</v>
      </c>
      <c r="AQ1461" s="1">
        <v>0</v>
      </c>
      <c r="AR1461" s="1">
        <v>1</v>
      </c>
      <c r="AS1461" s="1">
        <v>0</v>
      </c>
      <c r="AT1461" s="1">
        <v>6</v>
      </c>
      <c r="AU1461" s="1">
        <v>82</v>
      </c>
      <c r="AV1461" s="1">
        <v>46757</v>
      </c>
    </row>
    <row r="1462" spans="1:48" s="1" customFormat="1" x14ac:dyDescent="0.25">
      <c r="A1462" s="1" t="str" cm="1">
        <f t="array" ref="A1462">_xlfn.IFS(AG1462&gt;=70,"70 and Older",AND(AG1462&gt;=60,AG1462&lt;70),"60-69",AND(AG1462&gt;=50,AG1462&lt;60),"50-59",AND(AG1462&gt;=40,AG1462&lt;50),"40-49",AND(AG1462&gt;=30,AG1462&lt;40),"30-39",AND(AG1462&gt;=20,AG1462&lt;30),"20-29")</f>
        <v>40-49</v>
      </c>
      <c r="B1462" s="1" t="str" cm="1">
        <f t="array" ref="B1462">_xlfn.IFS(AO1462=1,$AO$1,AP1462=1,$AP$1,AQ1462=1,$AQ$1,AR1462=1,$AR$1,AS1462=1,$AS$1)</f>
        <v>PhD</v>
      </c>
      <c r="C1462" s="1" t="str" cm="1">
        <f t="array" ref="C1462">_xlfn.IFS(AJ1462=1,$AJ$1,AK1462=1,$AK$1,AL1462=1,$AL$1,AM1462=1,$AM$1,AN1462=1,$AN$1)</f>
        <v>Married</v>
      </c>
      <c r="D1462" s="1">
        <v>0</v>
      </c>
      <c r="E1462" s="1">
        <v>1</v>
      </c>
      <c r="F1462" s="1" t="str" cm="1">
        <f t="array" ref="F1462">_xlfn.IFS(AV1462&lt;43783,"1.Low Income",AND(AV1462&gt;=43783,AV1462&lt;=64856),"2.Mid Income",AV1462&gt;64856,"3.High Income")</f>
        <v>1.Low Income</v>
      </c>
      <c r="G1462" s="1" t="str" cm="1">
        <f t="array" ref="G1462">_xlfn.IFS(AU1462&lt;=30,"&lt;1 month",AND(AU1462&gt;30,AU1462&lt;=60),"1-2months",AU1462&gt;60,"2months +")</f>
        <v>&lt;1 month</v>
      </c>
      <c r="H1462" s="1" t="str" cm="1">
        <f t="array" ref="H1462">_xlfn.IFS(AT1462&lt;5,"&lt;5times",AND(AT1462&gt;=5,AT1462&lt;=10),"05-10times",AND(AT1462&gt;=11,AT1462&lt;=15),"11-15times",AT1462&gt;=16,"16times or more")</f>
        <v>05-10times</v>
      </c>
      <c r="I1462" s="1" t="s">
        <v>99</v>
      </c>
      <c r="J1462" s="1" t="str">
        <f t="shared" si="45"/>
        <v>6-7 years</v>
      </c>
      <c r="K1462" s="2">
        <v>70</v>
      </c>
      <c r="L1462" s="2">
        <v>0</v>
      </c>
      <c r="M1462" s="2">
        <v>11</v>
      </c>
      <c r="N1462" s="2">
        <v>2</v>
      </c>
      <c r="O1462" s="2">
        <v>8</v>
      </c>
      <c r="P1462" s="2">
        <v>23</v>
      </c>
      <c r="Q1462" s="8">
        <v>0</v>
      </c>
      <c r="R1462" s="8">
        <v>0</v>
      </c>
      <c r="S1462" s="8">
        <v>0</v>
      </c>
      <c r="T1462" s="8">
        <v>0</v>
      </c>
      <c r="U1462" s="8">
        <v>0</v>
      </c>
      <c r="V1462" s="8">
        <v>0</v>
      </c>
      <c r="W1462" s="6">
        <v>1</v>
      </c>
      <c r="X1462" s="6">
        <v>2</v>
      </c>
      <c r="Y1462" s="6">
        <v>1</v>
      </c>
      <c r="Z1462" s="6">
        <v>3</v>
      </c>
      <c r="AB1462" s="1">
        <v>39</v>
      </c>
      <c r="AC1462" s="1">
        <v>36</v>
      </c>
      <c r="AD1462" s="1">
        <v>0</v>
      </c>
      <c r="AE1462" s="1">
        <v>3</v>
      </c>
      <c r="AF1462" s="1">
        <v>11</v>
      </c>
      <c r="AG1462" s="1">
        <v>49</v>
      </c>
      <c r="AH1462" s="1">
        <v>2359</v>
      </c>
      <c r="AI1462" s="11">
        <f t="shared" si="44"/>
        <v>6.463013698630137</v>
      </c>
      <c r="AJ1462" s="1">
        <v>0</v>
      </c>
      <c r="AK1462" s="1">
        <v>1</v>
      </c>
      <c r="AL1462" s="1">
        <v>0</v>
      </c>
      <c r="AM1462" s="1">
        <v>0</v>
      </c>
      <c r="AN1462" s="1">
        <v>0</v>
      </c>
      <c r="AO1462" s="1">
        <v>0</v>
      </c>
      <c r="AP1462" s="1">
        <v>0</v>
      </c>
      <c r="AQ1462" s="1">
        <v>0</v>
      </c>
      <c r="AR1462" s="1">
        <v>0</v>
      </c>
      <c r="AS1462" s="1">
        <v>1</v>
      </c>
      <c r="AT1462" s="1">
        <v>7</v>
      </c>
      <c r="AU1462" s="1">
        <v>10</v>
      </c>
      <c r="AV1462" s="1">
        <v>37368</v>
      </c>
    </row>
    <row r="1463" spans="1:48" s="1" customFormat="1" x14ac:dyDescent="0.25">
      <c r="A1463" s="1" t="str" cm="1">
        <f t="array" ref="A1463">_xlfn.IFS(AG1463&gt;=70,"70 and Older",AND(AG1463&gt;=60,AG1463&lt;70),"60-69",AND(AG1463&gt;=50,AG1463&lt;60),"50-59",AND(AG1463&gt;=40,AG1463&lt;50),"40-49",AND(AG1463&gt;=30,AG1463&lt;40),"30-39",AND(AG1463&gt;=20,AG1463&lt;30),"20-29")</f>
        <v>30-39</v>
      </c>
      <c r="B1463" s="1" t="str" cm="1">
        <f t="array" ref="B1463">_xlfn.IFS(AO1463=1,$AO$1,AP1463=1,$AP$1,AQ1463=1,$AQ$1,AR1463=1,$AR$1,AS1463=1,$AS$1)</f>
        <v>Graduation</v>
      </c>
      <c r="C1463" s="1" t="str" cm="1">
        <f t="array" ref="C1463">_xlfn.IFS(AJ1463=1,$AJ$1,AK1463=1,$AK$1,AL1463=1,$AL$1,AM1463=1,$AM$1,AN1463=1,$AN$1)</f>
        <v>Married</v>
      </c>
      <c r="D1463" s="1">
        <v>1</v>
      </c>
      <c r="E1463" s="1">
        <v>1</v>
      </c>
      <c r="F1463" s="1" t="str" cm="1">
        <f t="array" ref="F1463">_xlfn.IFS(AV1463&lt;43783,"1.Low Income",AND(AV1463&gt;=43783,AV1463&lt;=64856),"2.Mid Income",AV1463&gt;64856,"3.High Income")</f>
        <v>1.Low Income</v>
      </c>
      <c r="G1463" s="1" t="str" cm="1">
        <f t="array" ref="G1463">_xlfn.IFS(AU1463&lt;=30,"&lt;1 month",AND(AU1463&gt;30,AU1463&lt;=60),"1-2months",AU1463&gt;60,"2months +")</f>
        <v>2months +</v>
      </c>
      <c r="H1463" s="1" t="str" cm="1">
        <f t="array" ref="H1463">_xlfn.IFS(AT1463&lt;5,"&lt;5times",AND(AT1463&gt;=5,AT1463&lt;=10),"05-10times",AND(AT1463&gt;=11,AT1463&lt;=15),"11-15times",AT1463&gt;=16,"16times or more")</f>
        <v>05-10times</v>
      </c>
      <c r="I1463" s="1" t="s">
        <v>99</v>
      </c>
      <c r="J1463" s="1" t="str">
        <f t="shared" si="45"/>
        <v>6-7 years</v>
      </c>
      <c r="K1463" s="2">
        <v>28</v>
      </c>
      <c r="L1463" s="2">
        <v>0</v>
      </c>
      <c r="M1463" s="2">
        <v>11</v>
      </c>
      <c r="N1463" s="2">
        <v>0</v>
      </c>
      <c r="O1463" s="2">
        <v>0</v>
      </c>
      <c r="P1463" s="2">
        <v>9</v>
      </c>
      <c r="Q1463" s="8">
        <v>0</v>
      </c>
      <c r="R1463" s="8">
        <v>0</v>
      </c>
      <c r="S1463" s="8">
        <v>0</v>
      </c>
      <c r="T1463" s="8">
        <v>0</v>
      </c>
      <c r="U1463" s="8">
        <v>0</v>
      </c>
      <c r="V1463" s="8">
        <v>0</v>
      </c>
      <c r="W1463" s="6">
        <v>3</v>
      </c>
      <c r="X1463" s="6">
        <v>2</v>
      </c>
      <c r="Y1463" s="6">
        <v>0</v>
      </c>
      <c r="Z1463" s="6">
        <v>3</v>
      </c>
      <c r="AB1463" s="1">
        <v>60</v>
      </c>
      <c r="AC1463" s="1">
        <v>45</v>
      </c>
      <c r="AD1463" s="1">
        <v>0</v>
      </c>
      <c r="AE1463" s="1">
        <v>3</v>
      </c>
      <c r="AF1463" s="1">
        <v>11</v>
      </c>
      <c r="AG1463" s="1">
        <v>30</v>
      </c>
      <c r="AH1463" s="1">
        <v>2359</v>
      </c>
      <c r="AI1463" s="11">
        <f t="shared" si="44"/>
        <v>6.463013698630137</v>
      </c>
      <c r="AJ1463" s="1">
        <v>0</v>
      </c>
      <c r="AK1463" s="1">
        <v>1</v>
      </c>
      <c r="AL1463" s="1">
        <v>0</v>
      </c>
      <c r="AM1463" s="1">
        <v>0</v>
      </c>
      <c r="AN1463" s="1">
        <v>0</v>
      </c>
      <c r="AO1463" s="1">
        <v>0</v>
      </c>
      <c r="AP1463" s="1">
        <v>0</v>
      </c>
      <c r="AQ1463" s="1">
        <v>1</v>
      </c>
      <c r="AR1463" s="1">
        <v>0</v>
      </c>
      <c r="AS1463" s="1">
        <v>0</v>
      </c>
      <c r="AT1463" s="1">
        <v>8</v>
      </c>
      <c r="AU1463" s="1">
        <v>80</v>
      </c>
      <c r="AV1463" s="1">
        <v>26997</v>
      </c>
    </row>
    <row r="1464" spans="1:48" s="1" customFormat="1" x14ac:dyDescent="0.25">
      <c r="A1464" s="1" t="str" cm="1">
        <f t="array" ref="A1464">_xlfn.IFS(AG1464&gt;=70,"70 and Older",AND(AG1464&gt;=60,AG1464&lt;70),"60-69",AND(AG1464&gt;=50,AG1464&lt;60),"50-59",AND(AG1464&gt;=40,AG1464&lt;50),"40-49",AND(AG1464&gt;=30,AG1464&lt;40),"30-39",AND(AG1464&gt;=20,AG1464&lt;30),"20-29")</f>
        <v>60-69</v>
      </c>
      <c r="B1464" s="1" t="str" cm="1">
        <f t="array" ref="B1464">_xlfn.IFS(AO1464=1,$AO$1,AP1464=1,$AP$1,AQ1464=1,$AQ$1,AR1464=1,$AR$1,AS1464=1,$AS$1)</f>
        <v>PhD</v>
      </c>
      <c r="C1464" s="1" t="str" cm="1">
        <f t="array" ref="C1464">_xlfn.IFS(AJ1464=1,$AJ$1,AK1464=1,$AK$1,AL1464=1,$AL$1,AM1464=1,$AM$1,AN1464=1,$AN$1)</f>
        <v>Married</v>
      </c>
      <c r="D1464" s="1">
        <v>0</v>
      </c>
      <c r="E1464" s="1">
        <v>0</v>
      </c>
      <c r="F1464" s="1" t="str" cm="1">
        <f t="array" ref="F1464">_xlfn.IFS(AV1464&lt;43783,"1.Low Income",AND(AV1464&gt;=43783,AV1464&lt;=64856),"2.Mid Income",AV1464&gt;64856,"3.High Income")</f>
        <v>2.Mid Income</v>
      </c>
      <c r="G1464" s="1" t="str" cm="1">
        <f t="array" ref="G1464">_xlfn.IFS(AU1464&lt;=30,"&lt;1 month",AND(AU1464&gt;30,AU1464&lt;=60),"1-2months",AU1464&gt;60,"2months +")</f>
        <v>&lt;1 month</v>
      </c>
      <c r="H1464" s="1" t="str" cm="1">
        <f t="array" ref="H1464">_xlfn.IFS(AT1464&lt;5,"&lt;5times",AND(AT1464&gt;=5,AT1464&lt;=10),"05-10times",AND(AT1464&gt;=11,AT1464&lt;=15),"11-15times",AT1464&gt;=16,"16times or more")</f>
        <v>05-10times</v>
      </c>
      <c r="I1464" s="1" t="s">
        <v>99</v>
      </c>
      <c r="J1464" s="1" t="str">
        <f t="shared" si="45"/>
        <v>6-7 years</v>
      </c>
      <c r="K1464" s="2">
        <v>647</v>
      </c>
      <c r="L1464" s="2">
        <v>107</v>
      </c>
      <c r="M1464" s="2">
        <v>391</v>
      </c>
      <c r="N1464" s="2">
        <v>175</v>
      </c>
      <c r="O1464" s="2">
        <v>67</v>
      </c>
      <c r="P1464" s="2">
        <v>40</v>
      </c>
      <c r="Q1464" s="8">
        <v>0</v>
      </c>
      <c r="R1464" s="8">
        <v>0</v>
      </c>
      <c r="S1464" s="8">
        <v>0</v>
      </c>
      <c r="T1464" s="8">
        <v>0</v>
      </c>
      <c r="U1464" s="8">
        <v>0</v>
      </c>
      <c r="V1464" s="8">
        <v>0</v>
      </c>
      <c r="W1464" s="6">
        <v>1</v>
      </c>
      <c r="X1464" s="6">
        <v>6</v>
      </c>
      <c r="Y1464" s="6">
        <v>4</v>
      </c>
      <c r="Z1464" s="6">
        <v>10</v>
      </c>
      <c r="AB1464" s="1">
        <v>1302</v>
      </c>
      <c r="AC1464" s="1">
        <v>1097</v>
      </c>
      <c r="AD1464" s="1">
        <v>0</v>
      </c>
      <c r="AE1464" s="1">
        <v>3</v>
      </c>
      <c r="AF1464" s="1">
        <v>11</v>
      </c>
      <c r="AG1464" s="1">
        <v>69</v>
      </c>
      <c r="AH1464" s="1">
        <v>2358</v>
      </c>
      <c r="AI1464" s="11">
        <f t="shared" si="44"/>
        <v>6.4602739726027396</v>
      </c>
      <c r="AJ1464" s="1">
        <v>0</v>
      </c>
      <c r="AK1464" s="1">
        <v>1</v>
      </c>
      <c r="AL1464" s="1">
        <v>0</v>
      </c>
      <c r="AM1464" s="1">
        <v>0</v>
      </c>
      <c r="AN1464" s="1">
        <v>0</v>
      </c>
      <c r="AO1464" s="1">
        <v>0</v>
      </c>
      <c r="AP1464" s="1">
        <v>0</v>
      </c>
      <c r="AQ1464" s="1">
        <v>0</v>
      </c>
      <c r="AR1464" s="1">
        <v>0</v>
      </c>
      <c r="AS1464" s="1">
        <v>1</v>
      </c>
      <c r="AT1464" s="1">
        <v>6</v>
      </c>
      <c r="AU1464" s="1">
        <v>30</v>
      </c>
      <c r="AV1464" s="1">
        <v>49667</v>
      </c>
    </row>
    <row r="1465" spans="1:48" s="1" customFormat="1" x14ac:dyDescent="0.25">
      <c r="A1465" s="1" t="str" cm="1">
        <f t="array" ref="A1465">_xlfn.IFS(AG1465&gt;=70,"70 and Older",AND(AG1465&gt;=60,AG1465&lt;70),"60-69",AND(AG1465&gt;=50,AG1465&lt;60),"50-59",AND(AG1465&gt;=40,AG1465&lt;50),"40-49",AND(AG1465&gt;=30,AG1465&lt;40),"30-39",AND(AG1465&gt;=20,AG1465&lt;30),"20-29")</f>
        <v>40-49</v>
      </c>
      <c r="B1465" s="1" t="str" cm="1">
        <f t="array" ref="B1465">_xlfn.IFS(AO1465=1,$AO$1,AP1465=1,$AP$1,AQ1465=1,$AQ$1,AR1465=1,$AR$1,AS1465=1,$AS$1)</f>
        <v>Master</v>
      </c>
      <c r="C1465" s="1" t="str" cm="1">
        <f t="array" ref="C1465">_xlfn.IFS(AJ1465=1,$AJ$1,AK1465=1,$AK$1,AL1465=1,$AL$1,AM1465=1,$AM$1,AN1465=1,$AN$1)</f>
        <v>Married</v>
      </c>
      <c r="D1465" s="1">
        <v>0</v>
      </c>
      <c r="E1465" s="1">
        <v>0</v>
      </c>
      <c r="F1465" s="1" t="str" cm="1">
        <f t="array" ref="F1465">_xlfn.IFS(AV1465&lt;43783,"1.Low Income",AND(AV1465&gt;=43783,AV1465&lt;=64856),"2.Mid Income",AV1465&gt;64856,"3.High Income")</f>
        <v>2.Mid Income</v>
      </c>
      <c r="G1465" s="1" t="str" cm="1">
        <f t="array" ref="G1465">_xlfn.IFS(AU1465&lt;=30,"&lt;1 month",AND(AU1465&gt;30,AU1465&lt;=60),"1-2months",AU1465&gt;60,"2months +")</f>
        <v>2months +</v>
      </c>
      <c r="H1465" s="1" t="str" cm="1">
        <f t="array" ref="H1465">_xlfn.IFS(AT1465&lt;5,"&lt;5times",AND(AT1465&gt;=5,AT1465&lt;=10),"05-10times",AND(AT1465&gt;=11,AT1465&lt;=15),"11-15times",AT1465&gt;=16,"16times or more")</f>
        <v>05-10times</v>
      </c>
      <c r="I1465" s="1" t="s">
        <v>99</v>
      </c>
      <c r="J1465" s="1" t="str">
        <f t="shared" si="45"/>
        <v>6-7 years</v>
      </c>
      <c r="K1465" s="2">
        <v>760</v>
      </c>
      <c r="L1465" s="2">
        <v>38</v>
      </c>
      <c r="M1465" s="2">
        <v>104</v>
      </c>
      <c r="N1465" s="2">
        <v>50</v>
      </c>
      <c r="O1465" s="2">
        <v>9</v>
      </c>
      <c r="P1465" s="2">
        <v>38</v>
      </c>
      <c r="Q1465" s="8">
        <v>0</v>
      </c>
      <c r="R1465" s="8">
        <v>0</v>
      </c>
      <c r="S1465" s="8">
        <v>0</v>
      </c>
      <c r="T1465" s="8">
        <v>1</v>
      </c>
      <c r="U1465" s="8">
        <v>0</v>
      </c>
      <c r="V1465" s="8">
        <v>0</v>
      </c>
      <c r="W1465" s="6">
        <v>2</v>
      </c>
      <c r="X1465" s="6">
        <v>7</v>
      </c>
      <c r="Y1465" s="6">
        <v>3</v>
      </c>
      <c r="Z1465" s="6">
        <v>4</v>
      </c>
      <c r="AB1465" s="1">
        <v>377</v>
      </c>
      <c r="AC1465" s="1">
        <v>358</v>
      </c>
      <c r="AD1465" s="1">
        <v>0</v>
      </c>
      <c r="AE1465" s="1">
        <v>3</v>
      </c>
      <c r="AF1465" s="1">
        <v>11</v>
      </c>
      <c r="AG1465" s="1">
        <v>46</v>
      </c>
      <c r="AH1465" s="1">
        <v>2358</v>
      </c>
      <c r="AI1465" s="11">
        <f t="shared" si="44"/>
        <v>6.4602739726027396</v>
      </c>
      <c r="AJ1465" s="1">
        <v>0</v>
      </c>
      <c r="AK1465" s="1">
        <v>1</v>
      </c>
      <c r="AL1465" s="1">
        <v>0</v>
      </c>
      <c r="AM1465" s="1">
        <v>0</v>
      </c>
      <c r="AN1465" s="1">
        <v>0</v>
      </c>
      <c r="AO1465" s="1">
        <v>0</v>
      </c>
      <c r="AP1465" s="1">
        <v>0</v>
      </c>
      <c r="AQ1465" s="1">
        <v>0</v>
      </c>
      <c r="AR1465" s="1">
        <v>1</v>
      </c>
      <c r="AS1465" s="1">
        <v>0</v>
      </c>
      <c r="AT1465" s="1">
        <v>7</v>
      </c>
      <c r="AU1465" s="1">
        <v>67</v>
      </c>
      <c r="AV1465" s="1">
        <v>45837</v>
      </c>
    </row>
    <row r="1466" spans="1:48" s="1" customFormat="1" x14ac:dyDescent="0.25">
      <c r="A1466" s="1" t="str" cm="1">
        <f t="array" ref="A1466">_xlfn.IFS(AG1466&gt;=70,"70 and Older",AND(AG1466&gt;=60,AG1466&lt;70),"60-69",AND(AG1466&gt;=50,AG1466&lt;60),"50-59",AND(AG1466&gt;=40,AG1466&lt;50),"40-49",AND(AG1466&gt;=30,AG1466&lt;40),"30-39",AND(AG1466&gt;=20,AG1466&lt;30),"20-29")</f>
        <v>50-59</v>
      </c>
      <c r="B1466" s="1" t="str" cm="1">
        <f t="array" ref="B1466">_xlfn.IFS(AO1466=1,$AO$1,AP1466=1,$AP$1,AQ1466=1,$AQ$1,AR1466=1,$AR$1,AS1466=1,$AS$1)</f>
        <v>Master</v>
      </c>
      <c r="C1466" s="1" t="str" cm="1">
        <f t="array" ref="C1466">_xlfn.IFS(AJ1466=1,$AJ$1,AK1466=1,$AK$1,AL1466=1,$AL$1,AM1466=1,$AM$1,AN1466=1,$AN$1)</f>
        <v>Married</v>
      </c>
      <c r="D1466" s="1">
        <v>0</v>
      </c>
      <c r="E1466" s="1">
        <v>0</v>
      </c>
      <c r="F1466" s="1" t="str" cm="1">
        <f t="array" ref="F1466">_xlfn.IFS(AV1466&lt;43783,"1.Low Income",AND(AV1466&gt;=43783,AV1466&lt;=64856),"2.Mid Income",AV1466&gt;64856,"3.High Income")</f>
        <v>2.Mid Income</v>
      </c>
      <c r="G1466" s="1" t="str" cm="1">
        <f t="array" ref="G1466">_xlfn.IFS(AU1466&lt;=30,"&lt;1 month",AND(AU1466&gt;30,AU1466&lt;=60),"1-2months",AU1466&gt;60,"2months +")</f>
        <v>1-2months</v>
      </c>
      <c r="H1466" s="1" t="str" cm="1">
        <f t="array" ref="H1466">_xlfn.IFS(AT1466&lt;5,"&lt;5times",AND(AT1466&gt;=5,AT1466&lt;=10),"05-10times",AND(AT1466&gt;=11,AT1466&lt;=15),"11-15times",AT1466&gt;=16,"16times or more")</f>
        <v>05-10times</v>
      </c>
      <c r="I1466" s="1" t="s">
        <v>99</v>
      </c>
      <c r="J1466" s="1" t="str">
        <f t="shared" si="45"/>
        <v>6-7 years</v>
      </c>
      <c r="K1466" s="2">
        <v>90</v>
      </c>
      <c r="L1466" s="2">
        <v>67</v>
      </c>
      <c r="M1466" s="2">
        <v>165</v>
      </c>
      <c r="N1466" s="2">
        <v>30</v>
      </c>
      <c r="O1466" s="2">
        <v>43</v>
      </c>
      <c r="P1466" s="2">
        <v>11</v>
      </c>
      <c r="Q1466" s="8">
        <v>0</v>
      </c>
      <c r="R1466" s="8">
        <v>0</v>
      </c>
      <c r="S1466" s="8">
        <v>0</v>
      </c>
      <c r="T1466" s="8">
        <v>0</v>
      </c>
      <c r="U1466" s="8">
        <v>0</v>
      </c>
      <c r="V1466" s="8">
        <v>0</v>
      </c>
      <c r="W1466" s="6">
        <v>1</v>
      </c>
      <c r="X1466" s="6">
        <v>4</v>
      </c>
      <c r="Y1466" s="6">
        <v>2</v>
      </c>
      <c r="Z1466" s="6">
        <v>8</v>
      </c>
      <c r="AB1466" s="1">
        <v>557</v>
      </c>
      <c r="AC1466" s="1">
        <v>541</v>
      </c>
      <c r="AD1466" s="1">
        <v>0</v>
      </c>
      <c r="AE1466" s="1">
        <v>3</v>
      </c>
      <c r="AF1466" s="1">
        <v>11</v>
      </c>
      <c r="AG1466" s="1">
        <v>50</v>
      </c>
      <c r="AH1466" s="1">
        <v>2357</v>
      </c>
      <c r="AI1466" s="11">
        <f t="shared" si="44"/>
        <v>6.4575342465753423</v>
      </c>
      <c r="AJ1466" s="1">
        <v>0</v>
      </c>
      <c r="AK1466" s="1">
        <v>1</v>
      </c>
      <c r="AL1466" s="1">
        <v>0</v>
      </c>
      <c r="AM1466" s="1">
        <v>0</v>
      </c>
      <c r="AN1466" s="1">
        <v>0</v>
      </c>
      <c r="AO1466" s="1">
        <v>0</v>
      </c>
      <c r="AP1466" s="1">
        <v>0</v>
      </c>
      <c r="AQ1466" s="1">
        <v>0</v>
      </c>
      <c r="AR1466" s="1">
        <v>1</v>
      </c>
      <c r="AS1466" s="1">
        <v>0</v>
      </c>
      <c r="AT1466" s="1">
        <v>6</v>
      </c>
      <c r="AU1466" s="1">
        <v>35</v>
      </c>
      <c r="AV1466" s="1">
        <v>48150</v>
      </c>
    </row>
    <row r="1467" spans="1:48" s="1" customFormat="1" x14ac:dyDescent="0.25">
      <c r="A1467" s="1" t="str" cm="1">
        <f t="array" ref="A1467">_xlfn.IFS(AG1467&gt;=70,"70 and Older",AND(AG1467&gt;=60,AG1467&lt;70),"60-69",AND(AG1467&gt;=50,AG1467&lt;60),"50-59",AND(AG1467&gt;=40,AG1467&lt;50),"40-49",AND(AG1467&gt;=30,AG1467&lt;40),"30-39",AND(AG1467&gt;=20,AG1467&lt;30),"20-29")</f>
        <v>50-59</v>
      </c>
      <c r="B1467" s="1" t="str" cm="1">
        <f t="array" ref="B1467">_xlfn.IFS(AO1467=1,$AO$1,AP1467=1,$AP$1,AQ1467=1,$AQ$1,AR1467=1,$AR$1,AS1467=1,$AS$1)</f>
        <v>Master</v>
      </c>
      <c r="C1467" s="1" t="str" cm="1">
        <f t="array" ref="C1467">_xlfn.IFS(AJ1467=1,$AJ$1,AK1467=1,$AK$1,AL1467=1,$AL$1,AM1467=1,$AM$1,AN1467=1,$AN$1)</f>
        <v>Divorced</v>
      </c>
      <c r="D1467" s="1">
        <v>1</v>
      </c>
      <c r="E1467" s="1">
        <v>0</v>
      </c>
      <c r="F1467" s="1" t="str" cm="1">
        <f t="array" ref="F1467">_xlfn.IFS(AV1467&lt;43783,"1.Low Income",AND(AV1467&gt;=43783,AV1467&lt;=64856),"2.Mid Income",AV1467&gt;64856,"3.High Income")</f>
        <v>1.Low Income</v>
      </c>
      <c r="G1467" s="1" t="str" cm="1">
        <f t="array" ref="G1467">_xlfn.IFS(AU1467&lt;=30,"&lt;1 month",AND(AU1467&gt;30,AU1467&lt;=60),"1-2months",AU1467&gt;60,"2months +")</f>
        <v>2months +</v>
      </c>
      <c r="H1467" s="1" t="str" cm="1">
        <f t="array" ref="H1467">_xlfn.IFS(AT1467&lt;5,"&lt;5times",AND(AT1467&gt;=5,AT1467&lt;=10),"05-10times",AND(AT1467&gt;=11,AT1467&lt;=15),"11-15times",AT1467&gt;=16,"16times or more")</f>
        <v>05-10times</v>
      </c>
      <c r="I1467" s="1" t="s">
        <v>99</v>
      </c>
      <c r="J1467" s="1" t="str">
        <f t="shared" si="45"/>
        <v>6-7 years</v>
      </c>
      <c r="K1467" s="2">
        <v>384</v>
      </c>
      <c r="L1467" s="2">
        <v>25</v>
      </c>
      <c r="M1467" s="2">
        <v>292</v>
      </c>
      <c r="N1467" s="2">
        <v>130</v>
      </c>
      <c r="O1467" s="2">
        <v>41</v>
      </c>
      <c r="P1467" s="2">
        <v>64</v>
      </c>
      <c r="Q1467" s="8">
        <v>0</v>
      </c>
      <c r="R1467" s="8">
        <v>0</v>
      </c>
      <c r="S1467" s="8">
        <v>1</v>
      </c>
      <c r="T1467" s="8">
        <v>0</v>
      </c>
      <c r="U1467" s="8">
        <v>0</v>
      </c>
      <c r="V1467" s="8">
        <v>0</v>
      </c>
      <c r="W1467" s="6">
        <v>3</v>
      </c>
      <c r="X1467" s="6">
        <v>8</v>
      </c>
      <c r="Y1467" s="6">
        <v>8</v>
      </c>
      <c r="Z1467" s="6">
        <v>6</v>
      </c>
      <c r="AB1467" s="1">
        <v>216</v>
      </c>
      <c r="AC1467" s="1">
        <v>197</v>
      </c>
      <c r="AD1467" s="1">
        <v>0</v>
      </c>
      <c r="AE1467" s="1">
        <v>3</v>
      </c>
      <c r="AF1467" s="1">
        <v>11</v>
      </c>
      <c r="AG1467" s="1">
        <v>50</v>
      </c>
      <c r="AH1467" s="1">
        <v>2357</v>
      </c>
      <c r="AI1467" s="11">
        <f t="shared" si="44"/>
        <v>6.4575342465753423</v>
      </c>
      <c r="AJ1467" s="1">
        <v>1</v>
      </c>
      <c r="AK1467" s="1">
        <v>0</v>
      </c>
      <c r="AL1467" s="1">
        <v>0</v>
      </c>
      <c r="AM1467" s="1">
        <v>0</v>
      </c>
      <c r="AN1467" s="1">
        <v>0</v>
      </c>
      <c r="AO1467" s="1">
        <v>0</v>
      </c>
      <c r="AP1467" s="1">
        <v>0</v>
      </c>
      <c r="AQ1467" s="1">
        <v>0</v>
      </c>
      <c r="AR1467" s="1">
        <v>1</v>
      </c>
      <c r="AS1467" s="1">
        <v>0</v>
      </c>
      <c r="AT1467" s="1">
        <v>7</v>
      </c>
      <c r="AU1467" s="1">
        <v>67</v>
      </c>
      <c r="AV1467" s="1">
        <v>38452</v>
      </c>
    </row>
    <row r="1468" spans="1:48" s="1" customFormat="1" x14ac:dyDescent="0.25">
      <c r="A1468" s="1" t="str" cm="1">
        <f t="array" ref="A1468">_xlfn.IFS(AG1468&gt;=70,"70 and Older",AND(AG1468&gt;=60,AG1468&lt;70),"60-69",AND(AG1468&gt;=50,AG1468&lt;60),"50-59",AND(AG1468&gt;=40,AG1468&lt;50),"40-49",AND(AG1468&gt;=30,AG1468&lt;40),"30-39",AND(AG1468&gt;=20,AG1468&lt;30),"20-29")</f>
        <v>20-29</v>
      </c>
      <c r="B1468" s="1" t="str" cm="1">
        <f t="array" ref="B1468">_xlfn.IFS(AO1468=1,$AO$1,AP1468=1,$AP$1,AQ1468=1,$AQ$1,AR1468=1,$AR$1,AS1468=1,$AS$1)</f>
        <v>Graduation</v>
      </c>
      <c r="C1468" s="1" t="str" cm="1">
        <f t="array" ref="C1468">_xlfn.IFS(AJ1468=1,$AJ$1,AK1468=1,$AK$1,AL1468=1,$AL$1,AM1468=1,$AM$1,AN1468=1,$AN$1)</f>
        <v>Single</v>
      </c>
      <c r="D1468" s="1">
        <v>0</v>
      </c>
      <c r="E1468" s="1">
        <v>0</v>
      </c>
      <c r="F1468" s="1" t="str" cm="1">
        <f t="array" ref="F1468">_xlfn.IFS(AV1468&lt;43783,"1.Low Income",AND(AV1468&gt;=43783,AV1468&lt;=64856),"2.Mid Income",AV1468&gt;64856,"3.High Income")</f>
        <v>2.Mid Income</v>
      </c>
      <c r="G1468" s="1" t="str" cm="1">
        <f t="array" ref="G1468">_xlfn.IFS(AU1468&lt;=30,"&lt;1 month",AND(AU1468&gt;30,AU1468&lt;=60),"1-2months",AU1468&gt;60,"2months +")</f>
        <v>1-2months</v>
      </c>
      <c r="H1468" s="1" t="str" cm="1">
        <f t="array" ref="H1468">_xlfn.IFS(AT1468&lt;5,"&lt;5times",AND(AT1468&gt;=5,AT1468&lt;=10),"05-10times",AND(AT1468&gt;=11,AT1468&lt;=15),"11-15times",AT1468&gt;=16,"16times or more")</f>
        <v>05-10times</v>
      </c>
      <c r="I1468" s="1" t="s">
        <v>99</v>
      </c>
      <c r="J1468" s="1" t="str">
        <f t="shared" si="45"/>
        <v>6-7 years</v>
      </c>
      <c r="K1468" s="2">
        <v>1083</v>
      </c>
      <c r="L1468" s="2">
        <v>108</v>
      </c>
      <c r="M1468" s="2">
        <v>649</v>
      </c>
      <c r="N1468" s="2">
        <v>253</v>
      </c>
      <c r="O1468" s="2">
        <v>151</v>
      </c>
      <c r="P1468" s="2">
        <v>108</v>
      </c>
      <c r="Q1468" s="8">
        <v>1</v>
      </c>
      <c r="R1468" s="8">
        <v>0</v>
      </c>
      <c r="S1468" s="8">
        <v>0</v>
      </c>
      <c r="T1468" s="8">
        <v>0</v>
      </c>
      <c r="U1468" s="8">
        <v>0</v>
      </c>
      <c r="V1468" s="8">
        <v>0</v>
      </c>
      <c r="W1468" s="6">
        <v>1</v>
      </c>
      <c r="X1468" s="6">
        <v>4</v>
      </c>
      <c r="Y1468" s="6">
        <v>7</v>
      </c>
      <c r="Z1468" s="6">
        <v>12</v>
      </c>
      <c r="AB1468" s="1">
        <v>1880</v>
      </c>
      <c r="AC1468" s="1">
        <v>1769</v>
      </c>
      <c r="AD1468" s="1">
        <v>3</v>
      </c>
      <c r="AE1468" s="1">
        <v>3</v>
      </c>
      <c r="AF1468" s="1">
        <v>11</v>
      </c>
      <c r="AG1468" s="1">
        <v>29</v>
      </c>
      <c r="AH1468" s="1">
        <v>2356</v>
      </c>
      <c r="AI1468" s="11">
        <f t="shared" si="44"/>
        <v>6.4547945205479449</v>
      </c>
      <c r="AJ1468" s="1">
        <v>0</v>
      </c>
      <c r="AK1468" s="1">
        <v>0</v>
      </c>
      <c r="AL1468" s="1">
        <v>1</v>
      </c>
      <c r="AM1468" s="1">
        <v>0</v>
      </c>
      <c r="AN1468" s="1">
        <v>0</v>
      </c>
      <c r="AO1468" s="1">
        <v>0</v>
      </c>
      <c r="AP1468" s="1">
        <v>0</v>
      </c>
      <c r="AQ1468" s="1">
        <v>1</v>
      </c>
      <c r="AR1468" s="1">
        <v>0</v>
      </c>
      <c r="AS1468" s="1">
        <v>0</v>
      </c>
      <c r="AT1468" s="1">
        <v>6</v>
      </c>
      <c r="AU1468" s="1">
        <v>37</v>
      </c>
      <c r="AV1468" s="1">
        <v>53312</v>
      </c>
    </row>
    <row r="1469" spans="1:48" s="1" customFormat="1" x14ac:dyDescent="0.25">
      <c r="A1469" s="1" t="str" cm="1">
        <f t="array" ref="A1469">_xlfn.IFS(AG1469&gt;=70,"70 and Older",AND(AG1469&gt;=60,AG1469&lt;70),"60-69",AND(AG1469&gt;=50,AG1469&lt;60),"50-59",AND(AG1469&gt;=40,AG1469&lt;50),"40-49",AND(AG1469&gt;=30,AG1469&lt;40),"30-39",AND(AG1469&gt;=20,AG1469&lt;30),"20-29")</f>
        <v>60-69</v>
      </c>
      <c r="B1469" s="1" t="str" cm="1">
        <f t="array" ref="B1469">_xlfn.IFS(AO1469=1,$AO$1,AP1469=1,$AP$1,AQ1469=1,$AQ$1,AR1469=1,$AR$1,AS1469=1,$AS$1)</f>
        <v>Master</v>
      </c>
      <c r="C1469" s="1" t="str" cm="1">
        <f t="array" ref="C1469">_xlfn.IFS(AJ1469=1,$AJ$1,AK1469=1,$AK$1,AL1469=1,$AL$1,AM1469=1,$AM$1,AN1469=1,$AN$1)</f>
        <v>Married</v>
      </c>
      <c r="D1469" s="1">
        <v>0</v>
      </c>
      <c r="E1469" s="1">
        <v>1</v>
      </c>
      <c r="F1469" s="1" t="str" cm="1">
        <f t="array" ref="F1469">_xlfn.IFS(AV1469&lt;43783,"1.Low Income",AND(AV1469&gt;=43783,AV1469&lt;=64856),"2.Mid Income",AV1469&gt;64856,"3.High Income")</f>
        <v>1.Low Income</v>
      </c>
      <c r="G1469" s="1" t="str" cm="1">
        <f t="array" ref="G1469">_xlfn.IFS(AU1469&lt;=30,"&lt;1 month",AND(AU1469&gt;30,AU1469&lt;=60),"1-2months",AU1469&gt;60,"2months +")</f>
        <v>2months +</v>
      </c>
      <c r="H1469" s="1" t="str" cm="1">
        <f t="array" ref="H1469">_xlfn.IFS(AT1469&lt;5,"&lt;5times",AND(AT1469&gt;=5,AT1469&lt;=10),"05-10times",AND(AT1469&gt;=11,AT1469&lt;=15),"11-15times",AT1469&gt;=16,"16times or more")</f>
        <v>05-10times</v>
      </c>
      <c r="I1469" s="1" t="s">
        <v>99</v>
      </c>
      <c r="J1469" s="1" t="str">
        <f t="shared" si="45"/>
        <v>6-7 years</v>
      </c>
      <c r="K1469" s="2">
        <v>408</v>
      </c>
      <c r="L1469" s="2">
        <v>0</v>
      </c>
      <c r="M1469" s="2">
        <v>21</v>
      </c>
      <c r="N1469" s="2">
        <v>0</v>
      </c>
      <c r="O1469" s="2">
        <v>0</v>
      </c>
      <c r="P1469" s="2">
        <v>17</v>
      </c>
      <c r="Q1469" s="8">
        <v>1</v>
      </c>
      <c r="R1469" s="8">
        <v>0</v>
      </c>
      <c r="S1469" s="8">
        <v>0</v>
      </c>
      <c r="T1469" s="8">
        <v>1</v>
      </c>
      <c r="U1469" s="8">
        <v>0</v>
      </c>
      <c r="V1469" s="8">
        <v>1</v>
      </c>
      <c r="W1469" s="6">
        <v>3</v>
      </c>
      <c r="X1469" s="6">
        <v>7</v>
      </c>
      <c r="Y1469" s="6">
        <v>1</v>
      </c>
      <c r="Z1469" s="6">
        <v>7</v>
      </c>
      <c r="AB1469" s="1">
        <v>53</v>
      </c>
      <c r="AC1469" s="1">
        <v>52</v>
      </c>
      <c r="AD1469" s="1">
        <v>0</v>
      </c>
      <c r="AE1469" s="1">
        <v>3</v>
      </c>
      <c r="AF1469" s="1">
        <v>11</v>
      </c>
      <c r="AG1469" s="1">
        <v>62</v>
      </c>
      <c r="AH1469" s="1">
        <v>2355</v>
      </c>
      <c r="AI1469" s="11">
        <f t="shared" si="44"/>
        <v>6.4520547945205475</v>
      </c>
      <c r="AJ1469" s="1">
        <v>0</v>
      </c>
      <c r="AK1469" s="1">
        <v>1</v>
      </c>
      <c r="AL1469" s="1">
        <v>0</v>
      </c>
      <c r="AM1469" s="1">
        <v>0</v>
      </c>
      <c r="AN1469" s="1">
        <v>0</v>
      </c>
      <c r="AO1469" s="1">
        <v>0</v>
      </c>
      <c r="AP1469" s="1">
        <v>0</v>
      </c>
      <c r="AQ1469" s="1">
        <v>0</v>
      </c>
      <c r="AR1469" s="1">
        <v>1</v>
      </c>
      <c r="AS1469" s="1">
        <v>0</v>
      </c>
      <c r="AT1469" s="1">
        <v>8</v>
      </c>
      <c r="AU1469" s="1">
        <v>92</v>
      </c>
      <c r="AV1469" s="1">
        <v>29298</v>
      </c>
    </row>
    <row r="1470" spans="1:48" s="1" customFormat="1" x14ac:dyDescent="0.25">
      <c r="A1470" s="1" t="str" cm="1">
        <f t="array" ref="A1470">_xlfn.IFS(AG1470&gt;=70,"70 and Older",AND(AG1470&gt;=60,AG1470&lt;70),"60-69",AND(AG1470&gt;=50,AG1470&lt;60),"50-59",AND(AG1470&gt;=40,AG1470&lt;50),"40-49",AND(AG1470&gt;=30,AG1470&lt;40),"30-39",AND(AG1470&gt;=20,AG1470&lt;30),"20-29")</f>
        <v>40-49</v>
      </c>
      <c r="B1470" s="1" t="str" cm="1">
        <f t="array" ref="B1470">_xlfn.IFS(AO1470=1,$AO$1,AP1470=1,$AP$1,AQ1470=1,$AQ$1,AR1470=1,$AR$1,AS1470=1,$AS$1)</f>
        <v>Master</v>
      </c>
      <c r="C1470" s="1" t="str" cm="1">
        <f t="array" ref="C1470">_xlfn.IFS(AJ1470=1,$AJ$1,AK1470=1,$AK$1,AL1470=1,$AL$1,AM1470=1,$AM$1,AN1470=1,$AN$1)</f>
        <v>Single</v>
      </c>
      <c r="D1470" s="1">
        <v>1</v>
      </c>
      <c r="E1470" s="1">
        <v>1</v>
      </c>
      <c r="F1470" s="1" t="str" cm="1">
        <f t="array" ref="F1470">_xlfn.IFS(AV1470&lt;43783,"1.Low Income",AND(AV1470&gt;=43783,AV1470&lt;=64856),"2.Mid Income",AV1470&gt;64856,"3.High Income")</f>
        <v>2.Mid Income</v>
      </c>
      <c r="G1470" s="1" t="str" cm="1">
        <f t="array" ref="G1470">_xlfn.IFS(AU1470&lt;=30,"&lt;1 month",AND(AU1470&gt;30,AU1470&lt;=60),"1-2months",AU1470&gt;60,"2months +")</f>
        <v>&lt;1 month</v>
      </c>
      <c r="H1470" s="1" t="str" cm="1">
        <f t="array" ref="H1470">_xlfn.IFS(AT1470&lt;5,"&lt;5times",AND(AT1470&gt;=5,AT1470&lt;=10),"05-10times",AND(AT1470&gt;=11,AT1470&lt;=15),"11-15times",AT1470&gt;=16,"16times or more")</f>
        <v>05-10times</v>
      </c>
      <c r="I1470" s="1" t="s">
        <v>99</v>
      </c>
      <c r="J1470" s="1" t="str">
        <f t="shared" si="45"/>
        <v>6-7 years</v>
      </c>
      <c r="K1470" s="2">
        <v>328</v>
      </c>
      <c r="L1470" s="2">
        <v>9</v>
      </c>
      <c r="M1470" s="2">
        <v>124</v>
      </c>
      <c r="N1470" s="2">
        <v>12</v>
      </c>
      <c r="O1470" s="2">
        <v>24</v>
      </c>
      <c r="P1470" s="2">
        <v>109</v>
      </c>
      <c r="Q1470" s="8">
        <v>0</v>
      </c>
      <c r="R1470" s="8">
        <v>0</v>
      </c>
      <c r="S1470" s="8">
        <v>0</v>
      </c>
      <c r="T1470" s="8">
        <v>0</v>
      </c>
      <c r="U1470" s="8">
        <v>0</v>
      </c>
      <c r="V1470" s="8">
        <v>0</v>
      </c>
      <c r="W1470" s="6">
        <v>7</v>
      </c>
      <c r="X1470" s="6">
        <v>4</v>
      </c>
      <c r="Y1470" s="6">
        <v>2</v>
      </c>
      <c r="Z1470" s="6">
        <v>10</v>
      </c>
      <c r="AB1470" s="1">
        <v>1233</v>
      </c>
      <c r="AC1470" s="1">
        <v>1185</v>
      </c>
      <c r="AD1470" s="1">
        <v>0</v>
      </c>
      <c r="AE1470" s="1">
        <v>3</v>
      </c>
      <c r="AF1470" s="1">
        <v>11</v>
      </c>
      <c r="AG1470" s="1">
        <v>42</v>
      </c>
      <c r="AH1470" s="1">
        <v>2354</v>
      </c>
      <c r="AI1470" s="11">
        <f t="shared" si="44"/>
        <v>6.4493150684931511</v>
      </c>
      <c r="AJ1470" s="1">
        <v>0</v>
      </c>
      <c r="AK1470" s="1">
        <v>0</v>
      </c>
      <c r="AL1470" s="1">
        <v>1</v>
      </c>
      <c r="AM1470" s="1">
        <v>0</v>
      </c>
      <c r="AN1470" s="1">
        <v>0</v>
      </c>
      <c r="AO1470" s="1">
        <v>0</v>
      </c>
      <c r="AP1470" s="1">
        <v>0</v>
      </c>
      <c r="AQ1470" s="1">
        <v>0</v>
      </c>
      <c r="AR1470" s="1">
        <v>1</v>
      </c>
      <c r="AS1470" s="1">
        <v>0</v>
      </c>
      <c r="AT1470" s="1">
        <v>6</v>
      </c>
      <c r="AU1470" s="1">
        <v>2</v>
      </c>
      <c r="AV1470" s="1">
        <v>48726</v>
      </c>
    </row>
    <row r="1471" spans="1:48" s="1" customFormat="1" x14ac:dyDescent="0.25">
      <c r="A1471" s="1" t="str" cm="1">
        <f t="array" ref="A1471">_xlfn.IFS(AG1471&gt;=70,"70 and Older",AND(AG1471&gt;=60,AG1471&lt;70),"60-69",AND(AG1471&gt;=50,AG1471&lt;60),"50-59",AND(AG1471&gt;=40,AG1471&lt;50),"40-49",AND(AG1471&gt;=30,AG1471&lt;40),"30-39",AND(AG1471&gt;=20,AG1471&lt;30),"20-29")</f>
        <v>40-49</v>
      </c>
      <c r="B1471" s="1" t="str" cm="1">
        <f t="array" ref="B1471">_xlfn.IFS(AO1471=1,$AO$1,AP1471=1,$AP$1,AQ1471=1,$AQ$1,AR1471=1,$AR$1,AS1471=1,$AS$1)</f>
        <v>Graduation</v>
      </c>
      <c r="C1471" s="1" t="str" cm="1">
        <f t="array" ref="C1471">_xlfn.IFS(AJ1471=1,$AJ$1,AK1471=1,$AK$1,AL1471=1,$AL$1,AM1471=1,$AM$1,AN1471=1,$AN$1)</f>
        <v>Married</v>
      </c>
      <c r="D1471" s="1">
        <v>1</v>
      </c>
      <c r="E1471" s="1">
        <v>0</v>
      </c>
      <c r="F1471" s="1" t="str" cm="1">
        <f t="array" ref="F1471">_xlfn.IFS(AV1471&lt;43783,"1.Low Income",AND(AV1471&gt;=43783,AV1471&lt;=64856),"2.Mid Income",AV1471&gt;64856,"3.High Income")</f>
        <v>1.Low Income</v>
      </c>
      <c r="G1471" s="1" t="str" cm="1">
        <f t="array" ref="G1471">_xlfn.IFS(AU1471&lt;=30,"&lt;1 month",AND(AU1471&gt;30,AU1471&lt;=60),"1-2months",AU1471&gt;60,"2months +")</f>
        <v>&lt;1 month</v>
      </c>
      <c r="H1471" s="1" t="str" cm="1">
        <f t="array" ref="H1471">_xlfn.IFS(AT1471&lt;5,"&lt;5times",AND(AT1471&gt;=5,AT1471&lt;=10),"05-10times",AND(AT1471&gt;=11,AT1471&lt;=15),"11-15times",AT1471&gt;=16,"16times or more")</f>
        <v>05-10times</v>
      </c>
      <c r="I1471" s="1" t="s">
        <v>99</v>
      </c>
      <c r="J1471" s="1" t="str">
        <f t="shared" si="45"/>
        <v>6-7 years</v>
      </c>
      <c r="K1471" s="2">
        <v>739</v>
      </c>
      <c r="L1471" s="2">
        <v>107</v>
      </c>
      <c r="M1471" s="2">
        <v>309</v>
      </c>
      <c r="N1471" s="2">
        <v>140</v>
      </c>
      <c r="O1471" s="2">
        <v>80</v>
      </c>
      <c r="P1471" s="2">
        <v>35</v>
      </c>
      <c r="Q1471" s="8">
        <v>0</v>
      </c>
      <c r="R1471" s="8">
        <v>0</v>
      </c>
      <c r="S1471" s="8">
        <v>0</v>
      </c>
      <c r="T1471" s="8">
        <v>0</v>
      </c>
      <c r="U1471" s="8">
        <v>0</v>
      </c>
      <c r="V1471" s="8">
        <v>0</v>
      </c>
      <c r="W1471" s="6">
        <v>1</v>
      </c>
      <c r="X1471" s="6">
        <v>2</v>
      </c>
      <c r="Y1471" s="6">
        <v>5</v>
      </c>
      <c r="Z1471" s="6">
        <v>13</v>
      </c>
      <c r="AB1471" s="1">
        <v>611</v>
      </c>
      <c r="AC1471" s="1">
        <v>552</v>
      </c>
      <c r="AD1471" s="1">
        <v>0</v>
      </c>
      <c r="AE1471" s="1">
        <v>3</v>
      </c>
      <c r="AF1471" s="1">
        <v>11</v>
      </c>
      <c r="AG1471" s="1">
        <v>40</v>
      </c>
      <c r="AH1471" s="1">
        <v>2354</v>
      </c>
      <c r="AI1471" s="11">
        <f t="shared" si="44"/>
        <v>6.4493150684931511</v>
      </c>
      <c r="AJ1471" s="1">
        <v>0</v>
      </c>
      <c r="AK1471" s="1">
        <v>1</v>
      </c>
      <c r="AL1471" s="1">
        <v>0</v>
      </c>
      <c r="AM1471" s="1">
        <v>0</v>
      </c>
      <c r="AN1471" s="1">
        <v>0</v>
      </c>
      <c r="AO1471" s="1">
        <v>0</v>
      </c>
      <c r="AP1471" s="1">
        <v>0</v>
      </c>
      <c r="AQ1471" s="1">
        <v>1</v>
      </c>
      <c r="AR1471" s="1">
        <v>0</v>
      </c>
      <c r="AS1471" s="1">
        <v>0</v>
      </c>
      <c r="AT1471" s="1">
        <v>7</v>
      </c>
      <c r="AU1471" s="1">
        <v>14</v>
      </c>
      <c r="AV1471" s="1">
        <v>40101</v>
      </c>
    </row>
    <row r="1472" spans="1:48" s="1" customFormat="1" x14ac:dyDescent="0.25">
      <c r="A1472" s="1" t="str" cm="1">
        <f t="array" ref="A1472">_xlfn.IFS(AG1472&gt;=70,"70 and Older",AND(AG1472&gt;=60,AG1472&lt;70),"60-69",AND(AG1472&gt;=50,AG1472&lt;60),"50-59",AND(AG1472&gt;=40,AG1472&lt;50),"40-49",AND(AG1472&gt;=30,AG1472&lt;40),"30-39",AND(AG1472&gt;=20,AG1472&lt;30),"20-29")</f>
        <v>40-49</v>
      </c>
      <c r="B1472" s="1" t="str" cm="1">
        <f t="array" ref="B1472">_xlfn.IFS(AO1472=1,$AO$1,AP1472=1,$AP$1,AQ1472=1,$AQ$1,AR1472=1,$AR$1,AS1472=1,$AS$1)</f>
        <v>Master</v>
      </c>
      <c r="C1472" s="1" t="str" cm="1">
        <f t="array" ref="C1472">_xlfn.IFS(AJ1472=1,$AJ$1,AK1472=1,$AK$1,AL1472=1,$AL$1,AM1472=1,$AM$1,AN1472=1,$AN$1)</f>
        <v>Married</v>
      </c>
      <c r="D1472" s="1">
        <v>1</v>
      </c>
      <c r="E1472" s="1">
        <v>1</v>
      </c>
      <c r="F1472" s="1" t="str" cm="1">
        <f t="array" ref="F1472">_xlfn.IFS(AV1472&lt;43783,"1.Low Income",AND(AV1472&gt;=43783,AV1472&lt;=64856),"2.Mid Income",AV1472&gt;64856,"3.High Income")</f>
        <v>1.Low Income</v>
      </c>
      <c r="G1472" s="1" t="str" cm="1">
        <f t="array" ref="G1472">_xlfn.IFS(AU1472&lt;=30,"&lt;1 month",AND(AU1472&gt;30,AU1472&lt;=60),"1-2months",AU1472&gt;60,"2months +")</f>
        <v>2months +</v>
      </c>
      <c r="H1472" s="1" t="str" cm="1">
        <f t="array" ref="H1472">_xlfn.IFS(AT1472&lt;5,"&lt;5times",AND(AT1472&gt;=5,AT1472&lt;=10),"05-10times",AND(AT1472&gt;=11,AT1472&lt;=15),"11-15times",AT1472&gt;=16,"16times or more")</f>
        <v>05-10times</v>
      </c>
      <c r="I1472" s="1" t="s">
        <v>99</v>
      </c>
      <c r="J1472" s="1" t="str">
        <f t="shared" si="45"/>
        <v>6-7 years</v>
      </c>
      <c r="K1472" s="2">
        <v>39</v>
      </c>
      <c r="L1472" s="2">
        <v>1</v>
      </c>
      <c r="M1472" s="2">
        <v>22</v>
      </c>
      <c r="N1472" s="2">
        <v>3</v>
      </c>
      <c r="O1472" s="2">
        <v>4</v>
      </c>
      <c r="P1472" s="2">
        <v>12</v>
      </c>
      <c r="Q1472" s="8">
        <v>0</v>
      </c>
      <c r="R1472" s="8">
        <v>0</v>
      </c>
      <c r="S1472" s="8">
        <v>0</v>
      </c>
      <c r="T1472" s="8">
        <v>0</v>
      </c>
      <c r="U1472" s="8">
        <v>0</v>
      </c>
      <c r="V1472" s="8">
        <v>0</v>
      </c>
      <c r="W1472" s="6">
        <v>3</v>
      </c>
      <c r="X1472" s="6">
        <v>2</v>
      </c>
      <c r="Y1472" s="6">
        <v>0</v>
      </c>
      <c r="Z1472" s="6">
        <v>4</v>
      </c>
      <c r="AB1472" s="1">
        <v>20</v>
      </c>
      <c r="AC1472" s="1">
        <v>10</v>
      </c>
      <c r="AD1472" s="1">
        <v>1</v>
      </c>
      <c r="AE1472" s="1">
        <v>3</v>
      </c>
      <c r="AF1472" s="1">
        <v>11</v>
      </c>
      <c r="AG1472" s="1">
        <v>45</v>
      </c>
      <c r="AH1472" s="1">
        <v>2354</v>
      </c>
      <c r="AI1472" s="11">
        <f t="shared" si="44"/>
        <v>6.4493150684931511</v>
      </c>
      <c r="AJ1472" s="1">
        <v>0</v>
      </c>
      <c r="AK1472" s="1">
        <v>1</v>
      </c>
      <c r="AL1472" s="1">
        <v>0</v>
      </c>
      <c r="AM1472" s="1">
        <v>0</v>
      </c>
      <c r="AN1472" s="1">
        <v>0</v>
      </c>
      <c r="AO1472" s="1">
        <v>0</v>
      </c>
      <c r="AP1472" s="1">
        <v>0</v>
      </c>
      <c r="AQ1472" s="1">
        <v>0</v>
      </c>
      <c r="AR1472" s="1">
        <v>1</v>
      </c>
      <c r="AS1472" s="1">
        <v>0</v>
      </c>
      <c r="AT1472" s="1">
        <v>8</v>
      </c>
      <c r="AU1472" s="1">
        <v>68</v>
      </c>
      <c r="AV1472" s="1">
        <v>32880</v>
      </c>
    </row>
    <row r="1473" spans="1:48" s="1" customFormat="1" x14ac:dyDescent="0.25">
      <c r="A1473" s="1" t="str" cm="1">
        <f t="array" ref="A1473">_xlfn.IFS(AG1473&gt;=70,"70 and Older",AND(AG1473&gt;=60,AG1473&lt;70),"60-69",AND(AG1473&gt;=50,AG1473&lt;60),"50-59",AND(AG1473&gt;=40,AG1473&lt;50),"40-49",AND(AG1473&gt;=30,AG1473&lt;40),"30-39",AND(AG1473&gt;=20,AG1473&lt;30),"20-29")</f>
        <v>50-59</v>
      </c>
      <c r="B1473" s="1" t="str" cm="1">
        <f t="array" ref="B1473">_xlfn.IFS(AO1473=1,$AO$1,AP1473=1,$AP$1,AQ1473=1,$AQ$1,AR1473=1,$AR$1,AS1473=1,$AS$1)</f>
        <v>PhD</v>
      </c>
      <c r="C1473" s="1" t="str" cm="1">
        <f t="array" ref="C1473">_xlfn.IFS(AJ1473=1,$AJ$1,AK1473=1,$AK$1,AL1473=1,$AL$1,AM1473=1,$AM$1,AN1473=1,$AN$1)</f>
        <v>Divorced</v>
      </c>
      <c r="D1473" s="1">
        <v>0</v>
      </c>
      <c r="E1473" s="1">
        <v>1</v>
      </c>
      <c r="F1473" s="1" t="str" cm="1">
        <f t="array" ref="F1473">_xlfn.IFS(AV1473&lt;43783,"1.Low Income",AND(AV1473&gt;=43783,AV1473&lt;=64856),"2.Mid Income",AV1473&gt;64856,"3.High Income")</f>
        <v>1.Low Income</v>
      </c>
      <c r="G1473" s="1" t="str" cm="1">
        <f t="array" ref="G1473">_xlfn.IFS(AU1473&lt;=30,"&lt;1 month",AND(AU1473&gt;30,AU1473&lt;=60),"1-2months",AU1473&gt;60,"2months +")</f>
        <v>2months +</v>
      </c>
      <c r="H1473" s="1" t="str" cm="1">
        <f t="array" ref="H1473">_xlfn.IFS(AT1473&lt;5,"&lt;5times",AND(AT1473&gt;=5,AT1473&lt;=10),"05-10times",AND(AT1473&gt;=11,AT1473&lt;=15),"11-15times",AT1473&gt;=16,"16times or more")</f>
        <v>05-10times</v>
      </c>
      <c r="I1473" s="1" t="s">
        <v>99</v>
      </c>
      <c r="J1473" s="1" t="str">
        <f t="shared" si="45"/>
        <v>6-7 years</v>
      </c>
      <c r="K1473" s="2">
        <v>1000</v>
      </c>
      <c r="L1473" s="2">
        <v>0</v>
      </c>
      <c r="M1473" s="2">
        <v>76</v>
      </c>
      <c r="N1473" s="2">
        <v>0</v>
      </c>
      <c r="O1473" s="2">
        <v>0</v>
      </c>
      <c r="P1473" s="2">
        <v>10</v>
      </c>
      <c r="Q1473" s="8">
        <v>0</v>
      </c>
      <c r="R1473" s="8">
        <v>0</v>
      </c>
      <c r="S1473" s="8">
        <v>0</v>
      </c>
      <c r="T1473" s="8">
        <v>1</v>
      </c>
      <c r="U1473" s="8">
        <v>0</v>
      </c>
      <c r="V1473" s="8">
        <v>0</v>
      </c>
      <c r="W1473" s="6">
        <v>3</v>
      </c>
      <c r="X1473" s="6">
        <v>3</v>
      </c>
      <c r="Y1473" s="6">
        <v>4</v>
      </c>
      <c r="Z1473" s="6">
        <v>9</v>
      </c>
      <c r="AB1473" s="1">
        <v>1903</v>
      </c>
      <c r="AC1473" s="1">
        <v>1848</v>
      </c>
      <c r="AD1473" s="1">
        <v>1</v>
      </c>
      <c r="AE1473" s="1">
        <v>3</v>
      </c>
      <c r="AF1473" s="1">
        <v>11</v>
      </c>
      <c r="AG1473" s="1">
        <v>57</v>
      </c>
      <c r="AH1473" s="1">
        <v>2354</v>
      </c>
      <c r="AI1473" s="11">
        <f t="shared" si="44"/>
        <v>6.4493150684931511</v>
      </c>
      <c r="AJ1473" s="1">
        <v>1</v>
      </c>
      <c r="AK1473" s="1">
        <v>0</v>
      </c>
      <c r="AL1473" s="1">
        <v>0</v>
      </c>
      <c r="AM1473" s="1">
        <v>0</v>
      </c>
      <c r="AN1473" s="1">
        <v>0</v>
      </c>
      <c r="AO1473" s="1">
        <v>0</v>
      </c>
      <c r="AP1473" s="1">
        <v>0</v>
      </c>
      <c r="AQ1473" s="1">
        <v>0</v>
      </c>
      <c r="AR1473" s="1">
        <v>0</v>
      </c>
      <c r="AS1473" s="1">
        <v>1</v>
      </c>
      <c r="AT1473" s="1">
        <v>8</v>
      </c>
      <c r="AU1473" s="1">
        <v>76</v>
      </c>
      <c r="AV1473" s="1">
        <v>30545</v>
      </c>
    </row>
    <row r="1474" spans="1:48" s="1" customFormat="1" x14ac:dyDescent="0.25">
      <c r="A1474" s="1" t="str" cm="1">
        <f t="array" ref="A1474">_xlfn.IFS(AG1474&gt;=70,"70 and Older",AND(AG1474&gt;=60,AG1474&lt;70),"60-69",AND(AG1474&gt;=50,AG1474&lt;60),"50-59",AND(AG1474&gt;=40,AG1474&lt;50),"40-49",AND(AG1474&gt;=30,AG1474&lt;40),"30-39",AND(AG1474&gt;=20,AG1474&lt;30),"20-29")</f>
        <v>60-69</v>
      </c>
      <c r="B1474" s="1" t="str" cm="1">
        <f t="array" ref="B1474">_xlfn.IFS(AO1474=1,$AO$1,AP1474=1,$AP$1,AQ1474=1,$AQ$1,AR1474=1,$AR$1,AS1474=1,$AS$1)</f>
        <v>Master</v>
      </c>
      <c r="C1474" s="1" t="str" cm="1">
        <f t="array" ref="C1474">_xlfn.IFS(AJ1474=1,$AJ$1,AK1474=1,$AK$1,AL1474=1,$AL$1,AM1474=1,$AM$1,AN1474=1,$AN$1)</f>
        <v>Married</v>
      </c>
      <c r="D1474" s="1">
        <v>0</v>
      </c>
      <c r="E1474" s="1">
        <v>1</v>
      </c>
      <c r="F1474" s="1" t="str" cm="1">
        <f t="array" ref="F1474">_xlfn.IFS(AV1474&lt;43783,"1.Low Income",AND(AV1474&gt;=43783,AV1474&lt;=64856),"2.Mid Income",AV1474&gt;64856,"3.High Income")</f>
        <v>2.Mid Income</v>
      </c>
      <c r="G1474" s="1" t="str" cm="1">
        <f t="array" ref="G1474">_xlfn.IFS(AU1474&lt;=30,"&lt;1 month",AND(AU1474&gt;30,AU1474&lt;=60),"1-2months",AU1474&gt;60,"2months +")</f>
        <v>2months +</v>
      </c>
      <c r="H1474" s="1" t="str" cm="1">
        <f t="array" ref="H1474">_xlfn.IFS(AT1474&lt;5,"&lt;5times",AND(AT1474&gt;=5,AT1474&lt;=10),"05-10times",AND(AT1474&gt;=11,AT1474&lt;=15),"11-15times",AT1474&gt;=16,"16times or more")</f>
        <v>05-10times</v>
      </c>
      <c r="I1474" s="1" t="s">
        <v>99</v>
      </c>
      <c r="J1474" s="1" t="str">
        <f t="shared" si="45"/>
        <v>6-7 years</v>
      </c>
      <c r="K1474" s="2">
        <v>245</v>
      </c>
      <c r="L1474" s="2">
        <v>19</v>
      </c>
      <c r="M1474" s="2">
        <v>125</v>
      </c>
      <c r="N1474" s="2">
        <v>37</v>
      </c>
      <c r="O1474" s="2">
        <v>67</v>
      </c>
      <c r="P1474" s="2">
        <v>14</v>
      </c>
      <c r="Q1474" s="8">
        <v>0</v>
      </c>
      <c r="R1474" s="8">
        <v>0</v>
      </c>
      <c r="S1474" s="8">
        <v>0</v>
      </c>
      <c r="T1474" s="8">
        <v>0</v>
      </c>
      <c r="U1474" s="8">
        <v>0</v>
      </c>
      <c r="V1474" s="8">
        <v>0</v>
      </c>
      <c r="W1474" s="6">
        <v>1</v>
      </c>
      <c r="X1474" s="6">
        <v>4</v>
      </c>
      <c r="Y1474" s="6">
        <v>2</v>
      </c>
      <c r="Z1474" s="6">
        <v>10</v>
      </c>
      <c r="AB1474" s="1">
        <v>751</v>
      </c>
      <c r="AC1474" s="1">
        <v>708</v>
      </c>
      <c r="AD1474" s="1">
        <v>0</v>
      </c>
      <c r="AE1474" s="1">
        <v>3</v>
      </c>
      <c r="AF1474" s="1">
        <v>11</v>
      </c>
      <c r="AG1474" s="1">
        <v>67</v>
      </c>
      <c r="AH1474" s="1">
        <v>2353</v>
      </c>
      <c r="AI1474" s="11">
        <f t="shared" ref="AI1474:AI1537" si="46">AH1474/365</f>
        <v>6.4465753424657537</v>
      </c>
      <c r="AJ1474" s="1">
        <v>0</v>
      </c>
      <c r="AK1474" s="1">
        <v>1</v>
      </c>
      <c r="AL1474" s="1">
        <v>0</v>
      </c>
      <c r="AM1474" s="1">
        <v>0</v>
      </c>
      <c r="AN1474" s="1">
        <v>0</v>
      </c>
      <c r="AO1474" s="1">
        <v>0</v>
      </c>
      <c r="AP1474" s="1">
        <v>0</v>
      </c>
      <c r="AQ1474" s="1">
        <v>0</v>
      </c>
      <c r="AR1474" s="1">
        <v>1</v>
      </c>
      <c r="AS1474" s="1">
        <v>0</v>
      </c>
      <c r="AT1474" s="1">
        <v>6</v>
      </c>
      <c r="AU1474" s="1">
        <v>72</v>
      </c>
      <c r="AV1474" s="1">
        <v>51012</v>
      </c>
    </row>
    <row r="1475" spans="1:48" s="1" customFormat="1" x14ac:dyDescent="0.25">
      <c r="A1475" s="1" t="str" cm="1">
        <f t="array" ref="A1475">_xlfn.IFS(AG1475&gt;=70,"70 and Older",AND(AG1475&gt;=60,AG1475&lt;70),"60-69",AND(AG1475&gt;=50,AG1475&lt;60),"50-59",AND(AG1475&gt;=40,AG1475&lt;50),"40-49",AND(AG1475&gt;=30,AG1475&lt;40),"30-39",AND(AG1475&gt;=20,AG1475&lt;30),"20-29")</f>
        <v>50-59</v>
      </c>
      <c r="B1475" s="1" t="str" cm="1">
        <f t="array" ref="B1475">_xlfn.IFS(AO1475=1,$AO$1,AP1475=1,$AP$1,AQ1475=1,$AQ$1,AR1475=1,$AR$1,AS1475=1,$AS$1)</f>
        <v>Graduation</v>
      </c>
      <c r="C1475" s="1" t="str" cm="1">
        <f t="array" ref="C1475">_xlfn.IFS(AJ1475=1,$AJ$1,AK1475=1,$AK$1,AL1475=1,$AL$1,AM1475=1,$AM$1,AN1475=1,$AN$1)</f>
        <v>Married</v>
      </c>
      <c r="D1475" s="1">
        <v>1</v>
      </c>
      <c r="E1475" s="1">
        <v>1</v>
      </c>
      <c r="F1475" s="1" t="str" cm="1">
        <f t="array" ref="F1475">_xlfn.IFS(AV1475&lt;43783,"1.Low Income",AND(AV1475&gt;=43783,AV1475&lt;=64856),"2.Mid Income",AV1475&gt;64856,"3.High Income")</f>
        <v>2.Mid Income</v>
      </c>
      <c r="G1475" s="1" t="str" cm="1">
        <f t="array" ref="G1475">_xlfn.IFS(AU1475&lt;=30,"&lt;1 month",AND(AU1475&gt;30,AU1475&lt;=60),"1-2months",AU1475&gt;60,"2months +")</f>
        <v>2months +</v>
      </c>
      <c r="H1475" s="1" t="str" cm="1">
        <f t="array" ref="H1475">_xlfn.IFS(AT1475&lt;5,"&lt;5times",AND(AT1475&gt;=5,AT1475&lt;=10),"05-10times",AND(AT1475&gt;=11,AT1475&lt;=15),"11-15times",AT1475&gt;=16,"16times or more")</f>
        <v>05-10times</v>
      </c>
      <c r="I1475" s="1" t="s">
        <v>99</v>
      </c>
      <c r="J1475" s="1" t="str">
        <f t="shared" ref="J1475:J1538" si="47">IF(AI1475&gt;7,"7-8 years",IF(AND(AI1475&gt;6,AI1475&lt;=7),"6-7 years",IF(AI1475&lt;=6,"4-6 years","invalid")))</f>
        <v>6-7 years</v>
      </c>
      <c r="K1475" s="2">
        <v>183</v>
      </c>
      <c r="L1475" s="2">
        <v>2</v>
      </c>
      <c r="M1475" s="2">
        <v>64</v>
      </c>
      <c r="N1475" s="2">
        <v>7</v>
      </c>
      <c r="O1475" s="2">
        <v>2</v>
      </c>
      <c r="P1475" s="2">
        <v>12</v>
      </c>
      <c r="Q1475" s="8">
        <v>0</v>
      </c>
      <c r="R1475" s="8">
        <v>0</v>
      </c>
      <c r="S1475" s="8">
        <v>0</v>
      </c>
      <c r="T1475" s="8">
        <v>0</v>
      </c>
      <c r="U1475" s="8">
        <v>0</v>
      </c>
      <c r="V1475" s="8">
        <v>0</v>
      </c>
      <c r="W1475" s="6">
        <v>4</v>
      </c>
      <c r="X1475" s="6">
        <v>3</v>
      </c>
      <c r="Y1475" s="6">
        <v>3</v>
      </c>
      <c r="Z1475" s="6">
        <v>5</v>
      </c>
      <c r="AB1475" s="1">
        <v>218</v>
      </c>
      <c r="AC1475" s="1">
        <v>201</v>
      </c>
      <c r="AD1475" s="1">
        <v>0</v>
      </c>
      <c r="AE1475" s="1">
        <v>3</v>
      </c>
      <c r="AF1475" s="1">
        <v>11</v>
      </c>
      <c r="AG1475" s="1">
        <v>54</v>
      </c>
      <c r="AH1475" s="1">
        <v>2353</v>
      </c>
      <c r="AI1475" s="11">
        <f t="shared" si="46"/>
        <v>6.4465753424657537</v>
      </c>
      <c r="AJ1475" s="1">
        <v>0</v>
      </c>
      <c r="AK1475" s="1">
        <v>1</v>
      </c>
      <c r="AL1475" s="1">
        <v>0</v>
      </c>
      <c r="AM1475" s="1">
        <v>0</v>
      </c>
      <c r="AN1475" s="1">
        <v>0</v>
      </c>
      <c r="AO1475" s="1">
        <v>0</v>
      </c>
      <c r="AP1475" s="1">
        <v>0</v>
      </c>
      <c r="AQ1475" s="1">
        <v>1</v>
      </c>
      <c r="AR1475" s="1">
        <v>0</v>
      </c>
      <c r="AS1475" s="1">
        <v>0</v>
      </c>
      <c r="AT1475" s="1">
        <v>7</v>
      </c>
      <c r="AU1475" s="1">
        <v>81</v>
      </c>
      <c r="AV1475" s="1">
        <v>45183</v>
      </c>
    </row>
    <row r="1476" spans="1:48" s="1" customFormat="1" x14ac:dyDescent="0.25">
      <c r="A1476" s="1" t="str" cm="1">
        <f t="array" ref="A1476">_xlfn.IFS(AG1476&gt;=70,"70 and Older",AND(AG1476&gt;=60,AG1476&lt;70),"60-69",AND(AG1476&gt;=50,AG1476&lt;60),"50-59",AND(AG1476&gt;=40,AG1476&lt;50),"40-49",AND(AG1476&gt;=30,AG1476&lt;40),"30-39",AND(AG1476&gt;=20,AG1476&lt;30),"20-29")</f>
        <v>40-49</v>
      </c>
      <c r="B1476" s="1" t="str" cm="1">
        <f t="array" ref="B1476">_xlfn.IFS(AO1476=1,$AO$1,AP1476=1,$AP$1,AQ1476=1,$AQ$1,AR1476=1,$AR$1,AS1476=1,$AS$1)</f>
        <v>2nd Cycle</v>
      </c>
      <c r="C1476" s="1" t="str" cm="1">
        <f t="array" ref="C1476">_xlfn.IFS(AJ1476=1,$AJ$1,AK1476=1,$AK$1,AL1476=1,$AL$1,AM1476=1,$AM$1,AN1476=1,$AN$1)</f>
        <v>Single</v>
      </c>
      <c r="D1476" s="1">
        <v>0</v>
      </c>
      <c r="E1476" s="1">
        <v>1</v>
      </c>
      <c r="F1476" s="1" t="str" cm="1">
        <f t="array" ref="F1476">_xlfn.IFS(AV1476&lt;43783,"1.Low Income",AND(AV1476&gt;=43783,AV1476&lt;=64856),"2.Mid Income",AV1476&gt;64856,"3.High Income")</f>
        <v>1.Low Income</v>
      </c>
      <c r="G1476" s="1" t="str" cm="1">
        <f t="array" ref="G1476">_xlfn.IFS(AU1476&lt;=30,"&lt;1 month",AND(AU1476&gt;30,AU1476&lt;=60),"1-2months",AU1476&gt;60,"2months +")</f>
        <v>1-2months</v>
      </c>
      <c r="H1476" s="1" t="str" cm="1">
        <f t="array" ref="H1476">_xlfn.IFS(AT1476&lt;5,"&lt;5times",AND(AT1476&gt;=5,AT1476&lt;=10),"05-10times",AND(AT1476&gt;=11,AT1476&lt;=15),"11-15times",AT1476&gt;=16,"16times or more")</f>
        <v>05-10times</v>
      </c>
      <c r="I1476" s="1" t="s">
        <v>99</v>
      </c>
      <c r="J1476" s="1" t="str">
        <f t="shared" si="47"/>
        <v>6-7 years</v>
      </c>
      <c r="K1476" s="2">
        <v>233</v>
      </c>
      <c r="L1476" s="2">
        <v>20</v>
      </c>
      <c r="M1476" s="2">
        <v>57</v>
      </c>
      <c r="N1476" s="2">
        <v>8</v>
      </c>
      <c r="O1476" s="2">
        <v>20</v>
      </c>
      <c r="P1476" s="2">
        <v>91</v>
      </c>
      <c r="Q1476" s="8">
        <v>0</v>
      </c>
      <c r="R1476" s="8">
        <v>0</v>
      </c>
      <c r="S1476" s="8">
        <v>0</v>
      </c>
      <c r="T1476" s="8">
        <v>0</v>
      </c>
      <c r="U1476" s="8">
        <v>0</v>
      </c>
      <c r="V1476" s="8">
        <v>0</v>
      </c>
      <c r="W1476" s="6">
        <v>4</v>
      </c>
      <c r="X1476" s="6">
        <v>7</v>
      </c>
      <c r="Y1476" s="6">
        <v>1</v>
      </c>
      <c r="Z1476" s="6">
        <v>5</v>
      </c>
      <c r="AB1476" s="1">
        <v>276</v>
      </c>
      <c r="AC1476" s="1">
        <v>183</v>
      </c>
      <c r="AD1476" s="1">
        <v>0</v>
      </c>
      <c r="AE1476" s="1">
        <v>3</v>
      </c>
      <c r="AF1476" s="1">
        <v>11</v>
      </c>
      <c r="AG1476" s="1">
        <v>45</v>
      </c>
      <c r="AH1476" s="1">
        <v>2353</v>
      </c>
      <c r="AI1476" s="11">
        <f t="shared" si="46"/>
        <v>6.4465753424657537</v>
      </c>
      <c r="AJ1476" s="1">
        <v>0</v>
      </c>
      <c r="AK1476" s="1">
        <v>0</v>
      </c>
      <c r="AL1476" s="1">
        <v>1</v>
      </c>
      <c r="AM1476" s="1">
        <v>0</v>
      </c>
      <c r="AN1476" s="1">
        <v>0</v>
      </c>
      <c r="AO1476" s="1">
        <v>1</v>
      </c>
      <c r="AP1476" s="1">
        <v>0</v>
      </c>
      <c r="AQ1476" s="1">
        <v>0</v>
      </c>
      <c r="AR1476" s="1">
        <v>0</v>
      </c>
      <c r="AS1476" s="1">
        <v>0</v>
      </c>
      <c r="AT1476" s="1">
        <v>8</v>
      </c>
      <c r="AU1476" s="1">
        <v>32</v>
      </c>
      <c r="AV1476" s="1">
        <v>34445</v>
      </c>
    </row>
    <row r="1477" spans="1:48" s="1" customFormat="1" x14ac:dyDescent="0.25">
      <c r="A1477" s="1" t="str" cm="1">
        <f t="array" ref="A1477">_xlfn.IFS(AG1477&gt;=70,"70 and Older",AND(AG1477&gt;=60,AG1477&lt;70),"60-69",AND(AG1477&gt;=50,AG1477&lt;60),"50-59",AND(AG1477&gt;=40,AG1477&lt;50),"40-49",AND(AG1477&gt;=30,AG1477&lt;40),"30-39",AND(AG1477&gt;=20,AG1477&lt;30),"20-29")</f>
        <v>60-69</v>
      </c>
      <c r="B1477" s="1" t="str" cm="1">
        <f t="array" ref="B1477">_xlfn.IFS(AO1477=1,$AO$1,AP1477=1,$AP$1,AQ1477=1,$AQ$1,AR1477=1,$AR$1,AS1477=1,$AS$1)</f>
        <v>Graduation</v>
      </c>
      <c r="C1477" s="1" t="str" cm="1">
        <f t="array" ref="C1477">_xlfn.IFS(AJ1477=1,$AJ$1,AK1477=1,$AK$1,AL1477=1,$AL$1,AM1477=1,$AM$1,AN1477=1,$AN$1)</f>
        <v>Married</v>
      </c>
      <c r="D1477" s="1">
        <v>1</v>
      </c>
      <c r="E1477" s="1">
        <v>0</v>
      </c>
      <c r="F1477" s="1" t="str" cm="1">
        <f t="array" ref="F1477">_xlfn.IFS(AV1477&lt;43783,"1.Low Income",AND(AV1477&gt;=43783,AV1477&lt;=64856),"2.Mid Income",AV1477&gt;64856,"3.High Income")</f>
        <v>1.Low Income</v>
      </c>
      <c r="G1477" s="1" t="str" cm="1">
        <f t="array" ref="G1477">_xlfn.IFS(AU1477&lt;=30,"&lt;1 month",AND(AU1477&gt;30,AU1477&lt;=60),"1-2months",AU1477&gt;60,"2months +")</f>
        <v>&lt;1 month</v>
      </c>
      <c r="H1477" s="1" t="str" cm="1">
        <f t="array" ref="H1477">_xlfn.IFS(AT1477&lt;5,"&lt;5times",AND(AT1477&gt;=5,AT1477&lt;=10),"05-10times",AND(AT1477&gt;=11,AT1477&lt;=15),"11-15times",AT1477&gt;=16,"16times or more")</f>
        <v>05-10times</v>
      </c>
      <c r="I1477" s="1" t="s">
        <v>99</v>
      </c>
      <c r="J1477" s="1" t="str">
        <f t="shared" si="47"/>
        <v>6-7 years</v>
      </c>
      <c r="K1477" s="2">
        <v>964</v>
      </c>
      <c r="L1477" s="2">
        <v>34</v>
      </c>
      <c r="M1477" s="2">
        <v>137</v>
      </c>
      <c r="N1477" s="2">
        <v>15</v>
      </c>
      <c r="O1477" s="2">
        <v>0</v>
      </c>
      <c r="P1477" s="2">
        <v>11</v>
      </c>
      <c r="Q1477" s="8">
        <v>0</v>
      </c>
      <c r="R1477" s="8">
        <v>0</v>
      </c>
      <c r="S1477" s="8">
        <v>0</v>
      </c>
      <c r="T1477" s="8">
        <v>1</v>
      </c>
      <c r="U1477" s="8">
        <v>0</v>
      </c>
      <c r="V1477" s="8">
        <v>0</v>
      </c>
      <c r="W1477" s="6">
        <v>2</v>
      </c>
      <c r="X1477" s="6">
        <v>5</v>
      </c>
      <c r="Y1477" s="6">
        <v>2</v>
      </c>
      <c r="Z1477" s="6">
        <v>10</v>
      </c>
      <c r="AB1477" s="1">
        <v>827</v>
      </c>
      <c r="AC1477" s="1">
        <v>819</v>
      </c>
      <c r="AD1477" s="1">
        <v>0</v>
      </c>
      <c r="AE1477" s="1">
        <v>3</v>
      </c>
      <c r="AF1477" s="1">
        <v>11</v>
      </c>
      <c r="AG1477" s="1">
        <v>63</v>
      </c>
      <c r="AH1477" s="1">
        <v>2353</v>
      </c>
      <c r="AI1477" s="11">
        <f t="shared" si="46"/>
        <v>6.4465753424657537</v>
      </c>
      <c r="AJ1477" s="1">
        <v>0</v>
      </c>
      <c r="AK1477" s="1">
        <v>1</v>
      </c>
      <c r="AL1477" s="1">
        <v>0</v>
      </c>
      <c r="AM1477" s="1">
        <v>0</v>
      </c>
      <c r="AN1477" s="1">
        <v>0</v>
      </c>
      <c r="AO1477" s="1">
        <v>0</v>
      </c>
      <c r="AP1477" s="1">
        <v>0</v>
      </c>
      <c r="AQ1477" s="1">
        <v>1</v>
      </c>
      <c r="AR1477" s="1">
        <v>0</v>
      </c>
      <c r="AS1477" s="1">
        <v>0</v>
      </c>
      <c r="AT1477" s="1">
        <v>8</v>
      </c>
      <c r="AU1477" s="1">
        <v>1</v>
      </c>
      <c r="AV1477" s="1">
        <v>30522</v>
      </c>
    </row>
    <row r="1478" spans="1:48" s="1" customFormat="1" x14ac:dyDescent="0.25">
      <c r="A1478" s="1" t="str" cm="1">
        <f t="array" ref="A1478">_xlfn.IFS(AG1478&gt;=70,"70 and Older",AND(AG1478&gt;=60,AG1478&lt;70),"60-69",AND(AG1478&gt;=50,AG1478&lt;60),"50-59",AND(AG1478&gt;=40,AG1478&lt;50),"40-49",AND(AG1478&gt;=30,AG1478&lt;40),"30-39",AND(AG1478&gt;=20,AG1478&lt;30),"20-29")</f>
        <v>60-69</v>
      </c>
      <c r="B1478" s="1" t="str" cm="1">
        <f t="array" ref="B1478">_xlfn.IFS(AO1478=1,$AO$1,AP1478=1,$AP$1,AQ1478=1,$AQ$1,AR1478=1,$AR$1,AS1478=1,$AS$1)</f>
        <v>Master</v>
      </c>
      <c r="C1478" s="1" t="str" cm="1">
        <f t="array" ref="C1478">_xlfn.IFS(AJ1478=1,$AJ$1,AK1478=1,$AK$1,AL1478=1,$AL$1,AM1478=1,$AM$1,AN1478=1,$AN$1)</f>
        <v>Single</v>
      </c>
      <c r="D1478" s="1">
        <v>0</v>
      </c>
      <c r="E1478" s="1">
        <v>0</v>
      </c>
      <c r="F1478" s="1" t="str" cm="1">
        <f t="array" ref="F1478">_xlfn.IFS(AV1478&lt;43783,"1.Low Income",AND(AV1478&gt;=43783,AV1478&lt;=64856),"2.Mid Income",AV1478&gt;64856,"3.High Income")</f>
        <v>1.Low Income</v>
      </c>
      <c r="G1478" s="1" t="str" cm="1">
        <f t="array" ref="G1478">_xlfn.IFS(AU1478&lt;=30,"&lt;1 month",AND(AU1478&gt;30,AU1478&lt;=60),"1-2months",AU1478&gt;60,"2months +")</f>
        <v>2months +</v>
      </c>
      <c r="H1478" s="1" t="str" cm="1">
        <f t="array" ref="H1478">_xlfn.IFS(AT1478&lt;5,"&lt;5times",AND(AT1478&gt;=5,AT1478&lt;=10),"05-10times",AND(AT1478&gt;=11,AT1478&lt;=15),"11-15times",AT1478&gt;=16,"16times or more")</f>
        <v>05-10times</v>
      </c>
      <c r="I1478" s="1" t="s">
        <v>99</v>
      </c>
      <c r="J1478" s="1" t="str">
        <f t="shared" si="47"/>
        <v>6-7 years</v>
      </c>
      <c r="K1478" s="2">
        <v>1039</v>
      </c>
      <c r="L1478" s="2">
        <v>43</v>
      </c>
      <c r="M1478" s="2">
        <v>204</v>
      </c>
      <c r="N1478" s="2">
        <v>153</v>
      </c>
      <c r="O1478" s="2">
        <v>58</v>
      </c>
      <c r="P1478" s="2">
        <v>29</v>
      </c>
      <c r="Q1478" s="8">
        <v>1</v>
      </c>
      <c r="R1478" s="8">
        <v>1</v>
      </c>
      <c r="S1478" s="8">
        <v>0</v>
      </c>
      <c r="T1478" s="8">
        <v>1</v>
      </c>
      <c r="U1478" s="8">
        <v>0</v>
      </c>
      <c r="V1478" s="8">
        <v>1</v>
      </c>
      <c r="W1478" s="6">
        <v>3</v>
      </c>
      <c r="X1478" s="6">
        <v>2</v>
      </c>
      <c r="Y1478" s="6">
        <v>8</v>
      </c>
      <c r="Z1478" s="6">
        <v>12</v>
      </c>
      <c r="AB1478" s="1">
        <v>39</v>
      </c>
      <c r="AC1478" s="1">
        <v>35</v>
      </c>
      <c r="AD1478" s="1">
        <v>0</v>
      </c>
      <c r="AE1478" s="1">
        <v>3</v>
      </c>
      <c r="AF1478" s="1">
        <v>11</v>
      </c>
      <c r="AG1478" s="1">
        <v>65</v>
      </c>
      <c r="AH1478" s="1">
        <v>2352</v>
      </c>
      <c r="AI1478" s="11">
        <f t="shared" si="46"/>
        <v>6.4438356164383563</v>
      </c>
      <c r="AJ1478" s="1">
        <v>0</v>
      </c>
      <c r="AK1478" s="1">
        <v>0</v>
      </c>
      <c r="AL1478" s="1">
        <v>1</v>
      </c>
      <c r="AM1478" s="1">
        <v>0</v>
      </c>
      <c r="AN1478" s="1">
        <v>0</v>
      </c>
      <c r="AO1478" s="1">
        <v>0</v>
      </c>
      <c r="AP1478" s="1">
        <v>0</v>
      </c>
      <c r="AQ1478" s="1">
        <v>0</v>
      </c>
      <c r="AR1478" s="1">
        <v>1</v>
      </c>
      <c r="AS1478" s="1">
        <v>0</v>
      </c>
      <c r="AT1478" s="1">
        <v>8</v>
      </c>
      <c r="AU1478" s="1">
        <v>89</v>
      </c>
      <c r="AV1478" s="1">
        <v>29543</v>
      </c>
    </row>
    <row r="1479" spans="1:48" s="1" customFormat="1" x14ac:dyDescent="0.25">
      <c r="A1479" s="1" t="str" cm="1">
        <f t="array" ref="A1479">_xlfn.IFS(AG1479&gt;=70,"70 and Older",AND(AG1479&gt;=60,AG1479&lt;70),"60-69",AND(AG1479&gt;=50,AG1479&lt;60),"50-59",AND(AG1479&gt;=40,AG1479&lt;50),"40-49",AND(AG1479&gt;=30,AG1479&lt;40),"30-39",AND(AG1479&gt;=20,AG1479&lt;30),"20-29")</f>
        <v>30-39</v>
      </c>
      <c r="B1479" s="1" t="str" cm="1">
        <f t="array" ref="B1479">_xlfn.IFS(AO1479=1,$AO$1,AP1479=1,$AP$1,AQ1479=1,$AQ$1,AR1479=1,$AR$1,AS1479=1,$AS$1)</f>
        <v>Graduation</v>
      </c>
      <c r="C1479" s="1" t="str" cm="1">
        <f t="array" ref="C1479">_xlfn.IFS(AJ1479=1,$AJ$1,AK1479=1,$AK$1,AL1479=1,$AL$1,AM1479=1,$AM$1,AN1479=1,$AN$1)</f>
        <v>Married</v>
      </c>
      <c r="D1479" s="1">
        <v>0</v>
      </c>
      <c r="E1479" s="1">
        <v>0</v>
      </c>
      <c r="F1479" s="1" t="str" cm="1">
        <f t="array" ref="F1479">_xlfn.IFS(AV1479&lt;43783,"1.Low Income",AND(AV1479&gt;=43783,AV1479&lt;=64856),"2.Mid Income",AV1479&gt;64856,"3.High Income")</f>
        <v>2.Mid Income</v>
      </c>
      <c r="G1479" s="1" t="str" cm="1">
        <f t="array" ref="G1479">_xlfn.IFS(AU1479&lt;=30,"&lt;1 month",AND(AU1479&gt;30,AU1479&lt;=60),"1-2months",AU1479&gt;60,"2months +")</f>
        <v>&lt;1 month</v>
      </c>
      <c r="H1479" s="1" t="str" cm="1">
        <f t="array" ref="H1479">_xlfn.IFS(AT1479&lt;5,"&lt;5times",AND(AT1479&gt;=5,AT1479&lt;=10),"05-10times",AND(AT1479&gt;=11,AT1479&lt;=15),"11-15times",AT1479&gt;=16,"16times or more")</f>
        <v>05-10times</v>
      </c>
      <c r="I1479" s="1" t="s">
        <v>99</v>
      </c>
      <c r="J1479" s="1" t="str">
        <f t="shared" si="47"/>
        <v>6-7 years</v>
      </c>
      <c r="K1479" s="2">
        <v>992</v>
      </c>
      <c r="L1479" s="2">
        <v>24</v>
      </c>
      <c r="M1479" s="2">
        <v>694</v>
      </c>
      <c r="N1479" s="2">
        <v>51</v>
      </c>
      <c r="O1479" s="2">
        <v>19</v>
      </c>
      <c r="P1479" s="2">
        <v>119</v>
      </c>
      <c r="Q1479" s="8">
        <v>0</v>
      </c>
      <c r="R1479" s="8">
        <v>0</v>
      </c>
      <c r="S1479" s="8">
        <v>1</v>
      </c>
      <c r="T1479" s="8">
        <v>0</v>
      </c>
      <c r="U1479" s="8">
        <v>1</v>
      </c>
      <c r="V1479" s="8">
        <v>0</v>
      </c>
      <c r="W1479" s="6">
        <v>0</v>
      </c>
      <c r="X1479" s="6">
        <v>5</v>
      </c>
      <c r="Y1479" s="6">
        <v>10</v>
      </c>
      <c r="Z1479" s="6">
        <v>5</v>
      </c>
      <c r="AB1479" s="1">
        <v>1089</v>
      </c>
      <c r="AC1479" s="1">
        <v>1047</v>
      </c>
      <c r="AD1479" s="1">
        <v>2</v>
      </c>
      <c r="AE1479" s="1">
        <v>3</v>
      </c>
      <c r="AF1479" s="1">
        <v>11</v>
      </c>
      <c r="AG1479" s="1">
        <v>35</v>
      </c>
      <c r="AH1479" s="1">
        <v>2351</v>
      </c>
      <c r="AI1479" s="11">
        <f t="shared" si="46"/>
        <v>6.441095890410959</v>
      </c>
      <c r="AJ1479" s="1">
        <v>0</v>
      </c>
      <c r="AK1479" s="1">
        <v>1</v>
      </c>
      <c r="AL1479" s="1">
        <v>0</v>
      </c>
      <c r="AM1479" s="1">
        <v>0</v>
      </c>
      <c r="AN1479" s="1">
        <v>0</v>
      </c>
      <c r="AO1479" s="1">
        <v>0</v>
      </c>
      <c r="AP1479" s="1">
        <v>0</v>
      </c>
      <c r="AQ1479" s="1">
        <v>1</v>
      </c>
      <c r="AR1479" s="1">
        <v>0</v>
      </c>
      <c r="AS1479" s="1">
        <v>0</v>
      </c>
      <c r="AT1479" s="1">
        <v>6</v>
      </c>
      <c r="AU1479" s="1">
        <v>20</v>
      </c>
      <c r="AV1479" s="1">
        <v>55517</v>
      </c>
    </row>
    <row r="1480" spans="1:48" s="1" customFormat="1" x14ac:dyDescent="0.25">
      <c r="A1480" s="1" t="str" cm="1">
        <f t="array" ref="A1480">_xlfn.IFS(AG1480&gt;=70,"70 and Older",AND(AG1480&gt;=60,AG1480&lt;70),"60-69",AND(AG1480&gt;=50,AG1480&lt;60),"50-59",AND(AG1480&gt;=40,AG1480&lt;50),"40-49",AND(AG1480&gt;=30,AG1480&lt;40),"30-39",AND(AG1480&gt;=20,AG1480&lt;30),"20-29")</f>
        <v>50-59</v>
      </c>
      <c r="B1480" s="1" t="str" cm="1">
        <f t="array" ref="B1480">_xlfn.IFS(AO1480=1,$AO$1,AP1480=1,$AP$1,AQ1480=1,$AQ$1,AR1480=1,$AR$1,AS1480=1,$AS$1)</f>
        <v>Graduation</v>
      </c>
      <c r="C1480" s="1" t="str" cm="1">
        <f t="array" ref="C1480">_xlfn.IFS(AJ1480=1,$AJ$1,AK1480=1,$AK$1,AL1480=1,$AL$1,AM1480=1,$AM$1,AN1480=1,$AN$1)</f>
        <v>Together</v>
      </c>
      <c r="D1480" s="1">
        <v>0</v>
      </c>
      <c r="E1480" s="1">
        <v>1</v>
      </c>
      <c r="F1480" s="1" t="str" cm="1">
        <f t="array" ref="F1480">_xlfn.IFS(AV1480&lt;43783,"1.Low Income",AND(AV1480&gt;=43783,AV1480&lt;=64856),"2.Mid Income",AV1480&gt;64856,"3.High Income")</f>
        <v>1.Low Income</v>
      </c>
      <c r="G1480" s="1" t="str" cm="1">
        <f t="array" ref="G1480">_xlfn.IFS(AU1480&lt;=30,"&lt;1 month",AND(AU1480&gt;30,AU1480&lt;=60),"1-2months",AU1480&gt;60,"2months +")</f>
        <v>&lt;1 month</v>
      </c>
      <c r="H1480" s="1" t="str" cm="1">
        <f t="array" ref="H1480">_xlfn.IFS(AT1480&lt;5,"&lt;5times",AND(AT1480&gt;=5,AT1480&lt;=10),"05-10times",AND(AT1480&gt;=11,AT1480&lt;=15),"11-15times",AT1480&gt;=16,"16times or more")</f>
        <v>05-10times</v>
      </c>
      <c r="I1480" s="1" t="s">
        <v>99</v>
      </c>
      <c r="J1480" s="1" t="str">
        <f t="shared" si="47"/>
        <v>6-7 years</v>
      </c>
      <c r="K1480" s="2">
        <v>200</v>
      </c>
      <c r="L1480" s="2">
        <v>5</v>
      </c>
      <c r="M1480" s="2">
        <v>44</v>
      </c>
      <c r="N1480" s="2">
        <v>0</v>
      </c>
      <c r="O1480" s="2">
        <v>10</v>
      </c>
      <c r="P1480" s="2">
        <v>20</v>
      </c>
      <c r="Q1480" s="8">
        <v>0</v>
      </c>
      <c r="R1480" s="8">
        <v>0</v>
      </c>
      <c r="S1480" s="8">
        <v>0</v>
      </c>
      <c r="T1480" s="8">
        <v>0</v>
      </c>
      <c r="U1480" s="8">
        <v>0</v>
      </c>
      <c r="V1480" s="8">
        <v>0</v>
      </c>
      <c r="W1480" s="6">
        <v>1</v>
      </c>
      <c r="X1480" s="6">
        <v>5</v>
      </c>
      <c r="Y1480" s="6">
        <v>1</v>
      </c>
      <c r="Z1480" s="6">
        <v>5</v>
      </c>
      <c r="AB1480" s="1">
        <v>1092</v>
      </c>
      <c r="AC1480" s="1">
        <v>1038</v>
      </c>
      <c r="AD1480" s="1">
        <v>0</v>
      </c>
      <c r="AE1480" s="1">
        <v>3</v>
      </c>
      <c r="AF1480" s="1">
        <v>11</v>
      </c>
      <c r="AG1480" s="1">
        <v>53</v>
      </c>
      <c r="AH1480" s="1">
        <v>2351</v>
      </c>
      <c r="AI1480" s="11">
        <f t="shared" si="46"/>
        <v>6.441095890410959</v>
      </c>
      <c r="AJ1480" s="1">
        <v>0</v>
      </c>
      <c r="AK1480" s="1">
        <v>0</v>
      </c>
      <c r="AL1480" s="1">
        <v>0</v>
      </c>
      <c r="AM1480" s="1">
        <v>1</v>
      </c>
      <c r="AN1480" s="1">
        <v>0</v>
      </c>
      <c r="AO1480" s="1">
        <v>0</v>
      </c>
      <c r="AP1480" s="1">
        <v>0</v>
      </c>
      <c r="AQ1480" s="1">
        <v>1</v>
      </c>
      <c r="AR1480" s="1">
        <v>0</v>
      </c>
      <c r="AS1480" s="1">
        <v>0</v>
      </c>
      <c r="AT1480" s="1">
        <v>7</v>
      </c>
      <c r="AU1480" s="1">
        <v>3</v>
      </c>
      <c r="AV1480" s="1">
        <v>43050</v>
      </c>
    </row>
    <row r="1481" spans="1:48" s="1" customFormat="1" x14ac:dyDescent="0.25">
      <c r="A1481" s="1" t="str" cm="1">
        <f t="array" ref="A1481">_xlfn.IFS(AG1481&gt;=70,"70 and Older",AND(AG1481&gt;=60,AG1481&lt;70),"60-69",AND(AG1481&gt;=50,AG1481&lt;60),"50-59",AND(AG1481&gt;=40,AG1481&lt;50),"40-49",AND(AG1481&gt;=30,AG1481&lt;40),"30-39",AND(AG1481&gt;=20,AG1481&lt;30),"20-29")</f>
        <v>60-69</v>
      </c>
      <c r="B1481" s="1" t="str" cm="1">
        <f t="array" ref="B1481">_xlfn.IFS(AO1481=1,$AO$1,AP1481=1,$AP$1,AQ1481=1,$AQ$1,AR1481=1,$AR$1,AS1481=1,$AS$1)</f>
        <v>2nd Cycle</v>
      </c>
      <c r="C1481" s="1" t="str" cm="1">
        <f t="array" ref="C1481">_xlfn.IFS(AJ1481=1,$AJ$1,AK1481=1,$AK$1,AL1481=1,$AL$1,AM1481=1,$AM$1,AN1481=1,$AN$1)</f>
        <v>Divorced</v>
      </c>
      <c r="D1481" s="1">
        <v>0</v>
      </c>
      <c r="E1481" s="1">
        <v>1</v>
      </c>
      <c r="F1481" s="1" t="str" cm="1">
        <f t="array" ref="F1481">_xlfn.IFS(AV1481&lt;43783,"1.Low Income",AND(AV1481&gt;=43783,AV1481&lt;=64856),"2.Mid Income",AV1481&gt;64856,"3.High Income")</f>
        <v>1.Low Income</v>
      </c>
      <c r="G1481" s="1" t="str" cm="1">
        <f t="array" ref="G1481">_xlfn.IFS(AU1481&lt;=30,"&lt;1 month",AND(AU1481&gt;30,AU1481&lt;=60),"1-2months",AU1481&gt;60,"2months +")</f>
        <v>1-2months</v>
      </c>
      <c r="H1481" s="1" t="str" cm="1">
        <f t="array" ref="H1481">_xlfn.IFS(AT1481&lt;5,"&lt;5times",AND(AT1481&gt;=5,AT1481&lt;=10),"05-10times",AND(AT1481&gt;=11,AT1481&lt;=15),"11-15times",AT1481&gt;=16,"16times or more")</f>
        <v>05-10times</v>
      </c>
      <c r="I1481" s="1" t="s">
        <v>99</v>
      </c>
      <c r="J1481" s="1" t="str">
        <f t="shared" si="47"/>
        <v>6-7 years</v>
      </c>
      <c r="K1481" s="2">
        <v>641</v>
      </c>
      <c r="L1481" s="2">
        <v>7</v>
      </c>
      <c r="M1481" s="2">
        <v>84</v>
      </c>
      <c r="N1481" s="2">
        <v>0</v>
      </c>
      <c r="O1481" s="2">
        <v>30</v>
      </c>
      <c r="P1481" s="2">
        <v>38</v>
      </c>
      <c r="Q1481" s="8">
        <v>0</v>
      </c>
      <c r="R1481" s="8">
        <v>0</v>
      </c>
      <c r="S1481" s="8">
        <v>0</v>
      </c>
      <c r="T1481" s="8">
        <v>1</v>
      </c>
      <c r="U1481" s="8">
        <v>0</v>
      </c>
      <c r="V1481" s="8">
        <v>0</v>
      </c>
      <c r="W1481" s="6">
        <v>3</v>
      </c>
      <c r="X1481" s="6">
        <v>10</v>
      </c>
      <c r="Y1481" s="6">
        <v>4</v>
      </c>
      <c r="Z1481" s="6">
        <v>7</v>
      </c>
      <c r="AB1481" s="1">
        <v>1056</v>
      </c>
      <c r="AC1481" s="1">
        <v>944</v>
      </c>
      <c r="AD1481" s="1">
        <v>0</v>
      </c>
      <c r="AE1481" s="1">
        <v>3</v>
      </c>
      <c r="AF1481" s="1">
        <v>11</v>
      </c>
      <c r="AG1481" s="1">
        <v>68</v>
      </c>
      <c r="AH1481" s="1">
        <v>2350</v>
      </c>
      <c r="AI1481" s="11">
        <f t="shared" si="46"/>
        <v>6.4383561643835616</v>
      </c>
      <c r="AJ1481" s="1">
        <v>1</v>
      </c>
      <c r="AK1481" s="1">
        <v>0</v>
      </c>
      <c r="AL1481" s="1">
        <v>0</v>
      </c>
      <c r="AM1481" s="1">
        <v>0</v>
      </c>
      <c r="AN1481" s="1">
        <v>0</v>
      </c>
      <c r="AO1481" s="1">
        <v>1</v>
      </c>
      <c r="AP1481" s="1">
        <v>0</v>
      </c>
      <c r="AQ1481" s="1">
        <v>0</v>
      </c>
      <c r="AR1481" s="1">
        <v>0</v>
      </c>
      <c r="AS1481" s="1">
        <v>0</v>
      </c>
      <c r="AT1481" s="1">
        <v>7</v>
      </c>
      <c r="AU1481" s="1">
        <v>58</v>
      </c>
      <c r="AV1481" s="1">
        <v>38961</v>
      </c>
    </row>
    <row r="1482" spans="1:48" s="1" customFormat="1" x14ac:dyDescent="0.25">
      <c r="A1482" s="1" t="str" cm="1">
        <f t="array" ref="A1482">_xlfn.IFS(AG1482&gt;=70,"70 and Older",AND(AG1482&gt;=60,AG1482&lt;70),"60-69",AND(AG1482&gt;=50,AG1482&lt;60),"50-59",AND(AG1482&gt;=40,AG1482&lt;50),"40-49",AND(AG1482&gt;=30,AG1482&lt;40),"30-39",AND(AG1482&gt;=20,AG1482&lt;30),"20-29")</f>
        <v>70 and Older</v>
      </c>
      <c r="B1482" s="1" t="str" cm="1">
        <f t="array" ref="B1482">_xlfn.IFS(AO1482=1,$AO$1,AP1482=1,$AP$1,AQ1482=1,$AQ$1,AR1482=1,$AR$1,AS1482=1,$AS$1)</f>
        <v>PhD</v>
      </c>
      <c r="C1482" s="1" t="str" cm="1">
        <f t="array" ref="C1482">_xlfn.IFS(AJ1482=1,$AJ$1,AK1482=1,$AK$1,AL1482=1,$AL$1,AM1482=1,$AM$1,AN1482=1,$AN$1)</f>
        <v>Married</v>
      </c>
      <c r="D1482" s="1">
        <v>0</v>
      </c>
      <c r="E1482" s="1">
        <v>1</v>
      </c>
      <c r="F1482" s="1" t="str" cm="1">
        <f t="array" ref="F1482">_xlfn.IFS(AV1482&lt;43783,"1.Low Income",AND(AV1482&gt;=43783,AV1482&lt;=64856),"2.Mid Income",AV1482&gt;64856,"3.High Income")</f>
        <v>1.Low Income</v>
      </c>
      <c r="G1482" s="1" t="str" cm="1">
        <f t="array" ref="G1482">_xlfn.IFS(AU1482&lt;=30,"&lt;1 month",AND(AU1482&gt;30,AU1482&lt;=60),"1-2months",AU1482&gt;60,"2months +")</f>
        <v>1-2months</v>
      </c>
      <c r="H1482" s="1" t="str" cm="1">
        <f t="array" ref="H1482">_xlfn.IFS(AT1482&lt;5,"&lt;5times",AND(AT1482&gt;=5,AT1482&lt;=10),"05-10times",AND(AT1482&gt;=11,AT1482&lt;=15),"11-15times",AT1482&gt;=16,"16times or more")</f>
        <v>05-10times</v>
      </c>
      <c r="I1482" s="1" t="s">
        <v>99</v>
      </c>
      <c r="J1482" s="1" t="str">
        <f t="shared" si="47"/>
        <v>6-7 years</v>
      </c>
      <c r="K1482" s="2">
        <v>378</v>
      </c>
      <c r="L1482" s="2">
        <v>0</v>
      </c>
      <c r="M1482" s="2">
        <v>88</v>
      </c>
      <c r="N1482" s="2">
        <v>19</v>
      </c>
      <c r="O1482" s="2">
        <v>4</v>
      </c>
      <c r="P1482" s="2">
        <v>73</v>
      </c>
      <c r="Q1482" s="8">
        <v>0</v>
      </c>
      <c r="R1482" s="8">
        <v>0</v>
      </c>
      <c r="S1482" s="8">
        <v>0</v>
      </c>
      <c r="T1482" s="8">
        <v>0</v>
      </c>
      <c r="U1482" s="8">
        <v>0</v>
      </c>
      <c r="V1482" s="8">
        <v>0</v>
      </c>
      <c r="W1482" s="6">
        <v>4</v>
      </c>
      <c r="X1482" s="6">
        <v>8</v>
      </c>
      <c r="Y1482" s="6">
        <v>5</v>
      </c>
      <c r="Z1482" s="6">
        <v>3</v>
      </c>
      <c r="AB1482" s="1">
        <v>152</v>
      </c>
      <c r="AC1482" s="1">
        <v>148</v>
      </c>
      <c r="AD1482" s="1">
        <v>0</v>
      </c>
      <c r="AE1482" s="1">
        <v>3</v>
      </c>
      <c r="AF1482" s="1">
        <v>11</v>
      </c>
      <c r="AG1482" s="1">
        <v>72</v>
      </c>
      <c r="AH1482" s="1">
        <v>2350</v>
      </c>
      <c r="AI1482" s="11">
        <f t="shared" si="46"/>
        <v>6.4383561643835616</v>
      </c>
      <c r="AJ1482" s="1">
        <v>0</v>
      </c>
      <c r="AK1482" s="1">
        <v>1</v>
      </c>
      <c r="AL1482" s="1">
        <v>0</v>
      </c>
      <c r="AM1482" s="1">
        <v>0</v>
      </c>
      <c r="AN1482" s="1">
        <v>0</v>
      </c>
      <c r="AO1482" s="1">
        <v>0</v>
      </c>
      <c r="AP1482" s="1">
        <v>0</v>
      </c>
      <c r="AQ1482" s="1">
        <v>0</v>
      </c>
      <c r="AR1482" s="1">
        <v>0</v>
      </c>
      <c r="AS1482" s="1">
        <v>1</v>
      </c>
      <c r="AT1482" s="1">
        <v>8</v>
      </c>
      <c r="AU1482" s="1">
        <v>35</v>
      </c>
      <c r="AV1482" s="1">
        <v>34935</v>
      </c>
    </row>
    <row r="1483" spans="1:48" s="1" customFormat="1" x14ac:dyDescent="0.25">
      <c r="A1483" s="1" t="str" cm="1">
        <f t="array" ref="A1483">_xlfn.IFS(AG1483&gt;=70,"70 and Older",AND(AG1483&gt;=60,AG1483&lt;70),"60-69",AND(AG1483&gt;=50,AG1483&lt;60),"50-59",AND(AG1483&gt;=40,AG1483&lt;50),"40-49",AND(AG1483&gt;=30,AG1483&lt;40),"30-39",AND(AG1483&gt;=20,AG1483&lt;30),"20-29")</f>
        <v>50-59</v>
      </c>
      <c r="B1483" s="1" t="str" cm="1">
        <f t="array" ref="B1483">_xlfn.IFS(AO1483=1,$AO$1,AP1483=1,$AP$1,AQ1483=1,$AQ$1,AR1483=1,$AR$1,AS1483=1,$AS$1)</f>
        <v>Graduation</v>
      </c>
      <c r="C1483" s="1" t="str" cm="1">
        <f t="array" ref="C1483">_xlfn.IFS(AJ1483=1,$AJ$1,AK1483=1,$AK$1,AL1483=1,$AL$1,AM1483=1,$AM$1,AN1483=1,$AN$1)</f>
        <v>Divorced</v>
      </c>
      <c r="D1483" s="1">
        <v>0</v>
      </c>
      <c r="E1483" s="1">
        <v>0</v>
      </c>
      <c r="F1483" s="1" t="str" cm="1">
        <f t="array" ref="F1483">_xlfn.IFS(AV1483&lt;43783,"1.Low Income",AND(AV1483&gt;=43783,AV1483&lt;=64856),"2.Mid Income",AV1483&gt;64856,"3.High Income")</f>
        <v>2.Mid Income</v>
      </c>
      <c r="G1483" s="1" t="str" cm="1">
        <f t="array" ref="G1483">_xlfn.IFS(AU1483&lt;=30,"&lt;1 month",AND(AU1483&gt;30,AU1483&lt;=60),"1-2months",AU1483&gt;60,"2months +")</f>
        <v>1-2months</v>
      </c>
      <c r="H1483" s="1" t="str" cm="1">
        <f t="array" ref="H1483">_xlfn.IFS(AT1483&lt;5,"&lt;5times",AND(AT1483&gt;=5,AT1483&lt;=10),"05-10times",AND(AT1483&gt;=11,AT1483&lt;=15),"11-15times",AT1483&gt;=16,"16times or more")</f>
        <v>05-10times</v>
      </c>
      <c r="I1483" s="1" t="s">
        <v>99</v>
      </c>
      <c r="J1483" s="1" t="str">
        <f t="shared" si="47"/>
        <v>6-7 years</v>
      </c>
      <c r="K1483" s="2">
        <v>247</v>
      </c>
      <c r="L1483" s="2">
        <v>161</v>
      </c>
      <c r="M1483" s="2">
        <v>295</v>
      </c>
      <c r="N1483" s="2">
        <v>210</v>
      </c>
      <c r="O1483" s="2">
        <v>85</v>
      </c>
      <c r="P1483" s="2">
        <v>47</v>
      </c>
      <c r="Q1483" s="8">
        <v>0</v>
      </c>
      <c r="R1483" s="8">
        <v>0</v>
      </c>
      <c r="S1483" s="8">
        <v>0</v>
      </c>
      <c r="T1483" s="8">
        <v>0</v>
      </c>
      <c r="U1483" s="8">
        <v>0</v>
      </c>
      <c r="V1483" s="8">
        <v>0</v>
      </c>
      <c r="W1483" s="6">
        <v>2</v>
      </c>
      <c r="X1483" s="6">
        <v>4</v>
      </c>
      <c r="Y1483" s="6">
        <v>7</v>
      </c>
      <c r="Z1483" s="6">
        <v>13</v>
      </c>
      <c r="AB1483" s="1">
        <v>719</v>
      </c>
      <c r="AC1483" s="1">
        <v>705</v>
      </c>
      <c r="AD1483" s="1">
        <v>0</v>
      </c>
      <c r="AE1483" s="1">
        <v>3</v>
      </c>
      <c r="AF1483" s="1">
        <v>11</v>
      </c>
      <c r="AG1483" s="1">
        <v>54</v>
      </c>
      <c r="AH1483" s="1">
        <v>2349</v>
      </c>
      <c r="AI1483" s="11">
        <f t="shared" si="46"/>
        <v>6.4356164383561643</v>
      </c>
      <c r="AJ1483" s="1">
        <v>1</v>
      </c>
      <c r="AK1483" s="1">
        <v>0</v>
      </c>
      <c r="AL1483" s="1">
        <v>0</v>
      </c>
      <c r="AM1483" s="1">
        <v>0</v>
      </c>
      <c r="AN1483" s="1">
        <v>0</v>
      </c>
      <c r="AO1483" s="1">
        <v>0</v>
      </c>
      <c r="AP1483" s="1">
        <v>0</v>
      </c>
      <c r="AQ1483" s="1">
        <v>1</v>
      </c>
      <c r="AR1483" s="1">
        <v>0</v>
      </c>
      <c r="AS1483" s="1">
        <v>0</v>
      </c>
      <c r="AT1483" s="1">
        <v>6</v>
      </c>
      <c r="AU1483" s="1">
        <v>53</v>
      </c>
      <c r="AV1483" s="1">
        <v>51111</v>
      </c>
    </row>
    <row r="1484" spans="1:48" s="1" customFormat="1" x14ac:dyDescent="0.25">
      <c r="A1484" s="1" t="str" cm="1">
        <f t="array" ref="A1484">_xlfn.IFS(AG1484&gt;=70,"70 and Older",AND(AG1484&gt;=60,AG1484&lt;70),"60-69",AND(AG1484&gt;=50,AG1484&lt;60),"50-59",AND(AG1484&gt;=40,AG1484&lt;50),"40-49",AND(AG1484&gt;=30,AG1484&lt;40),"30-39",AND(AG1484&gt;=20,AG1484&lt;30),"20-29")</f>
        <v>50-59</v>
      </c>
      <c r="B1484" s="1" t="str" cm="1">
        <f t="array" ref="B1484">_xlfn.IFS(AO1484=1,$AO$1,AP1484=1,$AP$1,AQ1484=1,$AQ$1,AR1484=1,$AR$1,AS1484=1,$AS$1)</f>
        <v>2nd Cycle</v>
      </c>
      <c r="C1484" s="1" t="str" cm="1">
        <f t="array" ref="C1484">_xlfn.IFS(AJ1484=1,$AJ$1,AK1484=1,$AK$1,AL1484=1,$AL$1,AM1484=1,$AM$1,AN1484=1,$AN$1)</f>
        <v>Married</v>
      </c>
      <c r="D1484" s="1">
        <v>0</v>
      </c>
      <c r="E1484" s="1">
        <v>0</v>
      </c>
      <c r="F1484" s="1" t="str" cm="1">
        <f t="array" ref="F1484">_xlfn.IFS(AV1484&lt;43783,"1.Low Income",AND(AV1484&gt;=43783,AV1484&lt;=64856),"2.Mid Income",AV1484&gt;64856,"3.High Income")</f>
        <v>1.Low Income</v>
      </c>
      <c r="G1484" s="1" t="str" cm="1">
        <f t="array" ref="G1484">_xlfn.IFS(AU1484&lt;=30,"&lt;1 month",AND(AU1484&gt;30,AU1484&lt;=60),"1-2months",AU1484&gt;60,"2months +")</f>
        <v>&lt;1 month</v>
      </c>
      <c r="H1484" s="1" t="str" cm="1">
        <f t="array" ref="H1484">_xlfn.IFS(AT1484&lt;5,"&lt;5times",AND(AT1484&gt;=5,AT1484&lt;=10),"05-10times",AND(AT1484&gt;=11,AT1484&lt;=15),"11-15times",AT1484&gt;=16,"16times or more")</f>
        <v>11-15times</v>
      </c>
      <c r="I1484" s="1" t="s">
        <v>99</v>
      </c>
      <c r="J1484" s="1" t="str">
        <f t="shared" si="47"/>
        <v>6-7 years</v>
      </c>
      <c r="K1484" s="2">
        <v>3</v>
      </c>
      <c r="L1484" s="2">
        <v>18</v>
      </c>
      <c r="M1484" s="2">
        <v>14</v>
      </c>
      <c r="N1484" s="2">
        <v>15</v>
      </c>
      <c r="O1484" s="2">
        <v>22</v>
      </c>
      <c r="P1484" s="2">
        <v>50</v>
      </c>
      <c r="Q1484" s="8">
        <v>0</v>
      </c>
      <c r="R1484" s="8">
        <v>0</v>
      </c>
      <c r="S1484" s="8">
        <v>0</v>
      </c>
      <c r="T1484" s="8">
        <v>0</v>
      </c>
      <c r="U1484" s="8">
        <v>0</v>
      </c>
      <c r="V1484" s="8">
        <v>1</v>
      </c>
      <c r="W1484" s="6">
        <v>3</v>
      </c>
      <c r="X1484" s="6">
        <v>3</v>
      </c>
      <c r="Y1484" s="6">
        <v>1</v>
      </c>
      <c r="Z1484" s="6">
        <v>3</v>
      </c>
      <c r="AB1484" s="1">
        <v>43</v>
      </c>
      <c r="AC1484" s="1">
        <v>21</v>
      </c>
      <c r="AD1484" s="1">
        <v>0</v>
      </c>
      <c r="AE1484" s="1">
        <v>3</v>
      </c>
      <c r="AF1484" s="1">
        <v>11</v>
      </c>
      <c r="AG1484" s="1">
        <v>50</v>
      </c>
      <c r="AH1484" s="1">
        <v>2349</v>
      </c>
      <c r="AI1484" s="11">
        <f t="shared" si="46"/>
        <v>6.4356164383561643</v>
      </c>
      <c r="AJ1484" s="1">
        <v>0</v>
      </c>
      <c r="AK1484" s="1">
        <v>1</v>
      </c>
      <c r="AL1484" s="1">
        <v>0</v>
      </c>
      <c r="AM1484" s="1">
        <v>0</v>
      </c>
      <c r="AN1484" s="1">
        <v>0</v>
      </c>
      <c r="AO1484" s="1">
        <v>1</v>
      </c>
      <c r="AP1484" s="1">
        <v>0</v>
      </c>
      <c r="AQ1484" s="1">
        <v>0</v>
      </c>
      <c r="AR1484" s="1">
        <v>0</v>
      </c>
      <c r="AS1484" s="1">
        <v>0</v>
      </c>
      <c r="AT1484" s="1">
        <v>13</v>
      </c>
      <c r="AU1484" s="1">
        <v>12</v>
      </c>
      <c r="AV1484" s="1">
        <v>22979</v>
      </c>
    </row>
    <row r="1485" spans="1:48" s="1" customFormat="1" x14ac:dyDescent="0.25">
      <c r="A1485" s="1" t="str" cm="1">
        <f t="array" ref="A1485">_xlfn.IFS(AG1485&gt;=70,"70 and Older",AND(AG1485&gt;=60,AG1485&lt;70),"60-69",AND(AG1485&gt;=50,AG1485&lt;60),"50-59",AND(AG1485&gt;=40,AG1485&lt;50),"40-49",AND(AG1485&gt;=30,AG1485&lt;40),"30-39",AND(AG1485&gt;=20,AG1485&lt;30),"20-29")</f>
        <v>60-69</v>
      </c>
      <c r="B1485" s="1" t="str" cm="1">
        <f t="array" ref="B1485">_xlfn.IFS(AO1485=1,$AO$1,AP1485=1,$AP$1,AQ1485=1,$AQ$1,AR1485=1,$AR$1,AS1485=1,$AS$1)</f>
        <v>PhD</v>
      </c>
      <c r="C1485" s="1" t="str" cm="1">
        <f t="array" ref="C1485">_xlfn.IFS(AJ1485=1,$AJ$1,AK1485=1,$AK$1,AL1485=1,$AL$1,AM1485=1,$AM$1,AN1485=1,$AN$1)</f>
        <v>Married</v>
      </c>
      <c r="D1485" s="1">
        <v>0</v>
      </c>
      <c r="E1485" s="1">
        <v>1</v>
      </c>
      <c r="F1485" s="1" t="str" cm="1">
        <f t="array" ref="F1485">_xlfn.IFS(AV1485&lt;43783,"1.Low Income",AND(AV1485&gt;=43783,AV1485&lt;=64856),"2.Mid Income",AV1485&gt;64856,"3.High Income")</f>
        <v>1.Low Income</v>
      </c>
      <c r="G1485" s="1" t="str" cm="1">
        <f t="array" ref="G1485">_xlfn.IFS(AU1485&lt;=30,"&lt;1 month",AND(AU1485&gt;30,AU1485&lt;=60),"1-2months",AU1485&gt;60,"2months +")</f>
        <v>&lt;1 month</v>
      </c>
      <c r="H1485" s="1" t="str" cm="1">
        <f t="array" ref="H1485">_xlfn.IFS(AT1485&lt;5,"&lt;5times",AND(AT1485&gt;=5,AT1485&lt;=10),"05-10times",AND(AT1485&gt;=11,AT1485&lt;=15),"11-15times",AT1485&gt;=16,"16times or more")</f>
        <v>05-10times</v>
      </c>
      <c r="I1485" s="1" t="s">
        <v>99</v>
      </c>
      <c r="J1485" s="1" t="str">
        <f t="shared" si="47"/>
        <v>6-7 years</v>
      </c>
      <c r="K1485" s="2">
        <v>176</v>
      </c>
      <c r="L1485" s="2">
        <v>72</v>
      </c>
      <c r="M1485" s="2">
        <v>98</v>
      </c>
      <c r="N1485" s="2">
        <v>136</v>
      </c>
      <c r="O1485" s="2">
        <v>21</v>
      </c>
      <c r="P1485" s="2">
        <v>229</v>
      </c>
      <c r="Q1485" s="8">
        <v>0</v>
      </c>
      <c r="R1485" s="8">
        <v>0</v>
      </c>
      <c r="S1485" s="8">
        <v>0</v>
      </c>
      <c r="T1485" s="8">
        <v>0</v>
      </c>
      <c r="U1485" s="8">
        <v>0</v>
      </c>
      <c r="V1485" s="8">
        <v>0</v>
      </c>
      <c r="W1485" s="6">
        <v>4</v>
      </c>
      <c r="X1485" s="6">
        <v>5</v>
      </c>
      <c r="Y1485" s="6">
        <v>2</v>
      </c>
      <c r="Z1485" s="6">
        <v>12</v>
      </c>
      <c r="AB1485" s="1">
        <v>393</v>
      </c>
      <c r="AC1485" s="1">
        <v>358</v>
      </c>
      <c r="AD1485" s="1">
        <v>0</v>
      </c>
      <c r="AE1485" s="1">
        <v>3</v>
      </c>
      <c r="AF1485" s="1">
        <v>11</v>
      </c>
      <c r="AG1485" s="1">
        <v>67</v>
      </c>
      <c r="AH1485" s="1">
        <v>2348</v>
      </c>
      <c r="AI1485" s="11">
        <f t="shared" si="46"/>
        <v>6.4328767123287669</v>
      </c>
      <c r="AJ1485" s="1">
        <v>0</v>
      </c>
      <c r="AK1485" s="1">
        <v>1</v>
      </c>
      <c r="AL1485" s="1">
        <v>0</v>
      </c>
      <c r="AM1485" s="1">
        <v>0</v>
      </c>
      <c r="AN1485" s="1">
        <v>0</v>
      </c>
      <c r="AO1485" s="1">
        <v>0</v>
      </c>
      <c r="AP1485" s="1">
        <v>0</v>
      </c>
      <c r="AQ1485" s="1">
        <v>0</v>
      </c>
      <c r="AR1485" s="1">
        <v>0</v>
      </c>
      <c r="AS1485" s="1">
        <v>1</v>
      </c>
      <c r="AT1485" s="1">
        <v>7</v>
      </c>
      <c r="AU1485" s="1">
        <v>21</v>
      </c>
      <c r="AV1485" s="1">
        <v>42231</v>
      </c>
    </row>
    <row r="1486" spans="1:48" s="1" customFormat="1" x14ac:dyDescent="0.25">
      <c r="A1486" s="1" t="str" cm="1">
        <f t="array" ref="A1486">_xlfn.IFS(AG1486&gt;=70,"70 and Older",AND(AG1486&gt;=60,AG1486&lt;70),"60-69",AND(AG1486&gt;=50,AG1486&lt;60),"50-59",AND(AG1486&gt;=40,AG1486&lt;50),"40-49",AND(AG1486&gt;=30,AG1486&lt;40),"30-39",AND(AG1486&gt;=20,AG1486&lt;30),"20-29")</f>
        <v>30-39</v>
      </c>
      <c r="B1486" s="1" t="str" cm="1">
        <f t="array" ref="B1486">_xlfn.IFS(AO1486=1,$AO$1,AP1486=1,$AP$1,AQ1486=1,$AQ$1,AR1486=1,$AR$1,AS1486=1,$AS$1)</f>
        <v>Graduation</v>
      </c>
      <c r="C1486" s="1" t="str" cm="1">
        <f t="array" ref="C1486">_xlfn.IFS(AJ1486=1,$AJ$1,AK1486=1,$AK$1,AL1486=1,$AL$1,AM1486=1,$AM$1,AN1486=1,$AN$1)</f>
        <v>Married</v>
      </c>
      <c r="D1486" s="1">
        <v>1</v>
      </c>
      <c r="E1486" s="1">
        <v>1</v>
      </c>
      <c r="F1486" s="1" t="str" cm="1">
        <f t="array" ref="F1486">_xlfn.IFS(AV1486&lt;43783,"1.Low Income",AND(AV1486&gt;=43783,AV1486&lt;=64856),"2.Mid Income",AV1486&gt;64856,"3.High Income")</f>
        <v>2.Mid Income</v>
      </c>
      <c r="G1486" s="1" t="str" cm="1">
        <f t="array" ref="G1486">_xlfn.IFS(AU1486&lt;=30,"&lt;1 month",AND(AU1486&gt;30,AU1486&lt;=60),"1-2months",AU1486&gt;60,"2months +")</f>
        <v>&lt;1 month</v>
      </c>
      <c r="H1486" s="1" t="str" cm="1">
        <f t="array" ref="H1486">_xlfn.IFS(AT1486&lt;5,"&lt;5times",AND(AT1486&gt;=5,AT1486&lt;=10),"05-10times",AND(AT1486&gt;=11,AT1486&lt;=15),"11-15times",AT1486&gt;=16,"16times or more")</f>
        <v>05-10times</v>
      </c>
      <c r="I1486" s="1" t="s">
        <v>99</v>
      </c>
      <c r="J1486" s="1" t="str">
        <f t="shared" si="47"/>
        <v>6-7 years</v>
      </c>
      <c r="K1486" s="2">
        <v>1126</v>
      </c>
      <c r="L1486" s="2">
        <v>28</v>
      </c>
      <c r="M1486" s="2">
        <v>211</v>
      </c>
      <c r="N1486" s="2">
        <v>37</v>
      </c>
      <c r="O1486" s="2">
        <v>28</v>
      </c>
      <c r="P1486" s="2">
        <v>42</v>
      </c>
      <c r="Q1486" s="8">
        <v>1</v>
      </c>
      <c r="R1486" s="8">
        <v>0</v>
      </c>
      <c r="S1486" s="8">
        <v>0</v>
      </c>
      <c r="T1486" s="8">
        <v>1</v>
      </c>
      <c r="U1486" s="8">
        <v>1</v>
      </c>
      <c r="V1486" s="8">
        <v>0</v>
      </c>
      <c r="W1486" s="6">
        <v>3</v>
      </c>
      <c r="X1486" s="6">
        <v>4</v>
      </c>
      <c r="Y1486" s="6">
        <v>3</v>
      </c>
      <c r="Z1486" s="6">
        <v>4</v>
      </c>
      <c r="AB1486" s="1">
        <v>1238</v>
      </c>
      <c r="AC1486" s="1">
        <v>997</v>
      </c>
      <c r="AD1486" s="1">
        <v>3</v>
      </c>
      <c r="AE1486" s="1">
        <v>3</v>
      </c>
      <c r="AF1486" s="1">
        <v>11</v>
      </c>
      <c r="AG1486" s="1">
        <v>36</v>
      </c>
      <c r="AH1486" s="1">
        <v>2347</v>
      </c>
      <c r="AI1486" s="11">
        <f t="shared" si="46"/>
        <v>6.4301369863013695</v>
      </c>
      <c r="AJ1486" s="1">
        <v>0</v>
      </c>
      <c r="AK1486" s="1">
        <v>1</v>
      </c>
      <c r="AL1486" s="1">
        <v>0</v>
      </c>
      <c r="AM1486" s="1">
        <v>0</v>
      </c>
      <c r="AN1486" s="1">
        <v>0</v>
      </c>
      <c r="AO1486" s="1">
        <v>0</v>
      </c>
      <c r="AP1486" s="1">
        <v>0</v>
      </c>
      <c r="AQ1486" s="1">
        <v>1</v>
      </c>
      <c r="AR1486" s="1">
        <v>0</v>
      </c>
      <c r="AS1486" s="1">
        <v>0</v>
      </c>
      <c r="AT1486" s="1">
        <v>7</v>
      </c>
      <c r="AU1486" s="1">
        <v>24</v>
      </c>
      <c r="AV1486" s="1">
        <v>44359</v>
      </c>
    </row>
    <row r="1487" spans="1:48" s="1" customFormat="1" x14ac:dyDescent="0.25">
      <c r="A1487" s="1" t="str" cm="1">
        <f t="array" ref="A1487">_xlfn.IFS(AG1487&gt;=70,"70 and Older",AND(AG1487&gt;=60,AG1487&lt;70),"60-69",AND(AG1487&gt;=50,AG1487&lt;60),"50-59",AND(AG1487&gt;=40,AG1487&lt;50),"40-49",AND(AG1487&gt;=30,AG1487&lt;40),"30-39",AND(AG1487&gt;=20,AG1487&lt;30),"20-29")</f>
        <v>40-49</v>
      </c>
      <c r="B1487" s="1" t="str" cm="1">
        <f t="array" ref="B1487">_xlfn.IFS(AO1487=1,$AO$1,AP1487=1,$AP$1,AQ1487=1,$AQ$1,AR1487=1,$AR$1,AS1487=1,$AS$1)</f>
        <v>PhD</v>
      </c>
      <c r="C1487" s="1" t="str" cm="1">
        <f t="array" ref="C1487">_xlfn.IFS(AJ1487=1,$AJ$1,AK1487=1,$AK$1,AL1487=1,$AL$1,AM1487=1,$AM$1,AN1487=1,$AN$1)</f>
        <v>Single</v>
      </c>
      <c r="D1487" s="1">
        <v>0</v>
      </c>
      <c r="E1487" s="1">
        <v>1</v>
      </c>
      <c r="F1487" s="1" t="str" cm="1">
        <f t="array" ref="F1487">_xlfn.IFS(AV1487&lt;43783,"1.Low Income",AND(AV1487&gt;=43783,AV1487&lt;=64856),"2.Mid Income",AV1487&gt;64856,"3.High Income")</f>
        <v>1.Low Income</v>
      </c>
      <c r="G1487" s="1" t="str" cm="1">
        <f t="array" ref="G1487">_xlfn.IFS(AU1487&lt;=30,"&lt;1 month",AND(AU1487&gt;30,AU1487&lt;=60),"1-2months",AU1487&gt;60,"2months +")</f>
        <v>2months +</v>
      </c>
      <c r="H1487" s="1" t="str" cm="1">
        <f t="array" ref="H1487">_xlfn.IFS(AT1487&lt;5,"&lt;5times",AND(AT1487&gt;=5,AT1487&lt;=10),"05-10times",AND(AT1487&gt;=11,AT1487&lt;=15),"11-15times",AT1487&gt;=16,"16times or more")</f>
        <v>05-10times</v>
      </c>
      <c r="I1487" s="1" t="s">
        <v>99</v>
      </c>
      <c r="J1487" s="1" t="str">
        <f t="shared" si="47"/>
        <v>6-7 years</v>
      </c>
      <c r="K1487" s="2">
        <v>918</v>
      </c>
      <c r="L1487" s="2">
        <v>21</v>
      </c>
      <c r="M1487" s="2">
        <v>118</v>
      </c>
      <c r="N1487" s="2">
        <v>13</v>
      </c>
      <c r="O1487" s="2">
        <v>10</v>
      </c>
      <c r="P1487" s="2">
        <v>21</v>
      </c>
      <c r="Q1487" s="8">
        <v>0</v>
      </c>
      <c r="R1487" s="8">
        <v>0</v>
      </c>
      <c r="S1487" s="8">
        <v>0</v>
      </c>
      <c r="T1487" s="8">
        <v>1</v>
      </c>
      <c r="U1487" s="8">
        <v>0</v>
      </c>
      <c r="V1487" s="8">
        <v>0</v>
      </c>
      <c r="W1487" s="6">
        <v>3</v>
      </c>
      <c r="X1487" s="6">
        <v>8</v>
      </c>
      <c r="Y1487" s="6">
        <v>3</v>
      </c>
      <c r="Z1487" s="6">
        <v>5</v>
      </c>
      <c r="AB1487" s="1">
        <v>658</v>
      </c>
      <c r="AC1487" s="1">
        <v>652</v>
      </c>
      <c r="AD1487" s="1">
        <v>0</v>
      </c>
      <c r="AE1487" s="1">
        <v>3</v>
      </c>
      <c r="AF1487" s="1">
        <v>11</v>
      </c>
      <c r="AG1487" s="1">
        <v>40</v>
      </c>
      <c r="AH1487" s="1">
        <v>2347</v>
      </c>
      <c r="AI1487" s="11">
        <f t="shared" si="46"/>
        <v>6.4301369863013695</v>
      </c>
      <c r="AJ1487" s="1">
        <v>0</v>
      </c>
      <c r="AK1487" s="1">
        <v>0</v>
      </c>
      <c r="AL1487" s="1">
        <v>1</v>
      </c>
      <c r="AM1487" s="1">
        <v>0</v>
      </c>
      <c r="AN1487" s="1">
        <v>0</v>
      </c>
      <c r="AO1487" s="1">
        <v>0</v>
      </c>
      <c r="AP1487" s="1">
        <v>0</v>
      </c>
      <c r="AQ1487" s="1">
        <v>0</v>
      </c>
      <c r="AR1487" s="1">
        <v>0</v>
      </c>
      <c r="AS1487" s="1">
        <v>1</v>
      </c>
      <c r="AT1487" s="1">
        <v>7</v>
      </c>
      <c r="AU1487" s="1">
        <v>65</v>
      </c>
      <c r="AV1487" s="1">
        <v>38998</v>
      </c>
    </row>
    <row r="1488" spans="1:48" s="1" customFormat="1" x14ac:dyDescent="0.25">
      <c r="A1488" s="1" t="str" cm="1">
        <f t="array" ref="A1488">_xlfn.IFS(AG1488&gt;=70,"70 and Older",AND(AG1488&gt;=60,AG1488&lt;70),"60-69",AND(AG1488&gt;=50,AG1488&lt;60),"50-59",AND(AG1488&gt;=40,AG1488&lt;50),"40-49",AND(AG1488&gt;=30,AG1488&lt;40),"30-39",AND(AG1488&gt;=20,AG1488&lt;30),"20-29")</f>
        <v>40-49</v>
      </c>
      <c r="B1488" s="1" t="str" cm="1">
        <f t="array" ref="B1488">_xlfn.IFS(AO1488=1,$AO$1,AP1488=1,$AP$1,AQ1488=1,$AQ$1,AR1488=1,$AR$1,AS1488=1,$AS$1)</f>
        <v>Graduation</v>
      </c>
      <c r="C1488" s="1" t="str" cm="1">
        <f t="array" ref="C1488">_xlfn.IFS(AJ1488=1,$AJ$1,AK1488=1,$AK$1,AL1488=1,$AL$1,AM1488=1,$AM$1,AN1488=1,$AN$1)</f>
        <v>Single</v>
      </c>
      <c r="D1488" s="1">
        <v>1</v>
      </c>
      <c r="E1488" s="1">
        <v>0</v>
      </c>
      <c r="F1488" s="1" t="str" cm="1">
        <f t="array" ref="F1488">_xlfn.IFS(AV1488&lt;43783,"1.Low Income",AND(AV1488&gt;=43783,AV1488&lt;=64856),"2.Mid Income",AV1488&gt;64856,"3.High Income")</f>
        <v>1.Low Income</v>
      </c>
      <c r="G1488" s="1" t="str" cm="1">
        <f t="array" ref="G1488">_xlfn.IFS(AU1488&lt;=30,"&lt;1 month",AND(AU1488&gt;30,AU1488&lt;=60),"1-2months",AU1488&gt;60,"2months +")</f>
        <v>&lt;1 month</v>
      </c>
      <c r="H1488" s="1" t="str" cm="1">
        <f t="array" ref="H1488">_xlfn.IFS(AT1488&lt;5,"&lt;5times",AND(AT1488&gt;=5,AT1488&lt;=10),"05-10times",AND(AT1488&gt;=11,AT1488&lt;=15),"11-15times",AT1488&gt;=16,"16times or more")</f>
        <v>11-15times</v>
      </c>
      <c r="I1488" s="1" t="s">
        <v>99</v>
      </c>
      <c r="J1488" s="1" t="str">
        <f t="shared" si="47"/>
        <v>6-7 years</v>
      </c>
      <c r="K1488" s="2">
        <v>284</v>
      </c>
      <c r="L1488" s="2">
        <v>0</v>
      </c>
      <c r="M1488" s="2">
        <v>52</v>
      </c>
      <c r="N1488" s="2">
        <v>8</v>
      </c>
      <c r="O1488" s="2">
        <v>3</v>
      </c>
      <c r="P1488" s="2">
        <v>20</v>
      </c>
      <c r="Q1488" s="8">
        <v>0</v>
      </c>
      <c r="R1488" s="8">
        <v>0</v>
      </c>
      <c r="S1488" s="8">
        <v>0</v>
      </c>
      <c r="T1488" s="8">
        <v>0</v>
      </c>
      <c r="U1488" s="8">
        <v>0</v>
      </c>
      <c r="V1488" s="8">
        <v>0</v>
      </c>
      <c r="W1488" s="6">
        <v>4</v>
      </c>
      <c r="X1488" s="6">
        <v>9</v>
      </c>
      <c r="Y1488" s="6">
        <v>0</v>
      </c>
      <c r="Z1488" s="6">
        <v>4</v>
      </c>
      <c r="AB1488" s="1">
        <v>32</v>
      </c>
      <c r="AC1488" s="1">
        <v>30</v>
      </c>
      <c r="AD1488" s="1">
        <v>0</v>
      </c>
      <c r="AE1488" s="1">
        <v>3</v>
      </c>
      <c r="AF1488" s="1">
        <v>11</v>
      </c>
      <c r="AG1488" s="1">
        <v>47</v>
      </c>
      <c r="AH1488" s="1">
        <v>2347</v>
      </c>
      <c r="AI1488" s="11">
        <f t="shared" si="46"/>
        <v>6.4301369863013695</v>
      </c>
      <c r="AJ1488" s="1">
        <v>0</v>
      </c>
      <c r="AK1488" s="1">
        <v>0</v>
      </c>
      <c r="AL1488" s="1">
        <v>1</v>
      </c>
      <c r="AM1488" s="1">
        <v>0</v>
      </c>
      <c r="AN1488" s="1">
        <v>0</v>
      </c>
      <c r="AO1488" s="1">
        <v>0</v>
      </c>
      <c r="AP1488" s="1">
        <v>0</v>
      </c>
      <c r="AQ1488" s="1">
        <v>1</v>
      </c>
      <c r="AR1488" s="1">
        <v>0</v>
      </c>
      <c r="AS1488" s="1">
        <v>0</v>
      </c>
      <c r="AT1488" s="1">
        <v>14</v>
      </c>
      <c r="AU1488" s="1">
        <v>20</v>
      </c>
      <c r="AV1488" s="1">
        <v>22944</v>
      </c>
    </row>
    <row r="1489" spans="1:48" s="1" customFormat="1" x14ac:dyDescent="0.25">
      <c r="A1489" s="1" t="str" cm="1">
        <f t="array" ref="A1489">_xlfn.IFS(AG1489&gt;=70,"70 and Older",AND(AG1489&gt;=60,AG1489&lt;70),"60-69",AND(AG1489&gt;=50,AG1489&lt;60),"50-59",AND(AG1489&gt;=40,AG1489&lt;50),"40-49",AND(AG1489&gt;=30,AG1489&lt;40),"30-39",AND(AG1489&gt;=20,AG1489&lt;30),"20-29")</f>
        <v>30-39</v>
      </c>
      <c r="B1489" s="1" t="str" cm="1">
        <f t="array" ref="B1489">_xlfn.IFS(AO1489=1,$AO$1,AP1489=1,$AP$1,AQ1489=1,$AQ$1,AR1489=1,$AR$1,AS1489=1,$AS$1)</f>
        <v>Master</v>
      </c>
      <c r="C1489" s="1" t="str" cm="1">
        <f t="array" ref="C1489">_xlfn.IFS(AJ1489=1,$AJ$1,AK1489=1,$AK$1,AL1489=1,$AL$1,AM1489=1,$AM$1,AN1489=1,$AN$1)</f>
        <v>Single</v>
      </c>
      <c r="D1489" s="1">
        <v>1</v>
      </c>
      <c r="E1489" s="1">
        <v>1</v>
      </c>
      <c r="F1489" s="1" t="str" cm="1">
        <f t="array" ref="F1489">_xlfn.IFS(AV1489&lt;43783,"1.Low Income",AND(AV1489&gt;=43783,AV1489&lt;=64856),"2.Mid Income",AV1489&gt;64856,"3.High Income")</f>
        <v>1.Low Income</v>
      </c>
      <c r="G1489" s="1" t="str" cm="1">
        <f t="array" ref="G1489">_xlfn.IFS(AU1489&lt;=30,"&lt;1 month",AND(AU1489&gt;30,AU1489&lt;=60),"1-2months",AU1489&gt;60,"2months +")</f>
        <v>2months +</v>
      </c>
      <c r="H1489" s="1" t="str" cm="1">
        <f t="array" ref="H1489">_xlfn.IFS(AT1489&lt;5,"&lt;5times",AND(AT1489&gt;=5,AT1489&lt;=10),"05-10times",AND(AT1489&gt;=11,AT1489&lt;=15),"11-15times",AT1489&gt;=16,"16times or more")</f>
        <v>16times or more</v>
      </c>
      <c r="I1489" s="1" t="s">
        <v>99</v>
      </c>
      <c r="J1489" s="1" t="str">
        <f t="shared" si="47"/>
        <v>6-7 years</v>
      </c>
      <c r="K1489" s="2">
        <v>28</v>
      </c>
      <c r="L1489" s="2">
        <v>0</v>
      </c>
      <c r="M1489" s="2">
        <v>6</v>
      </c>
      <c r="N1489" s="2">
        <v>1</v>
      </c>
      <c r="O1489" s="2">
        <v>1</v>
      </c>
      <c r="P1489" s="2">
        <v>13</v>
      </c>
      <c r="Q1489" s="8">
        <v>0</v>
      </c>
      <c r="R1489" s="8">
        <v>0</v>
      </c>
      <c r="S1489" s="8">
        <v>1</v>
      </c>
      <c r="T1489" s="8">
        <v>0</v>
      </c>
      <c r="U1489" s="8">
        <v>0</v>
      </c>
      <c r="V1489" s="8">
        <v>0</v>
      </c>
      <c r="W1489" s="6">
        <v>1</v>
      </c>
      <c r="X1489" s="6">
        <v>1</v>
      </c>
      <c r="Y1489" s="6">
        <v>0</v>
      </c>
      <c r="Z1489" s="6">
        <v>0</v>
      </c>
      <c r="AB1489" s="1">
        <v>50</v>
      </c>
      <c r="AC1489" s="1">
        <v>24</v>
      </c>
      <c r="AD1489" s="1">
        <v>0</v>
      </c>
      <c r="AE1489" s="1">
        <v>3</v>
      </c>
      <c r="AF1489" s="1">
        <v>11</v>
      </c>
      <c r="AG1489" s="1">
        <v>39</v>
      </c>
      <c r="AH1489" s="1">
        <v>2347</v>
      </c>
      <c r="AI1489" s="11">
        <f t="shared" si="46"/>
        <v>6.4301369863013695</v>
      </c>
      <c r="AJ1489" s="1">
        <v>0</v>
      </c>
      <c r="AK1489" s="1">
        <v>0</v>
      </c>
      <c r="AL1489" s="1">
        <v>1</v>
      </c>
      <c r="AM1489" s="1">
        <v>0</v>
      </c>
      <c r="AN1489" s="1">
        <v>0</v>
      </c>
      <c r="AO1489" s="1">
        <v>0</v>
      </c>
      <c r="AP1489" s="1">
        <v>0</v>
      </c>
      <c r="AQ1489" s="1">
        <v>0</v>
      </c>
      <c r="AR1489" s="1">
        <v>1</v>
      </c>
      <c r="AS1489" s="1">
        <v>0</v>
      </c>
      <c r="AT1489" s="1">
        <v>20</v>
      </c>
      <c r="AU1489" s="1">
        <v>65</v>
      </c>
      <c r="AV1489" s="1">
        <v>22669</v>
      </c>
    </row>
    <row r="1490" spans="1:48" s="1" customFormat="1" x14ac:dyDescent="0.25">
      <c r="A1490" s="1" t="str" cm="1">
        <f t="array" ref="A1490">_xlfn.IFS(AG1490&gt;=70,"70 and Older",AND(AG1490&gt;=60,AG1490&lt;70),"60-69",AND(AG1490&gt;=50,AG1490&lt;60),"50-59",AND(AG1490&gt;=40,AG1490&lt;50),"40-49",AND(AG1490&gt;=30,AG1490&lt;40),"30-39",AND(AG1490&gt;=20,AG1490&lt;30),"20-29")</f>
        <v>30-39</v>
      </c>
      <c r="B1490" s="1" t="str" cm="1">
        <f t="array" ref="B1490">_xlfn.IFS(AO1490=1,$AO$1,AP1490=1,$AP$1,AQ1490=1,$AQ$1,AR1490=1,$AR$1,AS1490=1,$AS$1)</f>
        <v>Graduation</v>
      </c>
      <c r="C1490" s="1" t="str" cm="1">
        <f t="array" ref="C1490">_xlfn.IFS(AJ1490=1,$AJ$1,AK1490=1,$AK$1,AL1490=1,$AL$1,AM1490=1,$AM$1,AN1490=1,$AN$1)</f>
        <v>Married</v>
      </c>
      <c r="D1490" s="1">
        <v>0</v>
      </c>
      <c r="E1490" s="1">
        <v>1</v>
      </c>
      <c r="F1490" s="1" t="str" cm="1">
        <f t="array" ref="F1490">_xlfn.IFS(AV1490&lt;43783,"1.Low Income",AND(AV1490&gt;=43783,AV1490&lt;=64856),"2.Mid Income",AV1490&gt;64856,"3.High Income")</f>
        <v>2.Mid Income</v>
      </c>
      <c r="G1490" s="1" t="str" cm="1">
        <f t="array" ref="G1490">_xlfn.IFS(AU1490&lt;=30,"&lt;1 month",AND(AU1490&gt;30,AU1490&lt;=60),"1-2months",AU1490&gt;60,"2months +")</f>
        <v>2months +</v>
      </c>
      <c r="H1490" s="1" t="str" cm="1">
        <f t="array" ref="H1490">_xlfn.IFS(AT1490&lt;5,"&lt;5times",AND(AT1490&gt;=5,AT1490&lt;=10),"05-10times",AND(AT1490&gt;=11,AT1490&lt;=15),"11-15times",AT1490&gt;=16,"16times or more")</f>
        <v>05-10times</v>
      </c>
      <c r="I1490" s="1" t="s">
        <v>99</v>
      </c>
      <c r="J1490" s="1" t="str">
        <f t="shared" si="47"/>
        <v>6-7 years</v>
      </c>
      <c r="K1490" s="2">
        <v>583</v>
      </c>
      <c r="L1490" s="2">
        <v>34</v>
      </c>
      <c r="M1490" s="2">
        <v>309</v>
      </c>
      <c r="N1490" s="2">
        <v>0</v>
      </c>
      <c r="O1490" s="2">
        <v>22</v>
      </c>
      <c r="P1490" s="2">
        <v>125</v>
      </c>
      <c r="Q1490" s="8">
        <v>0</v>
      </c>
      <c r="R1490" s="8">
        <v>0</v>
      </c>
      <c r="S1490" s="8">
        <v>0</v>
      </c>
      <c r="T1490" s="8">
        <v>0</v>
      </c>
      <c r="U1490" s="8">
        <v>0</v>
      </c>
      <c r="V1490" s="8">
        <v>0</v>
      </c>
      <c r="W1490" s="6">
        <v>2</v>
      </c>
      <c r="X1490" s="6">
        <v>5</v>
      </c>
      <c r="Y1490" s="6">
        <v>4</v>
      </c>
      <c r="Z1490" s="6">
        <v>8</v>
      </c>
      <c r="AB1490" s="1">
        <v>1634</v>
      </c>
      <c r="AC1490" s="1">
        <v>1586</v>
      </c>
      <c r="AD1490" s="1">
        <v>1</v>
      </c>
      <c r="AE1490" s="1">
        <v>3</v>
      </c>
      <c r="AF1490" s="1">
        <v>11</v>
      </c>
      <c r="AG1490" s="1">
        <v>33</v>
      </c>
      <c r="AH1490" s="1">
        <v>2346</v>
      </c>
      <c r="AI1490" s="11">
        <f t="shared" si="46"/>
        <v>6.4273972602739722</v>
      </c>
      <c r="AJ1490" s="1">
        <v>0</v>
      </c>
      <c r="AK1490" s="1">
        <v>1</v>
      </c>
      <c r="AL1490" s="1">
        <v>0</v>
      </c>
      <c r="AM1490" s="1">
        <v>0</v>
      </c>
      <c r="AN1490" s="1">
        <v>0</v>
      </c>
      <c r="AO1490" s="1">
        <v>0</v>
      </c>
      <c r="AP1490" s="1">
        <v>0</v>
      </c>
      <c r="AQ1490" s="1">
        <v>1</v>
      </c>
      <c r="AR1490" s="1">
        <v>0</v>
      </c>
      <c r="AS1490" s="1">
        <v>0</v>
      </c>
      <c r="AT1490" s="1">
        <v>6</v>
      </c>
      <c r="AU1490" s="1">
        <v>71</v>
      </c>
      <c r="AV1490" s="1">
        <v>49476</v>
      </c>
    </row>
    <row r="1491" spans="1:48" s="1" customFormat="1" x14ac:dyDescent="0.25">
      <c r="A1491" s="1" t="str" cm="1">
        <f t="array" ref="A1491">_xlfn.IFS(AG1491&gt;=70,"70 and Older",AND(AG1491&gt;=60,AG1491&lt;70),"60-69",AND(AG1491&gt;=50,AG1491&lt;60),"50-59",AND(AG1491&gt;=40,AG1491&lt;50),"40-49",AND(AG1491&gt;=30,AG1491&lt;40),"30-39",AND(AG1491&gt;=20,AG1491&lt;30),"20-29")</f>
        <v>40-49</v>
      </c>
      <c r="B1491" s="1" t="str" cm="1">
        <f t="array" ref="B1491">_xlfn.IFS(AO1491=1,$AO$1,AP1491=1,$AP$1,AQ1491=1,$AQ$1,AR1491=1,$AR$1,AS1491=1,$AS$1)</f>
        <v>Graduation</v>
      </c>
      <c r="C1491" s="1" t="str" cm="1">
        <f t="array" ref="C1491">_xlfn.IFS(AJ1491=1,$AJ$1,AK1491=1,$AK$1,AL1491=1,$AL$1,AM1491=1,$AM$1,AN1491=1,$AN$1)</f>
        <v>Single</v>
      </c>
      <c r="D1491" s="1">
        <v>2</v>
      </c>
      <c r="E1491" s="1">
        <v>0</v>
      </c>
      <c r="F1491" s="1" t="str" cm="1">
        <f t="array" ref="F1491">_xlfn.IFS(AV1491&lt;43783,"1.Low Income",AND(AV1491&gt;=43783,AV1491&lt;=64856),"2.Mid Income",AV1491&gt;64856,"3.High Income")</f>
        <v>1.Low Income</v>
      </c>
      <c r="G1491" s="1" t="str" cm="1">
        <f t="array" ref="G1491">_xlfn.IFS(AU1491&lt;=30,"&lt;1 month",AND(AU1491&gt;30,AU1491&lt;=60),"1-2months",AU1491&gt;60,"2months +")</f>
        <v>&lt;1 month</v>
      </c>
      <c r="H1491" s="1" t="str" cm="1">
        <f t="array" ref="H1491">_xlfn.IFS(AT1491&lt;5,"&lt;5times",AND(AT1491&gt;=5,AT1491&lt;=10),"05-10times",AND(AT1491&gt;=11,AT1491&lt;=15),"11-15times",AT1491&gt;=16,"16times or more")</f>
        <v>05-10times</v>
      </c>
      <c r="I1491" s="1" t="s">
        <v>99</v>
      </c>
      <c r="J1491" s="1" t="str">
        <f t="shared" si="47"/>
        <v>6-7 years</v>
      </c>
      <c r="K1491" s="2">
        <v>35</v>
      </c>
      <c r="L1491" s="2">
        <v>3</v>
      </c>
      <c r="M1491" s="2">
        <v>67</v>
      </c>
      <c r="N1491" s="2">
        <v>10</v>
      </c>
      <c r="O1491" s="2">
        <v>8</v>
      </c>
      <c r="P1491" s="2">
        <v>24</v>
      </c>
      <c r="Q1491" s="8">
        <v>0</v>
      </c>
      <c r="R1491" s="8">
        <v>0</v>
      </c>
      <c r="S1491" s="8">
        <v>0</v>
      </c>
      <c r="T1491" s="8">
        <v>0</v>
      </c>
      <c r="U1491" s="8">
        <v>0</v>
      </c>
      <c r="V1491" s="8">
        <v>1</v>
      </c>
      <c r="W1491" s="6">
        <v>1</v>
      </c>
      <c r="X1491" s="6">
        <v>3</v>
      </c>
      <c r="Y1491" s="6">
        <v>1</v>
      </c>
      <c r="Z1491" s="6">
        <v>3</v>
      </c>
      <c r="AB1491" s="1">
        <v>126</v>
      </c>
      <c r="AC1491" s="1">
        <v>117</v>
      </c>
      <c r="AD1491" s="1">
        <v>0</v>
      </c>
      <c r="AE1491" s="1">
        <v>3</v>
      </c>
      <c r="AF1491" s="1">
        <v>11</v>
      </c>
      <c r="AG1491" s="1">
        <v>41</v>
      </c>
      <c r="AH1491" s="1">
        <v>2346</v>
      </c>
      <c r="AI1491" s="11">
        <f t="shared" si="46"/>
        <v>6.4273972602739722</v>
      </c>
      <c r="AJ1491" s="1">
        <v>0</v>
      </c>
      <c r="AK1491" s="1">
        <v>0</v>
      </c>
      <c r="AL1491" s="1">
        <v>1</v>
      </c>
      <c r="AM1491" s="1">
        <v>0</v>
      </c>
      <c r="AN1491" s="1">
        <v>0</v>
      </c>
      <c r="AO1491" s="1">
        <v>0</v>
      </c>
      <c r="AP1491" s="1">
        <v>0</v>
      </c>
      <c r="AQ1491" s="1">
        <v>1</v>
      </c>
      <c r="AR1491" s="1">
        <v>0</v>
      </c>
      <c r="AS1491" s="1">
        <v>0</v>
      </c>
      <c r="AT1491" s="1">
        <v>7</v>
      </c>
      <c r="AU1491" s="1">
        <v>14</v>
      </c>
      <c r="AV1491" s="1">
        <v>37859</v>
      </c>
    </row>
    <row r="1492" spans="1:48" s="1" customFormat="1" x14ac:dyDescent="0.25">
      <c r="A1492" s="1" t="str" cm="1">
        <f t="array" ref="A1492">_xlfn.IFS(AG1492&gt;=70,"70 and Older",AND(AG1492&gt;=60,AG1492&lt;70),"60-69",AND(AG1492&gt;=50,AG1492&lt;60),"50-59",AND(AG1492&gt;=40,AG1492&lt;50),"40-49",AND(AG1492&gt;=30,AG1492&lt;40),"30-39",AND(AG1492&gt;=20,AG1492&lt;30),"20-29")</f>
        <v>50-59</v>
      </c>
      <c r="B1492" s="1" t="str" cm="1">
        <f t="array" ref="B1492">_xlfn.IFS(AO1492=1,$AO$1,AP1492=1,$AP$1,AQ1492=1,$AQ$1,AR1492=1,$AR$1,AS1492=1,$AS$1)</f>
        <v>PhD</v>
      </c>
      <c r="C1492" s="1" t="str" cm="1">
        <f t="array" ref="C1492">_xlfn.IFS(AJ1492=1,$AJ$1,AK1492=1,$AK$1,AL1492=1,$AL$1,AM1492=1,$AM$1,AN1492=1,$AN$1)</f>
        <v>Divorced</v>
      </c>
      <c r="D1492" s="1">
        <v>1</v>
      </c>
      <c r="E1492" s="1">
        <v>0</v>
      </c>
      <c r="F1492" s="1" t="str" cm="1">
        <f t="array" ref="F1492">_xlfn.IFS(AV1492&lt;43783,"1.Low Income",AND(AV1492&gt;=43783,AV1492&lt;=64856),"2.Mid Income",AV1492&gt;64856,"3.High Income")</f>
        <v>1.Low Income</v>
      </c>
      <c r="G1492" s="1" t="str" cm="1">
        <f t="array" ref="G1492">_xlfn.IFS(AU1492&lt;=30,"&lt;1 month",AND(AU1492&gt;30,AU1492&lt;=60),"1-2months",AU1492&gt;60,"2months +")</f>
        <v>1-2months</v>
      </c>
      <c r="H1492" s="1" t="str" cm="1">
        <f t="array" ref="H1492">_xlfn.IFS(AT1492&lt;5,"&lt;5times",AND(AT1492&gt;=5,AT1492&lt;=10),"05-10times",AND(AT1492&gt;=11,AT1492&lt;=15),"11-15times",AT1492&gt;=16,"16times or more")</f>
        <v>05-10times</v>
      </c>
      <c r="I1492" s="1" t="s">
        <v>99</v>
      </c>
      <c r="J1492" s="1" t="str">
        <f t="shared" si="47"/>
        <v>6-7 years</v>
      </c>
      <c r="K1492" s="2">
        <v>10</v>
      </c>
      <c r="L1492" s="2">
        <v>7</v>
      </c>
      <c r="M1492" s="2">
        <v>19</v>
      </c>
      <c r="N1492" s="2">
        <v>8</v>
      </c>
      <c r="O1492" s="2">
        <v>2</v>
      </c>
      <c r="P1492" s="2">
        <v>21</v>
      </c>
      <c r="Q1492" s="8">
        <v>0</v>
      </c>
      <c r="R1492" s="8">
        <v>0</v>
      </c>
      <c r="S1492" s="8">
        <v>0</v>
      </c>
      <c r="T1492" s="8">
        <v>0</v>
      </c>
      <c r="U1492" s="8">
        <v>0</v>
      </c>
      <c r="V1492" s="8">
        <v>0</v>
      </c>
      <c r="W1492" s="6">
        <v>2</v>
      </c>
      <c r="X1492" s="6">
        <v>2</v>
      </c>
      <c r="Y1492" s="6">
        <v>2</v>
      </c>
      <c r="Z1492" s="6">
        <v>2</v>
      </c>
      <c r="AB1492" s="1">
        <v>13</v>
      </c>
      <c r="AC1492" s="1">
        <v>13</v>
      </c>
      <c r="AD1492" s="1">
        <v>0</v>
      </c>
      <c r="AE1492" s="1">
        <v>3</v>
      </c>
      <c r="AF1492" s="1">
        <v>11</v>
      </c>
      <c r="AG1492" s="1">
        <v>53</v>
      </c>
      <c r="AH1492" s="1">
        <v>2346</v>
      </c>
      <c r="AI1492" s="11">
        <f t="shared" si="46"/>
        <v>6.4273972602739722</v>
      </c>
      <c r="AJ1492" s="1">
        <v>1</v>
      </c>
      <c r="AK1492" s="1">
        <v>0</v>
      </c>
      <c r="AL1492" s="1">
        <v>0</v>
      </c>
      <c r="AM1492" s="1">
        <v>0</v>
      </c>
      <c r="AN1492" s="1">
        <v>0</v>
      </c>
      <c r="AO1492" s="1">
        <v>0</v>
      </c>
      <c r="AP1492" s="1">
        <v>0</v>
      </c>
      <c r="AQ1492" s="1">
        <v>0</v>
      </c>
      <c r="AR1492" s="1">
        <v>0</v>
      </c>
      <c r="AS1492" s="1">
        <v>1</v>
      </c>
      <c r="AT1492" s="1">
        <v>7</v>
      </c>
      <c r="AU1492" s="1">
        <v>60</v>
      </c>
      <c r="AV1492" s="1">
        <v>36143</v>
      </c>
    </row>
    <row r="1493" spans="1:48" s="1" customFormat="1" x14ac:dyDescent="0.25">
      <c r="A1493" s="1" t="str" cm="1">
        <f t="array" ref="A1493">_xlfn.IFS(AG1493&gt;=70,"70 and Older",AND(AG1493&gt;=60,AG1493&lt;70),"60-69",AND(AG1493&gt;=50,AG1493&lt;60),"50-59",AND(AG1493&gt;=40,AG1493&lt;50),"40-49",AND(AG1493&gt;=30,AG1493&lt;40),"30-39",AND(AG1493&gt;=20,AG1493&lt;30),"20-29")</f>
        <v>60-69</v>
      </c>
      <c r="B1493" s="1" t="str" cm="1">
        <f t="array" ref="B1493">_xlfn.IFS(AO1493=1,$AO$1,AP1493=1,$AP$1,AQ1493=1,$AQ$1,AR1493=1,$AR$1,AS1493=1,$AS$1)</f>
        <v>Graduation</v>
      </c>
      <c r="C1493" s="1" t="str" cm="1">
        <f t="array" ref="C1493">_xlfn.IFS(AJ1493=1,$AJ$1,AK1493=1,$AK$1,AL1493=1,$AL$1,AM1493=1,$AM$1,AN1493=1,$AN$1)</f>
        <v>Married</v>
      </c>
      <c r="D1493" s="1">
        <v>1</v>
      </c>
      <c r="E1493" s="1">
        <v>1</v>
      </c>
      <c r="F1493" s="1" t="str" cm="1">
        <f t="array" ref="F1493">_xlfn.IFS(AV1493&lt;43783,"1.Low Income",AND(AV1493&gt;=43783,AV1493&lt;=64856),"2.Mid Income",AV1493&gt;64856,"3.High Income")</f>
        <v>2.Mid Income</v>
      </c>
      <c r="G1493" s="1" t="str" cm="1">
        <f t="array" ref="G1493">_xlfn.IFS(AU1493&lt;=30,"&lt;1 month",AND(AU1493&gt;30,AU1493&lt;=60),"1-2months",AU1493&gt;60,"2months +")</f>
        <v>1-2months</v>
      </c>
      <c r="H1493" s="1" t="str" cm="1">
        <f t="array" ref="H1493">_xlfn.IFS(AT1493&lt;5,"&lt;5times",AND(AT1493&gt;=5,AT1493&lt;=10),"05-10times",AND(AT1493&gt;=11,AT1493&lt;=15),"11-15times",AT1493&gt;=16,"16times or more")</f>
        <v>05-10times</v>
      </c>
      <c r="I1493" s="1" t="s">
        <v>99</v>
      </c>
      <c r="J1493" s="1" t="str">
        <f t="shared" si="47"/>
        <v>6-7 years</v>
      </c>
      <c r="K1493" s="2">
        <v>141</v>
      </c>
      <c r="L1493" s="2">
        <v>70</v>
      </c>
      <c r="M1493" s="2">
        <v>106</v>
      </c>
      <c r="N1493" s="2">
        <v>72</v>
      </c>
      <c r="O1493" s="2">
        <v>19</v>
      </c>
      <c r="P1493" s="2">
        <v>23</v>
      </c>
      <c r="Q1493" s="8">
        <v>0</v>
      </c>
      <c r="R1493" s="8">
        <v>0</v>
      </c>
      <c r="S1493" s="8">
        <v>0</v>
      </c>
      <c r="T1493" s="8">
        <v>0</v>
      </c>
      <c r="U1493" s="8">
        <v>0</v>
      </c>
      <c r="V1493" s="8">
        <v>0</v>
      </c>
      <c r="W1493" s="6">
        <v>2</v>
      </c>
      <c r="X1493" s="6">
        <v>4</v>
      </c>
      <c r="Y1493" s="6">
        <v>2</v>
      </c>
      <c r="Z1493" s="6">
        <v>8</v>
      </c>
      <c r="AB1493" s="1">
        <v>682</v>
      </c>
      <c r="AC1493" s="1">
        <v>649</v>
      </c>
      <c r="AD1493" s="1">
        <v>0</v>
      </c>
      <c r="AE1493" s="1">
        <v>3</v>
      </c>
      <c r="AF1493" s="1">
        <v>11</v>
      </c>
      <c r="AG1493" s="1">
        <v>64</v>
      </c>
      <c r="AH1493" s="1">
        <v>2345</v>
      </c>
      <c r="AI1493" s="11">
        <f t="shared" si="46"/>
        <v>6.4246575342465757</v>
      </c>
      <c r="AJ1493" s="1">
        <v>0</v>
      </c>
      <c r="AK1493" s="1">
        <v>1</v>
      </c>
      <c r="AL1493" s="1">
        <v>0</v>
      </c>
      <c r="AM1493" s="1">
        <v>0</v>
      </c>
      <c r="AN1493" s="1">
        <v>0</v>
      </c>
      <c r="AO1493" s="1">
        <v>0</v>
      </c>
      <c r="AP1493" s="1">
        <v>0</v>
      </c>
      <c r="AQ1493" s="1">
        <v>1</v>
      </c>
      <c r="AR1493" s="1">
        <v>0</v>
      </c>
      <c r="AS1493" s="1">
        <v>0</v>
      </c>
      <c r="AT1493" s="1">
        <v>6</v>
      </c>
      <c r="AU1493" s="1">
        <v>54</v>
      </c>
      <c r="AV1493" s="1">
        <v>48948</v>
      </c>
    </row>
    <row r="1494" spans="1:48" s="1" customFormat="1" x14ac:dyDescent="0.25">
      <c r="A1494" s="1" t="str" cm="1">
        <f t="array" ref="A1494">_xlfn.IFS(AG1494&gt;=70,"70 and Older",AND(AG1494&gt;=60,AG1494&lt;70),"60-69",AND(AG1494&gt;=50,AG1494&lt;60),"50-59",AND(AG1494&gt;=40,AG1494&lt;50),"40-49",AND(AG1494&gt;=30,AG1494&lt;40),"30-39",AND(AG1494&gt;=20,AG1494&lt;30),"20-29")</f>
        <v>60-69</v>
      </c>
      <c r="B1494" s="1" t="str" cm="1">
        <f t="array" ref="B1494">_xlfn.IFS(AO1494=1,$AO$1,AP1494=1,$AP$1,AQ1494=1,$AQ$1,AR1494=1,$AR$1,AS1494=1,$AS$1)</f>
        <v>2nd Cycle</v>
      </c>
      <c r="C1494" s="1" t="str" cm="1">
        <f t="array" ref="C1494">_xlfn.IFS(AJ1494=1,$AJ$1,AK1494=1,$AK$1,AL1494=1,$AL$1,AM1494=1,$AM$1,AN1494=1,$AN$1)</f>
        <v>Together</v>
      </c>
      <c r="D1494" s="1">
        <v>0</v>
      </c>
      <c r="E1494" s="1">
        <v>1</v>
      </c>
      <c r="F1494" s="1" t="str" cm="1">
        <f t="array" ref="F1494">_xlfn.IFS(AV1494&lt;43783,"1.Low Income",AND(AV1494&gt;=43783,AV1494&lt;=64856),"2.Mid Income",AV1494&gt;64856,"3.High Income")</f>
        <v>1.Low Income</v>
      </c>
      <c r="G1494" s="1" t="str" cm="1">
        <f t="array" ref="G1494">_xlfn.IFS(AU1494&lt;=30,"&lt;1 month",AND(AU1494&gt;30,AU1494&lt;=60),"1-2months",AU1494&gt;60,"2months +")</f>
        <v>2months +</v>
      </c>
      <c r="H1494" s="1" t="str" cm="1">
        <f t="array" ref="H1494">_xlfn.IFS(AT1494&lt;5,"&lt;5times",AND(AT1494&gt;=5,AT1494&lt;=10),"05-10times",AND(AT1494&gt;=11,AT1494&lt;=15),"11-15times",AT1494&gt;=16,"16times or more")</f>
        <v>05-10times</v>
      </c>
      <c r="I1494" s="1" t="s">
        <v>99</v>
      </c>
      <c r="J1494" s="1" t="str">
        <f t="shared" si="47"/>
        <v>6-7 years</v>
      </c>
      <c r="K1494" s="2">
        <v>184</v>
      </c>
      <c r="L1494" s="2">
        <v>2</v>
      </c>
      <c r="M1494" s="2">
        <v>19</v>
      </c>
      <c r="N1494" s="2">
        <v>8</v>
      </c>
      <c r="O1494" s="2">
        <v>8</v>
      </c>
      <c r="P1494" s="2">
        <v>4</v>
      </c>
      <c r="Q1494" s="8">
        <v>0</v>
      </c>
      <c r="R1494" s="8">
        <v>0</v>
      </c>
      <c r="S1494" s="8">
        <v>0</v>
      </c>
      <c r="T1494" s="8">
        <v>0</v>
      </c>
      <c r="U1494" s="8">
        <v>0</v>
      </c>
      <c r="V1494" s="8">
        <v>0</v>
      </c>
      <c r="W1494" s="6">
        <v>3</v>
      </c>
      <c r="X1494" s="6">
        <v>2</v>
      </c>
      <c r="Y1494" s="6">
        <v>2</v>
      </c>
      <c r="Z1494" s="6">
        <v>6</v>
      </c>
      <c r="AB1494" s="1">
        <v>90</v>
      </c>
      <c r="AC1494" s="1">
        <v>89</v>
      </c>
      <c r="AD1494" s="1">
        <v>0</v>
      </c>
      <c r="AE1494" s="1">
        <v>3</v>
      </c>
      <c r="AF1494" s="1">
        <v>11</v>
      </c>
      <c r="AG1494" s="1">
        <v>60</v>
      </c>
      <c r="AH1494" s="1">
        <v>2345</v>
      </c>
      <c r="AI1494" s="11">
        <f t="shared" si="46"/>
        <v>6.4246575342465757</v>
      </c>
      <c r="AJ1494" s="1">
        <v>0</v>
      </c>
      <c r="AK1494" s="1">
        <v>0</v>
      </c>
      <c r="AL1494" s="1">
        <v>0</v>
      </c>
      <c r="AM1494" s="1">
        <v>1</v>
      </c>
      <c r="AN1494" s="1">
        <v>0</v>
      </c>
      <c r="AO1494" s="1">
        <v>1</v>
      </c>
      <c r="AP1494" s="1">
        <v>0</v>
      </c>
      <c r="AQ1494" s="1">
        <v>0</v>
      </c>
      <c r="AR1494" s="1">
        <v>0</v>
      </c>
      <c r="AS1494" s="1">
        <v>0</v>
      </c>
      <c r="AT1494" s="1">
        <v>7</v>
      </c>
      <c r="AU1494" s="1">
        <v>71</v>
      </c>
      <c r="AV1494" s="1">
        <v>42000</v>
      </c>
    </row>
    <row r="1495" spans="1:48" s="1" customFormat="1" x14ac:dyDescent="0.25">
      <c r="A1495" s="1" t="str" cm="1">
        <f t="array" ref="A1495">_xlfn.IFS(AG1495&gt;=70,"70 and Older",AND(AG1495&gt;=60,AG1495&lt;70),"60-69",AND(AG1495&gt;=50,AG1495&lt;60),"50-59",AND(AG1495&gt;=40,AG1495&lt;50),"40-49",AND(AG1495&gt;=30,AG1495&lt;40),"30-39",AND(AG1495&gt;=20,AG1495&lt;30),"20-29")</f>
        <v>40-49</v>
      </c>
      <c r="B1495" s="1" t="str" cm="1">
        <f t="array" ref="B1495">_xlfn.IFS(AO1495=1,$AO$1,AP1495=1,$AP$1,AQ1495=1,$AQ$1,AR1495=1,$AR$1,AS1495=1,$AS$1)</f>
        <v>Graduation</v>
      </c>
      <c r="C1495" s="1" t="str" cm="1">
        <f t="array" ref="C1495">_xlfn.IFS(AJ1495=1,$AJ$1,AK1495=1,$AK$1,AL1495=1,$AL$1,AM1495=1,$AM$1,AN1495=1,$AN$1)</f>
        <v>Widow</v>
      </c>
      <c r="D1495" s="1">
        <v>0</v>
      </c>
      <c r="E1495" s="1">
        <v>1</v>
      </c>
      <c r="F1495" s="1" t="str" cm="1">
        <f t="array" ref="F1495">_xlfn.IFS(AV1495&lt;43783,"1.Low Income",AND(AV1495&gt;=43783,AV1495&lt;=64856),"2.Mid Income",AV1495&gt;64856,"3.High Income")</f>
        <v>1.Low Income</v>
      </c>
      <c r="G1495" s="1" t="str" cm="1">
        <f t="array" ref="G1495">_xlfn.IFS(AU1495&lt;=30,"&lt;1 month",AND(AU1495&gt;30,AU1495&lt;=60),"1-2months",AU1495&gt;60,"2months +")</f>
        <v>2months +</v>
      </c>
      <c r="H1495" s="1" t="str" cm="1">
        <f t="array" ref="H1495">_xlfn.IFS(AT1495&lt;5,"&lt;5times",AND(AT1495&gt;=5,AT1495&lt;=10),"05-10times",AND(AT1495&gt;=11,AT1495&lt;=15),"11-15times",AT1495&gt;=16,"16times or more")</f>
        <v>05-10times</v>
      </c>
      <c r="I1495" s="1" t="s">
        <v>99</v>
      </c>
      <c r="J1495" s="1" t="str">
        <f t="shared" si="47"/>
        <v>6-7 years</v>
      </c>
      <c r="K1495" s="2">
        <v>136</v>
      </c>
      <c r="L1495" s="2">
        <v>1</v>
      </c>
      <c r="M1495" s="2">
        <v>12</v>
      </c>
      <c r="N1495" s="2">
        <v>0</v>
      </c>
      <c r="O1495" s="2">
        <v>3</v>
      </c>
      <c r="P1495" s="2">
        <v>32</v>
      </c>
      <c r="Q1495" s="8">
        <v>0</v>
      </c>
      <c r="R1495" s="8">
        <v>0</v>
      </c>
      <c r="S1495" s="8">
        <v>0</v>
      </c>
      <c r="T1495" s="8">
        <v>1</v>
      </c>
      <c r="U1495" s="8">
        <v>0</v>
      </c>
      <c r="V1495" s="8">
        <v>0</v>
      </c>
      <c r="W1495" s="6">
        <v>2</v>
      </c>
      <c r="X1495" s="6">
        <v>4</v>
      </c>
      <c r="Y1495" s="6">
        <v>1</v>
      </c>
      <c r="Z1495" s="6">
        <v>3</v>
      </c>
      <c r="AB1495" s="1">
        <v>913</v>
      </c>
      <c r="AC1495" s="1">
        <v>762</v>
      </c>
      <c r="AD1495" s="1">
        <v>0</v>
      </c>
      <c r="AE1495" s="1">
        <v>3</v>
      </c>
      <c r="AF1495" s="1">
        <v>11</v>
      </c>
      <c r="AG1495" s="1">
        <v>45</v>
      </c>
      <c r="AH1495" s="1">
        <v>2345</v>
      </c>
      <c r="AI1495" s="11">
        <f t="shared" si="46"/>
        <v>6.4246575342465757</v>
      </c>
      <c r="AJ1495" s="1">
        <v>0</v>
      </c>
      <c r="AK1495" s="1">
        <v>0</v>
      </c>
      <c r="AL1495" s="1">
        <v>0</v>
      </c>
      <c r="AM1495" s="1">
        <v>0</v>
      </c>
      <c r="AN1495" s="1">
        <v>1</v>
      </c>
      <c r="AO1495" s="1">
        <v>0</v>
      </c>
      <c r="AP1495" s="1">
        <v>0</v>
      </c>
      <c r="AQ1495" s="1">
        <v>1</v>
      </c>
      <c r="AR1495" s="1">
        <v>0</v>
      </c>
      <c r="AS1495" s="1">
        <v>0</v>
      </c>
      <c r="AT1495" s="1">
        <v>7</v>
      </c>
      <c r="AU1495" s="1">
        <v>82</v>
      </c>
      <c r="AV1495" s="1">
        <v>38578</v>
      </c>
    </row>
    <row r="1496" spans="1:48" s="1" customFormat="1" x14ac:dyDescent="0.25">
      <c r="A1496" s="1" t="str" cm="1">
        <f t="array" ref="A1496">_xlfn.IFS(AG1496&gt;=70,"70 and Older",AND(AG1496&gt;=60,AG1496&lt;70),"60-69",AND(AG1496&gt;=50,AG1496&lt;60),"50-59",AND(AG1496&gt;=40,AG1496&lt;50),"40-49",AND(AG1496&gt;=30,AG1496&lt;40),"30-39",AND(AG1496&gt;=20,AG1496&lt;30),"20-29")</f>
        <v>40-49</v>
      </c>
      <c r="B1496" s="1" t="str" cm="1">
        <f t="array" ref="B1496">_xlfn.IFS(AO1496=1,$AO$1,AP1496=1,$AP$1,AQ1496=1,$AQ$1,AR1496=1,$AR$1,AS1496=1,$AS$1)</f>
        <v>Graduation</v>
      </c>
      <c r="C1496" s="1" t="str" cm="1">
        <f t="array" ref="C1496">_xlfn.IFS(AJ1496=1,$AJ$1,AK1496=1,$AK$1,AL1496=1,$AL$1,AM1496=1,$AM$1,AN1496=1,$AN$1)</f>
        <v>Widow</v>
      </c>
      <c r="D1496" s="1">
        <v>1</v>
      </c>
      <c r="E1496" s="1">
        <v>1</v>
      </c>
      <c r="F1496" s="1" t="str" cm="1">
        <f t="array" ref="F1496">_xlfn.IFS(AV1496&lt;43783,"1.Low Income",AND(AV1496&gt;=43783,AV1496&lt;=64856),"2.Mid Income",AV1496&gt;64856,"3.High Income")</f>
        <v>1.Low Income</v>
      </c>
      <c r="G1496" s="1" t="str" cm="1">
        <f t="array" ref="G1496">_xlfn.IFS(AU1496&lt;=30,"&lt;1 month",AND(AU1496&gt;30,AU1496&lt;=60),"1-2months",AU1496&gt;60,"2months +")</f>
        <v>2months +</v>
      </c>
      <c r="H1496" s="1" t="str" cm="1">
        <f t="array" ref="H1496">_xlfn.IFS(AT1496&lt;5,"&lt;5times",AND(AT1496&gt;=5,AT1496&lt;=10),"05-10times",AND(AT1496&gt;=11,AT1496&lt;=15),"11-15times",AT1496&gt;=16,"16times or more")</f>
        <v>05-10times</v>
      </c>
      <c r="I1496" s="1" t="s">
        <v>99</v>
      </c>
      <c r="J1496" s="1" t="str">
        <f t="shared" si="47"/>
        <v>6-7 years</v>
      </c>
      <c r="K1496" s="2">
        <v>367</v>
      </c>
      <c r="L1496" s="2">
        <v>4</v>
      </c>
      <c r="M1496" s="2">
        <v>51</v>
      </c>
      <c r="N1496" s="2">
        <v>6</v>
      </c>
      <c r="O1496" s="2">
        <v>4</v>
      </c>
      <c r="P1496" s="2">
        <v>95</v>
      </c>
      <c r="Q1496" s="8">
        <v>1</v>
      </c>
      <c r="R1496" s="8">
        <v>0</v>
      </c>
      <c r="S1496" s="8">
        <v>0</v>
      </c>
      <c r="T1496" s="8">
        <v>0</v>
      </c>
      <c r="U1496" s="8">
        <v>0</v>
      </c>
      <c r="V1496" s="8">
        <v>0</v>
      </c>
      <c r="W1496" s="6">
        <v>6</v>
      </c>
      <c r="X1496" s="6">
        <v>7</v>
      </c>
      <c r="Y1496" s="6">
        <v>2</v>
      </c>
      <c r="Z1496" s="6">
        <v>6</v>
      </c>
      <c r="AB1496" s="1">
        <v>913</v>
      </c>
      <c r="AC1496" s="1">
        <v>762</v>
      </c>
      <c r="AD1496" s="1">
        <v>0</v>
      </c>
      <c r="AE1496" s="1">
        <v>3</v>
      </c>
      <c r="AF1496" s="1">
        <v>11</v>
      </c>
      <c r="AG1496" s="1">
        <v>45</v>
      </c>
      <c r="AH1496" s="1">
        <v>2345</v>
      </c>
      <c r="AI1496" s="11">
        <f t="shared" si="46"/>
        <v>6.4246575342465757</v>
      </c>
      <c r="AJ1496" s="1">
        <v>0</v>
      </c>
      <c r="AK1496" s="1">
        <v>0</v>
      </c>
      <c r="AL1496" s="1">
        <v>0</v>
      </c>
      <c r="AM1496" s="1">
        <v>0</v>
      </c>
      <c r="AN1496" s="1">
        <v>1</v>
      </c>
      <c r="AO1496" s="1">
        <v>0</v>
      </c>
      <c r="AP1496" s="1">
        <v>0</v>
      </c>
      <c r="AQ1496" s="1">
        <v>1</v>
      </c>
      <c r="AR1496" s="1">
        <v>0</v>
      </c>
      <c r="AS1496" s="1">
        <v>0</v>
      </c>
      <c r="AT1496" s="1">
        <v>8</v>
      </c>
      <c r="AU1496" s="1">
        <v>63</v>
      </c>
      <c r="AV1496" s="1">
        <v>35178</v>
      </c>
    </row>
    <row r="1497" spans="1:48" s="1" customFormat="1" x14ac:dyDescent="0.25">
      <c r="A1497" s="1" t="str" cm="1">
        <f t="array" ref="A1497">_xlfn.IFS(AG1497&gt;=70,"70 and Older",AND(AG1497&gt;=60,AG1497&lt;70),"60-69",AND(AG1497&gt;=50,AG1497&lt;60),"50-59",AND(AG1497&gt;=40,AG1497&lt;50),"40-49",AND(AG1497&gt;=30,AG1497&lt;40),"30-39",AND(AG1497&gt;=20,AG1497&lt;30),"20-29")</f>
        <v>60-69</v>
      </c>
      <c r="B1497" s="1" t="str" cm="1">
        <f t="array" ref="B1497">_xlfn.IFS(AO1497=1,$AO$1,AP1497=1,$AP$1,AQ1497=1,$AQ$1,AR1497=1,$AR$1,AS1497=1,$AS$1)</f>
        <v>Master</v>
      </c>
      <c r="C1497" s="1" t="str" cm="1">
        <f t="array" ref="C1497">_xlfn.IFS(AJ1497=1,$AJ$1,AK1497=1,$AK$1,AL1497=1,$AL$1,AM1497=1,$AM$1,AN1497=1,$AN$1)</f>
        <v>Together</v>
      </c>
      <c r="D1497" s="1">
        <v>0</v>
      </c>
      <c r="E1497" s="1">
        <v>1</v>
      </c>
      <c r="F1497" s="1" t="str" cm="1">
        <f t="array" ref="F1497">_xlfn.IFS(AV1497&lt;43783,"1.Low Income",AND(AV1497&gt;=43783,AV1497&lt;=64856),"2.Mid Income",AV1497&gt;64856,"3.High Income")</f>
        <v>2.Mid Income</v>
      </c>
      <c r="G1497" s="1" t="str" cm="1">
        <f t="array" ref="G1497">_xlfn.IFS(AU1497&lt;=30,"&lt;1 month",AND(AU1497&gt;30,AU1497&lt;=60),"1-2months",AU1497&gt;60,"2months +")</f>
        <v>&lt;1 month</v>
      </c>
      <c r="H1497" s="1" t="str" cm="1">
        <f t="array" ref="H1497">_xlfn.IFS(AT1497&lt;5,"&lt;5times",AND(AT1497&gt;=5,AT1497&lt;=10),"05-10times",AND(AT1497&gt;=11,AT1497&lt;=15),"11-15times",AT1497&gt;=16,"16times or more")</f>
        <v>05-10times</v>
      </c>
      <c r="I1497" s="1" t="s">
        <v>99</v>
      </c>
      <c r="J1497" s="1" t="str">
        <f t="shared" si="47"/>
        <v>6-7 years</v>
      </c>
      <c r="K1497" s="2">
        <v>180</v>
      </c>
      <c r="L1497" s="2">
        <v>32</v>
      </c>
      <c r="M1497" s="2">
        <v>348</v>
      </c>
      <c r="N1497" s="2">
        <v>76</v>
      </c>
      <c r="O1497" s="2">
        <v>32</v>
      </c>
      <c r="P1497" s="2">
        <v>90</v>
      </c>
      <c r="Q1497" s="8">
        <v>0</v>
      </c>
      <c r="R1497" s="8">
        <v>0</v>
      </c>
      <c r="S1497" s="8">
        <v>0</v>
      </c>
      <c r="T1497" s="8">
        <v>0</v>
      </c>
      <c r="U1497" s="8">
        <v>0</v>
      </c>
      <c r="V1497" s="8">
        <v>0</v>
      </c>
      <c r="W1497" s="6">
        <v>2</v>
      </c>
      <c r="X1497" s="6">
        <v>5</v>
      </c>
      <c r="Y1497" s="6">
        <v>2</v>
      </c>
      <c r="Z1497" s="6">
        <v>12</v>
      </c>
      <c r="AB1497" s="1">
        <v>973</v>
      </c>
      <c r="AC1497" s="1">
        <v>945</v>
      </c>
      <c r="AD1497" s="1">
        <v>0</v>
      </c>
      <c r="AE1497" s="1">
        <v>3</v>
      </c>
      <c r="AF1497" s="1">
        <v>11</v>
      </c>
      <c r="AG1497" s="1">
        <v>60</v>
      </c>
      <c r="AH1497" s="1">
        <v>2344</v>
      </c>
      <c r="AI1497" s="11">
        <f t="shared" si="46"/>
        <v>6.4219178082191783</v>
      </c>
      <c r="AJ1497" s="1">
        <v>0</v>
      </c>
      <c r="AK1497" s="1">
        <v>0</v>
      </c>
      <c r="AL1497" s="1">
        <v>0</v>
      </c>
      <c r="AM1497" s="1">
        <v>1</v>
      </c>
      <c r="AN1497" s="1">
        <v>0</v>
      </c>
      <c r="AO1497" s="1">
        <v>0</v>
      </c>
      <c r="AP1497" s="1">
        <v>0</v>
      </c>
      <c r="AQ1497" s="1">
        <v>0</v>
      </c>
      <c r="AR1497" s="1">
        <v>1</v>
      </c>
      <c r="AS1497" s="1">
        <v>0</v>
      </c>
      <c r="AT1497" s="1">
        <v>6</v>
      </c>
      <c r="AU1497" s="1">
        <v>10</v>
      </c>
      <c r="AV1497" s="1">
        <v>51412</v>
      </c>
    </row>
    <row r="1498" spans="1:48" s="1" customFormat="1" x14ac:dyDescent="0.25">
      <c r="A1498" s="1" t="str" cm="1">
        <f t="array" ref="A1498">_xlfn.IFS(AG1498&gt;=70,"70 and Older",AND(AG1498&gt;=60,AG1498&lt;70),"60-69",AND(AG1498&gt;=50,AG1498&lt;60),"50-59",AND(AG1498&gt;=40,AG1498&lt;50),"40-49",AND(AG1498&gt;=30,AG1498&lt;40),"30-39",AND(AG1498&gt;=20,AG1498&lt;30),"20-29")</f>
        <v>50-59</v>
      </c>
      <c r="B1498" s="1" t="str" cm="1">
        <f t="array" ref="B1498">_xlfn.IFS(AO1498=1,$AO$1,AP1498=1,$AP$1,AQ1498=1,$AQ$1,AR1498=1,$AR$1,AS1498=1,$AS$1)</f>
        <v>Master</v>
      </c>
      <c r="C1498" s="1" t="str" cm="1">
        <f t="array" ref="C1498">_xlfn.IFS(AJ1498=1,$AJ$1,AK1498=1,$AK$1,AL1498=1,$AL$1,AM1498=1,$AM$1,AN1498=1,$AN$1)</f>
        <v>Divorced</v>
      </c>
      <c r="D1498" s="1">
        <v>1</v>
      </c>
      <c r="E1498" s="1">
        <v>0</v>
      </c>
      <c r="F1498" s="1" t="str" cm="1">
        <f t="array" ref="F1498">_xlfn.IFS(AV1498&lt;43783,"1.Low Income",AND(AV1498&gt;=43783,AV1498&lt;=64856),"2.Mid Income",AV1498&gt;64856,"3.High Income")</f>
        <v>1.Low Income</v>
      </c>
      <c r="G1498" s="1" t="str" cm="1">
        <f t="array" ref="G1498">_xlfn.IFS(AU1498&lt;=30,"&lt;1 month",AND(AU1498&gt;30,AU1498&lt;=60),"1-2months",AU1498&gt;60,"2months +")</f>
        <v>1-2months</v>
      </c>
      <c r="H1498" s="1" t="str" cm="1">
        <f t="array" ref="H1498">_xlfn.IFS(AT1498&lt;5,"&lt;5times",AND(AT1498&gt;=5,AT1498&lt;=10),"05-10times",AND(AT1498&gt;=11,AT1498&lt;=15),"11-15times",AT1498&gt;=16,"16times or more")</f>
        <v>05-10times</v>
      </c>
      <c r="I1498" s="1" t="s">
        <v>99</v>
      </c>
      <c r="J1498" s="1" t="str">
        <f t="shared" si="47"/>
        <v>6-7 years</v>
      </c>
      <c r="K1498" s="2">
        <v>26</v>
      </c>
      <c r="L1498" s="2">
        <v>3</v>
      </c>
      <c r="M1498" s="2">
        <v>13</v>
      </c>
      <c r="N1498" s="2">
        <v>2</v>
      </c>
      <c r="O1498" s="2">
        <v>10</v>
      </c>
      <c r="P1498" s="2">
        <v>0</v>
      </c>
      <c r="Q1498" s="8">
        <v>0</v>
      </c>
      <c r="R1498" s="8">
        <v>0</v>
      </c>
      <c r="S1498" s="8">
        <v>0</v>
      </c>
      <c r="T1498" s="8">
        <v>0</v>
      </c>
      <c r="U1498" s="8">
        <v>0</v>
      </c>
      <c r="V1498" s="8">
        <v>0</v>
      </c>
      <c r="W1498" s="6">
        <v>1</v>
      </c>
      <c r="X1498" s="6">
        <v>2</v>
      </c>
      <c r="Y1498" s="6">
        <v>0</v>
      </c>
      <c r="Z1498" s="6">
        <v>3</v>
      </c>
      <c r="AB1498" s="1">
        <v>182</v>
      </c>
      <c r="AC1498" s="1">
        <v>177</v>
      </c>
      <c r="AD1498" s="1">
        <v>0</v>
      </c>
      <c r="AE1498" s="1">
        <v>3</v>
      </c>
      <c r="AF1498" s="1">
        <v>11</v>
      </c>
      <c r="AG1498" s="1">
        <v>52</v>
      </c>
      <c r="AH1498" s="1">
        <v>2344</v>
      </c>
      <c r="AI1498" s="11">
        <f t="shared" si="46"/>
        <v>6.4219178082191783</v>
      </c>
      <c r="AJ1498" s="1">
        <v>1</v>
      </c>
      <c r="AK1498" s="1">
        <v>0</v>
      </c>
      <c r="AL1498" s="1">
        <v>0</v>
      </c>
      <c r="AM1498" s="1">
        <v>0</v>
      </c>
      <c r="AN1498" s="1">
        <v>0</v>
      </c>
      <c r="AO1498" s="1">
        <v>0</v>
      </c>
      <c r="AP1498" s="1">
        <v>0</v>
      </c>
      <c r="AQ1498" s="1">
        <v>0</v>
      </c>
      <c r="AR1498" s="1">
        <v>1</v>
      </c>
      <c r="AS1498" s="1">
        <v>0</v>
      </c>
      <c r="AT1498" s="1">
        <v>7</v>
      </c>
      <c r="AU1498" s="1">
        <v>32</v>
      </c>
      <c r="AV1498" s="1">
        <v>37334</v>
      </c>
    </row>
    <row r="1499" spans="1:48" s="1" customFormat="1" x14ac:dyDescent="0.25">
      <c r="A1499" s="1" t="str" cm="1">
        <f t="array" ref="A1499">_xlfn.IFS(AG1499&gt;=70,"70 and Older",AND(AG1499&gt;=60,AG1499&lt;70),"60-69",AND(AG1499&gt;=50,AG1499&lt;60),"50-59",AND(AG1499&gt;=40,AG1499&lt;50),"40-49",AND(AG1499&gt;=30,AG1499&lt;40),"30-39",AND(AG1499&gt;=20,AG1499&lt;30),"20-29")</f>
        <v>50-59</v>
      </c>
      <c r="B1499" s="1" t="str" cm="1">
        <f t="array" ref="B1499">_xlfn.IFS(AO1499=1,$AO$1,AP1499=1,$AP$1,AQ1499=1,$AQ$1,AR1499=1,$AR$1,AS1499=1,$AS$1)</f>
        <v>Master</v>
      </c>
      <c r="C1499" s="1" t="str" cm="1">
        <f t="array" ref="C1499">_xlfn.IFS(AJ1499=1,$AJ$1,AK1499=1,$AK$1,AL1499=1,$AL$1,AM1499=1,$AM$1,AN1499=1,$AN$1)</f>
        <v>Divorced</v>
      </c>
      <c r="D1499" s="1">
        <v>0</v>
      </c>
      <c r="E1499" s="1">
        <v>0</v>
      </c>
      <c r="F1499" s="1" t="str" cm="1">
        <f t="array" ref="F1499">_xlfn.IFS(AV1499&lt;43783,"1.Low Income",AND(AV1499&gt;=43783,AV1499&lt;=64856),"2.Mid Income",AV1499&gt;64856,"3.High Income")</f>
        <v>1.Low Income</v>
      </c>
      <c r="G1499" s="1" t="str" cm="1">
        <f t="array" ref="G1499">_xlfn.IFS(AU1499&lt;=30,"&lt;1 month",AND(AU1499&gt;30,AU1499&lt;=60),"1-2months",AU1499&gt;60,"2months +")</f>
        <v>&lt;1 month</v>
      </c>
      <c r="H1499" s="1" t="str" cm="1">
        <f t="array" ref="H1499">_xlfn.IFS(AT1499&lt;5,"&lt;5times",AND(AT1499&gt;=5,AT1499&lt;=10),"05-10times",AND(AT1499&gt;=11,AT1499&lt;=15),"11-15times",AT1499&gt;=16,"16times or more")</f>
        <v>05-10times</v>
      </c>
      <c r="I1499" s="1" t="s">
        <v>99</v>
      </c>
      <c r="J1499" s="1" t="str">
        <f t="shared" si="47"/>
        <v>6-7 years</v>
      </c>
      <c r="K1499" s="2">
        <v>84</v>
      </c>
      <c r="L1499" s="2">
        <v>5</v>
      </c>
      <c r="M1499" s="2">
        <v>38</v>
      </c>
      <c r="N1499" s="2">
        <v>150</v>
      </c>
      <c r="O1499" s="2">
        <v>12</v>
      </c>
      <c r="P1499" s="2">
        <v>28</v>
      </c>
      <c r="Q1499" s="8">
        <v>0</v>
      </c>
      <c r="R1499" s="8">
        <v>0</v>
      </c>
      <c r="S1499" s="8">
        <v>0</v>
      </c>
      <c r="T1499" s="8">
        <v>0</v>
      </c>
      <c r="U1499" s="8">
        <v>0</v>
      </c>
      <c r="V1499" s="8">
        <v>0</v>
      </c>
      <c r="W1499" s="6">
        <v>2</v>
      </c>
      <c r="X1499" s="6">
        <v>4</v>
      </c>
      <c r="Y1499" s="6">
        <v>1</v>
      </c>
      <c r="Z1499" s="6">
        <v>6</v>
      </c>
      <c r="AB1499" s="1">
        <v>182</v>
      </c>
      <c r="AC1499" s="1">
        <v>177</v>
      </c>
      <c r="AD1499" s="1">
        <v>0</v>
      </c>
      <c r="AE1499" s="1">
        <v>3</v>
      </c>
      <c r="AF1499" s="1">
        <v>11</v>
      </c>
      <c r="AG1499" s="1">
        <v>52</v>
      </c>
      <c r="AH1499" s="1">
        <v>2344</v>
      </c>
      <c r="AI1499" s="11">
        <f t="shared" si="46"/>
        <v>6.4219178082191783</v>
      </c>
      <c r="AJ1499" s="1">
        <v>1</v>
      </c>
      <c r="AK1499" s="1">
        <v>0</v>
      </c>
      <c r="AL1499" s="1">
        <v>0</v>
      </c>
      <c r="AM1499" s="1">
        <v>0</v>
      </c>
      <c r="AN1499" s="1">
        <v>0</v>
      </c>
      <c r="AO1499" s="1">
        <v>0</v>
      </c>
      <c r="AP1499" s="1">
        <v>0</v>
      </c>
      <c r="AQ1499" s="1">
        <v>0</v>
      </c>
      <c r="AR1499" s="1">
        <v>1</v>
      </c>
      <c r="AS1499" s="1">
        <v>0</v>
      </c>
      <c r="AT1499" s="1">
        <v>8</v>
      </c>
      <c r="AU1499" s="1">
        <v>9</v>
      </c>
      <c r="AV1499" s="1">
        <v>33402</v>
      </c>
    </row>
    <row r="1500" spans="1:48" s="1" customFormat="1" x14ac:dyDescent="0.25">
      <c r="A1500" s="1" t="str" cm="1">
        <f t="array" ref="A1500">_xlfn.IFS(AG1500&gt;=70,"70 and Older",AND(AG1500&gt;=60,AG1500&lt;70),"60-69",AND(AG1500&gt;=50,AG1500&lt;60),"50-59",AND(AG1500&gt;=40,AG1500&lt;50),"40-49",AND(AG1500&gt;=30,AG1500&lt;40),"30-39",AND(AG1500&gt;=20,AG1500&lt;30),"20-29")</f>
        <v>70 and Older</v>
      </c>
      <c r="B1500" s="1" t="str" cm="1">
        <f t="array" ref="B1500">_xlfn.IFS(AO1500=1,$AO$1,AP1500=1,$AP$1,AQ1500=1,$AQ$1,AR1500=1,$AR$1,AS1500=1,$AS$1)</f>
        <v>2nd Cycle</v>
      </c>
      <c r="C1500" s="1" t="str" cm="1">
        <f t="array" ref="C1500">_xlfn.IFS(AJ1500=1,$AJ$1,AK1500=1,$AK$1,AL1500=1,$AL$1,AM1500=1,$AM$1,AN1500=1,$AN$1)</f>
        <v>Married</v>
      </c>
      <c r="D1500" s="1">
        <v>0</v>
      </c>
      <c r="E1500" s="1">
        <v>1</v>
      </c>
      <c r="F1500" s="1" t="str" cm="1">
        <f t="array" ref="F1500">_xlfn.IFS(AV1500&lt;43783,"1.Low Income",AND(AV1500&gt;=43783,AV1500&lt;=64856),"2.Mid Income",AV1500&gt;64856,"3.High Income")</f>
        <v>2.Mid Income</v>
      </c>
      <c r="G1500" s="1" t="str" cm="1">
        <f t="array" ref="G1500">_xlfn.IFS(AU1500&lt;=30,"&lt;1 month",AND(AU1500&gt;30,AU1500&lt;=60),"1-2months",AU1500&gt;60,"2months +")</f>
        <v>1-2months</v>
      </c>
      <c r="H1500" s="1" t="str" cm="1">
        <f t="array" ref="H1500">_xlfn.IFS(AT1500&lt;5,"&lt;5times",AND(AT1500&gt;=5,AT1500&lt;=10),"05-10times",AND(AT1500&gt;=11,AT1500&lt;=15),"11-15times",AT1500&gt;=16,"16times or more")</f>
        <v>05-10times</v>
      </c>
      <c r="I1500" s="1" t="s">
        <v>99</v>
      </c>
      <c r="J1500" s="1" t="str">
        <f t="shared" si="47"/>
        <v>6-7 years</v>
      </c>
      <c r="K1500" s="2">
        <v>1149</v>
      </c>
      <c r="L1500" s="2">
        <v>71</v>
      </c>
      <c r="M1500" s="2">
        <v>449</v>
      </c>
      <c r="N1500" s="2">
        <v>69</v>
      </c>
      <c r="O1500" s="2">
        <v>71</v>
      </c>
      <c r="P1500" s="2">
        <v>26</v>
      </c>
      <c r="Q1500" s="8">
        <v>0</v>
      </c>
      <c r="R1500" s="8">
        <v>0</v>
      </c>
      <c r="S1500" s="8">
        <v>0</v>
      </c>
      <c r="T1500" s="8">
        <v>0</v>
      </c>
      <c r="U1500" s="8">
        <v>0</v>
      </c>
      <c r="V1500" s="8">
        <v>0</v>
      </c>
      <c r="W1500" s="6">
        <v>1</v>
      </c>
      <c r="X1500" s="6">
        <v>11</v>
      </c>
      <c r="Y1500" s="6">
        <v>8</v>
      </c>
      <c r="Z1500" s="6">
        <v>8</v>
      </c>
      <c r="AB1500" s="1">
        <v>1182</v>
      </c>
      <c r="AC1500" s="1">
        <v>1156</v>
      </c>
      <c r="AD1500" s="1">
        <v>0</v>
      </c>
      <c r="AE1500" s="1">
        <v>3</v>
      </c>
      <c r="AF1500" s="1">
        <v>11</v>
      </c>
      <c r="AG1500" s="1">
        <v>73</v>
      </c>
      <c r="AH1500" s="1">
        <v>2343</v>
      </c>
      <c r="AI1500" s="11">
        <f t="shared" si="46"/>
        <v>6.419178082191781</v>
      </c>
      <c r="AJ1500" s="1">
        <v>0</v>
      </c>
      <c r="AK1500" s="1">
        <v>1</v>
      </c>
      <c r="AL1500" s="1">
        <v>0</v>
      </c>
      <c r="AM1500" s="1">
        <v>0</v>
      </c>
      <c r="AN1500" s="1">
        <v>0</v>
      </c>
      <c r="AO1500" s="1">
        <v>1</v>
      </c>
      <c r="AP1500" s="1">
        <v>0</v>
      </c>
      <c r="AQ1500" s="1">
        <v>0</v>
      </c>
      <c r="AR1500" s="1">
        <v>0</v>
      </c>
      <c r="AS1500" s="1">
        <v>0</v>
      </c>
      <c r="AT1500" s="1">
        <v>7</v>
      </c>
      <c r="AU1500" s="1">
        <v>55</v>
      </c>
      <c r="AV1500" s="1">
        <v>44155</v>
      </c>
    </row>
    <row r="1501" spans="1:48" s="1" customFormat="1" x14ac:dyDescent="0.25">
      <c r="A1501" s="1" t="str" cm="1">
        <f t="array" ref="A1501">_xlfn.IFS(AG1501&gt;=70,"70 and Older",AND(AG1501&gt;=60,AG1501&lt;70),"60-69",AND(AG1501&gt;=50,AG1501&lt;60),"50-59",AND(AG1501&gt;=40,AG1501&lt;50),"40-49",AND(AG1501&gt;=30,AG1501&lt;40),"30-39",AND(AG1501&gt;=20,AG1501&lt;30),"20-29")</f>
        <v>50-59</v>
      </c>
      <c r="B1501" s="1" t="str" cm="1">
        <f t="array" ref="B1501">_xlfn.IFS(AO1501=1,$AO$1,AP1501=1,$AP$1,AQ1501=1,$AQ$1,AR1501=1,$AR$1,AS1501=1,$AS$1)</f>
        <v>Graduation</v>
      </c>
      <c r="C1501" s="1" t="str" cm="1">
        <f t="array" ref="C1501">_xlfn.IFS(AJ1501=1,$AJ$1,AK1501=1,$AK$1,AL1501=1,$AL$1,AM1501=1,$AM$1,AN1501=1,$AN$1)</f>
        <v>Together</v>
      </c>
      <c r="D1501" s="1">
        <v>0</v>
      </c>
      <c r="E1501" s="1">
        <v>1</v>
      </c>
      <c r="F1501" s="1" t="str" cm="1">
        <f t="array" ref="F1501">_xlfn.IFS(AV1501&lt;43783,"1.Low Income",AND(AV1501&gt;=43783,AV1501&lt;=64856),"2.Mid Income",AV1501&gt;64856,"3.High Income")</f>
        <v>1.Low Income</v>
      </c>
      <c r="G1501" s="1" t="str" cm="1">
        <f t="array" ref="G1501">_xlfn.IFS(AU1501&lt;=30,"&lt;1 month",AND(AU1501&gt;30,AU1501&lt;=60),"1-2months",AU1501&gt;60,"2months +")</f>
        <v>1-2months</v>
      </c>
      <c r="H1501" s="1" t="str" cm="1">
        <f t="array" ref="H1501">_xlfn.IFS(AT1501&lt;5,"&lt;5times",AND(AT1501&gt;=5,AT1501&lt;=10),"05-10times",AND(AT1501&gt;=11,AT1501&lt;=15),"11-15times",AT1501&gt;=16,"16times or more")</f>
        <v>05-10times</v>
      </c>
      <c r="I1501" s="1" t="s">
        <v>99</v>
      </c>
      <c r="J1501" s="1" t="str">
        <f t="shared" si="47"/>
        <v>6-7 years</v>
      </c>
      <c r="K1501" s="2">
        <v>29</v>
      </c>
      <c r="L1501" s="2">
        <v>0</v>
      </c>
      <c r="M1501" s="2">
        <v>5</v>
      </c>
      <c r="N1501" s="2">
        <v>0</v>
      </c>
      <c r="O1501" s="2">
        <v>1</v>
      </c>
      <c r="P1501" s="2">
        <v>5</v>
      </c>
      <c r="Q1501" s="8">
        <v>0</v>
      </c>
      <c r="R1501" s="8">
        <v>0</v>
      </c>
      <c r="S1501" s="8">
        <v>0</v>
      </c>
      <c r="T1501" s="8">
        <v>0</v>
      </c>
      <c r="U1501" s="8">
        <v>0</v>
      </c>
      <c r="V1501" s="8">
        <v>0</v>
      </c>
      <c r="W1501" s="6">
        <v>1</v>
      </c>
      <c r="X1501" s="6">
        <v>1</v>
      </c>
      <c r="Y1501" s="6">
        <v>0</v>
      </c>
      <c r="Z1501" s="6">
        <v>3</v>
      </c>
      <c r="AB1501" s="1">
        <v>123</v>
      </c>
      <c r="AC1501" s="1">
        <v>109</v>
      </c>
      <c r="AD1501" s="1">
        <v>0</v>
      </c>
      <c r="AE1501" s="1">
        <v>3</v>
      </c>
      <c r="AF1501" s="1">
        <v>11</v>
      </c>
      <c r="AG1501" s="1">
        <v>51</v>
      </c>
      <c r="AH1501" s="1">
        <v>2343</v>
      </c>
      <c r="AI1501" s="11">
        <f t="shared" si="46"/>
        <v>6.419178082191781</v>
      </c>
      <c r="AJ1501" s="1">
        <v>0</v>
      </c>
      <c r="AK1501" s="1">
        <v>0</v>
      </c>
      <c r="AL1501" s="1">
        <v>0</v>
      </c>
      <c r="AM1501" s="1">
        <v>1</v>
      </c>
      <c r="AN1501" s="1">
        <v>0</v>
      </c>
      <c r="AO1501" s="1">
        <v>0</v>
      </c>
      <c r="AP1501" s="1">
        <v>0</v>
      </c>
      <c r="AQ1501" s="1">
        <v>1</v>
      </c>
      <c r="AR1501" s="1">
        <v>0</v>
      </c>
      <c r="AS1501" s="1">
        <v>0</v>
      </c>
      <c r="AT1501" s="1">
        <v>7</v>
      </c>
      <c r="AU1501" s="1">
        <v>59</v>
      </c>
      <c r="AV1501" s="1">
        <v>41021</v>
      </c>
    </row>
    <row r="1502" spans="1:48" s="1" customFormat="1" x14ac:dyDescent="0.25">
      <c r="A1502" s="1" t="str" cm="1">
        <f t="array" ref="A1502">_xlfn.IFS(AG1502&gt;=70,"70 and Older",AND(AG1502&gt;=60,AG1502&lt;70),"60-69",AND(AG1502&gt;=50,AG1502&lt;60),"50-59",AND(AG1502&gt;=40,AG1502&lt;50),"40-49",AND(AG1502&gt;=30,AG1502&lt;40),"30-39",AND(AG1502&gt;=20,AG1502&lt;30),"20-29")</f>
        <v>50-59</v>
      </c>
      <c r="B1502" s="1" t="str" cm="1">
        <f t="array" ref="B1502">_xlfn.IFS(AO1502=1,$AO$1,AP1502=1,$AP$1,AQ1502=1,$AQ$1,AR1502=1,$AR$1,AS1502=1,$AS$1)</f>
        <v>Graduation</v>
      </c>
      <c r="C1502" s="1" t="str" cm="1">
        <f t="array" ref="C1502">_xlfn.IFS(AJ1502=1,$AJ$1,AK1502=1,$AK$1,AL1502=1,$AL$1,AM1502=1,$AM$1,AN1502=1,$AN$1)</f>
        <v>Together</v>
      </c>
      <c r="D1502" s="1">
        <v>1</v>
      </c>
      <c r="E1502" s="1">
        <v>0</v>
      </c>
      <c r="F1502" s="1" t="str" cm="1">
        <f t="array" ref="F1502">_xlfn.IFS(AV1502&lt;43783,"1.Low Income",AND(AV1502&gt;=43783,AV1502&lt;=64856),"2.Mid Income",AV1502&gt;64856,"3.High Income")</f>
        <v>1.Low Income</v>
      </c>
      <c r="G1502" s="1" t="str" cm="1">
        <f t="array" ref="G1502">_xlfn.IFS(AU1502&lt;=30,"&lt;1 month",AND(AU1502&gt;30,AU1502&lt;=60),"1-2months",AU1502&gt;60,"2months +")</f>
        <v>2months +</v>
      </c>
      <c r="H1502" s="1" t="str" cm="1">
        <f t="array" ref="H1502">_xlfn.IFS(AT1502&lt;5,"&lt;5times",AND(AT1502&gt;=5,AT1502&lt;=10),"05-10times",AND(AT1502&gt;=11,AT1502&lt;=15),"11-15times",AT1502&gt;=16,"16times or more")</f>
        <v>05-10times</v>
      </c>
      <c r="I1502" s="1" t="s">
        <v>99</v>
      </c>
      <c r="J1502" s="1" t="str">
        <f t="shared" si="47"/>
        <v>6-7 years</v>
      </c>
      <c r="K1502" s="2">
        <v>14</v>
      </c>
      <c r="L1502" s="2">
        <v>0</v>
      </c>
      <c r="M1502" s="2">
        <v>16</v>
      </c>
      <c r="N1502" s="2">
        <v>0</v>
      </c>
      <c r="O1502" s="2">
        <v>0</v>
      </c>
      <c r="P1502" s="2">
        <v>6</v>
      </c>
      <c r="Q1502" s="8">
        <v>0</v>
      </c>
      <c r="R1502" s="8">
        <v>0</v>
      </c>
      <c r="S1502" s="8">
        <v>0</v>
      </c>
      <c r="T1502" s="8">
        <v>0</v>
      </c>
      <c r="U1502" s="8">
        <v>0</v>
      </c>
      <c r="V1502" s="8">
        <v>1</v>
      </c>
      <c r="W1502" s="6">
        <v>1</v>
      </c>
      <c r="X1502" s="6">
        <v>1</v>
      </c>
      <c r="Y1502" s="6">
        <v>1</v>
      </c>
      <c r="Z1502" s="6">
        <v>2</v>
      </c>
      <c r="AB1502" s="1">
        <v>123</v>
      </c>
      <c r="AC1502" s="1">
        <v>109</v>
      </c>
      <c r="AD1502" s="1">
        <v>0</v>
      </c>
      <c r="AE1502" s="1">
        <v>3</v>
      </c>
      <c r="AF1502" s="1">
        <v>11</v>
      </c>
      <c r="AG1502" s="1">
        <v>51</v>
      </c>
      <c r="AH1502" s="1">
        <v>2343</v>
      </c>
      <c r="AI1502" s="11">
        <f t="shared" si="46"/>
        <v>6.419178082191781</v>
      </c>
      <c r="AJ1502" s="1">
        <v>0</v>
      </c>
      <c r="AK1502" s="1">
        <v>0</v>
      </c>
      <c r="AL1502" s="1">
        <v>0</v>
      </c>
      <c r="AM1502" s="1">
        <v>1</v>
      </c>
      <c r="AN1502" s="1">
        <v>0</v>
      </c>
      <c r="AO1502" s="1">
        <v>0</v>
      </c>
      <c r="AP1502" s="1">
        <v>0</v>
      </c>
      <c r="AQ1502" s="1">
        <v>1</v>
      </c>
      <c r="AR1502" s="1">
        <v>0</v>
      </c>
      <c r="AS1502" s="1">
        <v>0</v>
      </c>
      <c r="AT1502" s="1">
        <v>7</v>
      </c>
      <c r="AU1502" s="1">
        <v>87</v>
      </c>
      <c r="AV1502" s="1">
        <v>37070</v>
      </c>
    </row>
    <row r="1503" spans="1:48" s="1" customFormat="1" x14ac:dyDescent="0.25">
      <c r="A1503" s="1" t="str" cm="1">
        <f t="array" ref="A1503">_xlfn.IFS(AG1503&gt;=70,"70 and Older",AND(AG1503&gt;=60,AG1503&lt;70),"60-69",AND(AG1503&gt;=50,AG1503&lt;60),"50-59",AND(AG1503&gt;=40,AG1503&lt;50),"40-49",AND(AG1503&gt;=30,AG1503&lt;40),"30-39",AND(AG1503&gt;=20,AG1503&lt;30),"20-29")</f>
        <v>30-39</v>
      </c>
      <c r="B1503" s="1" t="str" cm="1">
        <f t="array" ref="B1503">_xlfn.IFS(AO1503=1,$AO$1,AP1503=1,$AP$1,AQ1503=1,$AQ$1,AR1503=1,$AR$1,AS1503=1,$AS$1)</f>
        <v>Graduation</v>
      </c>
      <c r="C1503" s="1" t="str" cm="1">
        <f t="array" ref="C1503">_xlfn.IFS(AJ1503=1,$AJ$1,AK1503=1,$AK$1,AL1503=1,$AL$1,AM1503=1,$AM$1,AN1503=1,$AN$1)</f>
        <v>Together</v>
      </c>
      <c r="D1503" s="1">
        <v>1</v>
      </c>
      <c r="E1503" s="1">
        <v>0</v>
      </c>
      <c r="F1503" s="1" t="str" cm="1">
        <f t="array" ref="F1503">_xlfn.IFS(AV1503&lt;43783,"1.Low Income",AND(AV1503&gt;=43783,AV1503&lt;=64856),"2.Mid Income",AV1503&gt;64856,"3.High Income")</f>
        <v>1.Low Income</v>
      </c>
      <c r="G1503" s="1" t="str" cm="1">
        <f t="array" ref="G1503">_xlfn.IFS(AU1503&lt;=30,"&lt;1 month",AND(AU1503&gt;30,AU1503&lt;=60),"1-2months",AU1503&gt;60,"2months +")</f>
        <v>1-2months</v>
      </c>
      <c r="H1503" s="1" t="str" cm="1">
        <f t="array" ref="H1503">_xlfn.IFS(AT1503&lt;5,"&lt;5times",AND(AT1503&gt;=5,AT1503&lt;=10),"05-10times",AND(AT1503&gt;=11,AT1503&lt;=15),"11-15times",AT1503&gt;=16,"16times or more")</f>
        <v>05-10times</v>
      </c>
      <c r="I1503" s="1" t="s">
        <v>99</v>
      </c>
      <c r="J1503" s="1" t="str">
        <f t="shared" si="47"/>
        <v>6-7 years</v>
      </c>
      <c r="K1503" s="2">
        <v>3</v>
      </c>
      <c r="L1503" s="2">
        <v>5</v>
      </c>
      <c r="M1503" s="2">
        <v>14</v>
      </c>
      <c r="N1503" s="2">
        <v>2</v>
      </c>
      <c r="O1503" s="2">
        <v>12</v>
      </c>
      <c r="P1503" s="2">
        <v>17</v>
      </c>
      <c r="Q1503" s="8">
        <v>0</v>
      </c>
      <c r="R1503" s="8">
        <v>0</v>
      </c>
      <c r="S1503" s="8">
        <v>0</v>
      </c>
      <c r="T1503" s="8">
        <v>0</v>
      </c>
      <c r="U1503" s="8">
        <v>0</v>
      </c>
      <c r="V1503" s="8">
        <v>0</v>
      </c>
      <c r="W1503" s="6">
        <v>4</v>
      </c>
      <c r="X1503" s="6">
        <v>3</v>
      </c>
      <c r="Y1503" s="6">
        <v>1</v>
      </c>
      <c r="Z1503" s="6">
        <v>3</v>
      </c>
      <c r="AB1503" s="1">
        <v>41</v>
      </c>
      <c r="AC1503" s="1">
        <v>16</v>
      </c>
      <c r="AD1503" s="1">
        <v>0</v>
      </c>
      <c r="AE1503" s="1">
        <v>3</v>
      </c>
      <c r="AF1503" s="1">
        <v>11</v>
      </c>
      <c r="AG1503" s="1">
        <v>36</v>
      </c>
      <c r="AH1503" s="1">
        <v>2343</v>
      </c>
      <c r="AI1503" s="11">
        <f t="shared" si="46"/>
        <v>6.419178082191781</v>
      </c>
      <c r="AJ1503" s="1">
        <v>0</v>
      </c>
      <c r="AK1503" s="1">
        <v>0</v>
      </c>
      <c r="AL1503" s="1">
        <v>0</v>
      </c>
      <c r="AM1503" s="1">
        <v>1</v>
      </c>
      <c r="AN1503" s="1">
        <v>0</v>
      </c>
      <c r="AO1503" s="1">
        <v>0</v>
      </c>
      <c r="AP1503" s="1">
        <v>0</v>
      </c>
      <c r="AQ1503" s="1">
        <v>1</v>
      </c>
      <c r="AR1503" s="1">
        <v>0</v>
      </c>
      <c r="AS1503" s="1">
        <v>0</v>
      </c>
      <c r="AT1503" s="1">
        <v>8</v>
      </c>
      <c r="AU1503" s="1">
        <v>51</v>
      </c>
      <c r="AV1503" s="1">
        <v>35893</v>
      </c>
    </row>
    <row r="1504" spans="1:48" s="1" customFormat="1" x14ac:dyDescent="0.25">
      <c r="A1504" s="1" t="str" cm="1">
        <f t="array" ref="A1504">_xlfn.IFS(AG1504&gt;=70,"70 and Older",AND(AG1504&gt;=60,AG1504&lt;70),"60-69",AND(AG1504&gt;=50,AG1504&lt;60),"50-59",AND(AG1504&gt;=40,AG1504&lt;50),"40-49",AND(AG1504&gt;=30,AG1504&lt;40),"30-39",AND(AG1504&gt;=20,AG1504&lt;30),"20-29")</f>
        <v>40-49</v>
      </c>
      <c r="B1504" s="1" t="str" cm="1">
        <f t="array" ref="B1504">_xlfn.IFS(AO1504=1,$AO$1,AP1504=1,$AP$1,AQ1504=1,$AQ$1,AR1504=1,$AR$1,AS1504=1,$AS$1)</f>
        <v>2nd Cycle</v>
      </c>
      <c r="C1504" s="1" t="str" cm="1">
        <f t="array" ref="C1504">_xlfn.IFS(AJ1504=1,$AJ$1,AK1504=1,$AK$1,AL1504=1,$AL$1,AM1504=1,$AM$1,AN1504=1,$AN$1)</f>
        <v>Single</v>
      </c>
      <c r="D1504" s="1">
        <v>0</v>
      </c>
      <c r="E1504" s="1">
        <v>0</v>
      </c>
      <c r="F1504" s="1" t="str" cm="1">
        <f t="array" ref="F1504">_xlfn.IFS(AV1504&lt;43783,"1.Low Income",AND(AV1504&gt;=43783,AV1504&lt;=64856),"2.Mid Income",AV1504&gt;64856,"3.High Income")</f>
        <v>2.Mid Income</v>
      </c>
      <c r="G1504" s="1" t="str" cm="1">
        <f t="array" ref="G1504">_xlfn.IFS(AU1504&lt;=30,"&lt;1 month",AND(AU1504&gt;30,AU1504&lt;=60),"1-2months",AU1504&gt;60,"2months +")</f>
        <v>2months +</v>
      </c>
      <c r="H1504" s="1" t="str" cm="1">
        <f t="array" ref="H1504">_xlfn.IFS(AT1504&lt;5,"&lt;5times",AND(AT1504&gt;=5,AT1504&lt;=10),"05-10times",AND(AT1504&gt;=11,AT1504&lt;=15),"11-15times",AT1504&gt;=16,"16times or more")</f>
        <v>05-10times</v>
      </c>
      <c r="I1504" s="1" t="s">
        <v>99</v>
      </c>
      <c r="J1504" s="1" t="str">
        <f t="shared" si="47"/>
        <v>6-7 years</v>
      </c>
      <c r="K1504" s="2">
        <v>10</v>
      </c>
      <c r="L1504" s="2">
        <v>3</v>
      </c>
      <c r="M1504" s="2">
        <v>3</v>
      </c>
      <c r="N1504" s="2">
        <v>0</v>
      </c>
      <c r="O1504" s="2">
        <v>0</v>
      </c>
      <c r="P1504" s="2">
        <v>0</v>
      </c>
      <c r="Q1504" s="8">
        <v>0</v>
      </c>
      <c r="R1504" s="8">
        <v>0</v>
      </c>
      <c r="S1504" s="8">
        <v>0</v>
      </c>
      <c r="T1504" s="8">
        <v>0</v>
      </c>
      <c r="U1504" s="8">
        <v>0</v>
      </c>
      <c r="V1504" s="8">
        <v>0</v>
      </c>
      <c r="W1504" s="6">
        <v>1</v>
      </c>
      <c r="X1504" s="6">
        <v>0</v>
      </c>
      <c r="Y1504" s="6">
        <v>0</v>
      </c>
      <c r="Z1504" s="6">
        <v>3</v>
      </c>
      <c r="AB1504" s="1">
        <v>31</v>
      </c>
      <c r="AC1504" s="1">
        <v>29</v>
      </c>
      <c r="AD1504" s="1">
        <v>0</v>
      </c>
      <c r="AE1504" s="1">
        <v>3</v>
      </c>
      <c r="AF1504" s="1">
        <v>11</v>
      </c>
      <c r="AG1504" s="1">
        <v>42</v>
      </c>
      <c r="AH1504" s="1">
        <v>2342</v>
      </c>
      <c r="AI1504" s="11">
        <f t="shared" si="46"/>
        <v>6.4164383561643836</v>
      </c>
      <c r="AJ1504" s="1">
        <v>0</v>
      </c>
      <c r="AK1504" s="1">
        <v>0</v>
      </c>
      <c r="AL1504" s="1">
        <v>1</v>
      </c>
      <c r="AM1504" s="1">
        <v>0</v>
      </c>
      <c r="AN1504" s="1">
        <v>0</v>
      </c>
      <c r="AO1504" s="1">
        <v>1</v>
      </c>
      <c r="AP1504" s="1">
        <v>0</v>
      </c>
      <c r="AQ1504" s="1">
        <v>0</v>
      </c>
      <c r="AR1504" s="1">
        <v>0</v>
      </c>
      <c r="AS1504" s="1">
        <v>0</v>
      </c>
      <c r="AT1504" s="1">
        <v>6</v>
      </c>
      <c r="AU1504" s="1">
        <v>92</v>
      </c>
      <c r="AV1504" s="1">
        <v>46998</v>
      </c>
    </row>
    <row r="1505" spans="1:48" s="1" customFormat="1" x14ac:dyDescent="0.25">
      <c r="A1505" s="1" t="str" cm="1">
        <f t="array" ref="A1505">_xlfn.IFS(AG1505&gt;=70,"70 and Older",AND(AG1505&gt;=60,AG1505&lt;70),"60-69",AND(AG1505&gt;=50,AG1505&lt;60),"50-59",AND(AG1505&gt;=40,AG1505&lt;50),"40-49",AND(AG1505&gt;=30,AG1505&lt;40),"30-39",AND(AG1505&gt;=20,AG1505&lt;30),"20-29")</f>
        <v>50-59</v>
      </c>
      <c r="B1505" s="1" t="str" cm="1">
        <f t="array" ref="B1505">_xlfn.IFS(AO1505=1,$AO$1,AP1505=1,$AP$1,AQ1505=1,$AQ$1,AR1505=1,$AR$1,AS1505=1,$AS$1)</f>
        <v>Graduation</v>
      </c>
      <c r="C1505" s="1" t="str" cm="1">
        <f t="array" ref="C1505">_xlfn.IFS(AJ1505=1,$AJ$1,AK1505=1,$AK$1,AL1505=1,$AL$1,AM1505=1,$AM$1,AN1505=1,$AN$1)</f>
        <v>Single</v>
      </c>
      <c r="D1505" s="1">
        <v>0</v>
      </c>
      <c r="E1505" s="1">
        <v>0</v>
      </c>
      <c r="F1505" s="1" t="str" cm="1">
        <f t="array" ref="F1505">_xlfn.IFS(AV1505&lt;43783,"1.Low Income",AND(AV1505&gt;=43783,AV1505&lt;=64856),"2.Mid Income",AV1505&gt;64856,"3.High Income")</f>
        <v>2.Mid Income</v>
      </c>
      <c r="G1505" s="1" t="str" cm="1">
        <f t="array" ref="G1505">_xlfn.IFS(AU1505&lt;=30,"&lt;1 month",AND(AU1505&gt;30,AU1505&lt;=60),"1-2months",AU1505&gt;60,"2months +")</f>
        <v>&lt;1 month</v>
      </c>
      <c r="H1505" s="1" t="str" cm="1">
        <f t="array" ref="H1505">_xlfn.IFS(AT1505&lt;5,"&lt;5times",AND(AT1505&gt;=5,AT1505&lt;=10),"05-10times",AND(AT1505&gt;=11,AT1505&lt;=15),"11-15times",AT1505&gt;=16,"16times or more")</f>
        <v>05-10times</v>
      </c>
      <c r="I1505" s="1" t="s">
        <v>99</v>
      </c>
      <c r="J1505" s="1" t="str">
        <f t="shared" si="47"/>
        <v>6-7 years</v>
      </c>
      <c r="K1505" s="2">
        <v>674</v>
      </c>
      <c r="L1505" s="2">
        <v>168</v>
      </c>
      <c r="M1505" s="2">
        <v>108</v>
      </c>
      <c r="N1505" s="2">
        <v>192</v>
      </c>
      <c r="O1505" s="2">
        <v>42</v>
      </c>
      <c r="P1505" s="2">
        <v>231</v>
      </c>
      <c r="Q1505" s="8">
        <v>1</v>
      </c>
      <c r="R1505" s="8">
        <v>0</v>
      </c>
      <c r="S1505" s="8">
        <v>0</v>
      </c>
      <c r="T1505" s="8">
        <v>0</v>
      </c>
      <c r="U1505" s="8">
        <v>1</v>
      </c>
      <c r="V1505" s="8">
        <v>1</v>
      </c>
      <c r="W1505" s="6">
        <v>1</v>
      </c>
      <c r="X1505" s="6">
        <v>5</v>
      </c>
      <c r="Y1505" s="6">
        <v>11</v>
      </c>
      <c r="Z1505" s="6">
        <v>6</v>
      </c>
      <c r="AB1505" s="1">
        <v>1342</v>
      </c>
      <c r="AC1505" s="1">
        <v>1305</v>
      </c>
      <c r="AD1505" s="1">
        <v>2</v>
      </c>
      <c r="AE1505" s="1">
        <v>3</v>
      </c>
      <c r="AF1505" s="1">
        <v>11</v>
      </c>
      <c r="AG1505" s="1">
        <v>56</v>
      </c>
      <c r="AH1505" s="1">
        <v>2341</v>
      </c>
      <c r="AI1505" s="11">
        <f t="shared" si="46"/>
        <v>6.4136986301369863</v>
      </c>
      <c r="AJ1505" s="1">
        <v>0</v>
      </c>
      <c r="AK1505" s="1">
        <v>0</v>
      </c>
      <c r="AL1505" s="1">
        <v>1</v>
      </c>
      <c r="AM1505" s="1">
        <v>0</v>
      </c>
      <c r="AN1505" s="1">
        <v>0</v>
      </c>
      <c r="AO1505" s="1">
        <v>0</v>
      </c>
      <c r="AP1505" s="1">
        <v>0</v>
      </c>
      <c r="AQ1505" s="1">
        <v>1</v>
      </c>
      <c r="AR1505" s="1">
        <v>0</v>
      </c>
      <c r="AS1505" s="1">
        <v>0</v>
      </c>
      <c r="AT1505" s="1">
        <v>6</v>
      </c>
      <c r="AU1505" s="1">
        <v>26</v>
      </c>
      <c r="AV1505" s="1">
        <v>49912</v>
      </c>
    </row>
    <row r="1506" spans="1:48" s="1" customFormat="1" x14ac:dyDescent="0.25">
      <c r="A1506" s="1" t="str" cm="1">
        <f t="array" ref="A1506">_xlfn.IFS(AG1506&gt;=70,"70 and Older",AND(AG1506&gt;=60,AG1506&lt;70),"60-69",AND(AG1506&gt;=50,AG1506&lt;60),"50-59",AND(AG1506&gt;=40,AG1506&lt;50),"40-49",AND(AG1506&gt;=30,AG1506&lt;40),"30-39",AND(AG1506&gt;=20,AG1506&lt;30),"20-29")</f>
        <v>60-69</v>
      </c>
      <c r="B1506" s="1" t="str" cm="1">
        <f t="array" ref="B1506">_xlfn.IFS(AO1506=1,$AO$1,AP1506=1,$AP$1,AQ1506=1,$AQ$1,AR1506=1,$AR$1,AS1506=1,$AS$1)</f>
        <v>PhD</v>
      </c>
      <c r="C1506" s="1" t="str" cm="1">
        <f t="array" ref="C1506">_xlfn.IFS(AJ1506=1,$AJ$1,AK1506=1,$AK$1,AL1506=1,$AL$1,AM1506=1,$AM$1,AN1506=1,$AN$1)</f>
        <v>Married</v>
      </c>
      <c r="D1506" s="1">
        <v>1</v>
      </c>
      <c r="E1506" s="1">
        <v>1</v>
      </c>
      <c r="F1506" s="1" t="str" cm="1">
        <f t="array" ref="F1506">_xlfn.IFS(AV1506&lt;43783,"1.Low Income",AND(AV1506&gt;=43783,AV1506&lt;=64856),"2.Mid Income",AV1506&gt;64856,"3.High Income")</f>
        <v>2.Mid Income</v>
      </c>
      <c r="G1506" s="1" t="str" cm="1">
        <f t="array" ref="G1506">_xlfn.IFS(AU1506&lt;=30,"&lt;1 month",AND(AU1506&gt;30,AU1506&lt;=60),"1-2months",AU1506&gt;60,"2months +")</f>
        <v>1-2months</v>
      </c>
      <c r="H1506" s="1" t="str" cm="1">
        <f t="array" ref="H1506">_xlfn.IFS(AT1506&lt;5,"&lt;5times",AND(AT1506&gt;=5,AT1506&lt;=10),"05-10times",AND(AT1506&gt;=11,AT1506&lt;=15),"11-15times",AT1506&gt;=16,"16times or more")</f>
        <v>05-10times</v>
      </c>
      <c r="I1506" s="1" t="s">
        <v>99</v>
      </c>
      <c r="J1506" s="1" t="str">
        <f t="shared" si="47"/>
        <v>6-7 years</v>
      </c>
      <c r="K1506" s="2">
        <v>22</v>
      </c>
      <c r="L1506" s="2">
        <v>2</v>
      </c>
      <c r="M1506" s="2">
        <v>12</v>
      </c>
      <c r="N1506" s="2">
        <v>0</v>
      </c>
      <c r="O1506" s="2">
        <v>2</v>
      </c>
      <c r="P1506" s="2">
        <v>5</v>
      </c>
      <c r="Q1506" s="8">
        <v>0</v>
      </c>
      <c r="R1506" s="8">
        <v>0</v>
      </c>
      <c r="S1506" s="8">
        <v>0</v>
      </c>
      <c r="T1506" s="8">
        <v>0</v>
      </c>
      <c r="U1506" s="8">
        <v>0</v>
      </c>
      <c r="V1506" s="8">
        <v>0</v>
      </c>
      <c r="W1506" s="6">
        <v>1</v>
      </c>
      <c r="X1506" s="6">
        <v>1</v>
      </c>
      <c r="Y1506" s="6">
        <v>0</v>
      </c>
      <c r="Z1506" s="6">
        <v>3</v>
      </c>
      <c r="AB1506" s="1">
        <v>40</v>
      </c>
      <c r="AC1506" s="1">
        <v>33</v>
      </c>
      <c r="AD1506" s="1">
        <v>0</v>
      </c>
      <c r="AE1506" s="1">
        <v>3</v>
      </c>
      <c r="AF1506" s="1">
        <v>11</v>
      </c>
      <c r="AG1506" s="1">
        <v>61</v>
      </c>
      <c r="AH1506" s="1">
        <v>2341</v>
      </c>
      <c r="AI1506" s="11">
        <f t="shared" si="46"/>
        <v>6.4136986301369863</v>
      </c>
      <c r="AJ1506" s="1">
        <v>0</v>
      </c>
      <c r="AK1506" s="1">
        <v>1</v>
      </c>
      <c r="AL1506" s="1">
        <v>0</v>
      </c>
      <c r="AM1506" s="1">
        <v>0</v>
      </c>
      <c r="AN1506" s="1">
        <v>0</v>
      </c>
      <c r="AO1506" s="1">
        <v>0</v>
      </c>
      <c r="AP1506" s="1">
        <v>0</v>
      </c>
      <c r="AQ1506" s="1">
        <v>0</v>
      </c>
      <c r="AR1506" s="1">
        <v>0</v>
      </c>
      <c r="AS1506" s="1">
        <v>1</v>
      </c>
      <c r="AT1506" s="1">
        <v>7</v>
      </c>
      <c r="AU1506" s="1">
        <v>55</v>
      </c>
      <c r="AV1506" s="1">
        <v>44529</v>
      </c>
    </row>
    <row r="1507" spans="1:48" s="1" customFormat="1" x14ac:dyDescent="0.25">
      <c r="A1507" s="1" t="str" cm="1">
        <f t="array" ref="A1507">_xlfn.IFS(AG1507&gt;=70,"70 and Older",AND(AG1507&gt;=60,AG1507&lt;70),"60-69",AND(AG1507&gt;=50,AG1507&lt;60),"50-59",AND(AG1507&gt;=40,AG1507&lt;50),"40-49",AND(AG1507&gt;=30,AG1507&lt;40),"30-39",AND(AG1507&gt;=20,AG1507&lt;30),"20-29")</f>
        <v>50-59</v>
      </c>
      <c r="B1507" s="1" t="str" cm="1">
        <f t="array" ref="B1507">_xlfn.IFS(AO1507=1,$AO$1,AP1507=1,$AP$1,AQ1507=1,$AQ$1,AR1507=1,$AR$1,AS1507=1,$AS$1)</f>
        <v>Graduation</v>
      </c>
      <c r="C1507" s="1" t="str" cm="1">
        <f t="array" ref="C1507">_xlfn.IFS(AJ1507=1,$AJ$1,AK1507=1,$AK$1,AL1507=1,$AL$1,AM1507=1,$AM$1,AN1507=1,$AN$1)</f>
        <v>Single</v>
      </c>
      <c r="D1507" s="1">
        <v>0</v>
      </c>
      <c r="E1507" s="1">
        <v>0</v>
      </c>
      <c r="F1507" s="1" t="str" cm="1">
        <f t="array" ref="F1507">_xlfn.IFS(AV1507&lt;43783,"1.Low Income",AND(AV1507&gt;=43783,AV1507&lt;=64856),"2.Mid Income",AV1507&gt;64856,"3.High Income")</f>
        <v>2.Mid Income</v>
      </c>
      <c r="G1507" s="1" t="str" cm="1">
        <f t="array" ref="G1507">_xlfn.IFS(AU1507&lt;=30,"&lt;1 month",AND(AU1507&gt;30,AU1507&lt;=60),"1-2months",AU1507&gt;60,"2months +")</f>
        <v>2months +</v>
      </c>
      <c r="H1507" s="1" t="str" cm="1">
        <f t="array" ref="H1507">_xlfn.IFS(AT1507&lt;5,"&lt;5times",AND(AT1507&gt;=5,AT1507&lt;=10),"05-10times",AND(AT1507&gt;=11,AT1507&lt;=15),"11-15times",AT1507&gt;=16,"16times or more")</f>
        <v>05-10times</v>
      </c>
      <c r="I1507" s="1" t="s">
        <v>99</v>
      </c>
      <c r="J1507" s="1" t="str">
        <f t="shared" si="47"/>
        <v>6-7 years</v>
      </c>
      <c r="K1507" s="2">
        <v>966</v>
      </c>
      <c r="L1507" s="2">
        <v>26</v>
      </c>
      <c r="M1507" s="2">
        <v>282</v>
      </c>
      <c r="N1507" s="2">
        <v>52</v>
      </c>
      <c r="O1507" s="2">
        <v>26</v>
      </c>
      <c r="P1507" s="2">
        <v>26</v>
      </c>
      <c r="Q1507" s="8">
        <v>1</v>
      </c>
      <c r="R1507" s="8">
        <v>1</v>
      </c>
      <c r="S1507" s="8">
        <v>0</v>
      </c>
      <c r="T1507" s="8">
        <v>1</v>
      </c>
      <c r="U1507" s="8">
        <v>1</v>
      </c>
      <c r="V1507" s="8">
        <v>0</v>
      </c>
      <c r="W1507" s="6">
        <v>1</v>
      </c>
      <c r="X1507" s="6">
        <v>2</v>
      </c>
      <c r="Y1507" s="6">
        <v>7</v>
      </c>
      <c r="Z1507" s="6">
        <v>11</v>
      </c>
      <c r="AB1507" s="1">
        <v>1900</v>
      </c>
      <c r="AC1507" s="1">
        <v>1882</v>
      </c>
      <c r="AD1507" s="1">
        <v>0</v>
      </c>
      <c r="AE1507" s="1">
        <v>3</v>
      </c>
      <c r="AF1507" s="1">
        <v>11</v>
      </c>
      <c r="AG1507" s="1">
        <v>57</v>
      </c>
      <c r="AH1507" s="1">
        <v>2341</v>
      </c>
      <c r="AI1507" s="11">
        <f t="shared" si="46"/>
        <v>6.4136986301369863</v>
      </c>
      <c r="AJ1507" s="1">
        <v>0</v>
      </c>
      <c r="AK1507" s="1">
        <v>0</v>
      </c>
      <c r="AL1507" s="1">
        <v>1</v>
      </c>
      <c r="AM1507" s="1">
        <v>0</v>
      </c>
      <c r="AN1507" s="1">
        <v>0</v>
      </c>
      <c r="AO1507" s="1">
        <v>0</v>
      </c>
      <c r="AP1507" s="1">
        <v>0</v>
      </c>
      <c r="AQ1507" s="1">
        <v>1</v>
      </c>
      <c r="AR1507" s="1">
        <v>0</v>
      </c>
      <c r="AS1507" s="1">
        <v>0</v>
      </c>
      <c r="AT1507" s="1">
        <v>7</v>
      </c>
      <c r="AU1507" s="1">
        <v>85</v>
      </c>
      <c r="AV1507" s="1">
        <v>44124</v>
      </c>
    </row>
    <row r="1508" spans="1:48" s="1" customFormat="1" x14ac:dyDescent="0.25">
      <c r="A1508" s="1" t="str" cm="1">
        <f t="array" ref="A1508">_xlfn.IFS(AG1508&gt;=70,"70 and Older",AND(AG1508&gt;=60,AG1508&lt;70),"60-69",AND(AG1508&gt;=50,AG1508&lt;60),"50-59",AND(AG1508&gt;=40,AG1508&lt;50),"40-49",AND(AG1508&gt;=30,AG1508&lt;40),"30-39",AND(AG1508&gt;=20,AG1508&lt;30),"20-29")</f>
        <v>40-49</v>
      </c>
      <c r="B1508" s="1" t="str" cm="1">
        <f t="array" ref="B1508">_xlfn.IFS(AO1508=1,$AO$1,AP1508=1,$AP$1,AQ1508=1,$AQ$1,AR1508=1,$AR$1,AS1508=1,$AS$1)</f>
        <v>Graduation</v>
      </c>
      <c r="C1508" s="1" t="str" cm="1">
        <f t="array" ref="C1508">_xlfn.IFS(AJ1508=1,$AJ$1,AK1508=1,$AK$1,AL1508=1,$AL$1,AM1508=1,$AM$1,AN1508=1,$AN$1)</f>
        <v>Married</v>
      </c>
      <c r="D1508" s="1">
        <v>1</v>
      </c>
      <c r="E1508" s="1">
        <v>0</v>
      </c>
      <c r="F1508" s="1" t="str" cm="1">
        <f t="array" ref="F1508">_xlfn.IFS(AV1508&lt;43783,"1.Low Income",AND(AV1508&gt;=43783,AV1508&lt;=64856),"2.Mid Income",AV1508&gt;64856,"3.High Income")</f>
        <v>1.Low Income</v>
      </c>
      <c r="G1508" s="1" t="str" cm="1">
        <f t="array" ref="G1508">_xlfn.IFS(AU1508&lt;=30,"&lt;1 month",AND(AU1508&gt;30,AU1508&lt;=60),"1-2months",AU1508&gt;60,"2months +")</f>
        <v>1-2months</v>
      </c>
      <c r="H1508" s="1" t="str" cm="1">
        <f t="array" ref="H1508">_xlfn.IFS(AT1508&lt;5,"&lt;5times",AND(AT1508&gt;=5,AT1508&lt;=10),"05-10times",AND(AT1508&gt;=11,AT1508&lt;=15),"11-15times",AT1508&gt;=16,"16times or more")</f>
        <v>05-10times</v>
      </c>
      <c r="I1508" s="1" t="s">
        <v>99</v>
      </c>
      <c r="J1508" s="1" t="str">
        <f t="shared" si="47"/>
        <v>6-7 years</v>
      </c>
      <c r="K1508" s="2">
        <v>5</v>
      </c>
      <c r="L1508" s="2">
        <v>2</v>
      </c>
      <c r="M1508" s="2">
        <v>8</v>
      </c>
      <c r="N1508" s="2">
        <v>2</v>
      </c>
      <c r="O1508" s="2">
        <v>2</v>
      </c>
      <c r="P1508" s="2">
        <v>9</v>
      </c>
      <c r="Q1508" s="8">
        <v>0</v>
      </c>
      <c r="R1508" s="8">
        <v>0</v>
      </c>
      <c r="S1508" s="8">
        <v>0</v>
      </c>
      <c r="T1508" s="8">
        <v>0</v>
      </c>
      <c r="U1508" s="8">
        <v>0</v>
      </c>
      <c r="V1508" s="8">
        <v>0</v>
      </c>
      <c r="W1508" s="6">
        <v>1</v>
      </c>
      <c r="X1508" s="6">
        <v>0</v>
      </c>
      <c r="Y1508" s="6">
        <v>1</v>
      </c>
      <c r="Z1508" s="6">
        <v>2</v>
      </c>
      <c r="AB1508" s="1">
        <v>24</v>
      </c>
      <c r="AC1508" s="1">
        <v>17</v>
      </c>
      <c r="AD1508" s="1">
        <v>0</v>
      </c>
      <c r="AE1508" s="1">
        <v>3</v>
      </c>
      <c r="AF1508" s="1">
        <v>11</v>
      </c>
      <c r="AG1508" s="1">
        <v>43</v>
      </c>
      <c r="AH1508" s="1">
        <v>2341</v>
      </c>
      <c r="AI1508" s="11">
        <f t="shared" si="46"/>
        <v>6.4136986301369863</v>
      </c>
      <c r="AJ1508" s="1">
        <v>0</v>
      </c>
      <c r="AK1508" s="1">
        <v>1</v>
      </c>
      <c r="AL1508" s="1">
        <v>0</v>
      </c>
      <c r="AM1508" s="1">
        <v>0</v>
      </c>
      <c r="AN1508" s="1">
        <v>0</v>
      </c>
      <c r="AO1508" s="1">
        <v>0</v>
      </c>
      <c r="AP1508" s="1">
        <v>0</v>
      </c>
      <c r="AQ1508" s="1">
        <v>1</v>
      </c>
      <c r="AR1508" s="1">
        <v>0</v>
      </c>
      <c r="AS1508" s="1">
        <v>0</v>
      </c>
      <c r="AT1508" s="1">
        <v>8</v>
      </c>
      <c r="AU1508" s="1">
        <v>41</v>
      </c>
      <c r="AV1508" s="1">
        <v>31535</v>
      </c>
    </row>
    <row r="1509" spans="1:48" s="1" customFormat="1" x14ac:dyDescent="0.25">
      <c r="A1509" s="1" t="str" cm="1">
        <f t="array" ref="A1509">_xlfn.IFS(AG1509&gt;=70,"70 and Older",AND(AG1509&gt;=60,AG1509&lt;70),"60-69",AND(AG1509&gt;=50,AG1509&lt;60),"50-59",AND(AG1509&gt;=40,AG1509&lt;50),"40-49",AND(AG1509&gt;=30,AG1509&lt;40),"30-39",AND(AG1509&gt;=20,AG1509&lt;30),"20-29")</f>
        <v>40-49</v>
      </c>
      <c r="B1509" s="1" t="str" cm="1">
        <f t="array" ref="B1509">_xlfn.IFS(AO1509=1,$AO$1,AP1509=1,$AP$1,AQ1509=1,$AQ$1,AR1509=1,$AR$1,AS1509=1,$AS$1)</f>
        <v>Graduation</v>
      </c>
      <c r="C1509" s="1" t="str" cm="1">
        <f t="array" ref="C1509">_xlfn.IFS(AJ1509=1,$AJ$1,AK1509=1,$AK$1,AL1509=1,$AL$1,AM1509=1,$AM$1,AN1509=1,$AN$1)</f>
        <v>Married</v>
      </c>
      <c r="D1509" s="1">
        <v>1</v>
      </c>
      <c r="E1509" s="1">
        <v>0</v>
      </c>
      <c r="F1509" s="1" t="str" cm="1">
        <f t="array" ref="F1509">_xlfn.IFS(AV1509&lt;43783,"1.Low Income",AND(AV1509&gt;=43783,AV1509&lt;=64856),"2.Mid Income",AV1509&gt;64856,"3.High Income")</f>
        <v>1.Low Income</v>
      </c>
      <c r="G1509" s="1" t="str" cm="1">
        <f t="array" ref="G1509">_xlfn.IFS(AU1509&lt;=30,"&lt;1 month",AND(AU1509&gt;30,AU1509&lt;=60),"1-2months",AU1509&gt;60,"2months +")</f>
        <v>1-2months</v>
      </c>
      <c r="H1509" s="1" t="str" cm="1">
        <f t="array" ref="H1509">_xlfn.IFS(AT1509&lt;5,"&lt;5times",AND(AT1509&gt;=5,AT1509&lt;=10),"05-10times",AND(AT1509&gt;=11,AT1509&lt;=15),"11-15times",AT1509&gt;=16,"16times or more")</f>
        <v>05-10times</v>
      </c>
      <c r="I1509" s="1" t="s">
        <v>99</v>
      </c>
      <c r="J1509" s="1" t="str">
        <f t="shared" si="47"/>
        <v>6-7 years</v>
      </c>
      <c r="K1509" s="2">
        <v>8</v>
      </c>
      <c r="L1509" s="2">
        <v>7</v>
      </c>
      <c r="M1509" s="2">
        <v>9</v>
      </c>
      <c r="N1509" s="2">
        <v>13</v>
      </c>
      <c r="O1509" s="2">
        <v>6</v>
      </c>
      <c r="P1509" s="2">
        <v>12</v>
      </c>
      <c r="Q1509" s="8">
        <v>0</v>
      </c>
      <c r="R1509" s="8">
        <v>0</v>
      </c>
      <c r="S1509" s="8">
        <v>0</v>
      </c>
      <c r="T1509" s="8">
        <v>0</v>
      </c>
      <c r="U1509" s="8">
        <v>0</v>
      </c>
      <c r="V1509" s="8">
        <v>0</v>
      </c>
      <c r="W1509" s="6">
        <v>2</v>
      </c>
      <c r="X1509" s="6">
        <v>2</v>
      </c>
      <c r="Y1509" s="6">
        <v>0</v>
      </c>
      <c r="Z1509" s="6">
        <v>3</v>
      </c>
      <c r="AB1509" s="1">
        <v>24</v>
      </c>
      <c r="AC1509" s="1">
        <v>17</v>
      </c>
      <c r="AD1509" s="1">
        <v>0</v>
      </c>
      <c r="AE1509" s="1">
        <v>3</v>
      </c>
      <c r="AF1509" s="1">
        <v>11</v>
      </c>
      <c r="AG1509" s="1">
        <v>43</v>
      </c>
      <c r="AH1509" s="1">
        <v>2341</v>
      </c>
      <c r="AI1509" s="11">
        <f t="shared" si="46"/>
        <v>6.4136986301369863</v>
      </c>
      <c r="AJ1509" s="1">
        <v>0</v>
      </c>
      <c r="AK1509" s="1">
        <v>1</v>
      </c>
      <c r="AL1509" s="1">
        <v>0</v>
      </c>
      <c r="AM1509" s="1">
        <v>0</v>
      </c>
      <c r="AN1509" s="1">
        <v>0</v>
      </c>
      <c r="AO1509" s="1">
        <v>0</v>
      </c>
      <c r="AP1509" s="1">
        <v>0</v>
      </c>
      <c r="AQ1509" s="1">
        <v>1</v>
      </c>
      <c r="AR1509" s="1">
        <v>0</v>
      </c>
      <c r="AS1509" s="1">
        <v>0</v>
      </c>
      <c r="AT1509" s="1">
        <v>8</v>
      </c>
      <c r="AU1509" s="1">
        <v>59</v>
      </c>
      <c r="AV1509" s="1">
        <v>26490</v>
      </c>
    </row>
    <row r="1510" spans="1:48" s="1" customFormat="1" x14ac:dyDescent="0.25">
      <c r="A1510" s="1" t="str" cm="1">
        <f t="array" ref="A1510">_xlfn.IFS(AG1510&gt;=70,"70 and Older",AND(AG1510&gt;=60,AG1510&lt;70),"60-69",AND(AG1510&gt;=50,AG1510&lt;60),"50-59",AND(AG1510&gt;=40,AG1510&lt;50),"40-49",AND(AG1510&gt;=30,AG1510&lt;40),"30-39",AND(AG1510&gt;=20,AG1510&lt;30),"20-29")</f>
        <v>30-39</v>
      </c>
      <c r="B1510" s="1" t="str" cm="1">
        <f t="array" ref="B1510">_xlfn.IFS(AO1510=1,$AO$1,AP1510=1,$AP$1,AQ1510=1,$AQ$1,AR1510=1,$AR$1,AS1510=1,$AS$1)</f>
        <v>2nd Cycle</v>
      </c>
      <c r="C1510" s="1" t="str" cm="1">
        <f t="array" ref="C1510">_xlfn.IFS(AJ1510=1,$AJ$1,AK1510=1,$AK$1,AL1510=1,$AL$1,AM1510=1,$AM$1,AN1510=1,$AN$1)</f>
        <v>Single</v>
      </c>
      <c r="D1510" s="1">
        <v>0</v>
      </c>
      <c r="E1510" s="1">
        <v>0</v>
      </c>
      <c r="F1510" s="1" t="str" cm="1">
        <f t="array" ref="F1510">_xlfn.IFS(AV1510&lt;43783,"1.Low Income",AND(AV1510&gt;=43783,AV1510&lt;=64856),"2.Mid Income",AV1510&gt;64856,"3.High Income")</f>
        <v>2.Mid Income</v>
      </c>
      <c r="G1510" s="1" t="str" cm="1">
        <f t="array" ref="G1510">_xlfn.IFS(AU1510&lt;=30,"&lt;1 month",AND(AU1510&gt;30,AU1510&lt;=60),"1-2months",AU1510&gt;60,"2months +")</f>
        <v>1-2months</v>
      </c>
      <c r="H1510" s="1" t="str" cm="1">
        <f t="array" ref="H1510">_xlfn.IFS(AT1510&lt;5,"&lt;5times",AND(AT1510&gt;=5,AT1510&lt;=10),"05-10times",AND(AT1510&gt;=11,AT1510&lt;=15),"11-15times",AT1510&gt;=16,"16times or more")</f>
        <v>05-10times</v>
      </c>
      <c r="I1510" s="1" t="s">
        <v>99</v>
      </c>
      <c r="J1510" s="1" t="str">
        <f t="shared" si="47"/>
        <v>6-7 years</v>
      </c>
      <c r="K1510" s="2">
        <v>274</v>
      </c>
      <c r="L1510" s="2">
        <v>83</v>
      </c>
      <c r="M1510" s="2">
        <v>216</v>
      </c>
      <c r="N1510" s="2">
        <v>151</v>
      </c>
      <c r="O1510" s="2">
        <v>141</v>
      </c>
      <c r="P1510" s="2">
        <v>224</v>
      </c>
      <c r="Q1510" s="8">
        <v>0</v>
      </c>
      <c r="R1510" s="8">
        <v>0</v>
      </c>
      <c r="S1510" s="8">
        <v>0</v>
      </c>
      <c r="T1510" s="8">
        <v>0</v>
      </c>
      <c r="U1510" s="8">
        <v>0</v>
      </c>
      <c r="V1510" s="8">
        <v>0</v>
      </c>
      <c r="W1510" s="6">
        <v>1</v>
      </c>
      <c r="X1510" s="6">
        <v>4</v>
      </c>
      <c r="Y1510" s="6">
        <v>6</v>
      </c>
      <c r="Z1510" s="6">
        <v>12</v>
      </c>
      <c r="AB1510" s="1">
        <v>1886</v>
      </c>
      <c r="AC1510" s="1">
        <v>1720</v>
      </c>
      <c r="AD1510" s="1">
        <v>1</v>
      </c>
      <c r="AE1510" s="1">
        <v>3</v>
      </c>
      <c r="AF1510" s="1">
        <v>11</v>
      </c>
      <c r="AG1510" s="1">
        <v>38</v>
      </c>
      <c r="AH1510" s="1">
        <v>2340</v>
      </c>
      <c r="AI1510" s="11">
        <f t="shared" si="46"/>
        <v>6.4109589041095889</v>
      </c>
      <c r="AJ1510" s="1">
        <v>0</v>
      </c>
      <c r="AK1510" s="1">
        <v>0</v>
      </c>
      <c r="AL1510" s="1">
        <v>1</v>
      </c>
      <c r="AM1510" s="1">
        <v>0</v>
      </c>
      <c r="AN1510" s="1">
        <v>0</v>
      </c>
      <c r="AO1510" s="1">
        <v>1</v>
      </c>
      <c r="AP1510" s="1">
        <v>0</v>
      </c>
      <c r="AQ1510" s="1">
        <v>0</v>
      </c>
      <c r="AR1510" s="1">
        <v>0</v>
      </c>
      <c r="AS1510" s="1">
        <v>0</v>
      </c>
      <c r="AT1510" s="1">
        <v>6</v>
      </c>
      <c r="AU1510" s="1">
        <v>38</v>
      </c>
      <c r="AV1510" s="1">
        <v>54198</v>
      </c>
    </row>
    <row r="1511" spans="1:48" s="1" customFormat="1" x14ac:dyDescent="0.25">
      <c r="A1511" s="1" t="str" cm="1">
        <f t="array" ref="A1511">_xlfn.IFS(AG1511&gt;=70,"70 and Older",AND(AG1511&gt;=60,AG1511&lt;70),"60-69",AND(AG1511&gt;=50,AG1511&lt;60),"50-59",AND(AG1511&gt;=40,AG1511&lt;50),"40-49",AND(AG1511&gt;=30,AG1511&lt;40),"30-39",AND(AG1511&gt;=20,AG1511&lt;30),"20-29")</f>
        <v>40-49</v>
      </c>
      <c r="B1511" s="1" t="str" cm="1">
        <f t="array" ref="B1511">_xlfn.IFS(AO1511=1,$AO$1,AP1511=1,$AP$1,AQ1511=1,$AQ$1,AR1511=1,$AR$1,AS1511=1,$AS$1)</f>
        <v>Graduation</v>
      </c>
      <c r="C1511" s="1" t="str" cm="1">
        <f t="array" ref="C1511">_xlfn.IFS(AJ1511=1,$AJ$1,AK1511=1,$AK$1,AL1511=1,$AL$1,AM1511=1,$AM$1,AN1511=1,$AN$1)</f>
        <v>Single</v>
      </c>
      <c r="D1511" s="1">
        <v>0</v>
      </c>
      <c r="E1511" s="1">
        <v>1</v>
      </c>
      <c r="F1511" s="1" t="str" cm="1">
        <f t="array" ref="F1511">_xlfn.IFS(AV1511&lt;43783,"1.Low Income",AND(AV1511&gt;=43783,AV1511&lt;=64856),"2.Mid Income",AV1511&gt;64856,"3.High Income")</f>
        <v>1.Low Income</v>
      </c>
      <c r="G1511" s="1" t="str" cm="1">
        <f t="array" ref="G1511">_xlfn.IFS(AU1511&lt;=30,"&lt;1 month",AND(AU1511&gt;30,AU1511&lt;=60),"1-2months",AU1511&gt;60,"2months +")</f>
        <v>1-2months</v>
      </c>
      <c r="H1511" s="1" t="str" cm="1">
        <f t="array" ref="H1511">_xlfn.IFS(AT1511&lt;5,"&lt;5times",AND(AT1511&gt;=5,AT1511&lt;=10),"05-10times",AND(AT1511&gt;=11,AT1511&lt;=15),"11-15times",AT1511&gt;=16,"16times or more")</f>
        <v>05-10times</v>
      </c>
      <c r="I1511" s="1" t="s">
        <v>99</v>
      </c>
      <c r="J1511" s="1" t="str">
        <f t="shared" si="47"/>
        <v>6-7 years</v>
      </c>
      <c r="K1511" s="2">
        <v>399</v>
      </c>
      <c r="L1511" s="2">
        <v>4</v>
      </c>
      <c r="M1511" s="2">
        <v>30</v>
      </c>
      <c r="N1511" s="2">
        <v>6</v>
      </c>
      <c r="O1511" s="2">
        <v>4</v>
      </c>
      <c r="P1511" s="2">
        <v>30</v>
      </c>
      <c r="Q1511" s="8">
        <v>0</v>
      </c>
      <c r="R1511" s="8">
        <v>0</v>
      </c>
      <c r="S1511" s="8">
        <v>0</v>
      </c>
      <c r="T1511" s="8">
        <v>1</v>
      </c>
      <c r="U1511" s="8">
        <v>0</v>
      </c>
      <c r="V1511" s="8">
        <v>0</v>
      </c>
      <c r="W1511" s="6">
        <v>3</v>
      </c>
      <c r="X1511" s="6">
        <v>7</v>
      </c>
      <c r="Y1511" s="6">
        <v>1</v>
      </c>
      <c r="Z1511" s="6">
        <v>7</v>
      </c>
      <c r="AB1511" s="1">
        <v>389</v>
      </c>
      <c r="AC1511" s="1">
        <v>382</v>
      </c>
      <c r="AD1511" s="1">
        <v>0</v>
      </c>
      <c r="AE1511" s="1">
        <v>3</v>
      </c>
      <c r="AF1511" s="1">
        <v>11</v>
      </c>
      <c r="AG1511" s="1">
        <v>45</v>
      </c>
      <c r="AH1511" s="1">
        <v>2340</v>
      </c>
      <c r="AI1511" s="11">
        <f t="shared" si="46"/>
        <v>6.4109589041095889</v>
      </c>
      <c r="AJ1511" s="1">
        <v>0</v>
      </c>
      <c r="AK1511" s="1">
        <v>0</v>
      </c>
      <c r="AL1511" s="1">
        <v>1</v>
      </c>
      <c r="AM1511" s="1">
        <v>0</v>
      </c>
      <c r="AN1511" s="1">
        <v>0</v>
      </c>
      <c r="AO1511" s="1">
        <v>0</v>
      </c>
      <c r="AP1511" s="1">
        <v>0</v>
      </c>
      <c r="AQ1511" s="1">
        <v>1</v>
      </c>
      <c r="AR1511" s="1">
        <v>0</v>
      </c>
      <c r="AS1511" s="1">
        <v>0</v>
      </c>
      <c r="AT1511" s="1">
        <v>8</v>
      </c>
      <c r="AU1511" s="1">
        <v>44</v>
      </c>
      <c r="AV1511" s="1">
        <v>34935</v>
      </c>
    </row>
    <row r="1512" spans="1:48" s="1" customFormat="1" x14ac:dyDescent="0.25">
      <c r="A1512" s="1" t="str" cm="1">
        <f t="array" ref="A1512">_xlfn.IFS(AG1512&gt;=70,"70 and Older",AND(AG1512&gt;=60,AG1512&lt;70),"60-69",AND(AG1512&gt;=50,AG1512&lt;60),"50-59",AND(AG1512&gt;=40,AG1512&lt;50),"40-49",AND(AG1512&gt;=30,AG1512&lt;40),"30-39",AND(AG1512&gt;=20,AG1512&lt;30),"20-29")</f>
        <v>40-49</v>
      </c>
      <c r="B1512" s="1" t="str" cm="1">
        <f t="array" ref="B1512">_xlfn.IFS(AO1512=1,$AO$1,AP1512=1,$AP$1,AQ1512=1,$AQ$1,AR1512=1,$AR$1,AS1512=1,$AS$1)</f>
        <v>Master</v>
      </c>
      <c r="C1512" s="1" t="str" cm="1">
        <f t="array" ref="C1512">_xlfn.IFS(AJ1512=1,$AJ$1,AK1512=1,$AK$1,AL1512=1,$AL$1,AM1512=1,$AM$1,AN1512=1,$AN$1)</f>
        <v>Married</v>
      </c>
      <c r="D1512" s="1">
        <v>2</v>
      </c>
      <c r="E1512" s="1">
        <v>1</v>
      </c>
      <c r="F1512" s="1" t="str" cm="1">
        <f t="array" ref="F1512">_xlfn.IFS(AV1512&lt;43783,"1.Low Income",AND(AV1512&gt;=43783,AV1512&lt;=64856),"2.Mid Income",AV1512&gt;64856,"3.High Income")</f>
        <v>1.Low Income</v>
      </c>
      <c r="G1512" s="1" t="str" cm="1">
        <f t="array" ref="G1512">_xlfn.IFS(AU1512&lt;=30,"&lt;1 month",AND(AU1512&gt;30,AU1512&lt;=60),"1-2months",AU1512&gt;60,"2months +")</f>
        <v>&lt;1 month</v>
      </c>
      <c r="H1512" s="1" t="str" cm="1">
        <f t="array" ref="H1512">_xlfn.IFS(AT1512&lt;5,"&lt;5times",AND(AT1512&gt;=5,AT1512&lt;=10),"05-10times",AND(AT1512&gt;=11,AT1512&lt;=15),"11-15times",AT1512&gt;=16,"16times or more")</f>
        <v>05-10times</v>
      </c>
      <c r="I1512" s="1" t="s">
        <v>99</v>
      </c>
      <c r="J1512" s="1" t="str">
        <f t="shared" si="47"/>
        <v>6-7 years</v>
      </c>
      <c r="K1512" s="2">
        <v>27</v>
      </c>
      <c r="L1512" s="2">
        <v>0</v>
      </c>
      <c r="M1512" s="2">
        <v>5</v>
      </c>
      <c r="N1512" s="2">
        <v>0</v>
      </c>
      <c r="O1512" s="2">
        <v>0</v>
      </c>
      <c r="P1512" s="2">
        <v>3</v>
      </c>
      <c r="Q1512" s="8">
        <v>0</v>
      </c>
      <c r="R1512" s="8">
        <v>0</v>
      </c>
      <c r="S1512" s="8">
        <v>0</v>
      </c>
      <c r="T1512" s="8">
        <v>0</v>
      </c>
      <c r="U1512" s="8">
        <v>0</v>
      </c>
      <c r="V1512" s="8">
        <v>0</v>
      </c>
      <c r="W1512" s="6">
        <v>2</v>
      </c>
      <c r="X1512" s="6">
        <v>1</v>
      </c>
      <c r="Y1512" s="6">
        <v>0</v>
      </c>
      <c r="Z1512" s="6">
        <v>3</v>
      </c>
      <c r="AB1512" s="1">
        <v>46</v>
      </c>
      <c r="AC1512" s="1">
        <v>22</v>
      </c>
      <c r="AD1512" s="1">
        <v>0</v>
      </c>
      <c r="AE1512" s="1">
        <v>3</v>
      </c>
      <c r="AF1512" s="1">
        <v>11</v>
      </c>
      <c r="AG1512" s="1">
        <v>47</v>
      </c>
      <c r="AH1512" s="1">
        <v>2340</v>
      </c>
      <c r="AI1512" s="11">
        <f t="shared" si="46"/>
        <v>6.4109589041095889</v>
      </c>
      <c r="AJ1512" s="1">
        <v>0</v>
      </c>
      <c r="AK1512" s="1">
        <v>1</v>
      </c>
      <c r="AL1512" s="1">
        <v>0</v>
      </c>
      <c r="AM1512" s="1">
        <v>0</v>
      </c>
      <c r="AN1512" s="1">
        <v>0</v>
      </c>
      <c r="AO1512" s="1">
        <v>0</v>
      </c>
      <c r="AP1512" s="1">
        <v>0</v>
      </c>
      <c r="AQ1512" s="1">
        <v>0</v>
      </c>
      <c r="AR1512" s="1">
        <v>1</v>
      </c>
      <c r="AS1512" s="1">
        <v>0</v>
      </c>
      <c r="AT1512" s="1">
        <v>8</v>
      </c>
      <c r="AU1512" s="1">
        <v>26</v>
      </c>
      <c r="AV1512" s="1">
        <v>27255</v>
      </c>
    </row>
    <row r="1513" spans="1:48" s="1" customFormat="1" x14ac:dyDescent="0.25">
      <c r="A1513" s="1" t="str" cm="1">
        <f t="array" ref="A1513">_xlfn.IFS(AG1513&gt;=70,"70 and Older",AND(AG1513&gt;=60,AG1513&lt;70),"60-69",AND(AG1513&gt;=50,AG1513&lt;60),"50-59",AND(AG1513&gt;=40,AG1513&lt;50),"40-49",AND(AG1513&gt;=30,AG1513&lt;40),"30-39",AND(AG1513&gt;=20,AG1513&lt;30),"20-29")</f>
        <v>40-49</v>
      </c>
      <c r="B1513" s="1" t="str" cm="1">
        <f t="array" ref="B1513">_xlfn.IFS(AO1513=1,$AO$1,AP1513=1,$AP$1,AQ1513=1,$AQ$1,AR1513=1,$AR$1,AS1513=1,$AS$1)</f>
        <v>PhD</v>
      </c>
      <c r="C1513" s="1" t="str" cm="1">
        <f t="array" ref="C1513">_xlfn.IFS(AJ1513=1,$AJ$1,AK1513=1,$AK$1,AL1513=1,$AL$1,AM1513=1,$AM$1,AN1513=1,$AN$1)</f>
        <v>Together</v>
      </c>
      <c r="D1513" s="1">
        <v>0</v>
      </c>
      <c r="E1513" s="1">
        <v>0</v>
      </c>
      <c r="F1513" s="1" t="str" cm="1">
        <f t="array" ref="F1513">_xlfn.IFS(AV1513&lt;43783,"1.Low Income",AND(AV1513&gt;=43783,AV1513&lt;=64856),"2.Mid Income",AV1513&gt;64856,"3.High Income")</f>
        <v>2.Mid Income</v>
      </c>
      <c r="G1513" s="1" t="str" cm="1">
        <f t="array" ref="G1513">_xlfn.IFS(AU1513&lt;=30,"&lt;1 month",AND(AU1513&gt;30,AU1513&lt;=60),"1-2months",AU1513&gt;60,"2months +")</f>
        <v>2months +</v>
      </c>
      <c r="H1513" s="1" t="str" cm="1">
        <f t="array" ref="H1513">_xlfn.IFS(AT1513&lt;5,"&lt;5times",AND(AT1513&gt;=5,AT1513&lt;=10),"05-10times",AND(AT1513&gt;=11,AT1513&lt;=15),"11-15times",AT1513&gt;=16,"16times or more")</f>
        <v>05-10times</v>
      </c>
      <c r="I1513" s="1" t="s">
        <v>99</v>
      </c>
      <c r="J1513" s="1" t="str">
        <f t="shared" si="47"/>
        <v>6-7 years</v>
      </c>
      <c r="K1513" s="2">
        <v>204</v>
      </c>
      <c r="L1513" s="2">
        <v>34</v>
      </c>
      <c r="M1513" s="2">
        <v>204</v>
      </c>
      <c r="N1513" s="2">
        <v>172</v>
      </c>
      <c r="O1513" s="2">
        <v>153</v>
      </c>
      <c r="P1513" s="2">
        <v>173</v>
      </c>
      <c r="Q1513" s="8">
        <v>0</v>
      </c>
      <c r="R1513" s="8">
        <v>0</v>
      </c>
      <c r="S1513" s="8">
        <v>0</v>
      </c>
      <c r="T1513" s="8">
        <v>0</v>
      </c>
      <c r="U1513" s="8">
        <v>0</v>
      </c>
      <c r="V1513" s="8">
        <v>0</v>
      </c>
      <c r="W1513" s="6">
        <v>1</v>
      </c>
      <c r="X1513" s="6">
        <v>2</v>
      </c>
      <c r="Y1513" s="6">
        <v>9</v>
      </c>
      <c r="Z1513" s="6">
        <v>4</v>
      </c>
      <c r="AB1513" s="1">
        <v>1413</v>
      </c>
      <c r="AC1513" s="1">
        <v>1329</v>
      </c>
      <c r="AD1513" s="1">
        <v>0</v>
      </c>
      <c r="AE1513" s="1">
        <v>3</v>
      </c>
      <c r="AF1513" s="1">
        <v>11</v>
      </c>
      <c r="AG1513" s="1">
        <v>48</v>
      </c>
      <c r="AH1513" s="1">
        <v>2339</v>
      </c>
      <c r="AI1513" s="11">
        <f t="shared" si="46"/>
        <v>6.4082191780821915</v>
      </c>
      <c r="AJ1513" s="1">
        <v>0</v>
      </c>
      <c r="AK1513" s="1">
        <v>0</v>
      </c>
      <c r="AL1513" s="1">
        <v>0</v>
      </c>
      <c r="AM1513" s="1">
        <v>1</v>
      </c>
      <c r="AN1513" s="1">
        <v>0</v>
      </c>
      <c r="AO1513" s="1">
        <v>0</v>
      </c>
      <c r="AP1513" s="1">
        <v>0</v>
      </c>
      <c r="AQ1513" s="1">
        <v>0</v>
      </c>
      <c r="AR1513" s="1">
        <v>0</v>
      </c>
      <c r="AS1513" s="1">
        <v>1</v>
      </c>
      <c r="AT1513" s="1">
        <v>6</v>
      </c>
      <c r="AU1513" s="1">
        <v>70</v>
      </c>
      <c r="AV1513" s="1">
        <v>55158</v>
      </c>
    </row>
    <row r="1514" spans="1:48" s="1" customFormat="1" x14ac:dyDescent="0.25">
      <c r="A1514" s="1" t="str" cm="1">
        <f t="array" ref="A1514">_xlfn.IFS(AG1514&gt;=70,"70 and Older",AND(AG1514&gt;=60,AG1514&lt;70),"60-69",AND(AG1514&gt;=50,AG1514&lt;60),"50-59",AND(AG1514&gt;=40,AG1514&lt;50),"40-49",AND(AG1514&gt;=30,AG1514&lt;40),"30-39",AND(AG1514&gt;=20,AG1514&lt;30),"20-29")</f>
        <v>50-59</v>
      </c>
      <c r="B1514" s="1" t="str" cm="1">
        <f t="array" ref="B1514">_xlfn.IFS(AO1514=1,$AO$1,AP1514=1,$AP$1,AQ1514=1,$AQ$1,AR1514=1,$AR$1,AS1514=1,$AS$1)</f>
        <v>PhD</v>
      </c>
      <c r="C1514" s="1" t="str" cm="1">
        <f t="array" ref="C1514">_xlfn.IFS(AJ1514=1,$AJ$1,AK1514=1,$AK$1,AL1514=1,$AL$1,AM1514=1,$AM$1,AN1514=1,$AN$1)</f>
        <v>Married</v>
      </c>
      <c r="D1514" s="1">
        <v>0</v>
      </c>
      <c r="E1514" s="1">
        <v>1</v>
      </c>
      <c r="F1514" s="1" t="str" cm="1">
        <f t="array" ref="F1514">_xlfn.IFS(AV1514&lt;43783,"1.Low Income",AND(AV1514&gt;=43783,AV1514&lt;=64856),"2.Mid Income",AV1514&gt;64856,"3.High Income")</f>
        <v>2.Mid Income</v>
      </c>
      <c r="G1514" s="1" t="str" cm="1">
        <f t="array" ref="G1514">_xlfn.IFS(AU1514&lt;=30,"&lt;1 month",AND(AU1514&gt;30,AU1514&lt;=60),"1-2months",AU1514&gt;60,"2months +")</f>
        <v>1-2months</v>
      </c>
      <c r="H1514" s="1" t="str" cm="1">
        <f t="array" ref="H1514">_xlfn.IFS(AT1514&lt;5,"&lt;5times",AND(AT1514&gt;=5,AT1514&lt;=10),"05-10times",AND(AT1514&gt;=11,AT1514&lt;=15),"11-15times",AT1514&gt;=16,"16times or more")</f>
        <v>05-10times</v>
      </c>
      <c r="I1514" s="1" t="s">
        <v>99</v>
      </c>
      <c r="J1514" s="1" t="str">
        <f t="shared" si="47"/>
        <v>6-7 years</v>
      </c>
      <c r="K1514" s="2">
        <v>397</v>
      </c>
      <c r="L1514" s="2">
        <v>46</v>
      </c>
      <c r="M1514" s="2">
        <v>288</v>
      </c>
      <c r="N1514" s="2">
        <v>20</v>
      </c>
      <c r="O1514" s="2">
        <v>38</v>
      </c>
      <c r="P1514" s="2">
        <v>70</v>
      </c>
      <c r="Q1514" s="8">
        <v>0</v>
      </c>
      <c r="R1514" s="8">
        <v>0</v>
      </c>
      <c r="S1514" s="8">
        <v>0</v>
      </c>
      <c r="T1514" s="8">
        <v>0</v>
      </c>
      <c r="U1514" s="8">
        <v>0</v>
      </c>
      <c r="V1514" s="8">
        <v>0</v>
      </c>
      <c r="W1514" s="6">
        <v>2</v>
      </c>
      <c r="X1514" s="6">
        <v>6</v>
      </c>
      <c r="Y1514" s="6">
        <v>5</v>
      </c>
      <c r="Z1514" s="6">
        <v>10</v>
      </c>
      <c r="AB1514" s="1">
        <v>878</v>
      </c>
      <c r="AC1514" s="1">
        <v>843</v>
      </c>
      <c r="AD1514" s="1">
        <v>0</v>
      </c>
      <c r="AE1514" s="1">
        <v>3</v>
      </c>
      <c r="AF1514" s="1">
        <v>11</v>
      </c>
      <c r="AG1514" s="1">
        <v>50</v>
      </c>
      <c r="AH1514" s="1">
        <v>2339</v>
      </c>
      <c r="AI1514" s="11">
        <f t="shared" si="46"/>
        <v>6.4082191780821915</v>
      </c>
      <c r="AJ1514" s="1">
        <v>0</v>
      </c>
      <c r="AK1514" s="1">
        <v>1</v>
      </c>
      <c r="AL1514" s="1">
        <v>0</v>
      </c>
      <c r="AM1514" s="1">
        <v>0</v>
      </c>
      <c r="AN1514" s="1">
        <v>0</v>
      </c>
      <c r="AO1514" s="1">
        <v>0</v>
      </c>
      <c r="AP1514" s="1">
        <v>0</v>
      </c>
      <c r="AQ1514" s="1">
        <v>0</v>
      </c>
      <c r="AR1514" s="1">
        <v>0</v>
      </c>
      <c r="AS1514" s="1">
        <v>1</v>
      </c>
      <c r="AT1514" s="1">
        <v>6</v>
      </c>
      <c r="AU1514" s="1">
        <v>31</v>
      </c>
      <c r="AV1514" s="1">
        <v>48721</v>
      </c>
    </row>
    <row r="1515" spans="1:48" s="1" customFormat="1" x14ac:dyDescent="0.25">
      <c r="A1515" s="1" t="str" cm="1">
        <f t="array" ref="A1515">_xlfn.IFS(AG1515&gt;=70,"70 and Older",AND(AG1515&gt;=60,AG1515&lt;70),"60-69",AND(AG1515&gt;=50,AG1515&lt;60),"50-59",AND(AG1515&gt;=40,AG1515&lt;50),"40-49",AND(AG1515&gt;=30,AG1515&lt;40),"30-39",AND(AG1515&gt;=20,AG1515&lt;30),"20-29")</f>
        <v>60-69</v>
      </c>
      <c r="B1515" s="1" t="str" cm="1">
        <f t="array" ref="B1515">_xlfn.IFS(AO1515=1,$AO$1,AP1515=1,$AP$1,AQ1515=1,$AQ$1,AR1515=1,$AR$1,AS1515=1,$AS$1)</f>
        <v>Master</v>
      </c>
      <c r="C1515" s="1" t="str" cm="1">
        <f t="array" ref="C1515">_xlfn.IFS(AJ1515=1,$AJ$1,AK1515=1,$AK$1,AL1515=1,$AL$1,AM1515=1,$AM$1,AN1515=1,$AN$1)</f>
        <v>Married</v>
      </c>
      <c r="D1515" s="1">
        <v>0</v>
      </c>
      <c r="E1515" s="1">
        <v>0</v>
      </c>
      <c r="F1515" s="1" t="str" cm="1">
        <f t="array" ref="F1515">_xlfn.IFS(AV1515&lt;43783,"1.Low Income",AND(AV1515&gt;=43783,AV1515&lt;=64856),"2.Mid Income",AV1515&gt;64856,"3.High Income")</f>
        <v>1.Low Income</v>
      </c>
      <c r="G1515" s="1" t="str" cm="1">
        <f t="array" ref="G1515">_xlfn.IFS(AU1515&lt;=30,"&lt;1 month",AND(AU1515&gt;30,AU1515&lt;=60),"1-2months",AU1515&gt;60,"2months +")</f>
        <v>2months +</v>
      </c>
      <c r="H1515" s="1" t="str" cm="1">
        <f t="array" ref="H1515">_xlfn.IFS(AT1515&lt;5,"&lt;5times",AND(AT1515&gt;=5,AT1515&lt;=10),"05-10times",AND(AT1515&gt;=11,AT1515&lt;=15),"11-15times",AT1515&gt;=16,"16times or more")</f>
        <v>05-10times</v>
      </c>
      <c r="I1515" s="1" t="s">
        <v>99</v>
      </c>
      <c r="J1515" s="1" t="str">
        <f t="shared" si="47"/>
        <v>6-7 years</v>
      </c>
      <c r="K1515" s="2">
        <v>351</v>
      </c>
      <c r="L1515" s="2">
        <v>16</v>
      </c>
      <c r="M1515" s="2">
        <v>156</v>
      </c>
      <c r="N1515" s="2">
        <v>7</v>
      </c>
      <c r="O1515" s="2">
        <v>5</v>
      </c>
      <c r="P1515" s="2">
        <v>145</v>
      </c>
      <c r="Q1515" s="8">
        <v>0</v>
      </c>
      <c r="R1515" s="8">
        <v>0</v>
      </c>
      <c r="S1515" s="8">
        <v>0</v>
      </c>
      <c r="T1515" s="8">
        <v>0</v>
      </c>
      <c r="U1515" s="8">
        <v>0</v>
      </c>
      <c r="V1515" s="8">
        <v>0</v>
      </c>
      <c r="W1515" s="6">
        <v>1</v>
      </c>
      <c r="X1515" s="6">
        <v>6</v>
      </c>
      <c r="Y1515" s="6">
        <v>4</v>
      </c>
      <c r="Z1515" s="6">
        <v>7</v>
      </c>
      <c r="AB1515" s="1">
        <v>181</v>
      </c>
      <c r="AC1515" s="1">
        <v>167</v>
      </c>
      <c r="AD1515" s="1">
        <v>0</v>
      </c>
      <c r="AE1515" s="1">
        <v>3</v>
      </c>
      <c r="AF1515" s="1">
        <v>11</v>
      </c>
      <c r="AG1515" s="1">
        <v>62</v>
      </c>
      <c r="AH1515" s="1">
        <v>2339</v>
      </c>
      <c r="AI1515" s="11">
        <f t="shared" si="46"/>
        <v>6.4082191780821915</v>
      </c>
      <c r="AJ1515" s="1">
        <v>0</v>
      </c>
      <c r="AK1515" s="1">
        <v>1</v>
      </c>
      <c r="AL1515" s="1">
        <v>0</v>
      </c>
      <c r="AM1515" s="1">
        <v>0</v>
      </c>
      <c r="AN1515" s="1">
        <v>0</v>
      </c>
      <c r="AO1515" s="1">
        <v>0</v>
      </c>
      <c r="AP1515" s="1">
        <v>0</v>
      </c>
      <c r="AQ1515" s="1">
        <v>0</v>
      </c>
      <c r="AR1515" s="1">
        <v>1</v>
      </c>
      <c r="AS1515" s="1">
        <v>0</v>
      </c>
      <c r="AT1515" s="1">
        <v>7</v>
      </c>
      <c r="AU1515" s="1">
        <v>95</v>
      </c>
      <c r="AV1515" s="1">
        <v>38200</v>
      </c>
    </row>
    <row r="1516" spans="1:48" s="1" customFormat="1" x14ac:dyDescent="0.25">
      <c r="A1516" s="1" t="str" cm="1">
        <f t="array" ref="A1516">_xlfn.IFS(AG1516&gt;=70,"70 and Older",AND(AG1516&gt;=60,AG1516&lt;70),"60-69",AND(AG1516&gt;=50,AG1516&lt;60),"50-59",AND(AG1516&gt;=40,AG1516&lt;50),"40-49",AND(AG1516&gt;=30,AG1516&lt;40),"30-39",AND(AG1516&gt;=20,AG1516&lt;30),"20-29")</f>
        <v>50-59</v>
      </c>
      <c r="B1516" s="1" t="str" cm="1">
        <f t="array" ref="B1516">_xlfn.IFS(AO1516=1,$AO$1,AP1516=1,$AP$1,AQ1516=1,$AQ$1,AR1516=1,$AR$1,AS1516=1,$AS$1)</f>
        <v>Graduation</v>
      </c>
      <c r="C1516" s="1" t="str" cm="1">
        <f t="array" ref="C1516">_xlfn.IFS(AJ1516=1,$AJ$1,AK1516=1,$AK$1,AL1516=1,$AL$1,AM1516=1,$AM$1,AN1516=1,$AN$1)</f>
        <v>Married</v>
      </c>
      <c r="D1516" s="1">
        <v>0</v>
      </c>
      <c r="E1516" s="1">
        <v>1</v>
      </c>
      <c r="F1516" s="1" t="str" cm="1">
        <f t="array" ref="F1516">_xlfn.IFS(AV1516&lt;43783,"1.Low Income",AND(AV1516&gt;=43783,AV1516&lt;=64856),"2.Mid Income",AV1516&gt;64856,"3.High Income")</f>
        <v>1.Low Income</v>
      </c>
      <c r="G1516" s="1" t="str" cm="1">
        <f t="array" ref="G1516">_xlfn.IFS(AU1516&lt;=30,"&lt;1 month",AND(AU1516&gt;30,AU1516&lt;=60),"1-2months",AU1516&gt;60,"2months +")</f>
        <v>2months +</v>
      </c>
      <c r="H1516" s="1" t="str" cm="1">
        <f t="array" ref="H1516">_xlfn.IFS(AT1516&lt;5,"&lt;5times",AND(AT1516&gt;=5,AT1516&lt;=10),"05-10times",AND(AT1516&gt;=11,AT1516&lt;=15),"11-15times",AT1516&gt;=16,"16times or more")</f>
        <v>05-10times</v>
      </c>
      <c r="I1516" s="1" t="s">
        <v>100</v>
      </c>
      <c r="J1516" s="1" t="str">
        <f t="shared" si="47"/>
        <v>6-7 years</v>
      </c>
      <c r="K1516" s="2">
        <v>221</v>
      </c>
      <c r="L1516" s="2">
        <v>104</v>
      </c>
      <c r="M1516" s="2">
        <v>169</v>
      </c>
      <c r="N1516" s="2">
        <v>102</v>
      </c>
      <c r="O1516" s="2">
        <v>78</v>
      </c>
      <c r="P1516" s="2">
        <v>84</v>
      </c>
      <c r="Q1516" s="8">
        <v>0</v>
      </c>
      <c r="R1516" s="8">
        <v>0</v>
      </c>
      <c r="S1516" s="8">
        <v>0</v>
      </c>
      <c r="T1516" s="8">
        <v>0</v>
      </c>
      <c r="U1516" s="8">
        <v>0</v>
      </c>
      <c r="V1516" s="8">
        <v>0</v>
      </c>
      <c r="W1516" s="6">
        <v>3</v>
      </c>
      <c r="X1516" s="6">
        <v>9</v>
      </c>
      <c r="Y1516" s="6">
        <v>2</v>
      </c>
      <c r="Z1516" s="6">
        <v>8</v>
      </c>
      <c r="AB1516" s="1">
        <v>827</v>
      </c>
      <c r="AC1516" s="1">
        <v>761</v>
      </c>
      <c r="AD1516" s="1">
        <v>1</v>
      </c>
      <c r="AE1516" s="1">
        <v>3</v>
      </c>
      <c r="AF1516" s="1">
        <v>11</v>
      </c>
      <c r="AG1516" s="1">
        <v>56</v>
      </c>
      <c r="AH1516" s="1">
        <v>2338</v>
      </c>
      <c r="AI1516" s="11">
        <f t="shared" si="46"/>
        <v>6.4054794520547942</v>
      </c>
      <c r="AJ1516" s="1">
        <v>0</v>
      </c>
      <c r="AK1516" s="1">
        <v>1</v>
      </c>
      <c r="AL1516" s="1">
        <v>0</v>
      </c>
      <c r="AM1516" s="1">
        <v>0</v>
      </c>
      <c r="AN1516" s="1">
        <v>0</v>
      </c>
      <c r="AO1516" s="1">
        <v>0</v>
      </c>
      <c r="AP1516" s="1">
        <v>0</v>
      </c>
      <c r="AQ1516" s="1">
        <v>1</v>
      </c>
      <c r="AR1516" s="1">
        <v>0</v>
      </c>
      <c r="AS1516" s="1">
        <v>0</v>
      </c>
      <c r="AT1516" s="1">
        <v>8</v>
      </c>
      <c r="AU1516" s="1">
        <v>72</v>
      </c>
      <c r="AV1516" s="1">
        <v>35388</v>
      </c>
    </row>
    <row r="1517" spans="1:48" s="1" customFormat="1" x14ac:dyDescent="0.25">
      <c r="A1517" s="1" t="str" cm="1">
        <f t="array" ref="A1517">_xlfn.IFS(AG1517&gt;=70,"70 and Older",AND(AG1517&gt;=60,AG1517&lt;70),"60-69",AND(AG1517&gt;=50,AG1517&lt;60),"50-59",AND(AG1517&gt;=40,AG1517&lt;50),"40-49",AND(AG1517&gt;=30,AG1517&lt;40),"30-39",AND(AG1517&gt;=20,AG1517&lt;30),"20-29")</f>
        <v>70 and Older</v>
      </c>
      <c r="B1517" s="1" t="str" cm="1">
        <f t="array" ref="B1517">_xlfn.IFS(AO1517=1,$AO$1,AP1517=1,$AP$1,AQ1517=1,$AQ$1,AR1517=1,$AR$1,AS1517=1,$AS$1)</f>
        <v>PhD</v>
      </c>
      <c r="C1517" s="1" t="str" cm="1">
        <f t="array" ref="C1517">_xlfn.IFS(AJ1517=1,$AJ$1,AK1517=1,$AK$1,AL1517=1,$AL$1,AM1517=1,$AM$1,AN1517=1,$AN$1)</f>
        <v>Single</v>
      </c>
      <c r="D1517" s="1">
        <v>1</v>
      </c>
      <c r="E1517" s="1">
        <v>0</v>
      </c>
      <c r="F1517" s="1" t="str" cm="1">
        <f t="array" ref="F1517">_xlfn.IFS(AV1517&lt;43783,"1.Low Income",AND(AV1517&gt;=43783,AV1517&lt;=64856),"2.Mid Income",AV1517&gt;64856,"3.High Income")</f>
        <v>1.Low Income</v>
      </c>
      <c r="G1517" s="1" t="str" cm="1">
        <f t="array" ref="G1517">_xlfn.IFS(AU1517&lt;=30,"&lt;1 month",AND(AU1517&gt;30,AU1517&lt;=60),"1-2months",AU1517&gt;60,"2months +")</f>
        <v>2months +</v>
      </c>
      <c r="H1517" s="1" t="str" cm="1">
        <f t="array" ref="H1517">_xlfn.IFS(AT1517&lt;5,"&lt;5times",AND(AT1517&gt;=5,AT1517&lt;=10),"05-10times",AND(AT1517&gt;=11,AT1517&lt;=15),"11-15times",AT1517&gt;=16,"16times or more")</f>
        <v>05-10times</v>
      </c>
      <c r="I1517" s="1" t="s">
        <v>99</v>
      </c>
      <c r="J1517" s="1" t="str">
        <f t="shared" si="47"/>
        <v>6-7 years</v>
      </c>
      <c r="K1517" s="2">
        <v>5</v>
      </c>
      <c r="L1517" s="2">
        <v>1</v>
      </c>
      <c r="M1517" s="2">
        <v>5</v>
      </c>
      <c r="N1517" s="2">
        <v>10</v>
      </c>
      <c r="O1517" s="2">
        <v>0</v>
      </c>
      <c r="P1517" s="2">
        <v>7</v>
      </c>
      <c r="Q1517" s="8">
        <v>0</v>
      </c>
      <c r="R1517" s="8">
        <v>0</v>
      </c>
      <c r="S1517" s="8">
        <v>0</v>
      </c>
      <c r="T1517" s="8">
        <v>0</v>
      </c>
      <c r="U1517" s="8">
        <v>0</v>
      </c>
      <c r="V1517" s="8">
        <v>0</v>
      </c>
      <c r="W1517" s="6">
        <v>1</v>
      </c>
      <c r="X1517" s="6">
        <v>1</v>
      </c>
      <c r="Y1517" s="6">
        <v>0</v>
      </c>
      <c r="Z1517" s="6">
        <v>2</v>
      </c>
      <c r="AB1517" s="1">
        <v>53</v>
      </c>
      <c r="AC1517" s="1">
        <v>43</v>
      </c>
      <c r="AD1517" s="1">
        <v>0</v>
      </c>
      <c r="AE1517" s="1">
        <v>3</v>
      </c>
      <c r="AF1517" s="1">
        <v>11</v>
      </c>
      <c r="AG1517" s="1">
        <v>70</v>
      </c>
      <c r="AH1517" s="1">
        <v>2338</v>
      </c>
      <c r="AI1517" s="11">
        <f t="shared" si="46"/>
        <v>6.4054794520547942</v>
      </c>
      <c r="AJ1517" s="1">
        <v>0</v>
      </c>
      <c r="AK1517" s="1">
        <v>0</v>
      </c>
      <c r="AL1517" s="1">
        <v>1</v>
      </c>
      <c r="AM1517" s="1">
        <v>0</v>
      </c>
      <c r="AN1517" s="1">
        <v>0</v>
      </c>
      <c r="AO1517" s="1">
        <v>0</v>
      </c>
      <c r="AP1517" s="1">
        <v>0</v>
      </c>
      <c r="AQ1517" s="1">
        <v>0</v>
      </c>
      <c r="AR1517" s="1">
        <v>0</v>
      </c>
      <c r="AS1517" s="1">
        <v>1</v>
      </c>
      <c r="AT1517" s="1">
        <v>8</v>
      </c>
      <c r="AU1517" s="1">
        <v>87</v>
      </c>
      <c r="AV1517" s="1">
        <v>34320</v>
      </c>
    </row>
    <row r="1518" spans="1:48" s="1" customFormat="1" x14ac:dyDescent="0.25">
      <c r="A1518" s="1" t="str" cm="1">
        <f t="array" ref="A1518">_xlfn.IFS(AG1518&gt;=70,"70 and Older",AND(AG1518&gt;=60,AG1518&lt;70),"60-69",AND(AG1518&gt;=50,AG1518&lt;60),"50-59",AND(AG1518&gt;=40,AG1518&lt;50),"40-49",AND(AG1518&gt;=30,AG1518&lt;40),"30-39",AND(AG1518&gt;=20,AG1518&lt;30),"20-29")</f>
        <v>40-49</v>
      </c>
      <c r="B1518" s="1" t="str" cm="1">
        <f t="array" ref="B1518">_xlfn.IFS(AO1518=1,$AO$1,AP1518=1,$AP$1,AQ1518=1,$AQ$1,AR1518=1,$AR$1,AS1518=1,$AS$1)</f>
        <v>Graduation</v>
      </c>
      <c r="C1518" s="1" t="str" cm="1">
        <f t="array" ref="C1518">_xlfn.IFS(AJ1518=1,$AJ$1,AK1518=1,$AK$1,AL1518=1,$AL$1,AM1518=1,$AM$1,AN1518=1,$AN$1)</f>
        <v>Married</v>
      </c>
      <c r="D1518" s="1">
        <v>0</v>
      </c>
      <c r="E1518" s="1">
        <v>0</v>
      </c>
      <c r="F1518" s="1" t="str" cm="1">
        <f t="array" ref="F1518">_xlfn.IFS(AV1518&lt;43783,"1.Low Income",AND(AV1518&gt;=43783,AV1518&lt;=64856),"2.Mid Income",AV1518&gt;64856,"3.High Income")</f>
        <v>2.Mid Income</v>
      </c>
      <c r="G1518" s="1" t="str" cm="1">
        <f t="array" ref="G1518">_xlfn.IFS(AU1518&lt;=30,"&lt;1 month",AND(AU1518&gt;30,AU1518&lt;=60),"1-2months",AU1518&gt;60,"2months +")</f>
        <v>&lt;1 month</v>
      </c>
      <c r="H1518" s="1" t="str" cm="1">
        <f t="array" ref="H1518">_xlfn.IFS(AT1518&lt;5,"&lt;5times",AND(AT1518&gt;=5,AT1518&lt;=10),"05-10times",AND(AT1518&gt;=11,AT1518&lt;=15),"11-15times",AT1518&gt;=16,"16times or more")</f>
        <v>05-10times</v>
      </c>
      <c r="I1518" s="1" t="s">
        <v>99</v>
      </c>
      <c r="J1518" s="1" t="str">
        <f t="shared" si="47"/>
        <v>6-7 years</v>
      </c>
      <c r="K1518" s="2">
        <v>398</v>
      </c>
      <c r="L1518" s="2">
        <v>61</v>
      </c>
      <c r="M1518" s="2">
        <v>265</v>
      </c>
      <c r="N1518" s="2">
        <v>138</v>
      </c>
      <c r="O1518" s="2">
        <v>61</v>
      </c>
      <c r="P1518" s="2">
        <v>53</v>
      </c>
      <c r="Q1518" s="8">
        <v>0</v>
      </c>
      <c r="R1518" s="8">
        <v>0</v>
      </c>
      <c r="S1518" s="8">
        <v>0</v>
      </c>
      <c r="T1518" s="8">
        <v>0</v>
      </c>
      <c r="U1518" s="8">
        <v>0</v>
      </c>
      <c r="V1518" s="8">
        <v>0</v>
      </c>
      <c r="W1518" s="6">
        <v>1</v>
      </c>
      <c r="X1518" s="6">
        <v>3</v>
      </c>
      <c r="Y1518" s="6">
        <v>4</v>
      </c>
      <c r="Z1518" s="6">
        <v>6</v>
      </c>
      <c r="AB1518" s="1">
        <v>693</v>
      </c>
      <c r="AC1518" s="1">
        <v>641</v>
      </c>
      <c r="AD1518" s="1">
        <v>0</v>
      </c>
      <c r="AE1518" s="1">
        <v>3</v>
      </c>
      <c r="AF1518" s="1">
        <v>11</v>
      </c>
      <c r="AG1518" s="1">
        <v>42</v>
      </c>
      <c r="AH1518" s="1">
        <v>2337</v>
      </c>
      <c r="AI1518" s="11">
        <f t="shared" si="46"/>
        <v>6.4027397260273968</v>
      </c>
      <c r="AJ1518" s="1">
        <v>0</v>
      </c>
      <c r="AK1518" s="1">
        <v>1</v>
      </c>
      <c r="AL1518" s="1">
        <v>0</v>
      </c>
      <c r="AM1518" s="1">
        <v>0</v>
      </c>
      <c r="AN1518" s="1">
        <v>0</v>
      </c>
      <c r="AO1518" s="1">
        <v>0</v>
      </c>
      <c r="AP1518" s="1">
        <v>0</v>
      </c>
      <c r="AQ1518" s="1">
        <v>1</v>
      </c>
      <c r="AR1518" s="1">
        <v>0</v>
      </c>
      <c r="AS1518" s="1">
        <v>0</v>
      </c>
      <c r="AT1518" s="1">
        <v>6</v>
      </c>
      <c r="AU1518" s="1">
        <v>25</v>
      </c>
      <c r="AV1518" s="1">
        <v>53863</v>
      </c>
    </row>
    <row r="1519" spans="1:48" s="1" customFormat="1" x14ac:dyDescent="0.25">
      <c r="A1519" s="1" t="str" cm="1">
        <f t="array" ref="A1519">_xlfn.IFS(AG1519&gt;=70,"70 and Older",AND(AG1519&gt;=60,AG1519&lt;70),"60-69",AND(AG1519&gt;=50,AG1519&lt;60),"50-59",AND(AG1519&gt;=40,AG1519&lt;50),"40-49",AND(AG1519&gt;=30,AG1519&lt;40),"30-39",AND(AG1519&gt;=20,AG1519&lt;30),"20-29")</f>
        <v>40-49</v>
      </c>
      <c r="B1519" s="1" t="str" cm="1">
        <f t="array" ref="B1519">_xlfn.IFS(AO1519=1,$AO$1,AP1519=1,$AP$1,AQ1519=1,$AQ$1,AR1519=1,$AR$1,AS1519=1,$AS$1)</f>
        <v>Graduation</v>
      </c>
      <c r="C1519" s="1" t="str" cm="1">
        <f t="array" ref="C1519">_xlfn.IFS(AJ1519=1,$AJ$1,AK1519=1,$AK$1,AL1519=1,$AL$1,AM1519=1,$AM$1,AN1519=1,$AN$1)</f>
        <v>Single</v>
      </c>
      <c r="D1519" s="1">
        <v>0</v>
      </c>
      <c r="E1519" s="1">
        <v>1</v>
      </c>
      <c r="F1519" s="1" t="str" cm="1">
        <f t="array" ref="F1519">_xlfn.IFS(AV1519&lt;43783,"1.Low Income",AND(AV1519&gt;=43783,AV1519&lt;=64856),"2.Mid Income",AV1519&gt;64856,"3.High Income")</f>
        <v>2.Mid Income</v>
      </c>
      <c r="G1519" s="1" t="str" cm="1">
        <f t="array" ref="G1519">_xlfn.IFS(AU1519&lt;=30,"&lt;1 month",AND(AU1519&gt;30,AU1519&lt;=60),"1-2months",AU1519&gt;60,"2months +")</f>
        <v>2months +</v>
      </c>
      <c r="H1519" s="1" t="str" cm="1">
        <f t="array" ref="H1519">_xlfn.IFS(AT1519&lt;5,"&lt;5times",AND(AT1519&gt;=5,AT1519&lt;=10),"05-10times",AND(AT1519&gt;=11,AT1519&lt;=15),"11-15times",AT1519&gt;=16,"16times or more")</f>
        <v>05-10times</v>
      </c>
      <c r="I1519" s="1" t="s">
        <v>99</v>
      </c>
      <c r="J1519" s="1" t="str">
        <f t="shared" si="47"/>
        <v>6-7 years</v>
      </c>
      <c r="K1519" s="2">
        <v>86</v>
      </c>
      <c r="L1519" s="2">
        <v>12</v>
      </c>
      <c r="M1519" s="2">
        <v>75</v>
      </c>
      <c r="N1519" s="2">
        <v>33</v>
      </c>
      <c r="O1519" s="2">
        <v>15</v>
      </c>
      <c r="P1519" s="2">
        <v>6</v>
      </c>
      <c r="Q1519" s="8">
        <v>0</v>
      </c>
      <c r="R1519" s="8">
        <v>0</v>
      </c>
      <c r="S1519" s="8">
        <v>0</v>
      </c>
      <c r="T1519" s="8">
        <v>0</v>
      </c>
      <c r="U1519" s="8">
        <v>0</v>
      </c>
      <c r="V1519" s="8">
        <v>0</v>
      </c>
      <c r="W1519" s="6">
        <v>1</v>
      </c>
      <c r="X1519" s="6">
        <v>4</v>
      </c>
      <c r="Y1519" s="6">
        <v>1</v>
      </c>
      <c r="Z1519" s="6">
        <v>5</v>
      </c>
      <c r="AB1519" s="1">
        <v>485</v>
      </c>
      <c r="AC1519" s="1">
        <v>394</v>
      </c>
      <c r="AD1519" s="1">
        <v>0</v>
      </c>
      <c r="AE1519" s="1">
        <v>3</v>
      </c>
      <c r="AF1519" s="1">
        <v>11</v>
      </c>
      <c r="AG1519" s="1">
        <v>41</v>
      </c>
      <c r="AH1519" s="1">
        <v>2337</v>
      </c>
      <c r="AI1519" s="11">
        <f t="shared" si="46"/>
        <v>6.4027397260273968</v>
      </c>
      <c r="AJ1519" s="1">
        <v>0</v>
      </c>
      <c r="AK1519" s="1">
        <v>0</v>
      </c>
      <c r="AL1519" s="1">
        <v>1</v>
      </c>
      <c r="AM1519" s="1">
        <v>0</v>
      </c>
      <c r="AN1519" s="1">
        <v>0</v>
      </c>
      <c r="AO1519" s="1">
        <v>0</v>
      </c>
      <c r="AP1519" s="1">
        <v>0</v>
      </c>
      <c r="AQ1519" s="1">
        <v>1</v>
      </c>
      <c r="AR1519" s="1">
        <v>0</v>
      </c>
      <c r="AS1519" s="1">
        <v>0</v>
      </c>
      <c r="AT1519" s="1">
        <v>6</v>
      </c>
      <c r="AU1519" s="1">
        <v>88</v>
      </c>
      <c r="AV1519" s="1">
        <v>46231</v>
      </c>
    </row>
    <row r="1520" spans="1:48" s="1" customFormat="1" x14ac:dyDescent="0.25">
      <c r="A1520" s="1" t="str" cm="1">
        <f t="array" ref="A1520">_xlfn.IFS(AG1520&gt;=70,"70 and Older",AND(AG1520&gt;=60,AG1520&lt;70),"60-69",AND(AG1520&gt;=50,AG1520&lt;60),"50-59",AND(AG1520&gt;=40,AG1520&lt;50),"40-49",AND(AG1520&gt;=30,AG1520&lt;40),"30-39",AND(AG1520&gt;=20,AG1520&lt;30),"20-29")</f>
        <v>40-49</v>
      </c>
      <c r="B1520" s="1" t="str" cm="1">
        <f t="array" ref="B1520">_xlfn.IFS(AO1520=1,$AO$1,AP1520=1,$AP$1,AQ1520=1,$AQ$1,AR1520=1,$AR$1,AS1520=1,$AS$1)</f>
        <v>2nd Cycle</v>
      </c>
      <c r="C1520" s="1" t="str" cm="1">
        <f t="array" ref="C1520">_xlfn.IFS(AJ1520=1,$AJ$1,AK1520=1,$AK$1,AL1520=1,$AL$1,AM1520=1,$AM$1,AN1520=1,$AN$1)</f>
        <v>Single</v>
      </c>
      <c r="D1520" s="1">
        <v>0</v>
      </c>
      <c r="E1520" s="1">
        <v>1</v>
      </c>
      <c r="F1520" s="1" t="str" cm="1">
        <f t="array" ref="F1520">_xlfn.IFS(AV1520&lt;43783,"1.Low Income",AND(AV1520&gt;=43783,AV1520&lt;=64856),"2.Mid Income",AV1520&gt;64856,"3.High Income")</f>
        <v>1.Low Income</v>
      </c>
      <c r="G1520" s="1" t="str" cm="1">
        <f t="array" ref="G1520">_xlfn.IFS(AU1520&lt;=30,"&lt;1 month",AND(AU1520&gt;30,AU1520&lt;=60),"1-2months",AU1520&gt;60,"2months +")</f>
        <v>2months +</v>
      </c>
      <c r="H1520" s="1" t="str" cm="1">
        <f t="array" ref="H1520">_xlfn.IFS(AT1520&lt;5,"&lt;5times",AND(AT1520&gt;=5,AT1520&lt;=10),"05-10times",AND(AT1520&gt;=11,AT1520&lt;=15),"11-15times",AT1520&gt;=16,"16times or more")</f>
        <v>05-10times</v>
      </c>
      <c r="I1520" s="1" t="s">
        <v>99</v>
      </c>
      <c r="J1520" s="1" t="str">
        <f t="shared" si="47"/>
        <v>6-7 years</v>
      </c>
      <c r="K1520" s="2">
        <v>561</v>
      </c>
      <c r="L1520" s="2">
        <v>14</v>
      </c>
      <c r="M1520" s="2">
        <v>113</v>
      </c>
      <c r="N1520" s="2">
        <v>10</v>
      </c>
      <c r="O1520" s="2">
        <v>14</v>
      </c>
      <c r="P1520" s="2">
        <v>35</v>
      </c>
      <c r="Q1520" s="8">
        <v>0</v>
      </c>
      <c r="R1520" s="8">
        <v>0</v>
      </c>
      <c r="S1520" s="8">
        <v>0</v>
      </c>
      <c r="T1520" s="8">
        <v>0</v>
      </c>
      <c r="U1520" s="8">
        <v>0</v>
      </c>
      <c r="V1520" s="8">
        <v>0</v>
      </c>
      <c r="W1520" s="6">
        <v>3</v>
      </c>
      <c r="X1520" s="6">
        <v>8</v>
      </c>
      <c r="Y1520" s="6">
        <v>2</v>
      </c>
      <c r="Z1520" s="6">
        <v>10</v>
      </c>
      <c r="AB1520" s="1">
        <v>264</v>
      </c>
      <c r="AC1520" s="1">
        <v>197</v>
      </c>
      <c r="AD1520" s="1">
        <v>0</v>
      </c>
      <c r="AE1520" s="1">
        <v>3</v>
      </c>
      <c r="AF1520" s="1">
        <v>11</v>
      </c>
      <c r="AG1520" s="1">
        <v>40</v>
      </c>
      <c r="AH1520" s="1">
        <v>2337</v>
      </c>
      <c r="AI1520" s="11">
        <f t="shared" si="46"/>
        <v>6.4027397260273968</v>
      </c>
      <c r="AJ1520" s="1">
        <v>0</v>
      </c>
      <c r="AK1520" s="1">
        <v>0</v>
      </c>
      <c r="AL1520" s="1">
        <v>1</v>
      </c>
      <c r="AM1520" s="1">
        <v>0</v>
      </c>
      <c r="AN1520" s="1">
        <v>0</v>
      </c>
      <c r="AO1520" s="1">
        <v>1</v>
      </c>
      <c r="AP1520" s="1">
        <v>0</v>
      </c>
      <c r="AQ1520" s="1">
        <v>0</v>
      </c>
      <c r="AR1520" s="1">
        <v>0</v>
      </c>
      <c r="AS1520" s="1">
        <v>0</v>
      </c>
      <c r="AT1520" s="1">
        <v>7</v>
      </c>
      <c r="AU1520" s="1">
        <v>67</v>
      </c>
      <c r="AV1520" s="1">
        <v>43263</v>
      </c>
    </row>
    <row r="1521" spans="1:48" s="1" customFormat="1" x14ac:dyDescent="0.25">
      <c r="A1521" s="1" t="str" cm="1">
        <f t="array" ref="A1521">_xlfn.IFS(AG1521&gt;=70,"70 and Older",AND(AG1521&gt;=60,AG1521&lt;70),"60-69",AND(AG1521&gt;=50,AG1521&lt;60),"50-59",AND(AG1521&gt;=40,AG1521&lt;50),"40-49",AND(AG1521&gt;=30,AG1521&lt;40),"30-39",AND(AG1521&gt;=20,AG1521&lt;30),"20-29")</f>
        <v>40-49</v>
      </c>
      <c r="B1521" s="1" t="str" cm="1">
        <f t="array" ref="B1521">_xlfn.IFS(AO1521=1,$AO$1,AP1521=1,$AP$1,AQ1521=1,$AQ$1,AR1521=1,$AR$1,AS1521=1,$AS$1)</f>
        <v>Graduation</v>
      </c>
      <c r="C1521" s="1" t="str" cm="1">
        <f t="array" ref="C1521">_xlfn.IFS(AJ1521=1,$AJ$1,AK1521=1,$AK$1,AL1521=1,$AL$1,AM1521=1,$AM$1,AN1521=1,$AN$1)</f>
        <v>Together</v>
      </c>
      <c r="D1521" s="1">
        <v>0</v>
      </c>
      <c r="E1521" s="1">
        <v>0</v>
      </c>
      <c r="F1521" s="1" t="str" cm="1">
        <f t="array" ref="F1521">_xlfn.IFS(AV1521&lt;43783,"1.Low Income",AND(AV1521&gt;=43783,AV1521&lt;=64856),"2.Mid Income",AV1521&gt;64856,"3.High Income")</f>
        <v>2.Mid Income</v>
      </c>
      <c r="G1521" s="1" t="str" cm="1">
        <f t="array" ref="G1521">_xlfn.IFS(AU1521&lt;=30,"&lt;1 month",AND(AU1521&gt;30,AU1521&lt;=60),"1-2months",AU1521&gt;60,"2months +")</f>
        <v>2months +</v>
      </c>
      <c r="H1521" s="1" t="str" cm="1">
        <f t="array" ref="H1521">_xlfn.IFS(AT1521&lt;5,"&lt;5times",AND(AT1521&gt;=5,AT1521&lt;=10),"05-10times",AND(AT1521&gt;=11,AT1521&lt;=15),"11-15times",AT1521&gt;=16,"16times or more")</f>
        <v>05-10times</v>
      </c>
      <c r="I1521" s="1" t="s">
        <v>99</v>
      </c>
      <c r="J1521" s="1" t="str">
        <f t="shared" si="47"/>
        <v>6-7 years</v>
      </c>
      <c r="K1521" s="2">
        <v>1184</v>
      </c>
      <c r="L1521" s="2">
        <v>32</v>
      </c>
      <c r="M1521" s="2">
        <v>352</v>
      </c>
      <c r="N1521" s="2">
        <v>21</v>
      </c>
      <c r="O1521" s="2">
        <v>16</v>
      </c>
      <c r="P1521" s="2">
        <v>16</v>
      </c>
      <c r="Q1521" s="8">
        <v>1</v>
      </c>
      <c r="R1521" s="8">
        <v>0</v>
      </c>
      <c r="S1521" s="8">
        <v>0</v>
      </c>
      <c r="T1521" s="8">
        <v>1</v>
      </c>
      <c r="U1521" s="8">
        <v>1</v>
      </c>
      <c r="V1521" s="8">
        <v>1</v>
      </c>
      <c r="W1521" s="6">
        <v>1</v>
      </c>
      <c r="X1521" s="6">
        <v>3</v>
      </c>
      <c r="Y1521" s="6">
        <v>4</v>
      </c>
      <c r="Z1521" s="6">
        <v>7</v>
      </c>
      <c r="AB1521" s="1">
        <v>1681</v>
      </c>
      <c r="AC1521" s="1">
        <v>1624</v>
      </c>
      <c r="AD1521" s="1">
        <v>1</v>
      </c>
      <c r="AE1521" s="1">
        <v>3</v>
      </c>
      <c r="AF1521" s="1">
        <v>11</v>
      </c>
      <c r="AG1521" s="1">
        <v>41</v>
      </c>
      <c r="AH1521" s="1">
        <v>2336</v>
      </c>
      <c r="AI1521" s="11">
        <f t="shared" si="46"/>
        <v>6.4</v>
      </c>
      <c r="AJ1521" s="1">
        <v>0</v>
      </c>
      <c r="AK1521" s="1">
        <v>0</v>
      </c>
      <c r="AL1521" s="1">
        <v>0</v>
      </c>
      <c r="AM1521" s="1">
        <v>1</v>
      </c>
      <c r="AN1521" s="1">
        <v>0</v>
      </c>
      <c r="AO1521" s="1">
        <v>0</v>
      </c>
      <c r="AP1521" s="1">
        <v>0</v>
      </c>
      <c r="AQ1521" s="1">
        <v>1</v>
      </c>
      <c r="AR1521" s="1">
        <v>0</v>
      </c>
      <c r="AS1521" s="1">
        <v>0</v>
      </c>
      <c r="AT1521" s="1">
        <v>6</v>
      </c>
      <c r="AU1521" s="1">
        <v>85</v>
      </c>
      <c r="AV1521" s="1">
        <v>55284</v>
      </c>
    </row>
    <row r="1522" spans="1:48" s="1" customFormat="1" x14ac:dyDescent="0.25">
      <c r="A1522" s="1" t="str" cm="1">
        <f t="array" ref="A1522">_xlfn.IFS(AG1522&gt;=70,"70 and Older",AND(AG1522&gt;=60,AG1522&lt;70),"60-69",AND(AG1522&gt;=50,AG1522&lt;60),"50-59",AND(AG1522&gt;=40,AG1522&lt;50),"40-49",AND(AG1522&gt;=30,AG1522&lt;40),"30-39",AND(AG1522&gt;=20,AG1522&lt;30),"20-29")</f>
        <v>60-69</v>
      </c>
      <c r="B1522" s="1" t="str" cm="1">
        <f t="array" ref="B1522">_xlfn.IFS(AO1522=1,$AO$1,AP1522=1,$AP$1,AQ1522=1,$AQ$1,AR1522=1,$AR$1,AS1522=1,$AS$1)</f>
        <v>Graduation</v>
      </c>
      <c r="C1522" s="1" t="str" cm="1">
        <f t="array" ref="C1522">_xlfn.IFS(AJ1522=1,$AJ$1,AK1522=1,$AK$1,AL1522=1,$AL$1,AM1522=1,$AM$1,AN1522=1,$AN$1)</f>
        <v>Married</v>
      </c>
      <c r="D1522" s="1">
        <v>1</v>
      </c>
      <c r="E1522" s="1">
        <v>1</v>
      </c>
      <c r="F1522" s="1" t="str" cm="1">
        <f t="array" ref="F1522">_xlfn.IFS(AV1522&lt;43783,"1.Low Income",AND(AV1522&gt;=43783,AV1522&lt;=64856),"2.Mid Income",AV1522&gt;64856,"3.High Income")</f>
        <v>1.Low Income</v>
      </c>
      <c r="G1522" s="1" t="str" cm="1">
        <f t="array" ref="G1522">_xlfn.IFS(AU1522&lt;=30,"&lt;1 month",AND(AU1522&gt;30,AU1522&lt;=60),"1-2months",AU1522&gt;60,"2months +")</f>
        <v>&lt;1 month</v>
      </c>
      <c r="H1522" s="1" t="str" cm="1">
        <f t="array" ref="H1522">_xlfn.IFS(AT1522&lt;5,"&lt;5times",AND(AT1522&gt;=5,AT1522&lt;=10),"05-10times",AND(AT1522&gt;=11,AT1522&lt;=15),"11-15times",AT1522&gt;=16,"16times or more")</f>
        <v>05-10times</v>
      </c>
      <c r="I1522" s="1" t="s">
        <v>99</v>
      </c>
      <c r="J1522" s="1" t="str">
        <f t="shared" si="47"/>
        <v>6-7 years</v>
      </c>
      <c r="K1522" s="2">
        <v>23</v>
      </c>
      <c r="L1522" s="2">
        <v>1</v>
      </c>
      <c r="M1522" s="2">
        <v>25</v>
      </c>
      <c r="N1522" s="2">
        <v>0</v>
      </c>
      <c r="O1522" s="2">
        <v>8</v>
      </c>
      <c r="P1522" s="2">
        <v>7</v>
      </c>
      <c r="Q1522" s="8">
        <v>0</v>
      </c>
      <c r="R1522" s="8">
        <v>0</v>
      </c>
      <c r="S1522" s="8">
        <v>0</v>
      </c>
      <c r="T1522" s="8">
        <v>0</v>
      </c>
      <c r="U1522" s="8">
        <v>0</v>
      </c>
      <c r="V1522" s="8">
        <v>0</v>
      </c>
      <c r="W1522" s="6">
        <v>4</v>
      </c>
      <c r="X1522" s="6">
        <v>2</v>
      </c>
      <c r="Y1522" s="6">
        <v>1</v>
      </c>
      <c r="Z1522" s="6">
        <v>3</v>
      </c>
      <c r="AB1522" s="1">
        <v>64</v>
      </c>
      <c r="AC1522" s="1">
        <v>34</v>
      </c>
      <c r="AD1522" s="1">
        <v>0</v>
      </c>
      <c r="AE1522" s="1">
        <v>3</v>
      </c>
      <c r="AF1522" s="1">
        <v>11</v>
      </c>
      <c r="AG1522" s="1">
        <v>68</v>
      </c>
      <c r="AH1522" s="1">
        <v>2336</v>
      </c>
      <c r="AI1522" s="11">
        <f t="shared" si="46"/>
        <v>6.4</v>
      </c>
      <c r="AJ1522" s="1">
        <v>0</v>
      </c>
      <c r="AK1522" s="1">
        <v>1</v>
      </c>
      <c r="AL1522" s="1">
        <v>0</v>
      </c>
      <c r="AM1522" s="1">
        <v>0</v>
      </c>
      <c r="AN1522" s="1">
        <v>0</v>
      </c>
      <c r="AO1522" s="1">
        <v>0</v>
      </c>
      <c r="AP1522" s="1">
        <v>0</v>
      </c>
      <c r="AQ1522" s="1">
        <v>1</v>
      </c>
      <c r="AR1522" s="1">
        <v>0</v>
      </c>
      <c r="AS1522" s="1">
        <v>0</v>
      </c>
      <c r="AT1522" s="1">
        <v>7</v>
      </c>
      <c r="AU1522" s="1">
        <v>16</v>
      </c>
      <c r="AV1522" s="1">
        <v>36957</v>
      </c>
    </row>
    <row r="1523" spans="1:48" s="1" customFormat="1" x14ac:dyDescent="0.25">
      <c r="A1523" s="1" t="str" cm="1">
        <f t="array" ref="A1523">_xlfn.IFS(AG1523&gt;=70,"70 and Older",AND(AG1523&gt;=60,AG1523&lt;70),"60-69",AND(AG1523&gt;=50,AG1523&lt;60),"50-59",AND(AG1523&gt;=40,AG1523&lt;50),"40-49",AND(AG1523&gt;=30,AG1523&lt;40),"30-39",AND(AG1523&gt;=20,AG1523&lt;30),"20-29")</f>
        <v>40-49</v>
      </c>
      <c r="B1523" s="1" t="str" cm="1">
        <f t="array" ref="B1523">_xlfn.IFS(AO1523=1,$AO$1,AP1523=1,$AP$1,AQ1523=1,$AQ$1,AR1523=1,$AR$1,AS1523=1,$AS$1)</f>
        <v>Master</v>
      </c>
      <c r="C1523" s="1" t="str" cm="1">
        <f t="array" ref="C1523">_xlfn.IFS(AJ1523=1,$AJ$1,AK1523=1,$AK$1,AL1523=1,$AL$1,AM1523=1,$AM$1,AN1523=1,$AN$1)</f>
        <v>Married</v>
      </c>
      <c r="D1523" s="1">
        <v>1</v>
      </c>
      <c r="E1523" s="1">
        <v>0</v>
      </c>
      <c r="F1523" s="1" t="str" cm="1">
        <f t="array" ref="F1523">_xlfn.IFS(AV1523&lt;43783,"1.Low Income",AND(AV1523&gt;=43783,AV1523&lt;=64856),"2.Mid Income",AV1523&gt;64856,"3.High Income")</f>
        <v>1.Low Income</v>
      </c>
      <c r="G1523" s="1" t="str" cm="1">
        <f t="array" ref="G1523">_xlfn.IFS(AU1523&lt;=30,"&lt;1 month",AND(AU1523&gt;30,AU1523&lt;=60),"1-2months",AU1523&gt;60,"2months +")</f>
        <v>1-2months</v>
      </c>
      <c r="H1523" s="1" t="str" cm="1">
        <f t="array" ref="H1523">_xlfn.IFS(AT1523&lt;5,"&lt;5times",AND(AT1523&gt;=5,AT1523&lt;=10),"05-10times",AND(AT1523&gt;=11,AT1523&lt;=15),"11-15times",AT1523&gt;=16,"16times or more")</f>
        <v>05-10times</v>
      </c>
      <c r="I1523" s="1" t="s">
        <v>99</v>
      </c>
      <c r="J1523" s="1" t="str">
        <f t="shared" si="47"/>
        <v>6-7 years</v>
      </c>
      <c r="K1523" s="2">
        <v>0</v>
      </c>
      <c r="L1523" s="2">
        <v>7</v>
      </c>
      <c r="M1523" s="2">
        <v>5</v>
      </c>
      <c r="N1523" s="2">
        <v>26</v>
      </c>
      <c r="O1523" s="2">
        <v>2</v>
      </c>
      <c r="P1523" s="2">
        <v>17</v>
      </c>
      <c r="Q1523" s="8">
        <v>0</v>
      </c>
      <c r="R1523" s="8">
        <v>0</v>
      </c>
      <c r="S1523" s="8">
        <v>0</v>
      </c>
      <c r="T1523" s="8">
        <v>0</v>
      </c>
      <c r="U1523" s="8">
        <v>0</v>
      </c>
      <c r="V1523" s="8">
        <v>0</v>
      </c>
      <c r="W1523" s="6">
        <v>2</v>
      </c>
      <c r="X1523" s="6">
        <v>2</v>
      </c>
      <c r="Y1523" s="6">
        <v>0</v>
      </c>
      <c r="Z1523" s="6">
        <v>3</v>
      </c>
      <c r="AB1523" s="1">
        <v>12</v>
      </c>
      <c r="AC1523" s="1">
        <v>8</v>
      </c>
      <c r="AD1523" s="1">
        <v>1</v>
      </c>
      <c r="AE1523" s="1">
        <v>3</v>
      </c>
      <c r="AF1523" s="1">
        <v>11</v>
      </c>
      <c r="AG1523" s="1">
        <v>44</v>
      </c>
      <c r="AH1523" s="1">
        <v>2336</v>
      </c>
      <c r="AI1523" s="11">
        <f t="shared" si="46"/>
        <v>6.4</v>
      </c>
      <c r="AJ1523" s="1">
        <v>0</v>
      </c>
      <c r="AK1523" s="1">
        <v>1</v>
      </c>
      <c r="AL1523" s="1">
        <v>0</v>
      </c>
      <c r="AM1523" s="1">
        <v>0</v>
      </c>
      <c r="AN1523" s="1">
        <v>0</v>
      </c>
      <c r="AO1523" s="1">
        <v>0</v>
      </c>
      <c r="AP1523" s="1">
        <v>0</v>
      </c>
      <c r="AQ1523" s="1">
        <v>0</v>
      </c>
      <c r="AR1523" s="1">
        <v>1</v>
      </c>
      <c r="AS1523" s="1">
        <v>0</v>
      </c>
      <c r="AT1523" s="1">
        <v>8</v>
      </c>
      <c r="AU1523" s="1">
        <v>49</v>
      </c>
      <c r="AV1523" s="1">
        <v>31859</v>
      </c>
    </row>
    <row r="1524" spans="1:48" s="1" customFormat="1" x14ac:dyDescent="0.25">
      <c r="A1524" s="1" t="str" cm="1">
        <f t="array" ref="A1524">_xlfn.IFS(AG1524&gt;=70,"70 and Older",AND(AG1524&gt;=60,AG1524&lt;70),"60-69",AND(AG1524&gt;=50,AG1524&lt;60),"50-59",AND(AG1524&gt;=40,AG1524&lt;50),"40-49",AND(AG1524&gt;=30,AG1524&lt;40),"30-39",AND(AG1524&gt;=20,AG1524&lt;30),"20-29")</f>
        <v>40-49</v>
      </c>
      <c r="B1524" s="1" t="str" cm="1">
        <f t="array" ref="B1524">_xlfn.IFS(AO1524=1,$AO$1,AP1524=1,$AP$1,AQ1524=1,$AQ$1,AR1524=1,$AR$1,AS1524=1,$AS$1)</f>
        <v>Graduation</v>
      </c>
      <c r="C1524" s="1" t="str" cm="1">
        <f t="array" ref="C1524">_xlfn.IFS(AJ1524=1,$AJ$1,AK1524=1,$AK$1,AL1524=1,$AL$1,AM1524=1,$AM$1,AN1524=1,$AN$1)</f>
        <v>Together</v>
      </c>
      <c r="D1524" s="1">
        <v>0</v>
      </c>
      <c r="E1524" s="1">
        <v>1</v>
      </c>
      <c r="F1524" s="1" t="str" cm="1">
        <f t="array" ref="F1524">_xlfn.IFS(AV1524&lt;43783,"1.Low Income",AND(AV1524&gt;=43783,AV1524&lt;=64856),"2.Mid Income",AV1524&gt;64856,"3.High Income")</f>
        <v>1.Low Income</v>
      </c>
      <c r="G1524" s="1" t="str" cm="1">
        <f t="array" ref="G1524">_xlfn.IFS(AU1524&lt;=30,"&lt;1 month",AND(AU1524&gt;30,AU1524&lt;=60),"1-2months",AU1524&gt;60,"2months +")</f>
        <v>&lt;1 month</v>
      </c>
      <c r="H1524" s="1" t="str" cm="1">
        <f t="array" ref="H1524">_xlfn.IFS(AT1524&lt;5,"&lt;5times",AND(AT1524&gt;=5,AT1524&lt;=10),"05-10times",AND(AT1524&gt;=11,AT1524&lt;=15),"11-15times",AT1524&gt;=16,"16times or more")</f>
        <v>05-10times</v>
      </c>
      <c r="I1524" s="1" t="s">
        <v>99</v>
      </c>
      <c r="J1524" s="1" t="str">
        <f t="shared" si="47"/>
        <v>6-7 years</v>
      </c>
      <c r="K1524" s="2">
        <v>54</v>
      </c>
      <c r="L1524" s="2">
        <v>0</v>
      </c>
      <c r="M1524" s="2">
        <v>7</v>
      </c>
      <c r="N1524" s="2">
        <v>0</v>
      </c>
      <c r="O1524" s="2">
        <v>0</v>
      </c>
      <c r="P1524" s="2">
        <v>4</v>
      </c>
      <c r="Q1524" s="8">
        <v>0</v>
      </c>
      <c r="R1524" s="8">
        <v>0</v>
      </c>
      <c r="S1524" s="8">
        <v>0</v>
      </c>
      <c r="T1524" s="8">
        <v>0</v>
      </c>
      <c r="U1524" s="8">
        <v>0</v>
      </c>
      <c r="V1524" s="8">
        <v>0</v>
      </c>
      <c r="W1524" s="6">
        <v>1</v>
      </c>
      <c r="X1524" s="6">
        <v>2</v>
      </c>
      <c r="Y1524" s="6">
        <v>0</v>
      </c>
      <c r="Z1524" s="6">
        <v>3</v>
      </c>
      <c r="AB1524" s="1">
        <v>63</v>
      </c>
      <c r="AC1524" s="1">
        <v>59</v>
      </c>
      <c r="AD1524" s="1">
        <v>0</v>
      </c>
      <c r="AE1524" s="1">
        <v>3</v>
      </c>
      <c r="AF1524" s="1">
        <v>11</v>
      </c>
      <c r="AG1524" s="1">
        <v>46</v>
      </c>
      <c r="AH1524" s="1">
        <v>2335</v>
      </c>
      <c r="AI1524" s="11">
        <f t="shared" si="46"/>
        <v>6.397260273972603</v>
      </c>
      <c r="AJ1524" s="1">
        <v>0</v>
      </c>
      <c r="AK1524" s="1">
        <v>0</v>
      </c>
      <c r="AL1524" s="1">
        <v>0</v>
      </c>
      <c r="AM1524" s="1">
        <v>1</v>
      </c>
      <c r="AN1524" s="1">
        <v>0</v>
      </c>
      <c r="AO1524" s="1">
        <v>0</v>
      </c>
      <c r="AP1524" s="1">
        <v>0</v>
      </c>
      <c r="AQ1524" s="1">
        <v>1</v>
      </c>
      <c r="AR1524" s="1">
        <v>0</v>
      </c>
      <c r="AS1524" s="1">
        <v>0</v>
      </c>
      <c r="AT1524" s="1">
        <v>7</v>
      </c>
      <c r="AU1524" s="1">
        <v>3</v>
      </c>
      <c r="AV1524" s="1">
        <v>37787</v>
      </c>
    </row>
    <row r="1525" spans="1:48" s="1" customFormat="1" x14ac:dyDescent="0.25">
      <c r="A1525" s="1" t="str" cm="1">
        <f t="array" ref="A1525">_xlfn.IFS(AG1525&gt;=70,"70 and Older",AND(AG1525&gt;=60,AG1525&lt;70),"60-69",AND(AG1525&gt;=50,AG1525&lt;60),"50-59",AND(AG1525&gt;=40,AG1525&lt;50),"40-49",AND(AG1525&gt;=30,AG1525&lt;40),"30-39",AND(AG1525&gt;=20,AG1525&lt;30),"20-29")</f>
        <v>60-69</v>
      </c>
      <c r="B1525" s="1" t="str" cm="1">
        <f t="array" ref="B1525">_xlfn.IFS(AO1525=1,$AO$1,AP1525=1,$AP$1,AQ1525=1,$AQ$1,AR1525=1,$AR$1,AS1525=1,$AS$1)</f>
        <v>Graduation</v>
      </c>
      <c r="C1525" s="1" t="str" cm="1">
        <f t="array" ref="C1525">_xlfn.IFS(AJ1525=1,$AJ$1,AK1525=1,$AK$1,AL1525=1,$AL$1,AM1525=1,$AM$1,AN1525=1,$AN$1)</f>
        <v>Together</v>
      </c>
      <c r="D1525" s="1">
        <v>0</v>
      </c>
      <c r="E1525" s="1">
        <v>1</v>
      </c>
      <c r="F1525" s="1" t="str" cm="1">
        <f t="array" ref="F1525">_xlfn.IFS(AV1525&lt;43783,"1.Low Income",AND(AV1525&gt;=43783,AV1525&lt;=64856),"2.Mid Income",AV1525&gt;64856,"3.High Income")</f>
        <v>1.Low Income</v>
      </c>
      <c r="G1525" s="1" t="str" cm="1">
        <f t="array" ref="G1525">_xlfn.IFS(AU1525&lt;=30,"&lt;1 month",AND(AU1525&gt;30,AU1525&lt;=60),"1-2months",AU1525&gt;60,"2months +")</f>
        <v>1-2months</v>
      </c>
      <c r="H1525" s="1" t="str" cm="1">
        <f t="array" ref="H1525">_xlfn.IFS(AT1525&lt;5,"&lt;5times",AND(AT1525&gt;=5,AT1525&lt;=10),"05-10times",AND(AT1525&gt;=11,AT1525&lt;=15),"11-15times",AT1525&gt;=16,"16times or more")</f>
        <v>05-10times</v>
      </c>
      <c r="I1525" s="1" t="s">
        <v>99</v>
      </c>
      <c r="J1525" s="1" t="str">
        <f t="shared" si="47"/>
        <v>6-7 years</v>
      </c>
      <c r="K1525" s="2">
        <v>867</v>
      </c>
      <c r="L1525" s="2">
        <v>0</v>
      </c>
      <c r="M1525" s="2">
        <v>86</v>
      </c>
      <c r="N1525" s="2">
        <v>0</v>
      </c>
      <c r="O1525" s="2">
        <v>0</v>
      </c>
      <c r="P1525" s="2">
        <v>19</v>
      </c>
      <c r="Q1525" s="8">
        <v>0</v>
      </c>
      <c r="R1525" s="8">
        <v>0</v>
      </c>
      <c r="S1525" s="8">
        <v>0</v>
      </c>
      <c r="T1525" s="8">
        <v>1</v>
      </c>
      <c r="U1525" s="8">
        <v>0</v>
      </c>
      <c r="V1525" s="8">
        <v>0</v>
      </c>
      <c r="W1525" s="6">
        <v>3</v>
      </c>
      <c r="X1525" s="6">
        <v>2</v>
      </c>
      <c r="Y1525" s="6">
        <v>3</v>
      </c>
      <c r="Z1525" s="6">
        <v>9</v>
      </c>
      <c r="AB1525" s="1">
        <v>150</v>
      </c>
      <c r="AC1525" s="1">
        <v>135</v>
      </c>
      <c r="AD1525" s="1">
        <v>0</v>
      </c>
      <c r="AE1525" s="1">
        <v>3</v>
      </c>
      <c r="AF1525" s="1">
        <v>11</v>
      </c>
      <c r="AG1525" s="1">
        <v>67</v>
      </c>
      <c r="AH1525" s="1">
        <v>2335</v>
      </c>
      <c r="AI1525" s="11">
        <f t="shared" si="46"/>
        <v>6.397260273972603</v>
      </c>
      <c r="AJ1525" s="1">
        <v>0</v>
      </c>
      <c r="AK1525" s="1">
        <v>0</v>
      </c>
      <c r="AL1525" s="1">
        <v>0</v>
      </c>
      <c r="AM1525" s="1">
        <v>1</v>
      </c>
      <c r="AN1525" s="1">
        <v>0</v>
      </c>
      <c r="AO1525" s="1">
        <v>0</v>
      </c>
      <c r="AP1525" s="1">
        <v>0</v>
      </c>
      <c r="AQ1525" s="1">
        <v>1</v>
      </c>
      <c r="AR1525" s="1">
        <v>0</v>
      </c>
      <c r="AS1525" s="1">
        <v>0</v>
      </c>
      <c r="AT1525" s="1">
        <v>8</v>
      </c>
      <c r="AU1525" s="1">
        <v>57</v>
      </c>
      <c r="AV1525" s="1">
        <v>30298</v>
      </c>
    </row>
    <row r="1526" spans="1:48" s="1" customFormat="1" x14ac:dyDescent="0.25">
      <c r="A1526" s="1" t="str" cm="1">
        <f t="array" ref="A1526">_xlfn.IFS(AG1526&gt;=70,"70 and Older",AND(AG1526&gt;=60,AG1526&lt;70),"60-69",AND(AG1526&gt;=50,AG1526&lt;60),"50-59",AND(AG1526&gt;=40,AG1526&lt;50),"40-49",AND(AG1526&gt;=30,AG1526&lt;40),"30-39",AND(AG1526&gt;=20,AG1526&lt;30),"20-29")</f>
        <v>50-59</v>
      </c>
      <c r="B1526" s="1" t="str" cm="1">
        <f t="array" ref="B1526">_xlfn.IFS(AO1526=1,$AO$1,AP1526=1,$AP$1,AQ1526=1,$AQ$1,AR1526=1,$AR$1,AS1526=1,$AS$1)</f>
        <v>Graduation</v>
      </c>
      <c r="C1526" s="1" t="str" cm="1">
        <f t="array" ref="C1526">_xlfn.IFS(AJ1526=1,$AJ$1,AK1526=1,$AK$1,AL1526=1,$AL$1,AM1526=1,$AM$1,AN1526=1,$AN$1)</f>
        <v>Divorced</v>
      </c>
      <c r="D1526" s="1">
        <v>1</v>
      </c>
      <c r="E1526" s="1">
        <v>1</v>
      </c>
      <c r="F1526" s="1" t="str" cm="1">
        <f t="array" ref="F1526">_xlfn.IFS(AV1526&lt;43783,"1.Low Income",AND(AV1526&gt;=43783,AV1526&lt;=64856),"2.Mid Income",AV1526&gt;64856,"3.High Income")</f>
        <v>1.Low Income</v>
      </c>
      <c r="G1526" s="1" t="str" cm="1">
        <f t="array" ref="G1526">_xlfn.IFS(AU1526&lt;=30,"&lt;1 month",AND(AU1526&gt;30,AU1526&lt;=60),"1-2months",AU1526&gt;60,"2months +")</f>
        <v>2months +</v>
      </c>
      <c r="H1526" s="1" t="str" cm="1">
        <f t="array" ref="H1526">_xlfn.IFS(AT1526&lt;5,"&lt;5times",AND(AT1526&gt;=5,AT1526&lt;=10),"05-10times",AND(AT1526&gt;=11,AT1526&lt;=15),"11-15times",AT1526&gt;=16,"16times or more")</f>
        <v>05-10times</v>
      </c>
      <c r="I1526" s="1" t="s">
        <v>99</v>
      </c>
      <c r="J1526" s="1" t="str">
        <f t="shared" si="47"/>
        <v>6-7 years</v>
      </c>
      <c r="K1526" s="2">
        <v>215</v>
      </c>
      <c r="L1526" s="2">
        <v>13</v>
      </c>
      <c r="M1526" s="2">
        <v>87</v>
      </c>
      <c r="N1526" s="2">
        <v>17</v>
      </c>
      <c r="O1526" s="2">
        <v>17</v>
      </c>
      <c r="P1526" s="2">
        <v>24</v>
      </c>
      <c r="Q1526" s="8">
        <v>0</v>
      </c>
      <c r="R1526" s="8">
        <v>0</v>
      </c>
      <c r="S1526" s="8">
        <v>0</v>
      </c>
      <c r="T1526" s="8">
        <v>0</v>
      </c>
      <c r="U1526" s="8">
        <v>0</v>
      </c>
      <c r="V1526" s="8">
        <v>0</v>
      </c>
      <c r="W1526" s="6">
        <v>5</v>
      </c>
      <c r="X1526" s="6">
        <v>6</v>
      </c>
      <c r="Y1526" s="6">
        <v>2</v>
      </c>
      <c r="Z1526" s="6">
        <v>5</v>
      </c>
      <c r="AB1526" s="1">
        <v>120</v>
      </c>
      <c r="AC1526" s="1">
        <v>96</v>
      </c>
      <c r="AD1526" s="1">
        <v>0</v>
      </c>
      <c r="AE1526" s="1">
        <v>3</v>
      </c>
      <c r="AF1526" s="1">
        <v>11</v>
      </c>
      <c r="AG1526" s="1">
        <v>54</v>
      </c>
      <c r="AH1526" s="1">
        <v>2334</v>
      </c>
      <c r="AI1526" s="11">
        <f t="shared" si="46"/>
        <v>6.3945205479452056</v>
      </c>
      <c r="AJ1526" s="1">
        <v>1</v>
      </c>
      <c r="AK1526" s="1">
        <v>0</v>
      </c>
      <c r="AL1526" s="1">
        <v>0</v>
      </c>
      <c r="AM1526" s="1">
        <v>0</v>
      </c>
      <c r="AN1526" s="1">
        <v>0</v>
      </c>
      <c r="AO1526" s="1">
        <v>0</v>
      </c>
      <c r="AP1526" s="1">
        <v>0</v>
      </c>
      <c r="AQ1526" s="1">
        <v>1</v>
      </c>
      <c r="AR1526" s="1">
        <v>0</v>
      </c>
      <c r="AS1526" s="1">
        <v>0</v>
      </c>
      <c r="AT1526" s="1">
        <v>8</v>
      </c>
      <c r="AU1526" s="1">
        <v>84</v>
      </c>
      <c r="AV1526" s="1">
        <v>34377</v>
      </c>
    </row>
    <row r="1527" spans="1:48" s="1" customFormat="1" x14ac:dyDescent="0.25">
      <c r="A1527" s="1" t="str" cm="1">
        <f t="array" ref="A1527">_xlfn.IFS(AG1527&gt;=70,"70 and Older",AND(AG1527&gt;=60,AG1527&lt;70),"60-69",AND(AG1527&gt;=50,AG1527&lt;60),"50-59",AND(AG1527&gt;=40,AG1527&lt;50),"40-49",AND(AG1527&gt;=30,AG1527&lt;40),"30-39",AND(AG1527&gt;=20,AG1527&lt;30),"20-29")</f>
        <v>30-39</v>
      </c>
      <c r="B1527" s="1" t="str" cm="1">
        <f t="array" ref="B1527">_xlfn.IFS(AO1527=1,$AO$1,AP1527=1,$AP$1,AQ1527=1,$AQ$1,AR1527=1,$AR$1,AS1527=1,$AS$1)</f>
        <v>Graduation</v>
      </c>
      <c r="C1527" s="1" t="str" cm="1">
        <f t="array" ref="C1527">_xlfn.IFS(AJ1527=1,$AJ$1,AK1527=1,$AK$1,AL1527=1,$AL$1,AM1527=1,$AM$1,AN1527=1,$AN$1)</f>
        <v>Married</v>
      </c>
      <c r="D1527" s="1">
        <v>1</v>
      </c>
      <c r="E1527" s="1">
        <v>0</v>
      </c>
      <c r="F1527" s="1" t="str" cm="1">
        <f t="array" ref="F1527">_xlfn.IFS(AV1527&lt;43783,"1.Low Income",AND(AV1527&gt;=43783,AV1527&lt;=64856),"2.Mid Income",AV1527&gt;64856,"3.High Income")</f>
        <v>1.Low Income</v>
      </c>
      <c r="G1527" s="1" t="str" cm="1">
        <f t="array" ref="G1527">_xlfn.IFS(AU1527&lt;=30,"&lt;1 month",AND(AU1527&gt;30,AU1527&lt;=60),"1-2months",AU1527&gt;60,"2months +")</f>
        <v>&lt;1 month</v>
      </c>
      <c r="H1527" s="1" t="str" cm="1">
        <f t="array" ref="H1527">_xlfn.IFS(AT1527&lt;5,"&lt;5times",AND(AT1527&gt;=5,AT1527&lt;=10),"05-10times",AND(AT1527&gt;=11,AT1527&lt;=15),"11-15times",AT1527&gt;=16,"16times or more")</f>
        <v>05-10times</v>
      </c>
      <c r="I1527" s="1" t="s">
        <v>99</v>
      </c>
      <c r="J1527" s="1" t="str">
        <f t="shared" si="47"/>
        <v>6-7 years</v>
      </c>
      <c r="K1527" s="2">
        <v>10</v>
      </c>
      <c r="L1527" s="2">
        <v>17</v>
      </c>
      <c r="M1527" s="2">
        <v>18</v>
      </c>
      <c r="N1527" s="2">
        <v>8</v>
      </c>
      <c r="O1527" s="2">
        <v>26</v>
      </c>
      <c r="P1527" s="2">
        <v>40</v>
      </c>
      <c r="Q1527" s="8">
        <v>0</v>
      </c>
      <c r="R1527" s="8">
        <v>0</v>
      </c>
      <c r="S1527" s="8">
        <v>0</v>
      </c>
      <c r="T1527" s="8">
        <v>0</v>
      </c>
      <c r="U1527" s="8">
        <v>0</v>
      </c>
      <c r="V1527" s="8">
        <v>0</v>
      </c>
      <c r="W1527" s="6">
        <v>4</v>
      </c>
      <c r="X1527" s="6">
        <v>3</v>
      </c>
      <c r="Y1527" s="6">
        <v>2</v>
      </c>
      <c r="Z1527" s="6">
        <v>2</v>
      </c>
      <c r="AB1527" s="1">
        <v>116</v>
      </c>
      <c r="AC1527" s="1">
        <v>111</v>
      </c>
      <c r="AD1527" s="1">
        <v>0</v>
      </c>
      <c r="AE1527" s="1">
        <v>3</v>
      </c>
      <c r="AF1527" s="1">
        <v>11</v>
      </c>
      <c r="AG1527" s="1">
        <v>36</v>
      </c>
      <c r="AH1527" s="1">
        <v>2334</v>
      </c>
      <c r="AI1527" s="11">
        <f t="shared" si="46"/>
        <v>6.3945205479452056</v>
      </c>
      <c r="AJ1527" s="1">
        <v>0</v>
      </c>
      <c r="AK1527" s="1">
        <v>1</v>
      </c>
      <c r="AL1527" s="1">
        <v>0</v>
      </c>
      <c r="AM1527" s="1">
        <v>0</v>
      </c>
      <c r="AN1527" s="1">
        <v>0</v>
      </c>
      <c r="AO1527" s="1">
        <v>0</v>
      </c>
      <c r="AP1527" s="1">
        <v>0</v>
      </c>
      <c r="AQ1527" s="1">
        <v>1</v>
      </c>
      <c r="AR1527" s="1">
        <v>0</v>
      </c>
      <c r="AS1527" s="1">
        <v>0</v>
      </c>
      <c r="AT1527" s="1">
        <v>10</v>
      </c>
      <c r="AU1527" s="1">
        <v>15</v>
      </c>
      <c r="AV1527" s="1">
        <v>23091</v>
      </c>
    </row>
    <row r="1528" spans="1:48" s="1" customFormat="1" x14ac:dyDescent="0.25">
      <c r="A1528" s="1" t="str" cm="1">
        <f t="array" ref="A1528">_xlfn.IFS(AG1528&gt;=70,"70 and Older",AND(AG1528&gt;=60,AG1528&lt;70),"60-69",AND(AG1528&gt;=50,AG1528&lt;60),"50-59",AND(AG1528&gt;=40,AG1528&lt;50),"40-49",AND(AG1528&gt;=30,AG1528&lt;40),"30-39",AND(AG1528&gt;=20,AG1528&lt;30),"20-29")</f>
        <v>60-69</v>
      </c>
      <c r="B1528" s="1" t="str" cm="1">
        <f t="array" ref="B1528">_xlfn.IFS(AO1528=1,$AO$1,AP1528=1,$AP$1,AQ1528=1,$AQ$1,AR1528=1,$AR$1,AS1528=1,$AS$1)</f>
        <v>Graduation</v>
      </c>
      <c r="C1528" s="1" t="str" cm="1">
        <f t="array" ref="C1528">_xlfn.IFS(AJ1528=1,$AJ$1,AK1528=1,$AK$1,AL1528=1,$AL$1,AM1528=1,$AM$1,AN1528=1,$AN$1)</f>
        <v>Single</v>
      </c>
      <c r="D1528" s="1">
        <v>0</v>
      </c>
      <c r="E1528" s="1">
        <v>1</v>
      </c>
      <c r="F1528" s="1" t="str" cm="1">
        <f t="array" ref="F1528">_xlfn.IFS(AV1528&lt;43783,"1.Low Income",AND(AV1528&gt;=43783,AV1528&lt;=64856),"2.Mid Income",AV1528&gt;64856,"3.High Income")</f>
        <v>2.Mid Income</v>
      </c>
      <c r="G1528" s="1" t="str" cm="1">
        <f t="array" ref="G1528">_xlfn.IFS(AU1528&lt;=30,"&lt;1 month",AND(AU1528&gt;30,AU1528&lt;=60),"1-2months",AU1528&gt;60,"2months +")</f>
        <v>1-2months</v>
      </c>
      <c r="H1528" s="1" t="str" cm="1">
        <f t="array" ref="H1528">_xlfn.IFS(AT1528&lt;5,"&lt;5times",AND(AT1528&gt;=5,AT1528&lt;=10),"05-10times",AND(AT1528&gt;=11,AT1528&lt;=15),"11-15times",AT1528&gt;=16,"16times or more")</f>
        <v>05-10times</v>
      </c>
      <c r="I1528" s="1" t="s">
        <v>99</v>
      </c>
      <c r="J1528" s="1" t="str">
        <f t="shared" si="47"/>
        <v>6-7 years</v>
      </c>
      <c r="K1528" s="2">
        <v>62</v>
      </c>
      <c r="L1528" s="2">
        <v>1</v>
      </c>
      <c r="M1528" s="2">
        <v>57</v>
      </c>
      <c r="N1528" s="2">
        <v>19</v>
      </c>
      <c r="O1528" s="2">
        <v>11</v>
      </c>
      <c r="P1528" s="2">
        <v>48</v>
      </c>
      <c r="Q1528" s="8">
        <v>0</v>
      </c>
      <c r="R1528" s="8">
        <v>0</v>
      </c>
      <c r="S1528" s="8">
        <v>0</v>
      </c>
      <c r="T1528" s="8">
        <v>0</v>
      </c>
      <c r="U1528" s="8">
        <v>0</v>
      </c>
      <c r="V1528" s="8">
        <v>0</v>
      </c>
      <c r="W1528" s="6">
        <v>2</v>
      </c>
      <c r="X1528" s="6">
        <v>2</v>
      </c>
      <c r="Y1528" s="6">
        <v>1</v>
      </c>
      <c r="Z1528" s="6">
        <v>5</v>
      </c>
      <c r="AB1528" s="1">
        <v>957</v>
      </c>
      <c r="AC1528" s="1">
        <v>919</v>
      </c>
      <c r="AD1528" s="1">
        <v>1</v>
      </c>
      <c r="AE1528" s="1">
        <v>3</v>
      </c>
      <c r="AF1528" s="1">
        <v>11</v>
      </c>
      <c r="AG1528" s="1">
        <v>61</v>
      </c>
      <c r="AH1528" s="1">
        <v>2333</v>
      </c>
      <c r="AI1528" s="11">
        <f t="shared" si="46"/>
        <v>6.3917808219178083</v>
      </c>
      <c r="AJ1528" s="1">
        <v>0</v>
      </c>
      <c r="AK1528" s="1">
        <v>0</v>
      </c>
      <c r="AL1528" s="1">
        <v>1</v>
      </c>
      <c r="AM1528" s="1">
        <v>0</v>
      </c>
      <c r="AN1528" s="1">
        <v>0</v>
      </c>
      <c r="AO1528" s="1">
        <v>0</v>
      </c>
      <c r="AP1528" s="1">
        <v>0</v>
      </c>
      <c r="AQ1528" s="1">
        <v>1</v>
      </c>
      <c r="AR1528" s="1">
        <v>0</v>
      </c>
      <c r="AS1528" s="1">
        <v>0</v>
      </c>
      <c r="AT1528" s="1">
        <v>6</v>
      </c>
      <c r="AU1528" s="1">
        <v>56</v>
      </c>
      <c r="AV1528" s="1">
        <v>50664</v>
      </c>
    </row>
    <row r="1529" spans="1:48" s="1" customFormat="1" x14ac:dyDescent="0.25">
      <c r="A1529" s="1" t="str" cm="1">
        <f t="array" ref="A1529">_xlfn.IFS(AG1529&gt;=70,"70 and Older",AND(AG1529&gt;=60,AG1529&lt;70),"60-69",AND(AG1529&gt;=50,AG1529&lt;60),"50-59",AND(AG1529&gt;=40,AG1529&lt;50),"40-49",AND(AG1529&gt;=30,AG1529&lt;40),"30-39",AND(AG1529&gt;=20,AG1529&lt;30),"20-29")</f>
        <v>50-59</v>
      </c>
      <c r="B1529" s="1" t="str" cm="1">
        <f t="array" ref="B1529">_xlfn.IFS(AO1529=1,$AO$1,AP1529=1,$AP$1,AQ1529=1,$AQ$1,AR1529=1,$AR$1,AS1529=1,$AS$1)</f>
        <v>Graduation</v>
      </c>
      <c r="C1529" s="1" t="str" cm="1">
        <f t="array" ref="C1529">_xlfn.IFS(AJ1529=1,$AJ$1,AK1529=1,$AK$1,AL1529=1,$AL$1,AM1529=1,$AM$1,AN1529=1,$AN$1)</f>
        <v>Widow</v>
      </c>
      <c r="D1529" s="1">
        <v>0</v>
      </c>
      <c r="E1529" s="1">
        <v>0</v>
      </c>
      <c r="F1529" s="1" t="str" cm="1">
        <f t="array" ref="F1529">_xlfn.IFS(AV1529&lt;43783,"1.Low Income",AND(AV1529&gt;=43783,AV1529&lt;=64856),"2.Mid Income",AV1529&gt;64856,"3.High Income")</f>
        <v>2.Mid Income</v>
      </c>
      <c r="G1529" s="1" t="str" cm="1">
        <f t="array" ref="G1529">_xlfn.IFS(AU1529&lt;=30,"&lt;1 month",AND(AU1529&gt;30,AU1529&lt;=60),"1-2months",AU1529&gt;60,"2months +")</f>
        <v>1-2months</v>
      </c>
      <c r="H1529" s="1" t="str" cm="1">
        <f t="array" ref="H1529">_xlfn.IFS(AT1529&lt;5,"&lt;5times",AND(AT1529&gt;=5,AT1529&lt;=10),"05-10times",AND(AT1529&gt;=11,AT1529&lt;=15),"11-15times",AT1529&gt;=16,"16times or more")</f>
        <v>05-10times</v>
      </c>
      <c r="I1529" s="1" t="s">
        <v>99</v>
      </c>
      <c r="J1529" s="1" t="str">
        <f t="shared" si="47"/>
        <v>6-7 years</v>
      </c>
      <c r="K1529" s="2">
        <v>167</v>
      </c>
      <c r="L1529" s="2">
        <v>48</v>
      </c>
      <c r="M1529" s="2">
        <v>602</v>
      </c>
      <c r="N1529" s="2">
        <v>63</v>
      </c>
      <c r="O1529" s="2">
        <v>72</v>
      </c>
      <c r="P1529" s="2">
        <v>72</v>
      </c>
      <c r="Q1529" s="8">
        <v>1</v>
      </c>
      <c r="R1529" s="8">
        <v>0</v>
      </c>
      <c r="S1529" s="8">
        <v>0</v>
      </c>
      <c r="T1529" s="8">
        <v>1</v>
      </c>
      <c r="U1529" s="8">
        <v>1</v>
      </c>
      <c r="V1529" s="8">
        <v>1</v>
      </c>
      <c r="W1529" s="6">
        <v>1</v>
      </c>
      <c r="X1529" s="6">
        <v>3</v>
      </c>
      <c r="Y1529" s="6">
        <v>10</v>
      </c>
      <c r="Z1529" s="6">
        <v>4</v>
      </c>
      <c r="AB1529" s="1">
        <v>1554</v>
      </c>
      <c r="AC1529" s="1">
        <v>1508</v>
      </c>
      <c r="AD1529" s="1">
        <v>0</v>
      </c>
      <c r="AE1529" s="1">
        <v>3</v>
      </c>
      <c r="AF1529" s="1">
        <v>11</v>
      </c>
      <c r="AG1529" s="1">
        <v>56</v>
      </c>
      <c r="AH1529" s="1">
        <v>2332</v>
      </c>
      <c r="AI1529" s="11">
        <f t="shared" si="46"/>
        <v>6.3890410958904109</v>
      </c>
      <c r="AJ1529" s="1">
        <v>0</v>
      </c>
      <c r="AK1529" s="1">
        <v>0</v>
      </c>
      <c r="AL1529" s="1">
        <v>0</v>
      </c>
      <c r="AM1529" s="1">
        <v>0</v>
      </c>
      <c r="AN1529" s="1">
        <v>1</v>
      </c>
      <c r="AO1529" s="1">
        <v>0</v>
      </c>
      <c r="AP1529" s="1">
        <v>0</v>
      </c>
      <c r="AQ1529" s="1">
        <v>1</v>
      </c>
      <c r="AR1529" s="1">
        <v>0</v>
      </c>
      <c r="AS1529" s="1">
        <v>0</v>
      </c>
      <c r="AT1529" s="1">
        <v>6</v>
      </c>
      <c r="AU1529" s="1">
        <v>56</v>
      </c>
      <c r="AV1529" s="1">
        <v>53187</v>
      </c>
    </row>
    <row r="1530" spans="1:48" s="1" customFormat="1" x14ac:dyDescent="0.25">
      <c r="A1530" s="1" t="str" cm="1">
        <f t="array" ref="A1530">_xlfn.IFS(AG1530&gt;=70,"70 and Older",AND(AG1530&gt;=60,AG1530&lt;70),"60-69",AND(AG1530&gt;=50,AG1530&lt;60),"50-59",AND(AG1530&gt;=40,AG1530&lt;50),"40-49",AND(AG1530&gt;=30,AG1530&lt;40),"30-39",AND(AG1530&gt;=20,AG1530&lt;30),"20-29")</f>
        <v>50-59</v>
      </c>
      <c r="B1530" s="1" t="str" cm="1">
        <f t="array" ref="B1530">_xlfn.IFS(AO1530=1,$AO$1,AP1530=1,$AP$1,AQ1530=1,$AQ$1,AR1530=1,$AR$1,AS1530=1,$AS$1)</f>
        <v>Graduation</v>
      </c>
      <c r="C1530" s="1" t="str" cm="1">
        <f t="array" ref="C1530">_xlfn.IFS(AJ1530=1,$AJ$1,AK1530=1,$AK$1,AL1530=1,$AL$1,AM1530=1,$AM$1,AN1530=1,$AN$1)</f>
        <v>Together</v>
      </c>
      <c r="D1530" s="1">
        <v>1</v>
      </c>
      <c r="E1530" s="1">
        <v>1</v>
      </c>
      <c r="F1530" s="1" t="str" cm="1">
        <f t="array" ref="F1530">_xlfn.IFS(AV1530&lt;43783,"1.Low Income",AND(AV1530&gt;=43783,AV1530&lt;=64856),"2.Mid Income",AV1530&gt;64856,"3.High Income")</f>
        <v>2.Mid Income</v>
      </c>
      <c r="G1530" s="1" t="str" cm="1">
        <f t="array" ref="G1530">_xlfn.IFS(AU1530&lt;=30,"&lt;1 month",AND(AU1530&gt;30,AU1530&lt;=60),"1-2months",AU1530&gt;60,"2months +")</f>
        <v>&lt;1 month</v>
      </c>
      <c r="H1530" s="1" t="str" cm="1">
        <f t="array" ref="H1530">_xlfn.IFS(AT1530&lt;5,"&lt;5times",AND(AT1530&gt;=5,AT1530&lt;=10),"05-10times",AND(AT1530&gt;=11,AT1530&lt;=15),"11-15times",AT1530&gt;=16,"16times or more")</f>
        <v>05-10times</v>
      </c>
      <c r="I1530" s="1" t="s">
        <v>99</v>
      </c>
      <c r="J1530" s="1" t="str">
        <f t="shared" si="47"/>
        <v>6-7 years</v>
      </c>
      <c r="K1530" s="2">
        <v>355</v>
      </c>
      <c r="L1530" s="2">
        <v>30</v>
      </c>
      <c r="M1530" s="2">
        <v>177</v>
      </c>
      <c r="N1530" s="2">
        <v>90</v>
      </c>
      <c r="O1530" s="2">
        <v>138</v>
      </c>
      <c r="P1530" s="2">
        <v>30</v>
      </c>
      <c r="Q1530" s="8">
        <v>0</v>
      </c>
      <c r="R1530" s="8">
        <v>0</v>
      </c>
      <c r="S1530" s="8">
        <v>0</v>
      </c>
      <c r="T1530" s="8">
        <v>0</v>
      </c>
      <c r="U1530" s="8">
        <v>0</v>
      </c>
      <c r="V1530" s="8">
        <v>0</v>
      </c>
      <c r="W1530" s="6">
        <v>4</v>
      </c>
      <c r="X1530" s="6">
        <v>9</v>
      </c>
      <c r="Y1530" s="6">
        <v>5</v>
      </c>
      <c r="Z1530" s="6">
        <v>7</v>
      </c>
      <c r="AB1530" s="1">
        <v>987</v>
      </c>
      <c r="AC1530" s="1">
        <v>853</v>
      </c>
      <c r="AD1530" s="1">
        <v>1</v>
      </c>
      <c r="AE1530" s="1">
        <v>3</v>
      </c>
      <c r="AF1530" s="1">
        <v>11</v>
      </c>
      <c r="AG1530" s="1">
        <v>52</v>
      </c>
      <c r="AH1530" s="1">
        <v>2332</v>
      </c>
      <c r="AI1530" s="11">
        <f t="shared" si="46"/>
        <v>6.3890410958904109</v>
      </c>
      <c r="AJ1530" s="1">
        <v>0</v>
      </c>
      <c r="AK1530" s="1">
        <v>0</v>
      </c>
      <c r="AL1530" s="1">
        <v>0</v>
      </c>
      <c r="AM1530" s="1">
        <v>1</v>
      </c>
      <c r="AN1530" s="1">
        <v>0</v>
      </c>
      <c r="AO1530" s="1">
        <v>0</v>
      </c>
      <c r="AP1530" s="1">
        <v>0</v>
      </c>
      <c r="AQ1530" s="1">
        <v>1</v>
      </c>
      <c r="AR1530" s="1">
        <v>0</v>
      </c>
      <c r="AS1530" s="1">
        <v>0</v>
      </c>
      <c r="AT1530" s="1">
        <v>7</v>
      </c>
      <c r="AU1530" s="1">
        <v>8</v>
      </c>
      <c r="AV1530" s="1">
        <v>44078</v>
      </c>
    </row>
    <row r="1531" spans="1:48" s="1" customFormat="1" x14ac:dyDescent="0.25">
      <c r="A1531" s="1" t="str" cm="1">
        <f t="array" ref="A1531">_xlfn.IFS(AG1531&gt;=70,"70 and Older",AND(AG1531&gt;=60,AG1531&lt;70),"60-69",AND(AG1531&gt;=50,AG1531&lt;60),"50-59",AND(AG1531&gt;=40,AG1531&lt;50),"40-49",AND(AG1531&gt;=30,AG1531&lt;40),"30-39",AND(AG1531&gt;=20,AG1531&lt;30),"20-29")</f>
        <v>50-59</v>
      </c>
      <c r="B1531" s="1" t="str" cm="1">
        <f t="array" ref="B1531">_xlfn.IFS(AO1531=1,$AO$1,AP1531=1,$AP$1,AQ1531=1,$AQ$1,AR1531=1,$AR$1,AS1531=1,$AS$1)</f>
        <v>PhD</v>
      </c>
      <c r="C1531" s="1" t="str" cm="1">
        <f t="array" ref="C1531">_xlfn.IFS(AJ1531=1,$AJ$1,AK1531=1,$AK$1,AL1531=1,$AL$1,AM1531=1,$AM$1,AN1531=1,$AN$1)</f>
        <v>Single</v>
      </c>
      <c r="D1531" s="1">
        <v>0</v>
      </c>
      <c r="E1531" s="1">
        <v>1</v>
      </c>
      <c r="F1531" s="1" t="str" cm="1">
        <f t="array" ref="F1531">_xlfn.IFS(AV1531&lt;43783,"1.Low Income",AND(AV1531&gt;=43783,AV1531&lt;=64856),"2.Mid Income",AV1531&gt;64856,"3.High Income")</f>
        <v>1.Low Income</v>
      </c>
      <c r="G1531" s="1" t="str" cm="1">
        <f t="array" ref="G1531">_xlfn.IFS(AU1531&lt;=30,"&lt;1 month",AND(AU1531&gt;30,AU1531&lt;=60),"1-2months",AU1531&gt;60,"2months +")</f>
        <v>&lt;1 month</v>
      </c>
      <c r="H1531" s="1" t="str" cm="1">
        <f t="array" ref="H1531">_xlfn.IFS(AT1531&lt;5,"&lt;5times",AND(AT1531&gt;=5,AT1531&lt;=10),"05-10times",AND(AT1531&gt;=11,AT1531&lt;=15),"11-15times",AT1531&gt;=16,"16times or more")</f>
        <v>05-10times</v>
      </c>
      <c r="I1531" s="1" t="s">
        <v>99</v>
      </c>
      <c r="J1531" s="1" t="str">
        <f t="shared" si="47"/>
        <v>6-7 years</v>
      </c>
      <c r="K1531" s="2">
        <v>1103</v>
      </c>
      <c r="L1531" s="2">
        <v>0</v>
      </c>
      <c r="M1531" s="2">
        <v>45</v>
      </c>
      <c r="N1531" s="2">
        <v>0</v>
      </c>
      <c r="O1531" s="2">
        <v>0</v>
      </c>
      <c r="P1531" s="2">
        <v>34</v>
      </c>
      <c r="Q1531" s="8">
        <v>0</v>
      </c>
      <c r="R1531" s="8">
        <v>1</v>
      </c>
      <c r="S1531" s="8">
        <v>0</v>
      </c>
      <c r="T1531" s="8">
        <v>1</v>
      </c>
      <c r="U1531" s="8">
        <v>0</v>
      </c>
      <c r="V1531" s="8">
        <v>0</v>
      </c>
      <c r="W1531" s="6">
        <v>3</v>
      </c>
      <c r="X1531" s="6">
        <v>4</v>
      </c>
      <c r="Y1531" s="6">
        <v>2</v>
      </c>
      <c r="Z1531" s="6">
        <v>11</v>
      </c>
      <c r="AB1531" s="1">
        <v>652</v>
      </c>
      <c r="AC1531" s="1">
        <v>625</v>
      </c>
      <c r="AD1531" s="1">
        <v>1</v>
      </c>
      <c r="AE1531" s="1">
        <v>3</v>
      </c>
      <c r="AF1531" s="1">
        <v>11</v>
      </c>
      <c r="AG1531" s="1">
        <v>50</v>
      </c>
      <c r="AH1531" s="1">
        <v>2330</v>
      </c>
      <c r="AI1531" s="11">
        <f t="shared" si="46"/>
        <v>6.3835616438356162</v>
      </c>
      <c r="AJ1531" s="1">
        <v>0</v>
      </c>
      <c r="AK1531" s="1">
        <v>0</v>
      </c>
      <c r="AL1531" s="1">
        <v>1</v>
      </c>
      <c r="AM1531" s="1">
        <v>0</v>
      </c>
      <c r="AN1531" s="1">
        <v>0</v>
      </c>
      <c r="AO1531" s="1">
        <v>0</v>
      </c>
      <c r="AP1531" s="1">
        <v>0</v>
      </c>
      <c r="AQ1531" s="1">
        <v>0</v>
      </c>
      <c r="AR1531" s="1">
        <v>0</v>
      </c>
      <c r="AS1531" s="1">
        <v>1</v>
      </c>
      <c r="AT1531" s="1">
        <v>8</v>
      </c>
      <c r="AU1531" s="1">
        <v>14</v>
      </c>
      <c r="AV1531" s="1">
        <v>30096</v>
      </c>
    </row>
    <row r="1532" spans="1:48" s="1" customFormat="1" x14ac:dyDescent="0.25">
      <c r="A1532" s="1" t="str" cm="1">
        <f t="array" ref="A1532">_xlfn.IFS(AG1532&gt;=70,"70 and Older",AND(AG1532&gt;=60,AG1532&lt;70),"60-69",AND(AG1532&gt;=50,AG1532&lt;60),"50-59",AND(AG1532&gt;=40,AG1532&lt;50),"40-49",AND(AG1532&gt;=30,AG1532&lt;40),"30-39",AND(AG1532&gt;=20,AG1532&lt;30),"20-29")</f>
        <v>60-69</v>
      </c>
      <c r="B1532" s="1" t="str" cm="1">
        <f t="array" ref="B1532">_xlfn.IFS(AO1532=1,$AO$1,AP1532=1,$AP$1,AQ1532=1,$AQ$1,AR1532=1,$AR$1,AS1532=1,$AS$1)</f>
        <v>Master</v>
      </c>
      <c r="C1532" s="1" t="str" cm="1">
        <f t="array" ref="C1532">_xlfn.IFS(AJ1532=1,$AJ$1,AK1532=1,$AK$1,AL1532=1,$AL$1,AM1532=1,$AM$1,AN1532=1,$AN$1)</f>
        <v>Together</v>
      </c>
      <c r="D1532" s="1">
        <v>0</v>
      </c>
      <c r="E1532" s="1">
        <v>0</v>
      </c>
      <c r="F1532" s="1" t="str" cm="1">
        <f t="array" ref="F1532">_xlfn.IFS(AV1532&lt;43783,"1.Low Income",AND(AV1532&gt;=43783,AV1532&lt;=64856),"2.Mid Income",AV1532&gt;64856,"3.High Income")</f>
        <v>2.Mid Income</v>
      </c>
      <c r="G1532" s="1" t="str" cm="1">
        <f t="array" ref="G1532">_xlfn.IFS(AU1532&lt;=30,"&lt;1 month",AND(AU1532&gt;30,AU1532&lt;=60),"1-2months",AU1532&gt;60,"2months +")</f>
        <v>2months +</v>
      </c>
      <c r="H1532" s="1" t="str" cm="1">
        <f t="array" ref="H1532">_xlfn.IFS(AT1532&lt;5,"&lt;5times",AND(AT1532&gt;=5,AT1532&lt;=10),"05-10times",AND(AT1532&gt;=11,AT1532&lt;=15),"11-15times",AT1532&gt;=16,"16times or more")</f>
        <v>05-10times</v>
      </c>
      <c r="I1532" s="1" t="s">
        <v>99</v>
      </c>
      <c r="J1532" s="1" t="str">
        <f t="shared" si="47"/>
        <v>6-7 years</v>
      </c>
      <c r="K1532" s="2">
        <v>359</v>
      </c>
      <c r="L1532" s="2">
        <v>35</v>
      </c>
      <c r="M1532" s="2">
        <v>314</v>
      </c>
      <c r="N1532" s="2">
        <v>93</v>
      </c>
      <c r="O1532" s="2">
        <v>116</v>
      </c>
      <c r="P1532" s="2">
        <v>89</v>
      </c>
      <c r="Q1532" s="8">
        <v>0</v>
      </c>
      <c r="R1532" s="8">
        <v>0</v>
      </c>
      <c r="S1532" s="8">
        <v>0</v>
      </c>
      <c r="T1532" s="8">
        <v>0</v>
      </c>
      <c r="U1532" s="8">
        <v>0</v>
      </c>
      <c r="V1532" s="8">
        <v>0</v>
      </c>
      <c r="W1532" s="6">
        <v>1</v>
      </c>
      <c r="X1532" s="6">
        <v>7</v>
      </c>
      <c r="Y1532" s="6">
        <v>3</v>
      </c>
      <c r="Z1532" s="6">
        <v>13</v>
      </c>
      <c r="AB1532" s="1">
        <v>1006</v>
      </c>
      <c r="AC1532" s="1">
        <v>843</v>
      </c>
      <c r="AD1532" s="1">
        <v>0</v>
      </c>
      <c r="AE1532" s="1">
        <v>3</v>
      </c>
      <c r="AF1532" s="1">
        <v>11</v>
      </c>
      <c r="AG1532" s="1">
        <v>63</v>
      </c>
      <c r="AH1532" s="1">
        <v>2329</v>
      </c>
      <c r="AI1532" s="11">
        <f t="shared" si="46"/>
        <v>6.3808219178082188</v>
      </c>
      <c r="AJ1532" s="1">
        <v>0</v>
      </c>
      <c r="AK1532" s="1">
        <v>0</v>
      </c>
      <c r="AL1532" s="1">
        <v>0</v>
      </c>
      <c r="AM1532" s="1">
        <v>1</v>
      </c>
      <c r="AN1532" s="1">
        <v>0</v>
      </c>
      <c r="AO1532" s="1">
        <v>0</v>
      </c>
      <c r="AP1532" s="1">
        <v>0</v>
      </c>
      <c r="AQ1532" s="1">
        <v>0</v>
      </c>
      <c r="AR1532" s="1">
        <v>1</v>
      </c>
      <c r="AS1532" s="1">
        <v>0</v>
      </c>
      <c r="AT1532" s="1">
        <v>7</v>
      </c>
      <c r="AU1532" s="1">
        <v>70</v>
      </c>
      <c r="AV1532" s="1">
        <v>46049</v>
      </c>
    </row>
    <row r="1533" spans="1:48" s="1" customFormat="1" x14ac:dyDescent="0.25">
      <c r="A1533" s="1" t="str" cm="1">
        <f t="array" ref="A1533">_xlfn.IFS(AG1533&gt;=70,"70 and Older",AND(AG1533&gt;=60,AG1533&lt;70),"60-69",AND(AG1533&gt;=50,AG1533&lt;60),"50-59",AND(AG1533&gt;=40,AG1533&lt;50),"40-49",AND(AG1533&gt;=30,AG1533&lt;40),"30-39",AND(AG1533&gt;=20,AG1533&lt;30),"20-29")</f>
        <v>60-69</v>
      </c>
      <c r="B1533" s="1" t="str" cm="1">
        <f t="array" ref="B1533">_xlfn.IFS(AO1533=1,$AO$1,AP1533=1,$AP$1,AQ1533=1,$AQ$1,AR1533=1,$AR$1,AS1533=1,$AS$1)</f>
        <v>Master</v>
      </c>
      <c r="C1533" s="1" t="str" cm="1">
        <f t="array" ref="C1533">_xlfn.IFS(AJ1533=1,$AJ$1,AK1533=1,$AK$1,AL1533=1,$AL$1,AM1533=1,$AM$1,AN1533=1,$AN$1)</f>
        <v>Single</v>
      </c>
      <c r="D1533" s="1">
        <v>0</v>
      </c>
      <c r="E1533" s="1">
        <v>1</v>
      </c>
      <c r="F1533" s="1" t="str" cm="1">
        <f t="array" ref="F1533">_xlfn.IFS(AV1533&lt;43783,"1.Low Income",AND(AV1533&gt;=43783,AV1533&lt;=64856),"2.Mid Income",AV1533&gt;64856,"3.High Income")</f>
        <v>1.Low Income</v>
      </c>
      <c r="G1533" s="1" t="str" cm="1">
        <f t="array" ref="G1533">_xlfn.IFS(AU1533&lt;=30,"&lt;1 month",AND(AU1533&gt;30,AU1533&lt;=60),"1-2months",AU1533&gt;60,"2months +")</f>
        <v>2months +</v>
      </c>
      <c r="H1533" s="1" t="str" cm="1">
        <f t="array" ref="H1533">_xlfn.IFS(AT1533&lt;5,"&lt;5times",AND(AT1533&gt;=5,AT1533&lt;=10),"05-10times",AND(AT1533&gt;=11,AT1533&lt;=15),"11-15times",AT1533&gt;=16,"16times or more")</f>
        <v>05-10times</v>
      </c>
      <c r="I1533" s="1" t="s">
        <v>99</v>
      </c>
      <c r="J1533" s="1" t="str">
        <f t="shared" si="47"/>
        <v>6-7 years</v>
      </c>
      <c r="K1533" s="2">
        <v>897</v>
      </c>
      <c r="L1533" s="2">
        <v>23</v>
      </c>
      <c r="M1533" s="2">
        <v>207</v>
      </c>
      <c r="N1533" s="2">
        <v>15</v>
      </c>
      <c r="O1533" s="2">
        <v>11</v>
      </c>
      <c r="P1533" s="2">
        <v>92</v>
      </c>
      <c r="Q1533" s="8">
        <v>0</v>
      </c>
      <c r="R1533" s="8">
        <v>0</v>
      </c>
      <c r="S1533" s="8">
        <v>0</v>
      </c>
      <c r="T1533" s="8">
        <v>0</v>
      </c>
      <c r="U1533" s="8">
        <v>0</v>
      </c>
      <c r="V1533" s="8">
        <v>0</v>
      </c>
      <c r="W1533" s="6">
        <v>5</v>
      </c>
      <c r="X1533" s="6">
        <v>9</v>
      </c>
      <c r="Y1533" s="6">
        <v>6</v>
      </c>
      <c r="Z1533" s="6">
        <v>12</v>
      </c>
      <c r="AB1533" s="1">
        <v>1006</v>
      </c>
      <c r="AC1533" s="1">
        <v>843</v>
      </c>
      <c r="AD1533" s="1">
        <v>0</v>
      </c>
      <c r="AE1533" s="1">
        <v>3</v>
      </c>
      <c r="AF1533" s="1">
        <v>11</v>
      </c>
      <c r="AG1533" s="1">
        <v>63</v>
      </c>
      <c r="AH1533" s="1">
        <v>2329</v>
      </c>
      <c r="AI1533" s="11">
        <f t="shared" si="46"/>
        <v>6.3808219178082188</v>
      </c>
      <c r="AJ1533" s="1">
        <v>0</v>
      </c>
      <c r="AK1533" s="1">
        <v>0</v>
      </c>
      <c r="AL1533" s="1">
        <v>1</v>
      </c>
      <c r="AM1533" s="1">
        <v>0</v>
      </c>
      <c r="AN1533" s="1">
        <v>0</v>
      </c>
      <c r="AO1533" s="1">
        <v>0</v>
      </c>
      <c r="AP1533" s="1">
        <v>0</v>
      </c>
      <c r="AQ1533" s="1">
        <v>0</v>
      </c>
      <c r="AR1533" s="1">
        <v>1</v>
      </c>
      <c r="AS1533" s="1">
        <v>0</v>
      </c>
      <c r="AT1533" s="1">
        <v>7</v>
      </c>
      <c r="AU1533" s="1">
        <v>72</v>
      </c>
      <c r="AV1533" s="1">
        <v>39228</v>
      </c>
    </row>
    <row r="1534" spans="1:48" s="1" customFormat="1" x14ac:dyDescent="0.25">
      <c r="A1534" s="1" t="str" cm="1">
        <f t="array" ref="A1534">_xlfn.IFS(AG1534&gt;=70,"70 and Older",AND(AG1534&gt;=60,AG1534&lt;70),"60-69",AND(AG1534&gt;=50,AG1534&lt;60),"50-59",AND(AG1534&gt;=40,AG1534&lt;50),"40-49",AND(AG1534&gt;=30,AG1534&lt;40),"30-39",AND(AG1534&gt;=20,AG1534&lt;30),"20-29")</f>
        <v>50-59</v>
      </c>
      <c r="B1534" s="1" t="str" cm="1">
        <f t="array" ref="B1534">_xlfn.IFS(AO1534=1,$AO$1,AP1534=1,$AP$1,AQ1534=1,$AQ$1,AR1534=1,$AR$1,AS1534=1,$AS$1)</f>
        <v>Graduation</v>
      </c>
      <c r="C1534" s="1" t="str" cm="1">
        <f t="array" ref="C1534">_xlfn.IFS(AJ1534=1,$AJ$1,AK1534=1,$AK$1,AL1534=1,$AL$1,AM1534=1,$AM$1,AN1534=1,$AN$1)</f>
        <v>Single</v>
      </c>
      <c r="D1534" s="1">
        <v>0</v>
      </c>
      <c r="E1534" s="1">
        <v>1</v>
      </c>
      <c r="F1534" s="1" t="str" cm="1">
        <f t="array" ref="F1534">_xlfn.IFS(AV1534&lt;43783,"1.Low Income",AND(AV1534&gt;=43783,AV1534&lt;=64856),"2.Mid Income",AV1534&gt;64856,"3.High Income")</f>
        <v>1.Low Income</v>
      </c>
      <c r="G1534" s="1" t="str" cm="1">
        <f t="array" ref="G1534">_xlfn.IFS(AU1534&lt;=30,"&lt;1 month",AND(AU1534&gt;30,AU1534&lt;=60),"1-2months",AU1534&gt;60,"2months +")</f>
        <v>2months +</v>
      </c>
      <c r="H1534" s="1" t="str" cm="1">
        <f t="array" ref="H1534">_xlfn.IFS(AT1534&lt;5,"&lt;5times",AND(AT1534&gt;=5,AT1534&lt;=10),"05-10times",AND(AT1534&gt;=11,AT1534&lt;=15),"11-15times",AT1534&gt;=16,"16times or more")</f>
        <v>05-10times</v>
      </c>
      <c r="I1534" s="1" t="s">
        <v>99</v>
      </c>
      <c r="J1534" s="1" t="str">
        <f t="shared" si="47"/>
        <v>6-7 years</v>
      </c>
      <c r="K1534" s="2">
        <v>210</v>
      </c>
      <c r="L1534" s="2">
        <v>0</v>
      </c>
      <c r="M1534" s="2">
        <v>6</v>
      </c>
      <c r="N1534" s="2">
        <v>0</v>
      </c>
      <c r="O1534" s="2">
        <v>0</v>
      </c>
      <c r="P1534" s="2">
        <v>2</v>
      </c>
      <c r="Q1534" s="8">
        <v>0</v>
      </c>
      <c r="R1534" s="8">
        <v>0</v>
      </c>
      <c r="S1534" s="8">
        <v>0</v>
      </c>
      <c r="T1534" s="8">
        <v>0</v>
      </c>
      <c r="U1534" s="8">
        <v>0</v>
      </c>
      <c r="V1534" s="8">
        <v>0</v>
      </c>
      <c r="W1534" s="6">
        <v>2</v>
      </c>
      <c r="X1534" s="6">
        <v>4</v>
      </c>
      <c r="Y1534" s="6">
        <v>1</v>
      </c>
      <c r="Z1534" s="6">
        <v>5</v>
      </c>
      <c r="AB1534" s="1">
        <v>49</v>
      </c>
      <c r="AC1534" s="1">
        <v>30</v>
      </c>
      <c r="AD1534" s="1">
        <v>0</v>
      </c>
      <c r="AE1534" s="1">
        <v>3</v>
      </c>
      <c r="AF1534" s="1">
        <v>11</v>
      </c>
      <c r="AG1534" s="1">
        <v>54</v>
      </c>
      <c r="AH1534" s="1">
        <v>2329</v>
      </c>
      <c r="AI1534" s="11">
        <f t="shared" si="46"/>
        <v>6.3808219178082188</v>
      </c>
      <c r="AJ1534" s="1">
        <v>0</v>
      </c>
      <c r="AK1534" s="1">
        <v>0</v>
      </c>
      <c r="AL1534" s="1">
        <v>1</v>
      </c>
      <c r="AM1534" s="1">
        <v>0</v>
      </c>
      <c r="AN1534" s="1">
        <v>0</v>
      </c>
      <c r="AO1534" s="1">
        <v>0</v>
      </c>
      <c r="AP1534" s="1">
        <v>0</v>
      </c>
      <c r="AQ1534" s="1">
        <v>1</v>
      </c>
      <c r="AR1534" s="1">
        <v>0</v>
      </c>
      <c r="AS1534" s="1">
        <v>0</v>
      </c>
      <c r="AT1534" s="1">
        <v>8</v>
      </c>
      <c r="AU1534" s="1">
        <v>99</v>
      </c>
      <c r="AV1534" s="1">
        <v>33629</v>
      </c>
    </row>
    <row r="1535" spans="1:48" s="1" customFormat="1" x14ac:dyDescent="0.25">
      <c r="A1535" s="1" t="str" cm="1">
        <f t="array" ref="A1535">_xlfn.IFS(AG1535&gt;=70,"70 and Older",AND(AG1535&gt;=60,AG1535&lt;70),"60-69",AND(AG1535&gt;=50,AG1535&lt;60),"50-59",AND(AG1535&gt;=40,AG1535&lt;50),"40-49",AND(AG1535&gt;=30,AG1535&lt;40),"30-39",AND(AG1535&gt;=20,AG1535&lt;30),"20-29")</f>
        <v>60-69</v>
      </c>
      <c r="B1535" s="1" t="str" cm="1">
        <f t="array" ref="B1535">_xlfn.IFS(AO1535=1,$AO$1,AP1535=1,$AP$1,AQ1535=1,$AQ$1,AR1535=1,$AR$1,AS1535=1,$AS$1)</f>
        <v>Graduation</v>
      </c>
      <c r="C1535" s="1" t="str" cm="1">
        <f t="array" ref="C1535">_xlfn.IFS(AJ1535=1,$AJ$1,AK1535=1,$AK$1,AL1535=1,$AL$1,AM1535=1,$AM$1,AN1535=1,$AN$1)</f>
        <v>Married</v>
      </c>
      <c r="D1535" s="1">
        <v>1</v>
      </c>
      <c r="E1535" s="1">
        <v>1</v>
      </c>
      <c r="F1535" s="1" t="str" cm="1">
        <f t="array" ref="F1535">_xlfn.IFS(AV1535&lt;43783,"1.Low Income",AND(AV1535&gt;=43783,AV1535&lt;=64856),"2.Mid Income",AV1535&gt;64856,"3.High Income")</f>
        <v>1.Low Income</v>
      </c>
      <c r="G1535" s="1" t="str" cm="1">
        <f t="array" ref="G1535">_xlfn.IFS(AU1535&lt;=30,"&lt;1 month",AND(AU1535&gt;30,AU1535&lt;=60),"1-2months",AU1535&gt;60,"2months +")</f>
        <v>2months +</v>
      </c>
      <c r="H1535" s="1" t="str" cm="1">
        <f t="array" ref="H1535">_xlfn.IFS(AT1535&lt;5,"&lt;5times",AND(AT1535&gt;=5,AT1535&lt;=10),"05-10times",AND(AT1535&gt;=11,AT1535&lt;=15),"11-15times",AT1535&gt;=16,"16times or more")</f>
        <v>05-10times</v>
      </c>
      <c r="I1535" s="1" t="s">
        <v>99</v>
      </c>
      <c r="J1535" s="1" t="str">
        <f t="shared" si="47"/>
        <v>6-7 years</v>
      </c>
      <c r="K1535" s="2">
        <v>220</v>
      </c>
      <c r="L1535" s="2">
        <v>0</v>
      </c>
      <c r="M1535" s="2">
        <v>33</v>
      </c>
      <c r="N1535" s="2">
        <v>3</v>
      </c>
      <c r="O1535" s="2">
        <v>0</v>
      </c>
      <c r="P1535" s="2">
        <v>23</v>
      </c>
      <c r="Q1535" s="8">
        <v>0</v>
      </c>
      <c r="R1535" s="8">
        <v>0</v>
      </c>
      <c r="S1535" s="8">
        <v>0</v>
      </c>
      <c r="T1535" s="8">
        <v>0</v>
      </c>
      <c r="U1535" s="8">
        <v>0</v>
      </c>
      <c r="V1535" s="8">
        <v>0</v>
      </c>
      <c r="W1535" s="6">
        <v>5</v>
      </c>
      <c r="X1535" s="6">
        <v>5</v>
      </c>
      <c r="Y1535" s="6">
        <v>1</v>
      </c>
      <c r="Z1535" s="6">
        <v>5</v>
      </c>
      <c r="AB1535" s="1">
        <v>23</v>
      </c>
      <c r="AC1535" s="1">
        <v>12</v>
      </c>
      <c r="AD1535" s="1">
        <v>1</v>
      </c>
      <c r="AE1535" s="1">
        <v>3</v>
      </c>
      <c r="AF1535" s="1">
        <v>11</v>
      </c>
      <c r="AG1535" s="1">
        <v>69</v>
      </c>
      <c r="AH1535" s="1">
        <v>2329</v>
      </c>
      <c r="AI1535" s="11">
        <f t="shared" si="46"/>
        <v>6.3808219178082188</v>
      </c>
      <c r="AJ1535" s="1">
        <v>0</v>
      </c>
      <c r="AK1535" s="1">
        <v>1</v>
      </c>
      <c r="AL1535" s="1">
        <v>0</v>
      </c>
      <c r="AM1535" s="1">
        <v>0</v>
      </c>
      <c r="AN1535" s="1">
        <v>0</v>
      </c>
      <c r="AO1535" s="1">
        <v>0</v>
      </c>
      <c r="AP1535" s="1">
        <v>0</v>
      </c>
      <c r="AQ1535" s="1">
        <v>1</v>
      </c>
      <c r="AR1535" s="1">
        <v>0</v>
      </c>
      <c r="AS1535" s="1">
        <v>0</v>
      </c>
      <c r="AT1535" s="1">
        <v>8</v>
      </c>
      <c r="AU1535" s="1">
        <v>76</v>
      </c>
      <c r="AV1535" s="1">
        <v>28427</v>
      </c>
    </row>
    <row r="1536" spans="1:48" s="1" customFormat="1" x14ac:dyDescent="0.25">
      <c r="A1536" s="1" t="str" cm="1">
        <f t="array" ref="A1536">_xlfn.IFS(AG1536&gt;=70,"70 and Older",AND(AG1536&gt;=60,AG1536&lt;70),"60-69",AND(AG1536&gt;=50,AG1536&lt;60),"50-59",AND(AG1536&gt;=40,AG1536&lt;50),"40-49",AND(AG1536&gt;=30,AG1536&lt;40),"30-39",AND(AG1536&gt;=20,AG1536&lt;30),"20-29")</f>
        <v>30-39</v>
      </c>
      <c r="B1536" s="1" t="str" cm="1">
        <f t="array" ref="B1536">_xlfn.IFS(AO1536=1,$AO$1,AP1536=1,$AP$1,AQ1536=1,$AQ$1,AR1536=1,$AR$1,AS1536=1,$AS$1)</f>
        <v>2nd Cycle</v>
      </c>
      <c r="C1536" s="1" t="str" cm="1">
        <f t="array" ref="C1536">_xlfn.IFS(AJ1536=1,$AJ$1,AK1536=1,$AK$1,AL1536=1,$AL$1,AM1536=1,$AM$1,AN1536=1,$AN$1)</f>
        <v>Married</v>
      </c>
      <c r="D1536" s="1">
        <v>0</v>
      </c>
      <c r="E1536" s="1">
        <v>0</v>
      </c>
      <c r="F1536" s="1" t="str" cm="1">
        <f t="array" ref="F1536">_xlfn.IFS(AV1536&lt;43783,"1.Low Income",AND(AV1536&gt;=43783,AV1536&lt;=64856),"2.Mid Income",AV1536&gt;64856,"3.High Income")</f>
        <v>2.Mid Income</v>
      </c>
      <c r="G1536" s="1" t="str" cm="1">
        <f t="array" ref="G1536">_xlfn.IFS(AU1536&lt;=30,"&lt;1 month",AND(AU1536&gt;30,AU1536&lt;=60),"1-2months",AU1536&gt;60,"2months +")</f>
        <v>1-2months</v>
      </c>
      <c r="H1536" s="1" t="str" cm="1">
        <f t="array" ref="H1536">_xlfn.IFS(AT1536&lt;5,"&lt;5times",AND(AT1536&gt;=5,AT1536&lt;=10),"05-10times",AND(AT1536&gt;=11,AT1536&lt;=15),"11-15times",AT1536&gt;=16,"16times or more")</f>
        <v>05-10times</v>
      </c>
      <c r="I1536" s="1" t="s">
        <v>99</v>
      </c>
      <c r="J1536" s="1" t="str">
        <f t="shared" si="47"/>
        <v>6-7 years</v>
      </c>
      <c r="K1536" s="2">
        <v>258</v>
      </c>
      <c r="L1536" s="2">
        <v>105</v>
      </c>
      <c r="M1536" s="2">
        <v>239</v>
      </c>
      <c r="N1536" s="2">
        <v>237</v>
      </c>
      <c r="O1536" s="2">
        <v>172</v>
      </c>
      <c r="P1536" s="2">
        <v>9</v>
      </c>
      <c r="Q1536" s="8">
        <v>0</v>
      </c>
      <c r="R1536" s="8">
        <v>0</v>
      </c>
      <c r="S1536" s="8">
        <v>0</v>
      </c>
      <c r="T1536" s="8">
        <v>0</v>
      </c>
      <c r="U1536" s="8">
        <v>0</v>
      </c>
      <c r="V1536" s="8">
        <v>0</v>
      </c>
      <c r="W1536" s="6">
        <v>1</v>
      </c>
      <c r="X1536" s="6">
        <v>7</v>
      </c>
      <c r="Y1536" s="6">
        <v>3</v>
      </c>
      <c r="Z1536" s="6">
        <v>4</v>
      </c>
      <c r="AB1536" s="1">
        <v>262</v>
      </c>
      <c r="AC1536" s="1">
        <v>250</v>
      </c>
      <c r="AD1536" s="1">
        <v>0</v>
      </c>
      <c r="AE1536" s="1">
        <v>3</v>
      </c>
      <c r="AF1536" s="1">
        <v>11</v>
      </c>
      <c r="AG1536" s="1">
        <v>31</v>
      </c>
      <c r="AH1536" s="1">
        <v>2328</v>
      </c>
      <c r="AI1536" s="11">
        <f t="shared" si="46"/>
        <v>6.3780821917808215</v>
      </c>
      <c r="AJ1536" s="1">
        <v>0</v>
      </c>
      <c r="AK1536" s="1">
        <v>1</v>
      </c>
      <c r="AL1536" s="1">
        <v>0</v>
      </c>
      <c r="AM1536" s="1">
        <v>0</v>
      </c>
      <c r="AN1536" s="1">
        <v>0</v>
      </c>
      <c r="AO1536" s="1">
        <v>1</v>
      </c>
      <c r="AP1536" s="1">
        <v>0</v>
      </c>
      <c r="AQ1536" s="1">
        <v>0</v>
      </c>
      <c r="AR1536" s="1">
        <v>0</v>
      </c>
      <c r="AS1536" s="1">
        <v>0</v>
      </c>
      <c r="AT1536" s="1">
        <v>7</v>
      </c>
      <c r="AU1536" s="1">
        <v>31</v>
      </c>
      <c r="AV1536" s="1">
        <v>45903</v>
      </c>
    </row>
    <row r="1537" spans="1:48" s="1" customFormat="1" x14ac:dyDescent="0.25">
      <c r="A1537" s="1" t="str" cm="1">
        <f t="array" ref="A1537">_xlfn.IFS(AG1537&gt;=70,"70 and Older",AND(AG1537&gt;=60,AG1537&lt;70),"60-69",AND(AG1537&gt;=50,AG1537&lt;60),"50-59",AND(AG1537&gt;=40,AG1537&lt;50),"40-49",AND(AG1537&gt;=30,AG1537&lt;40),"30-39",AND(AG1537&gt;=20,AG1537&lt;30),"20-29")</f>
        <v>60-69</v>
      </c>
      <c r="B1537" s="1" t="str" cm="1">
        <f t="array" ref="B1537">_xlfn.IFS(AO1537=1,$AO$1,AP1537=1,$AP$1,AQ1537=1,$AQ$1,AR1537=1,$AR$1,AS1537=1,$AS$1)</f>
        <v>PhD</v>
      </c>
      <c r="C1537" s="1" t="str" cm="1">
        <f t="array" ref="C1537">_xlfn.IFS(AJ1537=1,$AJ$1,AK1537=1,$AK$1,AL1537=1,$AL$1,AM1537=1,$AM$1,AN1537=1,$AN$1)</f>
        <v>Married</v>
      </c>
      <c r="D1537" s="1">
        <v>1</v>
      </c>
      <c r="E1537" s="1">
        <v>1</v>
      </c>
      <c r="F1537" s="1" t="str" cm="1">
        <f t="array" ref="F1537">_xlfn.IFS(AV1537&lt;43783,"1.Low Income",AND(AV1537&gt;=43783,AV1537&lt;=64856),"2.Mid Income",AV1537&gt;64856,"3.High Income")</f>
        <v>1.Low Income</v>
      </c>
      <c r="G1537" s="1" t="str" cm="1">
        <f t="array" ref="G1537">_xlfn.IFS(AU1537&lt;=30,"&lt;1 month",AND(AU1537&gt;30,AU1537&lt;=60),"1-2months",AU1537&gt;60,"2months +")</f>
        <v>2months +</v>
      </c>
      <c r="H1537" s="1" t="str" cm="1">
        <f t="array" ref="H1537">_xlfn.IFS(AT1537&lt;5,"&lt;5times",AND(AT1537&gt;=5,AT1537&lt;=10),"05-10times",AND(AT1537&gt;=11,AT1537&lt;=15),"11-15times",AT1537&gt;=16,"16times or more")</f>
        <v>05-10times</v>
      </c>
      <c r="I1537" s="1" t="s">
        <v>99</v>
      </c>
      <c r="J1537" s="1" t="str">
        <f t="shared" si="47"/>
        <v>6-7 years</v>
      </c>
      <c r="K1537" s="2">
        <v>141</v>
      </c>
      <c r="L1537" s="2">
        <v>11</v>
      </c>
      <c r="M1537" s="2">
        <v>114</v>
      </c>
      <c r="N1537" s="2">
        <v>15</v>
      </c>
      <c r="O1537" s="2">
        <v>14</v>
      </c>
      <c r="P1537" s="2">
        <v>5</v>
      </c>
      <c r="Q1537" s="8">
        <v>0</v>
      </c>
      <c r="R1537" s="8">
        <v>0</v>
      </c>
      <c r="S1537" s="8">
        <v>0</v>
      </c>
      <c r="T1537" s="8">
        <v>0</v>
      </c>
      <c r="U1537" s="8">
        <v>0</v>
      </c>
      <c r="V1537" s="8">
        <v>0</v>
      </c>
      <c r="W1537" s="6">
        <v>4</v>
      </c>
      <c r="X1537" s="6">
        <v>4</v>
      </c>
      <c r="Y1537" s="6">
        <v>1</v>
      </c>
      <c r="Z1537" s="6">
        <v>7</v>
      </c>
      <c r="AB1537" s="1">
        <v>539</v>
      </c>
      <c r="AC1537" s="1">
        <v>534</v>
      </c>
      <c r="AD1537" s="1">
        <v>0</v>
      </c>
      <c r="AE1537" s="1">
        <v>3</v>
      </c>
      <c r="AF1537" s="1">
        <v>11</v>
      </c>
      <c r="AG1537" s="1">
        <v>66</v>
      </c>
      <c r="AH1537" s="1">
        <v>2328</v>
      </c>
      <c r="AI1537" s="11">
        <f t="shared" si="46"/>
        <v>6.3780821917808215</v>
      </c>
      <c r="AJ1537" s="1">
        <v>0</v>
      </c>
      <c r="AK1537" s="1">
        <v>1</v>
      </c>
      <c r="AL1537" s="1">
        <v>0</v>
      </c>
      <c r="AM1537" s="1">
        <v>0</v>
      </c>
      <c r="AN1537" s="1">
        <v>0</v>
      </c>
      <c r="AO1537" s="1">
        <v>0</v>
      </c>
      <c r="AP1537" s="1">
        <v>0</v>
      </c>
      <c r="AQ1537" s="1">
        <v>0</v>
      </c>
      <c r="AR1537" s="1">
        <v>0</v>
      </c>
      <c r="AS1537" s="1">
        <v>1</v>
      </c>
      <c r="AT1537" s="1">
        <v>7</v>
      </c>
      <c r="AU1537" s="1">
        <v>77</v>
      </c>
      <c r="AV1537" s="1">
        <v>42769</v>
      </c>
    </row>
    <row r="1538" spans="1:48" s="1" customFormat="1" x14ac:dyDescent="0.25">
      <c r="A1538" s="1" t="str" cm="1">
        <f t="array" ref="A1538">_xlfn.IFS(AG1538&gt;=70,"70 and Older",AND(AG1538&gt;=60,AG1538&lt;70),"60-69",AND(AG1538&gt;=50,AG1538&lt;60),"50-59",AND(AG1538&gt;=40,AG1538&lt;50),"40-49",AND(AG1538&gt;=30,AG1538&lt;40),"30-39",AND(AG1538&gt;=20,AG1538&lt;30),"20-29")</f>
        <v>50-59</v>
      </c>
      <c r="B1538" s="1" t="str" cm="1">
        <f t="array" ref="B1538">_xlfn.IFS(AO1538=1,$AO$1,AP1538=1,$AP$1,AQ1538=1,$AQ$1,AR1538=1,$AR$1,AS1538=1,$AS$1)</f>
        <v>PhD</v>
      </c>
      <c r="C1538" s="1" t="str" cm="1">
        <f t="array" ref="C1538">_xlfn.IFS(AJ1538=1,$AJ$1,AK1538=1,$AK$1,AL1538=1,$AL$1,AM1538=1,$AM$1,AN1538=1,$AN$1)</f>
        <v>Married</v>
      </c>
      <c r="D1538" s="1">
        <v>0</v>
      </c>
      <c r="E1538" s="1">
        <v>1</v>
      </c>
      <c r="F1538" s="1" t="str" cm="1">
        <f t="array" ref="F1538">_xlfn.IFS(AV1538&lt;43783,"1.Low Income",AND(AV1538&gt;=43783,AV1538&lt;=64856),"2.Mid Income",AV1538&gt;64856,"3.High Income")</f>
        <v>1.Low Income</v>
      </c>
      <c r="G1538" s="1" t="str" cm="1">
        <f t="array" ref="G1538">_xlfn.IFS(AU1538&lt;=30,"&lt;1 month",AND(AU1538&gt;30,AU1538&lt;=60),"1-2months",AU1538&gt;60,"2months +")</f>
        <v>1-2months</v>
      </c>
      <c r="H1538" s="1" t="str" cm="1">
        <f t="array" ref="H1538">_xlfn.IFS(AT1538&lt;5,"&lt;5times",AND(AT1538&gt;=5,AT1538&lt;=10),"05-10times",AND(AT1538&gt;=11,AT1538&lt;=15),"11-15times",AT1538&gt;=16,"16times or more")</f>
        <v>05-10times</v>
      </c>
      <c r="I1538" s="1" t="s">
        <v>99</v>
      </c>
      <c r="J1538" s="1" t="str">
        <f t="shared" si="47"/>
        <v>6-7 years</v>
      </c>
      <c r="K1538" s="2">
        <v>371</v>
      </c>
      <c r="L1538" s="2">
        <v>17</v>
      </c>
      <c r="M1538" s="2">
        <v>238</v>
      </c>
      <c r="N1538" s="2">
        <v>23</v>
      </c>
      <c r="O1538" s="2">
        <v>24</v>
      </c>
      <c r="P1538" s="2">
        <v>106</v>
      </c>
      <c r="Q1538" s="8">
        <v>0</v>
      </c>
      <c r="R1538" s="8">
        <v>0</v>
      </c>
      <c r="S1538" s="8">
        <v>0</v>
      </c>
      <c r="T1538" s="8">
        <v>0</v>
      </c>
      <c r="U1538" s="8">
        <v>0</v>
      </c>
      <c r="V1538" s="8">
        <v>0</v>
      </c>
      <c r="W1538" s="6">
        <v>3</v>
      </c>
      <c r="X1538" s="6">
        <v>7</v>
      </c>
      <c r="Y1538" s="6">
        <v>5</v>
      </c>
      <c r="Z1538" s="6">
        <v>11</v>
      </c>
      <c r="AB1538" s="1">
        <v>446</v>
      </c>
      <c r="AC1538" s="1">
        <v>406</v>
      </c>
      <c r="AD1538" s="1">
        <v>0</v>
      </c>
      <c r="AE1538" s="1">
        <v>3</v>
      </c>
      <c r="AF1538" s="1">
        <v>11</v>
      </c>
      <c r="AG1538" s="1">
        <v>54</v>
      </c>
      <c r="AH1538" s="1">
        <v>2328</v>
      </c>
      <c r="AI1538" s="11">
        <f t="shared" ref="AI1538:AI1601" si="48">AH1538/365</f>
        <v>6.3780821917808215</v>
      </c>
      <c r="AJ1538" s="1">
        <v>0</v>
      </c>
      <c r="AK1538" s="1">
        <v>1</v>
      </c>
      <c r="AL1538" s="1">
        <v>0</v>
      </c>
      <c r="AM1538" s="1">
        <v>0</v>
      </c>
      <c r="AN1538" s="1">
        <v>0</v>
      </c>
      <c r="AO1538" s="1">
        <v>0</v>
      </c>
      <c r="AP1538" s="1">
        <v>0</v>
      </c>
      <c r="AQ1538" s="1">
        <v>0</v>
      </c>
      <c r="AR1538" s="1">
        <v>0</v>
      </c>
      <c r="AS1538" s="1">
        <v>1</v>
      </c>
      <c r="AT1538" s="1">
        <v>7</v>
      </c>
      <c r="AU1538" s="1">
        <v>40</v>
      </c>
      <c r="AV1538" s="1">
        <v>42395</v>
      </c>
    </row>
    <row r="1539" spans="1:48" s="1" customFormat="1" x14ac:dyDescent="0.25">
      <c r="A1539" s="1" t="str" cm="1">
        <f t="array" ref="A1539">_xlfn.IFS(AG1539&gt;=70,"70 and Older",AND(AG1539&gt;=60,AG1539&lt;70),"60-69",AND(AG1539&gt;=50,AG1539&lt;60),"50-59",AND(AG1539&gt;=40,AG1539&lt;50),"40-49",AND(AG1539&gt;=30,AG1539&lt;40),"30-39",AND(AG1539&gt;=20,AG1539&lt;30),"20-29")</f>
        <v>60-69</v>
      </c>
      <c r="B1539" s="1" t="str" cm="1">
        <f t="array" ref="B1539">_xlfn.IFS(AO1539=1,$AO$1,AP1539=1,$AP$1,AQ1539=1,$AQ$1,AR1539=1,$AR$1,AS1539=1,$AS$1)</f>
        <v>PhD</v>
      </c>
      <c r="C1539" s="1" t="str" cm="1">
        <f t="array" ref="C1539">_xlfn.IFS(AJ1539=1,$AJ$1,AK1539=1,$AK$1,AL1539=1,$AL$1,AM1539=1,$AM$1,AN1539=1,$AN$1)</f>
        <v>Married</v>
      </c>
      <c r="D1539" s="1">
        <v>0</v>
      </c>
      <c r="E1539" s="1">
        <v>0</v>
      </c>
      <c r="F1539" s="1" t="str" cm="1">
        <f t="array" ref="F1539">_xlfn.IFS(AV1539&lt;43783,"1.Low Income",AND(AV1539&gt;=43783,AV1539&lt;=64856),"2.Mid Income",AV1539&gt;64856,"3.High Income")</f>
        <v>1.Low Income</v>
      </c>
      <c r="G1539" s="1" t="str" cm="1">
        <f t="array" ref="G1539">_xlfn.IFS(AU1539&lt;=30,"&lt;1 month",AND(AU1539&gt;30,AU1539&lt;=60),"1-2months",AU1539&gt;60,"2months +")</f>
        <v>&lt;1 month</v>
      </c>
      <c r="H1539" s="1" t="str" cm="1">
        <f t="array" ref="H1539">_xlfn.IFS(AT1539&lt;5,"&lt;5times",AND(AT1539&gt;=5,AT1539&lt;=10),"05-10times",AND(AT1539&gt;=11,AT1539&lt;=15),"11-15times",AT1539&gt;=16,"16times or more")</f>
        <v>05-10times</v>
      </c>
      <c r="I1539" s="1" t="s">
        <v>99</v>
      </c>
      <c r="J1539" s="1" t="str">
        <f t="shared" ref="J1539:J1602" si="49">IF(AI1539&gt;7,"7-8 years",IF(AND(AI1539&gt;6,AI1539&lt;=7),"6-7 years",IF(AI1539&lt;=6,"4-6 years","invalid")))</f>
        <v>6-7 years</v>
      </c>
      <c r="K1539" s="2">
        <v>769</v>
      </c>
      <c r="L1539" s="2">
        <v>80</v>
      </c>
      <c r="M1539" s="2">
        <v>252</v>
      </c>
      <c r="N1539" s="2">
        <v>15</v>
      </c>
      <c r="O1539" s="2">
        <v>34</v>
      </c>
      <c r="P1539" s="2">
        <v>65</v>
      </c>
      <c r="Q1539" s="8">
        <v>0</v>
      </c>
      <c r="R1539" s="8">
        <v>0</v>
      </c>
      <c r="S1539" s="8">
        <v>1</v>
      </c>
      <c r="T1539" s="8">
        <v>0</v>
      </c>
      <c r="U1539" s="8">
        <v>0</v>
      </c>
      <c r="V1539" s="8">
        <v>1</v>
      </c>
      <c r="W1539" s="6">
        <v>1</v>
      </c>
      <c r="X1539" s="6">
        <v>10</v>
      </c>
      <c r="Y1539" s="6">
        <v>10</v>
      </c>
      <c r="Z1539" s="6">
        <v>7</v>
      </c>
      <c r="AB1539" s="1">
        <v>539</v>
      </c>
      <c r="AC1539" s="1">
        <v>534</v>
      </c>
      <c r="AD1539" s="1">
        <v>0</v>
      </c>
      <c r="AE1539" s="1">
        <v>3</v>
      </c>
      <c r="AF1539" s="1">
        <v>11</v>
      </c>
      <c r="AG1539" s="1">
        <v>66</v>
      </c>
      <c r="AH1539" s="1">
        <v>2328</v>
      </c>
      <c r="AI1539" s="11">
        <f t="shared" si="48"/>
        <v>6.3780821917808215</v>
      </c>
      <c r="AJ1539" s="1">
        <v>0</v>
      </c>
      <c r="AK1539" s="1">
        <v>1</v>
      </c>
      <c r="AL1539" s="1">
        <v>0</v>
      </c>
      <c r="AM1539" s="1">
        <v>0</v>
      </c>
      <c r="AN1539" s="1">
        <v>0</v>
      </c>
      <c r="AO1539" s="1">
        <v>0</v>
      </c>
      <c r="AP1539" s="1">
        <v>0</v>
      </c>
      <c r="AQ1539" s="1">
        <v>0</v>
      </c>
      <c r="AR1539" s="1">
        <v>0</v>
      </c>
      <c r="AS1539" s="1">
        <v>1</v>
      </c>
      <c r="AT1539" s="1">
        <v>7</v>
      </c>
      <c r="AU1539" s="1">
        <v>22</v>
      </c>
      <c r="AV1539" s="1">
        <v>39062</v>
      </c>
    </row>
    <row r="1540" spans="1:48" s="1" customFormat="1" x14ac:dyDescent="0.25">
      <c r="A1540" s="1" t="str" cm="1">
        <f t="array" ref="A1540">_xlfn.IFS(AG1540&gt;=70,"70 and Older",AND(AG1540&gt;=60,AG1540&lt;70),"60-69",AND(AG1540&gt;=50,AG1540&lt;60),"50-59",AND(AG1540&gt;=40,AG1540&lt;50),"40-49",AND(AG1540&gt;=30,AG1540&lt;40),"30-39",AND(AG1540&gt;=20,AG1540&lt;30),"20-29")</f>
        <v>40-49</v>
      </c>
      <c r="B1540" s="1" t="str" cm="1">
        <f t="array" ref="B1540">_xlfn.IFS(AO1540=1,$AO$1,AP1540=1,$AP$1,AQ1540=1,$AQ$1,AR1540=1,$AR$1,AS1540=1,$AS$1)</f>
        <v>PhD</v>
      </c>
      <c r="C1540" s="1" t="str" cm="1">
        <f t="array" ref="C1540">_xlfn.IFS(AJ1540=1,$AJ$1,AK1540=1,$AK$1,AL1540=1,$AL$1,AM1540=1,$AM$1,AN1540=1,$AN$1)</f>
        <v>Together</v>
      </c>
      <c r="D1540" s="1">
        <v>1</v>
      </c>
      <c r="E1540" s="1">
        <v>1</v>
      </c>
      <c r="F1540" s="1" t="str" cm="1">
        <f t="array" ref="F1540">_xlfn.IFS(AV1540&lt;43783,"1.Low Income",AND(AV1540&gt;=43783,AV1540&lt;=64856),"2.Mid Income",AV1540&gt;64856,"3.High Income")</f>
        <v>1.Low Income</v>
      </c>
      <c r="G1540" s="1" t="str" cm="1">
        <f t="array" ref="G1540">_xlfn.IFS(AU1540&lt;=30,"&lt;1 month",AND(AU1540&gt;30,AU1540&lt;=60),"1-2months",AU1540&gt;60,"2months +")</f>
        <v>&lt;1 month</v>
      </c>
      <c r="H1540" s="1" t="str" cm="1">
        <f t="array" ref="H1540">_xlfn.IFS(AT1540&lt;5,"&lt;5times",AND(AT1540&gt;=5,AT1540&lt;=10),"05-10times",AND(AT1540&gt;=11,AT1540&lt;=15),"11-15times",AT1540&gt;=16,"16times or more")</f>
        <v>05-10times</v>
      </c>
      <c r="I1540" s="1" t="s">
        <v>99</v>
      </c>
      <c r="J1540" s="1" t="str">
        <f t="shared" si="49"/>
        <v>6-7 years</v>
      </c>
      <c r="K1540" s="2">
        <v>57</v>
      </c>
      <c r="L1540" s="2">
        <v>0</v>
      </c>
      <c r="M1540" s="2">
        <v>27</v>
      </c>
      <c r="N1540" s="2">
        <v>0</v>
      </c>
      <c r="O1540" s="2">
        <v>0</v>
      </c>
      <c r="P1540" s="2">
        <v>36</v>
      </c>
      <c r="Q1540" s="8">
        <v>0</v>
      </c>
      <c r="R1540" s="8">
        <v>0</v>
      </c>
      <c r="S1540" s="8">
        <v>0</v>
      </c>
      <c r="T1540" s="8">
        <v>0</v>
      </c>
      <c r="U1540" s="8">
        <v>0</v>
      </c>
      <c r="V1540" s="8">
        <v>1</v>
      </c>
      <c r="W1540" s="6">
        <v>4</v>
      </c>
      <c r="X1540" s="6">
        <v>3</v>
      </c>
      <c r="Y1540" s="6">
        <v>2</v>
      </c>
      <c r="Z1540" s="6">
        <v>2</v>
      </c>
      <c r="AB1540" s="1">
        <v>116</v>
      </c>
      <c r="AC1540" s="1">
        <v>116</v>
      </c>
      <c r="AD1540" s="1">
        <v>0</v>
      </c>
      <c r="AE1540" s="1">
        <v>3</v>
      </c>
      <c r="AF1540" s="1">
        <v>11</v>
      </c>
      <c r="AG1540" s="1">
        <v>44</v>
      </c>
      <c r="AH1540" s="1">
        <v>2328</v>
      </c>
      <c r="AI1540" s="11">
        <f t="shared" si="48"/>
        <v>6.3780821917808215</v>
      </c>
      <c r="AJ1540" s="1">
        <v>0</v>
      </c>
      <c r="AK1540" s="1">
        <v>0</v>
      </c>
      <c r="AL1540" s="1">
        <v>0</v>
      </c>
      <c r="AM1540" s="1">
        <v>1</v>
      </c>
      <c r="AN1540" s="1">
        <v>0</v>
      </c>
      <c r="AO1540" s="1">
        <v>0</v>
      </c>
      <c r="AP1540" s="1">
        <v>0</v>
      </c>
      <c r="AQ1540" s="1">
        <v>0</v>
      </c>
      <c r="AR1540" s="1">
        <v>0</v>
      </c>
      <c r="AS1540" s="1">
        <v>1</v>
      </c>
      <c r="AT1540" s="1">
        <v>8</v>
      </c>
      <c r="AU1540" s="1">
        <v>13</v>
      </c>
      <c r="AV1540" s="1">
        <v>29236</v>
      </c>
    </row>
    <row r="1541" spans="1:48" s="1" customFormat="1" x14ac:dyDescent="0.25">
      <c r="A1541" s="1" t="str" cm="1">
        <f t="array" ref="A1541">_xlfn.IFS(AG1541&gt;=70,"70 and Older",AND(AG1541&gt;=60,AG1541&lt;70),"60-69",AND(AG1541&gt;=50,AG1541&lt;60),"50-59",AND(AG1541&gt;=40,AG1541&lt;50),"40-49",AND(AG1541&gt;=30,AG1541&lt;40),"30-39",AND(AG1541&gt;=20,AG1541&lt;30),"20-29")</f>
        <v>60-69</v>
      </c>
      <c r="B1541" s="1" t="str" cm="1">
        <f t="array" ref="B1541">_xlfn.IFS(AO1541=1,$AO$1,AP1541=1,$AP$1,AQ1541=1,$AQ$1,AR1541=1,$AR$1,AS1541=1,$AS$1)</f>
        <v>Master</v>
      </c>
      <c r="C1541" s="1" t="str" cm="1">
        <f t="array" ref="C1541">_xlfn.IFS(AJ1541=1,$AJ$1,AK1541=1,$AK$1,AL1541=1,$AL$1,AM1541=1,$AM$1,AN1541=1,$AN$1)</f>
        <v>Married</v>
      </c>
      <c r="D1541" s="1">
        <v>0</v>
      </c>
      <c r="E1541" s="1">
        <v>1</v>
      </c>
      <c r="F1541" s="1" t="str" cm="1">
        <f t="array" ref="F1541">_xlfn.IFS(AV1541&lt;43783,"1.Low Income",AND(AV1541&gt;=43783,AV1541&lt;=64856),"2.Mid Income",AV1541&gt;64856,"3.High Income")</f>
        <v>1.Low Income</v>
      </c>
      <c r="G1541" s="1" t="str" cm="1">
        <f t="array" ref="G1541">_xlfn.IFS(AU1541&lt;=30,"&lt;1 month",AND(AU1541&gt;30,AU1541&lt;=60),"1-2months",AU1541&gt;60,"2months +")</f>
        <v>2months +</v>
      </c>
      <c r="H1541" s="1" t="str" cm="1">
        <f t="array" ref="H1541">_xlfn.IFS(AT1541&lt;5,"&lt;5times",AND(AT1541&gt;=5,AT1541&lt;=10),"05-10times",AND(AT1541&gt;=11,AT1541&lt;=15),"11-15times",AT1541&gt;=16,"16times or more")</f>
        <v>05-10times</v>
      </c>
      <c r="I1541" s="1" t="s">
        <v>99</v>
      </c>
      <c r="J1541" s="1" t="str">
        <f t="shared" si="49"/>
        <v>6-7 years</v>
      </c>
      <c r="K1541" s="2">
        <v>626</v>
      </c>
      <c r="L1541" s="2">
        <v>0</v>
      </c>
      <c r="M1541" s="2">
        <v>70</v>
      </c>
      <c r="N1541" s="2">
        <v>0</v>
      </c>
      <c r="O1541" s="2">
        <v>7</v>
      </c>
      <c r="P1541" s="2">
        <v>28</v>
      </c>
      <c r="Q1541" s="8">
        <v>1</v>
      </c>
      <c r="R1541" s="8">
        <v>0</v>
      </c>
      <c r="S1541" s="8">
        <v>0</v>
      </c>
      <c r="T1541" s="8">
        <v>1</v>
      </c>
      <c r="U1541" s="8">
        <v>0</v>
      </c>
      <c r="V1541" s="8">
        <v>0</v>
      </c>
      <c r="W1541" s="6">
        <v>2</v>
      </c>
      <c r="X1541" s="6">
        <v>9</v>
      </c>
      <c r="Y1541" s="6">
        <v>3</v>
      </c>
      <c r="Z1541" s="6">
        <v>8</v>
      </c>
      <c r="AB1541" s="1">
        <v>391</v>
      </c>
      <c r="AC1541" s="1">
        <v>344</v>
      </c>
      <c r="AD1541" s="1">
        <v>1</v>
      </c>
      <c r="AE1541" s="1">
        <v>3</v>
      </c>
      <c r="AF1541" s="1">
        <v>11</v>
      </c>
      <c r="AG1541" s="1">
        <v>63</v>
      </c>
      <c r="AH1541" s="1">
        <v>2327</v>
      </c>
      <c r="AI1541" s="11">
        <f t="shared" si="48"/>
        <v>6.375342465753425</v>
      </c>
      <c r="AJ1541" s="1">
        <v>0</v>
      </c>
      <c r="AK1541" s="1">
        <v>1</v>
      </c>
      <c r="AL1541" s="1">
        <v>0</v>
      </c>
      <c r="AM1541" s="1">
        <v>0</v>
      </c>
      <c r="AN1541" s="1">
        <v>0</v>
      </c>
      <c r="AO1541" s="1">
        <v>0</v>
      </c>
      <c r="AP1541" s="1">
        <v>0</v>
      </c>
      <c r="AQ1541" s="1">
        <v>0</v>
      </c>
      <c r="AR1541" s="1">
        <v>1</v>
      </c>
      <c r="AS1541" s="1">
        <v>0</v>
      </c>
      <c r="AT1541" s="1">
        <v>7</v>
      </c>
      <c r="AU1541" s="1">
        <v>71</v>
      </c>
      <c r="AV1541" s="1">
        <v>39552</v>
      </c>
    </row>
    <row r="1542" spans="1:48" s="1" customFormat="1" x14ac:dyDescent="0.25">
      <c r="A1542" s="1" t="str" cm="1">
        <f t="array" ref="A1542">_xlfn.IFS(AG1542&gt;=70,"70 and Older",AND(AG1542&gt;=60,AG1542&lt;70),"60-69",AND(AG1542&gt;=50,AG1542&lt;60),"50-59",AND(AG1542&gt;=40,AG1542&lt;50),"40-49",AND(AG1542&gt;=30,AG1542&lt;40),"30-39",AND(AG1542&gt;=20,AG1542&lt;30),"20-29")</f>
        <v>50-59</v>
      </c>
      <c r="B1542" s="1" t="str" cm="1">
        <f t="array" ref="B1542">_xlfn.IFS(AO1542=1,$AO$1,AP1542=1,$AP$1,AQ1542=1,$AQ$1,AR1542=1,$AR$1,AS1542=1,$AS$1)</f>
        <v>Graduation</v>
      </c>
      <c r="C1542" s="1" t="str" cm="1">
        <f t="array" ref="C1542">_xlfn.IFS(AJ1542=1,$AJ$1,AK1542=1,$AK$1,AL1542=1,$AL$1,AM1542=1,$AM$1,AN1542=1,$AN$1)</f>
        <v>Together</v>
      </c>
      <c r="D1542" s="1">
        <v>0</v>
      </c>
      <c r="E1542" s="1">
        <v>0</v>
      </c>
      <c r="F1542" s="1" t="str" cm="1">
        <f t="array" ref="F1542">_xlfn.IFS(AV1542&lt;43783,"1.Low Income",AND(AV1542&gt;=43783,AV1542&lt;=64856),"2.Mid Income",AV1542&gt;64856,"3.High Income")</f>
        <v>2.Mid Income</v>
      </c>
      <c r="G1542" s="1" t="str" cm="1">
        <f t="array" ref="G1542">_xlfn.IFS(AU1542&lt;=30,"&lt;1 month",AND(AU1542&gt;30,AU1542&lt;=60),"1-2months",AU1542&gt;60,"2months +")</f>
        <v>2months +</v>
      </c>
      <c r="H1542" s="1" t="str" cm="1">
        <f t="array" ref="H1542">_xlfn.IFS(AT1542&lt;5,"&lt;5times",AND(AT1542&gt;=5,AT1542&lt;=10),"05-10times",AND(AT1542&gt;=11,AT1542&lt;=15),"11-15times",AT1542&gt;=16,"16times or more")</f>
        <v>05-10times</v>
      </c>
      <c r="I1542" s="1" t="s">
        <v>99</v>
      </c>
      <c r="J1542" s="1" t="str">
        <f t="shared" si="49"/>
        <v>6-7 years</v>
      </c>
      <c r="K1542" s="2">
        <v>241</v>
      </c>
      <c r="L1542" s="2">
        <v>45</v>
      </c>
      <c r="M1542" s="2">
        <v>604</v>
      </c>
      <c r="N1542" s="2">
        <v>34</v>
      </c>
      <c r="O1542" s="2">
        <v>26</v>
      </c>
      <c r="P1542" s="2">
        <v>54</v>
      </c>
      <c r="Q1542" s="8">
        <v>0</v>
      </c>
      <c r="R1542" s="8">
        <v>0</v>
      </c>
      <c r="S1542" s="8">
        <v>0</v>
      </c>
      <c r="T1542" s="8">
        <v>0</v>
      </c>
      <c r="U1542" s="8">
        <v>0</v>
      </c>
      <c r="V1542" s="8">
        <v>0</v>
      </c>
      <c r="W1542" s="6">
        <v>1</v>
      </c>
      <c r="X1542" s="6">
        <v>6</v>
      </c>
      <c r="Y1542" s="6">
        <v>4</v>
      </c>
      <c r="Z1542" s="6">
        <v>10</v>
      </c>
      <c r="AB1542" s="1">
        <v>1879</v>
      </c>
      <c r="AC1542" s="1">
        <v>1749</v>
      </c>
      <c r="AD1542" s="1">
        <v>3</v>
      </c>
      <c r="AE1542" s="1">
        <v>3</v>
      </c>
      <c r="AF1542" s="1">
        <v>11</v>
      </c>
      <c r="AG1542" s="1">
        <v>50</v>
      </c>
      <c r="AH1542" s="1">
        <v>2326</v>
      </c>
      <c r="AI1542" s="11">
        <f t="shared" si="48"/>
        <v>6.3726027397260276</v>
      </c>
      <c r="AJ1542" s="1">
        <v>0</v>
      </c>
      <c r="AK1542" s="1">
        <v>0</v>
      </c>
      <c r="AL1542" s="1">
        <v>0</v>
      </c>
      <c r="AM1542" s="1">
        <v>1</v>
      </c>
      <c r="AN1542" s="1">
        <v>0</v>
      </c>
      <c r="AO1542" s="1">
        <v>0</v>
      </c>
      <c r="AP1542" s="1">
        <v>0</v>
      </c>
      <c r="AQ1542" s="1">
        <v>1</v>
      </c>
      <c r="AR1542" s="1">
        <v>0</v>
      </c>
      <c r="AS1542" s="1">
        <v>0</v>
      </c>
      <c r="AT1542" s="1">
        <v>6</v>
      </c>
      <c r="AU1542" s="1">
        <v>83</v>
      </c>
      <c r="AV1542" s="1">
        <v>52597</v>
      </c>
    </row>
    <row r="1543" spans="1:48" s="1" customFormat="1" x14ac:dyDescent="0.25">
      <c r="A1543" s="1" t="str" cm="1">
        <f t="array" ref="A1543">_xlfn.IFS(AG1543&gt;=70,"70 and Older",AND(AG1543&gt;=60,AG1543&lt;70),"60-69",AND(AG1543&gt;=50,AG1543&lt;60),"50-59",AND(AG1543&gt;=40,AG1543&lt;50),"40-49",AND(AG1543&gt;=30,AG1543&lt;40),"30-39",AND(AG1543&gt;=20,AG1543&lt;30),"20-29")</f>
        <v>30-39</v>
      </c>
      <c r="B1543" s="1" t="str" cm="1">
        <f t="array" ref="B1543">_xlfn.IFS(AO1543=1,$AO$1,AP1543=1,$AP$1,AQ1543=1,$AQ$1,AR1543=1,$AR$1,AS1543=1,$AS$1)</f>
        <v>Graduation</v>
      </c>
      <c r="C1543" s="1" t="str" cm="1">
        <f t="array" ref="C1543">_xlfn.IFS(AJ1543=1,$AJ$1,AK1543=1,$AK$1,AL1543=1,$AL$1,AM1543=1,$AM$1,AN1543=1,$AN$1)</f>
        <v>Married</v>
      </c>
      <c r="D1543" s="1">
        <v>0</v>
      </c>
      <c r="E1543" s="1">
        <v>0</v>
      </c>
      <c r="F1543" s="1" t="str" cm="1">
        <f t="array" ref="F1543">_xlfn.IFS(AV1543&lt;43783,"1.Low Income",AND(AV1543&gt;=43783,AV1543&lt;=64856),"2.Mid Income",AV1543&gt;64856,"3.High Income")</f>
        <v>2.Mid Income</v>
      </c>
      <c r="G1543" s="1" t="str" cm="1">
        <f t="array" ref="G1543">_xlfn.IFS(AU1543&lt;=30,"&lt;1 month",AND(AU1543&gt;30,AU1543&lt;=60),"1-2months",AU1543&gt;60,"2months +")</f>
        <v>1-2months</v>
      </c>
      <c r="H1543" s="1" t="str" cm="1">
        <f t="array" ref="H1543">_xlfn.IFS(AT1543&lt;5,"&lt;5times",AND(AT1543&gt;=5,AT1543&lt;=10),"05-10times",AND(AT1543&gt;=11,AT1543&lt;=15),"11-15times",AT1543&gt;=16,"16times or more")</f>
        <v>05-10times</v>
      </c>
      <c r="I1543" s="1" t="s">
        <v>99</v>
      </c>
      <c r="J1543" s="1" t="str">
        <f t="shared" si="49"/>
        <v>6-7 years</v>
      </c>
      <c r="K1543" s="2">
        <v>750</v>
      </c>
      <c r="L1543" s="2">
        <v>8</v>
      </c>
      <c r="M1543" s="2">
        <v>125</v>
      </c>
      <c r="N1543" s="2">
        <v>11</v>
      </c>
      <c r="O1543" s="2">
        <v>8</v>
      </c>
      <c r="P1543" s="2">
        <v>26</v>
      </c>
      <c r="Q1543" s="8">
        <v>0</v>
      </c>
      <c r="R1543" s="8">
        <v>0</v>
      </c>
      <c r="S1543" s="8">
        <v>0</v>
      </c>
      <c r="T1543" s="8">
        <v>0</v>
      </c>
      <c r="U1543" s="8">
        <v>1</v>
      </c>
      <c r="V1543" s="8">
        <v>0</v>
      </c>
      <c r="W1543" s="6">
        <v>1</v>
      </c>
      <c r="X1543" s="6">
        <v>4</v>
      </c>
      <c r="Y1543" s="6">
        <v>3</v>
      </c>
      <c r="Z1543" s="6">
        <v>6</v>
      </c>
      <c r="AB1543" s="1">
        <v>1143</v>
      </c>
      <c r="AC1543" s="1">
        <v>1097</v>
      </c>
      <c r="AD1543" s="1">
        <v>4</v>
      </c>
      <c r="AE1543" s="1">
        <v>3</v>
      </c>
      <c r="AF1543" s="1">
        <v>11</v>
      </c>
      <c r="AG1543" s="1">
        <v>38</v>
      </c>
      <c r="AH1543" s="1">
        <v>2325</v>
      </c>
      <c r="AI1543" s="11">
        <f t="shared" si="48"/>
        <v>6.3698630136986303</v>
      </c>
      <c r="AJ1543" s="1">
        <v>0</v>
      </c>
      <c r="AK1543" s="1">
        <v>1</v>
      </c>
      <c r="AL1543" s="1">
        <v>0</v>
      </c>
      <c r="AM1543" s="1">
        <v>0</v>
      </c>
      <c r="AN1543" s="1">
        <v>0</v>
      </c>
      <c r="AO1543" s="1">
        <v>0</v>
      </c>
      <c r="AP1543" s="1">
        <v>0</v>
      </c>
      <c r="AQ1543" s="1">
        <v>1</v>
      </c>
      <c r="AR1543" s="1">
        <v>0</v>
      </c>
      <c r="AS1543" s="1">
        <v>0</v>
      </c>
      <c r="AT1543" s="1">
        <v>6</v>
      </c>
      <c r="AU1543" s="1">
        <v>36</v>
      </c>
      <c r="AV1543" s="1">
        <v>50870</v>
      </c>
    </row>
    <row r="1544" spans="1:48" s="1" customFormat="1" x14ac:dyDescent="0.25">
      <c r="A1544" s="1" t="str" cm="1">
        <f t="array" ref="A1544">_xlfn.IFS(AG1544&gt;=70,"70 and Older",AND(AG1544&gt;=60,AG1544&lt;70),"60-69",AND(AG1544&gt;=50,AG1544&lt;60),"50-59",AND(AG1544&gt;=40,AG1544&lt;50),"40-49",AND(AG1544&gt;=30,AG1544&lt;40),"30-39",AND(AG1544&gt;=20,AG1544&lt;30),"20-29")</f>
        <v>30-39</v>
      </c>
      <c r="B1544" s="1" t="str" cm="1">
        <f t="array" ref="B1544">_xlfn.IFS(AO1544=1,$AO$1,AP1544=1,$AP$1,AQ1544=1,$AQ$1,AR1544=1,$AR$1,AS1544=1,$AS$1)</f>
        <v>Graduation</v>
      </c>
      <c r="C1544" s="1" t="str" cm="1">
        <f t="array" ref="C1544">_xlfn.IFS(AJ1544=1,$AJ$1,AK1544=1,$AK$1,AL1544=1,$AL$1,AM1544=1,$AM$1,AN1544=1,$AN$1)</f>
        <v>Married</v>
      </c>
      <c r="D1544" s="1">
        <v>1</v>
      </c>
      <c r="E1544" s="1">
        <v>1</v>
      </c>
      <c r="F1544" s="1" t="str" cm="1">
        <f t="array" ref="F1544">_xlfn.IFS(AV1544&lt;43783,"1.Low Income",AND(AV1544&gt;=43783,AV1544&lt;=64856),"2.Mid Income",AV1544&gt;64856,"3.High Income")</f>
        <v>1.Low Income</v>
      </c>
      <c r="G1544" s="1" t="str" cm="1">
        <f t="array" ref="G1544">_xlfn.IFS(AU1544&lt;=30,"&lt;1 month",AND(AU1544&gt;30,AU1544&lt;=60),"1-2months",AU1544&gt;60,"2months +")</f>
        <v>2months +</v>
      </c>
      <c r="H1544" s="1" t="str" cm="1">
        <f t="array" ref="H1544">_xlfn.IFS(AT1544&lt;5,"&lt;5times",AND(AT1544&gt;=5,AT1544&lt;=10),"05-10times",AND(AT1544&gt;=11,AT1544&lt;=15),"11-15times",AT1544&gt;=16,"16times or more")</f>
        <v>05-10times</v>
      </c>
      <c r="I1544" s="1" t="s">
        <v>99</v>
      </c>
      <c r="J1544" s="1" t="str">
        <f t="shared" si="49"/>
        <v>6-7 years</v>
      </c>
      <c r="K1544" s="2">
        <v>650</v>
      </c>
      <c r="L1544" s="2">
        <v>28</v>
      </c>
      <c r="M1544" s="2">
        <v>353</v>
      </c>
      <c r="N1544" s="2">
        <v>45</v>
      </c>
      <c r="O1544" s="2">
        <v>42</v>
      </c>
      <c r="P1544" s="2">
        <v>30</v>
      </c>
      <c r="Q1544" s="8">
        <v>0</v>
      </c>
      <c r="R1544" s="8">
        <v>0</v>
      </c>
      <c r="S1544" s="8">
        <v>0</v>
      </c>
      <c r="T1544" s="8">
        <v>0</v>
      </c>
      <c r="U1544" s="8">
        <v>0</v>
      </c>
      <c r="V1544" s="8">
        <v>0</v>
      </c>
      <c r="W1544" s="6">
        <v>5</v>
      </c>
      <c r="X1544" s="6">
        <v>4</v>
      </c>
      <c r="Y1544" s="6">
        <v>6</v>
      </c>
      <c r="Z1544" s="6">
        <v>11</v>
      </c>
      <c r="AB1544" s="1">
        <v>828</v>
      </c>
      <c r="AC1544" s="1">
        <v>653</v>
      </c>
      <c r="AD1544" s="1">
        <v>0</v>
      </c>
      <c r="AE1544" s="1">
        <v>3</v>
      </c>
      <c r="AF1544" s="1">
        <v>11</v>
      </c>
      <c r="AG1544" s="1">
        <v>37</v>
      </c>
      <c r="AH1544" s="1">
        <v>2325</v>
      </c>
      <c r="AI1544" s="11">
        <f t="shared" si="48"/>
        <v>6.3698630136986303</v>
      </c>
      <c r="AJ1544" s="1">
        <v>0</v>
      </c>
      <c r="AK1544" s="1">
        <v>1</v>
      </c>
      <c r="AL1544" s="1">
        <v>0</v>
      </c>
      <c r="AM1544" s="1">
        <v>0</v>
      </c>
      <c r="AN1544" s="1">
        <v>0</v>
      </c>
      <c r="AO1544" s="1">
        <v>0</v>
      </c>
      <c r="AP1544" s="1">
        <v>0</v>
      </c>
      <c r="AQ1544" s="1">
        <v>1</v>
      </c>
      <c r="AR1544" s="1">
        <v>0</v>
      </c>
      <c r="AS1544" s="1">
        <v>0</v>
      </c>
      <c r="AT1544" s="1">
        <v>8</v>
      </c>
      <c r="AU1544" s="1">
        <v>78</v>
      </c>
      <c r="AV1544" s="1">
        <v>30560</v>
      </c>
    </row>
    <row r="1545" spans="1:48" s="1" customFormat="1" x14ac:dyDescent="0.25">
      <c r="A1545" s="1" t="str" cm="1">
        <f t="array" ref="A1545">_xlfn.IFS(AG1545&gt;=70,"70 and Older",AND(AG1545&gt;=60,AG1545&lt;70),"60-69",AND(AG1545&gt;=50,AG1545&lt;60),"50-59",AND(AG1545&gt;=40,AG1545&lt;50),"40-49",AND(AG1545&gt;=30,AG1545&lt;40),"30-39",AND(AG1545&gt;=20,AG1545&lt;30),"20-29")</f>
        <v>70 and Older</v>
      </c>
      <c r="B1545" s="1" t="str" cm="1">
        <f t="array" ref="B1545">_xlfn.IFS(AO1545=1,$AO$1,AP1545=1,$AP$1,AQ1545=1,$AQ$1,AR1545=1,$AR$1,AS1545=1,$AS$1)</f>
        <v>Graduation</v>
      </c>
      <c r="C1545" s="1" t="str" cm="1">
        <f t="array" ref="C1545">_xlfn.IFS(AJ1545=1,$AJ$1,AK1545=1,$AK$1,AL1545=1,$AL$1,AM1545=1,$AM$1,AN1545=1,$AN$1)</f>
        <v>Married</v>
      </c>
      <c r="D1545" s="1">
        <v>0</v>
      </c>
      <c r="E1545" s="1">
        <v>0</v>
      </c>
      <c r="F1545" s="1" t="str" cm="1">
        <f t="array" ref="F1545">_xlfn.IFS(AV1545&lt;43783,"1.Low Income",AND(AV1545&gt;=43783,AV1545&lt;=64856),"2.Mid Income",AV1545&gt;64856,"3.High Income")</f>
        <v>2.Mid Income</v>
      </c>
      <c r="G1545" s="1" t="str" cm="1">
        <f t="array" ref="G1545">_xlfn.IFS(AU1545&lt;=30,"&lt;1 month",AND(AU1545&gt;30,AU1545&lt;=60),"1-2months",AU1545&gt;60,"2months +")</f>
        <v>1-2months</v>
      </c>
      <c r="H1545" s="1" t="str" cm="1">
        <f t="array" ref="H1545">_xlfn.IFS(AT1545&lt;5,"&lt;5times",AND(AT1545&gt;=5,AT1545&lt;=10),"05-10times",AND(AT1545&gt;=11,AT1545&lt;=15),"11-15times",AT1545&gt;=16,"16times or more")</f>
        <v>05-10times</v>
      </c>
      <c r="I1545" s="1" t="s">
        <v>99</v>
      </c>
      <c r="J1545" s="1" t="str">
        <f t="shared" si="49"/>
        <v>6-7 years</v>
      </c>
      <c r="K1545" s="2">
        <v>410</v>
      </c>
      <c r="L1545" s="2">
        <v>73</v>
      </c>
      <c r="M1545" s="2">
        <v>747</v>
      </c>
      <c r="N1545" s="2">
        <v>76</v>
      </c>
      <c r="O1545" s="2">
        <v>161</v>
      </c>
      <c r="P1545" s="2">
        <v>30</v>
      </c>
      <c r="Q1545" s="8">
        <v>0</v>
      </c>
      <c r="R1545" s="8">
        <v>0</v>
      </c>
      <c r="S1545" s="8">
        <v>0</v>
      </c>
      <c r="T1545" s="8">
        <v>0</v>
      </c>
      <c r="U1545" s="8">
        <v>0</v>
      </c>
      <c r="V1545" s="8">
        <v>0</v>
      </c>
      <c r="W1545" s="6">
        <v>0</v>
      </c>
      <c r="X1545" s="6">
        <v>5</v>
      </c>
      <c r="Y1545" s="6">
        <v>5</v>
      </c>
      <c r="Z1545" s="6">
        <v>12</v>
      </c>
      <c r="AB1545" s="1">
        <v>1780</v>
      </c>
      <c r="AC1545" s="1">
        <v>1661</v>
      </c>
      <c r="AD1545" s="1">
        <v>2</v>
      </c>
      <c r="AE1545" s="1">
        <v>3</v>
      </c>
      <c r="AF1545" s="1">
        <v>11</v>
      </c>
      <c r="AG1545" s="1">
        <v>72</v>
      </c>
      <c r="AH1545" s="1">
        <v>2324</v>
      </c>
      <c r="AI1545" s="11">
        <f t="shared" si="48"/>
        <v>6.3671232876712329</v>
      </c>
      <c r="AJ1545" s="1">
        <v>0</v>
      </c>
      <c r="AK1545" s="1">
        <v>1</v>
      </c>
      <c r="AL1545" s="1">
        <v>0</v>
      </c>
      <c r="AM1545" s="1">
        <v>0</v>
      </c>
      <c r="AN1545" s="1">
        <v>0</v>
      </c>
      <c r="AO1545" s="1">
        <v>0</v>
      </c>
      <c r="AP1545" s="1">
        <v>0</v>
      </c>
      <c r="AQ1545" s="1">
        <v>1</v>
      </c>
      <c r="AR1545" s="1">
        <v>0</v>
      </c>
      <c r="AS1545" s="1">
        <v>0</v>
      </c>
      <c r="AT1545" s="1">
        <v>6</v>
      </c>
      <c r="AU1545" s="1">
        <v>40</v>
      </c>
      <c r="AV1545" s="1">
        <v>55434</v>
      </c>
    </row>
    <row r="1546" spans="1:48" s="1" customFormat="1" x14ac:dyDescent="0.25">
      <c r="A1546" s="1" t="str" cm="1">
        <f t="array" ref="A1546">_xlfn.IFS(AG1546&gt;=70,"70 and Older",AND(AG1546&gt;=60,AG1546&lt;70),"60-69",AND(AG1546&gt;=50,AG1546&lt;60),"50-59",AND(AG1546&gt;=40,AG1546&lt;50),"40-49",AND(AG1546&gt;=30,AG1546&lt;40),"30-39",AND(AG1546&gt;=20,AG1546&lt;30),"20-29")</f>
        <v>50-59</v>
      </c>
      <c r="B1546" s="1" t="str" cm="1">
        <f t="array" ref="B1546">_xlfn.IFS(AO1546=1,$AO$1,AP1546=1,$AP$1,AQ1546=1,$AQ$1,AR1546=1,$AR$1,AS1546=1,$AS$1)</f>
        <v>2nd Cycle</v>
      </c>
      <c r="C1546" s="1" t="str" cm="1">
        <f t="array" ref="C1546">_xlfn.IFS(AJ1546=1,$AJ$1,AK1546=1,$AK$1,AL1546=1,$AL$1,AM1546=1,$AM$1,AN1546=1,$AN$1)</f>
        <v>Married</v>
      </c>
      <c r="D1546" s="1">
        <v>0</v>
      </c>
      <c r="E1546" s="1">
        <v>1</v>
      </c>
      <c r="F1546" s="1" t="str" cm="1">
        <f t="array" ref="F1546">_xlfn.IFS(AV1546&lt;43783,"1.Low Income",AND(AV1546&gt;=43783,AV1546&lt;=64856),"2.Mid Income",AV1546&gt;64856,"3.High Income")</f>
        <v>2.Mid Income</v>
      </c>
      <c r="G1546" s="1" t="str" cm="1">
        <f t="array" ref="G1546">_xlfn.IFS(AU1546&lt;=30,"&lt;1 month",AND(AU1546&gt;30,AU1546&lt;=60),"1-2months",AU1546&gt;60,"2months +")</f>
        <v>1-2months</v>
      </c>
      <c r="H1546" s="1" t="str" cm="1">
        <f t="array" ref="H1546">_xlfn.IFS(AT1546&lt;5,"&lt;5times",AND(AT1546&gt;=5,AT1546&lt;=10),"05-10times",AND(AT1546&gt;=11,AT1546&lt;=15),"11-15times",AT1546&gt;=16,"16times or more")</f>
        <v>05-10times</v>
      </c>
      <c r="I1546" s="1" t="s">
        <v>99</v>
      </c>
      <c r="J1546" s="1" t="str">
        <f t="shared" si="49"/>
        <v>6-7 years</v>
      </c>
      <c r="K1546" s="2">
        <v>325</v>
      </c>
      <c r="L1546" s="2">
        <v>83</v>
      </c>
      <c r="M1546" s="2">
        <v>300</v>
      </c>
      <c r="N1546" s="2">
        <v>86</v>
      </c>
      <c r="O1546" s="2">
        <v>58</v>
      </c>
      <c r="P1546" s="2">
        <v>91</v>
      </c>
      <c r="Q1546" s="8">
        <v>0</v>
      </c>
      <c r="R1546" s="8">
        <v>0</v>
      </c>
      <c r="S1546" s="8">
        <v>0</v>
      </c>
      <c r="T1546" s="8">
        <v>0</v>
      </c>
      <c r="U1546" s="8">
        <v>0</v>
      </c>
      <c r="V1546" s="8">
        <v>0</v>
      </c>
      <c r="W1546" s="6">
        <v>1</v>
      </c>
      <c r="X1546" s="6">
        <v>6</v>
      </c>
      <c r="Y1546" s="6">
        <v>4</v>
      </c>
      <c r="Z1546" s="6">
        <v>12</v>
      </c>
      <c r="AB1546" s="1">
        <v>806</v>
      </c>
      <c r="AC1546" s="1">
        <v>723</v>
      </c>
      <c r="AD1546" s="1">
        <v>0</v>
      </c>
      <c r="AE1546" s="1">
        <v>3</v>
      </c>
      <c r="AF1546" s="1">
        <v>11</v>
      </c>
      <c r="AG1546" s="1">
        <v>50</v>
      </c>
      <c r="AH1546" s="1">
        <v>2324</v>
      </c>
      <c r="AI1546" s="11">
        <f t="shared" si="48"/>
        <v>6.3671232876712329</v>
      </c>
      <c r="AJ1546" s="1">
        <v>0</v>
      </c>
      <c r="AK1546" s="1">
        <v>1</v>
      </c>
      <c r="AL1546" s="1">
        <v>0</v>
      </c>
      <c r="AM1546" s="1">
        <v>0</v>
      </c>
      <c r="AN1546" s="1">
        <v>0</v>
      </c>
      <c r="AO1546" s="1">
        <v>1</v>
      </c>
      <c r="AP1546" s="1">
        <v>0</v>
      </c>
      <c r="AQ1546" s="1">
        <v>0</v>
      </c>
      <c r="AR1546" s="1">
        <v>0</v>
      </c>
      <c r="AS1546" s="1">
        <v>0</v>
      </c>
      <c r="AT1546" s="1">
        <v>6</v>
      </c>
      <c r="AU1546" s="1">
        <v>54</v>
      </c>
      <c r="AV1546" s="1">
        <v>48178</v>
      </c>
    </row>
    <row r="1547" spans="1:48" s="1" customFormat="1" x14ac:dyDescent="0.25">
      <c r="A1547" s="1" t="str" cm="1">
        <f t="array" ref="A1547">_xlfn.IFS(AG1547&gt;=70,"70 and Older",AND(AG1547&gt;=60,AG1547&lt;70),"60-69",AND(AG1547&gt;=50,AG1547&lt;60),"50-59",AND(AG1547&gt;=40,AG1547&lt;50),"40-49",AND(AG1547&gt;=30,AG1547&lt;40),"30-39",AND(AG1547&gt;=20,AG1547&lt;30),"20-29")</f>
        <v>50-59</v>
      </c>
      <c r="B1547" s="1" t="str" cm="1">
        <f t="array" ref="B1547">_xlfn.IFS(AO1547=1,$AO$1,AP1547=1,$AP$1,AQ1547=1,$AQ$1,AR1547=1,$AR$1,AS1547=1,$AS$1)</f>
        <v>2nd Cycle</v>
      </c>
      <c r="C1547" s="1" t="str" cm="1">
        <f t="array" ref="C1547">_xlfn.IFS(AJ1547=1,$AJ$1,AK1547=1,$AK$1,AL1547=1,$AL$1,AM1547=1,$AM$1,AN1547=1,$AN$1)</f>
        <v>Married</v>
      </c>
      <c r="D1547" s="1">
        <v>0</v>
      </c>
      <c r="E1547" s="1">
        <v>1</v>
      </c>
      <c r="F1547" s="1" t="str" cm="1">
        <f t="array" ref="F1547">_xlfn.IFS(AV1547&lt;43783,"1.Low Income",AND(AV1547&gt;=43783,AV1547&lt;=64856),"2.Mid Income",AV1547&gt;64856,"3.High Income")</f>
        <v>1.Low Income</v>
      </c>
      <c r="G1547" s="1" t="str" cm="1">
        <f t="array" ref="G1547">_xlfn.IFS(AU1547&lt;=30,"&lt;1 month",AND(AU1547&gt;30,AU1547&lt;=60),"1-2months",AU1547&gt;60,"2months +")</f>
        <v>&lt;1 month</v>
      </c>
      <c r="H1547" s="1" t="str" cm="1">
        <f t="array" ref="H1547">_xlfn.IFS(AT1547&lt;5,"&lt;5times",AND(AT1547&gt;=5,AT1547&lt;=10),"05-10times",AND(AT1547&gt;=11,AT1547&lt;=15),"11-15times",AT1547&gt;=16,"16times or more")</f>
        <v>05-10times</v>
      </c>
      <c r="I1547" s="1" t="s">
        <v>99</v>
      </c>
      <c r="J1547" s="1" t="str">
        <f t="shared" si="49"/>
        <v>6-7 years</v>
      </c>
      <c r="K1547" s="2">
        <v>502</v>
      </c>
      <c r="L1547" s="2">
        <v>12</v>
      </c>
      <c r="M1547" s="2">
        <v>109</v>
      </c>
      <c r="N1547" s="2">
        <v>16</v>
      </c>
      <c r="O1547" s="2">
        <v>6</v>
      </c>
      <c r="P1547" s="2">
        <v>90</v>
      </c>
      <c r="Q1547" s="8">
        <v>0</v>
      </c>
      <c r="R1547" s="8">
        <v>0</v>
      </c>
      <c r="S1547" s="8">
        <v>0</v>
      </c>
      <c r="T1547" s="8">
        <v>0</v>
      </c>
      <c r="U1547" s="8">
        <v>0</v>
      </c>
      <c r="V1547" s="8">
        <v>0</v>
      </c>
      <c r="W1547" s="6">
        <v>2</v>
      </c>
      <c r="X1547" s="6">
        <v>7</v>
      </c>
      <c r="Y1547" s="6">
        <v>2</v>
      </c>
      <c r="Z1547" s="6">
        <v>10</v>
      </c>
      <c r="AB1547" s="1">
        <v>806</v>
      </c>
      <c r="AC1547" s="1">
        <v>723</v>
      </c>
      <c r="AD1547" s="1">
        <v>0</v>
      </c>
      <c r="AE1547" s="1">
        <v>3</v>
      </c>
      <c r="AF1547" s="1">
        <v>11</v>
      </c>
      <c r="AG1547" s="1">
        <v>50</v>
      </c>
      <c r="AH1547" s="1">
        <v>2324</v>
      </c>
      <c r="AI1547" s="11">
        <f t="shared" si="48"/>
        <v>6.3671232876712329</v>
      </c>
      <c r="AJ1547" s="1">
        <v>0</v>
      </c>
      <c r="AK1547" s="1">
        <v>1</v>
      </c>
      <c r="AL1547" s="1">
        <v>0</v>
      </c>
      <c r="AM1547" s="1">
        <v>0</v>
      </c>
      <c r="AN1547" s="1">
        <v>0</v>
      </c>
      <c r="AO1547" s="1">
        <v>1</v>
      </c>
      <c r="AP1547" s="1">
        <v>0</v>
      </c>
      <c r="AQ1547" s="1">
        <v>0</v>
      </c>
      <c r="AR1547" s="1">
        <v>0</v>
      </c>
      <c r="AS1547" s="1">
        <v>0</v>
      </c>
      <c r="AT1547" s="1">
        <v>7</v>
      </c>
      <c r="AU1547" s="1">
        <v>28</v>
      </c>
      <c r="AV1547" s="1">
        <v>38872</v>
      </c>
    </row>
    <row r="1548" spans="1:48" s="1" customFormat="1" x14ac:dyDescent="0.25">
      <c r="A1548" s="1" t="str" cm="1">
        <f t="array" ref="A1548">_xlfn.IFS(AG1548&gt;=70,"70 and Older",AND(AG1548&gt;=60,AG1548&lt;70),"60-69",AND(AG1548&gt;=50,AG1548&lt;60),"50-59",AND(AG1548&gt;=40,AG1548&lt;50),"40-49",AND(AG1548&gt;=30,AG1548&lt;40),"30-39",AND(AG1548&gt;=20,AG1548&lt;30),"20-29")</f>
        <v>40-49</v>
      </c>
      <c r="B1548" s="1" t="str" cm="1">
        <f t="array" ref="B1548">_xlfn.IFS(AO1548=1,$AO$1,AP1548=1,$AP$1,AQ1548=1,$AQ$1,AR1548=1,$AR$1,AS1548=1,$AS$1)</f>
        <v>Graduation</v>
      </c>
      <c r="C1548" s="1" t="str" cm="1">
        <f t="array" ref="C1548">_xlfn.IFS(AJ1548=1,$AJ$1,AK1548=1,$AK$1,AL1548=1,$AL$1,AM1548=1,$AM$1,AN1548=1,$AN$1)</f>
        <v>Single</v>
      </c>
      <c r="D1548" s="1">
        <v>0</v>
      </c>
      <c r="E1548" s="1">
        <v>1</v>
      </c>
      <c r="F1548" s="1" t="str" cm="1">
        <f t="array" ref="F1548">_xlfn.IFS(AV1548&lt;43783,"1.Low Income",AND(AV1548&gt;=43783,AV1548&lt;=64856),"2.Mid Income",AV1548&gt;64856,"3.High Income")</f>
        <v>1.Low Income</v>
      </c>
      <c r="G1548" s="1" t="str" cm="1">
        <f t="array" ref="G1548">_xlfn.IFS(AU1548&lt;=30,"&lt;1 month",AND(AU1548&gt;30,AU1548&lt;=60),"1-2months",AU1548&gt;60,"2months +")</f>
        <v>2months +</v>
      </c>
      <c r="H1548" s="1" t="str" cm="1">
        <f t="array" ref="H1548">_xlfn.IFS(AT1548&lt;5,"&lt;5times",AND(AT1548&gt;=5,AT1548&lt;=10),"05-10times",AND(AT1548&gt;=11,AT1548&lt;=15),"11-15times",AT1548&gt;=16,"16times or more")</f>
        <v>05-10times</v>
      </c>
      <c r="I1548" s="1" t="s">
        <v>99</v>
      </c>
      <c r="J1548" s="1" t="str">
        <f t="shared" si="49"/>
        <v>6-7 years</v>
      </c>
      <c r="K1548" s="2">
        <v>575</v>
      </c>
      <c r="L1548" s="2">
        <v>80</v>
      </c>
      <c r="M1548" s="2">
        <v>428</v>
      </c>
      <c r="N1548" s="2">
        <v>208</v>
      </c>
      <c r="O1548" s="2">
        <v>93</v>
      </c>
      <c r="P1548" s="2">
        <v>80</v>
      </c>
      <c r="Q1548" s="8">
        <v>0</v>
      </c>
      <c r="R1548" s="8">
        <v>0</v>
      </c>
      <c r="S1548" s="8">
        <v>0</v>
      </c>
      <c r="T1548" s="8">
        <v>0</v>
      </c>
      <c r="U1548" s="8">
        <v>0</v>
      </c>
      <c r="V1548" s="8">
        <v>0</v>
      </c>
      <c r="W1548" s="6">
        <v>3</v>
      </c>
      <c r="X1548" s="6">
        <v>8</v>
      </c>
      <c r="Y1548" s="6">
        <v>4</v>
      </c>
      <c r="Z1548" s="6">
        <v>8</v>
      </c>
      <c r="AB1548" s="1">
        <v>768</v>
      </c>
      <c r="AC1548" s="1">
        <v>738</v>
      </c>
      <c r="AD1548" s="1">
        <v>2</v>
      </c>
      <c r="AE1548" s="1">
        <v>3</v>
      </c>
      <c r="AF1548" s="1">
        <v>11</v>
      </c>
      <c r="AG1548" s="1">
        <v>47</v>
      </c>
      <c r="AH1548" s="1">
        <v>2322</v>
      </c>
      <c r="AI1548" s="11">
        <f t="shared" si="48"/>
        <v>6.3616438356164382</v>
      </c>
      <c r="AJ1548" s="1">
        <v>0</v>
      </c>
      <c r="AK1548" s="1">
        <v>0</v>
      </c>
      <c r="AL1548" s="1">
        <v>1</v>
      </c>
      <c r="AM1548" s="1">
        <v>0</v>
      </c>
      <c r="AN1548" s="1">
        <v>0</v>
      </c>
      <c r="AO1548" s="1">
        <v>0</v>
      </c>
      <c r="AP1548" s="1">
        <v>0</v>
      </c>
      <c r="AQ1548" s="1">
        <v>1</v>
      </c>
      <c r="AR1548" s="1">
        <v>0</v>
      </c>
      <c r="AS1548" s="1">
        <v>0</v>
      </c>
      <c r="AT1548" s="1">
        <v>7</v>
      </c>
      <c r="AU1548" s="1">
        <v>81</v>
      </c>
      <c r="AV1548" s="1">
        <v>42835</v>
      </c>
    </row>
    <row r="1549" spans="1:48" s="1" customFormat="1" x14ac:dyDescent="0.25">
      <c r="A1549" s="1" t="str" cm="1">
        <f t="array" ref="A1549">_xlfn.IFS(AG1549&gt;=70,"70 and Older",AND(AG1549&gt;=60,AG1549&lt;70),"60-69",AND(AG1549&gt;=50,AG1549&lt;60),"50-59",AND(AG1549&gt;=40,AG1549&lt;50),"40-49",AND(AG1549&gt;=30,AG1549&lt;40),"30-39",AND(AG1549&gt;=20,AG1549&lt;30),"20-29")</f>
        <v>40-49</v>
      </c>
      <c r="B1549" s="1" t="str" cm="1">
        <f t="array" ref="B1549">_xlfn.IFS(AO1549=1,$AO$1,AP1549=1,$AP$1,AQ1549=1,$AQ$1,AR1549=1,$AR$1,AS1549=1,$AS$1)</f>
        <v>Graduation</v>
      </c>
      <c r="C1549" s="1" t="str" cm="1">
        <f t="array" ref="C1549">_xlfn.IFS(AJ1549=1,$AJ$1,AK1549=1,$AK$1,AL1549=1,$AL$1,AM1549=1,$AM$1,AN1549=1,$AN$1)</f>
        <v>Together</v>
      </c>
      <c r="D1549" s="1">
        <v>0</v>
      </c>
      <c r="E1549" s="1">
        <v>1</v>
      </c>
      <c r="F1549" s="1" t="str" cm="1">
        <f t="array" ref="F1549">_xlfn.IFS(AV1549&lt;43783,"1.Low Income",AND(AV1549&gt;=43783,AV1549&lt;=64856),"2.Mid Income",AV1549&gt;64856,"3.High Income")</f>
        <v>1.Low Income</v>
      </c>
      <c r="G1549" s="1" t="str" cm="1">
        <f t="array" ref="G1549">_xlfn.IFS(AU1549&lt;=30,"&lt;1 month",AND(AU1549&gt;30,AU1549&lt;=60),"1-2months",AU1549&gt;60,"2months +")</f>
        <v>&lt;1 month</v>
      </c>
      <c r="H1549" s="1" t="str" cm="1">
        <f t="array" ref="H1549">_xlfn.IFS(AT1549&lt;5,"&lt;5times",AND(AT1549&gt;=5,AT1549&lt;=10),"05-10times",AND(AT1549&gt;=11,AT1549&lt;=15),"11-15times",AT1549&gt;=16,"16times or more")</f>
        <v>05-10times</v>
      </c>
      <c r="I1549" s="1" t="s">
        <v>99</v>
      </c>
      <c r="J1549" s="1" t="str">
        <f t="shared" si="49"/>
        <v>6-7 years</v>
      </c>
      <c r="K1549" s="2">
        <v>493</v>
      </c>
      <c r="L1549" s="2">
        <v>26</v>
      </c>
      <c r="M1549" s="2">
        <v>206</v>
      </c>
      <c r="N1549" s="2">
        <v>116</v>
      </c>
      <c r="O1549" s="2">
        <v>80</v>
      </c>
      <c r="P1549" s="2">
        <v>80</v>
      </c>
      <c r="Q1549" s="8">
        <v>0</v>
      </c>
      <c r="R1549" s="8">
        <v>0</v>
      </c>
      <c r="S1549" s="8">
        <v>0</v>
      </c>
      <c r="T1549" s="8">
        <v>0</v>
      </c>
      <c r="U1549" s="8">
        <v>0</v>
      </c>
      <c r="V1549" s="8">
        <v>0</v>
      </c>
      <c r="W1549" s="6">
        <v>4</v>
      </c>
      <c r="X1549" s="6">
        <v>8</v>
      </c>
      <c r="Y1549" s="6">
        <v>3</v>
      </c>
      <c r="Z1549" s="6">
        <v>12</v>
      </c>
      <c r="AB1549" s="1">
        <v>819</v>
      </c>
      <c r="AC1549" s="1">
        <v>765</v>
      </c>
      <c r="AD1549" s="1">
        <v>0</v>
      </c>
      <c r="AE1549" s="1">
        <v>3</v>
      </c>
      <c r="AF1549" s="1">
        <v>11</v>
      </c>
      <c r="AG1549" s="1">
        <v>45</v>
      </c>
      <c r="AH1549" s="1">
        <v>2322</v>
      </c>
      <c r="AI1549" s="11">
        <f t="shared" si="48"/>
        <v>6.3616438356164382</v>
      </c>
      <c r="AJ1549" s="1">
        <v>0</v>
      </c>
      <c r="AK1549" s="1">
        <v>0</v>
      </c>
      <c r="AL1549" s="1">
        <v>0</v>
      </c>
      <c r="AM1549" s="1">
        <v>1</v>
      </c>
      <c r="AN1549" s="1">
        <v>0</v>
      </c>
      <c r="AO1549" s="1">
        <v>0</v>
      </c>
      <c r="AP1549" s="1">
        <v>0</v>
      </c>
      <c r="AQ1549" s="1">
        <v>1</v>
      </c>
      <c r="AR1549" s="1">
        <v>0</v>
      </c>
      <c r="AS1549" s="1">
        <v>0</v>
      </c>
      <c r="AT1549" s="1">
        <v>7</v>
      </c>
      <c r="AU1549" s="1">
        <v>11</v>
      </c>
      <c r="AV1549" s="1">
        <v>38725</v>
      </c>
    </row>
    <row r="1550" spans="1:48" s="1" customFormat="1" x14ac:dyDescent="0.25">
      <c r="A1550" s="1" t="str" cm="1">
        <f t="array" ref="A1550">_xlfn.IFS(AG1550&gt;=70,"70 and Older",AND(AG1550&gt;=60,AG1550&lt;70),"60-69",AND(AG1550&gt;=50,AG1550&lt;60),"50-59",AND(AG1550&gt;=40,AG1550&lt;50),"40-49",AND(AG1550&gt;=30,AG1550&lt;40),"30-39",AND(AG1550&gt;=20,AG1550&lt;30),"20-29")</f>
        <v>40-49</v>
      </c>
      <c r="B1550" s="1" t="str" cm="1">
        <f t="array" ref="B1550">_xlfn.IFS(AO1550=1,$AO$1,AP1550=1,$AP$1,AQ1550=1,$AQ$1,AR1550=1,$AR$1,AS1550=1,$AS$1)</f>
        <v>Graduation</v>
      </c>
      <c r="C1550" s="1" t="str" cm="1">
        <f t="array" ref="C1550">_xlfn.IFS(AJ1550=1,$AJ$1,AK1550=1,$AK$1,AL1550=1,$AL$1,AM1550=1,$AM$1,AN1550=1,$AN$1)</f>
        <v>Together</v>
      </c>
      <c r="D1550" s="1">
        <v>1</v>
      </c>
      <c r="E1550" s="1">
        <v>1</v>
      </c>
      <c r="F1550" s="1" t="str" cm="1">
        <f t="array" ref="F1550">_xlfn.IFS(AV1550&lt;43783,"1.Low Income",AND(AV1550&gt;=43783,AV1550&lt;=64856),"2.Mid Income",AV1550&gt;64856,"3.High Income")</f>
        <v>1.Low Income</v>
      </c>
      <c r="G1550" s="1" t="str" cm="1">
        <f t="array" ref="G1550">_xlfn.IFS(AU1550&lt;=30,"&lt;1 month",AND(AU1550&gt;30,AU1550&lt;=60),"1-2months",AU1550&gt;60,"2months +")</f>
        <v>2months +</v>
      </c>
      <c r="H1550" s="1" t="str" cm="1">
        <f t="array" ref="H1550">_xlfn.IFS(AT1550&lt;5,"&lt;5times",AND(AT1550&gt;=5,AT1550&lt;=10),"05-10times",AND(AT1550&gt;=11,AT1550&lt;=15),"11-15times",AT1550&gt;=16,"16times or more")</f>
        <v>05-10times</v>
      </c>
      <c r="I1550" s="1" t="s">
        <v>99</v>
      </c>
      <c r="J1550" s="1" t="str">
        <f t="shared" si="49"/>
        <v>6-7 years</v>
      </c>
      <c r="K1550" s="2">
        <v>35</v>
      </c>
      <c r="L1550" s="2">
        <v>0</v>
      </c>
      <c r="M1550" s="2">
        <v>11</v>
      </c>
      <c r="N1550" s="2">
        <v>0</v>
      </c>
      <c r="O1550" s="2">
        <v>0</v>
      </c>
      <c r="P1550" s="2">
        <v>2</v>
      </c>
      <c r="Q1550" s="8">
        <v>0</v>
      </c>
      <c r="R1550" s="8">
        <v>0</v>
      </c>
      <c r="S1550" s="8">
        <v>0</v>
      </c>
      <c r="T1550" s="8">
        <v>0</v>
      </c>
      <c r="U1550" s="8">
        <v>0</v>
      </c>
      <c r="V1550" s="8">
        <v>0</v>
      </c>
      <c r="W1550" s="6">
        <v>4</v>
      </c>
      <c r="X1550" s="6">
        <v>2</v>
      </c>
      <c r="Y1550" s="6">
        <v>1</v>
      </c>
      <c r="Z1550" s="6">
        <v>3</v>
      </c>
      <c r="AB1550" s="1">
        <v>19</v>
      </c>
      <c r="AC1550" s="1">
        <v>18</v>
      </c>
      <c r="AD1550" s="1">
        <v>0</v>
      </c>
      <c r="AE1550" s="1">
        <v>3</v>
      </c>
      <c r="AF1550" s="1">
        <v>11</v>
      </c>
      <c r="AG1550" s="1">
        <v>44</v>
      </c>
      <c r="AH1550" s="1">
        <v>2322</v>
      </c>
      <c r="AI1550" s="11">
        <f t="shared" si="48"/>
        <v>6.3616438356164382</v>
      </c>
      <c r="AJ1550" s="1">
        <v>0</v>
      </c>
      <c r="AK1550" s="1">
        <v>0</v>
      </c>
      <c r="AL1550" s="1">
        <v>0</v>
      </c>
      <c r="AM1550" s="1">
        <v>1</v>
      </c>
      <c r="AN1550" s="1">
        <v>0</v>
      </c>
      <c r="AO1550" s="1">
        <v>0</v>
      </c>
      <c r="AP1550" s="1">
        <v>0</v>
      </c>
      <c r="AQ1550" s="1">
        <v>1</v>
      </c>
      <c r="AR1550" s="1">
        <v>0</v>
      </c>
      <c r="AS1550" s="1">
        <v>0</v>
      </c>
      <c r="AT1550" s="1">
        <v>8</v>
      </c>
      <c r="AU1550" s="1">
        <v>94</v>
      </c>
      <c r="AV1550" s="1">
        <v>31158</v>
      </c>
    </row>
    <row r="1551" spans="1:48" s="1" customFormat="1" x14ac:dyDescent="0.25">
      <c r="A1551" s="1" t="str" cm="1">
        <f t="array" ref="A1551">_xlfn.IFS(AG1551&gt;=70,"70 and Older",AND(AG1551&gt;=60,AG1551&lt;70),"60-69",AND(AG1551&gt;=50,AG1551&lt;60),"50-59",AND(AG1551&gt;=40,AG1551&lt;50),"40-49",AND(AG1551&gt;=30,AG1551&lt;40),"30-39",AND(AG1551&gt;=20,AG1551&lt;30),"20-29")</f>
        <v>40-49</v>
      </c>
      <c r="B1551" s="1" t="str" cm="1">
        <f t="array" ref="B1551">_xlfn.IFS(AO1551=1,$AO$1,AP1551=1,$AP$1,AQ1551=1,$AQ$1,AR1551=1,$AR$1,AS1551=1,$AS$1)</f>
        <v>Graduation</v>
      </c>
      <c r="C1551" s="1" t="str" cm="1">
        <f t="array" ref="C1551">_xlfn.IFS(AJ1551=1,$AJ$1,AK1551=1,$AK$1,AL1551=1,$AL$1,AM1551=1,$AM$1,AN1551=1,$AN$1)</f>
        <v>Together</v>
      </c>
      <c r="D1551" s="1">
        <v>1</v>
      </c>
      <c r="E1551" s="1">
        <v>0</v>
      </c>
      <c r="F1551" s="1" t="str" cm="1">
        <f t="array" ref="F1551">_xlfn.IFS(AV1551&lt;43783,"1.Low Income",AND(AV1551&gt;=43783,AV1551&lt;=64856),"2.Mid Income",AV1551&gt;64856,"3.High Income")</f>
        <v>1.Low Income</v>
      </c>
      <c r="G1551" s="1" t="str" cm="1">
        <f t="array" ref="G1551">_xlfn.IFS(AU1551&lt;=30,"&lt;1 month",AND(AU1551&gt;30,AU1551&lt;=60),"1-2months",AU1551&gt;60,"2months +")</f>
        <v>2months +</v>
      </c>
      <c r="H1551" s="1" t="str" cm="1">
        <f t="array" ref="H1551">_xlfn.IFS(AT1551&lt;5,"&lt;5times",AND(AT1551&gt;=5,AT1551&lt;=10),"05-10times",AND(AT1551&gt;=11,AT1551&lt;=15),"11-15times",AT1551&gt;=16,"16times or more")</f>
        <v>05-10times</v>
      </c>
      <c r="I1551" s="1" t="s">
        <v>99</v>
      </c>
      <c r="J1551" s="1" t="str">
        <f t="shared" si="49"/>
        <v>6-7 years</v>
      </c>
      <c r="K1551" s="2">
        <v>14</v>
      </c>
      <c r="L1551" s="2">
        <v>0</v>
      </c>
      <c r="M1551" s="2">
        <v>2</v>
      </c>
      <c r="N1551" s="2">
        <v>0</v>
      </c>
      <c r="O1551" s="2">
        <v>0</v>
      </c>
      <c r="P1551" s="2">
        <v>7</v>
      </c>
      <c r="Q1551" s="8">
        <v>0</v>
      </c>
      <c r="R1551" s="8">
        <v>0</v>
      </c>
      <c r="S1551" s="8">
        <v>0</v>
      </c>
      <c r="T1551" s="8">
        <v>0</v>
      </c>
      <c r="U1551" s="8">
        <v>0</v>
      </c>
      <c r="V1551" s="8">
        <v>0</v>
      </c>
      <c r="W1551" s="6">
        <v>1</v>
      </c>
      <c r="X1551" s="6">
        <v>1</v>
      </c>
      <c r="Y1551" s="6">
        <v>0</v>
      </c>
      <c r="Z1551" s="6">
        <v>2</v>
      </c>
      <c r="AB1551" s="1">
        <v>89</v>
      </c>
      <c r="AC1551" s="1">
        <v>56</v>
      </c>
      <c r="AD1551" s="1">
        <v>0</v>
      </c>
      <c r="AE1551" s="1">
        <v>3</v>
      </c>
      <c r="AF1551" s="1">
        <v>11</v>
      </c>
      <c r="AG1551" s="1">
        <v>49</v>
      </c>
      <c r="AH1551" s="1">
        <v>2322</v>
      </c>
      <c r="AI1551" s="11">
        <f t="shared" si="48"/>
        <v>6.3616438356164382</v>
      </c>
      <c r="AJ1551" s="1">
        <v>0</v>
      </c>
      <c r="AK1551" s="1">
        <v>0</v>
      </c>
      <c r="AL1551" s="1">
        <v>0</v>
      </c>
      <c r="AM1551" s="1">
        <v>1</v>
      </c>
      <c r="AN1551" s="1">
        <v>0</v>
      </c>
      <c r="AO1551" s="1">
        <v>0</v>
      </c>
      <c r="AP1551" s="1">
        <v>0</v>
      </c>
      <c r="AQ1551" s="1">
        <v>1</v>
      </c>
      <c r="AR1551" s="1">
        <v>0</v>
      </c>
      <c r="AS1551" s="1">
        <v>0</v>
      </c>
      <c r="AT1551" s="1">
        <v>8</v>
      </c>
      <c r="AU1551" s="1">
        <v>75</v>
      </c>
      <c r="AV1551" s="1">
        <v>27213</v>
      </c>
    </row>
    <row r="1552" spans="1:48" s="1" customFormat="1" x14ac:dyDescent="0.25">
      <c r="A1552" s="1" t="str" cm="1">
        <f t="array" ref="A1552">_xlfn.IFS(AG1552&gt;=70,"70 and Older",AND(AG1552&gt;=60,AG1552&lt;70),"60-69",AND(AG1552&gt;=50,AG1552&lt;60),"50-59",AND(AG1552&gt;=40,AG1552&lt;50),"40-49",AND(AG1552&gt;=30,AG1552&lt;40),"30-39",AND(AG1552&gt;=20,AG1552&lt;30),"20-29")</f>
        <v>50-59</v>
      </c>
      <c r="B1552" s="1" t="str" cm="1">
        <f t="array" ref="B1552">_xlfn.IFS(AO1552=1,$AO$1,AP1552=1,$AP$1,AQ1552=1,$AQ$1,AR1552=1,$AR$1,AS1552=1,$AS$1)</f>
        <v>Graduation</v>
      </c>
      <c r="C1552" s="1" t="str" cm="1">
        <f t="array" ref="C1552">_xlfn.IFS(AJ1552=1,$AJ$1,AK1552=1,$AK$1,AL1552=1,$AL$1,AM1552=1,$AM$1,AN1552=1,$AN$1)</f>
        <v>Together</v>
      </c>
      <c r="D1552" s="1">
        <v>1</v>
      </c>
      <c r="E1552" s="1">
        <v>1</v>
      </c>
      <c r="F1552" s="1" t="str" cm="1">
        <f t="array" ref="F1552">_xlfn.IFS(AV1552&lt;43783,"1.Low Income",AND(AV1552&gt;=43783,AV1552&lt;=64856),"2.Mid Income",AV1552&gt;64856,"3.High Income")</f>
        <v>1.Low Income</v>
      </c>
      <c r="G1552" s="1" t="str" cm="1">
        <f t="array" ref="G1552">_xlfn.IFS(AU1552&lt;=30,"&lt;1 month",AND(AU1552&gt;30,AU1552&lt;=60),"1-2months",AU1552&gt;60,"2months +")</f>
        <v>2months +</v>
      </c>
      <c r="H1552" s="1" t="str" cm="1">
        <f t="array" ref="H1552">_xlfn.IFS(AT1552&lt;5,"&lt;5times",AND(AT1552&gt;=5,AT1552&lt;=10),"05-10times",AND(AT1552&gt;=11,AT1552&lt;=15),"11-15times",AT1552&gt;=16,"16times or more")</f>
        <v>05-10times</v>
      </c>
      <c r="I1552" s="1" t="s">
        <v>99</v>
      </c>
      <c r="J1552" s="1" t="str">
        <f t="shared" si="49"/>
        <v>6-7 years</v>
      </c>
      <c r="K1552" s="2">
        <v>77</v>
      </c>
      <c r="L1552" s="2">
        <v>8</v>
      </c>
      <c r="M1552" s="2">
        <v>44</v>
      </c>
      <c r="N1552" s="2">
        <v>10</v>
      </c>
      <c r="O1552" s="2">
        <v>10</v>
      </c>
      <c r="P1552" s="2">
        <v>25</v>
      </c>
      <c r="Q1552" s="8">
        <v>0</v>
      </c>
      <c r="R1552" s="8">
        <v>0</v>
      </c>
      <c r="S1552" s="8">
        <v>0</v>
      </c>
      <c r="T1552" s="8">
        <v>0</v>
      </c>
      <c r="U1552" s="8">
        <v>0</v>
      </c>
      <c r="V1552" s="8">
        <v>0</v>
      </c>
      <c r="W1552" s="6">
        <v>5</v>
      </c>
      <c r="X1552" s="6">
        <v>3</v>
      </c>
      <c r="Y1552" s="6">
        <v>1</v>
      </c>
      <c r="Z1552" s="6">
        <v>4</v>
      </c>
      <c r="AB1552" s="1">
        <v>89</v>
      </c>
      <c r="AC1552" s="1">
        <v>82</v>
      </c>
      <c r="AD1552" s="1">
        <v>0</v>
      </c>
      <c r="AE1552" s="1">
        <v>3</v>
      </c>
      <c r="AF1552" s="1">
        <v>11</v>
      </c>
      <c r="AG1552" s="1">
        <v>53</v>
      </c>
      <c r="AH1552" s="1">
        <v>2321</v>
      </c>
      <c r="AI1552" s="11">
        <f t="shared" si="48"/>
        <v>6.3589041095890408</v>
      </c>
      <c r="AJ1552" s="1">
        <v>0</v>
      </c>
      <c r="AK1552" s="1">
        <v>0</v>
      </c>
      <c r="AL1552" s="1">
        <v>0</v>
      </c>
      <c r="AM1552" s="1">
        <v>1</v>
      </c>
      <c r="AN1552" s="1">
        <v>0</v>
      </c>
      <c r="AO1552" s="1">
        <v>0</v>
      </c>
      <c r="AP1552" s="1">
        <v>0</v>
      </c>
      <c r="AQ1552" s="1">
        <v>1</v>
      </c>
      <c r="AR1552" s="1">
        <v>0</v>
      </c>
      <c r="AS1552" s="1">
        <v>0</v>
      </c>
      <c r="AT1552" s="1">
        <v>7</v>
      </c>
      <c r="AU1552" s="1">
        <v>77</v>
      </c>
      <c r="AV1552" s="1">
        <v>37697</v>
      </c>
    </row>
    <row r="1553" spans="1:48" s="1" customFormat="1" x14ac:dyDescent="0.25">
      <c r="A1553" s="1" t="str" cm="1">
        <f t="array" ref="A1553">_xlfn.IFS(AG1553&gt;=70,"70 and Older",AND(AG1553&gt;=60,AG1553&lt;70),"60-69",AND(AG1553&gt;=50,AG1553&lt;60),"50-59",AND(AG1553&gt;=40,AG1553&lt;50),"40-49",AND(AG1553&gt;=30,AG1553&lt;40),"30-39",AND(AG1553&gt;=20,AG1553&lt;30),"20-29")</f>
        <v>30-39</v>
      </c>
      <c r="B1553" s="1" t="str" cm="1">
        <f t="array" ref="B1553">_xlfn.IFS(AO1553=1,$AO$1,AP1553=1,$AP$1,AQ1553=1,$AQ$1,AR1553=1,$AR$1,AS1553=1,$AS$1)</f>
        <v>Basic</v>
      </c>
      <c r="C1553" s="1" t="str" cm="1">
        <f t="array" ref="C1553">_xlfn.IFS(AJ1553=1,$AJ$1,AK1553=1,$AK$1,AL1553=1,$AL$1,AM1553=1,$AM$1,AN1553=1,$AN$1)</f>
        <v>Single</v>
      </c>
      <c r="D1553" s="1">
        <v>1</v>
      </c>
      <c r="E1553" s="1">
        <v>1</v>
      </c>
      <c r="F1553" s="1" t="str" cm="1">
        <f t="array" ref="F1553">_xlfn.IFS(AV1553&lt;43783,"1.Low Income",AND(AV1553&gt;=43783,AV1553&lt;=64856),"2.Mid Income",AV1553&gt;64856,"3.High Income")</f>
        <v>1.Low Income</v>
      </c>
      <c r="G1553" s="1" t="str" cm="1">
        <f t="array" ref="G1553">_xlfn.IFS(AU1553&lt;=30,"&lt;1 month",AND(AU1553&gt;30,AU1553&lt;=60),"1-2months",AU1553&gt;60,"2months +")</f>
        <v>2months +</v>
      </c>
      <c r="H1553" s="1" t="str" cm="1">
        <f t="array" ref="H1553">_xlfn.IFS(AT1553&lt;5,"&lt;5times",AND(AT1553&gt;=5,AT1553&lt;=10),"05-10times",AND(AT1553&gt;=11,AT1553&lt;=15),"11-15times",AT1553&gt;=16,"16times or more")</f>
        <v>05-10times</v>
      </c>
      <c r="I1553" s="1" t="s">
        <v>99</v>
      </c>
      <c r="J1553" s="1" t="str">
        <f t="shared" si="49"/>
        <v>6-7 years</v>
      </c>
      <c r="K1553" s="2">
        <v>10</v>
      </c>
      <c r="L1553" s="2">
        <v>4</v>
      </c>
      <c r="M1553" s="2">
        <v>4</v>
      </c>
      <c r="N1553" s="2">
        <v>3</v>
      </c>
      <c r="O1553" s="2">
        <v>3</v>
      </c>
      <c r="P1553" s="2">
        <v>14</v>
      </c>
      <c r="Q1553" s="8">
        <v>0</v>
      </c>
      <c r="R1553" s="8">
        <v>0</v>
      </c>
      <c r="S1553" s="8">
        <v>0</v>
      </c>
      <c r="T1553" s="8">
        <v>0</v>
      </c>
      <c r="U1553" s="8">
        <v>0</v>
      </c>
      <c r="V1553" s="8">
        <v>0</v>
      </c>
      <c r="W1553" s="6">
        <v>3</v>
      </c>
      <c r="X1553" s="6">
        <v>1</v>
      </c>
      <c r="Y1553" s="6">
        <v>1</v>
      </c>
      <c r="Z1553" s="6">
        <v>3</v>
      </c>
      <c r="AB1553" s="1">
        <v>18</v>
      </c>
      <c r="AC1553" s="1">
        <v>15</v>
      </c>
      <c r="AD1553" s="1">
        <v>0</v>
      </c>
      <c r="AE1553" s="1">
        <v>3</v>
      </c>
      <c r="AF1553" s="1">
        <v>11</v>
      </c>
      <c r="AG1553" s="1">
        <v>36</v>
      </c>
      <c r="AH1553" s="1">
        <v>2321</v>
      </c>
      <c r="AI1553" s="11">
        <f t="shared" si="48"/>
        <v>6.3589041095890408</v>
      </c>
      <c r="AJ1553" s="1">
        <v>0</v>
      </c>
      <c r="AK1553" s="1">
        <v>0</v>
      </c>
      <c r="AL1553" s="1">
        <v>1</v>
      </c>
      <c r="AM1553" s="1">
        <v>0</v>
      </c>
      <c r="AN1553" s="1">
        <v>0</v>
      </c>
      <c r="AO1553" s="1">
        <v>0</v>
      </c>
      <c r="AP1553" s="1">
        <v>1</v>
      </c>
      <c r="AQ1553" s="1">
        <v>0</v>
      </c>
      <c r="AR1553" s="1">
        <v>0</v>
      </c>
      <c r="AS1553" s="1">
        <v>0</v>
      </c>
      <c r="AT1553" s="1">
        <v>8</v>
      </c>
      <c r="AU1553" s="1">
        <v>92</v>
      </c>
      <c r="AV1553" s="1">
        <v>30772</v>
      </c>
    </row>
    <row r="1554" spans="1:48" s="1" customFormat="1" x14ac:dyDescent="0.25">
      <c r="A1554" s="1" t="str" cm="1">
        <f t="array" ref="A1554">_xlfn.IFS(AG1554&gt;=70,"70 and Older",AND(AG1554&gt;=60,AG1554&lt;70),"60-69",AND(AG1554&gt;=50,AG1554&lt;60),"50-59",AND(AG1554&gt;=40,AG1554&lt;50),"40-49",AND(AG1554&gt;=30,AG1554&lt;40),"30-39",AND(AG1554&gt;=20,AG1554&lt;30),"20-29")</f>
        <v>30-39</v>
      </c>
      <c r="B1554" s="1" t="str" cm="1">
        <f t="array" ref="B1554">_xlfn.IFS(AO1554=1,$AO$1,AP1554=1,$AP$1,AQ1554=1,$AQ$1,AR1554=1,$AR$1,AS1554=1,$AS$1)</f>
        <v>PhD</v>
      </c>
      <c r="C1554" s="1" t="str" cm="1">
        <f t="array" ref="C1554">_xlfn.IFS(AJ1554=1,$AJ$1,AK1554=1,$AK$1,AL1554=1,$AL$1,AM1554=1,$AM$1,AN1554=1,$AN$1)</f>
        <v>Married</v>
      </c>
      <c r="D1554" s="1">
        <v>0</v>
      </c>
      <c r="E1554" s="1">
        <v>1</v>
      </c>
      <c r="F1554" s="1" t="str" cm="1">
        <f t="array" ref="F1554">_xlfn.IFS(AV1554&lt;43783,"1.Low Income",AND(AV1554&gt;=43783,AV1554&lt;=64856),"2.Mid Income",AV1554&gt;64856,"3.High Income")</f>
        <v>2.Mid Income</v>
      </c>
      <c r="G1554" s="1" t="str" cm="1">
        <f t="array" ref="G1554">_xlfn.IFS(AU1554&lt;=30,"&lt;1 month",AND(AU1554&gt;30,AU1554&lt;=60),"1-2months",AU1554&gt;60,"2months +")</f>
        <v>&lt;1 month</v>
      </c>
      <c r="H1554" s="1" t="str" cm="1">
        <f t="array" ref="H1554">_xlfn.IFS(AT1554&lt;5,"&lt;5times",AND(AT1554&gt;=5,AT1554&lt;=10),"05-10times",AND(AT1554&gt;=11,AT1554&lt;=15),"11-15times",AT1554&gt;=16,"16times or more")</f>
        <v>05-10times</v>
      </c>
      <c r="I1554" s="1" t="s">
        <v>99</v>
      </c>
      <c r="J1554" s="1" t="str">
        <f t="shared" si="49"/>
        <v>6-7 years</v>
      </c>
      <c r="K1554" s="2">
        <v>208</v>
      </c>
      <c r="L1554" s="2">
        <v>7</v>
      </c>
      <c r="M1554" s="2">
        <v>82</v>
      </c>
      <c r="N1554" s="2">
        <v>30</v>
      </c>
      <c r="O1554" s="2">
        <v>66</v>
      </c>
      <c r="P1554" s="2">
        <v>35</v>
      </c>
      <c r="Q1554" s="8">
        <v>0</v>
      </c>
      <c r="R1554" s="8">
        <v>0</v>
      </c>
      <c r="S1554" s="8">
        <v>0</v>
      </c>
      <c r="T1554" s="8">
        <v>0</v>
      </c>
      <c r="U1554" s="8">
        <v>0</v>
      </c>
      <c r="V1554" s="8">
        <v>0</v>
      </c>
      <c r="W1554" s="6">
        <v>2</v>
      </c>
      <c r="X1554" s="6">
        <v>3</v>
      </c>
      <c r="Y1554" s="6">
        <v>2</v>
      </c>
      <c r="Z1554" s="6">
        <v>9</v>
      </c>
      <c r="AB1554" s="1">
        <v>407</v>
      </c>
      <c r="AC1554" s="1">
        <v>392</v>
      </c>
      <c r="AD1554" s="1">
        <v>0</v>
      </c>
      <c r="AE1554" s="1">
        <v>3</v>
      </c>
      <c r="AF1554" s="1">
        <v>11</v>
      </c>
      <c r="AG1554" s="1">
        <v>39</v>
      </c>
      <c r="AH1554" s="1">
        <v>2320</v>
      </c>
      <c r="AI1554" s="11">
        <f t="shared" si="48"/>
        <v>6.3561643835616435</v>
      </c>
      <c r="AJ1554" s="1">
        <v>0</v>
      </c>
      <c r="AK1554" s="1">
        <v>1</v>
      </c>
      <c r="AL1554" s="1">
        <v>0</v>
      </c>
      <c r="AM1554" s="1">
        <v>0</v>
      </c>
      <c r="AN1554" s="1">
        <v>0</v>
      </c>
      <c r="AO1554" s="1">
        <v>0</v>
      </c>
      <c r="AP1554" s="1">
        <v>0</v>
      </c>
      <c r="AQ1554" s="1">
        <v>0</v>
      </c>
      <c r="AR1554" s="1">
        <v>0</v>
      </c>
      <c r="AS1554" s="1">
        <v>1</v>
      </c>
      <c r="AT1554" s="1">
        <v>6</v>
      </c>
      <c r="AU1554" s="1">
        <v>6</v>
      </c>
      <c r="AV1554" s="1">
        <v>47823</v>
      </c>
    </row>
    <row r="1555" spans="1:48" s="1" customFormat="1" x14ac:dyDescent="0.25">
      <c r="A1555" s="1" t="str" cm="1">
        <f t="array" ref="A1555">_xlfn.IFS(AG1555&gt;=70,"70 and Older",AND(AG1555&gt;=60,AG1555&lt;70),"60-69",AND(AG1555&gt;=50,AG1555&lt;60),"50-59",AND(AG1555&gt;=40,AG1555&lt;50),"40-49",AND(AG1555&gt;=30,AG1555&lt;40),"30-39",AND(AG1555&gt;=20,AG1555&lt;30),"20-29")</f>
        <v>40-49</v>
      </c>
      <c r="B1555" s="1" t="str" cm="1">
        <f t="array" ref="B1555">_xlfn.IFS(AO1555=1,$AO$1,AP1555=1,$AP$1,AQ1555=1,$AQ$1,AR1555=1,$AR$1,AS1555=1,$AS$1)</f>
        <v>2nd Cycle</v>
      </c>
      <c r="C1555" s="1" t="str" cm="1">
        <f t="array" ref="C1555">_xlfn.IFS(AJ1555=1,$AJ$1,AK1555=1,$AK$1,AL1555=1,$AL$1,AM1555=1,$AM$1,AN1555=1,$AN$1)</f>
        <v>Married</v>
      </c>
      <c r="D1555" s="1">
        <v>0</v>
      </c>
      <c r="E1555" s="1">
        <v>1</v>
      </c>
      <c r="F1555" s="1" t="str" cm="1">
        <f t="array" ref="F1555">_xlfn.IFS(AV1555&lt;43783,"1.Low Income",AND(AV1555&gt;=43783,AV1555&lt;=64856),"2.Mid Income",AV1555&gt;64856,"3.High Income")</f>
        <v>2.Mid Income</v>
      </c>
      <c r="G1555" s="1" t="str" cm="1">
        <f t="array" ref="G1555">_xlfn.IFS(AU1555&lt;=30,"&lt;1 month",AND(AU1555&gt;30,AU1555&lt;=60),"1-2months",AU1555&gt;60,"2months +")</f>
        <v>2months +</v>
      </c>
      <c r="H1555" s="1" t="str" cm="1">
        <f t="array" ref="H1555">_xlfn.IFS(AT1555&lt;5,"&lt;5times",AND(AT1555&gt;=5,AT1555&lt;=10),"05-10times",AND(AT1555&gt;=11,AT1555&lt;=15),"11-15times",AT1555&gt;=16,"16times or more")</f>
        <v>05-10times</v>
      </c>
      <c r="I1555" s="1" t="s">
        <v>99</v>
      </c>
      <c r="J1555" s="1" t="str">
        <f t="shared" si="49"/>
        <v>6-7 years</v>
      </c>
      <c r="K1555" s="2">
        <v>412</v>
      </c>
      <c r="L1555" s="2">
        <v>172</v>
      </c>
      <c r="M1555" s="2">
        <v>153</v>
      </c>
      <c r="N1555" s="2">
        <v>150</v>
      </c>
      <c r="O1555" s="2">
        <v>105</v>
      </c>
      <c r="P1555" s="2">
        <v>57</v>
      </c>
      <c r="Q1555" s="8">
        <v>0</v>
      </c>
      <c r="R1555" s="8">
        <v>0</v>
      </c>
      <c r="S1555" s="8">
        <v>0</v>
      </c>
      <c r="T1555" s="8">
        <v>0</v>
      </c>
      <c r="U1555" s="8">
        <v>0</v>
      </c>
      <c r="V1555" s="8">
        <v>0</v>
      </c>
      <c r="W1555" s="6">
        <v>2</v>
      </c>
      <c r="X1555" s="6">
        <v>7</v>
      </c>
      <c r="Y1555" s="6">
        <v>6</v>
      </c>
      <c r="Z1555" s="6">
        <v>11</v>
      </c>
      <c r="AB1555" s="1">
        <v>724</v>
      </c>
      <c r="AC1555" s="1">
        <v>539</v>
      </c>
      <c r="AD1555" s="1">
        <v>0</v>
      </c>
      <c r="AE1555" s="1">
        <v>3</v>
      </c>
      <c r="AF1555" s="1">
        <v>11</v>
      </c>
      <c r="AG1555" s="1">
        <v>48</v>
      </c>
      <c r="AH1555" s="1">
        <v>2320</v>
      </c>
      <c r="AI1555" s="11">
        <f t="shared" si="48"/>
        <v>6.3561643835616435</v>
      </c>
      <c r="AJ1555" s="1">
        <v>0</v>
      </c>
      <c r="AK1555" s="1">
        <v>1</v>
      </c>
      <c r="AL1555" s="1">
        <v>0</v>
      </c>
      <c r="AM1555" s="1">
        <v>0</v>
      </c>
      <c r="AN1555" s="1">
        <v>0</v>
      </c>
      <c r="AO1555" s="1">
        <v>1</v>
      </c>
      <c r="AP1555" s="1">
        <v>0</v>
      </c>
      <c r="AQ1555" s="1">
        <v>0</v>
      </c>
      <c r="AR1555" s="1">
        <v>0</v>
      </c>
      <c r="AS1555" s="1">
        <v>0</v>
      </c>
      <c r="AT1555" s="1">
        <v>6</v>
      </c>
      <c r="AU1555" s="1">
        <v>77</v>
      </c>
      <c r="AV1555" s="1">
        <v>46344</v>
      </c>
    </row>
    <row r="1556" spans="1:48" s="1" customFormat="1" x14ac:dyDescent="0.25">
      <c r="A1556" s="1" t="str" cm="1">
        <f t="array" ref="A1556">_xlfn.IFS(AG1556&gt;=70,"70 and Older",AND(AG1556&gt;=60,AG1556&lt;70),"60-69",AND(AG1556&gt;=50,AG1556&lt;60),"50-59",AND(AG1556&gt;=40,AG1556&lt;50),"40-49",AND(AG1556&gt;=30,AG1556&lt;40),"30-39",AND(AG1556&gt;=20,AG1556&lt;30),"20-29")</f>
        <v>60-69</v>
      </c>
      <c r="B1556" s="1" t="str" cm="1">
        <f t="array" ref="B1556">_xlfn.IFS(AO1556=1,$AO$1,AP1556=1,$AP$1,AQ1556=1,$AQ$1,AR1556=1,$AR$1,AS1556=1,$AS$1)</f>
        <v>PhD</v>
      </c>
      <c r="C1556" s="1" t="str" cm="1">
        <f t="array" ref="C1556">_xlfn.IFS(AJ1556=1,$AJ$1,AK1556=1,$AK$1,AL1556=1,$AL$1,AM1556=1,$AM$1,AN1556=1,$AN$1)</f>
        <v>Married</v>
      </c>
      <c r="D1556" s="1">
        <v>0</v>
      </c>
      <c r="E1556" s="1">
        <v>1</v>
      </c>
      <c r="F1556" s="1" t="str" cm="1">
        <f t="array" ref="F1556">_xlfn.IFS(AV1556&lt;43783,"1.Low Income",AND(AV1556&gt;=43783,AV1556&lt;=64856),"2.Mid Income",AV1556&gt;64856,"3.High Income")</f>
        <v>1.Low Income</v>
      </c>
      <c r="G1556" s="1" t="str" cm="1">
        <f t="array" ref="G1556">_xlfn.IFS(AU1556&lt;=30,"&lt;1 month",AND(AU1556&gt;30,AU1556&lt;=60),"1-2months",AU1556&gt;60,"2months +")</f>
        <v>2months +</v>
      </c>
      <c r="H1556" s="1" t="str" cm="1">
        <f t="array" ref="H1556">_xlfn.IFS(AT1556&lt;5,"&lt;5times",AND(AT1556&gt;=5,AT1556&lt;=10),"05-10times",AND(AT1556&gt;=11,AT1556&lt;=15),"11-15times",AT1556&gt;=16,"16times or more")</f>
        <v>05-10times</v>
      </c>
      <c r="I1556" s="1" t="s">
        <v>99</v>
      </c>
      <c r="J1556" s="1" t="str">
        <f t="shared" si="49"/>
        <v>6-7 years</v>
      </c>
      <c r="K1556" s="2">
        <v>229</v>
      </c>
      <c r="L1556" s="2">
        <v>27</v>
      </c>
      <c r="M1556" s="2">
        <v>71</v>
      </c>
      <c r="N1556" s="2">
        <v>13</v>
      </c>
      <c r="O1556" s="2">
        <v>3</v>
      </c>
      <c r="P1556" s="2">
        <v>34</v>
      </c>
      <c r="Q1556" s="8">
        <v>0</v>
      </c>
      <c r="R1556" s="8">
        <v>0</v>
      </c>
      <c r="S1556" s="8">
        <v>0</v>
      </c>
      <c r="T1556" s="8">
        <v>0</v>
      </c>
      <c r="U1556" s="8">
        <v>0</v>
      </c>
      <c r="V1556" s="8">
        <v>0</v>
      </c>
      <c r="W1556" s="6">
        <v>4</v>
      </c>
      <c r="X1556" s="6">
        <v>7</v>
      </c>
      <c r="Y1556" s="6">
        <v>1</v>
      </c>
      <c r="Z1556" s="6">
        <v>5</v>
      </c>
      <c r="AB1556" s="1">
        <v>32</v>
      </c>
      <c r="AC1556" s="1">
        <v>18</v>
      </c>
      <c r="AD1556" s="1">
        <v>0</v>
      </c>
      <c r="AE1556" s="1">
        <v>3</v>
      </c>
      <c r="AF1556" s="1">
        <v>11</v>
      </c>
      <c r="AG1556" s="1">
        <v>63</v>
      </c>
      <c r="AH1556" s="1">
        <v>2320</v>
      </c>
      <c r="AI1556" s="11">
        <f t="shared" si="48"/>
        <v>6.3561643835616435</v>
      </c>
      <c r="AJ1556" s="1">
        <v>0</v>
      </c>
      <c r="AK1556" s="1">
        <v>1</v>
      </c>
      <c r="AL1556" s="1">
        <v>0</v>
      </c>
      <c r="AM1556" s="1">
        <v>0</v>
      </c>
      <c r="AN1556" s="1">
        <v>0</v>
      </c>
      <c r="AO1556" s="1">
        <v>0</v>
      </c>
      <c r="AP1556" s="1">
        <v>0</v>
      </c>
      <c r="AQ1556" s="1">
        <v>0</v>
      </c>
      <c r="AR1556" s="1">
        <v>0</v>
      </c>
      <c r="AS1556" s="1">
        <v>1</v>
      </c>
      <c r="AT1556" s="1">
        <v>9</v>
      </c>
      <c r="AU1556" s="1">
        <v>64</v>
      </c>
      <c r="AV1556" s="1">
        <v>24072</v>
      </c>
    </row>
    <row r="1557" spans="1:48" s="1" customFormat="1" x14ac:dyDescent="0.25">
      <c r="A1557" s="1" t="str" cm="1">
        <f t="array" ref="A1557">_xlfn.IFS(AG1557&gt;=70,"70 and Older",AND(AG1557&gt;=60,AG1557&lt;70),"60-69",AND(AG1557&gt;=50,AG1557&lt;60),"50-59",AND(AG1557&gt;=40,AG1557&lt;50),"40-49",AND(AG1557&gt;=30,AG1557&lt;40),"30-39",AND(AG1557&gt;=20,AG1557&lt;30),"20-29")</f>
        <v>60-69</v>
      </c>
      <c r="B1557" s="1" t="str" cm="1">
        <f t="array" ref="B1557">_xlfn.IFS(AO1557=1,$AO$1,AP1557=1,$AP$1,AQ1557=1,$AQ$1,AR1557=1,$AR$1,AS1557=1,$AS$1)</f>
        <v>Graduation</v>
      </c>
      <c r="C1557" s="1" t="str" cm="1">
        <f t="array" ref="C1557">_xlfn.IFS(AJ1557=1,$AJ$1,AK1557=1,$AK$1,AL1557=1,$AL$1,AM1557=1,$AM$1,AN1557=1,$AN$1)</f>
        <v>Married</v>
      </c>
      <c r="D1557" s="1">
        <v>0</v>
      </c>
      <c r="E1557" s="1">
        <v>1</v>
      </c>
      <c r="F1557" s="1" t="str" cm="1">
        <f t="array" ref="F1557">_xlfn.IFS(AV1557&lt;43783,"1.Low Income",AND(AV1557&gt;=43783,AV1557&lt;=64856),"2.Mid Income",AV1557&gt;64856,"3.High Income")</f>
        <v>2.Mid Income</v>
      </c>
      <c r="G1557" s="1" t="str" cm="1">
        <f t="array" ref="G1557">_xlfn.IFS(AU1557&lt;=30,"&lt;1 month",AND(AU1557&gt;30,AU1557&lt;=60),"1-2months",AU1557&gt;60,"2months +")</f>
        <v>1-2months</v>
      </c>
      <c r="H1557" s="1" t="str" cm="1">
        <f t="array" ref="H1557">_xlfn.IFS(AT1557&lt;5,"&lt;5times",AND(AT1557&gt;=5,AT1557&lt;=10),"05-10times",AND(AT1557&gt;=11,AT1557&lt;=15),"11-15times",AT1557&gt;=16,"16times or more")</f>
        <v>05-10times</v>
      </c>
      <c r="I1557" s="1" t="s">
        <v>99</v>
      </c>
      <c r="J1557" s="1" t="str">
        <f t="shared" si="49"/>
        <v>6-7 years</v>
      </c>
      <c r="K1557" s="2">
        <v>184</v>
      </c>
      <c r="L1557" s="2">
        <v>178</v>
      </c>
      <c r="M1557" s="2">
        <v>178</v>
      </c>
      <c r="N1557" s="2">
        <v>103</v>
      </c>
      <c r="O1557" s="2">
        <v>39</v>
      </c>
      <c r="P1557" s="2">
        <v>33</v>
      </c>
      <c r="Q1557" s="8">
        <v>0</v>
      </c>
      <c r="R1557" s="8">
        <v>0</v>
      </c>
      <c r="S1557" s="8">
        <v>0</v>
      </c>
      <c r="T1557" s="8">
        <v>0</v>
      </c>
      <c r="U1557" s="8">
        <v>0</v>
      </c>
      <c r="V1557" s="8">
        <v>0</v>
      </c>
      <c r="W1557" s="6">
        <v>1</v>
      </c>
      <c r="X1557" s="6">
        <v>6</v>
      </c>
      <c r="Y1557" s="6">
        <v>3</v>
      </c>
      <c r="Z1557" s="6">
        <v>10</v>
      </c>
      <c r="AB1557" s="1">
        <v>1312</v>
      </c>
      <c r="AC1557" s="1">
        <v>1109</v>
      </c>
      <c r="AD1557" s="1">
        <v>1</v>
      </c>
      <c r="AE1557" s="1">
        <v>3</v>
      </c>
      <c r="AF1557" s="1">
        <v>11</v>
      </c>
      <c r="AG1557" s="1">
        <v>62</v>
      </c>
      <c r="AH1557" s="1">
        <v>2318</v>
      </c>
      <c r="AI1557" s="11">
        <f t="shared" si="48"/>
        <v>6.3506849315068497</v>
      </c>
      <c r="AJ1557" s="1">
        <v>0</v>
      </c>
      <c r="AK1557" s="1">
        <v>1</v>
      </c>
      <c r="AL1557" s="1">
        <v>0</v>
      </c>
      <c r="AM1557" s="1">
        <v>0</v>
      </c>
      <c r="AN1557" s="1">
        <v>0</v>
      </c>
      <c r="AO1557" s="1">
        <v>0</v>
      </c>
      <c r="AP1557" s="1">
        <v>0</v>
      </c>
      <c r="AQ1557" s="1">
        <v>1</v>
      </c>
      <c r="AR1557" s="1">
        <v>0</v>
      </c>
      <c r="AS1557" s="1">
        <v>0</v>
      </c>
      <c r="AT1557" s="1">
        <v>6</v>
      </c>
      <c r="AU1557" s="1">
        <v>52</v>
      </c>
      <c r="AV1557" s="1">
        <v>49096</v>
      </c>
    </row>
    <row r="1558" spans="1:48" s="1" customFormat="1" x14ac:dyDescent="0.25">
      <c r="A1558" s="1" t="str" cm="1">
        <f t="array" ref="A1558">_xlfn.IFS(AG1558&gt;=70,"70 and Older",AND(AG1558&gt;=60,AG1558&lt;70),"60-69",AND(AG1558&gt;=50,AG1558&lt;60),"50-59",AND(AG1558&gt;=40,AG1558&lt;50),"40-49",AND(AG1558&gt;=30,AG1558&lt;40),"30-39",AND(AG1558&gt;=20,AG1558&lt;30),"20-29")</f>
        <v>60-69</v>
      </c>
      <c r="B1558" s="1" t="str" cm="1">
        <f t="array" ref="B1558">_xlfn.IFS(AO1558=1,$AO$1,AP1558=1,$AP$1,AQ1558=1,$AQ$1,AR1558=1,$AR$1,AS1558=1,$AS$1)</f>
        <v>PhD</v>
      </c>
      <c r="C1558" s="1" t="str" cm="1">
        <f t="array" ref="C1558">_xlfn.IFS(AJ1558=1,$AJ$1,AK1558=1,$AK$1,AL1558=1,$AL$1,AM1558=1,$AM$1,AN1558=1,$AN$1)</f>
        <v>Together</v>
      </c>
      <c r="D1558" s="1">
        <v>1</v>
      </c>
      <c r="E1558" s="1">
        <v>1</v>
      </c>
      <c r="F1558" s="1" t="str" cm="1">
        <f t="array" ref="F1558">_xlfn.IFS(AV1558&lt;43783,"1.Low Income",AND(AV1558&gt;=43783,AV1558&lt;=64856),"2.Mid Income",AV1558&gt;64856,"3.High Income")</f>
        <v>2.Mid Income</v>
      </c>
      <c r="G1558" s="1" t="str" cm="1">
        <f t="array" ref="G1558">_xlfn.IFS(AU1558&lt;=30,"&lt;1 month",AND(AU1558&gt;30,AU1558&lt;=60),"1-2months",AU1558&gt;60,"2months +")</f>
        <v>1-2months</v>
      </c>
      <c r="H1558" s="1" t="str" cm="1">
        <f t="array" ref="H1558">_xlfn.IFS(AT1558&lt;5,"&lt;5times",AND(AT1558&gt;=5,AT1558&lt;=10),"05-10times",AND(AT1558&gt;=11,AT1558&lt;=15),"11-15times",AT1558&gt;=16,"16times or more")</f>
        <v>05-10times</v>
      </c>
      <c r="I1558" s="1" t="s">
        <v>99</v>
      </c>
      <c r="J1558" s="1" t="str">
        <f t="shared" si="49"/>
        <v>6-7 years</v>
      </c>
      <c r="K1558" s="2">
        <v>135</v>
      </c>
      <c r="L1558" s="2">
        <v>25</v>
      </c>
      <c r="M1558" s="2">
        <v>51</v>
      </c>
      <c r="N1558" s="2">
        <v>23</v>
      </c>
      <c r="O1558" s="2">
        <v>25</v>
      </c>
      <c r="P1558" s="2">
        <v>46</v>
      </c>
      <c r="Q1558" s="8">
        <v>0</v>
      </c>
      <c r="R1558" s="8">
        <v>0</v>
      </c>
      <c r="S1558" s="8">
        <v>0</v>
      </c>
      <c r="T1558" s="8">
        <v>0</v>
      </c>
      <c r="U1558" s="8">
        <v>0</v>
      </c>
      <c r="V1558" s="8">
        <v>0</v>
      </c>
      <c r="W1558" s="6">
        <v>2</v>
      </c>
      <c r="X1558" s="6">
        <v>4</v>
      </c>
      <c r="Y1558" s="6">
        <v>2</v>
      </c>
      <c r="Z1558" s="6">
        <v>5</v>
      </c>
      <c r="AB1558" s="1">
        <v>1018</v>
      </c>
      <c r="AC1558" s="1">
        <v>998</v>
      </c>
      <c r="AD1558" s="1">
        <v>0</v>
      </c>
      <c r="AE1558" s="1">
        <v>3</v>
      </c>
      <c r="AF1558" s="1">
        <v>11</v>
      </c>
      <c r="AG1558" s="1">
        <v>68</v>
      </c>
      <c r="AH1558" s="1">
        <v>2318</v>
      </c>
      <c r="AI1558" s="11">
        <f t="shared" si="48"/>
        <v>6.3506849315068497</v>
      </c>
      <c r="AJ1558" s="1">
        <v>0</v>
      </c>
      <c r="AK1558" s="1">
        <v>0</v>
      </c>
      <c r="AL1558" s="1">
        <v>0</v>
      </c>
      <c r="AM1558" s="1">
        <v>1</v>
      </c>
      <c r="AN1558" s="1">
        <v>0</v>
      </c>
      <c r="AO1558" s="1">
        <v>0</v>
      </c>
      <c r="AP1558" s="1">
        <v>0</v>
      </c>
      <c r="AQ1558" s="1">
        <v>0</v>
      </c>
      <c r="AR1558" s="1">
        <v>0</v>
      </c>
      <c r="AS1558" s="1">
        <v>1</v>
      </c>
      <c r="AT1558" s="1">
        <v>6</v>
      </c>
      <c r="AU1558" s="1">
        <v>36</v>
      </c>
      <c r="AV1558" s="1">
        <v>48877</v>
      </c>
    </row>
    <row r="1559" spans="1:48" s="1" customFormat="1" x14ac:dyDescent="0.25">
      <c r="A1559" s="1" t="str" cm="1">
        <f t="array" ref="A1559">_xlfn.IFS(AG1559&gt;=70,"70 and Older",AND(AG1559&gt;=60,AG1559&lt;70),"60-69",AND(AG1559&gt;=50,AG1559&lt;60),"50-59",AND(AG1559&gt;=40,AG1559&lt;50),"40-49",AND(AG1559&gt;=30,AG1559&lt;40),"30-39",AND(AG1559&gt;=20,AG1559&lt;30),"20-29")</f>
        <v>60-69</v>
      </c>
      <c r="B1559" s="1" t="str" cm="1">
        <f t="array" ref="B1559">_xlfn.IFS(AO1559=1,$AO$1,AP1559=1,$AP$1,AQ1559=1,$AQ$1,AR1559=1,$AR$1,AS1559=1,$AS$1)</f>
        <v>Graduation</v>
      </c>
      <c r="C1559" s="1" t="str" cm="1">
        <f t="array" ref="C1559">_xlfn.IFS(AJ1559=1,$AJ$1,AK1559=1,$AK$1,AL1559=1,$AL$1,AM1559=1,$AM$1,AN1559=1,$AN$1)</f>
        <v>Married</v>
      </c>
      <c r="D1559" s="1">
        <v>0</v>
      </c>
      <c r="E1559" s="1">
        <v>1</v>
      </c>
      <c r="F1559" s="1" t="str" cm="1">
        <f t="array" ref="F1559">_xlfn.IFS(AV1559&lt;43783,"1.Low Income",AND(AV1559&gt;=43783,AV1559&lt;=64856),"2.Mid Income",AV1559&gt;64856,"3.High Income")</f>
        <v>1.Low Income</v>
      </c>
      <c r="G1559" s="1" t="str" cm="1">
        <f t="array" ref="G1559">_xlfn.IFS(AU1559&lt;=30,"&lt;1 month",AND(AU1559&gt;30,AU1559&lt;=60),"1-2months",AU1559&gt;60,"2months +")</f>
        <v>2months +</v>
      </c>
      <c r="H1559" s="1" t="str" cm="1">
        <f t="array" ref="H1559">_xlfn.IFS(AT1559&lt;5,"&lt;5times",AND(AT1559&gt;=5,AT1559&lt;=10),"05-10times",AND(AT1559&gt;=11,AT1559&lt;=15),"11-15times",AT1559&gt;=16,"16times or more")</f>
        <v>05-10times</v>
      </c>
      <c r="I1559" s="1" t="s">
        <v>99</v>
      </c>
      <c r="J1559" s="1" t="str">
        <f t="shared" si="49"/>
        <v>6-7 years</v>
      </c>
      <c r="K1559" s="2">
        <v>14</v>
      </c>
      <c r="L1559" s="2">
        <v>0</v>
      </c>
      <c r="M1559" s="2">
        <v>3</v>
      </c>
      <c r="N1559" s="2">
        <v>0</v>
      </c>
      <c r="O1559" s="2">
        <v>0</v>
      </c>
      <c r="P1559" s="2">
        <v>3</v>
      </c>
      <c r="Q1559" s="8">
        <v>0</v>
      </c>
      <c r="R1559" s="8">
        <v>0</v>
      </c>
      <c r="S1559" s="8">
        <v>0</v>
      </c>
      <c r="T1559" s="8">
        <v>0</v>
      </c>
      <c r="U1559" s="8">
        <v>0</v>
      </c>
      <c r="V1559" s="8">
        <v>0</v>
      </c>
      <c r="W1559" s="6">
        <v>1</v>
      </c>
      <c r="X1559" s="6">
        <v>1</v>
      </c>
      <c r="Y1559" s="6">
        <v>0</v>
      </c>
      <c r="Z1559" s="6">
        <v>2</v>
      </c>
      <c r="AB1559" s="1">
        <v>260</v>
      </c>
      <c r="AC1559" s="1">
        <v>255</v>
      </c>
      <c r="AD1559" s="1">
        <v>0</v>
      </c>
      <c r="AE1559" s="1">
        <v>3</v>
      </c>
      <c r="AF1559" s="1">
        <v>11</v>
      </c>
      <c r="AG1559" s="1">
        <v>64</v>
      </c>
      <c r="AH1559" s="1">
        <v>2318</v>
      </c>
      <c r="AI1559" s="11">
        <f t="shared" si="48"/>
        <v>6.3506849315068497</v>
      </c>
      <c r="AJ1559" s="1">
        <v>0</v>
      </c>
      <c r="AK1559" s="1">
        <v>1</v>
      </c>
      <c r="AL1559" s="1">
        <v>0</v>
      </c>
      <c r="AM1559" s="1">
        <v>0</v>
      </c>
      <c r="AN1559" s="1">
        <v>0</v>
      </c>
      <c r="AO1559" s="1">
        <v>0</v>
      </c>
      <c r="AP1559" s="1">
        <v>0</v>
      </c>
      <c r="AQ1559" s="1">
        <v>1</v>
      </c>
      <c r="AR1559" s="1">
        <v>0</v>
      </c>
      <c r="AS1559" s="1">
        <v>0</v>
      </c>
      <c r="AT1559" s="1">
        <v>8</v>
      </c>
      <c r="AU1559" s="1">
        <v>70</v>
      </c>
      <c r="AV1559" s="1">
        <v>34230</v>
      </c>
    </row>
    <row r="1560" spans="1:48" s="1" customFormat="1" x14ac:dyDescent="0.25">
      <c r="A1560" s="1" t="str" cm="1">
        <f t="array" ref="A1560">_xlfn.IFS(AG1560&gt;=70,"70 and Older",AND(AG1560&gt;=60,AG1560&lt;70),"60-69",AND(AG1560&gt;=50,AG1560&lt;60),"50-59",AND(AG1560&gt;=40,AG1560&lt;50),"40-49",AND(AG1560&gt;=30,AG1560&lt;40),"30-39",AND(AG1560&gt;=20,AG1560&lt;30),"20-29")</f>
        <v>50-59</v>
      </c>
      <c r="B1560" s="1" t="str" cm="1">
        <f t="array" ref="B1560">_xlfn.IFS(AO1560=1,$AO$1,AP1560=1,$AP$1,AQ1560=1,$AQ$1,AR1560=1,$AR$1,AS1560=1,$AS$1)</f>
        <v>Graduation</v>
      </c>
      <c r="C1560" s="1" t="str" cm="1">
        <f t="array" ref="C1560">_xlfn.IFS(AJ1560=1,$AJ$1,AK1560=1,$AK$1,AL1560=1,$AL$1,AM1560=1,$AM$1,AN1560=1,$AN$1)</f>
        <v>Together</v>
      </c>
      <c r="D1560" s="1">
        <v>1</v>
      </c>
      <c r="E1560" s="1">
        <v>1</v>
      </c>
      <c r="F1560" s="1" t="str" cm="1">
        <f t="array" ref="F1560">_xlfn.IFS(AV1560&lt;43783,"1.Low Income",AND(AV1560&gt;=43783,AV1560&lt;=64856),"2.Mid Income",AV1560&gt;64856,"3.High Income")</f>
        <v>1.Low Income</v>
      </c>
      <c r="G1560" s="1" t="str" cm="1">
        <f t="array" ref="G1560">_xlfn.IFS(AU1560&lt;=30,"&lt;1 month",AND(AU1560&gt;30,AU1560&lt;=60),"1-2months",AU1560&gt;60,"2months +")</f>
        <v>1-2months</v>
      </c>
      <c r="H1560" s="1" t="str" cm="1">
        <f t="array" ref="H1560">_xlfn.IFS(AT1560&lt;5,"&lt;5times",AND(AT1560&gt;=5,AT1560&lt;=10),"05-10times",AND(AT1560&gt;=11,AT1560&lt;=15),"11-15times",AT1560&gt;=16,"16times or more")</f>
        <v>05-10times</v>
      </c>
      <c r="I1560" s="1" t="s">
        <v>99</v>
      </c>
      <c r="J1560" s="1" t="str">
        <f t="shared" si="49"/>
        <v>6-7 years</v>
      </c>
      <c r="K1560" s="2">
        <v>230</v>
      </c>
      <c r="L1560" s="2">
        <v>14</v>
      </c>
      <c r="M1560" s="2">
        <v>156</v>
      </c>
      <c r="N1560" s="2">
        <v>82</v>
      </c>
      <c r="O1560" s="2">
        <v>24</v>
      </c>
      <c r="P1560" s="2">
        <v>58</v>
      </c>
      <c r="Q1560" s="8">
        <v>0</v>
      </c>
      <c r="R1560" s="8">
        <v>0</v>
      </c>
      <c r="S1560" s="8">
        <v>0</v>
      </c>
      <c r="T1560" s="8">
        <v>0</v>
      </c>
      <c r="U1560" s="8">
        <v>0</v>
      </c>
      <c r="V1560" s="8">
        <v>0</v>
      </c>
      <c r="W1560" s="6">
        <v>8</v>
      </c>
      <c r="X1560" s="6">
        <v>9</v>
      </c>
      <c r="Y1560" s="6">
        <v>2</v>
      </c>
      <c r="Z1560" s="6">
        <v>5</v>
      </c>
      <c r="AB1560" s="1">
        <v>187</v>
      </c>
      <c r="AC1560" s="1">
        <v>180</v>
      </c>
      <c r="AD1560" s="1">
        <v>0</v>
      </c>
      <c r="AE1560" s="1">
        <v>3</v>
      </c>
      <c r="AF1560" s="1">
        <v>11</v>
      </c>
      <c r="AG1560" s="1">
        <v>53</v>
      </c>
      <c r="AH1560" s="1">
        <v>2318</v>
      </c>
      <c r="AI1560" s="11">
        <f t="shared" si="48"/>
        <v>6.3506849315068497</v>
      </c>
      <c r="AJ1560" s="1">
        <v>0</v>
      </c>
      <c r="AK1560" s="1">
        <v>0</v>
      </c>
      <c r="AL1560" s="1">
        <v>0</v>
      </c>
      <c r="AM1560" s="1">
        <v>1</v>
      </c>
      <c r="AN1560" s="1">
        <v>0</v>
      </c>
      <c r="AO1560" s="1">
        <v>0</v>
      </c>
      <c r="AP1560" s="1">
        <v>0</v>
      </c>
      <c r="AQ1560" s="1">
        <v>1</v>
      </c>
      <c r="AR1560" s="1">
        <v>0</v>
      </c>
      <c r="AS1560" s="1">
        <v>0</v>
      </c>
      <c r="AT1560" s="1">
        <v>8</v>
      </c>
      <c r="AU1560" s="1">
        <v>59</v>
      </c>
      <c r="AV1560" s="1">
        <v>29819</v>
      </c>
    </row>
    <row r="1561" spans="1:48" s="1" customFormat="1" x14ac:dyDescent="0.25">
      <c r="A1561" s="1" t="str" cm="1">
        <f t="array" ref="A1561">_xlfn.IFS(AG1561&gt;=70,"70 and Older",AND(AG1561&gt;=60,AG1561&lt;70),"60-69",AND(AG1561&gt;=50,AG1561&lt;60),"50-59",AND(AG1561&gt;=40,AG1561&lt;50),"40-49",AND(AG1561&gt;=30,AG1561&lt;40),"30-39",AND(AG1561&gt;=20,AG1561&lt;30),"20-29")</f>
        <v>50-59</v>
      </c>
      <c r="B1561" s="1" t="str" cm="1">
        <f t="array" ref="B1561">_xlfn.IFS(AO1561=1,$AO$1,AP1561=1,$AP$1,AQ1561=1,$AQ$1,AR1561=1,$AR$1,AS1561=1,$AS$1)</f>
        <v>Graduation</v>
      </c>
      <c r="C1561" s="1" t="str" cm="1">
        <f t="array" ref="C1561">_xlfn.IFS(AJ1561=1,$AJ$1,AK1561=1,$AK$1,AL1561=1,$AL$1,AM1561=1,$AM$1,AN1561=1,$AN$1)</f>
        <v>Single</v>
      </c>
      <c r="D1561" s="1">
        <v>0</v>
      </c>
      <c r="E1561" s="1">
        <v>1</v>
      </c>
      <c r="F1561" s="1" t="str" cm="1">
        <f t="array" ref="F1561">_xlfn.IFS(AV1561&lt;43783,"1.Low Income",AND(AV1561&gt;=43783,AV1561&lt;=64856),"2.Mid Income",AV1561&gt;64856,"3.High Income")</f>
        <v>2.Mid Income</v>
      </c>
      <c r="G1561" s="1" t="str" cm="1">
        <f t="array" ref="G1561">_xlfn.IFS(AU1561&lt;=30,"&lt;1 month",AND(AU1561&gt;30,AU1561&lt;=60),"1-2months",AU1561&gt;60,"2months +")</f>
        <v>&lt;1 month</v>
      </c>
      <c r="H1561" s="1" t="str" cm="1">
        <f t="array" ref="H1561">_xlfn.IFS(AT1561&lt;5,"&lt;5times",AND(AT1561&gt;=5,AT1561&lt;=10),"05-10times",AND(AT1561&gt;=11,AT1561&lt;=15),"11-15times",AT1561&gt;=16,"16times or more")</f>
        <v>05-10times</v>
      </c>
      <c r="I1561" s="1" t="s">
        <v>99</v>
      </c>
      <c r="J1561" s="1" t="str">
        <f t="shared" si="49"/>
        <v>6-7 years</v>
      </c>
      <c r="K1561" s="2">
        <v>860</v>
      </c>
      <c r="L1561" s="2">
        <v>28</v>
      </c>
      <c r="M1561" s="2">
        <v>409</v>
      </c>
      <c r="N1561" s="2">
        <v>73</v>
      </c>
      <c r="O1561" s="2">
        <v>56</v>
      </c>
      <c r="P1561" s="2">
        <v>56</v>
      </c>
      <c r="Q1561" s="8">
        <v>0</v>
      </c>
      <c r="R1561" s="8">
        <v>0</v>
      </c>
      <c r="S1561" s="8">
        <v>0</v>
      </c>
      <c r="T1561" s="8">
        <v>0</v>
      </c>
      <c r="U1561" s="8">
        <v>0</v>
      </c>
      <c r="V1561" s="8">
        <v>0</v>
      </c>
      <c r="W1561" s="6">
        <v>1</v>
      </c>
      <c r="X1561" s="6">
        <v>8</v>
      </c>
      <c r="Y1561" s="6">
        <v>9</v>
      </c>
      <c r="Z1561" s="6">
        <v>4</v>
      </c>
      <c r="AB1561" s="1">
        <v>1047</v>
      </c>
      <c r="AC1561" s="1">
        <v>997</v>
      </c>
      <c r="AD1561" s="1">
        <v>0</v>
      </c>
      <c r="AE1561" s="1">
        <v>3</v>
      </c>
      <c r="AF1561" s="1">
        <v>11</v>
      </c>
      <c r="AG1561" s="1">
        <v>51</v>
      </c>
      <c r="AH1561" s="1">
        <v>2317</v>
      </c>
      <c r="AI1561" s="11">
        <f t="shared" si="48"/>
        <v>6.3479452054794523</v>
      </c>
      <c r="AJ1561" s="1">
        <v>0</v>
      </c>
      <c r="AK1561" s="1">
        <v>0</v>
      </c>
      <c r="AL1561" s="1">
        <v>1</v>
      </c>
      <c r="AM1561" s="1">
        <v>0</v>
      </c>
      <c r="AN1561" s="1">
        <v>0</v>
      </c>
      <c r="AO1561" s="1">
        <v>0</v>
      </c>
      <c r="AP1561" s="1">
        <v>0</v>
      </c>
      <c r="AQ1561" s="1">
        <v>1</v>
      </c>
      <c r="AR1561" s="1">
        <v>0</v>
      </c>
      <c r="AS1561" s="1">
        <v>0</v>
      </c>
      <c r="AT1561" s="1">
        <v>6</v>
      </c>
      <c r="AU1561" s="1">
        <v>13</v>
      </c>
      <c r="AV1561" s="1">
        <v>46779</v>
      </c>
    </row>
    <row r="1562" spans="1:48" s="1" customFormat="1" x14ac:dyDescent="0.25">
      <c r="A1562" s="1" t="str" cm="1">
        <f t="array" ref="A1562">_xlfn.IFS(AG1562&gt;=70,"70 and Older",AND(AG1562&gt;=60,AG1562&lt;70),"60-69",AND(AG1562&gt;=50,AG1562&lt;60),"50-59",AND(AG1562&gt;=40,AG1562&lt;50),"40-49",AND(AG1562&gt;=30,AG1562&lt;40),"30-39",AND(AG1562&gt;=20,AG1562&lt;30),"20-29")</f>
        <v>70 and Older</v>
      </c>
      <c r="B1562" s="1" t="str" cm="1">
        <f t="array" ref="B1562">_xlfn.IFS(AO1562=1,$AO$1,AP1562=1,$AP$1,AQ1562=1,$AQ$1,AR1562=1,$AR$1,AS1562=1,$AS$1)</f>
        <v>Graduation</v>
      </c>
      <c r="C1562" s="1" t="str" cm="1">
        <f t="array" ref="C1562">_xlfn.IFS(AJ1562=1,$AJ$1,AK1562=1,$AK$1,AL1562=1,$AL$1,AM1562=1,$AM$1,AN1562=1,$AN$1)</f>
        <v>Married</v>
      </c>
      <c r="D1562" s="1">
        <v>0</v>
      </c>
      <c r="E1562" s="1">
        <v>1</v>
      </c>
      <c r="F1562" s="1" t="str" cm="1">
        <f t="array" ref="F1562">_xlfn.IFS(AV1562&lt;43783,"1.Low Income",AND(AV1562&gt;=43783,AV1562&lt;=64856),"2.Mid Income",AV1562&gt;64856,"3.High Income")</f>
        <v>2.Mid Income</v>
      </c>
      <c r="G1562" s="1" t="str" cm="1">
        <f t="array" ref="G1562">_xlfn.IFS(AU1562&lt;=30,"&lt;1 month",AND(AU1562&gt;30,AU1562&lt;=60),"1-2months",AU1562&gt;60,"2months +")</f>
        <v>2months +</v>
      </c>
      <c r="H1562" s="1" t="str" cm="1">
        <f t="array" ref="H1562">_xlfn.IFS(AT1562&lt;5,"&lt;5times",AND(AT1562&gt;=5,AT1562&lt;=10),"05-10times",AND(AT1562&gt;=11,AT1562&lt;=15),"11-15times",AT1562&gt;=16,"16times or more")</f>
        <v>05-10times</v>
      </c>
      <c r="I1562" s="1" t="s">
        <v>99</v>
      </c>
      <c r="J1562" s="1" t="str">
        <f t="shared" si="49"/>
        <v>6-7 years</v>
      </c>
      <c r="K1562" s="2">
        <v>421</v>
      </c>
      <c r="L1562" s="2">
        <v>76</v>
      </c>
      <c r="M1562" s="2">
        <v>536</v>
      </c>
      <c r="N1562" s="2">
        <v>82</v>
      </c>
      <c r="O1562" s="2">
        <v>178</v>
      </c>
      <c r="P1562" s="2">
        <v>102</v>
      </c>
      <c r="Q1562" s="8">
        <v>0</v>
      </c>
      <c r="R1562" s="8">
        <v>0</v>
      </c>
      <c r="S1562" s="8">
        <v>0</v>
      </c>
      <c r="T1562" s="8">
        <v>0</v>
      </c>
      <c r="U1562" s="8">
        <v>0</v>
      </c>
      <c r="V1562" s="8">
        <v>0</v>
      </c>
      <c r="W1562" s="6">
        <v>2</v>
      </c>
      <c r="X1562" s="6">
        <v>8</v>
      </c>
      <c r="Y1562" s="6">
        <v>6</v>
      </c>
      <c r="Z1562" s="6">
        <v>5</v>
      </c>
      <c r="AB1562" s="1">
        <v>1402</v>
      </c>
      <c r="AC1562" s="1">
        <v>1376</v>
      </c>
      <c r="AD1562" s="1">
        <v>1</v>
      </c>
      <c r="AE1562" s="1">
        <v>3</v>
      </c>
      <c r="AF1562" s="1">
        <v>11</v>
      </c>
      <c r="AG1562" s="1">
        <v>76</v>
      </c>
      <c r="AH1562" s="1">
        <v>2317</v>
      </c>
      <c r="AI1562" s="11">
        <f t="shared" si="48"/>
        <v>6.3479452054794523</v>
      </c>
      <c r="AJ1562" s="1">
        <v>0</v>
      </c>
      <c r="AK1562" s="1">
        <v>1</v>
      </c>
      <c r="AL1562" s="1">
        <v>0</v>
      </c>
      <c r="AM1562" s="1">
        <v>0</v>
      </c>
      <c r="AN1562" s="1">
        <v>0</v>
      </c>
      <c r="AO1562" s="1">
        <v>0</v>
      </c>
      <c r="AP1562" s="1">
        <v>0</v>
      </c>
      <c r="AQ1562" s="1">
        <v>1</v>
      </c>
      <c r="AR1562" s="1">
        <v>0</v>
      </c>
      <c r="AS1562" s="1">
        <v>0</v>
      </c>
      <c r="AT1562" s="1">
        <v>6</v>
      </c>
      <c r="AU1562" s="1">
        <v>67</v>
      </c>
      <c r="AV1562" s="1">
        <v>46772</v>
      </c>
    </row>
    <row r="1563" spans="1:48" s="1" customFormat="1" x14ac:dyDescent="0.25">
      <c r="A1563" s="1" t="str" cm="1">
        <f t="array" ref="A1563">_xlfn.IFS(AG1563&gt;=70,"70 and Older",AND(AG1563&gt;=60,AG1563&lt;70),"60-69",AND(AG1563&gt;=50,AG1563&lt;60),"50-59",AND(AG1563&gt;=40,AG1563&lt;50),"40-49",AND(AG1563&gt;=30,AG1563&lt;40),"30-39",AND(AG1563&gt;=20,AG1563&lt;30),"20-29")</f>
        <v>40-49</v>
      </c>
      <c r="B1563" s="1" t="str" cm="1">
        <f t="array" ref="B1563">_xlfn.IFS(AO1563=1,$AO$1,AP1563=1,$AP$1,AQ1563=1,$AQ$1,AR1563=1,$AR$1,AS1563=1,$AS$1)</f>
        <v>Master</v>
      </c>
      <c r="C1563" s="1" t="str" cm="1">
        <f t="array" ref="C1563">_xlfn.IFS(AJ1563=1,$AJ$1,AK1563=1,$AK$1,AL1563=1,$AL$1,AM1563=1,$AM$1,AN1563=1,$AN$1)</f>
        <v>Together</v>
      </c>
      <c r="D1563" s="1">
        <v>1</v>
      </c>
      <c r="E1563" s="1">
        <v>0</v>
      </c>
      <c r="F1563" s="1" t="str" cm="1">
        <f t="array" ref="F1563">_xlfn.IFS(AV1563&lt;43783,"1.Low Income",AND(AV1563&gt;=43783,AV1563&lt;=64856),"2.Mid Income",AV1563&gt;64856,"3.High Income")</f>
        <v>2.Mid Income</v>
      </c>
      <c r="G1563" s="1" t="str" cm="1">
        <f t="array" ref="G1563">_xlfn.IFS(AU1563&lt;=30,"&lt;1 month",AND(AU1563&gt;30,AU1563&lt;=60),"1-2months",AU1563&gt;60,"2months +")</f>
        <v>1-2months</v>
      </c>
      <c r="H1563" s="1" t="str" cm="1">
        <f t="array" ref="H1563">_xlfn.IFS(AT1563&lt;5,"&lt;5times",AND(AT1563&gt;=5,AT1563&lt;=10),"05-10times",AND(AT1563&gt;=11,AT1563&lt;=15),"11-15times",AT1563&gt;=16,"16times or more")</f>
        <v>05-10times</v>
      </c>
      <c r="I1563" s="1" t="s">
        <v>99</v>
      </c>
      <c r="J1563" s="1" t="str">
        <f t="shared" si="49"/>
        <v>6-7 years</v>
      </c>
      <c r="K1563" s="2">
        <v>7</v>
      </c>
      <c r="L1563" s="2">
        <v>1</v>
      </c>
      <c r="M1563" s="2">
        <v>6</v>
      </c>
      <c r="N1563" s="2">
        <v>3</v>
      </c>
      <c r="O1563" s="2">
        <v>1</v>
      </c>
      <c r="P1563" s="2">
        <v>11</v>
      </c>
      <c r="Q1563" s="8">
        <v>0</v>
      </c>
      <c r="R1563" s="8">
        <v>0</v>
      </c>
      <c r="S1563" s="8">
        <v>1</v>
      </c>
      <c r="T1563" s="8">
        <v>0</v>
      </c>
      <c r="U1563" s="8">
        <v>0</v>
      </c>
      <c r="V1563" s="8">
        <v>0</v>
      </c>
      <c r="W1563" s="6">
        <v>1</v>
      </c>
      <c r="X1563" s="6">
        <v>1</v>
      </c>
      <c r="Y1563" s="6">
        <v>1</v>
      </c>
      <c r="Z1563" s="6">
        <v>2</v>
      </c>
      <c r="AB1563" s="1">
        <v>26</v>
      </c>
      <c r="AC1563" s="1">
        <v>24</v>
      </c>
      <c r="AD1563" s="1">
        <v>0</v>
      </c>
      <c r="AE1563" s="1">
        <v>3</v>
      </c>
      <c r="AF1563" s="1">
        <v>11</v>
      </c>
      <c r="AG1563" s="1">
        <v>45</v>
      </c>
      <c r="AH1563" s="1">
        <v>2317</v>
      </c>
      <c r="AI1563" s="11">
        <f t="shared" si="48"/>
        <v>6.3479452054794523</v>
      </c>
      <c r="AJ1563" s="1">
        <v>0</v>
      </c>
      <c r="AK1563" s="1">
        <v>0</v>
      </c>
      <c r="AL1563" s="1">
        <v>0</v>
      </c>
      <c r="AM1563" s="1">
        <v>1</v>
      </c>
      <c r="AN1563" s="1">
        <v>0</v>
      </c>
      <c r="AO1563" s="1">
        <v>0</v>
      </c>
      <c r="AP1563" s="1">
        <v>0</v>
      </c>
      <c r="AQ1563" s="1">
        <v>0</v>
      </c>
      <c r="AR1563" s="1">
        <v>1</v>
      </c>
      <c r="AS1563" s="1">
        <v>0</v>
      </c>
      <c r="AT1563" s="1">
        <v>7</v>
      </c>
      <c r="AU1563" s="1">
        <v>58</v>
      </c>
      <c r="AV1563" s="1">
        <v>44511</v>
      </c>
    </row>
    <row r="1564" spans="1:48" s="1" customFormat="1" x14ac:dyDescent="0.25">
      <c r="A1564" s="1" t="str" cm="1">
        <f t="array" ref="A1564">_xlfn.IFS(AG1564&gt;=70,"70 and Older",AND(AG1564&gt;=60,AG1564&lt;70),"60-69",AND(AG1564&gt;=50,AG1564&lt;60),"50-59",AND(AG1564&gt;=40,AG1564&lt;50),"40-49",AND(AG1564&gt;=30,AG1564&lt;40),"30-39",AND(AG1564&gt;=20,AG1564&lt;30),"20-29")</f>
        <v>50-59</v>
      </c>
      <c r="B1564" s="1" t="str" cm="1">
        <f t="array" ref="B1564">_xlfn.IFS(AO1564=1,$AO$1,AP1564=1,$AP$1,AQ1564=1,$AQ$1,AR1564=1,$AR$1,AS1564=1,$AS$1)</f>
        <v>Master</v>
      </c>
      <c r="C1564" s="1" t="str" cm="1">
        <f t="array" ref="C1564">_xlfn.IFS(AJ1564=1,$AJ$1,AK1564=1,$AK$1,AL1564=1,$AL$1,AM1564=1,$AM$1,AN1564=1,$AN$1)</f>
        <v>Single</v>
      </c>
      <c r="D1564" s="1">
        <v>1</v>
      </c>
      <c r="E1564" s="1">
        <v>1</v>
      </c>
      <c r="F1564" s="1" t="str" cm="1">
        <f t="array" ref="F1564">_xlfn.IFS(AV1564&lt;43783,"1.Low Income",AND(AV1564&gt;=43783,AV1564&lt;=64856),"2.Mid Income",AV1564&gt;64856,"3.High Income")</f>
        <v>1.Low Income</v>
      </c>
      <c r="G1564" s="1" t="str" cm="1">
        <f t="array" ref="G1564">_xlfn.IFS(AU1564&lt;=30,"&lt;1 month",AND(AU1564&gt;30,AU1564&lt;=60),"1-2months",AU1564&gt;60,"2months +")</f>
        <v>1-2months</v>
      </c>
      <c r="H1564" s="1" t="str" cm="1">
        <f t="array" ref="H1564">_xlfn.IFS(AT1564&lt;5,"&lt;5times",AND(AT1564&gt;=5,AT1564&lt;=10),"05-10times",AND(AT1564&gt;=11,AT1564&lt;=15),"11-15times",AT1564&gt;=16,"16times or more")</f>
        <v>05-10times</v>
      </c>
      <c r="I1564" s="1" t="s">
        <v>99</v>
      </c>
      <c r="J1564" s="1" t="str">
        <f t="shared" si="49"/>
        <v>6-7 years</v>
      </c>
      <c r="K1564" s="2">
        <v>96</v>
      </c>
      <c r="L1564" s="2">
        <v>1</v>
      </c>
      <c r="M1564" s="2">
        <v>79</v>
      </c>
      <c r="N1564" s="2">
        <v>7</v>
      </c>
      <c r="O1564" s="2">
        <v>1</v>
      </c>
      <c r="P1564" s="2">
        <v>79</v>
      </c>
      <c r="Q1564" s="8">
        <v>0</v>
      </c>
      <c r="R1564" s="8">
        <v>0</v>
      </c>
      <c r="S1564" s="8">
        <v>1</v>
      </c>
      <c r="T1564" s="8">
        <v>0</v>
      </c>
      <c r="U1564" s="8">
        <v>0</v>
      </c>
      <c r="V1564" s="8">
        <v>1</v>
      </c>
      <c r="W1564" s="6">
        <v>6</v>
      </c>
      <c r="X1564" s="6">
        <v>5</v>
      </c>
      <c r="Y1564" s="6">
        <v>1</v>
      </c>
      <c r="Z1564" s="6">
        <v>3</v>
      </c>
      <c r="AB1564" s="1">
        <v>354</v>
      </c>
      <c r="AC1564" s="1">
        <v>312</v>
      </c>
      <c r="AD1564" s="1">
        <v>0</v>
      </c>
      <c r="AE1564" s="1">
        <v>3</v>
      </c>
      <c r="AF1564" s="1">
        <v>11</v>
      </c>
      <c r="AG1564" s="1">
        <v>52</v>
      </c>
      <c r="AH1564" s="1">
        <v>2317</v>
      </c>
      <c r="AI1564" s="11">
        <f t="shared" si="48"/>
        <v>6.3479452054794523</v>
      </c>
      <c r="AJ1564" s="1">
        <v>0</v>
      </c>
      <c r="AK1564" s="1">
        <v>0</v>
      </c>
      <c r="AL1564" s="1">
        <v>1</v>
      </c>
      <c r="AM1564" s="1">
        <v>0</v>
      </c>
      <c r="AN1564" s="1">
        <v>0</v>
      </c>
      <c r="AO1564" s="1">
        <v>0</v>
      </c>
      <c r="AP1564" s="1">
        <v>0</v>
      </c>
      <c r="AQ1564" s="1">
        <v>0</v>
      </c>
      <c r="AR1564" s="1">
        <v>1</v>
      </c>
      <c r="AS1564" s="1">
        <v>0</v>
      </c>
      <c r="AT1564" s="1">
        <v>8</v>
      </c>
      <c r="AU1564" s="1">
        <v>45</v>
      </c>
      <c r="AV1564" s="1">
        <v>29435</v>
      </c>
    </row>
    <row r="1565" spans="1:48" s="1" customFormat="1" x14ac:dyDescent="0.25">
      <c r="A1565" s="1" t="str" cm="1">
        <f t="array" ref="A1565">_xlfn.IFS(AG1565&gt;=70,"70 and Older",AND(AG1565&gt;=60,AG1565&lt;70),"60-69",AND(AG1565&gt;=50,AG1565&lt;60),"50-59",AND(AG1565&gt;=40,AG1565&lt;50),"40-49",AND(AG1565&gt;=30,AG1565&lt;40),"30-39",AND(AG1565&gt;=20,AG1565&lt;30),"20-29")</f>
        <v>30-39</v>
      </c>
      <c r="B1565" s="1" t="str" cm="1">
        <f t="array" ref="B1565">_xlfn.IFS(AO1565=1,$AO$1,AP1565=1,$AP$1,AQ1565=1,$AQ$1,AR1565=1,$AR$1,AS1565=1,$AS$1)</f>
        <v>Master</v>
      </c>
      <c r="C1565" s="1" t="str" cm="1">
        <f t="array" ref="C1565">_xlfn.IFS(AJ1565=1,$AJ$1,AK1565=1,$AK$1,AL1565=1,$AL$1,AM1565=1,$AM$1,AN1565=1,$AN$1)</f>
        <v>Married</v>
      </c>
      <c r="D1565" s="1">
        <v>0</v>
      </c>
      <c r="E1565" s="1">
        <v>0</v>
      </c>
      <c r="F1565" s="1" t="str" cm="1">
        <f t="array" ref="F1565">_xlfn.IFS(AV1565&lt;43783,"1.Low Income",AND(AV1565&gt;=43783,AV1565&lt;=64856),"2.Mid Income",AV1565&gt;64856,"3.High Income")</f>
        <v>1.Low Income</v>
      </c>
      <c r="G1565" s="1" t="str" cm="1">
        <f t="array" ref="G1565">_xlfn.IFS(AU1565&lt;=30,"&lt;1 month",AND(AU1565&gt;30,AU1565&lt;=60),"1-2months",AU1565&gt;60,"2months +")</f>
        <v>1-2months</v>
      </c>
      <c r="H1565" s="1" t="str" cm="1">
        <f t="array" ref="H1565">_xlfn.IFS(AT1565&lt;5,"&lt;5times",AND(AT1565&gt;=5,AT1565&lt;=10),"05-10times",AND(AT1565&gt;=11,AT1565&lt;=15),"11-15times",AT1565&gt;=16,"16times or more")</f>
        <v>05-10times</v>
      </c>
      <c r="I1565" s="1" t="s">
        <v>99</v>
      </c>
      <c r="J1565" s="1" t="str">
        <f t="shared" si="49"/>
        <v>6-7 years</v>
      </c>
      <c r="K1565" s="2">
        <v>16</v>
      </c>
      <c r="L1565" s="2">
        <v>36</v>
      </c>
      <c r="M1565" s="2">
        <v>21</v>
      </c>
      <c r="N1565" s="2">
        <v>20</v>
      </c>
      <c r="O1565" s="2">
        <v>62</v>
      </c>
      <c r="P1565" s="2">
        <v>108</v>
      </c>
      <c r="Q1565" s="8">
        <v>0</v>
      </c>
      <c r="R1565" s="8">
        <v>0</v>
      </c>
      <c r="S1565" s="8">
        <v>0</v>
      </c>
      <c r="T1565" s="8">
        <v>0</v>
      </c>
      <c r="U1565" s="8">
        <v>0</v>
      </c>
      <c r="V1565" s="8">
        <v>0</v>
      </c>
      <c r="W1565" s="6">
        <v>1</v>
      </c>
      <c r="X1565" s="6">
        <v>4</v>
      </c>
      <c r="Y1565" s="6">
        <v>1</v>
      </c>
      <c r="Z1565" s="6">
        <v>3</v>
      </c>
      <c r="AB1565" s="1">
        <v>54</v>
      </c>
      <c r="AC1565" s="1">
        <v>42</v>
      </c>
      <c r="AD1565" s="1">
        <v>0</v>
      </c>
      <c r="AE1565" s="1">
        <v>3</v>
      </c>
      <c r="AF1565" s="1">
        <v>11</v>
      </c>
      <c r="AG1565" s="1">
        <v>36</v>
      </c>
      <c r="AH1565" s="1">
        <v>2317</v>
      </c>
      <c r="AI1565" s="11">
        <f t="shared" si="48"/>
        <v>6.3479452054794523</v>
      </c>
      <c r="AJ1565" s="1">
        <v>0</v>
      </c>
      <c r="AK1565" s="1">
        <v>1</v>
      </c>
      <c r="AL1565" s="1">
        <v>0</v>
      </c>
      <c r="AM1565" s="1">
        <v>0</v>
      </c>
      <c r="AN1565" s="1">
        <v>0</v>
      </c>
      <c r="AO1565" s="1">
        <v>0</v>
      </c>
      <c r="AP1565" s="1">
        <v>0</v>
      </c>
      <c r="AQ1565" s="1">
        <v>0</v>
      </c>
      <c r="AR1565" s="1">
        <v>1</v>
      </c>
      <c r="AS1565" s="1">
        <v>0</v>
      </c>
      <c r="AT1565" s="1">
        <v>9</v>
      </c>
      <c r="AU1565" s="1">
        <v>33</v>
      </c>
      <c r="AV1565" s="1">
        <v>26290</v>
      </c>
    </row>
    <row r="1566" spans="1:48" s="1" customFormat="1" x14ac:dyDescent="0.25">
      <c r="A1566" s="1" t="str" cm="1">
        <f t="array" ref="A1566">_xlfn.IFS(AG1566&gt;=70,"70 and Older",AND(AG1566&gt;=60,AG1566&lt;70),"60-69",AND(AG1566&gt;=50,AG1566&lt;60),"50-59",AND(AG1566&gt;=40,AG1566&lt;50),"40-49",AND(AG1566&gt;=30,AG1566&lt;40),"30-39",AND(AG1566&gt;=20,AG1566&lt;30),"20-29")</f>
        <v>40-49</v>
      </c>
      <c r="B1566" s="1" t="str" cm="1">
        <f t="array" ref="B1566">_xlfn.IFS(AO1566=1,$AO$1,AP1566=1,$AP$1,AQ1566=1,$AQ$1,AR1566=1,$AR$1,AS1566=1,$AS$1)</f>
        <v>Master</v>
      </c>
      <c r="C1566" s="1" t="str" cm="1">
        <f t="array" ref="C1566">_xlfn.IFS(AJ1566=1,$AJ$1,AK1566=1,$AK$1,AL1566=1,$AL$1,AM1566=1,$AM$1,AN1566=1,$AN$1)</f>
        <v>Together</v>
      </c>
      <c r="D1566" s="1">
        <v>0</v>
      </c>
      <c r="E1566" s="1">
        <v>0</v>
      </c>
      <c r="F1566" s="1" t="str" cm="1">
        <f t="array" ref="F1566">_xlfn.IFS(AV1566&lt;43783,"1.Low Income",AND(AV1566&gt;=43783,AV1566&lt;=64856),"2.Mid Income",AV1566&gt;64856,"3.High Income")</f>
        <v>2.Mid Income</v>
      </c>
      <c r="G1566" s="1" t="str" cm="1">
        <f t="array" ref="G1566">_xlfn.IFS(AU1566&lt;=30,"&lt;1 month",AND(AU1566&gt;30,AU1566&lt;=60),"1-2months",AU1566&gt;60,"2months +")</f>
        <v>2months +</v>
      </c>
      <c r="H1566" s="1" t="str" cm="1">
        <f t="array" ref="H1566">_xlfn.IFS(AT1566&lt;5,"&lt;5times",AND(AT1566&gt;=5,AT1566&lt;=10),"05-10times",AND(AT1566&gt;=11,AT1566&lt;=15),"11-15times",AT1566&gt;=16,"16times or more")</f>
        <v>05-10times</v>
      </c>
      <c r="I1566" s="1" t="s">
        <v>99</v>
      </c>
      <c r="J1566" s="1" t="str">
        <f t="shared" si="49"/>
        <v>6-7 years</v>
      </c>
      <c r="K1566" s="2">
        <v>1296</v>
      </c>
      <c r="L1566" s="2">
        <v>17</v>
      </c>
      <c r="M1566" s="2">
        <v>311</v>
      </c>
      <c r="N1566" s="2">
        <v>45</v>
      </c>
      <c r="O1566" s="2">
        <v>69</v>
      </c>
      <c r="P1566" s="2">
        <v>51</v>
      </c>
      <c r="Q1566" s="8">
        <v>1</v>
      </c>
      <c r="R1566" s="8">
        <v>1</v>
      </c>
      <c r="S1566" s="8">
        <v>0</v>
      </c>
      <c r="T1566" s="8">
        <v>1</v>
      </c>
      <c r="U1566" s="8">
        <v>1</v>
      </c>
      <c r="V1566" s="8">
        <v>1</v>
      </c>
      <c r="W1566" s="6">
        <v>1</v>
      </c>
      <c r="X1566" s="6">
        <v>2</v>
      </c>
      <c r="Y1566" s="6">
        <v>4</v>
      </c>
      <c r="Z1566" s="6">
        <v>10</v>
      </c>
      <c r="AB1566" s="1">
        <v>1358</v>
      </c>
      <c r="AC1566" s="1">
        <v>1345</v>
      </c>
      <c r="AD1566" s="1">
        <v>2</v>
      </c>
      <c r="AE1566" s="1">
        <v>3</v>
      </c>
      <c r="AF1566" s="1">
        <v>11</v>
      </c>
      <c r="AG1566" s="1">
        <v>42</v>
      </c>
      <c r="AH1566" s="1">
        <v>2316</v>
      </c>
      <c r="AI1566" s="11">
        <f t="shared" si="48"/>
        <v>6.3452054794520549</v>
      </c>
      <c r="AJ1566" s="1">
        <v>0</v>
      </c>
      <c r="AK1566" s="1">
        <v>0</v>
      </c>
      <c r="AL1566" s="1">
        <v>0</v>
      </c>
      <c r="AM1566" s="1">
        <v>1</v>
      </c>
      <c r="AN1566" s="1">
        <v>0</v>
      </c>
      <c r="AO1566" s="1">
        <v>0</v>
      </c>
      <c r="AP1566" s="1">
        <v>0</v>
      </c>
      <c r="AQ1566" s="1">
        <v>0</v>
      </c>
      <c r="AR1566" s="1">
        <v>1</v>
      </c>
      <c r="AS1566" s="1">
        <v>0</v>
      </c>
      <c r="AT1566" s="1">
        <v>6</v>
      </c>
      <c r="AU1566" s="1">
        <v>67</v>
      </c>
      <c r="AV1566" s="1">
        <v>55260</v>
      </c>
    </row>
    <row r="1567" spans="1:48" s="1" customFormat="1" x14ac:dyDescent="0.25">
      <c r="A1567" s="1" t="str" cm="1">
        <f t="array" ref="A1567">_xlfn.IFS(AG1567&gt;=70,"70 and Older",AND(AG1567&gt;=60,AG1567&lt;70),"60-69",AND(AG1567&gt;=50,AG1567&lt;60),"50-59",AND(AG1567&gt;=40,AG1567&lt;50),"40-49",AND(AG1567&gt;=30,AG1567&lt;40),"30-39",AND(AG1567&gt;=20,AG1567&lt;30),"20-29")</f>
        <v>60-69</v>
      </c>
      <c r="B1567" s="1" t="str" cm="1">
        <f t="array" ref="B1567">_xlfn.IFS(AO1567=1,$AO$1,AP1567=1,$AP$1,AQ1567=1,$AQ$1,AR1567=1,$AR$1,AS1567=1,$AS$1)</f>
        <v>Graduation</v>
      </c>
      <c r="C1567" s="1" t="str" cm="1">
        <f t="array" ref="C1567">_xlfn.IFS(AJ1567=1,$AJ$1,AK1567=1,$AK$1,AL1567=1,$AL$1,AM1567=1,$AM$1,AN1567=1,$AN$1)</f>
        <v>Divorced</v>
      </c>
      <c r="D1567" s="1">
        <v>0</v>
      </c>
      <c r="E1567" s="1">
        <v>0</v>
      </c>
      <c r="F1567" s="1" t="str" cm="1">
        <f t="array" ref="F1567">_xlfn.IFS(AV1567&lt;43783,"1.Low Income",AND(AV1567&gt;=43783,AV1567&lt;=64856),"2.Mid Income",AV1567&gt;64856,"3.High Income")</f>
        <v>2.Mid Income</v>
      </c>
      <c r="G1567" s="1" t="str" cm="1">
        <f t="array" ref="G1567">_xlfn.IFS(AU1567&lt;=30,"&lt;1 month",AND(AU1567&gt;30,AU1567&lt;=60),"1-2months",AU1567&gt;60,"2months +")</f>
        <v>&lt;1 month</v>
      </c>
      <c r="H1567" s="1" t="str" cm="1">
        <f t="array" ref="H1567">_xlfn.IFS(AT1567&lt;5,"&lt;5times",AND(AT1567&gt;=5,AT1567&lt;=10),"05-10times",AND(AT1567&gt;=11,AT1567&lt;=15),"11-15times",AT1567&gt;=16,"16times or more")</f>
        <v>05-10times</v>
      </c>
      <c r="I1567" s="1" t="s">
        <v>99</v>
      </c>
      <c r="J1567" s="1" t="str">
        <f t="shared" si="49"/>
        <v>6-7 years</v>
      </c>
      <c r="K1567" s="2">
        <v>675</v>
      </c>
      <c r="L1567" s="2">
        <v>11</v>
      </c>
      <c r="M1567" s="2">
        <v>400</v>
      </c>
      <c r="N1567" s="2">
        <v>15</v>
      </c>
      <c r="O1567" s="2">
        <v>45</v>
      </c>
      <c r="P1567" s="2">
        <v>11</v>
      </c>
      <c r="Q1567" s="8">
        <v>0</v>
      </c>
      <c r="R1567" s="8">
        <v>0</v>
      </c>
      <c r="S1567" s="8">
        <v>0</v>
      </c>
      <c r="T1567" s="8">
        <v>0</v>
      </c>
      <c r="U1567" s="8">
        <v>1</v>
      </c>
      <c r="V1567" s="8">
        <v>0</v>
      </c>
      <c r="W1567" s="6">
        <v>1</v>
      </c>
      <c r="X1567" s="6">
        <v>2</v>
      </c>
      <c r="Y1567" s="6">
        <v>5</v>
      </c>
      <c r="Z1567" s="6">
        <v>10</v>
      </c>
      <c r="AB1567" s="1">
        <v>1577</v>
      </c>
      <c r="AC1567" s="1">
        <v>1516</v>
      </c>
      <c r="AD1567" s="1">
        <v>0</v>
      </c>
      <c r="AE1567" s="1">
        <v>3</v>
      </c>
      <c r="AF1567" s="1">
        <v>11</v>
      </c>
      <c r="AG1567" s="1">
        <v>62</v>
      </c>
      <c r="AH1567" s="1">
        <v>2316</v>
      </c>
      <c r="AI1567" s="11">
        <f t="shared" si="48"/>
        <v>6.3452054794520549</v>
      </c>
      <c r="AJ1567" s="1">
        <v>1</v>
      </c>
      <c r="AK1567" s="1">
        <v>0</v>
      </c>
      <c r="AL1567" s="1">
        <v>0</v>
      </c>
      <c r="AM1567" s="1">
        <v>0</v>
      </c>
      <c r="AN1567" s="1">
        <v>0</v>
      </c>
      <c r="AO1567" s="1">
        <v>0</v>
      </c>
      <c r="AP1567" s="1">
        <v>0</v>
      </c>
      <c r="AQ1567" s="1">
        <v>1</v>
      </c>
      <c r="AR1567" s="1">
        <v>0</v>
      </c>
      <c r="AS1567" s="1">
        <v>0</v>
      </c>
      <c r="AT1567" s="1">
        <v>6</v>
      </c>
      <c r="AU1567" s="1">
        <v>1</v>
      </c>
      <c r="AV1567" s="1">
        <v>54456</v>
      </c>
    </row>
    <row r="1568" spans="1:48" s="1" customFormat="1" x14ac:dyDescent="0.25">
      <c r="A1568" s="1" t="str" cm="1">
        <f t="array" ref="A1568">_xlfn.IFS(AG1568&gt;=70,"70 and Older",AND(AG1568&gt;=60,AG1568&lt;70),"60-69",AND(AG1568&gt;=50,AG1568&lt;60),"50-59",AND(AG1568&gt;=40,AG1568&lt;50),"40-49",AND(AG1568&gt;=30,AG1568&lt;40),"30-39",AND(AG1568&gt;=20,AG1568&lt;30),"20-29")</f>
        <v>60-69</v>
      </c>
      <c r="B1568" s="1" t="str" cm="1">
        <f t="array" ref="B1568">_xlfn.IFS(AO1568=1,$AO$1,AP1568=1,$AP$1,AQ1568=1,$AQ$1,AR1568=1,$AR$1,AS1568=1,$AS$1)</f>
        <v>Graduation</v>
      </c>
      <c r="C1568" s="1" t="str" cm="1">
        <f t="array" ref="C1568">_xlfn.IFS(AJ1568=1,$AJ$1,AK1568=1,$AK$1,AL1568=1,$AL$1,AM1568=1,$AM$1,AN1568=1,$AN$1)</f>
        <v>Together</v>
      </c>
      <c r="D1568" s="1">
        <v>0</v>
      </c>
      <c r="E1568" s="1">
        <v>0</v>
      </c>
      <c r="F1568" s="1" t="str" cm="1">
        <f t="array" ref="F1568">_xlfn.IFS(AV1568&lt;43783,"1.Low Income",AND(AV1568&gt;=43783,AV1568&lt;=64856),"2.Mid Income",AV1568&gt;64856,"3.High Income")</f>
        <v>1.Low Income</v>
      </c>
      <c r="G1568" s="1" t="str" cm="1">
        <f t="array" ref="G1568">_xlfn.IFS(AU1568&lt;=30,"&lt;1 month",AND(AU1568&gt;30,AU1568&lt;=60),"1-2months",AU1568&gt;60,"2months +")</f>
        <v>1-2months</v>
      </c>
      <c r="H1568" s="1" t="str" cm="1">
        <f t="array" ref="H1568">_xlfn.IFS(AT1568&lt;5,"&lt;5times",AND(AT1568&gt;=5,AT1568&lt;=10),"05-10times",AND(AT1568&gt;=11,AT1568&lt;=15),"11-15times",AT1568&gt;=16,"16times or more")</f>
        <v>05-10times</v>
      </c>
      <c r="I1568" s="1" t="s">
        <v>99</v>
      </c>
      <c r="J1568" s="1" t="str">
        <f t="shared" si="49"/>
        <v>6-7 years</v>
      </c>
      <c r="K1568" s="2">
        <v>10</v>
      </c>
      <c r="L1568" s="2">
        <v>12</v>
      </c>
      <c r="M1568" s="2">
        <v>12</v>
      </c>
      <c r="N1568" s="2">
        <v>25</v>
      </c>
      <c r="O1568" s="2">
        <v>1</v>
      </c>
      <c r="P1568" s="2">
        <v>20</v>
      </c>
      <c r="Q1568" s="8">
        <v>0</v>
      </c>
      <c r="R1568" s="8">
        <v>0</v>
      </c>
      <c r="S1568" s="8">
        <v>0</v>
      </c>
      <c r="T1568" s="8">
        <v>0</v>
      </c>
      <c r="U1568" s="8">
        <v>0</v>
      </c>
      <c r="V1568" s="8">
        <v>0</v>
      </c>
      <c r="W1568" s="6">
        <v>1</v>
      </c>
      <c r="X1568" s="6">
        <v>2</v>
      </c>
      <c r="Y1568" s="6">
        <v>0</v>
      </c>
      <c r="Z1568" s="6">
        <v>3</v>
      </c>
      <c r="AB1568" s="1">
        <v>14</v>
      </c>
      <c r="AC1568" s="1">
        <v>13</v>
      </c>
      <c r="AD1568" s="1">
        <v>0</v>
      </c>
      <c r="AE1568" s="1">
        <v>3</v>
      </c>
      <c r="AF1568" s="1">
        <v>11</v>
      </c>
      <c r="AG1568" s="1">
        <v>64</v>
      </c>
      <c r="AH1568" s="1">
        <v>2316</v>
      </c>
      <c r="AI1568" s="11">
        <f t="shared" si="48"/>
        <v>6.3452054794520549</v>
      </c>
      <c r="AJ1568" s="1">
        <v>0</v>
      </c>
      <c r="AK1568" s="1">
        <v>0</v>
      </c>
      <c r="AL1568" s="1">
        <v>0</v>
      </c>
      <c r="AM1568" s="1">
        <v>1</v>
      </c>
      <c r="AN1568" s="1">
        <v>0</v>
      </c>
      <c r="AO1568" s="1">
        <v>0</v>
      </c>
      <c r="AP1568" s="1">
        <v>0</v>
      </c>
      <c r="AQ1568" s="1">
        <v>1</v>
      </c>
      <c r="AR1568" s="1">
        <v>0</v>
      </c>
      <c r="AS1568" s="1">
        <v>0</v>
      </c>
      <c r="AT1568" s="1">
        <v>7</v>
      </c>
      <c r="AU1568" s="1">
        <v>55</v>
      </c>
      <c r="AV1568" s="1">
        <v>36927</v>
      </c>
    </row>
    <row r="1569" spans="1:48" s="1" customFormat="1" x14ac:dyDescent="0.25">
      <c r="A1569" s="1" t="str" cm="1">
        <f t="array" ref="A1569">_xlfn.IFS(AG1569&gt;=70,"70 and Older",AND(AG1569&gt;=60,AG1569&lt;70),"60-69",AND(AG1569&gt;=50,AG1569&lt;60),"50-59",AND(AG1569&gt;=40,AG1569&lt;50),"40-49",AND(AG1569&gt;=30,AG1569&lt;40),"30-39",AND(AG1569&gt;=20,AG1569&lt;30),"20-29")</f>
        <v>40-49</v>
      </c>
      <c r="B1569" s="1" t="str" cm="1">
        <f t="array" ref="B1569">_xlfn.IFS(AO1569=1,$AO$1,AP1569=1,$AP$1,AQ1569=1,$AQ$1,AR1569=1,$AR$1,AS1569=1,$AS$1)</f>
        <v>Graduation</v>
      </c>
      <c r="C1569" s="1" t="str" cm="1">
        <f t="array" ref="C1569">_xlfn.IFS(AJ1569=1,$AJ$1,AK1569=1,$AK$1,AL1569=1,$AL$1,AM1569=1,$AM$1,AN1569=1,$AN$1)</f>
        <v>Married</v>
      </c>
      <c r="D1569" s="1">
        <v>1</v>
      </c>
      <c r="E1569" s="1">
        <v>0</v>
      </c>
      <c r="F1569" s="1" t="str" cm="1">
        <f t="array" ref="F1569">_xlfn.IFS(AV1569&lt;43783,"1.Low Income",AND(AV1569&gt;=43783,AV1569&lt;=64856),"2.Mid Income",AV1569&gt;64856,"3.High Income")</f>
        <v>1.Low Income</v>
      </c>
      <c r="G1569" s="1" t="str" cm="1">
        <f t="array" ref="G1569">_xlfn.IFS(AU1569&lt;=30,"&lt;1 month",AND(AU1569&gt;30,AU1569&lt;=60),"1-2months",AU1569&gt;60,"2months +")</f>
        <v>2months +</v>
      </c>
      <c r="H1569" s="1" t="str" cm="1">
        <f t="array" ref="H1569">_xlfn.IFS(AT1569&lt;5,"&lt;5times",AND(AT1569&gt;=5,AT1569&lt;=10),"05-10times",AND(AT1569&gt;=11,AT1569&lt;=15),"11-15times",AT1569&gt;=16,"16times or more")</f>
        <v>05-10times</v>
      </c>
      <c r="I1569" s="1" t="s">
        <v>99</v>
      </c>
      <c r="J1569" s="1" t="str">
        <f t="shared" si="49"/>
        <v>6-7 years</v>
      </c>
      <c r="K1569" s="2">
        <v>14</v>
      </c>
      <c r="L1569" s="2">
        <v>0</v>
      </c>
      <c r="M1569" s="2">
        <v>4</v>
      </c>
      <c r="N1569" s="2">
        <v>0</v>
      </c>
      <c r="O1569" s="2">
        <v>0</v>
      </c>
      <c r="P1569" s="2">
        <v>8</v>
      </c>
      <c r="Q1569" s="8">
        <v>0</v>
      </c>
      <c r="R1569" s="8">
        <v>0</v>
      </c>
      <c r="S1569" s="8">
        <v>0</v>
      </c>
      <c r="T1569" s="8">
        <v>0</v>
      </c>
      <c r="U1569" s="8">
        <v>0</v>
      </c>
      <c r="V1569" s="8">
        <v>0</v>
      </c>
      <c r="W1569" s="6">
        <v>1</v>
      </c>
      <c r="X1569" s="6">
        <v>1</v>
      </c>
      <c r="Y1569" s="6">
        <v>1</v>
      </c>
      <c r="Z1569" s="6">
        <v>2</v>
      </c>
      <c r="AB1569" s="1">
        <v>66</v>
      </c>
      <c r="AC1569" s="1">
        <v>61</v>
      </c>
      <c r="AD1569" s="1">
        <v>0</v>
      </c>
      <c r="AE1569" s="1">
        <v>3</v>
      </c>
      <c r="AF1569" s="1">
        <v>11</v>
      </c>
      <c r="AG1569" s="1">
        <v>40</v>
      </c>
      <c r="AH1569" s="1">
        <v>2316</v>
      </c>
      <c r="AI1569" s="11">
        <f t="shared" si="48"/>
        <v>6.3452054794520549</v>
      </c>
      <c r="AJ1569" s="1">
        <v>0</v>
      </c>
      <c r="AK1569" s="1">
        <v>1</v>
      </c>
      <c r="AL1569" s="1">
        <v>0</v>
      </c>
      <c r="AM1569" s="1">
        <v>0</v>
      </c>
      <c r="AN1569" s="1">
        <v>0</v>
      </c>
      <c r="AO1569" s="1">
        <v>0</v>
      </c>
      <c r="AP1569" s="1">
        <v>0</v>
      </c>
      <c r="AQ1569" s="1">
        <v>1</v>
      </c>
      <c r="AR1569" s="1">
        <v>0</v>
      </c>
      <c r="AS1569" s="1">
        <v>0</v>
      </c>
      <c r="AT1569" s="1">
        <v>7</v>
      </c>
      <c r="AU1569" s="1">
        <v>74</v>
      </c>
      <c r="AV1569" s="1">
        <v>36778</v>
      </c>
    </row>
    <row r="1570" spans="1:48" s="1" customFormat="1" x14ac:dyDescent="0.25">
      <c r="A1570" s="1" t="str" cm="1">
        <f t="array" ref="A1570">_xlfn.IFS(AG1570&gt;=70,"70 and Older",AND(AG1570&gt;=60,AG1570&lt;70),"60-69",AND(AG1570&gt;=50,AG1570&lt;60),"50-59",AND(AG1570&gt;=40,AG1570&lt;50),"40-49",AND(AG1570&gt;=30,AG1570&lt;40),"30-39",AND(AG1570&gt;=20,AG1570&lt;30),"20-29")</f>
        <v>40-49</v>
      </c>
      <c r="B1570" s="1" t="str" cm="1">
        <f t="array" ref="B1570">_xlfn.IFS(AO1570=1,$AO$1,AP1570=1,$AP$1,AQ1570=1,$AQ$1,AR1570=1,$AR$1,AS1570=1,$AS$1)</f>
        <v>Graduation</v>
      </c>
      <c r="C1570" s="1" t="str" cm="1">
        <f t="array" ref="C1570">_xlfn.IFS(AJ1570=1,$AJ$1,AK1570=1,$AK$1,AL1570=1,$AL$1,AM1570=1,$AM$1,AN1570=1,$AN$1)</f>
        <v>Married</v>
      </c>
      <c r="D1570" s="1">
        <v>0</v>
      </c>
      <c r="E1570" s="1">
        <v>1</v>
      </c>
      <c r="F1570" s="1" t="str" cm="1">
        <f t="array" ref="F1570">_xlfn.IFS(AV1570&lt;43783,"1.Low Income",AND(AV1570&gt;=43783,AV1570&lt;=64856),"2.Mid Income",AV1570&gt;64856,"3.High Income")</f>
        <v>1.Low Income</v>
      </c>
      <c r="G1570" s="1" t="str" cm="1">
        <f t="array" ref="G1570">_xlfn.IFS(AU1570&lt;=30,"&lt;1 month",AND(AU1570&gt;30,AU1570&lt;=60),"1-2months",AU1570&gt;60,"2months +")</f>
        <v>&lt;1 month</v>
      </c>
      <c r="H1570" s="1" t="str" cm="1">
        <f t="array" ref="H1570">_xlfn.IFS(AT1570&lt;5,"&lt;5times",AND(AT1570&gt;=5,AT1570&lt;=10),"05-10times",AND(AT1570&gt;=11,AT1570&lt;=15),"11-15times",AT1570&gt;=16,"16times or more")</f>
        <v>05-10times</v>
      </c>
      <c r="I1570" s="1" t="s">
        <v>99</v>
      </c>
      <c r="J1570" s="1" t="str">
        <f t="shared" si="49"/>
        <v>6-7 years</v>
      </c>
      <c r="K1570" s="2">
        <v>108</v>
      </c>
      <c r="L1570" s="2">
        <v>1</v>
      </c>
      <c r="M1570" s="2">
        <v>28</v>
      </c>
      <c r="N1570" s="2">
        <v>13</v>
      </c>
      <c r="O1570" s="2">
        <v>1</v>
      </c>
      <c r="P1570" s="2">
        <v>4</v>
      </c>
      <c r="Q1570" s="8">
        <v>0</v>
      </c>
      <c r="R1570" s="8">
        <v>0</v>
      </c>
      <c r="S1570" s="8">
        <v>0</v>
      </c>
      <c r="T1570" s="8">
        <v>0</v>
      </c>
      <c r="U1570" s="8">
        <v>0</v>
      </c>
      <c r="V1570" s="8">
        <v>0</v>
      </c>
      <c r="W1570" s="6">
        <v>2</v>
      </c>
      <c r="X1570" s="6">
        <v>3</v>
      </c>
      <c r="Y1570" s="6">
        <v>1</v>
      </c>
      <c r="Z1570" s="6">
        <v>4</v>
      </c>
      <c r="AB1570" s="1">
        <v>40</v>
      </c>
      <c r="AC1570" s="1">
        <v>36</v>
      </c>
      <c r="AD1570" s="1">
        <v>0</v>
      </c>
      <c r="AE1570" s="1">
        <v>3</v>
      </c>
      <c r="AF1570" s="1">
        <v>11</v>
      </c>
      <c r="AG1570" s="1">
        <v>49</v>
      </c>
      <c r="AH1570" s="1">
        <v>2316</v>
      </c>
      <c r="AI1570" s="11">
        <f t="shared" si="48"/>
        <v>6.3452054794520549</v>
      </c>
      <c r="AJ1570" s="1">
        <v>0</v>
      </c>
      <c r="AK1570" s="1">
        <v>1</v>
      </c>
      <c r="AL1570" s="1">
        <v>0</v>
      </c>
      <c r="AM1570" s="1">
        <v>0</v>
      </c>
      <c r="AN1570" s="1">
        <v>0</v>
      </c>
      <c r="AO1570" s="1">
        <v>0</v>
      </c>
      <c r="AP1570" s="1">
        <v>0</v>
      </c>
      <c r="AQ1570" s="1">
        <v>1</v>
      </c>
      <c r="AR1570" s="1">
        <v>0</v>
      </c>
      <c r="AS1570" s="1">
        <v>0</v>
      </c>
      <c r="AT1570" s="1">
        <v>8</v>
      </c>
      <c r="AU1570" s="1">
        <v>10</v>
      </c>
      <c r="AV1570" s="1">
        <v>27038</v>
      </c>
    </row>
    <row r="1571" spans="1:48" s="1" customFormat="1" x14ac:dyDescent="0.25">
      <c r="A1571" s="1" t="str" cm="1">
        <f t="array" ref="A1571">_xlfn.IFS(AG1571&gt;=70,"70 and Older",AND(AG1571&gt;=60,AG1571&lt;70),"60-69",AND(AG1571&gt;=50,AG1571&lt;60),"50-59",AND(AG1571&gt;=40,AG1571&lt;50),"40-49",AND(AG1571&gt;=30,AG1571&lt;40),"30-39",AND(AG1571&gt;=20,AG1571&lt;30),"20-29")</f>
        <v>50-59</v>
      </c>
      <c r="B1571" s="1" t="str" cm="1">
        <f t="array" ref="B1571">_xlfn.IFS(AO1571=1,$AO$1,AP1571=1,$AP$1,AQ1571=1,$AQ$1,AR1571=1,$AR$1,AS1571=1,$AS$1)</f>
        <v>Graduation</v>
      </c>
      <c r="C1571" s="1" t="str" cm="1">
        <f t="array" ref="C1571">_xlfn.IFS(AJ1571=1,$AJ$1,AK1571=1,$AK$1,AL1571=1,$AL$1,AM1571=1,$AM$1,AN1571=1,$AN$1)</f>
        <v>Married</v>
      </c>
      <c r="D1571" s="1">
        <v>0</v>
      </c>
      <c r="E1571" s="1">
        <v>0</v>
      </c>
      <c r="F1571" s="1" t="str" cm="1">
        <f t="array" ref="F1571">_xlfn.IFS(AV1571&lt;43783,"1.Low Income",AND(AV1571&gt;=43783,AV1571&lt;=64856),"2.Mid Income",AV1571&gt;64856,"3.High Income")</f>
        <v>2.Mid Income</v>
      </c>
      <c r="G1571" s="1" t="str" cm="1">
        <f t="array" ref="G1571">_xlfn.IFS(AU1571&lt;=30,"&lt;1 month",AND(AU1571&gt;30,AU1571&lt;=60),"1-2months",AU1571&gt;60,"2months +")</f>
        <v>&lt;1 month</v>
      </c>
      <c r="H1571" s="1" t="str" cm="1">
        <f t="array" ref="H1571">_xlfn.IFS(AT1571&lt;5,"&lt;5times",AND(AT1571&gt;=5,AT1571&lt;=10),"05-10times",AND(AT1571&gt;=11,AT1571&lt;=15),"11-15times",AT1571&gt;=16,"16times or more")</f>
        <v>05-10times</v>
      </c>
      <c r="I1571" s="1" t="s">
        <v>99</v>
      </c>
      <c r="J1571" s="1" t="str">
        <f t="shared" si="49"/>
        <v>6-7 years</v>
      </c>
      <c r="K1571" s="2">
        <v>1156</v>
      </c>
      <c r="L1571" s="2">
        <v>120</v>
      </c>
      <c r="M1571" s="2">
        <v>915</v>
      </c>
      <c r="N1571" s="2">
        <v>94</v>
      </c>
      <c r="O1571" s="2">
        <v>144</v>
      </c>
      <c r="P1571" s="2">
        <v>96</v>
      </c>
      <c r="Q1571" s="8">
        <v>0</v>
      </c>
      <c r="R1571" s="8">
        <v>0</v>
      </c>
      <c r="S1571" s="8">
        <v>0</v>
      </c>
      <c r="T1571" s="8">
        <v>0</v>
      </c>
      <c r="U1571" s="8">
        <v>1</v>
      </c>
      <c r="V1571" s="8">
        <v>0</v>
      </c>
      <c r="W1571" s="6">
        <v>1</v>
      </c>
      <c r="X1571" s="6">
        <v>3</v>
      </c>
      <c r="Y1571" s="6">
        <v>4</v>
      </c>
      <c r="Z1571" s="6">
        <v>10</v>
      </c>
      <c r="AB1571" s="1">
        <v>1691</v>
      </c>
      <c r="AC1571" s="1">
        <v>1658</v>
      </c>
      <c r="AD1571" s="1">
        <v>2</v>
      </c>
      <c r="AE1571" s="1">
        <v>3</v>
      </c>
      <c r="AF1571" s="1">
        <v>11</v>
      </c>
      <c r="AG1571" s="1">
        <v>50</v>
      </c>
      <c r="AH1571" s="1">
        <v>2315</v>
      </c>
      <c r="AI1571" s="11">
        <f t="shared" si="48"/>
        <v>6.3424657534246576</v>
      </c>
      <c r="AJ1571" s="1">
        <v>0</v>
      </c>
      <c r="AK1571" s="1">
        <v>1</v>
      </c>
      <c r="AL1571" s="1">
        <v>0</v>
      </c>
      <c r="AM1571" s="1">
        <v>0</v>
      </c>
      <c r="AN1571" s="1">
        <v>0</v>
      </c>
      <c r="AO1571" s="1">
        <v>0</v>
      </c>
      <c r="AP1571" s="1">
        <v>0</v>
      </c>
      <c r="AQ1571" s="1">
        <v>1</v>
      </c>
      <c r="AR1571" s="1">
        <v>0</v>
      </c>
      <c r="AS1571" s="1">
        <v>0</v>
      </c>
      <c r="AT1571" s="1">
        <v>6</v>
      </c>
      <c r="AU1571" s="1">
        <v>11</v>
      </c>
      <c r="AV1571" s="1">
        <v>55412</v>
      </c>
    </row>
    <row r="1572" spans="1:48" s="1" customFormat="1" x14ac:dyDescent="0.25">
      <c r="A1572" s="1" t="str" cm="1">
        <f t="array" ref="A1572">_xlfn.IFS(AG1572&gt;=70,"70 and Older",AND(AG1572&gt;=60,AG1572&lt;70),"60-69",AND(AG1572&gt;=50,AG1572&lt;60),"50-59",AND(AG1572&gt;=40,AG1572&lt;50),"40-49",AND(AG1572&gt;=30,AG1572&lt;40),"30-39",AND(AG1572&gt;=20,AG1572&lt;30),"20-29")</f>
        <v>50-59</v>
      </c>
      <c r="B1572" s="1" t="str" cm="1">
        <f t="array" ref="B1572">_xlfn.IFS(AO1572=1,$AO$1,AP1572=1,$AP$1,AQ1572=1,$AQ$1,AR1572=1,$AR$1,AS1572=1,$AS$1)</f>
        <v>PhD</v>
      </c>
      <c r="C1572" s="1" t="str" cm="1">
        <f t="array" ref="C1572">_xlfn.IFS(AJ1572=1,$AJ$1,AK1572=1,$AK$1,AL1572=1,$AL$1,AM1572=1,$AM$1,AN1572=1,$AN$1)</f>
        <v>Married</v>
      </c>
      <c r="D1572" s="1">
        <v>2</v>
      </c>
      <c r="E1572" s="1">
        <v>1</v>
      </c>
      <c r="F1572" s="1" t="str" cm="1">
        <f t="array" ref="F1572">_xlfn.IFS(AV1572&lt;43783,"1.Low Income",AND(AV1572&gt;=43783,AV1572&lt;=64856),"2.Mid Income",AV1572&gt;64856,"3.High Income")</f>
        <v>2.Mid Income</v>
      </c>
      <c r="G1572" s="1" t="str" cm="1">
        <f t="array" ref="G1572">_xlfn.IFS(AU1572&lt;=30,"&lt;1 month",AND(AU1572&gt;30,AU1572&lt;=60),"1-2months",AU1572&gt;60,"2months +")</f>
        <v>1-2months</v>
      </c>
      <c r="H1572" s="1" t="str" cm="1">
        <f t="array" ref="H1572">_xlfn.IFS(AT1572&lt;5,"&lt;5times",AND(AT1572&gt;=5,AT1572&lt;=10),"05-10times",AND(AT1572&gt;=11,AT1572&lt;=15),"11-15times",AT1572&gt;=16,"16times or more")</f>
        <v>05-10times</v>
      </c>
      <c r="I1572" s="1" t="s">
        <v>99</v>
      </c>
      <c r="J1572" s="1" t="str">
        <f t="shared" si="49"/>
        <v>6-7 years</v>
      </c>
      <c r="K1572" s="2">
        <v>33</v>
      </c>
      <c r="L1572" s="2">
        <v>0</v>
      </c>
      <c r="M1572" s="2">
        <v>5</v>
      </c>
      <c r="N1572" s="2">
        <v>0</v>
      </c>
      <c r="O1572" s="2">
        <v>0</v>
      </c>
      <c r="P1572" s="2">
        <v>0</v>
      </c>
      <c r="Q1572" s="8">
        <v>0</v>
      </c>
      <c r="R1572" s="8">
        <v>0</v>
      </c>
      <c r="S1572" s="8">
        <v>0</v>
      </c>
      <c r="T1572" s="8">
        <v>0</v>
      </c>
      <c r="U1572" s="8">
        <v>0</v>
      </c>
      <c r="V1572" s="8">
        <v>0</v>
      </c>
      <c r="W1572" s="6">
        <v>1</v>
      </c>
      <c r="X1572" s="6">
        <v>1</v>
      </c>
      <c r="Y1572" s="6">
        <v>0</v>
      </c>
      <c r="Z1572" s="6">
        <v>3</v>
      </c>
      <c r="AB1572" s="1">
        <v>1004</v>
      </c>
      <c r="AC1572" s="1">
        <v>974</v>
      </c>
      <c r="AD1572" s="1">
        <v>1</v>
      </c>
      <c r="AE1572" s="1">
        <v>3</v>
      </c>
      <c r="AF1572" s="1">
        <v>11</v>
      </c>
      <c r="AG1572" s="1">
        <v>59</v>
      </c>
      <c r="AH1572" s="1">
        <v>2315</v>
      </c>
      <c r="AI1572" s="11">
        <f t="shared" si="48"/>
        <v>6.3424657534246576</v>
      </c>
      <c r="AJ1572" s="1">
        <v>0</v>
      </c>
      <c r="AK1572" s="1">
        <v>1</v>
      </c>
      <c r="AL1572" s="1">
        <v>0</v>
      </c>
      <c r="AM1572" s="1">
        <v>0</v>
      </c>
      <c r="AN1572" s="1">
        <v>0</v>
      </c>
      <c r="AO1572" s="1">
        <v>0</v>
      </c>
      <c r="AP1572" s="1">
        <v>0</v>
      </c>
      <c r="AQ1572" s="1">
        <v>0</v>
      </c>
      <c r="AR1572" s="1">
        <v>0</v>
      </c>
      <c r="AS1572" s="1">
        <v>1</v>
      </c>
      <c r="AT1572" s="1">
        <v>7</v>
      </c>
      <c r="AU1572" s="1">
        <v>37</v>
      </c>
      <c r="AV1572" s="1">
        <v>45579</v>
      </c>
    </row>
    <row r="1573" spans="1:48" s="1" customFormat="1" x14ac:dyDescent="0.25">
      <c r="A1573" s="1" t="str" cm="1">
        <f t="array" ref="A1573">_xlfn.IFS(AG1573&gt;=70,"70 and Older",AND(AG1573&gt;=60,AG1573&lt;70),"60-69",AND(AG1573&gt;=50,AG1573&lt;60),"50-59",AND(AG1573&gt;=40,AG1573&lt;50),"40-49",AND(AG1573&gt;=30,AG1573&lt;40),"30-39",AND(AG1573&gt;=20,AG1573&lt;30),"20-29")</f>
        <v>60-69</v>
      </c>
      <c r="B1573" s="1" t="str" cm="1">
        <f t="array" ref="B1573">_xlfn.IFS(AO1573=1,$AO$1,AP1573=1,$AP$1,AQ1573=1,$AQ$1,AR1573=1,$AR$1,AS1573=1,$AS$1)</f>
        <v>Master</v>
      </c>
      <c r="C1573" s="1" t="str" cm="1">
        <f t="array" ref="C1573">_xlfn.IFS(AJ1573=1,$AJ$1,AK1573=1,$AK$1,AL1573=1,$AL$1,AM1573=1,$AM$1,AN1573=1,$AN$1)</f>
        <v>Together</v>
      </c>
      <c r="D1573" s="1">
        <v>0</v>
      </c>
      <c r="E1573" s="1">
        <v>1</v>
      </c>
      <c r="F1573" s="1" t="str" cm="1">
        <f t="array" ref="F1573">_xlfn.IFS(AV1573&lt;43783,"1.Low Income",AND(AV1573&gt;=43783,AV1573&lt;=64856),"2.Mid Income",AV1573&gt;64856,"3.High Income")</f>
        <v>1.Low Income</v>
      </c>
      <c r="G1573" s="1" t="str" cm="1">
        <f t="array" ref="G1573">_xlfn.IFS(AU1573&lt;=30,"&lt;1 month",AND(AU1573&gt;30,AU1573&lt;=60),"1-2months",AU1573&gt;60,"2months +")</f>
        <v>&lt;1 month</v>
      </c>
      <c r="H1573" s="1" t="str" cm="1">
        <f t="array" ref="H1573">_xlfn.IFS(AT1573&lt;5,"&lt;5times",AND(AT1573&gt;=5,AT1573&lt;=10),"05-10times",AND(AT1573&gt;=11,AT1573&lt;=15),"11-15times",AT1573&gt;=16,"16times or more")</f>
        <v>05-10times</v>
      </c>
      <c r="I1573" s="1" t="s">
        <v>99</v>
      </c>
      <c r="J1573" s="1" t="str">
        <f t="shared" si="49"/>
        <v>6-7 years</v>
      </c>
      <c r="K1573" s="2">
        <v>757</v>
      </c>
      <c r="L1573" s="2">
        <v>80</v>
      </c>
      <c r="M1573" s="2">
        <v>217</v>
      </c>
      <c r="N1573" s="2">
        <v>29</v>
      </c>
      <c r="O1573" s="2">
        <v>80</v>
      </c>
      <c r="P1573" s="2">
        <v>11</v>
      </c>
      <c r="Q1573" s="8">
        <v>0</v>
      </c>
      <c r="R1573" s="8">
        <v>0</v>
      </c>
      <c r="S1573" s="8">
        <v>0</v>
      </c>
      <c r="T1573" s="8">
        <v>0</v>
      </c>
      <c r="U1573" s="8">
        <v>0</v>
      </c>
      <c r="V1573" s="8">
        <v>0</v>
      </c>
      <c r="W1573" s="6">
        <v>5</v>
      </c>
      <c r="X1573" s="6">
        <v>9</v>
      </c>
      <c r="Y1573" s="6">
        <v>6</v>
      </c>
      <c r="Z1573" s="6">
        <v>12</v>
      </c>
      <c r="AB1573" s="1">
        <v>782</v>
      </c>
      <c r="AC1573" s="1">
        <v>721</v>
      </c>
      <c r="AD1573" s="1">
        <v>0</v>
      </c>
      <c r="AE1573" s="1">
        <v>3</v>
      </c>
      <c r="AF1573" s="1">
        <v>11</v>
      </c>
      <c r="AG1573" s="1">
        <v>64</v>
      </c>
      <c r="AH1573" s="1">
        <v>2315</v>
      </c>
      <c r="AI1573" s="11">
        <f t="shared" si="48"/>
        <v>6.3424657534246576</v>
      </c>
      <c r="AJ1573" s="1">
        <v>0</v>
      </c>
      <c r="AK1573" s="1">
        <v>0</v>
      </c>
      <c r="AL1573" s="1">
        <v>0</v>
      </c>
      <c r="AM1573" s="1">
        <v>1</v>
      </c>
      <c r="AN1573" s="1">
        <v>0</v>
      </c>
      <c r="AO1573" s="1">
        <v>0</v>
      </c>
      <c r="AP1573" s="1">
        <v>0</v>
      </c>
      <c r="AQ1573" s="1">
        <v>0</v>
      </c>
      <c r="AR1573" s="1">
        <v>1</v>
      </c>
      <c r="AS1573" s="1">
        <v>0</v>
      </c>
      <c r="AT1573" s="1">
        <v>7</v>
      </c>
      <c r="AU1573" s="1">
        <v>8</v>
      </c>
      <c r="AV1573" s="1">
        <v>39763</v>
      </c>
    </row>
    <row r="1574" spans="1:48" s="1" customFormat="1" x14ac:dyDescent="0.25">
      <c r="A1574" s="1" t="str" cm="1">
        <f t="array" ref="A1574">_xlfn.IFS(AG1574&gt;=70,"70 and Older",AND(AG1574&gt;=60,AG1574&lt;70),"60-69",AND(AG1574&gt;=50,AG1574&lt;60),"50-59",AND(AG1574&gt;=40,AG1574&lt;50),"40-49",AND(AG1574&gt;=30,AG1574&lt;40),"30-39",AND(AG1574&gt;=20,AG1574&lt;30),"20-29")</f>
        <v>40-49</v>
      </c>
      <c r="B1574" s="1" t="str" cm="1">
        <f t="array" ref="B1574">_xlfn.IFS(AO1574=1,$AO$1,AP1574=1,$AP$1,AQ1574=1,$AQ$1,AR1574=1,$AR$1,AS1574=1,$AS$1)</f>
        <v>Master</v>
      </c>
      <c r="C1574" s="1" t="str" cm="1">
        <f t="array" ref="C1574">_xlfn.IFS(AJ1574=1,$AJ$1,AK1574=1,$AK$1,AL1574=1,$AL$1,AM1574=1,$AM$1,AN1574=1,$AN$1)</f>
        <v>Divorced</v>
      </c>
      <c r="D1574" s="1">
        <v>0</v>
      </c>
      <c r="E1574" s="1">
        <v>0</v>
      </c>
      <c r="F1574" s="1" t="str" cm="1">
        <f t="array" ref="F1574">_xlfn.IFS(AV1574&lt;43783,"1.Low Income",AND(AV1574&gt;=43783,AV1574&lt;=64856),"2.Mid Income",AV1574&gt;64856,"3.High Income")</f>
        <v>2.Mid Income</v>
      </c>
      <c r="G1574" s="1" t="str" cm="1">
        <f t="array" ref="G1574">_xlfn.IFS(AU1574&lt;=30,"&lt;1 month",AND(AU1574&gt;30,AU1574&lt;=60),"1-2months",AU1574&gt;60,"2months +")</f>
        <v>2months +</v>
      </c>
      <c r="H1574" s="1" t="str" cm="1">
        <f t="array" ref="H1574">_xlfn.IFS(AT1574&lt;5,"&lt;5times",AND(AT1574&gt;=5,AT1574&lt;=10),"05-10times",AND(AT1574&gt;=11,AT1574&lt;=15),"11-15times",AT1574&gt;=16,"16times or more")</f>
        <v>05-10times</v>
      </c>
      <c r="I1574" s="1" t="s">
        <v>99</v>
      </c>
      <c r="J1574" s="1" t="str">
        <f t="shared" si="49"/>
        <v>6-7 years</v>
      </c>
      <c r="K1574" s="2">
        <v>559</v>
      </c>
      <c r="L1574" s="2">
        <v>153</v>
      </c>
      <c r="M1574" s="2">
        <v>503</v>
      </c>
      <c r="N1574" s="2">
        <v>218</v>
      </c>
      <c r="O1574" s="2">
        <v>13</v>
      </c>
      <c r="P1574" s="2">
        <v>181</v>
      </c>
      <c r="Q1574" s="8">
        <v>1</v>
      </c>
      <c r="R1574" s="8">
        <v>0</v>
      </c>
      <c r="S1574" s="8">
        <v>0</v>
      </c>
      <c r="T1574" s="8">
        <v>0</v>
      </c>
      <c r="U1574" s="8">
        <v>0</v>
      </c>
      <c r="V1574" s="8">
        <v>1</v>
      </c>
      <c r="W1574" s="6">
        <v>1</v>
      </c>
      <c r="X1574" s="6">
        <v>3</v>
      </c>
      <c r="Y1574" s="6">
        <v>9</v>
      </c>
      <c r="Z1574" s="6">
        <v>9</v>
      </c>
      <c r="AB1574" s="1">
        <v>876</v>
      </c>
      <c r="AC1574" s="1">
        <v>725</v>
      </c>
      <c r="AD1574" s="1">
        <v>0</v>
      </c>
      <c r="AE1574" s="1">
        <v>3</v>
      </c>
      <c r="AF1574" s="1">
        <v>11</v>
      </c>
      <c r="AG1574" s="1">
        <v>44</v>
      </c>
      <c r="AH1574" s="1">
        <v>2314</v>
      </c>
      <c r="AI1574" s="11">
        <f t="shared" si="48"/>
        <v>6.3397260273972602</v>
      </c>
      <c r="AJ1574" s="1">
        <v>1</v>
      </c>
      <c r="AK1574" s="1">
        <v>0</v>
      </c>
      <c r="AL1574" s="1">
        <v>0</v>
      </c>
      <c r="AM1574" s="1">
        <v>0</v>
      </c>
      <c r="AN1574" s="1">
        <v>0</v>
      </c>
      <c r="AO1574" s="1">
        <v>0</v>
      </c>
      <c r="AP1574" s="1">
        <v>0</v>
      </c>
      <c r="AQ1574" s="1">
        <v>0</v>
      </c>
      <c r="AR1574" s="1">
        <v>1</v>
      </c>
      <c r="AS1574" s="1">
        <v>0</v>
      </c>
      <c r="AT1574" s="1">
        <v>6</v>
      </c>
      <c r="AU1574" s="1">
        <v>83</v>
      </c>
      <c r="AV1574" s="1">
        <v>51717</v>
      </c>
    </row>
    <row r="1575" spans="1:48" s="1" customFormat="1" x14ac:dyDescent="0.25">
      <c r="A1575" s="1" t="str" cm="1">
        <f t="array" ref="A1575">_xlfn.IFS(AG1575&gt;=70,"70 and Older",AND(AG1575&gt;=60,AG1575&lt;70),"60-69",AND(AG1575&gt;=50,AG1575&lt;60),"50-59",AND(AG1575&gt;=40,AG1575&lt;50),"40-49",AND(AG1575&gt;=30,AG1575&lt;40),"30-39",AND(AG1575&gt;=20,AG1575&lt;30),"20-29")</f>
        <v>50-59</v>
      </c>
      <c r="B1575" s="1" t="str" cm="1">
        <f t="array" ref="B1575">_xlfn.IFS(AO1575=1,$AO$1,AP1575=1,$AP$1,AQ1575=1,$AQ$1,AR1575=1,$AR$1,AS1575=1,$AS$1)</f>
        <v>Graduation</v>
      </c>
      <c r="C1575" s="1" t="str" cm="1">
        <f t="array" ref="C1575">_xlfn.IFS(AJ1575=1,$AJ$1,AK1575=1,$AK$1,AL1575=1,$AL$1,AM1575=1,$AM$1,AN1575=1,$AN$1)</f>
        <v>Married</v>
      </c>
      <c r="D1575" s="1">
        <v>0</v>
      </c>
      <c r="E1575" s="1">
        <v>0</v>
      </c>
      <c r="F1575" s="1" t="str" cm="1">
        <f t="array" ref="F1575">_xlfn.IFS(AV1575&lt;43783,"1.Low Income",AND(AV1575&gt;=43783,AV1575&lt;=64856),"2.Mid Income",AV1575&gt;64856,"3.High Income")</f>
        <v>2.Mid Income</v>
      </c>
      <c r="G1575" s="1" t="str" cm="1">
        <f t="array" ref="G1575">_xlfn.IFS(AU1575&lt;=30,"&lt;1 month",AND(AU1575&gt;30,AU1575&lt;=60),"1-2months",AU1575&gt;60,"2months +")</f>
        <v>1-2months</v>
      </c>
      <c r="H1575" s="1" t="str" cm="1">
        <f t="array" ref="H1575">_xlfn.IFS(AT1575&lt;5,"&lt;5times",AND(AT1575&gt;=5,AT1575&lt;=10),"05-10times",AND(AT1575&gt;=11,AT1575&lt;=15),"11-15times",AT1575&gt;=16,"16times or more")</f>
        <v>05-10times</v>
      </c>
      <c r="I1575" s="1" t="s">
        <v>99</v>
      </c>
      <c r="J1575" s="1" t="str">
        <f t="shared" si="49"/>
        <v>6-7 years</v>
      </c>
      <c r="K1575" s="2">
        <v>563</v>
      </c>
      <c r="L1575" s="2">
        <v>50</v>
      </c>
      <c r="M1575" s="2">
        <v>774</v>
      </c>
      <c r="N1575" s="2">
        <v>28</v>
      </c>
      <c r="O1575" s="2">
        <v>31</v>
      </c>
      <c r="P1575" s="2">
        <v>187</v>
      </c>
      <c r="Q1575" s="8">
        <v>0</v>
      </c>
      <c r="R1575" s="8">
        <v>0</v>
      </c>
      <c r="S1575" s="8">
        <v>0</v>
      </c>
      <c r="T1575" s="8">
        <v>0</v>
      </c>
      <c r="U1575" s="8">
        <v>0</v>
      </c>
      <c r="V1575" s="8">
        <v>0</v>
      </c>
      <c r="W1575" s="6">
        <v>1</v>
      </c>
      <c r="X1575" s="6">
        <v>7</v>
      </c>
      <c r="Y1575" s="6">
        <v>7</v>
      </c>
      <c r="Z1575" s="6">
        <v>12</v>
      </c>
      <c r="AB1575" s="1">
        <v>862</v>
      </c>
      <c r="AC1575" s="1">
        <v>822</v>
      </c>
      <c r="AD1575" s="1">
        <v>1</v>
      </c>
      <c r="AE1575" s="1">
        <v>3</v>
      </c>
      <c r="AF1575" s="1">
        <v>11</v>
      </c>
      <c r="AG1575" s="1">
        <v>56</v>
      </c>
      <c r="AH1575" s="1">
        <v>2314</v>
      </c>
      <c r="AI1575" s="11">
        <f t="shared" si="48"/>
        <v>6.3397260273972602</v>
      </c>
      <c r="AJ1575" s="1">
        <v>0</v>
      </c>
      <c r="AK1575" s="1">
        <v>1</v>
      </c>
      <c r="AL1575" s="1">
        <v>0</v>
      </c>
      <c r="AM1575" s="1">
        <v>0</v>
      </c>
      <c r="AN1575" s="1">
        <v>0</v>
      </c>
      <c r="AO1575" s="1">
        <v>0</v>
      </c>
      <c r="AP1575" s="1">
        <v>0</v>
      </c>
      <c r="AQ1575" s="1">
        <v>1</v>
      </c>
      <c r="AR1575" s="1">
        <v>0</v>
      </c>
      <c r="AS1575" s="1">
        <v>0</v>
      </c>
      <c r="AT1575" s="1">
        <v>6</v>
      </c>
      <c r="AU1575" s="1">
        <v>31</v>
      </c>
      <c r="AV1575" s="1">
        <v>49967</v>
      </c>
    </row>
    <row r="1576" spans="1:48" s="1" customFormat="1" x14ac:dyDescent="0.25">
      <c r="A1576" s="1" t="str" cm="1">
        <f t="array" ref="A1576">_xlfn.IFS(AG1576&gt;=70,"70 and Older",AND(AG1576&gt;=60,AG1576&lt;70),"60-69",AND(AG1576&gt;=50,AG1576&lt;60),"50-59",AND(AG1576&gt;=40,AG1576&lt;50),"40-49",AND(AG1576&gt;=30,AG1576&lt;40),"30-39",AND(AG1576&gt;=20,AG1576&lt;30),"20-29")</f>
        <v>50-59</v>
      </c>
      <c r="B1576" s="1" t="str" cm="1">
        <f t="array" ref="B1576">_xlfn.IFS(AO1576=1,$AO$1,AP1576=1,$AP$1,AQ1576=1,$AQ$1,AR1576=1,$AR$1,AS1576=1,$AS$1)</f>
        <v>Graduation</v>
      </c>
      <c r="C1576" s="1" t="str" cm="1">
        <f t="array" ref="C1576">_xlfn.IFS(AJ1576=1,$AJ$1,AK1576=1,$AK$1,AL1576=1,$AL$1,AM1576=1,$AM$1,AN1576=1,$AN$1)</f>
        <v>Married</v>
      </c>
      <c r="D1576" s="1">
        <v>0</v>
      </c>
      <c r="E1576" s="1">
        <v>1</v>
      </c>
      <c r="F1576" s="1" t="str" cm="1">
        <f t="array" ref="F1576">_xlfn.IFS(AV1576&lt;43783,"1.Low Income",AND(AV1576&gt;=43783,AV1576&lt;=64856),"2.Mid Income",AV1576&gt;64856,"3.High Income")</f>
        <v>2.Mid Income</v>
      </c>
      <c r="G1576" s="1" t="str" cm="1">
        <f t="array" ref="G1576">_xlfn.IFS(AU1576&lt;=30,"&lt;1 month",AND(AU1576&gt;30,AU1576&lt;=60),"1-2months",AU1576&gt;60,"2months +")</f>
        <v>2months +</v>
      </c>
      <c r="H1576" s="1" t="str" cm="1">
        <f t="array" ref="H1576">_xlfn.IFS(AT1576&lt;5,"&lt;5times",AND(AT1576&gt;=5,AT1576&lt;=10),"05-10times",AND(AT1576&gt;=11,AT1576&lt;=15),"11-15times",AT1576&gt;=16,"16times or more")</f>
        <v>05-10times</v>
      </c>
      <c r="I1576" s="1" t="s">
        <v>99</v>
      </c>
      <c r="J1576" s="1" t="str">
        <f t="shared" si="49"/>
        <v>6-7 years</v>
      </c>
      <c r="K1576" s="2">
        <v>67</v>
      </c>
      <c r="L1576" s="2">
        <v>15</v>
      </c>
      <c r="M1576" s="2">
        <v>80</v>
      </c>
      <c r="N1576" s="2">
        <v>17</v>
      </c>
      <c r="O1576" s="2">
        <v>11</v>
      </c>
      <c r="P1576" s="2">
        <v>80</v>
      </c>
      <c r="Q1576" s="8">
        <v>0</v>
      </c>
      <c r="R1576" s="8">
        <v>0</v>
      </c>
      <c r="S1576" s="8">
        <v>0</v>
      </c>
      <c r="T1576" s="8">
        <v>0</v>
      </c>
      <c r="U1576" s="8">
        <v>0</v>
      </c>
      <c r="V1576" s="8">
        <v>0</v>
      </c>
      <c r="W1576" s="6">
        <v>3</v>
      </c>
      <c r="X1576" s="6">
        <v>1</v>
      </c>
      <c r="Y1576" s="6">
        <v>4</v>
      </c>
      <c r="Z1576" s="6">
        <v>4</v>
      </c>
      <c r="AB1576" s="1">
        <v>297</v>
      </c>
      <c r="AC1576" s="1">
        <v>288</v>
      </c>
      <c r="AD1576" s="1">
        <v>1</v>
      </c>
      <c r="AE1576" s="1">
        <v>3</v>
      </c>
      <c r="AF1576" s="1">
        <v>11</v>
      </c>
      <c r="AG1576" s="1">
        <v>52</v>
      </c>
      <c r="AH1576" s="1">
        <v>2314</v>
      </c>
      <c r="AI1576" s="11">
        <f t="shared" si="48"/>
        <v>6.3397260273972602</v>
      </c>
      <c r="AJ1576" s="1">
        <v>0</v>
      </c>
      <c r="AK1576" s="1">
        <v>1</v>
      </c>
      <c r="AL1576" s="1">
        <v>0</v>
      </c>
      <c r="AM1576" s="1">
        <v>0</v>
      </c>
      <c r="AN1576" s="1">
        <v>0</v>
      </c>
      <c r="AO1576" s="1">
        <v>0</v>
      </c>
      <c r="AP1576" s="1">
        <v>0</v>
      </c>
      <c r="AQ1576" s="1">
        <v>1</v>
      </c>
      <c r="AR1576" s="1">
        <v>0</v>
      </c>
      <c r="AS1576" s="1">
        <v>0</v>
      </c>
      <c r="AT1576" s="1">
        <v>6</v>
      </c>
      <c r="AU1576" s="1">
        <v>74</v>
      </c>
      <c r="AV1576" s="1">
        <v>47111</v>
      </c>
    </row>
    <row r="1577" spans="1:48" s="1" customFormat="1" x14ac:dyDescent="0.25">
      <c r="A1577" s="1" t="str" cm="1">
        <f t="array" ref="A1577">_xlfn.IFS(AG1577&gt;=70,"70 and Older",AND(AG1577&gt;=60,AG1577&lt;70),"60-69",AND(AG1577&gt;=50,AG1577&lt;60),"50-59",AND(AG1577&gt;=40,AG1577&lt;50),"40-49",AND(AG1577&gt;=30,AG1577&lt;40),"30-39",AND(AG1577&gt;=20,AG1577&lt;30),"20-29")</f>
        <v>50-59</v>
      </c>
      <c r="B1577" s="1" t="str" cm="1">
        <f t="array" ref="B1577">_xlfn.IFS(AO1577=1,$AO$1,AP1577=1,$AP$1,AQ1577=1,$AQ$1,AR1577=1,$AR$1,AS1577=1,$AS$1)</f>
        <v>Graduation</v>
      </c>
      <c r="C1577" s="1" t="str" cm="1">
        <f t="array" ref="C1577">_xlfn.IFS(AJ1577=1,$AJ$1,AK1577=1,$AK$1,AL1577=1,$AL$1,AM1577=1,$AM$1,AN1577=1,$AN$1)</f>
        <v>Single</v>
      </c>
      <c r="D1577" s="1">
        <v>0</v>
      </c>
      <c r="E1577" s="1">
        <v>0</v>
      </c>
      <c r="F1577" s="1" t="str" cm="1">
        <f t="array" ref="F1577">_xlfn.IFS(AV1577&lt;43783,"1.Low Income",AND(AV1577&gt;=43783,AV1577&lt;=64856),"2.Mid Income",AV1577&gt;64856,"3.High Income")</f>
        <v>1.Low Income</v>
      </c>
      <c r="G1577" s="1" t="str" cm="1">
        <f t="array" ref="G1577">_xlfn.IFS(AU1577&lt;=30,"&lt;1 month",AND(AU1577&gt;30,AU1577&lt;=60),"1-2months",AU1577&gt;60,"2months +")</f>
        <v>2months +</v>
      </c>
      <c r="H1577" s="1" t="str" cm="1">
        <f t="array" ref="H1577">_xlfn.IFS(AT1577&lt;5,"&lt;5times",AND(AT1577&gt;=5,AT1577&lt;=10),"05-10times",AND(AT1577&gt;=11,AT1577&lt;=15),"11-15times",AT1577&gt;=16,"16times or more")</f>
        <v>05-10times</v>
      </c>
      <c r="I1577" s="1" t="s">
        <v>99</v>
      </c>
      <c r="J1577" s="1" t="str">
        <f t="shared" si="49"/>
        <v>6-7 years</v>
      </c>
      <c r="K1577" s="2">
        <v>267</v>
      </c>
      <c r="L1577" s="2">
        <v>140</v>
      </c>
      <c r="M1577" s="2">
        <v>599</v>
      </c>
      <c r="N1577" s="2">
        <v>34</v>
      </c>
      <c r="O1577" s="2">
        <v>12</v>
      </c>
      <c r="P1577" s="2">
        <v>127</v>
      </c>
      <c r="Q1577" s="8">
        <v>0</v>
      </c>
      <c r="R1577" s="8">
        <v>0</v>
      </c>
      <c r="S1577" s="8">
        <v>0</v>
      </c>
      <c r="T1577" s="8">
        <v>0</v>
      </c>
      <c r="U1577" s="8">
        <v>0</v>
      </c>
      <c r="V1577" s="8">
        <v>1</v>
      </c>
      <c r="W1577" s="6">
        <v>1</v>
      </c>
      <c r="X1577" s="6">
        <v>7</v>
      </c>
      <c r="Y1577" s="6">
        <v>5</v>
      </c>
      <c r="Z1577" s="6">
        <v>7</v>
      </c>
      <c r="AB1577" s="1">
        <v>269</v>
      </c>
      <c r="AC1577" s="1">
        <v>264</v>
      </c>
      <c r="AD1577" s="1">
        <v>0</v>
      </c>
      <c r="AE1577" s="1">
        <v>3</v>
      </c>
      <c r="AF1577" s="1">
        <v>11</v>
      </c>
      <c r="AG1577" s="1">
        <v>55</v>
      </c>
      <c r="AH1577" s="1">
        <v>2314</v>
      </c>
      <c r="AI1577" s="11">
        <f t="shared" si="48"/>
        <v>6.3397260273972602</v>
      </c>
      <c r="AJ1577" s="1">
        <v>0</v>
      </c>
      <c r="AK1577" s="1">
        <v>0</v>
      </c>
      <c r="AL1577" s="1">
        <v>1</v>
      </c>
      <c r="AM1577" s="1">
        <v>0</v>
      </c>
      <c r="AN1577" s="1">
        <v>0</v>
      </c>
      <c r="AO1577" s="1">
        <v>0</v>
      </c>
      <c r="AP1577" s="1">
        <v>0</v>
      </c>
      <c r="AQ1577" s="1">
        <v>1</v>
      </c>
      <c r="AR1577" s="1">
        <v>0</v>
      </c>
      <c r="AS1577" s="1">
        <v>0</v>
      </c>
      <c r="AT1577" s="1">
        <v>7</v>
      </c>
      <c r="AU1577" s="1">
        <v>75</v>
      </c>
      <c r="AV1577" s="1">
        <v>38620</v>
      </c>
    </row>
    <row r="1578" spans="1:48" s="1" customFormat="1" x14ac:dyDescent="0.25">
      <c r="A1578" s="1" t="str" cm="1">
        <f t="array" ref="A1578">_xlfn.IFS(AG1578&gt;=70,"70 and Older",AND(AG1578&gt;=60,AG1578&lt;70),"60-69",AND(AG1578&gt;=50,AG1578&lt;60),"50-59",AND(AG1578&gt;=40,AG1578&lt;50),"40-49",AND(AG1578&gt;=30,AG1578&lt;40),"30-39",AND(AG1578&gt;=20,AG1578&lt;30),"20-29")</f>
        <v>30-39</v>
      </c>
      <c r="B1578" s="1" t="str" cm="1">
        <f t="array" ref="B1578">_xlfn.IFS(AO1578=1,$AO$1,AP1578=1,$AP$1,AQ1578=1,$AQ$1,AR1578=1,$AR$1,AS1578=1,$AS$1)</f>
        <v>Graduation</v>
      </c>
      <c r="C1578" s="1" t="str" cm="1">
        <f t="array" ref="C1578">_xlfn.IFS(AJ1578=1,$AJ$1,AK1578=1,$AK$1,AL1578=1,$AL$1,AM1578=1,$AM$1,AN1578=1,$AN$1)</f>
        <v>Divorced</v>
      </c>
      <c r="D1578" s="1">
        <v>0</v>
      </c>
      <c r="E1578" s="1">
        <v>1</v>
      </c>
      <c r="F1578" s="1" t="str" cm="1">
        <f t="array" ref="F1578">_xlfn.IFS(AV1578&lt;43783,"1.Low Income",AND(AV1578&gt;=43783,AV1578&lt;=64856),"2.Mid Income",AV1578&gt;64856,"3.High Income")</f>
        <v>1.Low Income</v>
      </c>
      <c r="G1578" s="1" t="str" cm="1">
        <f t="array" ref="G1578">_xlfn.IFS(AU1578&lt;=30,"&lt;1 month",AND(AU1578&gt;30,AU1578&lt;=60),"1-2months",AU1578&gt;60,"2months +")</f>
        <v>2months +</v>
      </c>
      <c r="H1578" s="1" t="str" cm="1">
        <f t="array" ref="H1578">_xlfn.IFS(AT1578&lt;5,"&lt;5times",AND(AT1578&gt;=5,AT1578&lt;=10),"05-10times",AND(AT1578&gt;=11,AT1578&lt;=15),"11-15times",AT1578&gt;=16,"16times or more")</f>
        <v>05-10times</v>
      </c>
      <c r="I1578" s="1" t="s">
        <v>99</v>
      </c>
      <c r="J1578" s="1" t="str">
        <f t="shared" si="49"/>
        <v>6-7 years</v>
      </c>
      <c r="K1578" s="2">
        <v>710</v>
      </c>
      <c r="L1578" s="2">
        <v>15</v>
      </c>
      <c r="M1578" s="2">
        <v>30</v>
      </c>
      <c r="N1578" s="2">
        <v>20</v>
      </c>
      <c r="O1578" s="2">
        <v>0</v>
      </c>
      <c r="P1578" s="2">
        <v>0</v>
      </c>
      <c r="Q1578" s="8">
        <v>0</v>
      </c>
      <c r="R1578" s="8">
        <v>0</v>
      </c>
      <c r="S1578" s="8">
        <v>0</v>
      </c>
      <c r="T1578" s="8">
        <v>0</v>
      </c>
      <c r="U1578" s="8">
        <v>0</v>
      </c>
      <c r="V1578" s="8">
        <v>1</v>
      </c>
      <c r="W1578" s="6">
        <v>3</v>
      </c>
      <c r="X1578" s="6">
        <v>11</v>
      </c>
      <c r="Y1578" s="6">
        <v>2</v>
      </c>
      <c r="Z1578" s="6">
        <v>8</v>
      </c>
      <c r="AB1578" s="1">
        <v>1217</v>
      </c>
      <c r="AC1578" s="1">
        <v>1193</v>
      </c>
      <c r="AD1578" s="1">
        <v>1</v>
      </c>
      <c r="AE1578" s="1">
        <v>3</v>
      </c>
      <c r="AF1578" s="1">
        <v>11</v>
      </c>
      <c r="AG1578" s="1">
        <v>39</v>
      </c>
      <c r="AH1578" s="1">
        <v>2314</v>
      </c>
      <c r="AI1578" s="11">
        <f t="shared" si="48"/>
        <v>6.3397260273972602</v>
      </c>
      <c r="AJ1578" s="1">
        <v>1</v>
      </c>
      <c r="AK1578" s="1">
        <v>0</v>
      </c>
      <c r="AL1578" s="1">
        <v>0</v>
      </c>
      <c r="AM1578" s="1">
        <v>0</v>
      </c>
      <c r="AN1578" s="1">
        <v>0</v>
      </c>
      <c r="AO1578" s="1">
        <v>0</v>
      </c>
      <c r="AP1578" s="1">
        <v>0</v>
      </c>
      <c r="AQ1578" s="1">
        <v>1</v>
      </c>
      <c r="AR1578" s="1">
        <v>0</v>
      </c>
      <c r="AS1578" s="1">
        <v>0</v>
      </c>
      <c r="AT1578" s="1">
        <v>8</v>
      </c>
      <c r="AU1578" s="1">
        <v>97</v>
      </c>
      <c r="AV1578" s="1">
        <v>30096</v>
      </c>
    </row>
    <row r="1579" spans="1:48" s="1" customFormat="1" x14ac:dyDescent="0.25">
      <c r="A1579" s="1" t="str" cm="1">
        <f t="array" ref="A1579">_xlfn.IFS(AG1579&gt;=70,"70 and Older",AND(AG1579&gt;=60,AG1579&lt;70),"60-69",AND(AG1579&gt;=50,AG1579&lt;60),"50-59",AND(AG1579&gt;=40,AG1579&lt;50),"40-49",AND(AG1579&gt;=30,AG1579&lt;40),"30-39",AND(AG1579&gt;=20,AG1579&lt;30),"20-29")</f>
        <v>70 and Older</v>
      </c>
      <c r="B1579" s="1" t="str" cm="1">
        <f t="array" ref="B1579">_xlfn.IFS(AO1579=1,$AO$1,AP1579=1,$AP$1,AQ1579=1,$AQ$1,AR1579=1,$AR$1,AS1579=1,$AS$1)</f>
        <v>Master</v>
      </c>
      <c r="C1579" s="1" t="str" cm="1">
        <f t="array" ref="C1579">_xlfn.IFS(AJ1579=1,$AJ$1,AK1579=1,$AK$1,AL1579=1,$AL$1,AM1579=1,$AM$1,AN1579=1,$AN$1)</f>
        <v>Widow</v>
      </c>
      <c r="D1579" s="1">
        <v>0</v>
      </c>
      <c r="E1579" s="1">
        <v>1</v>
      </c>
      <c r="F1579" s="1" t="str" cm="1">
        <f t="array" ref="F1579">_xlfn.IFS(AV1579&lt;43783,"1.Low Income",AND(AV1579&gt;=43783,AV1579&lt;=64856),"2.Mid Income",AV1579&gt;64856,"3.High Income")</f>
        <v>2.Mid Income</v>
      </c>
      <c r="G1579" s="1" t="str" cm="1">
        <f t="array" ref="G1579">_xlfn.IFS(AU1579&lt;=30,"&lt;1 month",AND(AU1579&gt;30,AU1579&lt;=60),"1-2months",AU1579&gt;60,"2months +")</f>
        <v>&lt;1 month</v>
      </c>
      <c r="H1579" s="1" t="str" cm="1">
        <f t="array" ref="H1579">_xlfn.IFS(AT1579&lt;5,"&lt;5times",AND(AT1579&gt;=5,AT1579&lt;=10),"05-10times",AND(AT1579&gt;=11,AT1579&lt;=15),"11-15times",AT1579&gt;=16,"16times or more")</f>
        <v>05-10times</v>
      </c>
      <c r="I1579" s="1" t="s">
        <v>99</v>
      </c>
      <c r="J1579" s="1" t="str">
        <f t="shared" si="49"/>
        <v>6-7 years</v>
      </c>
      <c r="K1579" s="2">
        <v>509</v>
      </c>
      <c r="L1579" s="2">
        <v>133</v>
      </c>
      <c r="M1579" s="2">
        <v>497</v>
      </c>
      <c r="N1579" s="2">
        <v>78</v>
      </c>
      <c r="O1579" s="2">
        <v>24</v>
      </c>
      <c r="P1579" s="2">
        <v>97</v>
      </c>
      <c r="Q1579" s="8">
        <v>0</v>
      </c>
      <c r="R1579" s="8">
        <v>0</v>
      </c>
      <c r="S1579" s="8">
        <v>0</v>
      </c>
      <c r="T1579" s="8">
        <v>0</v>
      </c>
      <c r="U1579" s="8">
        <v>0</v>
      </c>
      <c r="V1579" s="8">
        <v>0</v>
      </c>
      <c r="W1579" s="6">
        <v>2</v>
      </c>
      <c r="X1579" s="6">
        <v>7</v>
      </c>
      <c r="Y1579" s="6">
        <v>5</v>
      </c>
      <c r="Z1579" s="6">
        <v>6</v>
      </c>
      <c r="AB1579" s="1">
        <v>546</v>
      </c>
      <c r="AC1579" s="1">
        <v>536</v>
      </c>
      <c r="AD1579" s="1">
        <v>1</v>
      </c>
      <c r="AE1579" s="1">
        <v>3</v>
      </c>
      <c r="AF1579" s="1">
        <v>11</v>
      </c>
      <c r="AG1579" s="1">
        <v>70</v>
      </c>
      <c r="AH1579" s="1">
        <v>2313</v>
      </c>
      <c r="AI1579" s="11">
        <f t="shared" si="48"/>
        <v>6.3369863013698629</v>
      </c>
      <c r="AJ1579" s="1">
        <v>0</v>
      </c>
      <c r="AK1579" s="1">
        <v>0</v>
      </c>
      <c r="AL1579" s="1">
        <v>0</v>
      </c>
      <c r="AM1579" s="1">
        <v>0</v>
      </c>
      <c r="AN1579" s="1">
        <v>1</v>
      </c>
      <c r="AO1579" s="1">
        <v>0</v>
      </c>
      <c r="AP1579" s="1">
        <v>0</v>
      </c>
      <c r="AQ1579" s="1">
        <v>0</v>
      </c>
      <c r="AR1579" s="1">
        <v>1</v>
      </c>
      <c r="AS1579" s="1">
        <v>0</v>
      </c>
      <c r="AT1579" s="1">
        <v>7</v>
      </c>
      <c r="AU1579" s="1">
        <v>17</v>
      </c>
      <c r="AV1579" s="1">
        <v>46015</v>
      </c>
    </row>
    <row r="1580" spans="1:48" s="1" customFormat="1" x14ac:dyDescent="0.25">
      <c r="A1580" s="1" t="str" cm="1">
        <f t="array" ref="A1580">_xlfn.IFS(AG1580&gt;=70,"70 and Older",AND(AG1580&gt;=60,AG1580&lt;70),"60-69",AND(AG1580&gt;=50,AG1580&lt;60),"50-59",AND(AG1580&gt;=40,AG1580&lt;50),"40-49",AND(AG1580&gt;=30,AG1580&lt;40),"30-39",AND(AG1580&gt;=20,AG1580&lt;30),"20-29")</f>
        <v>60-69</v>
      </c>
      <c r="B1580" s="1" t="str" cm="1">
        <f t="array" ref="B1580">_xlfn.IFS(AO1580=1,$AO$1,AP1580=1,$AP$1,AQ1580=1,$AQ$1,AR1580=1,$AR$1,AS1580=1,$AS$1)</f>
        <v>Graduation</v>
      </c>
      <c r="C1580" s="1" t="str" cm="1">
        <f t="array" ref="C1580">_xlfn.IFS(AJ1580=1,$AJ$1,AK1580=1,$AK$1,AL1580=1,$AL$1,AM1580=1,$AM$1,AN1580=1,$AN$1)</f>
        <v>Married</v>
      </c>
      <c r="D1580" s="1">
        <v>0</v>
      </c>
      <c r="E1580" s="1">
        <v>1</v>
      </c>
      <c r="F1580" s="1" t="str" cm="1">
        <f t="array" ref="F1580">_xlfn.IFS(AV1580&lt;43783,"1.Low Income",AND(AV1580&gt;=43783,AV1580&lt;=64856),"2.Mid Income",AV1580&gt;64856,"3.High Income")</f>
        <v>1.Low Income</v>
      </c>
      <c r="G1580" s="1" t="str" cm="1">
        <f t="array" ref="G1580">_xlfn.IFS(AU1580&lt;=30,"&lt;1 month",AND(AU1580&gt;30,AU1580&lt;=60),"1-2months",AU1580&gt;60,"2months +")</f>
        <v>2months +</v>
      </c>
      <c r="H1580" s="1" t="str" cm="1">
        <f t="array" ref="H1580">_xlfn.IFS(AT1580&lt;5,"&lt;5times",AND(AT1580&gt;=5,AT1580&lt;=10),"05-10times",AND(AT1580&gt;=11,AT1580&lt;=15),"11-15times",AT1580&gt;=16,"16times or more")</f>
        <v>05-10times</v>
      </c>
      <c r="I1580" s="1" t="s">
        <v>99</v>
      </c>
      <c r="J1580" s="1" t="str">
        <f t="shared" si="49"/>
        <v>6-7 years</v>
      </c>
      <c r="K1580" s="2">
        <v>423</v>
      </c>
      <c r="L1580" s="2">
        <v>184</v>
      </c>
      <c r="M1580" s="2">
        <v>368</v>
      </c>
      <c r="N1580" s="2">
        <v>13</v>
      </c>
      <c r="O1580" s="2">
        <v>97</v>
      </c>
      <c r="P1580" s="2">
        <v>21</v>
      </c>
      <c r="Q1580" s="8">
        <v>0</v>
      </c>
      <c r="R1580" s="8">
        <v>0</v>
      </c>
      <c r="S1580" s="8">
        <v>0</v>
      </c>
      <c r="T1580" s="8">
        <v>0</v>
      </c>
      <c r="U1580" s="8">
        <v>0</v>
      </c>
      <c r="V1580" s="8">
        <v>0</v>
      </c>
      <c r="W1580" s="6">
        <v>1</v>
      </c>
      <c r="X1580" s="6">
        <v>6</v>
      </c>
      <c r="Y1580" s="6">
        <v>4</v>
      </c>
      <c r="Z1580" s="6">
        <v>6</v>
      </c>
      <c r="AB1580" s="1">
        <v>998</v>
      </c>
      <c r="AC1580" s="1">
        <v>951</v>
      </c>
      <c r="AD1580" s="1">
        <v>0</v>
      </c>
      <c r="AE1580" s="1">
        <v>3</v>
      </c>
      <c r="AF1580" s="1">
        <v>11</v>
      </c>
      <c r="AG1580" s="1">
        <v>61</v>
      </c>
      <c r="AH1580" s="1">
        <v>2313</v>
      </c>
      <c r="AI1580" s="11">
        <f t="shared" si="48"/>
        <v>6.3369863013698629</v>
      </c>
      <c r="AJ1580" s="1">
        <v>0</v>
      </c>
      <c r="AK1580" s="1">
        <v>1</v>
      </c>
      <c r="AL1580" s="1">
        <v>0</v>
      </c>
      <c r="AM1580" s="1">
        <v>0</v>
      </c>
      <c r="AN1580" s="1">
        <v>0</v>
      </c>
      <c r="AO1580" s="1">
        <v>0</v>
      </c>
      <c r="AP1580" s="1">
        <v>0</v>
      </c>
      <c r="AQ1580" s="1">
        <v>1</v>
      </c>
      <c r="AR1580" s="1">
        <v>0</v>
      </c>
      <c r="AS1580" s="1">
        <v>0</v>
      </c>
      <c r="AT1580" s="1">
        <v>7</v>
      </c>
      <c r="AU1580" s="1">
        <v>66</v>
      </c>
      <c r="AV1580" s="1">
        <v>42873</v>
      </c>
    </row>
    <row r="1581" spans="1:48" s="1" customFormat="1" x14ac:dyDescent="0.25">
      <c r="A1581" s="1" t="str" cm="1">
        <f t="array" ref="A1581">_xlfn.IFS(AG1581&gt;=70,"70 and Older",AND(AG1581&gt;=60,AG1581&lt;70),"60-69",AND(AG1581&gt;=50,AG1581&lt;60),"50-59",AND(AG1581&gt;=40,AG1581&lt;50),"40-49",AND(AG1581&gt;=30,AG1581&lt;40),"30-39",AND(AG1581&gt;=20,AG1581&lt;30),"20-29")</f>
        <v>50-59</v>
      </c>
      <c r="B1581" s="1" t="str" cm="1">
        <f t="array" ref="B1581">_xlfn.IFS(AO1581=1,$AO$1,AP1581=1,$AP$1,AQ1581=1,$AQ$1,AR1581=1,$AR$1,AS1581=1,$AS$1)</f>
        <v>Graduation</v>
      </c>
      <c r="C1581" s="1" t="str" cm="1">
        <f t="array" ref="C1581">_xlfn.IFS(AJ1581=1,$AJ$1,AK1581=1,$AK$1,AL1581=1,$AL$1,AM1581=1,$AM$1,AN1581=1,$AN$1)</f>
        <v>Together</v>
      </c>
      <c r="D1581" s="1">
        <v>0</v>
      </c>
      <c r="E1581" s="1">
        <v>0</v>
      </c>
      <c r="F1581" s="1" t="str" cm="1">
        <f t="array" ref="F1581">_xlfn.IFS(AV1581&lt;43783,"1.Low Income",AND(AV1581&gt;=43783,AV1581&lt;=64856),"2.Mid Income",AV1581&gt;64856,"3.High Income")</f>
        <v>1.Low Income</v>
      </c>
      <c r="G1581" s="1" t="str" cm="1">
        <f t="array" ref="G1581">_xlfn.IFS(AU1581&lt;=30,"&lt;1 month",AND(AU1581&gt;30,AU1581&lt;=60),"1-2months",AU1581&gt;60,"2months +")</f>
        <v>2months +</v>
      </c>
      <c r="H1581" s="1" t="str" cm="1">
        <f t="array" ref="H1581">_xlfn.IFS(AT1581&lt;5,"&lt;5times",AND(AT1581&gt;=5,AT1581&lt;=10),"05-10times",AND(AT1581&gt;=11,AT1581&lt;=15),"11-15times",AT1581&gt;=16,"16times or more")</f>
        <v>05-10times</v>
      </c>
      <c r="I1581" s="1" t="s">
        <v>99</v>
      </c>
      <c r="J1581" s="1" t="str">
        <f t="shared" si="49"/>
        <v>6-7 years</v>
      </c>
      <c r="K1581" s="2">
        <v>0</v>
      </c>
      <c r="L1581" s="2">
        <v>2</v>
      </c>
      <c r="M1581" s="2">
        <v>3</v>
      </c>
      <c r="N1581" s="2">
        <v>4</v>
      </c>
      <c r="O1581" s="2">
        <v>1</v>
      </c>
      <c r="P1581" s="2">
        <v>5</v>
      </c>
      <c r="Q1581" s="8">
        <v>0</v>
      </c>
      <c r="R1581" s="8">
        <v>0</v>
      </c>
      <c r="S1581" s="8">
        <v>0</v>
      </c>
      <c r="T1581" s="8">
        <v>0</v>
      </c>
      <c r="U1581" s="8">
        <v>0</v>
      </c>
      <c r="V1581" s="8">
        <v>0</v>
      </c>
      <c r="W1581" s="6">
        <v>1</v>
      </c>
      <c r="X1581" s="6">
        <v>0</v>
      </c>
      <c r="Y1581" s="6">
        <v>0</v>
      </c>
      <c r="Z1581" s="6">
        <v>3</v>
      </c>
      <c r="AB1581" s="1">
        <v>40</v>
      </c>
      <c r="AC1581" s="1">
        <v>40</v>
      </c>
      <c r="AD1581" s="1">
        <v>0</v>
      </c>
      <c r="AE1581" s="1">
        <v>3</v>
      </c>
      <c r="AF1581" s="1">
        <v>11</v>
      </c>
      <c r="AG1581" s="1">
        <v>51</v>
      </c>
      <c r="AH1581" s="1">
        <v>2313</v>
      </c>
      <c r="AI1581" s="11">
        <f t="shared" si="48"/>
        <v>6.3369863013698629</v>
      </c>
      <c r="AJ1581" s="1">
        <v>0</v>
      </c>
      <c r="AK1581" s="1">
        <v>0</v>
      </c>
      <c r="AL1581" s="1">
        <v>0</v>
      </c>
      <c r="AM1581" s="1">
        <v>1</v>
      </c>
      <c r="AN1581" s="1">
        <v>0</v>
      </c>
      <c r="AO1581" s="1">
        <v>0</v>
      </c>
      <c r="AP1581" s="1">
        <v>0</v>
      </c>
      <c r="AQ1581" s="1">
        <v>1</v>
      </c>
      <c r="AR1581" s="1">
        <v>0</v>
      </c>
      <c r="AS1581" s="1">
        <v>0</v>
      </c>
      <c r="AT1581" s="1">
        <v>8</v>
      </c>
      <c r="AU1581" s="1">
        <v>93</v>
      </c>
      <c r="AV1581" s="1">
        <v>35876</v>
      </c>
    </row>
    <row r="1582" spans="1:48" s="1" customFormat="1" x14ac:dyDescent="0.25">
      <c r="A1582" s="1" t="str" cm="1">
        <f t="array" ref="A1582">_xlfn.IFS(AG1582&gt;=70,"70 and Older",AND(AG1582&gt;=60,AG1582&lt;70),"60-69",AND(AG1582&gt;=50,AG1582&lt;60),"50-59",AND(AG1582&gt;=40,AG1582&lt;50),"40-49",AND(AG1582&gt;=30,AG1582&lt;40),"30-39",AND(AG1582&gt;=20,AG1582&lt;30),"20-29")</f>
        <v>60-69</v>
      </c>
      <c r="B1582" s="1" t="str" cm="1">
        <f t="array" ref="B1582">_xlfn.IFS(AO1582=1,$AO$1,AP1582=1,$AP$1,AQ1582=1,$AQ$1,AR1582=1,$AR$1,AS1582=1,$AS$1)</f>
        <v>PhD</v>
      </c>
      <c r="C1582" s="1" t="str" cm="1">
        <f t="array" ref="C1582">_xlfn.IFS(AJ1582=1,$AJ$1,AK1582=1,$AK$1,AL1582=1,$AL$1,AM1582=1,$AM$1,AN1582=1,$AN$1)</f>
        <v>Together</v>
      </c>
      <c r="D1582" s="1">
        <v>0</v>
      </c>
      <c r="E1582" s="1">
        <v>1</v>
      </c>
      <c r="F1582" s="1" t="str" cm="1">
        <f t="array" ref="F1582">_xlfn.IFS(AV1582&lt;43783,"1.Low Income",AND(AV1582&gt;=43783,AV1582&lt;=64856),"2.Mid Income",AV1582&gt;64856,"3.High Income")</f>
        <v>1.Low Income</v>
      </c>
      <c r="G1582" s="1" t="str" cm="1">
        <f t="array" ref="G1582">_xlfn.IFS(AU1582&lt;=30,"&lt;1 month",AND(AU1582&gt;30,AU1582&lt;=60),"1-2months",AU1582&gt;60,"2months +")</f>
        <v>&lt;1 month</v>
      </c>
      <c r="H1582" s="1" t="str" cm="1">
        <f t="array" ref="H1582">_xlfn.IFS(AT1582&lt;5,"&lt;5times",AND(AT1582&gt;=5,AT1582&lt;=10),"05-10times",AND(AT1582&gt;=11,AT1582&lt;=15),"11-15times",AT1582&gt;=16,"16times or more")</f>
        <v>05-10times</v>
      </c>
      <c r="I1582" s="1" t="s">
        <v>99</v>
      </c>
      <c r="J1582" s="1" t="str">
        <f t="shared" si="49"/>
        <v>6-7 years</v>
      </c>
      <c r="K1582" s="2">
        <v>1205</v>
      </c>
      <c r="L1582" s="2">
        <v>0</v>
      </c>
      <c r="M1582" s="2">
        <v>235</v>
      </c>
      <c r="N1582" s="2">
        <v>19</v>
      </c>
      <c r="O1582" s="2">
        <v>14</v>
      </c>
      <c r="P1582" s="2">
        <v>205</v>
      </c>
      <c r="Q1582" s="8">
        <v>0</v>
      </c>
      <c r="R1582" s="8">
        <v>0</v>
      </c>
      <c r="S1582" s="8">
        <v>0</v>
      </c>
      <c r="T1582" s="8">
        <v>0</v>
      </c>
      <c r="U1582" s="8">
        <v>0</v>
      </c>
      <c r="V1582" s="8">
        <v>0</v>
      </c>
      <c r="W1582" s="6">
        <v>6</v>
      </c>
      <c r="X1582" s="6">
        <v>6</v>
      </c>
      <c r="Y1582" s="6">
        <v>3</v>
      </c>
      <c r="Z1582" s="6">
        <v>13</v>
      </c>
      <c r="AB1582" s="1">
        <v>1158</v>
      </c>
      <c r="AC1582" s="1">
        <v>1158</v>
      </c>
      <c r="AD1582" s="1">
        <v>0</v>
      </c>
      <c r="AE1582" s="1">
        <v>3</v>
      </c>
      <c r="AF1582" s="1">
        <v>11</v>
      </c>
      <c r="AG1582" s="1">
        <v>62</v>
      </c>
      <c r="AH1582" s="1">
        <v>2313</v>
      </c>
      <c r="AI1582" s="11">
        <f t="shared" si="48"/>
        <v>6.3369863013698629</v>
      </c>
      <c r="AJ1582" s="1">
        <v>0</v>
      </c>
      <c r="AK1582" s="1">
        <v>0</v>
      </c>
      <c r="AL1582" s="1">
        <v>0</v>
      </c>
      <c r="AM1582" s="1">
        <v>1</v>
      </c>
      <c r="AN1582" s="1">
        <v>0</v>
      </c>
      <c r="AO1582" s="1">
        <v>0</v>
      </c>
      <c r="AP1582" s="1">
        <v>0</v>
      </c>
      <c r="AQ1582" s="1">
        <v>0</v>
      </c>
      <c r="AR1582" s="1">
        <v>0</v>
      </c>
      <c r="AS1582" s="1">
        <v>1</v>
      </c>
      <c r="AT1582" s="1">
        <v>8</v>
      </c>
      <c r="AU1582" s="1">
        <v>2</v>
      </c>
      <c r="AV1582" s="1">
        <v>35860</v>
      </c>
    </row>
    <row r="1583" spans="1:48" s="1" customFormat="1" x14ac:dyDescent="0.25">
      <c r="A1583" s="1" t="str" cm="1">
        <f t="array" ref="A1583">_xlfn.IFS(AG1583&gt;=70,"70 and Older",AND(AG1583&gt;=60,AG1583&lt;70),"60-69",AND(AG1583&gt;=50,AG1583&lt;60),"50-59",AND(AG1583&gt;=40,AG1583&lt;50),"40-49",AND(AG1583&gt;=30,AG1583&lt;40),"30-39",AND(AG1583&gt;=20,AG1583&lt;30),"20-29")</f>
        <v>50-59</v>
      </c>
      <c r="B1583" s="1" t="str" cm="1">
        <f t="array" ref="B1583">_xlfn.IFS(AO1583=1,$AO$1,AP1583=1,$AP$1,AQ1583=1,$AQ$1,AR1583=1,$AR$1,AS1583=1,$AS$1)</f>
        <v>Graduation</v>
      </c>
      <c r="C1583" s="1" t="str" cm="1">
        <f t="array" ref="C1583">_xlfn.IFS(AJ1583=1,$AJ$1,AK1583=1,$AK$1,AL1583=1,$AL$1,AM1583=1,$AM$1,AN1583=1,$AN$1)</f>
        <v>Married</v>
      </c>
      <c r="D1583" s="1">
        <v>0</v>
      </c>
      <c r="E1583" s="1">
        <v>1</v>
      </c>
      <c r="F1583" s="1" t="str" cm="1">
        <f t="array" ref="F1583">_xlfn.IFS(AV1583&lt;43783,"1.Low Income",AND(AV1583&gt;=43783,AV1583&lt;=64856),"2.Mid Income",AV1583&gt;64856,"3.High Income")</f>
        <v>1.Low Income</v>
      </c>
      <c r="G1583" s="1" t="str" cm="1">
        <f t="array" ref="G1583">_xlfn.IFS(AU1583&lt;=30,"&lt;1 month",AND(AU1583&gt;30,AU1583&lt;=60),"1-2months",AU1583&gt;60,"2months +")</f>
        <v>2months +</v>
      </c>
      <c r="H1583" s="1" t="str" cm="1">
        <f t="array" ref="H1583">_xlfn.IFS(AT1583&lt;5,"&lt;5times",AND(AT1583&gt;=5,AT1583&lt;=10),"05-10times",AND(AT1583&gt;=11,AT1583&lt;=15),"11-15times",AT1583&gt;=16,"16times or more")</f>
        <v>05-10times</v>
      </c>
      <c r="I1583" s="1" t="s">
        <v>99</v>
      </c>
      <c r="J1583" s="1" t="str">
        <f t="shared" si="49"/>
        <v>6-7 years</v>
      </c>
      <c r="K1583" s="2">
        <v>846</v>
      </c>
      <c r="L1583" s="2">
        <v>84</v>
      </c>
      <c r="M1583" s="2">
        <v>352</v>
      </c>
      <c r="N1583" s="2">
        <v>91</v>
      </c>
      <c r="O1583" s="2">
        <v>56</v>
      </c>
      <c r="P1583" s="2">
        <v>42</v>
      </c>
      <c r="Q1583" s="8">
        <v>0</v>
      </c>
      <c r="R1583" s="8">
        <v>0</v>
      </c>
      <c r="S1583" s="8">
        <v>0</v>
      </c>
      <c r="T1583" s="8">
        <v>0</v>
      </c>
      <c r="U1583" s="8">
        <v>0</v>
      </c>
      <c r="V1583" s="8">
        <v>0</v>
      </c>
      <c r="W1583" s="6">
        <v>4</v>
      </c>
      <c r="X1583" s="6">
        <v>9</v>
      </c>
      <c r="Y1583" s="6">
        <v>4</v>
      </c>
      <c r="Z1583" s="6">
        <v>8</v>
      </c>
      <c r="AB1583" s="1">
        <v>221</v>
      </c>
      <c r="AC1583" s="1">
        <v>215</v>
      </c>
      <c r="AD1583" s="1">
        <v>0</v>
      </c>
      <c r="AE1583" s="1">
        <v>3</v>
      </c>
      <c r="AF1583" s="1">
        <v>11</v>
      </c>
      <c r="AG1583" s="1">
        <v>55</v>
      </c>
      <c r="AH1583" s="1">
        <v>2312</v>
      </c>
      <c r="AI1583" s="11">
        <f t="shared" si="48"/>
        <v>6.3342465753424655</v>
      </c>
      <c r="AJ1583" s="1">
        <v>0</v>
      </c>
      <c r="AK1583" s="1">
        <v>1</v>
      </c>
      <c r="AL1583" s="1">
        <v>0</v>
      </c>
      <c r="AM1583" s="1">
        <v>0</v>
      </c>
      <c r="AN1583" s="1">
        <v>0</v>
      </c>
      <c r="AO1583" s="1">
        <v>0</v>
      </c>
      <c r="AP1583" s="1">
        <v>0</v>
      </c>
      <c r="AQ1583" s="1">
        <v>1</v>
      </c>
      <c r="AR1583" s="1">
        <v>0</v>
      </c>
      <c r="AS1583" s="1">
        <v>0</v>
      </c>
      <c r="AT1583" s="1">
        <v>7</v>
      </c>
      <c r="AU1583" s="1">
        <v>95</v>
      </c>
      <c r="AV1583" s="1">
        <v>43322</v>
      </c>
    </row>
    <row r="1584" spans="1:48" s="1" customFormat="1" x14ac:dyDescent="0.25">
      <c r="A1584" s="1" t="str" cm="1">
        <f t="array" ref="A1584">_xlfn.IFS(AG1584&gt;=70,"70 and Older",AND(AG1584&gt;=60,AG1584&lt;70),"60-69",AND(AG1584&gt;=50,AG1584&lt;60),"50-59",AND(AG1584&gt;=40,AG1584&lt;50),"40-49",AND(AG1584&gt;=30,AG1584&lt;40),"30-39",AND(AG1584&gt;=20,AG1584&lt;30),"20-29")</f>
        <v>50-59</v>
      </c>
      <c r="B1584" s="1" t="str" cm="1">
        <f t="array" ref="B1584">_xlfn.IFS(AO1584=1,$AO$1,AP1584=1,$AP$1,AQ1584=1,$AQ$1,AR1584=1,$AR$1,AS1584=1,$AS$1)</f>
        <v>Graduation</v>
      </c>
      <c r="C1584" s="1" t="str" cm="1">
        <f t="array" ref="C1584">_xlfn.IFS(AJ1584=1,$AJ$1,AK1584=1,$AK$1,AL1584=1,$AL$1,AM1584=1,$AM$1,AN1584=1,$AN$1)</f>
        <v>Married</v>
      </c>
      <c r="D1584" s="1">
        <v>0</v>
      </c>
      <c r="E1584" s="1">
        <v>0</v>
      </c>
      <c r="F1584" s="1" t="str" cm="1">
        <f t="array" ref="F1584">_xlfn.IFS(AV1584&lt;43783,"1.Low Income",AND(AV1584&gt;=43783,AV1584&lt;=64856),"2.Mid Income",AV1584&gt;64856,"3.High Income")</f>
        <v>1.Low Income</v>
      </c>
      <c r="G1584" s="1" t="str" cm="1">
        <f t="array" ref="G1584">_xlfn.IFS(AU1584&lt;=30,"&lt;1 month",AND(AU1584&gt;30,AU1584&lt;=60),"1-2months",AU1584&gt;60,"2months +")</f>
        <v>&lt;1 month</v>
      </c>
      <c r="H1584" s="1" t="str" cm="1">
        <f t="array" ref="H1584">_xlfn.IFS(AT1584&lt;5,"&lt;5times",AND(AT1584&gt;=5,AT1584&lt;=10),"05-10times",AND(AT1584&gt;=11,AT1584&lt;=15),"11-15times",AT1584&gt;=16,"16times or more")</f>
        <v>05-10times</v>
      </c>
      <c r="I1584" s="1" t="s">
        <v>99</v>
      </c>
      <c r="J1584" s="1" t="str">
        <f t="shared" si="49"/>
        <v>6-7 years</v>
      </c>
      <c r="K1584" s="2">
        <v>595</v>
      </c>
      <c r="L1584" s="2">
        <v>97</v>
      </c>
      <c r="M1584" s="2">
        <v>291</v>
      </c>
      <c r="N1584" s="2">
        <v>127</v>
      </c>
      <c r="O1584" s="2">
        <v>133</v>
      </c>
      <c r="P1584" s="2">
        <v>121</v>
      </c>
      <c r="Q1584" s="8">
        <v>0</v>
      </c>
      <c r="R1584" s="8">
        <v>0</v>
      </c>
      <c r="S1584" s="8">
        <v>0</v>
      </c>
      <c r="T1584" s="8">
        <v>0</v>
      </c>
      <c r="U1584" s="8">
        <v>0</v>
      </c>
      <c r="V1584" s="8">
        <v>0</v>
      </c>
      <c r="W1584" s="6">
        <v>1</v>
      </c>
      <c r="X1584" s="6">
        <v>11</v>
      </c>
      <c r="Y1584" s="6">
        <v>5</v>
      </c>
      <c r="Z1584" s="6">
        <v>12</v>
      </c>
      <c r="AB1584" s="1">
        <v>221</v>
      </c>
      <c r="AC1584" s="1">
        <v>215</v>
      </c>
      <c r="AD1584" s="1">
        <v>0</v>
      </c>
      <c r="AE1584" s="1">
        <v>3</v>
      </c>
      <c r="AF1584" s="1">
        <v>11</v>
      </c>
      <c r="AG1584" s="1">
        <v>55</v>
      </c>
      <c r="AH1584" s="1">
        <v>2312</v>
      </c>
      <c r="AI1584" s="11">
        <f t="shared" si="48"/>
        <v>6.3342465753424655</v>
      </c>
      <c r="AJ1584" s="1">
        <v>0</v>
      </c>
      <c r="AK1584" s="1">
        <v>1</v>
      </c>
      <c r="AL1584" s="1">
        <v>0</v>
      </c>
      <c r="AM1584" s="1">
        <v>0</v>
      </c>
      <c r="AN1584" s="1">
        <v>0</v>
      </c>
      <c r="AO1584" s="1">
        <v>0</v>
      </c>
      <c r="AP1584" s="1">
        <v>0</v>
      </c>
      <c r="AQ1584" s="1">
        <v>1</v>
      </c>
      <c r="AR1584" s="1">
        <v>0</v>
      </c>
      <c r="AS1584" s="1">
        <v>0</v>
      </c>
      <c r="AT1584" s="1">
        <v>7</v>
      </c>
      <c r="AU1584" s="1">
        <v>20</v>
      </c>
      <c r="AV1584" s="1">
        <v>39747</v>
      </c>
    </row>
    <row r="1585" spans="1:48" s="1" customFormat="1" x14ac:dyDescent="0.25">
      <c r="A1585" s="1" t="str" cm="1">
        <f t="array" ref="A1585">_xlfn.IFS(AG1585&gt;=70,"70 and Older",AND(AG1585&gt;=60,AG1585&lt;70),"60-69",AND(AG1585&gt;=50,AG1585&lt;60),"50-59",AND(AG1585&gt;=40,AG1585&lt;50),"40-49",AND(AG1585&gt;=30,AG1585&lt;40),"30-39",AND(AG1585&gt;=20,AG1585&lt;30),"20-29")</f>
        <v>50-59</v>
      </c>
      <c r="B1585" s="1" t="str" cm="1">
        <f t="array" ref="B1585">_xlfn.IFS(AO1585=1,$AO$1,AP1585=1,$AP$1,AQ1585=1,$AQ$1,AR1585=1,$AR$1,AS1585=1,$AS$1)</f>
        <v>PhD</v>
      </c>
      <c r="C1585" s="1" t="str" cm="1">
        <f t="array" ref="C1585">_xlfn.IFS(AJ1585=1,$AJ$1,AK1585=1,$AK$1,AL1585=1,$AL$1,AM1585=1,$AM$1,AN1585=1,$AN$1)</f>
        <v>Married</v>
      </c>
      <c r="D1585" s="1">
        <v>1</v>
      </c>
      <c r="E1585" s="1">
        <v>1</v>
      </c>
      <c r="F1585" s="1" t="str" cm="1">
        <f t="array" ref="F1585">_xlfn.IFS(AV1585&lt;43783,"1.Low Income",AND(AV1585&gt;=43783,AV1585&lt;=64856),"2.Mid Income",AV1585&gt;64856,"3.High Income")</f>
        <v>1.Low Income</v>
      </c>
      <c r="G1585" s="1" t="str" cm="1">
        <f t="array" ref="G1585">_xlfn.IFS(AU1585&lt;=30,"&lt;1 month",AND(AU1585&gt;30,AU1585&lt;=60),"1-2months",AU1585&gt;60,"2months +")</f>
        <v>1-2months</v>
      </c>
      <c r="H1585" s="1" t="str" cm="1">
        <f t="array" ref="H1585">_xlfn.IFS(AT1585&lt;5,"&lt;5times",AND(AT1585&gt;=5,AT1585&lt;=10),"05-10times",AND(AT1585&gt;=11,AT1585&lt;=15),"11-15times",AT1585&gt;=16,"16times or more")</f>
        <v>05-10times</v>
      </c>
      <c r="I1585" s="1" t="s">
        <v>99</v>
      </c>
      <c r="J1585" s="1" t="str">
        <f t="shared" si="49"/>
        <v>6-7 years</v>
      </c>
      <c r="K1585" s="2">
        <v>28</v>
      </c>
      <c r="L1585" s="2">
        <v>23</v>
      </c>
      <c r="M1585" s="2">
        <v>29</v>
      </c>
      <c r="N1585" s="2">
        <v>29</v>
      </c>
      <c r="O1585" s="2">
        <v>14</v>
      </c>
      <c r="P1585" s="2">
        <v>47</v>
      </c>
      <c r="Q1585" s="8">
        <v>0</v>
      </c>
      <c r="R1585" s="8">
        <v>0</v>
      </c>
      <c r="S1585" s="8">
        <v>0</v>
      </c>
      <c r="T1585" s="8">
        <v>0</v>
      </c>
      <c r="U1585" s="8">
        <v>0</v>
      </c>
      <c r="V1585" s="8">
        <v>0</v>
      </c>
      <c r="W1585" s="6">
        <v>3</v>
      </c>
      <c r="X1585" s="6">
        <v>2</v>
      </c>
      <c r="Y1585" s="6">
        <v>1</v>
      </c>
      <c r="Z1585" s="6">
        <v>4</v>
      </c>
      <c r="AB1585" s="1">
        <v>37</v>
      </c>
      <c r="AC1585" s="1">
        <v>36</v>
      </c>
      <c r="AD1585" s="1">
        <v>0</v>
      </c>
      <c r="AE1585" s="1">
        <v>3</v>
      </c>
      <c r="AF1585" s="1">
        <v>11</v>
      </c>
      <c r="AG1585" s="1">
        <v>52</v>
      </c>
      <c r="AH1585" s="1">
        <v>2312</v>
      </c>
      <c r="AI1585" s="11">
        <f t="shared" si="48"/>
        <v>6.3342465753424655</v>
      </c>
      <c r="AJ1585" s="1">
        <v>0</v>
      </c>
      <c r="AK1585" s="1">
        <v>1</v>
      </c>
      <c r="AL1585" s="1">
        <v>0</v>
      </c>
      <c r="AM1585" s="1">
        <v>0</v>
      </c>
      <c r="AN1585" s="1">
        <v>0</v>
      </c>
      <c r="AO1585" s="1">
        <v>0</v>
      </c>
      <c r="AP1585" s="1">
        <v>0</v>
      </c>
      <c r="AQ1585" s="1">
        <v>0</v>
      </c>
      <c r="AR1585" s="1">
        <v>0</v>
      </c>
      <c r="AS1585" s="1">
        <v>1</v>
      </c>
      <c r="AT1585" s="1">
        <v>7</v>
      </c>
      <c r="AU1585" s="1">
        <v>46</v>
      </c>
      <c r="AV1585" s="1">
        <v>37085</v>
      </c>
    </row>
    <row r="1586" spans="1:48" s="1" customFormat="1" x14ac:dyDescent="0.25">
      <c r="A1586" s="1" t="str" cm="1">
        <f t="array" ref="A1586">_xlfn.IFS(AG1586&gt;=70,"70 and Older",AND(AG1586&gt;=60,AG1586&lt;70),"60-69",AND(AG1586&gt;=50,AG1586&lt;60),"50-59",AND(AG1586&gt;=40,AG1586&lt;50),"40-49",AND(AG1586&gt;=30,AG1586&lt;40),"30-39",AND(AG1586&gt;=20,AG1586&lt;30),"20-29")</f>
        <v>50-59</v>
      </c>
      <c r="B1586" s="1" t="str" cm="1">
        <f t="array" ref="B1586">_xlfn.IFS(AO1586=1,$AO$1,AP1586=1,$AP$1,AQ1586=1,$AQ$1,AR1586=1,$AR$1,AS1586=1,$AS$1)</f>
        <v>Graduation</v>
      </c>
      <c r="C1586" s="1" t="str" cm="1">
        <f t="array" ref="C1586">_xlfn.IFS(AJ1586=1,$AJ$1,AK1586=1,$AK$1,AL1586=1,$AL$1,AM1586=1,$AM$1,AN1586=1,$AN$1)</f>
        <v>Divorced</v>
      </c>
      <c r="D1586" s="1">
        <v>1</v>
      </c>
      <c r="E1586" s="1">
        <v>1</v>
      </c>
      <c r="F1586" s="1" t="str" cm="1">
        <f t="array" ref="F1586">_xlfn.IFS(AV1586&lt;43783,"1.Low Income",AND(AV1586&gt;=43783,AV1586&lt;=64856),"2.Mid Income",AV1586&gt;64856,"3.High Income")</f>
        <v>1.Low Income</v>
      </c>
      <c r="G1586" s="1" t="str" cm="1">
        <f t="array" ref="G1586">_xlfn.IFS(AU1586&lt;=30,"&lt;1 month",AND(AU1586&gt;30,AU1586&lt;=60),"1-2months",AU1586&gt;60,"2months +")</f>
        <v>&lt;1 month</v>
      </c>
      <c r="H1586" s="1" t="str" cm="1">
        <f t="array" ref="H1586">_xlfn.IFS(AT1586&lt;5,"&lt;5times",AND(AT1586&gt;=5,AT1586&lt;=10),"05-10times",AND(AT1586&gt;=11,AT1586&lt;=15),"11-15times",AT1586&gt;=16,"16times or more")</f>
        <v>05-10times</v>
      </c>
      <c r="I1586" s="1" t="s">
        <v>99</v>
      </c>
      <c r="J1586" s="1" t="str">
        <f t="shared" si="49"/>
        <v>6-7 years</v>
      </c>
      <c r="K1586" s="2">
        <v>20</v>
      </c>
      <c r="L1586" s="2">
        <v>3</v>
      </c>
      <c r="M1586" s="2">
        <v>16</v>
      </c>
      <c r="N1586" s="2">
        <v>0</v>
      </c>
      <c r="O1586" s="2">
        <v>4</v>
      </c>
      <c r="P1586" s="2">
        <v>1</v>
      </c>
      <c r="Q1586" s="8">
        <v>0</v>
      </c>
      <c r="R1586" s="8">
        <v>0</v>
      </c>
      <c r="S1586" s="8">
        <v>0</v>
      </c>
      <c r="T1586" s="8">
        <v>0</v>
      </c>
      <c r="U1586" s="8">
        <v>0</v>
      </c>
      <c r="V1586" s="8">
        <v>0</v>
      </c>
      <c r="W1586" s="6">
        <v>3</v>
      </c>
      <c r="X1586" s="6">
        <v>2</v>
      </c>
      <c r="Y1586" s="6">
        <v>0</v>
      </c>
      <c r="Z1586" s="6">
        <v>4</v>
      </c>
      <c r="AB1586" s="1">
        <v>42</v>
      </c>
      <c r="AC1586" s="1">
        <v>32</v>
      </c>
      <c r="AD1586" s="1">
        <v>0</v>
      </c>
      <c r="AE1586" s="1">
        <v>3</v>
      </c>
      <c r="AF1586" s="1">
        <v>11</v>
      </c>
      <c r="AG1586" s="1">
        <v>55</v>
      </c>
      <c r="AH1586" s="1">
        <v>2312</v>
      </c>
      <c r="AI1586" s="11">
        <f t="shared" si="48"/>
        <v>6.3342465753424655</v>
      </c>
      <c r="AJ1586" s="1">
        <v>1</v>
      </c>
      <c r="AK1586" s="1">
        <v>0</v>
      </c>
      <c r="AL1586" s="1">
        <v>0</v>
      </c>
      <c r="AM1586" s="1">
        <v>0</v>
      </c>
      <c r="AN1586" s="1">
        <v>0</v>
      </c>
      <c r="AO1586" s="1">
        <v>0</v>
      </c>
      <c r="AP1586" s="1">
        <v>0</v>
      </c>
      <c r="AQ1586" s="1">
        <v>1</v>
      </c>
      <c r="AR1586" s="1">
        <v>0</v>
      </c>
      <c r="AS1586" s="1">
        <v>0</v>
      </c>
      <c r="AT1586" s="1">
        <v>7</v>
      </c>
      <c r="AU1586" s="1">
        <v>12</v>
      </c>
      <c r="AV1586" s="1">
        <v>36301</v>
      </c>
    </row>
    <row r="1587" spans="1:48" s="1" customFormat="1" x14ac:dyDescent="0.25">
      <c r="A1587" s="1" t="str" cm="1">
        <f t="array" ref="A1587">_xlfn.IFS(AG1587&gt;=70,"70 and Older",AND(AG1587&gt;=60,AG1587&lt;70),"60-69",AND(AG1587&gt;=50,AG1587&lt;60),"50-59",AND(AG1587&gt;=40,AG1587&lt;50),"40-49",AND(AG1587&gt;=30,AG1587&lt;40),"30-39",AND(AG1587&gt;=20,AG1587&lt;30),"20-29")</f>
        <v>40-49</v>
      </c>
      <c r="B1587" s="1" t="str" cm="1">
        <f t="array" ref="B1587">_xlfn.IFS(AO1587=1,$AO$1,AP1587=1,$AP$1,AQ1587=1,$AQ$1,AR1587=1,$AR$1,AS1587=1,$AS$1)</f>
        <v>Graduation</v>
      </c>
      <c r="C1587" s="1" t="str" cm="1">
        <f t="array" ref="C1587">_xlfn.IFS(AJ1587=1,$AJ$1,AK1587=1,$AK$1,AL1587=1,$AL$1,AM1587=1,$AM$1,AN1587=1,$AN$1)</f>
        <v>Married</v>
      </c>
      <c r="D1587" s="1">
        <v>0</v>
      </c>
      <c r="E1587" s="1">
        <v>1</v>
      </c>
      <c r="F1587" s="1" t="str" cm="1">
        <f t="array" ref="F1587">_xlfn.IFS(AV1587&lt;43783,"1.Low Income",AND(AV1587&gt;=43783,AV1587&lt;=64856),"2.Mid Income",AV1587&gt;64856,"3.High Income")</f>
        <v>1.Low Income</v>
      </c>
      <c r="G1587" s="1" t="str" cm="1">
        <f t="array" ref="G1587">_xlfn.IFS(AU1587&lt;=30,"&lt;1 month",AND(AU1587&gt;30,AU1587&lt;=60),"1-2months",AU1587&gt;60,"2months +")</f>
        <v>2months +</v>
      </c>
      <c r="H1587" s="1" t="str" cm="1">
        <f t="array" ref="H1587">_xlfn.IFS(AT1587&lt;5,"&lt;5times",AND(AT1587&gt;=5,AT1587&lt;=10),"05-10times",AND(AT1587&gt;=11,AT1587&lt;=15),"11-15times",AT1587&gt;=16,"16times or more")</f>
        <v>05-10times</v>
      </c>
      <c r="I1587" s="1" t="s">
        <v>99</v>
      </c>
      <c r="J1587" s="1" t="str">
        <f t="shared" si="49"/>
        <v>6-7 years</v>
      </c>
      <c r="K1587" s="2">
        <v>3</v>
      </c>
      <c r="L1587" s="2">
        <v>3</v>
      </c>
      <c r="M1587" s="2">
        <v>3</v>
      </c>
      <c r="N1587" s="2">
        <v>15</v>
      </c>
      <c r="O1587" s="2">
        <v>4</v>
      </c>
      <c r="P1587" s="2">
        <v>15</v>
      </c>
      <c r="Q1587" s="8">
        <v>0</v>
      </c>
      <c r="R1587" s="8">
        <v>0</v>
      </c>
      <c r="S1587" s="8">
        <v>0</v>
      </c>
      <c r="T1587" s="8">
        <v>0</v>
      </c>
      <c r="U1587" s="8">
        <v>0</v>
      </c>
      <c r="V1587" s="8">
        <v>0</v>
      </c>
      <c r="W1587" s="6">
        <v>1</v>
      </c>
      <c r="X1587" s="6">
        <v>1</v>
      </c>
      <c r="Y1587" s="6">
        <v>0</v>
      </c>
      <c r="Z1587" s="6">
        <v>3</v>
      </c>
      <c r="AB1587" s="1">
        <v>43</v>
      </c>
      <c r="AC1587" s="1">
        <v>42</v>
      </c>
      <c r="AD1587" s="1">
        <v>0</v>
      </c>
      <c r="AE1587" s="1">
        <v>3</v>
      </c>
      <c r="AF1587" s="1">
        <v>11</v>
      </c>
      <c r="AG1587" s="1">
        <v>47</v>
      </c>
      <c r="AH1587" s="1">
        <v>2311</v>
      </c>
      <c r="AI1587" s="11">
        <f t="shared" si="48"/>
        <v>6.3315068493150681</v>
      </c>
      <c r="AJ1587" s="1">
        <v>0</v>
      </c>
      <c r="AK1587" s="1">
        <v>1</v>
      </c>
      <c r="AL1587" s="1">
        <v>0</v>
      </c>
      <c r="AM1587" s="1">
        <v>0</v>
      </c>
      <c r="AN1587" s="1">
        <v>0</v>
      </c>
      <c r="AO1587" s="1">
        <v>0</v>
      </c>
      <c r="AP1587" s="1">
        <v>0</v>
      </c>
      <c r="AQ1587" s="1">
        <v>1</v>
      </c>
      <c r="AR1587" s="1">
        <v>0</v>
      </c>
      <c r="AS1587" s="1">
        <v>0</v>
      </c>
      <c r="AT1587" s="1">
        <v>8</v>
      </c>
      <c r="AU1587" s="1">
        <v>78</v>
      </c>
      <c r="AV1587" s="1">
        <v>35946</v>
      </c>
    </row>
    <row r="1588" spans="1:48" s="1" customFormat="1" x14ac:dyDescent="0.25">
      <c r="A1588" s="1" t="str" cm="1">
        <f t="array" ref="A1588">_xlfn.IFS(AG1588&gt;=70,"70 and Older",AND(AG1588&gt;=60,AG1588&lt;70),"60-69",AND(AG1588&gt;=50,AG1588&lt;60),"50-59",AND(AG1588&gt;=40,AG1588&lt;50),"40-49",AND(AG1588&gt;=30,AG1588&lt;40),"30-39",AND(AG1588&gt;=20,AG1588&lt;30),"20-29")</f>
        <v>60-69</v>
      </c>
      <c r="B1588" s="1" t="str" cm="1">
        <f t="array" ref="B1588">_xlfn.IFS(AO1588=1,$AO$1,AP1588=1,$AP$1,AQ1588=1,$AQ$1,AR1588=1,$AR$1,AS1588=1,$AS$1)</f>
        <v>PhD</v>
      </c>
      <c r="C1588" s="1" t="str" cm="1">
        <f t="array" ref="C1588">_xlfn.IFS(AJ1588=1,$AJ$1,AK1588=1,$AK$1,AL1588=1,$AL$1,AM1588=1,$AM$1,AN1588=1,$AN$1)</f>
        <v>Widow</v>
      </c>
      <c r="D1588" s="1">
        <v>0</v>
      </c>
      <c r="E1588" s="1">
        <v>1</v>
      </c>
      <c r="F1588" s="1" t="str" cm="1">
        <f t="array" ref="F1588">_xlfn.IFS(AV1588&lt;43783,"1.Low Income",AND(AV1588&gt;=43783,AV1588&lt;=64856),"2.Mid Income",AV1588&gt;64856,"3.High Income")</f>
        <v>1.Low Income</v>
      </c>
      <c r="G1588" s="1" t="str" cm="1">
        <f t="array" ref="G1588">_xlfn.IFS(AU1588&lt;=30,"&lt;1 month",AND(AU1588&gt;30,AU1588&lt;=60),"1-2months",AU1588&gt;60,"2months +")</f>
        <v>2months +</v>
      </c>
      <c r="H1588" s="1" t="str" cm="1">
        <f t="array" ref="H1588">_xlfn.IFS(AT1588&lt;5,"&lt;5times",AND(AT1588&gt;=5,AT1588&lt;=10),"05-10times",AND(AT1588&gt;=11,AT1588&lt;=15),"11-15times",AT1588&gt;=16,"16times or more")</f>
        <v>05-10times</v>
      </c>
      <c r="I1588" s="1" t="s">
        <v>99</v>
      </c>
      <c r="J1588" s="1" t="str">
        <f t="shared" si="49"/>
        <v>6-7 years</v>
      </c>
      <c r="K1588" s="2">
        <v>172</v>
      </c>
      <c r="L1588" s="2">
        <v>12</v>
      </c>
      <c r="M1588" s="2">
        <v>112</v>
      </c>
      <c r="N1588" s="2">
        <v>8</v>
      </c>
      <c r="O1588" s="2">
        <v>0</v>
      </c>
      <c r="P1588" s="2">
        <v>15</v>
      </c>
      <c r="Q1588" s="8">
        <v>0</v>
      </c>
      <c r="R1588" s="8">
        <v>0</v>
      </c>
      <c r="S1588" s="8">
        <v>0</v>
      </c>
      <c r="T1588" s="8">
        <v>0</v>
      </c>
      <c r="U1588" s="8">
        <v>0</v>
      </c>
      <c r="V1588" s="8">
        <v>0</v>
      </c>
      <c r="W1588" s="6">
        <v>4</v>
      </c>
      <c r="X1588" s="6">
        <v>6</v>
      </c>
      <c r="Y1588" s="6">
        <v>1</v>
      </c>
      <c r="Z1588" s="6">
        <v>5</v>
      </c>
      <c r="AB1588" s="1">
        <v>121</v>
      </c>
      <c r="AC1588" s="1">
        <v>107</v>
      </c>
      <c r="AD1588" s="1">
        <v>0</v>
      </c>
      <c r="AE1588" s="1">
        <v>3</v>
      </c>
      <c r="AF1588" s="1">
        <v>11</v>
      </c>
      <c r="AG1588" s="1">
        <v>62</v>
      </c>
      <c r="AH1588" s="1">
        <v>2311</v>
      </c>
      <c r="AI1588" s="11">
        <f t="shared" si="48"/>
        <v>6.3315068493150681</v>
      </c>
      <c r="AJ1588" s="1">
        <v>0</v>
      </c>
      <c r="AK1588" s="1">
        <v>0</v>
      </c>
      <c r="AL1588" s="1">
        <v>0</v>
      </c>
      <c r="AM1588" s="1">
        <v>0</v>
      </c>
      <c r="AN1588" s="1">
        <v>1</v>
      </c>
      <c r="AO1588" s="1">
        <v>0</v>
      </c>
      <c r="AP1588" s="1">
        <v>0</v>
      </c>
      <c r="AQ1588" s="1">
        <v>0</v>
      </c>
      <c r="AR1588" s="1">
        <v>0</v>
      </c>
      <c r="AS1588" s="1">
        <v>1</v>
      </c>
      <c r="AT1588" s="1">
        <v>8</v>
      </c>
      <c r="AU1588" s="1">
        <v>93</v>
      </c>
      <c r="AV1588" s="1">
        <v>34578</v>
      </c>
    </row>
    <row r="1589" spans="1:48" s="1" customFormat="1" x14ac:dyDescent="0.25">
      <c r="A1589" s="1" t="str" cm="1">
        <f t="array" ref="A1589">_xlfn.IFS(AG1589&gt;=70,"70 and Older",AND(AG1589&gt;=60,AG1589&lt;70),"60-69",AND(AG1589&gt;=50,AG1589&lt;60),"50-59",AND(AG1589&gt;=40,AG1589&lt;50),"40-49",AND(AG1589&gt;=30,AG1589&lt;40),"30-39",AND(AG1589&gt;=20,AG1589&lt;30),"20-29")</f>
        <v>30-39</v>
      </c>
      <c r="B1589" s="1" t="str" cm="1">
        <f t="array" ref="B1589">_xlfn.IFS(AO1589=1,$AO$1,AP1589=1,$AP$1,AQ1589=1,$AQ$1,AR1589=1,$AR$1,AS1589=1,$AS$1)</f>
        <v>PhD</v>
      </c>
      <c r="C1589" s="1" t="str" cm="1">
        <f t="array" ref="C1589">_xlfn.IFS(AJ1589=1,$AJ$1,AK1589=1,$AK$1,AL1589=1,$AL$1,AM1589=1,$AM$1,AN1589=1,$AN$1)</f>
        <v>Single</v>
      </c>
      <c r="D1589" s="1">
        <v>1</v>
      </c>
      <c r="E1589" s="1">
        <v>1</v>
      </c>
      <c r="F1589" s="1" t="str" cm="1">
        <f t="array" ref="F1589">_xlfn.IFS(AV1589&lt;43783,"1.Low Income",AND(AV1589&gt;=43783,AV1589&lt;=64856),"2.Mid Income",AV1589&gt;64856,"3.High Income")</f>
        <v>1.Low Income</v>
      </c>
      <c r="G1589" s="1" t="str" cm="1">
        <f t="array" ref="G1589">_xlfn.IFS(AU1589&lt;=30,"&lt;1 month",AND(AU1589&gt;30,AU1589&lt;=60),"1-2months",AU1589&gt;60,"2months +")</f>
        <v>&lt;1 month</v>
      </c>
      <c r="H1589" s="1" t="str" cm="1">
        <f t="array" ref="H1589">_xlfn.IFS(AT1589&lt;5,"&lt;5times",AND(AT1589&gt;=5,AT1589&lt;=10),"05-10times",AND(AT1589&gt;=11,AT1589&lt;=15),"11-15times",AT1589&gt;=16,"16times or more")</f>
        <v>05-10times</v>
      </c>
      <c r="I1589" s="1" t="s">
        <v>99</v>
      </c>
      <c r="J1589" s="1" t="str">
        <f t="shared" si="49"/>
        <v>6-7 years</v>
      </c>
      <c r="K1589" s="2">
        <v>39</v>
      </c>
      <c r="L1589" s="2">
        <v>2</v>
      </c>
      <c r="M1589" s="2">
        <v>25</v>
      </c>
      <c r="N1589" s="2">
        <v>4</v>
      </c>
      <c r="O1589" s="2">
        <v>3</v>
      </c>
      <c r="P1589" s="2">
        <v>24</v>
      </c>
      <c r="Q1589" s="8">
        <v>0</v>
      </c>
      <c r="R1589" s="8">
        <v>0</v>
      </c>
      <c r="S1589" s="8">
        <v>0</v>
      </c>
      <c r="T1589" s="8">
        <v>0</v>
      </c>
      <c r="U1589" s="8">
        <v>0</v>
      </c>
      <c r="V1589" s="8">
        <v>0</v>
      </c>
      <c r="W1589" s="6">
        <v>2</v>
      </c>
      <c r="X1589" s="6">
        <v>3</v>
      </c>
      <c r="Y1589" s="6">
        <v>0</v>
      </c>
      <c r="Z1589" s="6">
        <v>3</v>
      </c>
      <c r="AB1589" s="1">
        <v>306</v>
      </c>
      <c r="AC1589" s="1">
        <v>288</v>
      </c>
      <c r="AD1589" s="1">
        <v>0</v>
      </c>
      <c r="AE1589" s="1">
        <v>3</v>
      </c>
      <c r="AF1589" s="1">
        <v>11</v>
      </c>
      <c r="AG1589" s="1">
        <v>38</v>
      </c>
      <c r="AH1589" s="1">
        <v>2311</v>
      </c>
      <c r="AI1589" s="11">
        <f t="shared" si="48"/>
        <v>6.3315068493150681</v>
      </c>
      <c r="AJ1589" s="1">
        <v>0</v>
      </c>
      <c r="AK1589" s="1">
        <v>0</v>
      </c>
      <c r="AL1589" s="1">
        <v>1</v>
      </c>
      <c r="AM1589" s="1">
        <v>0</v>
      </c>
      <c r="AN1589" s="1">
        <v>0</v>
      </c>
      <c r="AO1589" s="1">
        <v>0</v>
      </c>
      <c r="AP1589" s="1">
        <v>0</v>
      </c>
      <c r="AQ1589" s="1">
        <v>0</v>
      </c>
      <c r="AR1589" s="1">
        <v>0</v>
      </c>
      <c r="AS1589" s="1">
        <v>1</v>
      </c>
      <c r="AT1589" s="1">
        <v>8</v>
      </c>
      <c r="AU1589" s="1">
        <v>14</v>
      </c>
      <c r="AV1589" s="1">
        <v>27238</v>
      </c>
    </row>
    <row r="1590" spans="1:48" s="1" customFormat="1" x14ac:dyDescent="0.25">
      <c r="A1590" s="1" t="str" cm="1">
        <f t="array" ref="A1590">_xlfn.IFS(AG1590&gt;=70,"70 and Older",AND(AG1590&gt;=60,AG1590&lt;70),"60-69",AND(AG1590&gt;=50,AG1590&lt;60),"50-59",AND(AG1590&gt;=40,AG1590&lt;50),"40-49",AND(AG1590&gt;=30,AG1590&lt;40),"30-39",AND(AG1590&gt;=20,AG1590&lt;30),"20-29")</f>
        <v>60-69</v>
      </c>
      <c r="B1590" s="1" t="str" cm="1">
        <f t="array" ref="B1590">_xlfn.IFS(AO1590=1,$AO$1,AP1590=1,$AP$1,AQ1590=1,$AQ$1,AR1590=1,$AR$1,AS1590=1,$AS$1)</f>
        <v>2nd Cycle</v>
      </c>
      <c r="C1590" s="1" t="str" cm="1">
        <f t="array" ref="C1590">_xlfn.IFS(AJ1590=1,$AJ$1,AK1590=1,$AK$1,AL1590=1,$AL$1,AM1590=1,$AM$1,AN1590=1,$AN$1)</f>
        <v>Married</v>
      </c>
      <c r="D1590" s="1">
        <v>0</v>
      </c>
      <c r="E1590" s="1">
        <v>0</v>
      </c>
      <c r="F1590" s="1" t="str" cm="1">
        <f t="array" ref="F1590">_xlfn.IFS(AV1590&lt;43783,"1.Low Income",AND(AV1590&gt;=43783,AV1590&lt;=64856),"2.Mid Income",AV1590&gt;64856,"3.High Income")</f>
        <v>2.Mid Income</v>
      </c>
      <c r="G1590" s="1" t="str" cm="1">
        <f t="array" ref="G1590">_xlfn.IFS(AU1590&lt;=30,"&lt;1 month",AND(AU1590&gt;30,AU1590&lt;=60),"1-2months",AU1590&gt;60,"2months +")</f>
        <v>2months +</v>
      </c>
      <c r="H1590" s="1" t="str" cm="1">
        <f t="array" ref="H1590">_xlfn.IFS(AT1590&lt;5,"&lt;5times",AND(AT1590&gt;=5,AT1590&lt;=10),"05-10times",AND(AT1590&gt;=11,AT1590&lt;=15),"11-15times",AT1590&gt;=16,"16times or more")</f>
        <v>05-10times</v>
      </c>
      <c r="I1590" s="1" t="s">
        <v>99</v>
      </c>
      <c r="J1590" s="1" t="str">
        <f t="shared" si="49"/>
        <v>6-7 years</v>
      </c>
      <c r="K1590" s="2">
        <v>605</v>
      </c>
      <c r="L1590" s="2">
        <v>91</v>
      </c>
      <c r="M1590" s="2">
        <v>399</v>
      </c>
      <c r="N1590" s="2">
        <v>0</v>
      </c>
      <c r="O1590" s="2">
        <v>45</v>
      </c>
      <c r="P1590" s="2">
        <v>205</v>
      </c>
      <c r="Q1590" s="8">
        <v>0</v>
      </c>
      <c r="R1590" s="8">
        <v>0</v>
      </c>
      <c r="S1590" s="8">
        <v>0</v>
      </c>
      <c r="T1590" s="8">
        <v>0</v>
      </c>
      <c r="U1590" s="8">
        <v>0</v>
      </c>
      <c r="V1590" s="8">
        <v>0</v>
      </c>
      <c r="W1590" s="6">
        <v>2</v>
      </c>
      <c r="X1590" s="6">
        <v>3</v>
      </c>
      <c r="Y1590" s="6">
        <v>6</v>
      </c>
      <c r="Z1590" s="6">
        <v>8</v>
      </c>
      <c r="AB1590" s="1">
        <v>1150</v>
      </c>
      <c r="AC1590" s="1">
        <v>1085</v>
      </c>
      <c r="AD1590" s="1">
        <v>1</v>
      </c>
      <c r="AE1590" s="1">
        <v>3</v>
      </c>
      <c r="AF1590" s="1">
        <v>11</v>
      </c>
      <c r="AG1590" s="1">
        <v>66</v>
      </c>
      <c r="AH1590" s="1">
        <v>2310</v>
      </c>
      <c r="AI1590" s="11">
        <f t="shared" si="48"/>
        <v>6.3287671232876717</v>
      </c>
      <c r="AJ1590" s="1">
        <v>0</v>
      </c>
      <c r="AK1590" s="1">
        <v>1</v>
      </c>
      <c r="AL1590" s="1">
        <v>0</v>
      </c>
      <c r="AM1590" s="1">
        <v>0</v>
      </c>
      <c r="AN1590" s="1">
        <v>0</v>
      </c>
      <c r="AO1590" s="1">
        <v>1</v>
      </c>
      <c r="AP1590" s="1">
        <v>0</v>
      </c>
      <c r="AQ1590" s="1">
        <v>0</v>
      </c>
      <c r="AR1590" s="1">
        <v>0</v>
      </c>
      <c r="AS1590" s="1">
        <v>0</v>
      </c>
      <c r="AT1590" s="1">
        <v>6</v>
      </c>
      <c r="AU1590" s="1">
        <v>90</v>
      </c>
      <c r="AV1590" s="1">
        <v>48240</v>
      </c>
    </row>
    <row r="1591" spans="1:48" s="1" customFormat="1" x14ac:dyDescent="0.25">
      <c r="A1591" s="1" t="str" cm="1">
        <f t="array" ref="A1591">_xlfn.IFS(AG1591&gt;=70,"70 and Older",AND(AG1591&gt;=60,AG1591&lt;70),"60-69",AND(AG1591&gt;=50,AG1591&lt;60),"50-59",AND(AG1591&gt;=40,AG1591&lt;50),"40-49",AND(AG1591&gt;=30,AG1591&lt;40),"30-39",AND(AG1591&gt;=20,AG1591&lt;30),"20-29")</f>
        <v>60-69</v>
      </c>
      <c r="B1591" s="1" t="str" cm="1">
        <f t="array" ref="B1591">_xlfn.IFS(AO1591=1,$AO$1,AP1591=1,$AP$1,AQ1591=1,$AQ$1,AR1591=1,$AR$1,AS1591=1,$AS$1)</f>
        <v>PhD</v>
      </c>
      <c r="C1591" s="1" t="str" cm="1">
        <f t="array" ref="C1591">_xlfn.IFS(AJ1591=1,$AJ$1,AK1591=1,$AK$1,AL1591=1,$AL$1,AM1591=1,$AM$1,AN1591=1,$AN$1)</f>
        <v>Together</v>
      </c>
      <c r="D1591" s="1">
        <v>1</v>
      </c>
      <c r="E1591" s="1">
        <v>1</v>
      </c>
      <c r="F1591" s="1" t="str" cm="1">
        <f t="array" ref="F1591">_xlfn.IFS(AV1591&lt;43783,"1.Low Income",AND(AV1591&gt;=43783,AV1591&lt;=64856),"2.Mid Income",AV1591&gt;64856,"3.High Income")</f>
        <v>1.Low Income</v>
      </c>
      <c r="G1591" s="1" t="str" cm="1">
        <f t="array" ref="G1591">_xlfn.IFS(AU1591&lt;=30,"&lt;1 month",AND(AU1591&gt;30,AU1591&lt;=60),"1-2months",AU1591&gt;60,"2months +")</f>
        <v>&lt;1 month</v>
      </c>
      <c r="H1591" s="1" t="str" cm="1">
        <f t="array" ref="H1591">_xlfn.IFS(AT1591&lt;5,"&lt;5times",AND(AT1591&gt;=5,AT1591&lt;=10),"05-10times",AND(AT1591&gt;=11,AT1591&lt;=15),"11-15times",AT1591&gt;=16,"16times or more")</f>
        <v>05-10times</v>
      </c>
      <c r="I1591" s="1" t="s">
        <v>99</v>
      </c>
      <c r="J1591" s="1" t="str">
        <f t="shared" si="49"/>
        <v>6-7 years</v>
      </c>
      <c r="K1591" s="2">
        <v>51</v>
      </c>
      <c r="L1591" s="2">
        <v>4</v>
      </c>
      <c r="M1591" s="2">
        <v>24</v>
      </c>
      <c r="N1591" s="2">
        <v>4</v>
      </c>
      <c r="O1591" s="2">
        <v>7</v>
      </c>
      <c r="P1591" s="2">
        <v>1</v>
      </c>
      <c r="Q1591" s="8">
        <v>0</v>
      </c>
      <c r="R1591" s="8">
        <v>0</v>
      </c>
      <c r="S1591" s="8">
        <v>0</v>
      </c>
      <c r="T1591" s="8">
        <v>0</v>
      </c>
      <c r="U1591" s="8">
        <v>0</v>
      </c>
      <c r="V1591" s="8">
        <v>0</v>
      </c>
      <c r="W1591" s="6">
        <v>2</v>
      </c>
      <c r="X1591" s="6">
        <v>2</v>
      </c>
      <c r="Y1591" s="6">
        <v>0</v>
      </c>
      <c r="Z1591" s="6">
        <v>4</v>
      </c>
      <c r="AB1591" s="1">
        <v>87</v>
      </c>
      <c r="AC1591" s="1">
        <v>81</v>
      </c>
      <c r="AD1591" s="1">
        <v>0</v>
      </c>
      <c r="AE1591" s="1">
        <v>3</v>
      </c>
      <c r="AF1591" s="1">
        <v>11</v>
      </c>
      <c r="AG1591" s="1">
        <v>61</v>
      </c>
      <c r="AH1591" s="1">
        <v>2309</v>
      </c>
      <c r="AI1591" s="11">
        <f t="shared" si="48"/>
        <v>6.3260273972602743</v>
      </c>
      <c r="AJ1591" s="1">
        <v>0</v>
      </c>
      <c r="AK1591" s="1">
        <v>0</v>
      </c>
      <c r="AL1591" s="1">
        <v>0</v>
      </c>
      <c r="AM1591" s="1">
        <v>1</v>
      </c>
      <c r="AN1591" s="1">
        <v>0</v>
      </c>
      <c r="AO1591" s="1">
        <v>0</v>
      </c>
      <c r="AP1591" s="1">
        <v>0</v>
      </c>
      <c r="AQ1591" s="1">
        <v>0</v>
      </c>
      <c r="AR1591" s="1">
        <v>0</v>
      </c>
      <c r="AS1591" s="1">
        <v>1</v>
      </c>
      <c r="AT1591" s="1">
        <v>7</v>
      </c>
      <c r="AU1591" s="1">
        <v>8</v>
      </c>
      <c r="AV1591" s="1">
        <v>38361</v>
      </c>
    </row>
    <row r="1592" spans="1:48" s="1" customFormat="1" x14ac:dyDescent="0.25">
      <c r="A1592" s="1" t="str" cm="1">
        <f t="array" ref="A1592">_xlfn.IFS(AG1592&gt;=70,"70 and Older",AND(AG1592&gt;=60,AG1592&lt;70),"60-69",AND(AG1592&gt;=50,AG1592&lt;60),"50-59",AND(AG1592&gt;=40,AG1592&lt;50),"40-49",AND(AG1592&gt;=30,AG1592&lt;40),"30-39",AND(AG1592&gt;=20,AG1592&lt;30),"20-29")</f>
        <v>40-49</v>
      </c>
      <c r="B1592" s="1" t="str" cm="1">
        <f t="array" ref="B1592">_xlfn.IFS(AO1592=1,$AO$1,AP1592=1,$AP$1,AQ1592=1,$AQ$1,AR1592=1,$AR$1,AS1592=1,$AS$1)</f>
        <v>2nd Cycle</v>
      </c>
      <c r="C1592" s="1" t="str" cm="1">
        <f t="array" ref="C1592">_xlfn.IFS(AJ1592=1,$AJ$1,AK1592=1,$AK$1,AL1592=1,$AL$1,AM1592=1,$AM$1,AN1592=1,$AN$1)</f>
        <v>Married</v>
      </c>
      <c r="D1592" s="1">
        <v>0</v>
      </c>
      <c r="E1592" s="1">
        <v>1</v>
      </c>
      <c r="F1592" s="1" t="str" cm="1">
        <f t="array" ref="F1592">_xlfn.IFS(AV1592&lt;43783,"1.Low Income",AND(AV1592&gt;=43783,AV1592&lt;=64856),"2.Mid Income",AV1592&gt;64856,"3.High Income")</f>
        <v>1.Low Income</v>
      </c>
      <c r="G1592" s="1" t="str" cm="1">
        <f t="array" ref="G1592">_xlfn.IFS(AU1592&lt;=30,"&lt;1 month",AND(AU1592&gt;30,AU1592&lt;=60),"1-2months",AU1592&gt;60,"2months +")</f>
        <v>2months +</v>
      </c>
      <c r="H1592" s="1" t="str" cm="1">
        <f t="array" ref="H1592">_xlfn.IFS(AT1592&lt;5,"&lt;5times",AND(AT1592&gt;=5,AT1592&lt;=10),"05-10times",AND(AT1592&gt;=11,AT1592&lt;=15),"11-15times",AT1592&gt;=16,"16times or more")</f>
        <v>05-10times</v>
      </c>
      <c r="I1592" s="1" t="s">
        <v>99</v>
      </c>
      <c r="J1592" s="1" t="str">
        <f t="shared" si="49"/>
        <v>6-7 years</v>
      </c>
      <c r="K1592" s="2">
        <v>977</v>
      </c>
      <c r="L1592" s="2">
        <v>12</v>
      </c>
      <c r="M1592" s="2">
        <v>253</v>
      </c>
      <c r="N1592" s="2">
        <v>16</v>
      </c>
      <c r="O1592" s="2">
        <v>12</v>
      </c>
      <c r="P1592" s="2">
        <v>101</v>
      </c>
      <c r="Q1592" s="8">
        <v>0</v>
      </c>
      <c r="R1592" s="8">
        <v>0</v>
      </c>
      <c r="S1592" s="8">
        <v>0</v>
      </c>
      <c r="T1592" s="8">
        <v>1</v>
      </c>
      <c r="U1592" s="8">
        <v>0</v>
      </c>
      <c r="V1592" s="8">
        <v>0</v>
      </c>
      <c r="W1592" s="6">
        <v>4</v>
      </c>
      <c r="X1592" s="6">
        <v>4</v>
      </c>
      <c r="Y1592" s="6">
        <v>3</v>
      </c>
      <c r="Z1592" s="6">
        <v>12</v>
      </c>
      <c r="AB1592" s="1">
        <v>546</v>
      </c>
      <c r="AC1592" s="1">
        <v>530</v>
      </c>
      <c r="AD1592" s="1">
        <v>1</v>
      </c>
      <c r="AE1592" s="1">
        <v>3</v>
      </c>
      <c r="AF1592" s="1">
        <v>11</v>
      </c>
      <c r="AG1592" s="1">
        <v>46</v>
      </c>
      <c r="AH1592" s="1">
        <v>2309</v>
      </c>
      <c r="AI1592" s="11">
        <f t="shared" si="48"/>
        <v>6.3260273972602743</v>
      </c>
      <c r="AJ1592" s="1">
        <v>0</v>
      </c>
      <c r="AK1592" s="1">
        <v>1</v>
      </c>
      <c r="AL1592" s="1">
        <v>0</v>
      </c>
      <c r="AM1592" s="1">
        <v>0</v>
      </c>
      <c r="AN1592" s="1">
        <v>0</v>
      </c>
      <c r="AO1592" s="1">
        <v>1</v>
      </c>
      <c r="AP1592" s="1">
        <v>0</v>
      </c>
      <c r="AQ1592" s="1">
        <v>0</v>
      </c>
      <c r="AR1592" s="1">
        <v>0</v>
      </c>
      <c r="AS1592" s="1">
        <v>0</v>
      </c>
      <c r="AT1592" s="1">
        <v>8</v>
      </c>
      <c r="AU1592" s="1">
        <v>98</v>
      </c>
      <c r="AV1592" s="1">
        <v>30467</v>
      </c>
    </row>
    <row r="1593" spans="1:48" s="1" customFormat="1" x14ac:dyDescent="0.25">
      <c r="A1593" s="1" t="str" cm="1">
        <f t="array" ref="A1593">_xlfn.IFS(AG1593&gt;=70,"70 and Older",AND(AG1593&gt;=60,AG1593&lt;70),"60-69",AND(AG1593&gt;=50,AG1593&lt;60),"50-59",AND(AG1593&gt;=40,AG1593&lt;50),"40-49",AND(AG1593&gt;=30,AG1593&lt;40),"30-39",AND(AG1593&gt;=20,AG1593&lt;30),"20-29")</f>
        <v>40-49</v>
      </c>
      <c r="B1593" s="1" t="str" cm="1">
        <f t="array" ref="B1593">_xlfn.IFS(AO1593=1,$AO$1,AP1593=1,$AP$1,AQ1593=1,$AQ$1,AR1593=1,$AR$1,AS1593=1,$AS$1)</f>
        <v>Graduation</v>
      </c>
      <c r="C1593" s="1" t="str" cm="1">
        <f t="array" ref="C1593">_xlfn.IFS(AJ1593=1,$AJ$1,AK1593=1,$AK$1,AL1593=1,$AL$1,AM1593=1,$AM$1,AN1593=1,$AN$1)</f>
        <v>Together</v>
      </c>
      <c r="D1593" s="1">
        <v>1</v>
      </c>
      <c r="E1593" s="1">
        <v>0</v>
      </c>
      <c r="F1593" s="1" t="str" cm="1">
        <f t="array" ref="F1593">_xlfn.IFS(AV1593&lt;43783,"1.Low Income",AND(AV1593&gt;=43783,AV1593&lt;=64856),"2.Mid Income",AV1593&gt;64856,"3.High Income")</f>
        <v>1.Low Income</v>
      </c>
      <c r="G1593" s="1" t="str" cm="1">
        <f t="array" ref="G1593">_xlfn.IFS(AU1593&lt;=30,"&lt;1 month",AND(AU1593&gt;30,AU1593&lt;=60),"1-2months",AU1593&gt;60,"2months +")</f>
        <v>&lt;1 month</v>
      </c>
      <c r="H1593" s="1" t="str" cm="1">
        <f t="array" ref="H1593">_xlfn.IFS(AT1593&lt;5,"&lt;5times",AND(AT1593&gt;=5,AT1593&lt;=10),"05-10times",AND(AT1593&gt;=11,AT1593&lt;=15),"11-15times",AT1593&gt;=16,"16times or more")</f>
        <v>05-10times</v>
      </c>
      <c r="I1593" s="1" t="s">
        <v>99</v>
      </c>
      <c r="J1593" s="1" t="str">
        <f t="shared" si="49"/>
        <v>6-7 years</v>
      </c>
      <c r="K1593" s="2">
        <v>152</v>
      </c>
      <c r="L1593" s="2">
        <v>9</v>
      </c>
      <c r="M1593" s="2">
        <v>121</v>
      </c>
      <c r="N1593" s="2">
        <v>12</v>
      </c>
      <c r="O1593" s="2">
        <v>12</v>
      </c>
      <c r="P1593" s="2">
        <v>45</v>
      </c>
      <c r="Q1593" s="8">
        <v>0</v>
      </c>
      <c r="R1593" s="8">
        <v>0</v>
      </c>
      <c r="S1593" s="8">
        <v>0</v>
      </c>
      <c r="T1593" s="8">
        <v>0</v>
      </c>
      <c r="U1593" s="8">
        <v>0</v>
      </c>
      <c r="V1593" s="8">
        <v>0</v>
      </c>
      <c r="W1593" s="6">
        <v>4</v>
      </c>
      <c r="X1593" s="6">
        <v>6</v>
      </c>
      <c r="Y1593" s="6">
        <v>2</v>
      </c>
      <c r="Z1593" s="6">
        <v>4</v>
      </c>
      <c r="AB1593" s="1">
        <v>33</v>
      </c>
      <c r="AC1593" s="1">
        <v>17</v>
      </c>
      <c r="AD1593" s="1">
        <v>0</v>
      </c>
      <c r="AE1593" s="1">
        <v>3</v>
      </c>
      <c r="AF1593" s="1">
        <v>11</v>
      </c>
      <c r="AG1593" s="1">
        <v>43</v>
      </c>
      <c r="AH1593" s="1">
        <v>2309</v>
      </c>
      <c r="AI1593" s="11">
        <f t="shared" si="48"/>
        <v>6.3260273972602743</v>
      </c>
      <c r="AJ1593" s="1">
        <v>0</v>
      </c>
      <c r="AK1593" s="1">
        <v>0</v>
      </c>
      <c r="AL1593" s="1">
        <v>0</v>
      </c>
      <c r="AM1593" s="1">
        <v>1</v>
      </c>
      <c r="AN1593" s="1">
        <v>0</v>
      </c>
      <c r="AO1593" s="1">
        <v>0</v>
      </c>
      <c r="AP1593" s="1">
        <v>0</v>
      </c>
      <c r="AQ1593" s="1">
        <v>1</v>
      </c>
      <c r="AR1593" s="1">
        <v>0</v>
      </c>
      <c r="AS1593" s="1">
        <v>0</v>
      </c>
      <c r="AT1593" s="1">
        <v>8</v>
      </c>
      <c r="AU1593" s="1">
        <v>25</v>
      </c>
      <c r="AV1593" s="1">
        <v>26576</v>
      </c>
    </row>
    <row r="1594" spans="1:48" s="1" customFormat="1" x14ac:dyDescent="0.25">
      <c r="A1594" s="1" t="str" cm="1">
        <f t="array" ref="A1594">_xlfn.IFS(AG1594&gt;=70,"70 and Older",AND(AG1594&gt;=60,AG1594&lt;70),"60-69",AND(AG1594&gt;=50,AG1594&lt;60),"50-59",AND(AG1594&gt;=40,AG1594&lt;50),"40-49",AND(AG1594&gt;=30,AG1594&lt;40),"30-39",AND(AG1594&gt;=20,AG1594&lt;30),"20-29")</f>
        <v>60-69</v>
      </c>
      <c r="B1594" s="1" t="str" cm="1">
        <f t="array" ref="B1594">_xlfn.IFS(AO1594=1,$AO$1,AP1594=1,$AP$1,AQ1594=1,$AQ$1,AR1594=1,$AR$1,AS1594=1,$AS$1)</f>
        <v>PhD</v>
      </c>
      <c r="C1594" s="1" t="str" cm="1">
        <f t="array" ref="C1594">_xlfn.IFS(AJ1594=1,$AJ$1,AK1594=1,$AK$1,AL1594=1,$AL$1,AM1594=1,$AM$1,AN1594=1,$AN$1)</f>
        <v>Married</v>
      </c>
      <c r="D1594" s="1">
        <v>0</v>
      </c>
      <c r="E1594" s="1">
        <v>2</v>
      </c>
      <c r="F1594" s="1" t="str" cm="1">
        <f t="array" ref="F1594">_xlfn.IFS(AV1594&lt;43783,"1.Low Income",AND(AV1594&gt;=43783,AV1594&lt;=64856),"2.Mid Income",AV1594&gt;64856,"3.High Income")</f>
        <v>1.Low Income</v>
      </c>
      <c r="G1594" s="1" t="str" cm="1">
        <f t="array" ref="G1594">_xlfn.IFS(AU1594&lt;=30,"&lt;1 month",AND(AU1594&gt;30,AU1594&lt;=60),"1-2months",AU1594&gt;60,"2months +")</f>
        <v>2months +</v>
      </c>
      <c r="H1594" s="1" t="str" cm="1">
        <f t="array" ref="H1594">_xlfn.IFS(AT1594&lt;5,"&lt;5times",AND(AT1594&gt;=5,AT1594&lt;=10),"05-10times",AND(AT1594&gt;=11,AT1594&lt;=15),"11-15times",AT1594&gt;=16,"16times or more")</f>
        <v>05-10times</v>
      </c>
      <c r="I1594" s="1" t="s">
        <v>99</v>
      </c>
      <c r="J1594" s="1" t="str">
        <f t="shared" si="49"/>
        <v>6-7 years</v>
      </c>
      <c r="K1594" s="2">
        <v>1459</v>
      </c>
      <c r="L1594" s="2">
        <v>0</v>
      </c>
      <c r="M1594" s="2">
        <v>61</v>
      </c>
      <c r="N1594" s="2">
        <v>0</v>
      </c>
      <c r="O1594" s="2">
        <v>15</v>
      </c>
      <c r="P1594" s="2">
        <v>215</v>
      </c>
      <c r="Q1594" s="8">
        <v>0</v>
      </c>
      <c r="R1594" s="8">
        <v>1</v>
      </c>
      <c r="S1594" s="8">
        <v>1</v>
      </c>
      <c r="T1594" s="8">
        <v>0</v>
      </c>
      <c r="U1594" s="8">
        <v>1</v>
      </c>
      <c r="V1594" s="8">
        <v>1</v>
      </c>
      <c r="W1594" s="6">
        <v>5</v>
      </c>
      <c r="X1594" s="6">
        <v>2</v>
      </c>
      <c r="Y1594" s="6">
        <v>5</v>
      </c>
      <c r="Z1594" s="6">
        <v>6</v>
      </c>
      <c r="AB1594" s="1">
        <v>650</v>
      </c>
      <c r="AC1594" s="1">
        <v>644</v>
      </c>
      <c r="AD1594" s="1">
        <v>0</v>
      </c>
      <c r="AE1594" s="1">
        <v>3</v>
      </c>
      <c r="AF1594" s="1">
        <v>11</v>
      </c>
      <c r="AG1594" s="1">
        <v>60</v>
      </c>
      <c r="AH1594" s="1">
        <v>2308</v>
      </c>
      <c r="AI1594" s="11">
        <f t="shared" si="48"/>
        <v>6.3232876712328769</v>
      </c>
      <c r="AJ1594" s="1">
        <v>0</v>
      </c>
      <c r="AK1594" s="1">
        <v>1</v>
      </c>
      <c r="AL1594" s="1">
        <v>0</v>
      </c>
      <c r="AM1594" s="1">
        <v>0</v>
      </c>
      <c r="AN1594" s="1">
        <v>0</v>
      </c>
      <c r="AO1594" s="1">
        <v>0</v>
      </c>
      <c r="AP1594" s="1">
        <v>0</v>
      </c>
      <c r="AQ1594" s="1">
        <v>0</v>
      </c>
      <c r="AR1594" s="1">
        <v>0</v>
      </c>
      <c r="AS1594" s="1">
        <v>1</v>
      </c>
      <c r="AT1594" s="1">
        <v>7</v>
      </c>
      <c r="AU1594" s="1">
        <v>75</v>
      </c>
      <c r="AV1594" s="1">
        <v>43020</v>
      </c>
    </row>
    <row r="1595" spans="1:48" s="1" customFormat="1" x14ac:dyDescent="0.25">
      <c r="A1595" s="1" t="str" cm="1">
        <f t="array" ref="A1595">_xlfn.IFS(AG1595&gt;=70,"70 and Older",AND(AG1595&gt;=60,AG1595&lt;70),"60-69",AND(AG1595&gt;=50,AG1595&lt;60),"50-59",AND(AG1595&gt;=40,AG1595&lt;50),"40-49",AND(AG1595&gt;=30,AG1595&lt;40),"30-39",AND(AG1595&gt;=20,AG1595&lt;30),"20-29")</f>
        <v>30-39</v>
      </c>
      <c r="B1595" s="1" t="str" cm="1">
        <f t="array" ref="B1595">_xlfn.IFS(AO1595=1,$AO$1,AP1595=1,$AP$1,AQ1595=1,$AQ$1,AR1595=1,$AR$1,AS1595=1,$AS$1)</f>
        <v>Graduation</v>
      </c>
      <c r="C1595" s="1" t="str" cm="1">
        <f t="array" ref="C1595">_xlfn.IFS(AJ1595=1,$AJ$1,AK1595=1,$AK$1,AL1595=1,$AL$1,AM1595=1,$AM$1,AN1595=1,$AN$1)</f>
        <v>Together</v>
      </c>
      <c r="D1595" s="1">
        <v>1</v>
      </c>
      <c r="E1595" s="1">
        <v>2</v>
      </c>
      <c r="F1595" s="1" t="str" cm="1">
        <f t="array" ref="F1595">_xlfn.IFS(AV1595&lt;43783,"1.Low Income",AND(AV1595&gt;=43783,AV1595&lt;=64856),"2.Mid Income",AV1595&gt;64856,"3.High Income")</f>
        <v>2.Mid Income</v>
      </c>
      <c r="G1595" s="1" t="str" cm="1">
        <f t="array" ref="G1595">_xlfn.IFS(AU1595&lt;=30,"&lt;1 month",AND(AU1595&gt;30,AU1595&lt;=60),"1-2months",AU1595&gt;60,"2months +")</f>
        <v>&lt;1 month</v>
      </c>
      <c r="H1595" s="1" t="str" cm="1">
        <f t="array" ref="H1595">_xlfn.IFS(AT1595&lt;5,"&lt;5times",AND(AT1595&gt;=5,AT1595&lt;=10),"05-10times",AND(AT1595&gt;=11,AT1595&lt;=15),"11-15times",AT1595&gt;=16,"16times or more")</f>
        <v>05-10times</v>
      </c>
      <c r="I1595" s="1" t="s">
        <v>99</v>
      </c>
      <c r="J1595" s="1" t="str">
        <f t="shared" si="49"/>
        <v>6-7 years</v>
      </c>
      <c r="K1595" s="2">
        <v>21</v>
      </c>
      <c r="L1595" s="2">
        <v>12</v>
      </c>
      <c r="M1595" s="2">
        <v>12</v>
      </c>
      <c r="N1595" s="2">
        <v>0</v>
      </c>
      <c r="O1595" s="2">
        <v>3</v>
      </c>
      <c r="P1595" s="2">
        <v>3</v>
      </c>
      <c r="Q1595" s="8">
        <v>0</v>
      </c>
      <c r="R1595" s="8">
        <v>0</v>
      </c>
      <c r="S1595" s="8">
        <v>0</v>
      </c>
      <c r="T1595" s="8">
        <v>0</v>
      </c>
      <c r="U1595" s="8">
        <v>0</v>
      </c>
      <c r="V1595" s="8">
        <v>0</v>
      </c>
      <c r="W1595" s="6">
        <v>3</v>
      </c>
      <c r="X1595" s="6">
        <v>2</v>
      </c>
      <c r="Y1595" s="6">
        <v>0</v>
      </c>
      <c r="Z1595" s="6">
        <v>4</v>
      </c>
      <c r="AB1595" s="1">
        <v>41</v>
      </c>
      <c r="AC1595" s="1">
        <v>21</v>
      </c>
      <c r="AD1595" s="1">
        <v>0</v>
      </c>
      <c r="AE1595" s="1">
        <v>3</v>
      </c>
      <c r="AF1595" s="1">
        <v>11</v>
      </c>
      <c r="AG1595" s="1">
        <v>36</v>
      </c>
      <c r="AH1595" s="1">
        <v>2307</v>
      </c>
      <c r="AI1595" s="11">
        <f t="shared" si="48"/>
        <v>6.3205479452054796</v>
      </c>
      <c r="AJ1595" s="1">
        <v>0</v>
      </c>
      <c r="AK1595" s="1">
        <v>0</v>
      </c>
      <c r="AL1595" s="1">
        <v>0</v>
      </c>
      <c r="AM1595" s="1">
        <v>1</v>
      </c>
      <c r="AN1595" s="1">
        <v>0</v>
      </c>
      <c r="AO1595" s="1">
        <v>0</v>
      </c>
      <c r="AP1595" s="1">
        <v>0</v>
      </c>
      <c r="AQ1595" s="1">
        <v>1</v>
      </c>
      <c r="AR1595" s="1">
        <v>0</v>
      </c>
      <c r="AS1595" s="1">
        <v>0</v>
      </c>
      <c r="AT1595" s="1">
        <v>7</v>
      </c>
      <c r="AU1595" s="1">
        <v>21</v>
      </c>
      <c r="AV1595" s="1">
        <v>44602</v>
      </c>
    </row>
    <row r="1596" spans="1:48" s="1" customFormat="1" x14ac:dyDescent="0.25">
      <c r="A1596" s="1" t="str" cm="1">
        <f t="array" ref="A1596">_xlfn.IFS(AG1596&gt;=70,"70 and Older",AND(AG1596&gt;=60,AG1596&lt;70),"60-69",AND(AG1596&gt;=50,AG1596&lt;60),"50-59",AND(AG1596&gt;=40,AG1596&lt;50),"40-49",AND(AG1596&gt;=30,AG1596&lt;40),"30-39",AND(AG1596&gt;=20,AG1596&lt;30),"20-29")</f>
        <v>30-39</v>
      </c>
      <c r="B1596" s="1" t="str" cm="1">
        <f t="array" ref="B1596">_xlfn.IFS(AO1596=1,$AO$1,AP1596=1,$AP$1,AQ1596=1,$AQ$1,AR1596=1,$AR$1,AS1596=1,$AS$1)</f>
        <v>Graduation</v>
      </c>
      <c r="C1596" s="1" t="str" cm="1">
        <f t="array" ref="C1596">_xlfn.IFS(AJ1596=1,$AJ$1,AK1596=1,$AK$1,AL1596=1,$AL$1,AM1596=1,$AM$1,AN1596=1,$AN$1)</f>
        <v>Married</v>
      </c>
      <c r="D1596" s="1">
        <v>0</v>
      </c>
      <c r="E1596" s="1">
        <v>0</v>
      </c>
      <c r="F1596" s="1" t="str" cm="1">
        <f t="array" ref="F1596">_xlfn.IFS(AV1596&lt;43783,"1.Low Income",AND(AV1596&gt;=43783,AV1596&lt;=64856),"2.Mid Income",AV1596&gt;64856,"3.High Income")</f>
        <v>2.Mid Income</v>
      </c>
      <c r="G1596" s="1" t="str" cm="1">
        <f t="array" ref="G1596">_xlfn.IFS(AU1596&lt;=30,"&lt;1 month",AND(AU1596&gt;30,AU1596&lt;=60),"1-2months",AU1596&gt;60,"2months +")</f>
        <v>&lt;1 month</v>
      </c>
      <c r="H1596" s="1" t="str" cm="1">
        <f t="array" ref="H1596">_xlfn.IFS(AT1596&lt;5,"&lt;5times",AND(AT1596&gt;=5,AT1596&lt;=10),"05-10times",AND(AT1596&gt;=11,AT1596&lt;=15),"11-15times",AT1596&gt;=16,"16times or more")</f>
        <v>05-10times</v>
      </c>
      <c r="I1596" s="1" t="s">
        <v>99</v>
      </c>
      <c r="J1596" s="1" t="str">
        <f t="shared" si="49"/>
        <v>6-7 years</v>
      </c>
      <c r="K1596" s="2">
        <v>897</v>
      </c>
      <c r="L1596" s="2">
        <v>161</v>
      </c>
      <c r="M1596" s="2">
        <v>430</v>
      </c>
      <c r="N1596" s="2">
        <v>186</v>
      </c>
      <c r="O1596" s="2">
        <v>161</v>
      </c>
      <c r="P1596" s="2">
        <v>27</v>
      </c>
      <c r="Q1596" s="8">
        <v>1</v>
      </c>
      <c r="R1596" s="8">
        <v>0</v>
      </c>
      <c r="S1596" s="8">
        <v>1</v>
      </c>
      <c r="T1596" s="8">
        <v>0</v>
      </c>
      <c r="U1596" s="8">
        <v>1</v>
      </c>
      <c r="V1596" s="8">
        <v>1</v>
      </c>
      <c r="W1596" s="6">
        <v>0</v>
      </c>
      <c r="X1596" s="6">
        <v>4</v>
      </c>
      <c r="Y1596" s="6">
        <v>7</v>
      </c>
      <c r="Z1596" s="6">
        <v>6</v>
      </c>
      <c r="AB1596" s="1">
        <v>1153</v>
      </c>
      <c r="AC1596" s="1">
        <v>1108</v>
      </c>
      <c r="AD1596" s="1">
        <v>0</v>
      </c>
      <c r="AE1596" s="1">
        <v>3</v>
      </c>
      <c r="AF1596" s="1">
        <v>11</v>
      </c>
      <c r="AG1596" s="1">
        <v>32</v>
      </c>
      <c r="AH1596" s="1">
        <v>2306</v>
      </c>
      <c r="AI1596" s="11">
        <f t="shared" si="48"/>
        <v>6.3178082191780822</v>
      </c>
      <c r="AJ1596" s="1">
        <v>0</v>
      </c>
      <c r="AK1596" s="1">
        <v>1</v>
      </c>
      <c r="AL1596" s="1">
        <v>0</v>
      </c>
      <c r="AM1596" s="1">
        <v>0</v>
      </c>
      <c r="AN1596" s="1">
        <v>0</v>
      </c>
      <c r="AO1596" s="1">
        <v>0</v>
      </c>
      <c r="AP1596" s="1">
        <v>0</v>
      </c>
      <c r="AQ1596" s="1">
        <v>1</v>
      </c>
      <c r="AR1596" s="1">
        <v>0</v>
      </c>
      <c r="AS1596" s="1">
        <v>0</v>
      </c>
      <c r="AT1596" s="1">
        <v>6</v>
      </c>
      <c r="AU1596" s="1">
        <v>28</v>
      </c>
      <c r="AV1596" s="1">
        <v>55212</v>
      </c>
    </row>
    <row r="1597" spans="1:48" s="1" customFormat="1" x14ac:dyDescent="0.25">
      <c r="A1597" s="1" t="str" cm="1">
        <f t="array" ref="A1597">_xlfn.IFS(AG1597&gt;=70,"70 and Older",AND(AG1597&gt;=60,AG1597&lt;70),"60-69",AND(AG1597&gt;=50,AG1597&lt;60),"50-59",AND(AG1597&gt;=40,AG1597&lt;50),"40-49",AND(AG1597&gt;=30,AG1597&lt;40),"30-39",AND(AG1597&gt;=20,AG1597&lt;30),"20-29")</f>
        <v>50-59</v>
      </c>
      <c r="B1597" s="1" t="str" cm="1">
        <f t="array" ref="B1597">_xlfn.IFS(AO1597=1,$AO$1,AP1597=1,$AP$1,AQ1597=1,$AQ$1,AR1597=1,$AR$1,AS1597=1,$AS$1)</f>
        <v>Graduation</v>
      </c>
      <c r="C1597" s="1" t="str" cm="1">
        <f t="array" ref="C1597">_xlfn.IFS(AJ1597=1,$AJ$1,AK1597=1,$AK$1,AL1597=1,$AL$1,AM1597=1,$AM$1,AN1597=1,$AN$1)</f>
        <v>Single</v>
      </c>
      <c r="D1597" s="1">
        <v>1</v>
      </c>
      <c r="E1597" s="1">
        <v>0</v>
      </c>
      <c r="F1597" s="1" t="str" cm="1">
        <f t="array" ref="F1597">_xlfn.IFS(AV1597&lt;43783,"1.Low Income",AND(AV1597&gt;=43783,AV1597&lt;=64856),"2.Mid Income",AV1597&gt;64856,"3.High Income")</f>
        <v>2.Mid Income</v>
      </c>
      <c r="G1597" s="1" t="str" cm="1">
        <f t="array" ref="G1597">_xlfn.IFS(AU1597&lt;=30,"&lt;1 month",AND(AU1597&gt;30,AU1597&lt;=60),"1-2months",AU1597&gt;60,"2months +")</f>
        <v>1-2months</v>
      </c>
      <c r="H1597" s="1" t="str" cm="1">
        <f t="array" ref="H1597">_xlfn.IFS(AT1597&lt;5,"&lt;5times",AND(AT1597&gt;=5,AT1597&lt;=10),"05-10times",AND(AT1597&gt;=11,AT1597&lt;=15),"11-15times",AT1597&gt;=16,"16times or more")</f>
        <v>05-10times</v>
      </c>
      <c r="I1597" s="1" t="s">
        <v>99</v>
      </c>
      <c r="J1597" s="1" t="str">
        <f t="shared" si="49"/>
        <v>6-7 years</v>
      </c>
      <c r="K1597" s="2">
        <v>6</v>
      </c>
      <c r="L1597" s="2">
        <v>0</v>
      </c>
      <c r="M1597" s="2">
        <v>3</v>
      </c>
      <c r="N1597" s="2">
        <v>0</v>
      </c>
      <c r="O1597" s="2">
        <v>0</v>
      </c>
      <c r="P1597" s="2">
        <v>1</v>
      </c>
      <c r="Q1597" s="8">
        <v>0</v>
      </c>
      <c r="R1597" s="8">
        <v>0</v>
      </c>
      <c r="S1597" s="8">
        <v>0</v>
      </c>
      <c r="T1597" s="8">
        <v>0</v>
      </c>
      <c r="U1597" s="8">
        <v>0</v>
      </c>
      <c r="V1597" s="8">
        <v>0</v>
      </c>
      <c r="W1597" s="6">
        <v>1</v>
      </c>
      <c r="X1597" s="6">
        <v>0</v>
      </c>
      <c r="Y1597" s="6">
        <v>0</v>
      </c>
      <c r="Z1597" s="6">
        <v>3</v>
      </c>
      <c r="AB1597" s="1">
        <v>52</v>
      </c>
      <c r="AC1597" s="1">
        <v>47</v>
      </c>
      <c r="AD1597" s="1">
        <v>0</v>
      </c>
      <c r="AE1597" s="1">
        <v>3</v>
      </c>
      <c r="AF1597" s="1">
        <v>11</v>
      </c>
      <c r="AG1597" s="1">
        <v>50</v>
      </c>
      <c r="AH1597" s="1">
        <v>2306</v>
      </c>
      <c r="AI1597" s="11">
        <f t="shared" si="48"/>
        <v>6.3178082191780822</v>
      </c>
      <c r="AJ1597" s="1">
        <v>0</v>
      </c>
      <c r="AK1597" s="1">
        <v>0</v>
      </c>
      <c r="AL1597" s="1">
        <v>1</v>
      </c>
      <c r="AM1597" s="1">
        <v>0</v>
      </c>
      <c r="AN1597" s="1">
        <v>0</v>
      </c>
      <c r="AO1597" s="1">
        <v>0</v>
      </c>
      <c r="AP1597" s="1">
        <v>0</v>
      </c>
      <c r="AQ1597" s="1">
        <v>1</v>
      </c>
      <c r="AR1597" s="1">
        <v>0</v>
      </c>
      <c r="AS1597" s="1">
        <v>0</v>
      </c>
      <c r="AT1597" s="1">
        <v>6</v>
      </c>
      <c r="AU1597" s="1">
        <v>35</v>
      </c>
      <c r="AV1597" s="1">
        <v>46910</v>
      </c>
    </row>
    <row r="1598" spans="1:48" s="1" customFormat="1" x14ac:dyDescent="0.25">
      <c r="A1598" s="1" t="str" cm="1">
        <f t="array" ref="A1598">_xlfn.IFS(AG1598&gt;=70,"70 and Older",AND(AG1598&gt;=60,AG1598&lt;70),"60-69",AND(AG1598&gt;=50,AG1598&lt;60),"50-59",AND(AG1598&gt;=40,AG1598&lt;50),"40-49",AND(AG1598&gt;=30,AG1598&lt;40),"30-39",AND(AG1598&gt;=20,AG1598&lt;30),"20-29")</f>
        <v>30-39</v>
      </c>
      <c r="B1598" s="1" t="str" cm="1">
        <f t="array" ref="B1598">_xlfn.IFS(AO1598=1,$AO$1,AP1598=1,$AP$1,AQ1598=1,$AQ$1,AR1598=1,$AR$1,AS1598=1,$AS$1)</f>
        <v>Graduation</v>
      </c>
      <c r="C1598" s="1" t="str" cm="1">
        <f t="array" ref="C1598">_xlfn.IFS(AJ1598=1,$AJ$1,AK1598=1,$AK$1,AL1598=1,$AL$1,AM1598=1,$AM$1,AN1598=1,$AN$1)</f>
        <v>Married</v>
      </c>
      <c r="D1598" s="1">
        <v>0</v>
      </c>
      <c r="E1598" s="1">
        <v>0</v>
      </c>
      <c r="F1598" s="1" t="str" cm="1">
        <f t="array" ref="F1598">_xlfn.IFS(AV1598&lt;43783,"1.Low Income",AND(AV1598&gt;=43783,AV1598&lt;=64856),"2.Mid Income",AV1598&gt;64856,"3.High Income")</f>
        <v>2.Mid Income</v>
      </c>
      <c r="G1598" s="1" t="str" cm="1">
        <f t="array" ref="G1598">_xlfn.IFS(AU1598&lt;=30,"&lt;1 month",AND(AU1598&gt;30,AU1598&lt;=60),"1-2months",AU1598&gt;60,"2months +")</f>
        <v>2months +</v>
      </c>
      <c r="H1598" s="1" t="str" cm="1">
        <f t="array" ref="H1598">_xlfn.IFS(AT1598&lt;5,"&lt;5times",AND(AT1598&gt;=5,AT1598&lt;=10),"05-10times",AND(AT1598&gt;=11,AT1598&lt;=15),"11-15times",AT1598&gt;=16,"16times or more")</f>
        <v>05-10times</v>
      </c>
      <c r="I1598" s="1" t="s">
        <v>99</v>
      </c>
      <c r="J1598" s="1" t="str">
        <f t="shared" si="49"/>
        <v>6-7 years</v>
      </c>
      <c r="K1598" s="2">
        <v>847</v>
      </c>
      <c r="L1598" s="2">
        <v>66</v>
      </c>
      <c r="M1598" s="2">
        <v>119</v>
      </c>
      <c r="N1598" s="2">
        <v>86</v>
      </c>
      <c r="O1598" s="2">
        <v>89</v>
      </c>
      <c r="P1598" s="2">
        <v>111</v>
      </c>
      <c r="Q1598" s="8">
        <v>1</v>
      </c>
      <c r="R1598" s="8">
        <v>0</v>
      </c>
      <c r="S1598" s="8">
        <v>0</v>
      </c>
      <c r="T1598" s="8">
        <v>1</v>
      </c>
      <c r="U1598" s="8">
        <v>0</v>
      </c>
      <c r="V1598" s="8">
        <v>1</v>
      </c>
      <c r="W1598" s="6">
        <v>1</v>
      </c>
      <c r="X1598" s="6">
        <v>9</v>
      </c>
      <c r="Y1598" s="6">
        <v>10</v>
      </c>
      <c r="Z1598" s="6">
        <v>5</v>
      </c>
      <c r="AB1598" s="1">
        <v>1153</v>
      </c>
      <c r="AC1598" s="1">
        <v>1108</v>
      </c>
      <c r="AD1598" s="1">
        <v>0</v>
      </c>
      <c r="AE1598" s="1">
        <v>3</v>
      </c>
      <c r="AF1598" s="1">
        <v>11</v>
      </c>
      <c r="AG1598" s="1">
        <v>32</v>
      </c>
      <c r="AH1598" s="1">
        <v>2306</v>
      </c>
      <c r="AI1598" s="11">
        <f t="shared" si="48"/>
        <v>6.3178082191780822</v>
      </c>
      <c r="AJ1598" s="1">
        <v>0</v>
      </c>
      <c r="AK1598" s="1">
        <v>1</v>
      </c>
      <c r="AL1598" s="1">
        <v>0</v>
      </c>
      <c r="AM1598" s="1">
        <v>0</v>
      </c>
      <c r="AN1598" s="1">
        <v>0</v>
      </c>
      <c r="AO1598" s="1">
        <v>0</v>
      </c>
      <c r="AP1598" s="1">
        <v>0</v>
      </c>
      <c r="AQ1598" s="1">
        <v>1</v>
      </c>
      <c r="AR1598" s="1">
        <v>0</v>
      </c>
      <c r="AS1598" s="1">
        <v>0</v>
      </c>
      <c r="AT1598" s="1">
        <v>6</v>
      </c>
      <c r="AU1598" s="1">
        <v>66</v>
      </c>
      <c r="AV1598" s="1">
        <v>46854</v>
      </c>
    </row>
    <row r="1599" spans="1:48" s="1" customFormat="1" x14ac:dyDescent="0.25">
      <c r="A1599" s="1" t="str" cm="1">
        <f t="array" ref="A1599">_xlfn.IFS(AG1599&gt;=70,"70 and Older",AND(AG1599&gt;=60,AG1599&lt;70),"60-69",AND(AG1599&gt;=50,AG1599&lt;60),"50-59",AND(AG1599&gt;=40,AG1599&lt;50),"40-49",AND(AG1599&gt;=30,AG1599&lt;40),"30-39",AND(AG1599&gt;=20,AG1599&lt;30),"20-29")</f>
        <v>60-69</v>
      </c>
      <c r="B1599" s="1" t="str" cm="1">
        <f t="array" ref="B1599">_xlfn.IFS(AO1599=1,$AO$1,AP1599=1,$AP$1,AQ1599=1,$AQ$1,AR1599=1,$AR$1,AS1599=1,$AS$1)</f>
        <v>PhD</v>
      </c>
      <c r="C1599" s="1" t="str" cm="1">
        <f t="array" ref="C1599">_xlfn.IFS(AJ1599=1,$AJ$1,AK1599=1,$AK$1,AL1599=1,$AL$1,AM1599=1,$AM$1,AN1599=1,$AN$1)</f>
        <v>Married</v>
      </c>
      <c r="D1599" s="1">
        <v>0</v>
      </c>
      <c r="E1599" s="1">
        <v>1</v>
      </c>
      <c r="F1599" s="1" t="str" cm="1">
        <f t="array" ref="F1599">_xlfn.IFS(AV1599&lt;43783,"1.Low Income",AND(AV1599&gt;=43783,AV1599&lt;=64856),"2.Mid Income",AV1599&gt;64856,"3.High Income")</f>
        <v>1.Low Income</v>
      </c>
      <c r="G1599" s="1" t="str" cm="1">
        <f t="array" ref="G1599">_xlfn.IFS(AU1599&lt;=30,"&lt;1 month",AND(AU1599&gt;30,AU1599&lt;=60),"1-2months",AU1599&gt;60,"2months +")</f>
        <v>1-2months</v>
      </c>
      <c r="H1599" s="1" t="str" cm="1">
        <f t="array" ref="H1599">_xlfn.IFS(AT1599&lt;5,"&lt;5times",AND(AT1599&gt;=5,AT1599&lt;=10),"05-10times",AND(AT1599&gt;=11,AT1599&lt;=15),"11-15times",AT1599&gt;=16,"16times or more")</f>
        <v>05-10times</v>
      </c>
      <c r="I1599" s="1" t="s">
        <v>99</v>
      </c>
      <c r="J1599" s="1" t="str">
        <f t="shared" si="49"/>
        <v>6-7 years</v>
      </c>
      <c r="K1599" s="2">
        <v>255</v>
      </c>
      <c r="L1599" s="2">
        <v>43</v>
      </c>
      <c r="M1599" s="2">
        <v>134</v>
      </c>
      <c r="N1599" s="2">
        <v>37</v>
      </c>
      <c r="O1599" s="2">
        <v>14</v>
      </c>
      <c r="P1599" s="2">
        <v>24</v>
      </c>
      <c r="Q1599" s="8">
        <v>0</v>
      </c>
      <c r="R1599" s="8">
        <v>0</v>
      </c>
      <c r="S1599" s="8">
        <v>0</v>
      </c>
      <c r="T1599" s="8">
        <v>0</v>
      </c>
      <c r="U1599" s="8">
        <v>0</v>
      </c>
      <c r="V1599" s="8">
        <v>0</v>
      </c>
      <c r="W1599" s="6">
        <v>1</v>
      </c>
      <c r="X1599" s="6">
        <v>7</v>
      </c>
      <c r="Y1599" s="6">
        <v>2</v>
      </c>
      <c r="Z1599" s="6">
        <v>7</v>
      </c>
      <c r="AB1599" s="1">
        <v>787</v>
      </c>
      <c r="AC1599" s="1">
        <v>749</v>
      </c>
      <c r="AD1599" s="1">
        <v>0</v>
      </c>
      <c r="AE1599" s="1">
        <v>3</v>
      </c>
      <c r="AF1599" s="1">
        <v>11</v>
      </c>
      <c r="AG1599" s="1">
        <v>66</v>
      </c>
      <c r="AH1599" s="1">
        <v>2306</v>
      </c>
      <c r="AI1599" s="11">
        <f t="shared" si="48"/>
        <v>6.3178082191780822</v>
      </c>
      <c r="AJ1599" s="1">
        <v>0</v>
      </c>
      <c r="AK1599" s="1">
        <v>1</v>
      </c>
      <c r="AL1599" s="1">
        <v>0</v>
      </c>
      <c r="AM1599" s="1">
        <v>0</v>
      </c>
      <c r="AN1599" s="1">
        <v>0</v>
      </c>
      <c r="AO1599" s="1">
        <v>0</v>
      </c>
      <c r="AP1599" s="1">
        <v>0</v>
      </c>
      <c r="AQ1599" s="1">
        <v>0</v>
      </c>
      <c r="AR1599" s="1">
        <v>0</v>
      </c>
      <c r="AS1599" s="1">
        <v>1</v>
      </c>
      <c r="AT1599" s="1">
        <v>8</v>
      </c>
      <c r="AU1599" s="1">
        <v>45</v>
      </c>
      <c r="AV1599" s="1">
        <v>35684</v>
      </c>
    </row>
    <row r="1600" spans="1:48" s="1" customFormat="1" x14ac:dyDescent="0.25">
      <c r="A1600" s="1" t="str" cm="1">
        <f t="array" ref="A1600">_xlfn.IFS(AG1600&gt;=70,"70 and Older",AND(AG1600&gt;=60,AG1600&lt;70),"60-69",AND(AG1600&gt;=50,AG1600&lt;60),"50-59",AND(AG1600&gt;=40,AG1600&lt;50),"40-49",AND(AG1600&gt;=30,AG1600&lt;40),"30-39",AND(AG1600&gt;=20,AG1600&lt;30),"20-29")</f>
        <v>30-39</v>
      </c>
      <c r="B1600" s="1" t="str" cm="1">
        <f t="array" ref="B1600">_xlfn.IFS(AO1600=1,$AO$1,AP1600=1,$AP$1,AQ1600=1,$AQ$1,AR1600=1,$AR$1,AS1600=1,$AS$1)</f>
        <v>Graduation</v>
      </c>
      <c r="C1600" s="1" t="str" cm="1">
        <f t="array" ref="C1600">_xlfn.IFS(AJ1600=1,$AJ$1,AK1600=1,$AK$1,AL1600=1,$AL$1,AM1600=1,$AM$1,AN1600=1,$AN$1)</f>
        <v>Single</v>
      </c>
      <c r="D1600" s="1">
        <v>1</v>
      </c>
      <c r="E1600" s="1">
        <v>0</v>
      </c>
      <c r="F1600" s="1" t="str" cm="1">
        <f t="array" ref="F1600">_xlfn.IFS(AV1600&lt;43783,"1.Low Income",AND(AV1600&gt;=43783,AV1600&lt;=64856),"2.Mid Income",AV1600&gt;64856,"3.High Income")</f>
        <v>1.Low Income</v>
      </c>
      <c r="G1600" s="1" t="str" cm="1">
        <f t="array" ref="G1600">_xlfn.IFS(AU1600&lt;=30,"&lt;1 month",AND(AU1600&gt;30,AU1600&lt;=60),"1-2months",AU1600&gt;60,"2months +")</f>
        <v>2months +</v>
      </c>
      <c r="H1600" s="1" t="str" cm="1">
        <f t="array" ref="H1600">_xlfn.IFS(AT1600&lt;5,"&lt;5times",AND(AT1600&gt;=5,AT1600&lt;=10),"05-10times",AND(AT1600&gt;=11,AT1600&lt;=15),"11-15times",AT1600&gt;=16,"16times or more")</f>
        <v>05-10times</v>
      </c>
      <c r="I1600" s="1" t="s">
        <v>99</v>
      </c>
      <c r="J1600" s="1" t="str">
        <f t="shared" si="49"/>
        <v>6-7 years</v>
      </c>
      <c r="K1600" s="2">
        <v>5</v>
      </c>
      <c r="L1600" s="2">
        <v>2</v>
      </c>
      <c r="M1600" s="2">
        <v>16</v>
      </c>
      <c r="N1600" s="2">
        <v>3</v>
      </c>
      <c r="O1600" s="2">
        <v>2</v>
      </c>
      <c r="P1600" s="2">
        <v>19</v>
      </c>
      <c r="Q1600" s="8">
        <v>0</v>
      </c>
      <c r="R1600" s="8">
        <v>0</v>
      </c>
      <c r="S1600" s="8">
        <v>0</v>
      </c>
      <c r="T1600" s="8">
        <v>0</v>
      </c>
      <c r="U1600" s="8">
        <v>0</v>
      </c>
      <c r="V1600" s="8">
        <v>1</v>
      </c>
      <c r="W1600" s="6">
        <v>2</v>
      </c>
      <c r="X1600" s="6">
        <v>1</v>
      </c>
      <c r="Y1600" s="6">
        <v>1</v>
      </c>
      <c r="Z1600" s="6">
        <v>2</v>
      </c>
      <c r="AB1600" s="1">
        <v>25</v>
      </c>
      <c r="AC1600" s="1">
        <v>16</v>
      </c>
      <c r="AD1600" s="1">
        <v>0</v>
      </c>
      <c r="AE1600" s="1">
        <v>3</v>
      </c>
      <c r="AF1600" s="1">
        <v>11</v>
      </c>
      <c r="AG1600" s="1">
        <v>32</v>
      </c>
      <c r="AH1600" s="1">
        <v>2306</v>
      </c>
      <c r="AI1600" s="11">
        <f t="shared" si="48"/>
        <v>6.3178082191780822</v>
      </c>
      <c r="AJ1600" s="1">
        <v>0</v>
      </c>
      <c r="AK1600" s="1">
        <v>0</v>
      </c>
      <c r="AL1600" s="1">
        <v>1</v>
      </c>
      <c r="AM1600" s="1">
        <v>0</v>
      </c>
      <c r="AN1600" s="1">
        <v>0</v>
      </c>
      <c r="AO1600" s="1">
        <v>0</v>
      </c>
      <c r="AP1600" s="1">
        <v>0</v>
      </c>
      <c r="AQ1600" s="1">
        <v>1</v>
      </c>
      <c r="AR1600" s="1">
        <v>0</v>
      </c>
      <c r="AS1600" s="1">
        <v>0</v>
      </c>
      <c r="AT1600" s="1">
        <v>9</v>
      </c>
      <c r="AU1600" s="1">
        <v>94</v>
      </c>
      <c r="AV1600" s="1">
        <v>25008</v>
      </c>
    </row>
    <row r="1601" spans="1:48" s="1" customFormat="1" x14ac:dyDescent="0.25">
      <c r="A1601" s="1" t="str" cm="1">
        <f t="array" ref="A1601">_xlfn.IFS(AG1601&gt;=70,"70 and Older",AND(AG1601&gt;=60,AG1601&lt;70),"60-69",AND(AG1601&gt;=50,AG1601&lt;60),"50-59",AND(AG1601&gt;=40,AG1601&lt;50),"40-49",AND(AG1601&gt;=30,AG1601&lt;40),"30-39",AND(AG1601&gt;=20,AG1601&lt;30),"20-29")</f>
        <v>50-59</v>
      </c>
      <c r="B1601" s="1" t="str" cm="1">
        <f t="array" ref="B1601">_xlfn.IFS(AO1601=1,$AO$1,AP1601=1,$AP$1,AQ1601=1,$AQ$1,AR1601=1,$AR$1,AS1601=1,$AS$1)</f>
        <v>Graduation</v>
      </c>
      <c r="C1601" s="1" t="str" cm="1">
        <f t="array" ref="C1601">_xlfn.IFS(AJ1601=1,$AJ$1,AK1601=1,$AK$1,AL1601=1,$AL$1,AM1601=1,$AM$1,AN1601=1,$AN$1)</f>
        <v>Married</v>
      </c>
      <c r="D1601" s="1">
        <v>0</v>
      </c>
      <c r="E1601" s="1">
        <v>0</v>
      </c>
      <c r="F1601" s="1" t="str" cm="1">
        <f t="array" ref="F1601">_xlfn.IFS(AV1601&lt;43783,"1.Low Income",AND(AV1601&gt;=43783,AV1601&lt;=64856),"2.Mid Income",AV1601&gt;64856,"3.High Income")</f>
        <v>2.Mid Income</v>
      </c>
      <c r="G1601" s="1" t="str" cm="1">
        <f t="array" ref="G1601">_xlfn.IFS(AU1601&lt;=30,"&lt;1 month",AND(AU1601&gt;30,AU1601&lt;=60),"1-2months",AU1601&gt;60,"2months +")</f>
        <v>1-2months</v>
      </c>
      <c r="H1601" s="1" t="str" cm="1">
        <f t="array" ref="H1601">_xlfn.IFS(AT1601&lt;5,"&lt;5times",AND(AT1601&gt;=5,AT1601&lt;=10),"05-10times",AND(AT1601&gt;=11,AT1601&lt;=15),"11-15times",AT1601&gt;=16,"16times or more")</f>
        <v>05-10times</v>
      </c>
      <c r="I1601" s="1" t="s">
        <v>99</v>
      </c>
      <c r="J1601" s="1" t="str">
        <f t="shared" si="49"/>
        <v>6-7 years</v>
      </c>
      <c r="K1601" s="2">
        <v>1006</v>
      </c>
      <c r="L1601" s="2">
        <v>22</v>
      </c>
      <c r="M1601" s="2">
        <v>115</v>
      </c>
      <c r="N1601" s="2">
        <v>59</v>
      </c>
      <c r="O1601" s="2">
        <v>68</v>
      </c>
      <c r="P1601" s="2">
        <v>45</v>
      </c>
      <c r="Q1601" s="8">
        <v>1</v>
      </c>
      <c r="R1601" s="8">
        <v>0</v>
      </c>
      <c r="S1601" s="8">
        <v>0</v>
      </c>
      <c r="T1601" s="8">
        <v>0</v>
      </c>
      <c r="U1601" s="8">
        <v>1</v>
      </c>
      <c r="V1601" s="8">
        <v>1</v>
      </c>
      <c r="W1601" s="6">
        <v>1</v>
      </c>
      <c r="X1601" s="6">
        <v>7</v>
      </c>
      <c r="Y1601" s="6">
        <v>6</v>
      </c>
      <c r="Z1601" s="6">
        <v>12</v>
      </c>
      <c r="AB1601" s="1">
        <v>918</v>
      </c>
      <c r="AC1601" s="1">
        <v>910</v>
      </c>
      <c r="AD1601" s="1">
        <v>0</v>
      </c>
      <c r="AE1601" s="1">
        <v>3</v>
      </c>
      <c r="AF1601" s="1">
        <v>11</v>
      </c>
      <c r="AG1601" s="1">
        <v>58</v>
      </c>
      <c r="AH1601" s="1">
        <v>2305</v>
      </c>
      <c r="AI1601" s="11">
        <f t="shared" si="48"/>
        <v>6.3150684931506849</v>
      </c>
      <c r="AJ1601" s="1">
        <v>0</v>
      </c>
      <c r="AK1601" s="1">
        <v>1</v>
      </c>
      <c r="AL1601" s="1">
        <v>0</v>
      </c>
      <c r="AM1601" s="1">
        <v>0</v>
      </c>
      <c r="AN1601" s="1">
        <v>0</v>
      </c>
      <c r="AO1601" s="1">
        <v>0</v>
      </c>
      <c r="AP1601" s="1">
        <v>0</v>
      </c>
      <c r="AQ1601" s="1">
        <v>1</v>
      </c>
      <c r="AR1601" s="1">
        <v>0</v>
      </c>
      <c r="AS1601" s="1">
        <v>0</v>
      </c>
      <c r="AT1601" s="1">
        <v>6</v>
      </c>
      <c r="AU1601" s="1">
        <v>38</v>
      </c>
      <c r="AV1601" s="1">
        <v>50014</v>
      </c>
    </row>
    <row r="1602" spans="1:48" s="1" customFormat="1" x14ac:dyDescent="0.25">
      <c r="A1602" s="1" t="str" cm="1">
        <f t="array" ref="A1602">_xlfn.IFS(AG1602&gt;=70,"70 and Older",AND(AG1602&gt;=60,AG1602&lt;70),"60-69",AND(AG1602&gt;=50,AG1602&lt;60),"50-59",AND(AG1602&gt;=40,AG1602&lt;50),"40-49",AND(AG1602&gt;=30,AG1602&lt;40),"30-39",AND(AG1602&gt;=20,AG1602&lt;30),"20-29")</f>
        <v>40-49</v>
      </c>
      <c r="B1602" s="1" t="str" cm="1">
        <f t="array" ref="B1602">_xlfn.IFS(AO1602=1,$AO$1,AP1602=1,$AP$1,AQ1602=1,$AQ$1,AR1602=1,$AR$1,AS1602=1,$AS$1)</f>
        <v>PhD</v>
      </c>
      <c r="C1602" s="1" t="str" cm="1">
        <f t="array" ref="C1602">_xlfn.IFS(AJ1602=1,$AJ$1,AK1602=1,$AK$1,AL1602=1,$AL$1,AM1602=1,$AM$1,AN1602=1,$AN$1)</f>
        <v>Together</v>
      </c>
      <c r="D1602" s="1">
        <v>0</v>
      </c>
      <c r="E1602" s="1">
        <v>1</v>
      </c>
      <c r="F1602" s="1" t="str" cm="1">
        <f t="array" ref="F1602">_xlfn.IFS(AV1602&lt;43783,"1.Low Income",AND(AV1602&gt;=43783,AV1602&lt;=64856),"2.Mid Income",AV1602&gt;64856,"3.High Income")</f>
        <v>1.Low Income</v>
      </c>
      <c r="G1602" s="1" t="str" cm="1">
        <f t="array" ref="G1602">_xlfn.IFS(AU1602&lt;=30,"&lt;1 month",AND(AU1602&gt;30,AU1602&lt;=60),"1-2months",AU1602&gt;60,"2months +")</f>
        <v>2months +</v>
      </c>
      <c r="H1602" s="1" t="str" cm="1">
        <f t="array" ref="H1602">_xlfn.IFS(AT1602&lt;5,"&lt;5times",AND(AT1602&gt;=5,AT1602&lt;=10),"05-10times",AND(AT1602&gt;=11,AT1602&lt;=15),"11-15times",AT1602&gt;=16,"16times or more")</f>
        <v>05-10times</v>
      </c>
      <c r="I1602" s="1" t="s">
        <v>99</v>
      </c>
      <c r="J1602" s="1" t="str">
        <f t="shared" si="49"/>
        <v>6-7 years</v>
      </c>
      <c r="K1602" s="2">
        <v>317</v>
      </c>
      <c r="L1602" s="2">
        <v>25</v>
      </c>
      <c r="M1602" s="2">
        <v>265</v>
      </c>
      <c r="N1602" s="2">
        <v>25</v>
      </c>
      <c r="O1602" s="2">
        <v>19</v>
      </c>
      <c r="P1602" s="2">
        <v>12</v>
      </c>
      <c r="Q1602" s="8">
        <v>0</v>
      </c>
      <c r="R1602" s="8">
        <v>0</v>
      </c>
      <c r="S1602" s="8">
        <v>0</v>
      </c>
      <c r="T1602" s="8">
        <v>0</v>
      </c>
      <c r="U1602" s="8">
        <v>0</v>
      </c>
      <c r="V1602" s="8">
        <v>0</v>
      </c>
      <c r="W1602" s="6">
        <v>3</v>
      </c>
      <c r="X1602" s="6">
        <v>5</v>
      </c>
      <c r="Y1602" s="6">
        <v>3</v>
      </c>
      <c r="Z1602" s="6">
        <v>11</v>
      </c>
      <c r="AB1602" s="1">
        <v>218</v>
      </c>
      <c r="AC1602" s="1">
        <v>205</v>
      </c>
      <c r="AD1602" s="1">
        <v>0</v>
      </c>
      <c r="AE1602" s="1">
        <v>3</v>
      </c>
      <c r="AF1602" s="1">
        <v>11</v>
      </c>
      <c r="AG1602" s="1">
        <v>45</v>
      </c>
      <c r="AH1602" s="1">
        <v>2304</v>
      </c>
      <c r="AI1602" s="11">
        <f t="shared" ref="AI1602:AI1665" si="50">AH1602/365</f>
        <v>6.3123287671232875</v>
      </c>
      <c r="AJ1602" s="1">
        <v>0</v>
      </c>
      <c r="AK1602" s="1">
        <v>0</v>
      </c>
      <c r="AL1602" s="1">
        <v>0</v>
      </c>
      <c r="AM1602" s="1">
        <v>1</v>
      </c>
      <c r="AN1602" s="1">
        <v>0</v>
      </c>
      <c r="AO1602" s="1">
        <v>0</v>
      </c>
      <c r="AP1602" s="1">
        <v>0</v>
      </c>
      <c r="AQ1602" s="1">
        <v>0</v>
      </c>
      <c r="AR1602" s="1">
        <v>0</v>
      </c>
      <c r="AS1602" s="1">
        <v>1</v>
      </c>
      <c r="AT1602" s="1">
        <v>7</v>
      </c>
      <c r="AU1602" s="1">
        <v>93</v>
      </c>
      <c r="AV1602" s="1">
        <v>42607</v>
      </c>
    </row>
    <row r="1603" spans="1:48" s="1" customFormat="1" x14ac:dyDescent="0.25">
      <c r="A1603" s="1" t="str" cm="1">
        <f t="array" ref="A1603">_xlfn.IFS(AG1603&gt;=70,"70 and Older",AND(AG1603&gt;=60,AG1603&lt;70),"60-69",AND(AG1603&gt;=50,AG1603&lt;60),"50-59",AND(AG1603&gt;=40,AG1603&lt;50),"40-49",AND(AG1603&gt;=30,AG1603&lt;40),"30-39",AND(AG1603&gt;=20,AG1603&lt;30),"20-29")</f>
        <v>60-69</v>
      </c>
      <c r="B1603" s="1" t="str" cm="1">
        <f t="array" ref="B1603">_xlfn.IFS(AO1603=1,$AO$1,AP1603=1,$AP$1,AQ1603=1,$AQ$1,AR1603=1,$AR$1,AS1603=1,$AS$1)</f>
        <v>Master</v>
      </c>
      <c r="C1603" s="1" t="str" cm="1">
        <f t="array" ref="C1603">_xlfn.IFS(AJ1603=1,$AJ$1,AK1603=1,$AK$1,AL1603=1,$AL$1,AM1603=1,$AM$1,AN1603=1,$AN$1)</f>
        <v>Married</v>
      </c>
      <c r="D1603" s="1">
        <v>0</v>
      </c>
      <c r="E1603" s="1">
        <v>0</v>
      </c>
      <c r="F1603" s="1" t="str" cm="1">
        <f t="array" ref="F1603">_xlfn.IFS(AV1603&lt;43783,"1.Low Income",AND(AV1603&gt;=43783,AV1603&lt;=64856),"2.Mid Income",AV1603&gt;64856,"3.High Income")</f>
        <v>2.Mid Income</v>
      </c>
      <c r="G1603" s="1" t="str" cm="1">
        <f t="array" ref="G1603">_xlfn.IFS(AU1603&lt;=30,"&lt;1 month",AND(AU1603&gt;30,AU1603&lt;=60),"1-2months",AU1603&gt;60,"2months +")</f>
        <v>&lt;1 month</v>
      </c>
      <c r="H1603" s="1" t="str" cm="1">
        <f t="array" ref="H1603">_xlfn.IFS(AT1603&lt;5,"&lt;5times",AND(AT1603&gt;=5,AT1603&lt;=10),"05-10times",AND(AT1603&gt;=11,AT1603&lt;=15),"11-15times",AT1603&gt;=16,"16times or more")</f>
        <v>05-10times</v>
      </c>
      <c r="I1603" s="1" t="s">
        <v>99</v>
      </c>
      <c r="J1603" s="1" t="str">
        <f t="shared" ref="J1603:J1666" si="51">IF(AI1603&gt;7,"7-8 years",IF(AND(AI1603&gt;6,AI1603&lt;=7),"6-7 years",IF(AI1603&lt;=6,"4-6 years","invalid")))</f>
        <v>6-7 years</v>
      </c>
      <c r="K1603" s="2">
        <v>265</v>
      </c>
      <c r="L1603" s="2">
        <v>138</v>
      </c>
      <c r="M1603" s="2">
        <v>553</v>
      </c>
      <c r="N1603" s="2">
        <v>224</v>
      </c>
      <c r="O1603" s="2">
        <v>23</v>
      </c>
      <c r="P1603" s="2">
        <v>92</v>
      </c>
      <c r="Q1603" s="8">
        <v>0</v>
      </c>
      <c r="R1603" s="8">
        <v>0</v>
      </c>
      <c r="S1603" s="8">
        <v>0</v>
      </c>
      <c r="T1603" s="8">
        <v>0</v>
      </c>
      <c r="U1603" s="8">
        <v>0</v>
      </c>
      <c r="V1603" s="8">
        <v>0</v>
      </c>
      <c r="W1603" s="6">
        <v>1</v>
      </c>
      <c r="X1603" s="6">
        <v>4</v>
      </c>
      <c r="Y1603" s="6">
        <v>4</v>
      </c>
      <c r="Z1603" s="6">
        <v>9</v>
      </c>
      <c r="AB1603" s="1">
        <v>1164</v>
      </c>
      <c r="AC1603" s="1">
        <v>1153</v>
      </c>
      <c r="AD1603" s="1">
        <v>0</v>
      </c>
      <c r="AE1603" s="1">
        <v>3</v>
      </c>
      <c r="AF1603" s="1">
        <v>11</v>
      </c>
      <c r="AG1603" s="1">
        <v>68</v>
      </c>
      <c r="AH1603" s="1">
        <v>2303</v>
      </c>
      <c r="AI1603" s="11">
        <f t="shared" si="50"/>
        <v>6.3095890410958901</v>
      </c>
      <c r="AJ1603" s="1">
        <v>0</v>
      </c>
      <c r="AK1603" s="1">
        <v>1</v>
      </c>
      <c r="AL1603" s="1">
        <v>0</v>
      </c>
      <c r="AM1603" s="1">
        <v>0</v>
      </c>
      <c r="AN1603" s="1">
        <v>0</v>
      </c>
      <c r="AO1603" s="1">
        <v>0</v>
      </c>
      <c r="AP1603" s="1">
        <v>0</v>
      </c>
      <c r="AQ1603" s="1">
        <v>0</v>
      </c>
      <c r="AR1603" s="1">
        <v>1</v>
      </c>
      <c r="AS1603" s="1">
        <v>0</v>
      </c>
      <c r="AT1603" s="1">
        <v>6</v>
      </c>
      <c r="AU1603" s="1">
        <v>25</v>
      </c>
      <c r="AV1603" s="1">
        <v>54356</v>
      </c>
    </row>
    <row r="1604" spans="1:48" s="1" customFormat="1" x14ac:dyDescent="0.25">
      <c r="A1604" s="1" t="str" cm="1">
        <f t="array" ref="A1604">_xlfn.IFS(AG1604&gt;=70,"70 and Older",AND(AG1604&gt;=60,AG1604&lt;70),"60-69",AND(AG1604&gt;=50,AG1604&lt;60),"50-59",AND(AG1604&gt;=40,AG1604&lt;50),"40-49",AND(AG1604&gt;=30,AG1604&lt;40),"30-39",AND(AG1604&gt;=20,AG1604&lt;30),"20-29")</f>
        <v>30-39</v>
      </c>
      <c r="B1604" s="1" t="str" cm="1">
        <f t="array" ref="B1604">_xlfn.IFS(AO1604=1,$AO$1,AP1604=1,$AP$1,AQ1604=1,$AQ$1,AR1604=1,$AR$1,AS1604=1,$AS$1)</f>
        <v>Graduation</v>
      </c>
      <c r="C1604" s="1" t="str" cm="1">
        <f t="array" ref="C1604">_xlfn.IFS(AJ1604=1,$AJ$1,AK1604=1,$AK$1,AL1604=1,$AL$1,AM1604=1,$AM$1,AN1604=1,$AN$1)</f>
        <v>Together</v>
      </c>
      <c r="D1604" s="1">
        <v>1</v>
      </c>
      <c r="E1604" s="1">
        <v>0</v>
      </c>
      <c r="F1604" s="1" t="str" cm="1">
        <f t="array" ref="F1604">_xlfn.IFS(AV1604&lt;43783,"1.Low Income",AND(AV1604&gt;=43783,AV1604&lt;=64856),"2.Mid Income",AV1604&gt;64856,"3.High Income")</f>
        <v>2.Mid Income</v>
      </c>
      <c r="G1604" s="1" t="str" cm="1">
        <f t="array" ref="G1604">_xlfn.IFS(AU1604&lt;=30,"&lt;1 month",AND(AU1604&gt;30,AU1604&lt;=60),"1-2months",AU1604&gt;60,"2months +")</f>
        <v>2months +</v>
      </c>
      <c r="H1604" s="1" t="str" cm="1">
        <f t="array" ref="H1604">_xlfn.IFS(AT1604&lt;5,"&lt;5times",AND(AT1604&gt;=5,AT1604&lt;=10),"05-10times",AND(AT1604&gt;=11,AT1604&lt;=15),"11-15times",AT1604&gt;=16,"16times or more")</f>
        <v>05-10times</v>
      </c>
      <c r="I1604" s="1" t="s">
        <v>99</v>
      </c>
      <c r="J1604" s="1" t="str">
        <f t="shared" si="51"/>
        <v>6-7 years</v>
      </c>
      <c r="K1604" s="2">
        <v>11</v>
      </c>
      <c r="L1604" s="2">
        <v>0</v>
      </c>
      <c r="M1604" s="2">
        <v>13</v>
      </c>
      <c r="N1604" s="2">
        <v>2</v>
      </c>
      <c r="O1604" s="2">
        <v>4</v>
      </c>
      <c r="P1604" s="2">
        <v>11</v>
      </c>
      <c r="Q1604" s="8">
        <v>0</v>
      </c>
      <c r="R1604" s="8">
        <v>0</v>
      </c>
      <c r="S1604" s="8">
        <v>0</v>
      </c>
      <c r="T1604" s="8">
        <v>0</v>
      </c>
      <c r="U1604" s="8">
        <v>0</v>
      </c>
      <c r="V1604" s="8">
        <v>0</v>
      </c>
      <c r="W1604" s="6">
        <v>1</v>
      </c>
      <c r="X1604" s="6">
        <v>2</v>
      </c>
      <c r="Y1604" s="6">
        <v>0</v>
      </c>
      <c r="Z1604" s="6">
        <v>3</v>
      </c>
      <c r="AB1604" s="1">
        <v>64</v>
      </c>
      <c r="AC1604" s="1">
        <v>58</v>
      </c>
      <c r="AD1604" s="1">
        <v>0</v>
      </c>
      <c r="AE1604" s="1">
        <v>3</v>
      </c>
      <c r="AF1604" s="1">
        <v>11</v>
      </c>
      <c r="AG1604" s="1">
        <v>34</v>
      </c>
      <c r="AH1604" s="1">
        <v>2303</v>
      </c>
      <c r="AI1604" s="11">
        <f t="shared" si="50"/>
        <v>6.3095890410958901</v>
      </c>
      <c r="AJ1604" s="1">
        <v>0</v>
      </c>
      <c r="AK1604" s="1">
        <v>0</v>
      </c>
      <c r="AL1604" s="1">
        <v>0</v>
      </c>
      <c r="AM1604" s="1">
        <v>1</v>
      </c>
      <c r="AN1604" s="1">
        <v>0</v>
      </c>
      <c r="AO1604" s="1">
        <v>0</v>
      </c>
      <c r="AP1604" s="1">
        <v>0</v>
      </c>
      <c r="AQ1604" s="1">
        <v>1</v>
      </c>
      <c r="AR1604" s="1">
        <v>0</v>
      </c>
      <c r="AS1604" s="1">
        <v>0</v>
      </c>
      <c r="AT1604" s="1">
        <v>7</v>
      </c>
      <c r="AU1604" s="1">
        <v>66</v>
      </c>
      <c r="AV1604" s="1">
        <v>44503</v>
      </c>
    </row>
    <row r="1605" spans="1:48" s="1" customFormat="1" x14ac:dyDescent="0.25">
      <c r="A1605" s="1" t="str" cm="1">
        <f t="array" ref="A1605">_xlfn.IFS(AG1605&gt;=70,"70 and Older",AND(AG1605&gt;=60,AG1605&lt;70),"60-69",AND(AG1605&gt;=50,AG1605&lt;60),"50-59",AND(AG1605&gt;=40,AG1605&lt;50),"40-49",AND(AG1605&gt;=30,AG1605&lt;40),"30-39",AND(AG1605&gt;=20,AG1605&lt;30),"20-29")</f>
        <v>30-39</v>
      </c>
      <c r="B1605" s="1" t="str" cm="1">
        <f t="array" ref="B1605">_xlfn.IFS(AO1605=1,$AO$1,AP1605=1,$AP$1,AQ1605=1,$AQ$1,AR1605=1,$AR$1,AS1605=1,$AS$1)</f>
        <v>Graduation</v>
      </c>
      <c r="C1605" s="1" t="str" cm="1">
        <f t="array" ref="C1605">_xlfn.IFS(AJ1605=1,$AJ$1,AK1605=1,$AK$1,AL1605=1,$AL$1,AM1605=1,$AM$1,AN1605=1,$AN$1)</f>
        <v>Together</v>
      </c>
      <c r="D1605" s="1">
        <v>1</v>
      </c>
      <c r="E1605" s="1">
        <v>0</v>
      </c>
      <c r="F1605" s="1" t="str" cm="1">
        <f t="array" ref="F1605">_xlfn.IFS(AV1605&lt;43783,"1.Low Income",AND(AV1605&gt;=43783,AV1605&lt;=64856),"2.Mid Income",AV1605&gt;64856,"3.High Income")</f>
        <v>1.Low Income</v>
      </c>
      <c r="G1605" s="1" t="str" cm="1">
        <f t="array" ref="G1605">_xlfn.IFS(AU1605&lt;=30,"&lt;1 month",AND(AU1605&gt;30,AU1605&lt;=60),"1-2months",AU1605&gt;60,"2months +")</f>
        <v>&lt;1 month</v>
      </c>
      <c r="H1605" s="1" t="str" cm="1">
        <f t="array" ref="H1605">_xlfn.IFS(AT1605&lt;5,"&lt;5times",AND(AT1605&gt;=5,AT1605&lt;=10),"05-10times",AND(AT1605&gt;=11,AT1605&lt;=15),"11-15times",AT1605&gt;=16,"16times or more")</f>
        <v>05-10times</v>
      </c>
      <c r="I1605" s="1" t="s">
        <v>99</v>
      </c>
      <c r="J1605" s="1" t="str">
        <f t="shared" si="51"/>
        <v>6-7 years</v>
      </c>
      <c r="K1605" s="2">
        <v>163</v>
      </c>
      <c r="L1605" s="2">
        <v>0</v>
      </c>
      <c r="M1605" s="2">
        <v>480</v>
      </c>
      <c r="N1605" s="2">
        <v>0</v>
      </c>
      <c r="O1605" s="2">
        <v>126</v>
      </c>
      <c r="P1605" s="2">
        <v>75</v>
      </c>
      <c r="Q1605" s="8">
        <v>1</v>
      </c>
      <c r="R1605" s="8">
        <v>0</v>
      </c>
      <c r="S1605" s="8">
        <v>0</v>
      </c>
      <c r="T1605" s="8">
        <v>1</v>
      </c>
      <c r="U1605" s="8">
        <v>1</v>
      </c>
      <c r="V1605" s="8">
        <v>1</v>
      </c>
      <c r="W1605" s="6">
        <v>1</v>
      </c>
      <c r="X1605" s="6">
        <v>6</v>
      </c>
      <c r="Y1605" s="6">
        <v>5</v>
      </c>
      <c r="Z1605" s="6">
        <v>8</v>
      </c>
      <c r="AB1605" s="1">
        <v>1570</v>
      </c>
      <c r="AC1605" s="1">
        <v>1517</v>
      </c>
      <c r="AD1605" s="1">
        <v>0</v>
      </c>
      <c r="AE1605" s="1">
        <v>3</v>
      </c>
      <c r="AF1605" s="1">
        <v>11</v>
      </c>
      <c r="AG1605" s="1">
        <v>39</v>
      </c>
      <c r="AH1605" s="1">
        <v>2303</v>
      </c>
      <c r="AI1605" s="11">
        <f t="shared" si="50"/>
        <v>6.3095890410958901</v>
      </c>
      <c r="AJ1605" s="1">
        <v>0</v>
      </c>
      <c r="AK1605" s="1">
        <v>0</v>
      </c>
      <c r="AL1605" s="1">
        <v>0</v>
      </c>
      <c r="AM1605" s="1">
        <v>1</v>
      </c>
      <c r="AN1605" s="1">
        <v>0</v>
      </c>
      <c r="AO1605" s="1">
        <v>0</v>
      </c>
      <c r="AP1605" s="1">
        <v>0</v>
      </c>
      <c r="AQ1605" s="1">
        <v>1</v>
      </c>
      <c r="AR1605" s="1">
        <v>0</v>
      </c>
      <c r="AS1605" s="1">
        <v>0</v>
      </c>
      <c r="AT1605" s="1">
        <v>9</v>
      </c>
      <c r="AU1605" s="1">
        <v>26</v>
      </c>
      <c r="AV1605" s="1">
        <v>24639</v>
      </c>
    </row>
    <row r="1606" spans="1:48" s="1" customFormat="1" x14ac:dyDescent="0.25">
      <c r="A1606" s="1" t="str" cm="1">
        <f t="array" ref="A1606">_xlfn.IFS(AG1606&gt;=70,"70 and Older",AND(AG1606&gt;=60,AG1606&lt;70),"60-69",AND(AG1606&gt;=50,AG1606&lt;60),"50-59",AND(AG1606&gt;=40,AG1606&lt;50),"40-49",AND(AG1606&gt;=30,AG1606&lt;40),"30-39",AND(AG1606&gt;=20,AG1606&lt;30),"20-29")</f>
        <v>30-39</v>
      </c>
      <c r="B1606" s="1" t="str" cm="1">
        <f t="array" ref="B1606">_xlfn.IFS(AO1606=1,$AO$1,AP1606=1,$AP$1,AQ1606=1,$AQ$1,AR1606=1,$AR$1,AS1606=1,$AS$1)</f>
        <v>PhD</v>
      </c>
      <c r="C1606" s="1" t="str" cm="1">
        <f t="array" ref="C1606">_xlfn.IFS(AJ1606=1,$AJ$1,AK1606=1,$AK$1,AL1606=1,$AL$1,AM1606=1,$AM$1,AN1606=1,$AN$1)</f>
        <v>Married</v>
      </c>
      <c r="D1606" s="1">
        <v>0</v>
      </c>
      <c r="E1606" s="1">
        <v>1</v>
      </c>
      <c r="F1606" s="1" t="str" cm="1">
        <f t="array" ref="F1606">_xlfn.IFS(AV1606&lt;43783,"1.Low Income",AND(AV1606&gt;=43783,AV1606&lt;=64856),"2.Mid Income",AV1606&gt;64856,"3.High Income")</f>
        <v>2.Mid Income</v>
      </c>
      <c r="G1606" s="1" t="str" cm="1">
        <f t="array" ref="G1606">_xlfn.IFS(AU1606&lt;=30,"&lt;1 month",AND(AU1606&gt;30,AU1606&lt;=60),"1-2months",AU1606&gt;60,"2months +")</f>
        <v>&lt;1 month</v>
      </c>
      <c r="H1606" s="1" t="str" cm="1">
        <f t="array" ref="H1606">_xlfn.IFS(AT1606&lt;5,"&lt;5times",AND(AT1606&gt;=5,AT1606&lt;=10),"05-10times",AND(AT1606&gt;=11,AT1606&lt;=15),"11-15times",AT1606&gt;=16,"16times or more")</f>
        <v>05-10times</v>
      </c>
      <c r="I1606" s="1" t="s">
        <v>99</v>
      </c>
      <c r="J1606" s="1" t="str">
        <f t="shared" si="51"/>
        <v>6-7 years</v>
      </c>
      <c r="K1606" s="2">
        <v>531</v>
      </c>
      <c r="L1606" s="2">
        <v>69</v>
      </c>
      <c r="M1606" s="2">
        <v>300</v>
      </c>
      <c r="N1606" s="2">
        <v>150</v>
      </c>
      <c r="O1606" s="2">
        <v>138</v>
      </c>
      <c r="P1606" s="2">
        <v>150</v>
      </c>
      <c r="Q1606" s="8">
        <v>0</v>
      </c>
      <c r="R1606" s="8">
        <v>0</v>
      </c>
      <c r="S1606" s="8">
        <v>0</v>
      </c>
      <c r="T1606" s="8">
        <v>0</v>
      </c>
      <c r="U1606" s="8">
        <v>0</v>
      </c>
      <c r="V1606" s="8">
        <v>0</v>
      </c>
      <c r="W1606" s="6">
        <v>3</v>
      </c>
      <c r="X1606" s="6">
        <v>5</v>
      </c>
      <c r="Y1606" s="6">
        <v>4</v>
      </c>
      <c r="Z1606" s="6">
        <v>8</v>
      </c>
      <c r="AB1606" s="1">
        <v>1400</v>
      </c>
      <c r="AC1606" s="1">
        <v>1288</v>
      </c>
      <c r="AD1606" s="1">
        <v>3</v>
      </c>
      <c r="AE1606" s="1">
        <v>3</v>
      </c>
      <c r="AF1606" s="1">
        <v>11</v>
      </c>
      <c r="AG1606" s="1">
        <v>36</v>
      </c>
      <c r="AH1606" s="1">
        <v>2302</v>
      </c>
      <c r="AI1606" s="11">
        <f t="shared" si="50"/>
        <v>6.3068493150684928</v>
      </c>
      <c r="AJ1606" s="1">
        <v>0</v>
      </c>
      <c r="AK1606" s="1">
        <v>1</v>
      </c>
      <c r="AL1606" s="1">
        <v>0</v>
      </c>
      <c r="AM1606" s="1">
        <v>0</v>
      </c>
      <c r="AN1606" s="1">
        <v>0</v>
      </c>
      <c r="AO1606" s="1">
        <v>0</v>
      </c>
      <c r="AP1606" s="1">
        <v>0</v>
      </c>
      <c r="AQ1606" s="1">
        <v>0</v>
      </c>
      <c r="AR1606" s="1">
        <v>0</v>
      </c>
      <c r="AS1606" s="1">
        <v>1</v>
      </c>
      <c r="AT1606" s="1">
        <v>6</v>
      </c>
      <c r="AU1606" s="1">
        <v>25</v>
      </c>
      <c r="AV1606" s="1">
        <v>51479</v>
      </c>
    </row>
    <row r="1607" spans="1:48" s="1" customFormat="1" x14ac:dyDescent="0.25">
      <c r="A1607" s="1" t="str" cm="1">
        <f t="array" ref="A1607">_xlfn.IFS(AG1607&gt;=70,"70 and Older",AND(AG1607&gt;=60,AG1607&lt;70),"60-69",AND(AG1607&gt;=50,AG1607&lt;60),"50-59",AND(AG1607&gt;=40,AG1607&lt;50),"40-49",AND(AG1607&gt;=30,AG1607&lt;40),"30-39",AND(AG1607&gt;=20,AG1607&lt;30),"20-29")</f>
        <v>40-49</v>
      </c>
      <c r="B1607" s="1" t="str" cm="1">
        <f t="array" ref="B1607">_xlfn.IFS(AO1607=1,$AO$1,AP1607=1,$AP$1,AQ1607=1,$AQ$1,AR1607=1,$AR$1,AS1607=1,$AS$1)</f>
        <v>Master</v>
      </c>
      <c r="C1607" s="1" t="str" cm="1">
        <f t="array" ref="C1607">_xlfn.IFS(AJ1607=1,$AJ$1,AK1607=1,$AK$1,AL1607=1,$AL$1,AM1607=1,$AM$1,AN1607=1,$AN$1)</f>
        <v>Married</v>
      </c>
      <c r="D1607" s="1">
        <v>1</v>
      </c>
      <c r="E1607" s="1">
        <v>1</v>
      </c>
      <c r="F1607" s="1" t="str" cm="1">
        <f t="array" ref="F1607">_xlfn.IFS(AV1607&lt;43783,"1.Low Income",AND(AV1607&gt;=43783,AV1607&lt;=64856),"2.Mid Income",AV1607&gt;64856,"3.High Income")</f>
        <v>1.Low Income</v>
      </c>
      <c r="G1607" s="1" t="str" cm="1">
        <f t="array" ref="G1607">_xlfn.IFS(AU1607&lt;=30,"&lt;1 month",AND(AU1607&gt;30,AU1607&lt;=60),"1-2months",AU1607&gt;60,"2months +")</f>
        <v>2months +</v>
      </c>
      <c r="H1607" s="1" t="str" cm="1">
        <f t="array" ref="H1607">_xlfn.IFS(AT1607&lt;5,"&lt;5times",AND(AT1607&gt;=5,AT1607&lt;=10),"05-10times",AND(AT1607&gt;=11,AT1607&lt;=15),"11-15times",AT1607&gt;=16,"16times or more")</f>
        <v>05-10times</v>
      </c>
      <c r="I1607" s="1" t="s">
        <v>99</v>
      </c>
      <c r="J1607" s="1" t="str">
        <f t="shared" si="51"/>
        <v>6-7 years</v>
      </c>
      <c r="K1607" s="2">
        <v>555</v>
      </c>
      <c r="L1607" s="2">
        <v>82</v>
      </c>
      <c r="M1607" s="2">
        <v>257</v>
      </c>
      <c r="N1607" s="2">
        <v>93</v>
      </c>
      <c r="O1607" s="2">
        <v>61</v>
      </c>
      <c r="P1607" s="2">
        <v>61</v>
      </c>
      <c r="Q1607" s="8">
        <v>0</v>
      </c>
      <c r="R1607" s="8">
        <v>0</v>
      </c>
      <c r="S1607" s="8">
        <v>0</v>
      </c>
      <c r="T1607" s="8">
        <v>0</v>
      </c>
      <c r="U1607" s="8">
        <v>0</v>
      </c>
      <c r="V1607" s="8">
        <v>0</v>
      </c>
      <c r="W1607" s="6">
        <v>4</v>
      </c>
      <c r="X1607" s="6">
        <v>10</v>
      </c>
      <c r="Y1607" s="6">
        <v>3</v>
      </c>
      <c r="Z1607" s="6">
        <v>12</v>
      </c>
      <c r="AB1607" s="1">
        <v>866</v>
      </c>
      <c r="AC1607" s="1">
        <v>825</v>
      </c>
      <c r="AD1607" s="1">
        <v>1</v>
      </c>
      <c r="AE1607" s="1">
        <v>3</v>
      </c>
      <c r="AF1607" s="1">
        <v>11</v>
      </c>
      <c r="AG1607" s="1">
        <v>48</v>
      </c>
      <c r="AH1607" s="1">
        <v>2302</v>
      </c>
      <c r="AI1607" s="11">
        <f t="shared" si="50"/>
        <v>6.3068493150684928</v>
      </c>
      <c r="AJ1607" s="1">
        <v>0</v>
      </c>
      <c r="AK1607" s="1">
        <v>1</v>
      </c>
      <c r="AL1607" s="1">
        <v>0</v>
      </c>
      <c r="AM1607" s="1">
        <v>0</v>
      </c>
      <c r="AN1607" s="1">
        <v>0</v>
      </c>
      <c r="AO1607" s="1">
        <v>0</v>
      </c>
      <c r="AP1607" s="1">
        <v>0</v>
      </c>
      <c r="AQ1607" s="1">
        <v>0</v>
      </c>
      <c r="AR1607" s="1">
        <v>1</v>
      </c>
      <c r="AS1607" s="1">
        <v>0</v>
      </c>
      <c r="AT1607" s="1">
        <v>7</v>
      </c>
      <c r="AU1607" s="1">
        <v>89</v>
      </c>
      <c r="AV1607" s="1">
        <v>39996</v>
      </c>
    </row>
    <row r="1608" spans="1:48" s="1" customFormat="1" x14ac:dyDescent="0.25">
      <c r="A1608" s="1" t="str" cm="1">
        <f t="array" ref="A1608">_xlfn.IFS(AG1608&gt;=70,"70 and Older",AND(AG1608&gt;=60,AG1608&lt;70),"60-69",AND(AG1608&gt;=50,AG1608&lt;60),"50-59",AND(AG1608&gt;=40,AG1608&lt;50),"40-49",AND(AG1608&gt;=30,AG1608&lt;40),"30-39",AND(AG1608&gt;=20,AG1608&lt;30),"20-29")</f>
        <v>40-49</v>
      </c>
      <c r="B1608" s="1" t="str" cm="1">
        <f t="array" ref="B1608">_xlfn.IFS(AO1608=1,$AO$1,AP1608=1,$AP$1,AQ1608=1,$AQ$1,AR1608=1,$AR$1,AS1608=1,$AS$1)</f>
        <v>PhD</v>
      </c>
      <c r="C1608" s="1" t="str" cm="1">
        <f t="array" ref="C1608">_xlfn.IFS(AJ1608=1,$AJ$1,AK1608=1,$AK$1,AL1608=1,$AL$1,AM1608=1,$AM$1,AN1608=1,$AN$1)</f>
        <v>Single</v>
      </c>
      <c r="D1608" s="1">
        <v>0</v>
      </c>
      <c r="E1608" s="1">
        <v>1</v>
      </c>
      <c r="F1608" s="1" t="str" cm="1">
        <f t="array" ref="F1608">_xlfn.IFS(AV1608&lt;43783,"1.Low Income",AND(AV1608&gt;=43783,AV1608&lt;=64856),"2.Mid Income",AV1608&gt;64856,"3.High Income")</f>
        <v>2.Mid Income</v>
      </c>
      <c r="G1608" s="1" t="str" cm="1">
        <f t="array" ref="G1608">_xlfn.IFS(AU1608&lt;=30,"&lt;1 month",AND(AU1608&gt;30,AU1608&lt;=60),"1-2months",AU1608&gt;60,"2months +")</f>
        <v>&lt;1 month</v>
      </c>
      <c r="H1608" s="1" t="str" cm="1">
        <f t="array" ref="H1608">_xlfn.IFS(AT1608&lt;5,"&lt;5times",AND(AT1608&gt;=5,AT1608&lt;=10),"05-10times",AND(AT1608&gt;=11,AT1608&lt;=15),"11-15times",AT1608&gt;=16,"16times or more")</f>
        <v>05-10times</v>
      </c>
      <c r="I1608" s="1" t="s">
        <v>100</v>
      </c>
      <c r="J1608" s="1" t="str">
        <f t="shared" si="51"/>
        <v>6-7 years</v>
      </c>
      <c r="K1608" s="2">
        <v>290</v>
      </c>
      <c r="L1608" s="2">
        <v>59</v>
      </c>
      <c r="M1608" s="2">
        <v>177</v>
      </c>
      <c r="N1608" s="2">
        <v>77</v>
      </c>
      <c r="O1608" s="2">
        <v>5</v>
      </c>
      <c r="P1608" s="2">
        <v>29</v>
      </c>
      <c r="Q1608" s="8">
        <v>0</v>
      </c>
      <c r="R1608" s="8">
        <v>0</v>
      </c>
      <c r="S1608" s="8">
        <v>0</v>
      </c>
      <c r="T1608" s="8">
        <v>0</v>
      </c>
      <c r="U1608" s="8">
        <v>0</v>
      </c>
      <c r="V1608" s="8">
        <v>0</v>
      </c>
      <c r="W1608" s="6">
        <v>7</v>
      </c>
      <c r="X1608" s="6">
        <v>4</v>
      </c>
      <c r="Y1608" s="6">
        <v>6</v>
      </c>
      <c r="Z1608" s="6">
        <v>8</v>
      </c>
      <c r="AB1608" s="1">
        <v>492</v>
      </c>
      <c r="AC1608" s="1">
        <v>458</v>
      </c>
      <c r="AD1608" s="1">
        <v>0</v>
      </c>
      <c r="AE1608" s="1">
        <v>3</v>
      </c>
      <c r="AF1608" s="1">
        <v>11</v>
      </c>
      <c r="AG1608" s="1">
        <v>49</v>
      </c>
      <c r="AH1608" s="1">
        <v>2301</v>
      </c>
      <c r="AI1608" s="11">
        <f t="shared" si="50"/>
        <v>6.3041095890410963</v>
      </c>
      <c r="AJ1608" s="1">
        <v>0</v>
      </c>
      <c r="AK1608" s="1">
        <v>0</v>
      </c>
      <c r="AL1608" s="1">
        <v>1</v>
      </c>
      <c r="AM1608" s="1">
        <v>0</v>
      </c>
      <c r="AN1608" s="1">
        <v>0</v>
      </c>
      <c r="AO1608" s="1">
        <v>0</v>
      </c>
      <c r="AP1608" s="1">
        <v>0</v>
      </c>
      <c r="AQ1608" s="1">
        <v>0</v>
      </c>
      <c r="AR1608" s="1">
        <v>0</v>
      </c>
      <c r="AS1608" s="1">
        <v>1</v>
      </c>
      <c r="AT1608" s="1">
        <v>6</v>
      </c>
      <c r="AU1608" s="1">
        <v>5</v>
      </c>
      <c r="AV1608" s="1">
        <v>47958</v>
      </c>
    </row>
    <row r="1609" spans="1:48" s="1" customFormat="1" x14ac:dyDescent="0.25">
      <c r="A1609" s="1" t="str" cm="1">
        <f t="array" ref="A1609">_xlfn.IFS(AG1609&gt;=70,"70 and Older",AND(AG1609&gt;=60,AG1609&lt;70),"60-69",AND(AG1609&gt;=50,AG1609&lt;60),"50-59",AND(AG1609&gt;=40,AG1609&lt;50),"40-49",AND(AG1609&gt;=30,AG1609&lt;40),"30-39",AND(AG1609&gt;=20,AG1609&lt;30),"20-29")</f>
        <v>40-49</v>
      </c>
      <c r="B1609" s="1" t="str" cm="1">
        <f t="array" ref="B1609">_xlfn.IFS(AO1609=1,$AO$1,AP1609=1,$AP$1,AQ1609=1,$AQ$1,AR1609=1,$AR$1,AS1609=1,$AS$1)</f>
        <v>Graduation</v>
      </c>
      <c r="C1609" s="1" t="str" cm="1">
        <f t="array" ref="C1609">_xlfn.IFS(AJ1609=1,$AJ$1,AK1609=1,$AK$1,AL1609=1,$AL$1,AM1609=1,$AM$1,AN1609=1,$AN$1)</f>
        <v>Single</v>
      </c>
      <c r="D1609" s="1">
        <v>0</v>
      </c>
      <c r="E1609" s="1">
        <v>0</v>
      </c>
      <c r="F1609" s="1" t="str" cm="1">
        <f t="array" ref="F1609">_xlfn.IFS(AV1609&lt;43783,"1.Low Income",AND(AV1609&gt;=43783,AV1609&lt;=64856),"2.Mid Income",AV1609&gt;64856,"3.High Income")</f>
        <v>2.Mid Income</v>
      </c>
      <c r="G1609" s="1" t="str" cm="1">
        <f t="array" ref="G1609">_xlfn.IFS(AU1609&lt;=30,"&lt;1 month",AND(AU1609&gt;30,AU1609&lt;=60),"1-2months",AU1609&gt;60,"2months +")</f>
        <v>2months +</v>
      </c>
      <c r="H1609" s="1" t="str" cm="1">
        <f t="array" ref="H1609">_xlfn.IFS(AT1609&lt;5,"&lt;5times",AND(AT1609&gt;=5,AT1609&lt;=10),"05-10times",AND(AT1609&gt;=11,AT1609&lt;=15),"11-15times",AT1609&gt;=16,"16times or more")</f>
        <v>05-10times</v>
      </c>
      <c r="I1609" s="1" t="s">
        <v>99</v>
      </c>
      <c r="J1609" s="1" t="str">
        <f t="shared" si="51"/>
        <v>6-7 years</v>
      </c>
      <c r="K1609" s="2">
        <v>40</v>
      </c>
      <c r="L1609" s="2">
        <v>2</v>
      </c>
      <c r="M1609" s="2">
        <v>15</v>
      </c>
      <c r="N1609" s="2">
        <v>8</v>
      </c>
      <c r="O1609" s="2">
        <v>0</v>
      </c>
      <c r="P1609" s="2">
        <v>6</v>
      </c>
      <c r="Q1609" s="8">
        <v>0</v>
      </c>
      <c r="R1609" s="8">
        <v>0</v>
      </c>
      <c r="S1609" s="8">
        <v>0</v>
      </c>
      <c r="T1609" s="8">
        <v>0</v>
      </c>
      <c r="U1609" s="8">
        <v>0</v>
      </c>
      <c r="V1609" s="8">
        <v>0</v>
      </c>
      <c r="W1609" s="6">
        <v>1</v>
      </c>
      <c r="X1609" s="6">
        <v>1</v>
      </c>
      <c r="Y1609" s="6">
        <v>1</v>
      </c>
      <c r="Z1609" s="6">
        <v>3</v>
      </c>
      <c r="AB1609" s="1">
        <v>76</v>
      </c>
      <c r="AC1609" s="1">
        <v>68</v>
      </c>
      <c r="AD1609" s="1">
        <v>0</v>
      </c>
      <c r="AE1609" s="1">
        <v>3</v>
      </c>
      <c r="AF1609" s="1">
        <v>11</v>
      </c>
      <c r="AG1609" s="1">
        <v>44</v>
      </c>
      <c r="AH1609" s="1">
        <v>2301</v>
      </c>
      <c r="AI1609" s="11">
        <f t="shared" si="50"/>
        <v>6.3041095890410963</v>
      </c>
      <c r="AJ1609" s="1">
        <v>0</v>
      </c>
      <c r="AK1609" s="1">
        <v>0</v>
      </c>
      <c r="AL1609" s="1">
        <v>1</v>
      </c>
      <c r="AM1609" s="1">
        <v>0</v>
      </c>
      <c r="AN1609" s="1">
        <v>0</v>
      </c>
      <c r="AO1609" s="1">
        <v>0</v>
      </c>
      <c r="AP1609" s="1">
        <v>0</v>
      </c>
      <c r="AQ1609" s="1">
        <v>1</v>
      </c>
      <c r="AR1609" s="1">
        <v>0</v>
      </c>
      <c r="AS1609" s="1">
        <v>0</v>
      </c>
      <c r="AT1609" s="1">
        <v>7</v>
      </c>
      <c r="AU1609" s="1">
        <v>90</v>
      </c>
      <c r="AV1609" s="1">
        <v>44635</v>
      </c>
    </row>
    <row r="1610" spans="1:48" s="1" customFormat="1" x14ac:dyDescent="0.25">
      <c r="A1610" s="1" t="str" cm="1">
        <f t="array" ref="A1610">_xlfn.IFS(AG1610&gt;=70,"70 and Older",AND(AG1610&gt;=60,AG1610&lt;70),"60-69",AND(AG1610&gt;=50,AG1610&lt;60),"50-59",AND(AG1610&gt;=40,AG1610&lt;50),"40-49",AND(AG1610&gt;=30,AG1610&lt;40),"30-39",AND(AG1610&gt;=20,AG1610&lt;30),"20-29")</f>
        <v>50-59</v>
      </c>
      <c r="B1610" s="1" t="str" cm="1">
        <f t="array" ref="B1610">_xlfn.IFS(AO1610=1,$AO$1,AP1610=1,$AP$1,AQ1610=1,$AQ$1,AR1610=1,$AR$1,AS1610=1,$AS$1)</f>
        <v>Graduation</v>
      </c>
      <c r="C1610" s="1" t="str" cm="1">
        <f t="array" ref="C1610">_xlfn.IFS(AJ1610=1,$AJ$1,AK1610=1,$AK$1,AL1610=1,$AL$1,AM1610=1,$AM$1,AN1610=1,$AN$1)</f>
        <v>Divorced</v>
      </c>
      <c r="D1610" s="1">
        <v>0</v>
      </c>
      <c r="E1610" s="1">
        <v>1</v>
      </c>
      <c r="F1610" s="1" t="str" cm="1">
        <f t="array" ref="F1610">_xlfn.IFS(AV1610&lt;43783,"1.Low Income",AND(AV1610&gt;=43783,AV1610&lt;=64856),"2.Mid Income",AV1610&gt;64856,"3.High Income")</f>
        <v>1.Low Income</v>
      </c>
      <c r="G1610" s="1" t="str" cm="1">
        <f t="array" ref="G1610">_xlfn.IFS(AU1610&lt;=30,"&lt;1 month",AND(AU1610&gt;30,AU1610&lt;=60),"1-2months",AU1610&gt;60,"2months +")</f>
        <v>&lt;1 month</v>
      </c>
      <c r="H1610" s="1" t="str" cm="1">
        <f t="array" ref="H1610">_xlfn.IFS(AT1610&lt;5,"&lt;5times",AND(AT1610&gt;=5,AT1610&lt;=10),"05-10times",AND(AT1610&gt;=11,AT1610&lt;=15),"11-15times",AT1610&gt;=16,"16times or more")</f>
        <v>05-10times</v>
      </c>
      <c r="I1610" s="1" t="s">
        <v>99</v>
      </c>
      <c r="J1610" s="1" t="str">
        <f t="shared" si="51"/>
        <v>6-7 years</v>
      </c>
      <c r="K1610" s="2">
        <v>562</v>
      </c>
      <c r="L1610" s="2">
        <v>21</v>
      </c>
      <c r="M1610" s="2">
        <v>464</v>
      </c>
      <c r="N1610" s="2">
        <v>28</v>
      </c>
      <c r="O1610" s="2">
        <v>10</v>
      </c>
      <c r="P1610" s="2">
        <v>32</v>
      </c>
      <c r="Q1610" s="8">
        <v>0</v>
      </c>
      <c r="R1610" s="8">
        <v>0</v>
      </c>
      <c r="S1610" s="8">
        <v>0</v>
      </c>
      <c r="T1610" s="8">
        <v>0</v>
      </c>
      <c r="U1610" s="8">
        <v>0</v>
      </c>
      <c r="V1610" s="8">
        <v>0</v>
      </c>
      <c r="W1610" s="6">
        <v>3</v>
      </c>
      <c r="X1610" s="6">
        <v>7</v>
      </c>
      <c r="Y1610" s="6">
        <v>8</v>
      </c>
      <c r="Z1610" s="6">
        <v>11</v>
      </c>
      <c r="AB1610" s="1">
        <v>548</v>
      </c>
      <c r="AC1610" s="1">
        <v>494</v>
      </c>
      <c r="AD1610" s="1">
        <v>0</v>
      </c>
      <c r="AE1610" s="1">
        <v>3</v>
      </c>
      <c r="AF1610" s="1">
        <v>11</v>
      </c>
      <c r="AG1610" s="1">
        <v>50</v>
      </c>
      <c r="AH1610" s="1">
        <v>2301</v>
      </c>
      <c r="AI1610" s="11">
        <f t="shared" si="50"/>
        <v>6.3041095890410963</v>
      </c>
      <c r="AJ1610" s="1">
        <v>1</v>
      </c>
      <c r="AK1610" s="1">
        <v>0</v>
      </c>
      <c r="AL1610" s="1">
        <v>0</v>
      </c>
      <c r="AM1610" s="1">
        <v>0</v>
      </c>
      <c r="AN1610" s="1">
        <v>0</v>
      </c>
      <c r="AO1610" s="1">
        <v>0</v>
      </c>
      <c r="AP1610" s="1">
        <v>0</v>
      </c>
      <c r="AQ1610" s="1">
        <v>1</v>
      </c>
      <c r="AR1610" s="1">
        <v>0</v>
      </c>
      <c r="AS1610" s="1">
        <v>0</v>
      </c>
      <c r="AT1610" s="1">
        <v>7</v>
      </c>
      <c r="AU1610" s="1">
        <v>0</v>
      </c>
      <c r="AV1610" s="1">
        <v>42731</v>
      </c>
    </row>
    <row r="1611" spans="1:48" s="1" customFormat="1" x14ac:dyDescent="0.25">
      <c r="A1611" s="1" t="str" cm="1">
        <f t="array" ref="A1611">_xlfn.IFS(AG1611&gt;=70,"70 and Older",AND(AG1611&gt;=60,AG1611&lt;70),"60-69",AND(AG1611&gt;=50,AG1611&lt;60),"50-59",AND(AG1611&gt;=40,AG1611&lt;50),"40-49",AND(AG1611&gt;=30,AG1611&lt;40),"30-39",AND(AG1611&gt;=20,AG1611&lt;30),"20-29")</f>
        <v>40-49</v>
      </c>
      <c r="B1611" s="1" t="str" cm="1">
        <f t="array" ref="B1611">_xlfn.IFS(AO1611=1,$AO$1,AP1611=1,$AP$1,AQ1611=1,$AQ$1,AR1611=1,$AR$1,AS1611=1,$AS$1)</f>
        <v>Graduation</v>
      </c>
      <c r="C1611" s="1" t="str" cm="1">
        <f t="array" ref="C1611">_xlfn.IFS(AJ1611=1,$AJ$1,AK1611=1,$AK$1,AL1611=1,$AL$1,AM1611=1,$AM$1,AN1611=1,$AN$1)</f>
        <v>Single</v>
      </c>
      <c r="D1611" s="1">
        <v>1</v>
      </c>
      <c r="E1611" s="1">
        <v>1</v>
      </c>
      <c r="F1611" s="1" t="str" cm="1">
        <f t="array" ref="F1611">_xlfn.IFS(AV1611&lt;43783,"1.Low Income",AND(AV1611&gt;=43783,AV1611&lt;=64856),"2.Mid Income",AV1611&gt;64856,"3.High Income")</f>
        <v>1.Low Income</v>
      </c>
      <c r="G1611" s="1" t="str" cm="1">
        <f t="array" ref="G1611">_xlfn.IFS(AU1611&lt;=30,"&lt;1 month",AND(AU1611&gt;30,AU1611&lt;=60),"1-2months",AU1611&gt;60,"2months +")</f>
        <v>2months +</v>
      </c>
      <c r="H1611" s="1" t="str" cm="1">
        <f t="array" ref="H1611">_xlfn.IFS(AT1611&lt;5,"&lt;5times",AND(AT1611&gt;=5,AT1611&lt;=10),"05-10times",AND(AT1611&gt;=11,AT1611&lt;=15),"11-15times",AT1611&gt;=16,"16times or more")</f>
        <v>05-10times</v>
      </c>
      <c r="I1611" s="1" t="s">
        <v>99</v>
      </c>
      <c r="J1611" s="1" t="str">
        <f t="shared" si="51"/>
        <v>6-7 years</v>
      </c>
      <c r="K1611" s="2">
        <v>18</v>
      </c>
      <c r="L1611" s="2">
        <v>6</v>
      </c>
      <c r="M1611" s="2">
        <v>15</v>
      </c>
      <c r="N1611" s="2">
        <v>12</v>
      </c>
      <c r="O1611" s="2">
        <v>8</v>
      </c>
      <c r="P1611" s="2">
        <v>17</v>
      </c>
      <c r="Q1611" s="8">
        <v>0</v>
      </c>
      <c r="R1611" s="8">
        <v>0</v>
      </c>
      <c r="S1611" s="8">
        <v>0</v>
      </c>
      <c r="T1611" s="8">
        <v>0</v>
      </c>
      <c r="U1611" s="8">
        <v>0</v>
      </c>
      <c r="V1611" s="8">
        <v>0</v>
      </c>
      <c r="W1611" s="6">
        <v>3</v>
      </c>
      <c r="X1611" s="6">
        <v>2</v>
      </c>
      <c r="Y1611" s="6">
        <v>1</v>
      </c>
      <c r="Z1611" s="6">
        <v>3</v>
      </c>
      <c r="AB1611" s="1">
        <v>76</v>
      </c>
      <c r="AC1611" s="1">
        <v>68</v>
      </c>
      <c r="AD1611" s="1">
        <v>0</v>
      </c>
      <c r="AE1611" s="1">
        <v>3</v>
      </c>
      <c r="AF1611" s="1">
        <v>11</v>
      </c>
      <c r="AG1611" s="1">
        <v>44</v>
      </c>
      <c r="AH1611" s="1">
        <v>2301</v>
      </c>
      <c r="AI1611" s="11">
        <f t="shared" si="50"/>
        <v>6.3041095890410963</v>
      </c>
      <c r="AJ1611" s="1">
        <v>0</v>
      </c>
      <c r="AK1611" s="1">
        <v>0</v>
      </c>
      <c r="AL1611" s="1">
        <v>1</v>
      </c>
      <c r="AM1611" s="1">
        <v>0</v>
      </c>
      <c r="AN1611" s="1">
        <v>0</v>
      </c>
      <c r="AO1611" s="1">
        <v>0</v>
      </c>
      <c r="AP1611" s="1">
        <v>0</v>
      </c>
      <c r="AQ1611" s="1">
        <v>1</v>
      </c>
      <c r="AR1611" s="1">
        <v>0</v>
      </c>
      <c r="AS1611" s="1">
        <v>0</v>
      </c>
      <c r="AT1611" s="1">
        <v>7</v>
      </c>
      <c r="AU1611" s="1">
        <v>82</v>
      </c>
      <c r="AV1611" s="1">
        <v>41020</v>
      </c>
    </row>
    <row r="1612" spans="1:48" s="1" customFormat="1" x14ac:dyDescent="0.25">
      <c r="A1612" s="1" t="str" cm="1">
        <f t="array" ref="A1612">_xlfn.IFS(AG1612&gt;=70,"70 and Older",AND(AG1612&gt;=60,AG1612&lt;70),"60-69",AND(AG1612&gt;=50,AG1612&lt;60),"50-59",AND(AG1612&gt;=40,AG1612&lt;50),"40-49",AND(AG1612&gt;=30,AG1612&lt;40),"30-39",AND(AG1612&gt;=20,AG1612&lt;30),"20-29")</f>
        <v>40-49</v>
      </c>
      <c r="B1612" s="1" t="str" cm="1">
        <f t="array" ref="B1612">_xlfn.IFS(AO1612=1,$AO$1,AP1612=1,$AP$1,AQ1612=1,$AQ$1,AR1612=1,$AR$1,AS1612=1,$AS$1)</f>
        <v>Graduation</v>
      </c>
      <c r="C1612" s="1" t="str" cm="1">
        <f t="array" ref="C1612">_xlfn.IFS(AJ1612=1,$AJ$1,AK1612=1,$AK$1,AL1612=1,$AL$1,AM1612=1,$AM$1,AN1612=1,$AN$1)</f>
        <v>Divorced</v>
      </c>
      <c r="D1612" s="1">
        <v>0</v>
      </c>
      <c r="E1612" s="1">
        <v>0</v>
      </c>
      <c r="F1612" s="1" t="str" cm="1">
        <f t="array" ref="F1612">_xlfn.IFS(AV1612&lt;43783,"1.Low Income",AND(AV1612&gt;=43783,AV1612&lt;=64856),"2.Mid Income",AV1612&gt;64856,"3.High Income")</f>
        <v>1.Low Income</v>
      </c>
      <c r="G1612" s="1" t="str" cm="1">
        <f t="array" ref="G1612">_xlfn.IFS(AU1612&lt;=30,"&lt;1 month",AND(AU1612&gt;30,AU1612&lt;=60),"1-2months",AU1612&gt;60,"2months +")</f>
        <v>&lt;1 month</v>
      </c>
      <c r="H1612" s="1" t="str" cm="1">
        <f t="array" ref="H1612">_xlfn.IFS(AT1612&lt;5,"&lt;5times",AND(AT1612&gt;=5,AT1612&lt;=10),"05-10times",AND(AT1612&gt;=11,AT1612&lt;=15),"11-15times",AT1612&gt;=16,"16times or more")</f>
        <v>05-10times</v>
      </c>
      <c r="I1612" s="1" t="s">
        <v>99</v>
      </c>
      <c r="J1612" s="1" t="str">
        <f t="shared" si="51"/>
        <v>6-7 years</v>
      </c>
      <c r="K1612" s="2">
        <v>6</v>
      </c>
      <c r="L1612" s="2">
        <v>4</v>
      </c>
      <c r="M1612" s="2">
        <v>1</v>
      </c>
      <c r="N1612" s="2">
        <v>7</v>
      </c>
      <c r="O1612" s="2">
        <v>2</v>
      </c>
      <c r="P1612" s="2">
        <v>15</v>
      </c>
      <c r="Q1612" s="8">
        <v>0</v>
      </c>
      <c r="R1612" s="8">
        <v>0</v>
      </c>
      <c r="S1612" s="8">
        <v>1</v>
      </c>
      <c r="T1612" s="8">
        <v>0</v>
      </c>
      <c r="U1612" s="8">
        <v>0</v>
      </c>
      <c r="V1612" s="8">
        <v>1</v>
      </c>
      <c r="W1612" s="6">
        <v>1</v>
      </c>
      <c r="X1612" s="6">
        <v>0</v>
      </c>
      <c r="Y1612" s="6">
        <v>1</v>
      </c>
      <c r="Z1612" s="6">
        <v>2</v>
      </c>
      <c r="AB1612" s="1">
        <v>57</v>
      </c>
      <c r="AC1612" s="1">
        <v>55</v>
      </c>
      <c r="AD1612" s="1">
        <v>0</v>
      </c>
      <c r="AE1612" s="1">
        <v>3</v>
      </c>
      <c r="AF1612" s="1">
        <v>11</v>
      </c>
      <c r="AG1612" s="1">
        <v>48</v>
      </c>
      <c r="AH1612" s="1">
        <v>2301</v>
      </c>
      <c r="AI1612" s="11">
        <f t="shared" si="50"/>
        <v>6.3041095890410963</v>
      </c>
      <c r="AJ1612" s="1">
        <v>1</v>
      </c>
      <c r="AK1612" s="1">
        <v>0</v>
      </c>
      <c r="AL1612" s="1">
        <v>0</v>
      </c>
      <c r="AM1612" s="1">
        <v>0</v>
      </c>
      <c r="AN1612" s="1">
        <v>0</v>
      </c>
      <c r="AO1612" s="1">
        <v>0</v>
      </c>
      <c r="AP1612" s="1">
        <v>0</v>
      </c>
      <c r="AQ1612" s="1">
        <v>1</v>
      </c>
      <c r="AR1612" s="1">
        <v>0</v>
      </c>
      <c r="AS1612" s="1">
        <v>0</v>
      </c>
      <c r="AT1612" s="1">
        <v>7</v>
      </c>
      <c r="AU1612" s="1">
        <v>24</v>
      </c>
      <c r="AV1612" s="1">
        <v>36075</v>
      </c>
    </row>
    <row r="1613" spans="1:48" s="1" customFormat="1" x14ac:dyDescent="0.25">
      <c r="A1613" s="1" t="str" cm="1">
        <f t="array" ref="A1613">_xlfn.IFS(AG1613&gt;=70,"70 and Older",AND(AG1613&gt;=60,AG1613&lt;70),"60-69",AND(AG1613&gt;=50,AG1613&lt;60),"50-59",AND(AG1613&gt;=40,AG1613&lt;50),"40-49",AND(AG1613&gt;=30,AG1613&lt;40),"30-39",AND(AG1613&gt;=20,AG1613&lt;30),"20-29")</f>
        <v>30-39</v>
      </c>
      <c r="B1613" s="1" t="str" cm="1">
        <f t="array" ref="B1613">_xlfn.IFS(AO1613=1,$AO$1,AP1613=1,$AP$1,AQ1613=1,$AQ$1,AR1613=1,$AR$1,AS1613=1,$AS$1)</f>
        <v>2nd Cycle</v>
      </c>
      <c r="C1613" s="1" t="str" cm="1">
        <f t="array" ref="C1613">_xlfn.IFS(AJ1613=1,$AJ$1,AK1613=1,$AK$1,AL1613=1,$AL$1,AM1613=1,$AM$1,AN1613=1,$AN$1)</f>
        <v>Single</v>
      </c>
      <c r="D1613" s="1">
        <v>1</v>
      </c>
      <c r="E1613" s="1">
        <v>0</v>
      </c>
      <c r="F1613" s="1" t="str" cm="1">
        <f t="array" ref="F1613">_xlfn.IFS(AV1613&lt;43783,"1.Low Income",AND(AV1613&gt;=43783,AV1613&lt;=64856),"2.Mid Income",AV1613&gt;64856,"3.High Income")</f>
        <v>1.Low Income</v>
      </c>
      <c r="G1613" s="1" t="str" cm="1">
        <f t="array" ref="G1613">_xlfn.IFS(AU1613&lt;=30,"&lt;1 month",AND(AU1613&gt;30,AU1613&lt;=60),"1-2months",AU1613&gt;60,"2months +")</f>
        <v>&lt;1 month</v>
      </c>
      <c r="H1613" s="1" t="str" cm="1">
        <f t="array" ref="H1613">_xlfn.IFS(AT1613&lt;5,"&lt;5times",AND(AT1613&gt;=5,AT1613&lt;=10),"05-10times",AND(AT1613&gt;=11,AT1613&lt;=15),"11-15times",AT1613&gt;=16,"16times or more")</f>
        <v>05-10times</v>
      </c>
      <c r="I1613" s="1" t="s">
        <v>99</v>
      </c>
      <c r="J1613" s="1" t="str">
        <f t="shared" si="51"/>
        <v>6-7 years</v>
      </c>
      <c r="K1613" s="2">
        <v>24</v>
      </c>
      <c r="L1613" s="2">
        <v>3</v>
      </c>
      <c r="M1613" s="2">
        <v>26</v>
      </c>
      <c r="N1613" s="2">
        <v>7</v>
      </c>
      <c r="O1613" s="2">
        <v>1</v>
      </c>
      <c r="P1613" s="2">
        <v>23</v>
      </c>
      <c r="Q1613" s="8">
        <v>0</v>
      </c>
      <c r="R1613" s="8">
        <v>0</v>
      </c>
      <c r="S1613" s="8">
        <v>1</v>
      </c>
      <c r="T1613" s="8">
        <v>0</v>
      </c>
      <c r="U1613" s="8">
        <v>0</v>
      </c>
      <c r="V1613" s="8">
        <v>0</v>
      </c>
      <c r="W1613" s="6">
        <v>3</v>
      </c>
      <c r="X1613" s="6">
        <v>3</v>
      </c>
      <c r="Y1613" s="6">
        <v>1</v>
      </c>
      <c r="Z1613" s="6">
        <v>2</v>
      </c>
      <c r="AB1613" s="1">
        <v>27</v>
      </c>
      <c r="AC1613" s="1">
        <v>11</v>
      </c>
      <c r="AD1613" s="1">
        <v>0</v>
      </c>
      <c r="AE1613" s="1">
        <v>3</v>
      </c>
      <c r="AF1613" s="1">
        <v>11</v>
      </c>
      <c r="AG1613" s="1">
        <v>33</v>
      </c>
      <c r="AH1613" s="1">
        <v>2301</v>
      </c>
      <c r="AI1613" s="11">
        <f t="shared" si="50"/>
        <v>6.3041095890410963</v>
      </c>
      <c r="AJ1613" s="1">
        <v>0</v>
      </c>
      <c r="AK1613" s="1">
        <v>0</v>
      </c>
      <c r="AL1613" s="1">
        <v>1</v>
      </c>
      <c r="AM1613" s="1">
        <v>0</v>
      </c>
      <c r="AN1613" s="1">
        <v>0</v>
      </c>
      <c r="AO1613" s="1">
        <v>1</v>
      </c>
      <c r="AP1613" s="1">
        <v>0</v>
      </c>
      <c r="AQ1613" s="1">
        <v>0</v>
      </c>
      <c r="AR1613" s="1">
        <v>0</v>
      </c>
      <c r="AS1613" s="1">
        <v>0</v>
      </c>
      <c r="AT1613" s="1">
        <v>9</v>
      </c>
      <c r="AU1613" s="1">
        <v>24</v>
      </c>
      <c r="AV1613" s="1">
        <v>23228</v>
      </c>
    </row>
    <row r="1614" spans="1:48" s="1" customFormat="1" x14ac:dyDescent="0.25">
      <c r="A1614" s="1" t="str" cm="1">
        <f t="array" ref="A1614">_xlfn.IFS(AG1614&gt;=70,"70 and Older",AND(AG1614&gt;=60,AG1614&lt;70),"60-69",AND(AG1614&gt;=50,AG1614&lt;60),"50-59",AND(AG1614&gt;=40,AG1614&lt;50),"40-49",AND(AG1614&gt;=30,AG1614&lt;40),"30-39",AND(AG1614&gt;=20,AG1614&lt;30),"20-29")</f>
        <v>70 and Older</v>
      </c>
      <c r="B1614" s="1" t="str" cm="1">
        <f t="array" ref="B1614">_xlfn.IFS(AO1614=1,$AO$1,AP1614=1,$AP$1,AQ1614=1,$AQ$1,AR1614=1,$AR$1,AS1614=1,$AS$1)</f>
        <v>PhD</v>
      </c>
      <c r="C1614" s="1" t="str" cm="1">
        <f t="array" ref="C1614">_xlfn.IFS(AJ1614=1,$AJ$1,AK1614=1,$AK$1,AL1614=1,$AL$1,AM1614=1,$AM$1,AN1614=1,$AN$1)</f>
        <v>Married</v>
      </c>
      <c r="D1614" s="1">
        <v>0</v>
      </c>
      <c r="E1614" s="1">
        <v>1</v>
      </c>
      <c r="F1614" s="1" t="str" cm="1">
        <f t="array" ref="F1614">_xlfn.IFS(AV1614&lt;43783,"1.Low Income",AND(AV1614&gt;=43783,AV1614&lt;=64856),"2.Mid Income",AV1614&gt;64856,"3.High Income")</f>
        <v>1.Low Income</v>
      </c>
      <c r="G1614" s="1" t="str" cm="1">
        <f t="array" ref="G1614">_xlfn.IFS(AU1614&lt;=30,"&lt;1 month",AND(AU1614&gt;30,AU1614&lt;=60),"1-2months",AU1614&gt;60,"2months +")</f>
        <v>&lt;1 month</v>
      </c>
      <c r="H1614" s="1" t="str" cm="1">
        <f t="array" ref="H1614">_xlfn.IFS(AT1614&lt;5,"&lt;5times",AND(AT1614&gt;=5,AT1614&lt;=10),"05-10times",AND(AT1614&gt;=11,AT1614&lt;=15),"11-15times",AT1614&gt;=16,"16times or more")</f>
        <v>05-10times</v>
      </c>
      <c r="I1614" s="1" t="s">
        <v>99</v>
      </c>
      <c r="J1614" s="1" t="str">
        <f t="shared" si="51"/>
        <v>6-7 years</v>
      </c>
      <c r="K1614" s="2">
        <v>97</v>
      </c>
      <c r="L1614" s="2">
        <v>1</v>
      </c>
      <c r="M1614" s="2">
        <v>41</v>
      </c>
      <c r="N1614" s="2">
        <v>6</v>
      </c>
      <c r="O1614" s="2">
        <v>2</v>
      </c>
      <c r="P1614" s="2">
        <v>41</v>
      </c>
      <c r="Q1614" s="8">
        <v>0</v>
      </c>
      <c r="R1614" s="8">
        <v>0</v>
      </c>
      <c r="S1614" s="8">
        <v>0</v>
      </c>
      <c r="T1614" s="8">
        <v>0</v>
      </c>
      <c r="U1614" s="8">
        <v>0</v>
      </c>
      <c r="V1614" s="8">
        <v>0</v>
      </c>
      <c r="W1614" s="6">
        <v>2</v>
      </c>
      <c r="X1614" s="6">
        <v>4</v>
      </c>
      <c r="Y1614" s="6">
        <v>1</v>
      </c>
      <c r="Z1614" s="6">
        <v>3</v>
      </c>
      <c r="AB1614" s="1">
        <v>12</v>
      </c>
      <c r="AC1614" s="1">
        <v>11</v>
      </c>
      <c r="AD1614" s="1">
        <v>0</v>
      </c>
      <c r="AE1614" s="1">
        <v>3</v>
      </c>
      <c r="AF1614" s="1">
        <v>11</v>
      </c>
      <c r="AG1614" s="1">
        <v>70</v>
      </c>
      <c r="AH1614" s="1">
        <v>2300</v>
      </c>
      <c r="AI1614" s="11">
        <f t="shared" si="50"/>
        <v>6.3013698630136989</v>
      </c>
      <c r="AJ1614" s="1">
        <v>0</v>
      </c>
      <c r="AK1614" s="1">
        <v>1</v>
      </c>
      <c r="AL1614" s="1">
        <v>0</v>
      </c>
      <c r="AM1614" s="1">
        <v>0</v>
      </c>
      <c r="AN1614" s="1">
        <v>0</v>
      </c>
      <c r="AO1614" s="1">
        <v>0</v>
      </c>
      <c r="AP1614" s="1">
        <v>0</v>
      </c>
      <c r="AQ1614" s="1">
        <v>0</v>
      </c>
      <c r="AR1614" s="1">
        <v>0</v>
      </c>
      <c r="AS1614" s="1">
        <v>1</v>
      </c>
      <c r="AT1614" s="1">
        <v>8</v>
      </c>
      <c r="AU1614" s="1">
        <v>26</v>
      </c>
      <c r="AV1614" s="1">
        <v>33378</v>
      </c>
    </row>
    <row r="1615" spans="1:48" s="1" customFormat="1" x14ac:dyDescent="0.25">
      <c r="A1615" s="1" t="str" cm="1">
        <f t="array" ref="A1615">_xlfn.IFS(AG1615&gt;=70,"70 and Older",AND(AG1615&gt;=60,AG1615&lt;70),"60-69",AND(AG1615&gt;=50,AG1615&lt;60),"50-59",AND(AG1615&gt;=40,AG1615&lt;50),"40-49",AND(AG1615&gt;=30,AG1615&lt;40),"30-39",AND(AG1615&gt;=20,AG1615&lt;30),"20-29")</f>
        <v>40-49</v>
      </c>
      <c r="B1615" s="1" t="str" cm="1">
        <f t="array" ref="B1615">_xlfn.IFS(AO1615=1,$AO$1,AP1615=1,$AP$1,AQ1615=1,$AQ$1,AR1615=1,$AR$1,AS1615=1,$AS$1)</f>
        <v>Graduation</v>
      </c>
      <c r="C1615" s="1" t="str" cm="1">
        <f t="array" ref="C1615">_xlfn.IFS(AJ1615=1,$AJ$1,AK1615=1,$AK$1,AL1615=1,$AL$1,AM1615=1,$AM$1,AN1615=1,$AN$1)</f>
        <v>Divorced</v>
      </c>
      <c r="D1615" s="1">
        <v>2</v>
      </c>
      <c r="E1615" s="1">
        <v>1</v>
      </c>
      <c r="F1615" s="1" t="str" cm="1">
        <f t="array" ref="F1615">_xlfn.IFS(AV1615&lt;43783,"1.Low Income",AND(AV1615&gt;=43783,AV1615&lt;=64856),"2.Mid Income",AV1615&gt;64856,"3.High Income")</f>
        <v>2.Mid Income</v>
      </c>
      <c r="G1615" s="1" t="str" cm="1">
        <f t="array" ref="G1615">_xlfn.IFS(AU1615&lt;=30,"&lt;1 month",AND(AU1615&gt;30,AU1615&lt;=60),"1-2months",AU1615&gt;60,"2months +")</f>
        <v>2months +</v>
      </c>
      <c r="H1615" s="1" t="str" cm="1">
        <f t="array" ref="H1615">_xlfn.IFS(AT1615&lt;5,"&lt;5times",AND(AT1615&gt;=5,AT1615&lt;=10),"05-10times",AND(AT1615&gt;=11,AT1615&lt;=15),"11-15times",AT1615&gt;=16,"16times or more")</f>
        <v>05-10times</v>
      </c>
      <c r="I1615" s="1" t="s">
        <v>99</v>
      </c>
      <c r="J1615" s="1" t="str">
        <f t="shared" si="51"/>
        <v>6-7 years</v>
      </c>
      <c r="K1615" s="2">
        <v>2</v>
      </c>
      <c r="L1615" s="2">
        <v>0</v>
      </c>
      <c r="M1615" s="2">
        <v>5</v>
      </c>
      <c r="N1615" s="2">
        <v>2</v>
      </c>
      <c r="O1615" s="2">
        <v>0</v>
      </c>
      <c r="P1615" s="2">
        <v>1</v>
      </c>
      <c r="Q1615" s="8">
        <v>0</v>
      </c>
      <c r="R1615" s="8">
        <v>0</v>
      </c>
      <c r="S1615" s="8">
        <v>0</v>
      </c>
      <c r="T1615" s="8">
        <v>0</v>
      </c>
      <c r="U1615" s="8">
        <v>0</v>
      </c>
      <c r="V1615" s="8">
        <v>0</v>
      </c>
      <c r="W1615" s="6">
        <v>1</v>
      </c>
      <c r="X1615" s="6">
        <v>0</v>
      </c>
      <c r="Y1615" s="6">
        <v>0</v>
      </c>
      <c r="Z1615" s="6">
        <v>3</v>
      </c>
      <c r="AB1615" s="1">
        <v>51</v>
      </c>
      <c r="AC1615" s="1">
        <v>39</v>
      </c>
      <c r="AD1615" s="1">
        <v>0</v>
      </c>
      <c r="AE1615" s="1">
        <v>3</v>
      </c>
      <c r="AF1615" s="1">
        <v>11</v>
      </c>
      <c r="AG1615" s="1">
        <v>42</v>
      </c>
      <c r="AH1615" s="1">
        <v>2299</v>
      </c>
      <c r="AI1615" s="11">
        <f t="shared" si="50"/>
        <v>6.2986301369863016</v>
      </c>
      <c r="AJ1615" s="1">
        <v>1</v>
      </c>
      <c r="AK1615" s="1">
        <v>0</v>
      </c>
      <c r="AL1615" s="1">
        <v>0</v>
      </c>
      <c r="AM1615" s="1">
        <v>0</v>
      </c>
      <c r="AN1615" s="1">
        <v>0</v>
      </c>
      <c r="AO1615" s="1">
        <v>0</v>
      </c>
      <c r="AP1615" s="1">
        <v>0</v>
      </c>
      <c r="AQ1615" s="1">
        <v>1</v>
      </c>
      <c r="AR1615" s="1">
        <v>0</v>
      </c>
      <c r="AS1615" s="1">
        <v>0</v>
      </c>
      <c r="AT1615" s="1">
        <v>6</v>
      </c>
      <c r="AU1615" s="1">
        <v>83</v>
      </c>
      <c r="AV1615" s="1">
        <v>50388</v>
      </c>
    </row>
    <row r="1616" spans="1:48" s="1" customFormat="1" x14ac:dyDescent="0.25">
      <c r="A1616" s="1" t="str" cm="1">
        <f t="array" ref="A1616">_xlfn.IFS(AG1616&gt;=70,"70 and Older",AND(AG1616&gt;=60,AG1616&lt;70),"60-69",AND(AG1616&gt;=50,AG1616&lt;60),"50-59",AND(AG1616&gt;=40,AG1616&lt;50),"40-49",AND(AG1616&gt;=30,AG1616&lt;40),"30-39",AND(AG1616&gt;=20,AG1616&lt;30),"20-29")</f>
        <v>50-59</v>
      </c>
      <c r="B1616" s="1" t="str" cm="1">
        <f t="array" ref="B1616">_xlfn.IFS(AO1616=1,$AO$1,AP1616=1,$AP$1,AQ1616=1,$AQ$1,AR1616=1,$AR$1,AS1616=1,$AS$1)</f>
        <v>PhD</v>
      </c>
      <c r="C1616" s="1" t="str" cm="1">
        <f t="array" ref="C1616">_xlfn.IFS(AJ1616=1,$AJ$1,AK1616=1,$AK$1,AL1616=1,$AL$1,AM1616=1,$AM$1,AN1616=1,$AN$1)</f>
        <v>Divorced</v>
      </c>
      <c r="D1616" s="1">
        <v>1</v>
      </c>
      <c r="E1616" s="1">
        <v>1</v>
      </c>
      <c r="F1616" s="1" t="str" cm="1">
        <f t="array" ref="F1616">_xlfn.IFS(AV1616&lt;43783,"1.Low Income",AND(AV1616&gt;=43783,AV1616&lt;=64856),"2.Mid Income",AV1616&gt;64856,"3.High Income")</f>
        <v>1.Low Income</v>
      </c>
      <c r="G1616" s="1" t="str" cm="1">
        <f t="array" ref="G1616">_xlfn.IFS(AU1616&lt;=30,"&lt;1 month",AND(AU1616&gt;30,AU1616&lt;=60),"1-2months",AU1616&gt;60,"2months +")</f>
        <v>2months +</v>
      </c>
      <c r="H1616" s="1" t="str" cm="1">
        <f t="array" ref="H1616">_xlfn.IFS(AT1616&lt;5,"&lt;5times",AND(AT1616&gt;=5,AT1616&lt;=10),"05-10times",AND(AT1616&gt;=11,AT1616&lt;=15),"11-15times",AT1616&gt;=16,"16times or more")</f>
        <v>05-10times</v>
      </c>
      <c r="I1616" s="1" t="s">
        <v>99</v>
      </c>
      <c r="J1616" s="1" t="str">
        <f t="shared" si="51"/>
        <v>6-7 years</v>
      </c>
      <c r="K1616" s="2">
        <v>30</v>
      </c>
      <c r="L1616" s="2">
        <v>0</v>
      </c>
      <c r="M1616" s="2">
        <v>9</v>
      </c>
      <c r="N1616" s="2">
        <v>0</v>
      </c>
      <c r="O1616" s="2">
        <v>0</v>
      </c>
      <c r="P1616" s="2">
        <v>3</v>
      </c>
      <c r="Q1616" s="8">
        <v>0</v>
      </c>
      <c r="R1616" s="8">
        <v>0</v>
      </c>
      <c r="S1616" s="8">
        <v>0</v>
      </c>
      <c r="T1616" s="8">
        <v>0</v>
      </c>
      <c r="U1616" s="8">
        <v>0</v>
      </c>
      <c r="V1616" s="8">
        <v>0</v>
      </c>
      <c r="W1616" s="6">
        <v>2</v>
      </c>
      <c r="X1616" s="6">
        <v>1</v>
      </c>
      <c r="Y1616" s="6">
        <v>0</v>
      </c>
      <c r="Z1616" s="6">
        <v>3</v>
      </c>
      <c r="AB1616" s="1">
        <v>19</v>
      </c>
      <c r="AC1616" s="1">
        <v>18</v>
      </c>
      <c r="AD1616" s="1">
        <v>0</v>
      </c>
      <c r="AE1616" s="1">
        <v>3</v>
      </c>
      <c r="AF1616" s="1">
        <v>11</v>
      </c>
      <c r="AG1616" s="1">
        <v>55</v>
      </c>
      <c r="AH1616" s="1">
        <v>2299</v>
      </c>
      <c r="AI1616" s="11">
        <f t="shared" si="50"/>
        <v>6.2986301369863016</v>
      </c>
      <c r="AJ1616" s="1">
        <v>1</v>
      </c>
      <c r="AK1616" s="1">
        <v>0</v>
      </c>
      <c r="AL1616" s="1">
        <v>0</v>
      </c>
      <c r="AM1616" s="1">
        <v>0</v>
      </c>
      <c r="AN1616" s="1">
        <v>0</v>
      </c>
      <c r="AO1616" s="1">
        <v>0</v>
      </c>
      <c r="AP1616" s="1">
        <v>0</v>
      </c>
      <c r="AQ1616" s="1">
        <v>0</v>
      </c>
      <c r="AR1616" s="1">
        <v>0</v>
      </c>
      <c r="AS1616" s="1">
        <v>1</v>
      </c>
      <c r="AT1616" s="1">
        <v>7</v>
      </c>
      <c r="AU1616" s="1">
        <v>84</v>
      </c>
      <c r="AV1616" s="1">
        <v>37774</v>
      </c>
    </row>
    <row r="1617" spans="1:48" s="1" customFormat="1" x14ac:dyDescent="0.25">
      <c r="A1617" s="1" t="str" cm="1">
        <f t="array" ref="A1617">_xlfn.IFS(AG1617&gt;=70,"70 and Older",AND(AG1617&gt;=60,AG1617&lt;70),"60-69",AND(AG1617&gt;=50,AG1617&lt;60),"50-59",AND(AG1617&gt;=40,AG1617&lt;50),"40-49",AND(AG1617&gt;=30,AG1617&lt;40),"30-39",AND(AG1617&gt;=20,AG1617&lt;30),"20-29")</f>
        <v>40-49</v>
      </c>
      <c r="B1617" s="1" t="str" cm="1">
        <f t="array" ref="B1617">_xlfn.IFS(AO1617=1,$AO$1,AP1617=1,$AP$1,AQ1617=1,$AQ$1,AR1617=1,$AR$1,AS1617=1,$AS$1)</f>
        <v>PhD</v>
      </c>
      <c r="C1617" s="1" t="str" cm="1">
        <f t="array" ref="C1617">_xlfn.IFS(AJ1617=1,$AJ$1,AK1617=1,$AK$1,AL1617=1,$AL$1,AM1617=1,$AM$1,AN1617=1,$AN$1)</f>
        <v>Single</v>
      </c>
      <c r="D1617" s="1">
        <v>0</v>
      </c>
      <c r="E1617" s="1">
        <v>1</v>
      </c>
      <c r="F1617" s="1" t="str" cm="1">
        <f t="array" ref="F1617">_xlfn.IFS(AV1617&lt;43783,"1.Low Income",AND(AV1617&gt;=43783,AV1617&lt;=64856),"2.Mid Income",AV1617&gt;64856,"3.High Income")</f>
        <v>1.Low Income</v>
      </c>
      <c r="G1617" s="1" t="str" cm="1">
        <f t="array" ref="G1617">_xlfn.IFS(AU1617&lt;=30,"&lt;1 month",AND(AU1617&gt;30,AU1617&lt;=60),"1-2months",AU1617&gt;60,"2months +")</f>
        <v>1-2months</v>
      </c>
      <c r="H1617" s="1" t="str" cm="1">
        <f t="array" ref="H1617">_xlfn.IFS(AT1617&lt;5,"&lt;5times",AND(AT1617&gt;=5,AT1617&lt;=10),"05-10times",AND(AT1617&gt;=11,AT1617&lt;=15),"11-15times",AT1617&gt;=16,"16times or more")</f>
        <v>05-10times</v>
      </c>
      <c r="I1617" s="1" t="s">
        <v>99</v>
      </c>
      <c r="J1617" s="1" t="str">
        <f t="shared" si="51"/>
        <v>6-7 years</v>
      </c>
      <c r="K1617" s="2">
        <v>293</v>
      </c>
      <c r="L1617" s="2">
        <v>6</v>
      </c>
      <c r="M1617" s="2">
        <v>23</v>
      </c>
      <c r="N1617" s="2">
        <v>13</v>
      </c>
      <c r="O1617" s="2">
        <v>6</v>
      </c>
      <c r="P1617" s="2">
        <v>92</v>
      </c>
      <c r="Q1617" s="8">
        <v>0</v>
      </c>
      <c r="R1617" s="8">
        <v>0</v>
      </c>
      <c r="S1617" s="8">
        <v>0</v>
      </c>
      <c r="T1617" s="8">
        <v>0</v>
      </c>
      <c r="U1617" s="8">
        <v>0</v>
      </c>
      <c r="V1617" s="8">
        <v>0</v>
      </c>
      <c r="W1617" s="6">
        <v>4</v>
      </c>
      <c r="X1617" s="6">
        <v>6</v>
      </c>
      <c r="Y1617" s="6">
        <v>2</v>
      </c>
      <c r="Z1617" s="6">
        <v>5</v>
      </c>
      <c r="AB1617" s="1">
        <v>16</v>
      </c>
      <c r="AC1617" s="1">
        <v>16</v>
      </c>
      <c r="AD1617" s="1">
        <v>0</v>
      </c>
      <c r="AE1617" s="1">
        <v>3</v>
      </c>
      <c r="AF1617" s="1">
        <v>11</v>
      </c>
      <c r="AG1617" s="1">
        <v>47</v>
      </c>
      <c r="AH1617" s="1">
        <v>2299</v>
      </c>
      <c r="AI1617" s="11">
        <f t="shared" si="50"/>
        <v>6.2986301369863016</v>
      </c>
      <c r="AJ1617" s="1">
        <v>0</v>
      </c>
      <c r="AK1617" s="1">
        <v>0</v>
      </c>
      <c r="AL1617" s="1">
        <v>1</v>
      </c>
      <c r="AM1617" s="1">
        <v>0</v>
      </c>
      <c r="AN1617" s="1">
        <v>0</v>
      </c>
      <c r="AO1617" s="1">
        <v>0</v>
      </c>
      <c r="AP1617" s="1">
        <v>0</v>
      </c>
      <c r="AQ1617" s="1">
        <v>0</v>
      </c>
      <c r="AR1617" s="1">
        <v>0</v>
      </c>
      <c r="AS1617" s="1">
        <v>1</v>
      </c>
      <c r="AT1617" s="1">
        <v>8</v>
      </c>
      <c r="AU1617" s="1">
        <v>43</v>
      </c>
      <c r="AV1617" s="1">
        <v>29938</v>
      </c>
    </row>
    <row r="1618" spans="1:48" s="1" customFormat="1" x14ac:dyDescent="0.25">
      <c r="A1618" s="1" t="str" cm="1">
        <f t="array" ref="A1618">_xlfn.IFS(AG1618&gt;=70,"70 and Older",AND(AG1618&gt;=60,AG1618&lt;70),"60-69",AND(AG1618&gt;=50,AG1618&lt;60),"50-59",AND(AG1618&gt;=40,AG1618&lt;50),"40-49",AND(AG1618&gt;=30,AG1618&lt;40),"30-39",AND(AG1618&gt;=20,AG1618&lt;30),"20-29")</f>
        <v>40-49</v>
      </c>
      <c r="B1618" s="1" t="str" cm="1">
        <f t="array" ref="B1618">_xlfn.IFS(AO1618=1,$AO$1,AP1618=1,$AP$1,AQ1618=1,$AQ$1,AR1618=1,$AR$1,AS1618=1,$AS$1)</f>
        <v>Graduation</v>
      </c>
      <c r="C1618" s="1" t="str" cm="1">
        <f t="array" ref="C1618">_xlfn.IFS(AJ1618=1,$AJ$1,AK1618=1,$AK$1,AL1618=1,$AL$1,AM1618=1,$AM$1,AN1618=1,$AN$1)</f>
        <v>Married</v>
      </c>
      <c r="D1618" s="1">
        <v>0</v>
      </c>
      <c r="E1618" s="1">
        <v>0</v>
      </c>
      <c r="F1618" s="1" t="str" cm="1">
        <f t="array" ref="F1618">_xlfn.IFS(AV1618&lt;43783,"1.Low Income",AND(AV1618&gt;=43783,AV1618&lt;=64856),"2.Mid Income",AV1618&gt;64856,"3.High Income")</f>
        <v>2.Mid Income</v>
      </c>
      <c r="G1618" s="1" t="str" cm="1">
        <f t="array" ref="G1618">_xlfn.IFS(AU1618&lt;=30,"&lt;1 month",AND(AU1618&gt;30,AU1618&lt;=60),"1-2months",AU1618&gt;60,"2months +")</f>
        <v>1-2months</v>
      </c>
      <c r="H1618" s="1" t="str" cm="1">
        <f t="array" ref="H1618">_xlfn.IFS(AT1618&lt;5,"&lt;5times",AND(AT1618&gt;=5,AT1618&lt;=10),"05-10times",AND(AT1618&gt;=11,AT1618&lt;=15),"11-15times",AT1618&gt;=16,"16times or more")</f>
        <v>05-10times</v>
      </c>
      <c r="I1618" s="1" t="s">
        <v>99</v>
      </c>
      <c r="J1618" s="1" t="str">
        <f t="shared" si="51"/>
        <v>6-7 years</v>
      </c>
      <c r="K1618" s="2">
        <v>736</v>
      </c>
      <c r="L1618" s="2">
        <v>63</v>
      </c>
      <c r="M1618" s="2">
        <v>946</v>
      </c>
      <c r="N1618" s="2">
        <v>219</v>
      </c>
      <c r="O1618" s="2">
        <v>189</v>
      </c>
      <c r="P1618" s="2">
        <v>126</v>
      </c>
      <c r="Q1618" s="8">
        <v>1</v>
      </c>
      <c r="R1618" s="8">
        <v>0</v>
      </c>
      <c r="S1618" s="8">
        <v>0</v>
      </c>
      <c r="T1618" s="8">
        <v>0</v>
      </c>
      <c r="U1618" s="8">
        <v>1</v>
      </c>
      <c r="V1618" s="8">
        <v>0</v>
      </c>
      <c r="W1618" s="6">
        <v>1</v>
      </c>
      <c r="X1618" s="6">
        <v>4</v>
      </c>
      <c r="Y1618" s="6">
        <v>7</v>
      </c>
      <c r="Z1618" s="6">
        <v>11</v>
      </c>
      <c r="AB1618" s="1">
        <v>1041</v>
      </c>
      <c r="AC1618" s="1">
        <v>933</v>
      </c>
      <c r="AD1618" s="1">
        <v>1</v>
      </c>
      <c r="AE1618" s="1">
        <v>3</v>
      </c>
      <c r="AF1618" s="1">
        <v>11</v>
      </c>
      <c r="AG1618" s="1">
        <v>42</v>
      </c>
      <c r="AH1618" s="1">
        <v>2298</v>
      </c>
      <c r="AI1618" s="11">
        <f t="shared" si="50"/>
        <v>6.2958904109589042</v>
      </c>
      <c r="AJ1618" s="1">
        <v>0</v>
      </c>
      <c r="AK1618" s="1">
        <v>1</v>
      </c>
      <c r="AL1618" s="1">
        <v>0</v>
      </c>
      <c r="AM1618" s="1">
        <v>0</v>
      </c>
      <c r="AN1618" s="1">
        <v>0</v>
      </c>
      <c r="AO1618" s="1">
        <v>0</v>
      </c>
      <c r="AP1618" s="1">
        <v>0</v>
      </c>
      <c r="AQ1618" s="1">
        <v>1</v>
      </c>
      <c r="AR1618" s="1">
        <v>0</v>
      </c>
      <c r="AS1618" s="1">
        <v>0</v>
      </c>
      <c r="AT1618" s="1">
        <v>6</v>
      </c>
      <c r="AU1618" s="1">
        <v>51</v>
      </c>
      <c r="AV1618" s="1">
        <v>52203</v>
      </c>
    </row>
    <row r="1619" spans="1:48" s="1" customFormat="1" x14ac:dyDescent="0.25">
      <c r="A1619" s="1" t="str" cm="1">
        <f t="array" ref="A1619">_xlfn.IFS(AG1619&gt;=70,"70 and Older",AND(AG1619&gt;=60,AG1619&lt;70),"60-69",AND(AG1619&gt;=50,AG1619&lt;60),"50-59",AND(AG1619&gt;=40,AG1619&lt;50),"40-49",AND(AG1619&gt;=30,AG1619&lt;40),"30-39",AND(AG1619&gt;=20,AG1619&lt;30),"20-29")</f>
        <v>50-59</v>
      </c>
      <c r="B1619" s="1" t="str" cm="1">
        <f t="array" ref="B1619">_xlfn.IFS(AO1619=1,$AO$1,AP1619=1,$AP$1,AQ1619=1,$AQ$1,AR1619=1,$AR$1,AS1619=1,$AS$1)</f>
        <v>Graduation</v>
      </c>
      <c r="C1619" s="1" t="str" cm="1">
        <f t="array" ref="C1619">_xlfn.IFS(AJ1619=1,$AJ$1,AK1619=1,$AK$1,AL1619=1,$AL$1,AM1619=1,$AM$1,AN1619=1,$AN$1)</f>
        <v>Married</v>
      </c>
      <c r="D1619" s="1">
        <v>0</v>
      </c>
      <c r="E1619" s="1">
        <v>1</v>
      </c>
      <c r="F1619" s="1" t="str" cm="1">
        <f t="array" ref="F1619">_xlfn.IFS(AV1619&lt;43783,"1.Low Income",AND(AV1619&gt;=43783,AV1619&lt;=64856),"2.Mid Income",AV1619&gt;64856,"3.High Income")</f>
        <v>2.Mid Income</v>
      </c>
      <c r="G1619" s="1" t="str" cm="1">
        <f t="array" ref="G1619">_xlfn.IFS(AU1619&lt;=30,"&lt;1 month",AND(AU1619&gt;30,AU1619&lt;=60),"1-2months",AU1619&gt;60,"2months +")</f>
        <v>2months +</v>
      </c>
      <c r="H1619" s="1" t="str" cm="1">
        <f t="array" ref="H1619">_xlfn.IFS(AT1619&lt;5,"&lt;5times",AND(AT1619&gt;=5,AT1619&lt;=10),"05-10times",AND(AT1619&gt;=11,AT1619&lt;=15),"11-15times",AT1619&gt;=16,"16times or more")</f>
        <v>05-10times</v>
      </c>
      <c r="I1619" s="1" t="s">
        <v>99</v>
      </c>
      <c r="J1619" s="1" t="str">
        <f t="shared" si="51"/>
        <v>6-7 years</v>
      </c>
      <c r="K1619" s="2">
        <v>707</v>
      </c>
      <c r="L1619" s="2">
        <v>20</v>
      </c>
      <c r="M1619" s="2">
        <v>171</v>
      </c>
      <c r="N1619" s="2">
        <v>65</v>
      </c>
      <c r="O1619" s="2">
        <v>60</v>
      </c>
      <c r="P1619" s="2">
        <v>50</v>
      </c>
      <c r="Q1619" s="8">
        <v>0</v>
      </c>
      <c r="R1619" s="8">
        <v>0</v>
      </c>
      <c r="S1619" s="8">
        <v>0</v>
      </c>
      <c r="T1619" s="8">
        <v>0</v>
      </c>
      <c r="U1619" s="8">
        <v>0</v>
      </c>
      <c r="V1619" s="8">
        <v>0</v>
      </c>
      <c r="W1619" s="6">
        <v>1</v>
      </c>
      <c r="X1619" s="6">
        <v>9</v>
      </c>
      <c r="Y1619" s="6">
        <v>7</v>
      </c>
      <c r="Z1619" s="6">
        <v>9</v>
      </c>
      <c r="AB1619" s="1">
        <v>595</v>
      </c>
      <c r="AC1619" s="1">
        <v>465</v>
      </c>
      <c r="AD1619" s="1">
        <v>0</v>
      </c>
      <c r="AE1619" s="1">
        <v>3</v>
      </c>
      <c r="AF1619" s="1">
        <v>11</v>
      </c>
      <c r="AG1619" s="1">
        <v>51</v>
      </c>
      <c r="AH1619" s="1">
        <v>2298</v>
      </c>
      <c r="AI1619" s="11">
        <f t="shared" si="50"/>
        <v>6.2958904109589042</v>
      </c>
      <c r="AJ1619" s="1">
        <v>0</v>
      </c>
      <c r="AK1619" s="1">
        <v>1</v>
      </c>
      <c r="AL1619" s="1">
        <v>0</v>
      </c>
      <c r="AM1619" s="1">
        <v>0</v>
      </c>
      <c r="AN1619" s="1">
        <v>0</v>
      </c>
      <c r="AO1619" s="1">
        <v>0</v>
      </c>
      <c r="AP1619" s="1">
        <v>0</v>
      </c>
      <c r="AQ1619" s="1">
        <v>1</v>
      </c>
      <c r="AR1619" s="1">
        <v>0</v>
      </c>
      <c r="AS1619" s="1">
        <v>0</v>
      </c>
      <c r="AT1619" s="1">
        <v>7</v>
      </c>
      <c r="AU1619" s="1">
        <v>64</v>
      </c>
      <c r="AV1619" s="1">
        <v>43824</v>
      </c>
    </row>
    <row r="1620" spans="1:48" s="1" customFormat="1" x14ac:dyDescent="0.25">
      <c r="A1620" s="1" t="str" cm="1">
        <f t="array" ref="A1620">_xlfn.IFS(AG1620&gt;=70,"70 and Older",AND(AG1620&gt;=60,AG1620&lt;70),"60-69",AND(AG1620&gt;=50,AG1620&lt;60),"50-59",AND(AG1620&gt;=40,AG1620&lt;50),"40-49",AND(AG1620&gt;=30,AG1620&lt;40),"30-39",AND(AG1620&gt;=20,AG1620&lt;30),"20-29")</f>
        <v>40-49</v>
      </c>
      <c r="B1620" s="1" t="str" cm="1">
        <f t="array" ref="B1620">_xlfn.IFS(AO1620=1,$AO$1,AP1620=1,$AP$1,AQ1620=1,$AQ$1,AR1620=1,$AR$1,AS1620=1,$AS$1)</f>
        <v>Graduation</v>
      </c>
      <c r="C1620" s="1" t="str" cm="1">
        <f t="array" ref="C1620">_xlfn.IFS(AJ1620=1,$AJ$1,AK1620=1,$AK$1,AL1620=1,$AL$1,AM1620=1,$AM$1,AN1620=1,$AN$1)</f>
        <v>Single</v>
      </c>
      <c r="D1620" s="1">
        <v>2</v>
      </c>
      <c r="E1620" s="1">
        <v>0</v>
      </c>
      <c r="F1620" s="1" t="str" cm="1">
        <f t="array" ref="F1620">_xlfn.IFS(AV1620&lt;43783,"1.Low Income",AND(AV1620&gt;=43783,AV1620&lt;=64856),"2.Mid Income",AV1620&gt;64856,"3.High Income")</f>
        <v>1.Low Income</v>
      </c>
      <c r="G1620" s="1" t="str" cm="1">
        <f t="array" ref="G1620">_xlfn.IFS(AU1620&lt;=30,"&lt;1 month",AND(AU1620&gt;30,AU1620&lt;=60),"1-2months",AU1620&gt;60,"2months +")</f>
        <v>&lt;1 month</v>
      </c>
      <c r="H1620" s="1" t="str" cm="1">
        <f t="array" ref="H1620">_xlfn.IFS(AT1620&lt;5,"&lt;5times",AND(AT1620&gt;=5,AT1620&lt;=10),"05-10times",AND(AT1620&gt;=11,AT1620&lt;=15),"11-15times",AT1620&gt;=16,"16times or more")</f>
        <v>05-10times</v>
      </c>
      <c r="I1620" s="1" t="s">
        <v>99</v>
      </c>
      <c r="J1620" s="1" t="str">
        <f t="shared" si="51"/>
        <v>6-7 years</v>
      </c>
      <c r="K1620" s="2">
        <v>8</v>
      </c>
      <c r="L1620" s="2">
        <v>2</v>
      </c>
      <c r="M1620" s="2">
        <v>15</v>
      </c>
      <c r="N1620" s="2">
        <v>0</v>
      </c>
      <c r="O1620" s="2">
        <v>10</v>
      </c>
      <c r="P1620" s="2">
        <v>18</v>
      </c>
      <c r="Q1620" s="8">
        <v>0</v>
      </c>
      <c r="R1620" s="8">
        <v>0</v>
      </c>
      <c r="S1620" s="8">
        <v>0</v>
      </c>
      <c r="T1620" s="8">
        <v>0</v>
      </c>
      <c r="U1620" s="8">
        <v>0</v>
      </c>
      <c r="V1620" s="8">
        <v>0</v>
      </c>
      <c r="W1620" s="6">
        <v>4</v>
      </c>
      <c r="X1620" s="6">
        <v>3</v>
      </c>
      <c r="Y1620" s="6">
        <v>1</v>
      </c>
      <c r="Z1620" s="6">
        <v>3</v>
      </c>
      <c r="AB1620" s="1">
        <v>46</v>
      </c>
      <c r="AC1620" s="1">
        <v>6</v>
      </c>
      <c r="AD1620" s="1">
        <v>1</v>
      </c>
      <c r="AE1620" s="1">
        <v>3</v>
      </c>
      <c r="AF1620" s="1">
        <v>11</v>
      </c>
      <c r="AG1620" s="1">
        <v>48</v>
      </c>
      <c r="AH1620" s="1">
        <v>2298</v>
      </c>
      <c r="AI1620" s="11">
        <f t="shared" si="50"/>
        <v>6.2958904109589042</v>
      </c>
      <c r="AJ1620" s="1">
        <v>0</v>
      </c>
      <c r="AK1620" s="1">
        <v>0</v>
      </c>
      <c r="AL1620" s="1">
        <v>1</v>
      </c>
      <c r="AM1620" s="1">
        <v>0</v>
      </c>
      <c r="AN1620" s="1">
        <v>0</v>
      </c>
      <c r="AO1620" s="1">
        <v>0</v>
      </c>
      <c r="AP1620" s="1">
        <v>0</v>
      </c>
      <c r="AQ1620" s="1">
        <v>1</v>
      </c>
      <c r="AR1620" s="1">
        <v>0</v>
      </c>
      <c r="AS1620" s="1">
        <v>0</v>
      </c>
      <c r="AT1620" s="1">
        <v>7</v>
      </c>
      <c r="AU1620" s="1">
        <v>6</v>
      </c>
      <c r="AV1620" s="1">
        <v>40344</v>
      </c>
    </row>
    <row r="1621" spans="1:48" s="1" customFormat="1" x14ac:dyDescent="0.25">
      <c r="A1621" s="1" t="str" cm="1">
        <f t="array" ref="A1621">_xlfn.IFS(AG1621&gt;=70,"70 and Older",AND(AG1621&gt;=60,AG1621&lt;70),"60-69",AND(AG1621&gt;=50,AG1621&lt;60),"50-59",AND(AG1621&gt;=40,AG1621&lt;50),"40-49",AND(AG1621&gt;=30,AG1621&lt;40),"30-39",AND(AG1621&gt;=20,AG1621&lt;30),"20-29")</f>
        <v>30-39</v>
      </c>
      <c r="B1621" s="1" t="str" cm="1">
        <f t="array" ref="B1621">_xlfn.IFS(AO1621=1,$AO$1,AP1621=1,$AP$1,AQ1621=1,$AQ$1,AR1621=1,$AR$1,AS1621=1,$AS$1)</f>
        <v>Graduation</v>
      </c>
      <c r="C1621" s="1" t="str" cm="1">
        <f t="array" ref="C1621">_xlfn.IFS(AJ1621=1,$AJ$1,AK1621=1,$AK$1,AL1621=1,$AL$1,AM1621=1,$AM$1,AN1621=1,$AN$1)</f>
        <v>Single</v>
      </c>
      <c r="D1621" s="1">
        <v>1</v>
      </c>
      <c r="E1621" s="1">
        <v>1</v>
      </c>
      <c r="F1621" s="1" t="str" cm="1">
        <f t="array" ref="F1621">_xlfn.IFS(AV1621&lt;43783,"1.Low Income",AND(AV1621&gt;=43783,AV1621&lt;=64856),"2.Mid Income",AV1621&gt;64856,"3.High Income")</f>
        <v>1.Low Income</v>
      </c>
      <c r="G1621" s="1" t="str" cm="1">
        <f t="array" ref="G1621">_xlfn.IFS(AU1621&lt;=30,"&lt;1 month",AND(AU1621&gt;30,AU1621&lt;=60),"1-2months",AU1621&gt;60,"2months +")</f>
        <v>&lt;1 month</v>
      </c>
      <c r="H1621" s="1" t="str" cm="1">
        <f t="array" ref="H1621">_xlfn.IFS(AT1621&lt;5,"&lt;5times",AND(AT1621&gt;=5,AT1621&lt;=10),"05-10times",AND(AT1621&gt;=11,AT1621&lt;=15),"11-15times",AT1621&gt;=16,"16times or more")</f>
        <v>05-10times</v>
      </c>
      <c r="I1621" s="1" t="s">
        <v>99</v>
      </c>
      <c r="J1621" s="1" t="str">
        <f t="shared" si="51"/>
        <v>6-7 years</v>
      </c>
      <c r="K1621" s="2">
        <v>379</v>
      </c>
      <c r="L1621" s="2">
        <v>4</v>
      </c>
      <c r="M1621" s="2">
        <v>93</v>
      </c>
      <c r="N1621" s="2">
        <v>12</v>
      </c>
      <c r="O1621" s="2">
        <v>9</v>
      </c>
      <c r="P1621" s="2">
        <v>98</v>
      </c>
      <c r="Q1621" s="8">
        <v>0</v>
      </c>
      <c r="R1621" s="8">
        <v>0</v>
      </c>
      <c r="S1621" s="8">
        <v>0</v>
      </c>
      <c r="T1621" s="8">
        <v>0</v>
      </c>
      <c r="U1621" s="8">
        <v>0</v>
      </c>
      <c r="V1621" s="8">
        <v>0</v>
      </c>
      <c r="W1621" s="6">
        <v>7</v>
      </c>
      <c r="X1621" s="6">
        <v>6</v>
      </c>
      <c r="Y1621" s="6">
        <v>6</v>
      </c>
      <c r="Z1621" s="6">
        <v>4</v>
      </c>
      <c r="AB1621" s="1">
        <v>92</v>
      </c>
      <c r="AC1621" s="1">
        <v>59</v>
      </c>
      <c r="AD1621" s="1">
        <v>0</v>
      </c>
      <c r="AE1621" s="1">
        <v>3</v>
      </c>
      <c r="AF1621" s="1">
        <v>11</v>
      </c>
      <c r="AG1621" s="1">
        <v>31</v>
      </c>
      <c r="AH1621" s="1">
        <v>2298</v>
      </c>
      <c r="AI1621" s="11">
        <f t="shared" si="50"/>
        <v>6.2958904109589042</v>
      </c>
      <c r="AJ1621" s="1">
        <v>0</v>
      </c>
      <c r="AK1621" s="1">
        <v>0</v>
      </c>
      <c r="AL1621" s="1">
        <v>1</v>
      </c>
      <c r="AM1621" s="1">
        <v>0</v>
      </c>
      <c r="AN1621" s="1">
        <v>0</v>
      </c>
      <c r="AO1621" s="1">
        <v>0</v>
      </c>
      <c r="AP1621" s="1">
        <v>0</v>
      </c>
      <c r="AQ1621" s="1">
        <v>1</v>
      </c>
      <c r="AR1621" s="1">
        <v>0</v>
      </c>
      <c r="AS1621" s="1">
        <v>0</v>
      </c>
      <c r="AT1621" s="1">
        <v>7</v>
      </c>
      <c r="AU1621" s="1">
        <v>10</v>
      </c>
      <c r="AV1621" s="1">
        <v>37717</v>
      </c>
    </row>
    <row r="1622" spans="1:48" s="1" customFormat="1" x14ac:dyDescent="0.25">
      <c r="A1622" s="1" t="str" cm="1">
        <f t="array" ref="A1622">_xlfn.IFS(AG1622&gt;=70,"70 and Older",AND(AG1622&gt;=60,AG1622&lt;70),"60-69",AND(AG1622&gt;=50,AG1622&lt;60),"50-59",AND(AG1622&gt;=40,AG1622&lt;50),"40-49",AND(AG1622&gt;=30,AG1622&lt;40),"30-39",AND(AG1622&gt;=20,AG1622&lt;30),"20-29")</f>
        <v>30-39</v>
      </c>
      <c r="B1622" s="1" t="str" cm="1">
        <f t="array" ref="B1622">_xlfn.IFS(AO1622=1,$AO$1,AP1622=1,$AP$1,AQ1622=1,$AQ$1,AR1622=1,$AR$1,AS1622=1,$AS$1)</f>
        <v>Graduation</v>
      </c>
      <c r="C1622" s="1" t="str" cm="1">
        <f t="array" ref="C1622">_xlfn.IFS(AJ1622=1,$AJ$1,AK1622=1,$AK$1,AL1622=1,$AL$1,AM1622=1,$AM$1,AN1622=1,$AN$1)</f>
        <v>Together</v>
      </c>
      <c r="D1622" s="1">
        <v>1</v>
      </c>
      <c r="E1622" s="1">
        <v>0</v>
      </c>
      <c r="F1622" s="1" t="str" cm="1">
        <f t="array" ref="F1622">_xlfn.IFS(AV1622&lt;43783,"1.Low Income",AND(AV1622&gt;=43783,AV1622&lt;=64856),"2.Mid Income",AV1622&gt;64856,"3.High Income")</f>
        <v>1.Low Income</v>
      </c>
      <c r="G1622" s="1" t="str" cm="1">
        <f t="array" ref="G1622">_xlfn.IFS(AU1622&lt;=30,"&lt;1 month",AND(AU1622&gt;30,AU1622&lt;=60),"1-2months",AU1622&gt;60,"2months +")</f>
        <v>1-2months</v>
      </c>
      <c r="H1622" s="1" t="str" cm="1">
        <f t="array" ref="H1622">_xlfn.IFS(AT1622&lt;5,"&lt;5times",AND(AT1622&gt;=5,AT1622&lt;=10),"05-10times",AND(AT1622&gt;=11,AT1622&lt;=15),"11-15times",AT1622&gt;=16,"16times or more")</f>
        <v>05-10times</v>
      </c>
      <c r="I1622" s="1" t="s">
        <v>99</v>
      </c>
      <c r="J1622" s="1" t="str">
        <f t="shared" si="51"/>
        <v>6-7 years</v>
      </c>
      <c r="K1622" s="2">
        <v>2</v>
      </c>
      <c r="L1622" s="2">
        <v>10</v>
      </c>
      <c r="M1622" s="2">
        <v>11</v>
      </c>
      <c r="N1622" s="2">
        <v>12</v>
      </c>
      <c r="O1622" s="2">
        <v>9</v>
      </c>
      <c r="P1622" s="2">
        <v>20</v>
      </c>
      <c r="Q1622" s="8">
        <v>0</v>
      </c>
      <c r="R1622" s="8">
        <v>0</v>
      </c>
      <c r="S1622" s="8">
        <v>0</v>
      </c>
      <c r="T1622" s="8">
        <v>0</v>
      </c>
      <c r="U1622" s="8">
        <v>0</v>
      </c>
      <c r="V1622" s="8">
        <v>0</v>
      </c>
      <c r="W1622" s="6">
        <v>2</v>
      </c>
      <c r="X1622" s="6">
        <v>3</v>
      </c>
      <c r="Y1622" s="6">
        <v>0</v>
      </c>
      <c r="Z1622" s="6">
        <v>3</v>
      </c>
      <c r="AB1622" s="1">
        <v>48</v>
      </c>
      <c r="AC1622" s="1">
        <v>43</v>
      </c>
      <c r="AD1622" s="1">
        <v>0</v>
      </c>
      <c r="AE1622" s="1">
        <v>3</v>
      </c>
      <c r="AF1622" s="1">
        <v>11</v>
      </c>
      <c r="AG1622" s="1">
        <v>36</v>
      </c>
      <c r="AH1622" s="1">
        <v>2298</v>
      </c>
      <c r="AI1622" s="11">
        <f t="shared" si="50"/>
        <v>6.2958904109589042</v>
      </c>
      <c r="AJ1622" s="1">
        <v>0</v>
      </c>
      <c r="AK1622" s="1">
        <v>0</v>
      </c>
      <c r="AL1622" s="1">
        <v>0</v>
      </c>
      <c r="AM1622" s="1">
        <v>1</v>
      </c>
      <c r="AN1622" s="1">
        <v>0</v>
      </c>
      <c r="AO1622" s="1">
        <v>0</v>
      </c>
      <c r="AP1622" s="1">
        <v>0</v>
      </c>
      <c r="AQ1622" s="1">
        <v>1</v>
      </c>
      <c r="AR1622" s="1">
        <v>0</v>
      </c>
      <c r="AS1622" s="1">
        <v>0</v>
      </c>
      <c r="AT1622" s="1">
        <v>7</v>
      </c>
      <c r="AU1622" s="1">
        <v>45</v>
      </c>
      <c r="AV1622" s="1">
        <v>36065</v>
      </c>
    </row>
    <row r="1623" spans="1:48" s="1" customFormat="1" x14ac:dyDescent="0.25">
      <c r="A1623" s="1" t="str" cm="1">
        <f t="array" ref="A1623">_xlfn.IFS(AG1623&gt;=70,"70 and Older",AND(AG1623&gt;=60,AG1623&lt;70),"60-69",AND(AG1623&gt;=50,AG1623&lt;60),"50-59",AND(AG1623&gt;=40,AG1623&lt;50),"40-49",AND(AG1623&gt;=30,AG1623&lt;40),"30-39",AND(AG1623&gt;=20,AG1623&lt;30),"20-29")</f>
        <v>40-49</v>
      </c>
      <c r="B1623" s="1" t="str" cm="1">
        <f t="array" ref="B1623">_xlfn.IFS(AO1623=1,$AO$1,AP1623=1,$AP$1,AQ1623=1,$AQ$1,AR1623=1,$AR$1,AS1623=1,$AS$1)</f>
        <v>Graduation</v>
      </c>
      <c r="C1623" s="1" t="str" cm="1">
        <f t="array" ref="C1623">_xlfn.IFS(AJ1623=1,$AJ$1,AK1623=1,$AK$1,AL1623=1,$AL$1,AM1623=1,$AM$1,AN1623=1,$AN$1)</f>
        <v>Divorced</v>
      </c>
      <c r="D1623" s="1">
        <v>0</v>
      </c>
      <c r="E1623" s="1">
        <v>1</v>
      </c>
      <c r="F1623" s="1" t="str" cm="1">
        <f t="array" ref="F1623">_xlfn.IFS(AV1623&lt;43783,"1.Low Income",AND(AV1623&gt;=43783,AV1623&lt;=64856),"2.Mid Income",AV1623&gt;64856,"3.High Income")</f>
        <v>2.Mid Income</v>
      </c>
      <c r="G1623" s="1" t="str" cm="1">
        <f t="array" ref="G1623">_xlfn.IFS(AU1623&lt;=30,"&lt;1 month",AND(AU1623&gt;30,AU1623&lt;=60),"1-2months",AU1623&gt;60,"2months +")</f>
        <v>1-2months</v>
      </c>
      <c r="H1623" s="1" t="str" cm="1">
        <f t="array" ref="H1623">_xlfn.IFS(AT1623&lt;5,"&lt;5times",AND(AT1623&gt;=5,AT1623&lt;=10),"05-10times",AND(AT1623&gt;=11,AT1623&lt;=15),"11-15times",AT1623&gt;=16,"16times or more")</f>
        <v>05-10times</v>
      </c>
      <c r="I1623" s="1" t="s">
        <v>99</v>
      </c>
      <c r="J1623" s="1" t="str">
        <f t="shared" si="51"/>
        <v>6-7 years</v>
      </c>
      <c r="K1623" s="2">
        <v>1073</v>
      </c>
      <c r="L1623" s="2">
        <v>0</v>
      </c>
      <c r="M1623" s="2">
        <v>250</v>
      </c>
      <c r="N1623" s="2">
        <v>153</v>
      </c>
      <c r="O1623" s="2">
        <v>14</v>
      </c>
      <c r="P1623" s="2">
        <v>14</v>
      </c>
      <c r="Q1623" s="8">
        <v>0</v>
      </c>
      <c r="R1623" s="8">
        <v>0</v>
      </c>
      <c r="S1623" s="8">
        <v>0</v>
      </c>
      <c r="T1623" s="8">
        <v>0</v>
      </c>
      <c r="U1623" s="8">
        <v>0</v>
      </c>
      <c r="V1623" s="8">
        <v>0</v>
      </c>
      <c r="W1623" s="6">
        <v>4</v>
      </c>
      <c r="X1623" s="6">
        <v>7</v>
      </c>
      <c r="Y1623" s="6">
        <v>10</v>
      </c>
      <c r="Z1623" s="6">
        <v>5</v>
      </c>
      <c r="AB1623" s="1">
        <v>1211</v>
      </c>
      <c r="AC1623" s="1">
        <v>969</v>
      </c>
      <c r="AD1623" s="1">
        <v>1</v>
      </c>
      <c r="AE1623" s="1">
        <v>3</v>
      </c>
      <c r="AF1623" s="1">
        <v>11</v>
      </c>
      <c r="AG1623" s="1">
        <v>42</v>
      </c>
      <c r="AH1623" s="1">
        <v>2297</v>
      </c>
      <c r="AI1623" s="11">
        <f t="shared" si="50"/>
        <v>6.2931506849315069</v>
      </c>
      <c r="AJ1623" s="1">
        <v>1</v>
      </c>
      <c r="AK1623" s="1">
        <v>0</v>
      </c>
      <c r="AL1623" s="1">
        <v>0</v>
      </c>
      <c r="AM1623" s="1">
        <v>0</v>
      </c>
      <c r="AN1623" s="1">
        <v>0</v>
      </c>
      <c r="AO1623" s="1">
        <v>0</v>
      </c>
      <c r="AP1623" s="1">
        <v>0</v>
      </c>
      <c r="AQ1623" s="1">
        <v>1</v>
      </c>
      <c r="AR1623" s="1">
        <v>0</v>
      </c>
      <c r="AS1623" s="1">
        <v>0</v>
      </c>
      <c r="AT1623" s="1">
        <v>7</v>
      </c>
      <c r="AU1623" s="1">
        <v>32</v>
      </c>
      <c r="AV1623" s="1">
        <v>43783</v>
      </c>
    </row>
    <row r="1624" spans="1:48" s="1" customFormat="1" x14ac:dyDescent="0.25">
      <c r="A1624" s="1" t="str" cm="1">
        <f t="array" ref="A1624">_xlfn.IFS(AG1624&gt;=70,"70 and Older",AND(AG1624&gt;=60,AG1624&lt;70),"60-69",AND(AG1624&gt;=50,AG1624&lt;60),"50-59",AND(AG1624&gt;=40,AG1624&lt;50),"40-49",AND(AG1624&gt;=30,AG1624&lt;40),"30-39",AND(AG1624&gt;=20,AG1624&lt;30),"20-29")</f>
        <v>40-49</v>
      </c>
      <c r="B1624" s="1" t="str" cm="1">
        <f t="array" ref="B1624">_xlfn.IFS(AO1624=1,$AO$1,AP1624=1,$AP$1,AQ1624=1,$AQ$1,AR1624=1,$AR$1,AS1624=1,$AS$1)</f>
        <v>Graduation</v>
      </c>
      <c r="C1624" s="1" t="str" cm="1">
        <f t="array" ref="C1624">_xlfn.IFS(AJ1624=1,$AJ$1,AK1624=1,$AK$1,AL1624=1,$AL$1,AM1624=1,$AM$1,AN1624=1,$AN$1)</f>
        <v>Widow</v>
      </c>
      <c r="D1624" s="1">
        <v>0</v>
      </c>
      <c r="E1624" s="1">
        <v>1</v>
      </c>
      <c r="F1624" s="1" t="str" cm="1">
        <f t="array" ref="F1624">_xlfn.IFS(AV1624&lt;43783,"1.Low Income",AND(AV1624&gt;=43783,AV1624&lt;=64856),"2.Mid Income",AV1624&gt;64856,"3.High Income")</f>
        <v>1.Low Income</v>
      </c>
      <c r="G1624" s="1" t="str" cm="1">
        <f t="array" ref="G1624">_xlfn.IFS(AU1624&lt;=30,"&lt;1 month",AND(AU1624&gt;30,AU1624&lt;=60),"1-2months",AU1624&gt;60,"2months +")</f>
        <v>&lt;1 month</v>
      </c>
      <c r="H1624" s="1" t="str" cm="1">
        <f t="array" ref="H1624">_xlfn.IFS(AT1624&lt;5,"&lt;5times",AND(AT1624&gt;=5,AT1624&lt;=10),"05-10times",AND(AT1624&gt;=11,AT1624&lt;=15),"11-15times",AT1624&gt;=16,"16times or more")</f>
        <v>05-10times</v>
      </c>
      <c r="I1624" s="1" t="s">
        <v>99</v>
      </c>
      <c r="J1624" s="1" t="str">
        <f t="shared" si="51"/>
        <v>6-7 years</v>
      </c>
      <c r="K1624" s="2">
        <v>76</v>
      </c>
      <c r="L1624" s="2">
        <v>0</v>
      </c>
      <c r="M1624" s="2">
        <v>7</v>
      </c>
      <c r="N1624" s="2">
        <v>0</v>
      </c>
      <c r="O1624" s="2">
        <v>0</v>
      </c>
      <c r="P1624" s="2">
        <v>16</v>
      </c>
      <c r="Q1624" s="8">
        <v>0</v>
      </c>
      <c r="R1624" s="8">
        <v>0</v>
      </c>
      <c r="S1624" s="8">
        <v>0</v>
      </c>
      <c r="T1624" s="8">
        <v>0</v>
      </c>
      <c r="U1624" s="8">
        <v>0</v>
      </c>
      <c r="V1624" s="8">
        <v>0</v>
      </c>
      <c r="W1624" s="6">
        <v>1</v>
      </c>
      <c r="X1624" s="6">
        <v>3</v>
      </c>
      <c r="Y1624" s="6">
        <v>2</v>
      </c>
      <c r="Z1624" s="6">
        <v>2</v>
      </c>
      <c r="AB1624" s="1">
        <v>63</v>
      </c>
      <c r="AC1624" s="1">
        <v>59</v>
      </c>
      <c r="AD1624" s="1">
        <v>0</v>
      </c>
      <c r="AE1624" s="1">
        <v>3</v>
      </c>
      <c r="AF1624" s="1">
        <v>11</v>
      </c>
      <c r="AG1624" s="1">
        <v>47</v>
      </c>
      <c r="AH1624" s="1">
        <v>2297</v>
      </c>
      <c r="AI1624" s="11">
        <f t="shared" si="50"/>
        <v>6.2931506849315069</v>
      </c>
      <c r="AJ1624" s="1">
        <v>0</v>
      </c>
      <c r="AK1624" s="1">
        <v>0</v>
      </c>
      <c r="AL1624" s="1">
        <v>0</v>
      </c>
      <c r="AM1624" s="1">
        <v>0</v>
      </c>
      <c r="AN1624" s="1">
        <v>1</v>
      </c>
      <c r="AO1624" s="1">
        <v>0</v>
      </c>
      <c r="AP1624" s="1">
        <v>0</v>
      </c>
      <c r="AQ1624" s="1">
        <v>1</v>
      </c>
      <c r="AR1624" s="1">
        <v>0</v>
      </c>
      <c r="AS1624" s="1">
        <v>0</v>
      </c>
      <c r="AT1624" s="1">
        <v>7</v>
      </c>
      <c r="AU1624" s="1">
        <v>24</v>
      </c>
      <c r="AV1624" s="1">
        <v>41411</v>
      </c>
    </row>
    <row r="1625" spans="1:48" s="1" customFormat="1" x14ac:dyDescent="0.25">
      <c r="A1625" s="1" t="str" cm="1">
        <f t="array" ref="A1625">_xlfn.IFS(AG1625&gt;=70,"70 and Older",AND(AG1625&gt;=60,AG1625&lt;70),"60-69",AND(AG1625&gt;=50,AG1625&lt;60),"50-59",AND(AG1625&gt;=40,AG1625&lt;50),"40-49",AND(AG1625&gt;=30,AG1625&lt;40),"30-39",AND(AG1625&gt;=20,AG1625&lt;30),"20-29")</f>
        <v>40-49</v>
      </c>
      <c r="B1625" s="1" t="str" cm="1">
        <f t="array" ref="B1625">_xlfn.IFS(AO1625=1,$AO$1,AP1625=1,$AP$1,AQ1625=1,$AQ$1,AR1625=1,$AR$1,AS1625=1,$AS$1)</f>
        <v>Graduation</v>
      </c>
      <c r="C1625" s="1" t="str" cm="1">
        <f t="array" ref="C1625">_xlfn.IFS(AJ1625=1,$AJ$1,AK1625=1,$AK$1,AL1625=1,$AL$1,AM1625=1,$AM$1,AN1625=1,$AN$1)</f>
        <v>Widow</v>
      </c>
      <c r="D1625" s="1">
        <v>1</v>
      </c>
      <c r="E1625" s="1">
        <v>1</v>
      </c>
      <c r="F1625" s="1" t="str" cm="1">
        <f t="array" ref="F1625">_xlfn.IFS(AV1625&lt;43783,"1.Low Income",AND(AV1625&gt;=43783,AV1625&lt;=64856),"2.Mid Income",AV1625&gt;64856,"3.High Income")</f>
        <v>1.Low Income</v>
      </c>
      <c r="G1625" s="1" t="str" cm="1">
        <f t="array" ref="G1625">_xlfn.IFS(AU1625&lt;=30,"&lt;1 month",AND(AU1625&gt;30,AU1625&lt;=60),"1-2months",AU1625&gt;60,"2months +")</f>
        <v>2months +</v>
      </c>
      <c r="H1625" s="1" t="str" cm="1">
        <f t="array" ref="H1625">_xlfn.IFS(AT1625&lt;5,"&lt;5times",AND(AT1625&gt;=5,AT1625&lt;=10),"05-10times",AND(AT1625&gt;=11,AT1625&lt;=15),"11-15times",AT1625&gt;=16,"16times or more")</f>
        <v>05-10times</v>
      </c>
      <c r="I1625" s="1" t="s">
        <v>99</v>
      </c>
      <c r="J1625" s="1" t="str">
        <f t="shared" si="51"/>
        <v>6-7 years</v>
      </c>
      <c r="K1625" s="2">
        <v>29</v>
      </c>
      <c r="L1625" s="2">
        <v>0</v>
      </c>
      <c r="M1625" s="2">
        <v>14</v>
      </c>
      <c r="N1625" s="2">
        <v>0</v>
      </c>
      <c r="O1625" s="2">
        <v>0</v>
      </c>
      <c r="P1625" s="2">
        <v>2</v>
      </c>
      <c r="Q1625" s="8">
        <v>0</v>
      </c>
      <c r="R1625" s="8">
        <v>0</v>
      </c>
      <c r="S1625" s="8">
        <v>0</v>
      </c>
      <c r="T1625" s="8">
        <v>0</v>
      </c>
      <c r="U1625" s="8">
        <v>0</v>
      </c>
      <c r="V1625" s="8">
        <v>0</v>
      </c>
      <c r="W1625" s="6">
        <v>2</v>
      </c>
      <c r="X1625" s="6">
        <v>2</v>
      </c>
      <c r="Y1625" s="6">
        <v>0</v>
      </c>
      <c r="Z1625" s="6">
        <v>3</v>
      </c>
      <c r="AB1625" s="1">
        <v>63</v>
      </c>
      <c r="AC1625" s="1">
        <v>59</v>
      </c>
      <c r="AD1625" s="1">
        <v>0</v>
      </c>
      <c r="AE1625" s="1">
        <v>3</v>
      </c>
      <c r="AF1625" s="1">
        <v>11</v>
      </c>
      <c r="AG1625" s="1">
        <v>47</v>
      </c>
      <c r="AH1625" s="1">
        <v>2297</v>
      </c>
      <c r="AI1625" s="11">
        <f t="shared" si="50"/>
        <v>6.2931506849315069</v>
      </c>
      <c r="AJ1625" s="1">
        <v>0</v>
      </c>
      <c r="AK1625" s="1">
        <v>0</v>
      </c>
      <c r="AL1625" s="1">
        <v>0</v>
      </c>
      <c r="AM1625" s="1">
        <v>0</v>
      </c>
      <c r="AN1625" s="1">
        <v>1</v>
      </c>
      <c r="AO1625" s="1">
        <v>0</v>
      </c>
      <c r="AP1625" s="1">
        <v>0</v>
      </c>
      <c r="AQ1625" s="1">
        <v>1</v>
      </c>
      <c r="AR1625" s="1">
        <v>0</v>
      </c>
      <c r="AS1625" s="1">
        <v>0</v>
      </c>
      <c r="AT1625" s="1">
        <v>8</v>
      </c>
      <c r="AU1625" s="1">
        <v>71</v>
      </c>
      <c r="AV1625" s="1">
        <v>33564</v>
      </c>
    </row>
    <row r="1626" spans="1:48" s="1" customFormat="1" x14ac:dyDescent="0.25">
      <c r="A1626" s="1" t="str" cm="1">
        <f t="array" ref="A1626">_xlfn.IFS(AG1626&gt;=70,"70 and Older",AND(AG1626&gt;=60,AG1626&lt;70),"60-69",AND(AG1626&gt;=50,AG1626&lt;60),"50-59",AND(AG1626&gt;=40,AG1626&lt;50),"40-49",AND(AG1626&gt;=30,AG1626&lt;40),"30-39",AND(AG1626&gt;=20,AG1626&lt;30),"20-29")</f>
        <v>50-59</v>
      </c>
      <c r="B1626" s="1" t="str" cm="1">
        <f t="array" ref="B1626">_xlfn.IFS(AO1626=1,$AO$1,AP1626=1,$AP$1,AQ1626=1,$AQ$1,AR1626=1,$AR$1,AS1626=1,$AS$1)</f>
        <v>Graduation</v>
      </c>
      <c r="C1626" s="1" t="str" cm="1">
        <f t="array" ref="C1626">_xlfn.IFS(AJ1626=1,$AJ$1,AK1626=1,$AK$1,AL1626=1,$AL$1,AM1626=1,$AM$1,AN1626=1,$AN$1)</f>
        <v>Single</v>
      </c>
      <c r="D1626" s="1">
        <v>0</v>
      </c>
      <c r="E1626" s="1">
        <v>0</v>
      </c>
      <c r="F1626" s="1" t="str" cm="1">
        <f t="array" ref="F1626">_xlfn.IFS(AV1626&lt;43783,"1.Low Income",AND(AV1626&gt;=43783,AV1626&lt;=64856),"2.Mid Income",AV1626&gt;64856,"3.High Income")</f>
        <v>2.Mid Income</v>
      </c>
      <c r="G1626" s="1" t="str" cm="1">
        <f t="array" ref="G1626">_xlfn.IFS(AU1626&lt;=30,"&lt;1 month",AND(AU1626&gt;30,AU1626&lt;=60),"1-2months",AU1626&gt;60,"2months +")</f>
        <v>&lt;1 month</v>
      </c>
      <c r="H1626" s="1" t="str" cm="1">
        <f t="array" ref="H1626">_xlfn.IFS(AT1626&lt;5,"&lt;5times",AND(AT1626&gt;=5,AT1626&lt;=10),"05-10times",AND(AT1626&gt;=11,AT1626&lt;=15),"11-15times",AT1626&gt;=16,"16times or more")</f>
        <v>05-10times</v>
      </c>
      <c r="I1626" s="1" t="s">
        <v>99</v>
      </c>
      <c r="J1626" s="1" t="str">
        <f t="shared" si="51"/>
        <v>6-7 years</v>
      </c>
      <c r="K1626" s="2">
        <v>1285</v>
      </c>
      <c r="L1626" s="2">
        <v>42</v>
      </c>
      <c r="M1626" s="2">
        <v>716</v>
      </c>
      <c r="N1626" s="2">
        <v>55</v>
      </c>
      <c r="O1626" s="2">
        <v>0</v>
      </c>
      <c r="P1626" s="2">
        <v>21</v>
      </c>
      <c r="Q1626" s="8">
        <v>0</v>
      </c>
      <c r="R1626" s="8">
        <v>0</v>
      </c>
      <c r="S1626" s="8">
        <v>0</v>
      </c>
      <c r="T1626" s="8">
        <v>0</v>
      </c>
      <c r="U1626" s="8">
        <v>1</v>
      </c>
      <c r="V1626" s="8">
        <v>0</v>
      </c>
      <c r="W1626" s="6">
        <v>0</v>
      </c>
      <c r="X1626" s="6">
        <v>7</v>
      </c>
      <c r="Y1626" s="6">
        <v>10</v>
      </c>
      <c r="Z1626" s="6">
        <v>5</v>
      </c>
      <c r="AB1626" s="1">
        <v>2304</v>
      </c>
      <c r="AC1626" s="1">
        <v>2259</v>
      </c>
      <c r="AD1626" s="1">
        <v>3</v>
      </c>
      <c r="AE1626" s="1">
        <v>3</v>
      </c>
      <c r="AF1626" s="1">
        <v>11</v>
      </c>
      <c r="AG1626" s="1">
        <v>50</v>
      </c>
      <c r="AH1626" s="1">
        <v>2296</v>
      </c>
      <c r="AI1626" s="11">
        <f t="shared" si="50"/>
        <v>6.2904109589041095</v>
      </c>
      <c r="AJ1626" s="1">
        <v>0</v>
      </c>
      <c r="AK1626" s="1">
        <v>0</v>
      </c>
      <c r="AL1626" s="1">
        <v>1</v>
      </c>
      <c r="AM1626" s="1">
        <v>0</v>
      </c>
      <c r="AN1626" s="1">
        <v>0</v>
      </c>
      <c r="AO1626" s="1">
        <v>0</v>
      </c>
      <c r="AP1626" s="1">
        <v>0</v>
      </c>
      <c r="AQ1626" s="1">
        <v>1</v>
      </c>
      <c r="AR1626" s="1">
        <v>0</v>
      </c>
      <c r="AS1626" s="1">
        <v>0</v>
      </c>
      <c r="AT1626" s="1">
        <v>6</v>
      </c>
      <c r="AU1626" s="1">
        <v>3</v>
      </c>
      <c r="AV1626" s="1">
        <v>53378</v>
      </c>
    </row>
    <row r="1627" spans="1:48" s="1" customFormat="1" x14ac:dyDescent="0.25">
      <c r="A1627" s="1" t="str" cm="1">
        <f t="array" ref="A1627">_xlfn.IFS(AG1627&gt;=70,"70 and Older",AND(AG1627&gt;=60,AG1627&lt;70),"60-69",AND(AG1627&gt;=50,AG1627&lt;60),"50-59",AND(AG1627&gt;=40,AG1627&lt;50),"40-49",AND(AG1627&gt;=30,AG1627&lt;40),"30-39",AND(AG1627&gt;=20,AG1627&lt;30),"20-29")</f>
        <v>60-69</v>
      </c>
      <c r="B1627" s="1" t="str" cm="1">
        <f t="array" ref="B1627">_xlfn.IFS(AO1627=1,$AO$1,AP1627=1,$AP$1,AQ1627=1,$AQ$1,AR1627=1,$AR$1,AS1627=1,$AS$1)</f>
        <v>Graduation</v>
      </c>
      <c r="C1627" s="1" t="str" cm="1">
        <f t="array" ref="C1627">_xlfn.IFS(AJ1627=1,$AJ$1,AK1627=1,$AK$1,AL1627=1,$AL$1,AM1627=1,$AM$1,AN1627=1,$AN$1)</f>
        <v>Married</v>
      </c>
      <c r="D1627" s="1">
        <v>0</v>
      </c>
      <c r="E1627" s="1">
        <v>1</v>
      </c>
      <c r="F1627" s="1" t="str" cm="1">
        <f t="array" ref="F1627">_xlfn.IFS(AV1627&lt;43783,"1.Low Income",AND(AV1627&gt;=43783,AV1627&lt;=64856),"2.Mid Income",AV1627&gt;64856,"3.High Income")</f>
        <v>2.Mid Income</v>
      </c>
      <c r="G1627" s="1" t="str" cm="1">
        <f t="array" ref="G1627">_xlfn.IFS(AU1627&lt;=30,"&lt;1 month",AND(AU1627&gt;30,AU1627&lt;=60),"1-2months",AU1627&gt;60,"2months +")</f>
        <v>1-2months</v>
      </c>
      <c r="H1627" s="1" t="str" cm="1">
        <f t="array" ref="H1627">_xlfn.IFS(AT1627&lt;5,"&lt;5times",AND(AT1627&gt;=5,AT1627&lt;=10),"05-10times",AND(AT1627&gt;=11,AT1627&lt;=15),"11-15times",AT1627&gt;=16,"16times or more")</f>
        <v>05-10times</v>
      </c>
      <c r="I1627" s="1" t="s">
        <v>99</v>
      </c>
      <c r="J1627" s="1" t="str">
        <f t="shared" si="51"/>
        <v>6-7 years</v>
      </c>
      <c r="K1627" s="2">
        <v>1017</v>
      </c>
      <c r="L1627" s="2">
        <v>33</v>
      </c>
      <c r="M1627" s="2">
        <v>417</v>
      </c>
      <c r="N1627" s="2">
        <v>108</v>
      </c>
      <c r="O1627" s="2">
        <v>100</v>
      </c>
      <c r="P1627" s="2">
        <v>16</v>
      </c>
      <c r="Q1627" s="8">
        <v>0</v>
      </c>
      <c r="R1627" s="8">
        <v>0</v>
      </c>
      <c r="S1627" s="8">
        <v>0</v>
      </c>
      <c r="T1627" s="8">
        <v>1</v>
      </c>
      <c r="U1627" s="8">
        <v>1</v>
      </c>
      <c r="V1627" s="8">
        <v>0</v>
      </c>
      <c r="W1627" s="6">
        <v>1</v>
      </c>
      <c r="X1627" s="6">
        <v>5</v>
      </c>
      <c r="Y1627" s="6">
        <v>5</v>
      </c>
      <c r="Z1627" s="6">
        <v>5</v>
      </c>
      <c r="AB1627" s="1">
        <v>2068</v>
      </c>
      <c r="AC1627" s="1">
        <v>1925</v>
      </c>
      <c r="AD1627" s="1">
        <v>2</v>
      </c>
      <c r="AE1627" s="1">
        <v>3</v>
      </c>
      <c r="AF1627" s="1">
        <v>11</v>
      </c>
      <c r="AG1627" s="1">
        <v>69</v>
      </c>
      <c r="AH1627" s="1">
        <v>2296</v>
      </c>
      <c r="AI1627" s="11">
        <f t="shared" si="50"/>
        <v>6.2904109589041095</v>
      </c>
      <c r="AJ1627" s="1">
        <v>0</v>
      </c>
      <c r="AK1627" s="1">
        <v>1</v>
      </c>
      <c r="AL1627" s="1">
        <v>0</v>
      </c>
      <c r="AM1627" s="1">
        <v>0</v>
      </c>
      <c r="AN1627" s="1">
        <v>0</v>
      </c>
      <c r="AO1627" s="1">
        <v>0</v>
      </c>
      <c r="AP1627" s="1">
        <v>0</v>
      </c>
      <c r="AQ1627" s="1">
        <v>1</v>
      </c>
      <c r="AR1627" s="1">
        <v>0</v>
      </c>
      <c r="AS1627" s="1">
        <v>0</v>
      </c>
      <c r="AT1627" s="1">
        <v>7</v>
      </c>
      <c r="AU1627" s="1">
        <v>60</v>
      </c>
      <c r="AV1627" s="1">
        <v>44375</v>
      </c>
    </row>
    <row r="1628" spans="1:48" s="1" customFormat="1" x14ac:dyDescent="0.25">
      <c r="A1628" s="1" t="str" cm="1">
        <f t="array" ref="A1628">_xlfn.IFS(AG1628&gt;=70,"70 and Older",AND(AG1628&gt;=60,AG1628&lt;70),"60-69",AND(AG1628&gt;=50,AG1628&lt;60),"50-59",AND(AG1628&gt;=40,AG1628&lt;50),"40-49",AND(AG1628&gt;=30,AG1628&lt;40),"30-39",AND(AG1628&gt;=20,AG1628&lt;30),"20-29")</f>
        <v>40-49</v>
      </c>
      <c r="B1628" s="1" t="str" cm="1">
        <f t="array" ref="B1628">_xlfn.IFS(AO1628=1,$AO$1,AP1628=1,$AP$1,AQ1628=1,$AQ$1,AR1628=1,$AR$1,AS1628=1,$AS$1)</f>
        <v>Graduation</v>
      </c>
      <c r="C1628" s="1" t="str" cm="1">
        <f t="array" ref="C1628">_xlfn.IFS(AJ1628=1,$AJ$1,AK1628=1,$AK$1,AL1628=1,$AL$1,AM1628=1,$AM$1,AN1628=1,$AN$1)</f>
        <v>Together</v>
      </c>
      <c r="D1628" s="1">
        <v>0</v>
      </c>
      <c r="E1628" s="1">
        <v>0</v>
      </c>
      <c r="F1628" s="1" t="str" cm="1">
        <f t="array" ref="F1628">_xlfn.IFS(AV1628&lt;43783,"1.Low Income",AND(AV1628&gt;=43783,AV1628&lt;=64856),"2.Mid Income",AV1628&gt;64856,"3.High Income")</f>
        <v>1.Low Income</v>
      </c>
      <c r="G1628" s="1" t="str" cm="1">
        <f t="array" ref="G1628">_xlfn.IFS(AU1628&lt;=30,"&lt;1 month",AND(AU1628&gt;30,AU1628&lt;=60),"1-2months",AU1628&gt;60,"2months +")</f>
        <v>2months +</v>
      </c>
      <c r="H1628" s="1" t="str" cm="1">
        <f t="array" ref="H1628">_xlfn.IFS(AT1628&lt;5,"&lt;5times",AND(AT1628&gt;=5,AT1628&lt;=10),"05-10times",AND(AT1628&gt;=11,AT1628&lt;=15),"11-15times",AT1628&gt;=16,"16times or more")</f>
        <v>05-10times</v>
      </c>
      <c r="I1628" s="1" t="s">
        <v>99</v>
      </c>
      <c r="J1628" s="1" t="str">
        <f t="shared" si="51"/>
        <v>6-7 years</v>
      </c>
      <c r="K1628" s="2">
        <v>0</v>
      </c>
      <c r="L1628" s="2">
        <v>1</v>
      </c>
      <c r="M1628" s="2">
        <v>4</v>
      </c>
      <c r="N1628" s="2">
        <v>15</v>
      </c>
      <c r="O1628" s="2">
        <v>1</v>
      </c>
      <c r="P1628" s="2">
        <v>5</v>
      </c>
      <c r="Q1628" s="8">
        <v>0</v>
      </c>
      <c r="R1628" s="8">
        <v>0</v>
      </c>
      <c r="S1628" s="8">
        <v>0</v>
      </c>
      <c r="T1628" s="8">
        <v>0</v>
      </c>
      <c r="U1628" s="8">
        <v>0</v>
      </c>
      <c r="V1628" s="8">
        <v>0</v>
      </c>
      <c r="W1628" s="6">
        <v>1</v>
      </c>
      <c r="X1628" s="6">
        <v>1</v>
      </c>
      <c r="Y1628" s="6">
        <v>0</v>
      </c>
      <c r="Z1628" s="6">
        <v>2</v>
      </c>
      <c r="AB1628" s="1">
        <v>65</v>
      </c>
      <c r="AC1628" s="1">
        <v>52</v>
      </c>
      <c r="AD1628" s="1">
        <v>0</v>
      </c>
      <c r="AE1628" s="1">
        <v>3</v>
      </c>
      <c r="AF1628" s="1">
        <v>11</v>
      </c>
      <c r="AG1628" s="1">
        <v>42</v>
      </c>
      <c r="AH1628" s="1">
        <v>2296</v>
      </c>
      <c r="AI1628" s="11">
        <f t="shared" si="50"/>
        <v>6.2904109589041095</v>
      </c>
      <c r="AJ1628" s="1">
        <v>0</v>
      </c>
      <c r="AK1628" s="1">
        <v>0</v>
      </c>
      <c r="AL1628" s="1">
        <v>0</v>
      </c>
      <c r="AM1628" s="1">
        <v>1</v>
      </c>
      <c r="AN1628" s="1">
        <v>0</v>
      </c>
      <c r="AO1628" s="1">
        <v>0</v>
      </c>
      <c r="AP1628" s="1">
        <v>0</v>
      </c>
      <c r="AQ1628" s="1">
        <v>1</v>
      </c>
      <c r="AR1628" s="1">
        <v>0</v>
      </c>
      <c r="AS1628" s="1">
        <v>0</v>
      </c>
      <c r="AT1628" s="1">
        <v>8</v>
      </c>
      <c r="AU1628" s="1">
        <v>62</v>
      </c>
      <c r="AV1628" s="1">
        <v>31086</v>
      </c>
    </row>
    <row r="1629" spans="1:48" s="1" customFormat="1" x14ac:dyDescent="0.25">
      <c r="A1629" s="1" t="str" cm="1">
        <f t="array" ref="A1629">_xlfn.IFS(AG1629&gt;=70,"70 and Older",AND(AG1629&gt;=60,AG1629&lt;70),"60-69",AND(AG1629&gt;=50,AG1629&lt;60),"50-59",AND(AG1629&gt;=40,AG1629&lt;50),"40-49",AND(AG1629&gt;=30,AG1629&lt;40),"30-39",AND(AG1629&gt;=20,AG1629&lt;30),"20-29")</f>
        <v>20-29</v>
      </c>
      <c r="B1629" s="1" t="str" cm="1">
        <f t="array" ref="B1629">_xlfn.IFS(AO1629=1,$AO$1,AP1629=1,$AP$1,AQ1629=1,$AQ$1,AR1629=1,$AR$1,AS1629=1,$AS$1)</f>
        <v>Master</v>
      </c>
      <c r="C1629" s="1" t="str" cm="1">
        <f t="array" ref="C1629">_xlfn.IFS(AJ1629=1,$AJ$1,AK1629=1,$AK$1,AL1629=1,$AL$1,AM1629=1,$AM$1,AN1629=1,$AN$1)</f>
        <v>Single</v>
      </c>
      <c r="D1629" s="1">
        <v>0</v>
      </c>
      <c r="E1629" s="1">
        <v>0</v>
      </c>
      <c r="F1629" s="1" t="str" cm="1">
        <f t="array" ref="F1629">_xlfn.IFS(AV1629&lt;43783,"1.Low Income",AND(AV1629&gt;=43783,AV1629&lt;=64856),"2.Mid Income",AV1629&gt;64856,"3.High Income")</f>
        <v>2.Mid Income</v>
      </c>
      <c r="G1629" s="1" t="str" cm="1">
        <f t="array" ref="G1629">_xlfn.IFS(AU1629&lt;=30,"&lt;1 month",AND(AU1629&gt;30,AU1629&lt;=60),"1-2months",AU1629&gt;60,"2months +")</f>
        <v>2months +</v>
      </c>
      <c r="H1629" s="1" t="str" cm="1">
        <f t="array" ref="H1629">_xlfn.IFS(AT1629&lt;5,"&lt;5times",AND(AT1629&gt;=5,AT1629&lt;=10),"05-10times",AND(AT1629&gt;=11,AT1629&lt;=15),"11-15times",AT1629&gt;=16,"16times or more")</f>
        <v>05-10times</v>
      </c>
      <c r="I1629" s="1" t="s">
        <v>99</v>
      </c>
      <c r="J1629" s="1" t="str">
        <f t="shared" si="51"/>
        <v>6-7 years</v>
      </c>
      <c r="K1629" s="2">
        <v>292</v>
      </c>
      <c r="L1629" s="2">
        <v>51</v>
      </c>
      <c r="M1629" s="2">
        <v>981</v>
      </c>
      <c r="N1629" s="2">
        <v>224</v>
      </c>
      <c r="O1629" s="2">
        <v>23</v>
      </c>
      <c r="P1629" s="2">
        <v>17</v>
      </c>
      <c r="Q1629" s="8">
        <v>0</v>
      </c>
      <c r="R1629" s="8">
        <v>0</v>
      </c>
      <c r="S1629" s="8">
        <v>0</v>
      </c>
      <c r="T1629" s="8">
        <v>0</v>
      </c>
      <c r="U1629" s="8">
        <v>0</v>
      </c>
      <c r="V1629" s="8">
        <v>1</v>
      </c>
      <c r="W1629" s="6">
        <v>1</v>
      </c>
      <c r="X1629" s="6">
        <v>4</v>
      </c>
      <c r="Y1629" s="6">
        <v>6</v>
      </c>
      <c r="Z1629" s="6">
        <v>6</v>
      </c>
      <c r="AB1629" s="1">
        <v>2429</v>
      </c>
      <c r="AC1629" s="1">
        <v>2333</v>
      </c>
      <c r="AD1629" s="1">
        <v>1</v>
      </c>
      <c r="AE1629" s="1">
        <v>3</v>
      </c>
      <c r="AF1629" s="1">
        <v>11</v>
      </c>
      <c r="AG1629" s="1">
        <v>29</v>
      </c>
      <c r="AH1629" s="1">
        <v>2295</v>
      </c>
      <c r="AI1629" s="11">
        <f t="shared" si="50"/>
        <v>6.2876712328767121</v>
      </c>
      <c r="AJ1629" s="1">
        <v>0</v>
      </c>
      <c r="AK1629" s="1">
        <v>0</v>
      </c>
      <c r="AL1629" s="1">
        <v>1</v>
      </c>
      <c r="AM1629" s="1">
        <v>0</v>
      </c>
      <c r="AN1629" s="1">
        <v>0</v>
      </c>
      <c r="AO1629" s="1">
        <v>0</v>
      </c>
      <c r="AP1629" s="1">
        <v>0</v>
      </c>
      <c r="AQ1629" s="1">
        <v>0</v>
      </c>
      <c r="AR1629" s="1">
        <v>1</v>
      </c>
      <c r="AS1629" s="1">
        <v>0</v>
      </c>
      <c r="AT1629" s="1">
        <v>6</v>
      </c>
      <c r="AU1629" s="1">
        <v>83</v>
      </c>
      <c r="AV1629" s="1">
        <v>55375</v>
      </c>
    </row>
    <row r="1630" spans="1:48" s="1" customFormat="1" x14ac:dyDescent="0.25">
      <c r="A1630" s="1" t="str" cm="1">
        <f t="array" ref="A1630">_xlfn.IFS(AG1630&gt;=70,"70 and Older",AND(AG1630&gt;=60,AG1630&lt;70),"60-69",AND(AG1630&gt;=50,AG1630&lt;60),"50-59",AND(AG1630&gt;=40,AG1630&lt;50),"40-49",AND(AG1630&gt;=30,AG1630&lt;40),"30-39",AND(AG1630&gt;=20,AG1630&lt;30),"20-29")</f>
        <v>20-29</v>
      </c>
      <c r="B1630" s="1" t="str" cm="1">
        <f t="array" ref="B1630">_xlfn.IFS(AO1630=1,$AO$1,AP1630=1,$AP$1,AQ1630=1,$AQ$1,AR1630=1,$AR$1,AS1630=1,$AS$1)</f>
        <v>Master</v>
      </c>
      <c r="C1630" s="1" t="str" cm="1">
        <f t="array" ref="C1630">_xlfn.IFS(AJ1630=1,$AJ$1,AK1630=1,$AK$1,AL1630=1,$AL$1,AM1630=1,$AM$1,AN1630=1,$AN$1)</f>
        <v>Single</v>
      </c>
      <c r="D1630" s="1">
        <v>0</v>
      </c>
      <c r="E1630" s="1">
        <v>0</v>
      </c>
      <c r="F1630" s="1" t="str" cm="1">
        <f t="array" ref="F1630">_xlfn.IFS(AV1630&lt;43783,"1.Low Income",AND(AV1630&gt;=43783,AV1630&lt;=64856),"2.Mid Income",AV1630&gt;64856,"3.High Income")</f>
        <v>2.Mid Income</v>
      </c>
      <c r="G1630" s="1" t="str" cm="1">
        <f t="array" ref="G1630">_xlfn.IFS(AU1630&lt;=30,"&lt;1 month",AND(AU1630&gt;30,AU1630&lt;=60),"1-2months",AU1630&gt;60,"2months +")</f>
        <v>2months +</v>
      </c>
      <c r="H1630" s="1" t="str" cm="1">
        <f t="array" ref="H1630">_xlfn.IFS(AT1630&lt;5,"&lt;5times",AND(AT1630&gt;=5,AT1630&lt;=10),"05-10times",AND(AT1630&gt;=11,AT1630&lt;=15),"11-15times",AT1630&gt;=16,"16times or more")</f>
        <v>05-10times</v>
      </c>
      <c r="I1630" s="1" t="s">
        <v>99</v>
      </c>
      <c r="J1630" s="1" t="str">
        <f t="shared" si="51"/>
        <v>6-7 years</v>
      </c>
      <c r="K1630" s="2">
        <v>594</v>
      </c>
      <c r="L1630" s="2">
        <v>134</v>
      </c>
      <c r="M1630" s="2">
        <v>786</v>
      </c>
      <c r="N1630" s="2">
        <v>33</v>
      </c>
      <c r="O1630" s="2">
        <v>134</v>
      </c>
      <c r="P1630" s="2">
        <v>57</v>
      </c>
      <c r="Q1630" s="8">
        <v>0</v>
      </c>
      <c r="R1630" s="8">
        <v>0</v>
      </c>
      <c r="S1630" s="8">
        <v>0</v>
      </c>
      <c r="T1630" s="8">
        <v>0</v>
      </c>
      <c r="U1630" s="8">
        <v>1</v>
      </c>
      <c r="V1630" s="8">
        <v>0</v>
      </c>
      <c r="W1630" s="6">
        <v>0</v>
      </c>
      <c r="X1630" s="6">
        <v>5</v>
      </c>
      <c r="Y1630" s="6">
        <v>6</v>
      </c>
      <c r="Z1630" s="6">
        <v>8</v>
      </c>
      <c r="AB1630" s="1">
        <v>2429</v>
      </c>
      <c r="AC1630" s="1">
        <v>2333</v>
      </c>
      <c r="AD1630" s="1">
        <v>1</v>
      </c>
      <c r="AE1630" s="1">
        <v>3</v>
      </c>
      <c r="AF1630" s="1">
        <v>11</v>
      </c>
      <c r="AG1630" s="1">
        <v>29</v>
      </c>
      <c r="AH1630" s="1">
        <v>2295</v>
      </c>
      <c r="AI1630" s="11">
        <f t="shared" si="50"/>
        <v>6.2876712328767121</v>
      </c>
      <c r="AJ1630" s="1">
        <v>0</v>
      </c>
      <c r="AK1630" s="1">
        <v>0</v>
      </c>
      <c r="AL1630" s="1">
        <v>1</v>
      </c>
      <c r="AM1630" s="1">
        <v>0</v>
      </c>
      <c r="AN1630" s="1">
        <v>0</v>
      </c>
      <c r="AO1630" s="1">
        <v>0</v>
      </c>
      <c r="AP1630" s="1">
        <v>0</v>
      </c>
      <c r="AQ1630" s="1">
        <v>0</v>
      </c>
      <c r="AR1630" s="1">
        <v>1</v>
      </c>
      <c r="AS1630" s="1">
        <v>0</v>
      </c>
      <c r="AT1630" s="1">
        <v>6</v>
      </c>
      <c r="AU1630" s="1">
        <v>97</v>
      </c>
      <c r="AV1630" s="1">
        <v>55357</v>
      </c>
    </row>
    <row r="1631" spans="1:48" s="1" customFormat="1" x14ac:dyDescent="0.25">
      <c r="A1631" s="1" t="str" cm="1">
        <f t="array" ref="A1631">_xlfn.IFS(AG1631&gt;=70,"70 and Older",AND(AG1631&gt;=60,AG1631&lt;70),"60-69",AND(AG1631&gt;=50,AG1631&lt;60),"50-59",AND(AG1631&gt;=40,AG1631&lt;50),"40-49",AND(AG1631&gt;=30,AG1631&lt;40),"30-39",AND(AG1631&gt;=20,AG1631&lt;30),"20-29")</f>
        <v>40-49</v>
      </c>
      <c r="B1631" s="1" t="str" cm="1">
        <f t="array" ref="B1631">_xlfn.IFS(AO1631=1,$AO$1,AP1631=1,$AP$1,AQ1631=1,$AQ$1,AR1631=1,$AR$1,AS1631=1,$AS$1)</f>
        <v>2nd Cycle</v>
      </c>
      <c r="C1631" s="1" t="str" cm="1">
        <f t="array" ref="C1631">_xlfn.IFS(AJ1631=1,$AJ$1,AK1631=1,$AK$1,AL1631=1,$AL$1,AM1631=1,$AM$1,AN1631=1,$AN$1)</f>
        <v>Divorced</v>
      </c>
      <c r="D1631" s="1">
        <v>1</v>
      </c>
      <c r="E1631" s="1">
        <v>0</v>
      </c>
      <c r="F1631" s="1" t="str" cm="1">
        <f t="array" ref="F1631">_xlfn.IFS(AV1631&lt;43783,"1.Low Income",AND(AV1631&gt;=43783,AV1631&lt;=64856),"2.Mid Income",AV1631&gt;64856,"3.High Income")</f>
        <v>1.Low Income</v>
      </c>
      <c r="G1631" s="1" t="str" cm="1">
        <f t="array" ref="G1631">_xlfn.IFS(AU1631&lt;=30,"&lt;1 month",AND(AU1631&gt;30,AU1631&lt;=60),"1-2months",AU1631&gt;60,"2months +")</f>
        <v>1-2months</v>
      </c>
      <c r="H1631" s="1" t="str" cm="1">
        <f t="array" ref="H1631">_xlfn.IFS(AT1631&lt;5,"&lt;5times",AND(AT1631&gt;=5,AT1631&lt;=10),"05-10times",AND(AT1631&gt;=11,AT1631&lt;=15),"11-15times",AT1631&gt;=16,"16times or more")</f>
        <v>05-10times</v>
      </c>
      <c r="I1631" s="1" t="s">
        <v>99</v>
      </c>
      <c r="J1631" s="1" t="str">
        <f t="shared" si="51"/>
        <v>6-7 years</v>
      </c>
      <c r="K1631" s="2">
        <v>1</v>
      </c>
      <c r="L1631" s="2">
        <v>3</v>
      </c>
      <c r="M1631" s="2">
        <v>6</v>
      </c>
      <c r="N1631" s="2">
        <v>3</v>
      </c>
      <c r="O1631" s="2">
        <v>6</v>
      </c>
      <c r="P1631" s="2">
        <v>15</v>
      </c>
      <c r="Q1631" s="8">
        <v>0</v>
      </c>
      <c r="R1631" s="8">
        <v>0</v>
      </c>
      <c r="S1631" s="8">
        <v>0</v>
      </c>
      <c r="T1631" s="8">
        <v>0</v>
      </c>
      <c r="U1631" s="8">
        <v>0</v>
      </c>
      <c r="V1631" s="8">
        <v>1</v>
      </c>
      <c r="W1631" s="6">
        <v>1</v>
      </c>
      <c r="X1631" s="6">
        <v>1</v>
      </c>
      <c r="Y1631" s="6">
        <v>1</v>
      </c>
      <c r="Z1631" s="6">
        <v>2</v>
      </c>
      <c r="AB1631" s="1">
        <v>28</v>
      </c>
      <c r="AC1631" s="1">
        <v>18</v>
      </c>
      <c r="AD1631" s="1">
        <v>0</v>
      </c>
      <c r="AE1631" s="1">
        <v>3</v>
      </c>
      <c r="AF1631" s="1">
        <v>11</v>
      </c>
      <c r="AG1631" s="1">
        <v>47</v>
      </c>
      <c r="AH1631" s="1">
        <v>2295</v>
      </c>
      <c r="AI1631" s="11">
        <f t="shared" si="50"/>
        <v>6.2876712328767121</v>
      </c>
      <c r="AJ1631" s="1">
        <v>1</v>
      </c>
      <c r="AK1631" s="1">
        <v>0</v>
      </c>
      <c r="AL1631" s="1">
        <v>0</v>
      </c>
      <c r="AM1631" s="1">
        <v>0</v>
      </c>
      <c r="AN1631" s="1">
        <v>0</v>
      </c>
      <c r="AO1631" s="1">
        <v>1</v>
      </c>
      <c r="AP1631" s="1">
        <v>0</v>
      </c>
      <c r="AQ1631" s="1">
        <v>0</v>
      </c>
      <c r="AR1631" s="1">
        <v>0</v>
      </c>
      <c r="AS1631" s="1">
        <v>0</v>
      </c>
      <c r="AT1631" s="1">
        <v>8</v>
      </c>
      <c r="AU1631" s="1">
        <v>56</v>
      </c>
      <c r="AV1631" s="1">
        <v>31497</v>
      </c>
    </row>
    <row r="1632" spans="1:48" s="1" customFormat="1" x14ac:dyDescent="0.25">
      <c r="A1632" s="1" t="str" cm="1">
        <f t="array" ref="A1632">_xlfn.IFS(AG1632&gt;=70,"70 and Older",AND(AG1632&gt;=60,AG1632&lt;70),"60-69",AND(AG1632&gt;=50,AG1632&lt;60),"50-59",AND(AG1632&gt;=40,AG1632&lt;50),"40-49",AND(AG1632&gt;=30,AG1632&lt;40),"30-39",AND(AG1632&gt;=20,AG1632&lt;30),"20-29")</f>
        <v>40-49</v>
      </c>
      <c r="B1632" s="1" t="str" cm="1">
        <f t="array" ref="B1632">_xlfn.IFS(AO1632=1,$AO$1,AP1632=1,$AP$1,AQ1632=1,$AQ$1,AR1632=1,$AR$1,AS1632=1,$AS$1)</f>
        <v>2nd Cycle</v>
      </c>
      <c r="C1632" s="1" t="str" cm="1">
        <f t="array" ref="C1632">_xlfn.IFS(AJ1632=1,$AJ$1,AK1632=1,$AK$1,AL1632=1,$AL$1,AM1632=1,$AM$1,AN1632=1,$AN$1)</f>
        <v>Divorced</v>
      </c>
      <c r="D1632" s="1">
        <v>1</v>
      </c>
      <c r="E1632" s="1">
        <v>0</v>
      </c>
      <c r="F1632" s="1" t="str" cm="1">
        <f t="array" ref="F1632">_xlfn.IFS(AV1632&lt;43783,"1.Low Income",AND(AV1632&gt;=43783,AV1632&lt;=64856),"2.Mid Income",AV1632&gt;64856,"3.High Income")</f>
        <v>1.Low Income</v>
      </c>
      <c r="G1632" s="1" t="str" cm="1">
        <f t="array" ref="G1632">_xlfn.IFS(AU1632&lt;=30,"&lt;1 month",AND(AU1632&gt;30,AU1632&lt;=60),"1-2months",AU1632&gt;60,"2months +")</f>
        <v>1-2months</v>
      </c>
      <c r="H1632" s="1" t="str" cm="1">
        <f t="array" ref="H1632">_xlfn.IFS(AT1632&lt;5,"&lt;5times",AND(AT1632&gt;=5,AT1632&lt;=10),"05-10times",AND(AT1632&gt;=11,AT1632&lt;=15),"11-15times",AT1632&gt;=16,"16times or more")</f>
        <v>05-10times</v>
      </c>
      <c r="I1632" s="1" t="s">
        <v>99</v>
      </c>
      <c r="J1632" s="1" t="str">
        <f t="shared" si="51"/>
        <v>6-7 years</v>
      </c>
      <c r="K1632" s="2">
        <v>1</v>
      </c>
      <c r="L1632" s="2">
        <v>6</v>
      </c>
      <c r="M1632" s="2">
        <v>2</v>
      </c>
      <c r="N1632" s="2">
        <v>3</v>
      </c>
      <c r="O1632" s="2">
        <v>6</v>
      </c>
      <c r="P1632" s="2">
        <v>3</v>
      </c>
      <c r="Q1632" s="8">
        <v>0</v>
      </c>
      <c r="R1632" s="8">
        <v>0</v>
      </c>
      <c r="S1632" s="8">
        <v>0</v>
      </c>
      <c r="T1632" s="8">
        <v>0</v>
      </c>
      <c r="U1632" s="8">
        <v>0</v>
      </c>
      <c r="V1632" s="8">
        <v>0</v>
      </c>
      <c r="W1632" s="6">
        <v>1</v>
      </c>
      <c r="X1632" s="6">
        <v>1</v>
      </c>
      <c r="Y1632" s="6">
        <v>0</v>
      </c>
      <c r="Z1632" s="6">
        <v>3</v>
      </c>
      <c r="AB1632" s="1">
        <v>28</v>
      </c>
      <c r="AC1632" s="1">
        <v>18</v>
      </c>
      <c r="AD1632" s="1">
        <v>0</v>
      </c>
      <c r="AE1632" s="1">
        <v>3</v>
      </c>
      <c r="AF1632" s="1">
        <v>11</v>
      </c>
      <c r="AG1632" s="1">
        <v>47</v>
      </c>
      <c r="AH1632" s="1">
        <v>2295</v>
      </c>
      <c r="AI1632" s="11">
        <f t="shared" si="50"/>
        <v>6.2876712328767121</v>
      </c>
      <c r="AJ1632" s="1">
        <v>1</v>
      </c>
      <c r="AK1632" s="1">
        <v>0</v>
      </c>
      <c r="AL1632" s="1">
        <v>0</v>
      </c>
      <c r="AM1632" s="1">
        <v>0</v>
      </c>
      <c r="AN1632" s="1">
        <v>0</v>
      </c>
      <c r="AO1632" s="1">
        <v>1</v>
      </c>
      <c r="AP1632" s="1">
        <v>0</v>
      </c>
      <c r="AQ1632" s="1">
        <v>0</v>
      </c>
      <c r="AR1632" s="1">
        <v>0</v>
      </c>
      <c r="AS1632" s="1">
        <v>0</v>
      </c>
      <c r="AT1632" s="1">
        <v>8</v>
      </c>
      <c r="AU1632" s="1">
        <v>50</v>
      </c>
      <c r="AV1632" s="1">
        <v>31497</v>
      </c>
    </row>
    <row r="1633" spans="1:48" s="1" customFormat="1" x14ac:dyDescent="0.25">
      <c r="A1633" s="1" t="str" cm="1">
        <f t="array" ref="A1633">_xlfn.IFS(AG1633&gt;=70,"70 and Older",AND(AG1633&gt;=60,AG1633&lt;70),"60-69",AND(AG1633&gt;=50,AG1633&lt;60),"50-59",AND(AG1633&gt;=40,AG1633&lt;50),"40-49",AND(AG1633&gt;=30,AG1633&lt;40),"30-39",AND(AG1633&gt;=20,AG1633&lt;30),"20-29")</f>
        <v>20-29</v>
      </c>
      <c r="B1633" s="1" t="str" cm="1">
        <f t="array" ref="B1633">_xlfn.IFS(AO1633=1,$AO$1,AP1633=1,$AP$1,AQ1633=1,$AQ$1,AR1633=1,$AR$1,AS1633=1,$AS$1)</f>
        <v>Graduation</v>
      </c>
      <c r="C1633" s="1" t="str" cm="1">
        <f t="array" ref="C1633">_xlfn.IFS(AJ1633=1,$AJ$1,AK1633=1,$AK$1,AL1633=1,$AL$1,AM1633=1,$AM$1,AN1633=1,$AN$1)</f>
        <v>Together</v>
      </c>
      <c r="D1633" s="1">
        <v>0</v>
      </c>
      <c r="E1633" s="1">
        <v>0</v>
      </c>
      <c r="F1633" s="1" t="str" cm="1">
        <f t="array" ref="F1633">_xlfn.IFS(AV1633&lt;43783,"1.Low Income",AND(AV1633&gt;=43783,AV1633&lt;=64856),"2.Mid Income",AV1633&gt;64856,"3.High Income")</f>
        <v>2.Mid Income</v>
      </c>
      <c r="G1633" s="1" t="str" cm="1">
        <f t="array" ref="G1633">_xlfn.IFS(AU1633&lt;=30,"&lt;1 month",AND(AU1633&gt;30,AU1633&lt;=60),"1-2months",AU1633&gt;60,"2months +")</f>
        <v>2months +</v>
      </c>
      <c r="H1633" s="1" t="str" cm="1">
        <f t="array" ref="H1633">_xlfn.IFS(AT1633&lt;5,"&lt;5times",AND(AT1633&gt;=5,AT1633&lt;=10),"05-10times",AND(AT1633&gt;=11,AT1633&lt;=15),"11-15times",AT1633&gt;=16,"16times or more")</f>
        <v>05-10times</v>
      </c>
      <c r="I1633" s="1" t="s">
        <v>99</v>
      </c>
      <c r="J1633" s="1" t="str">
        <f t="shared" si="51"/>
        <v>6-7 years</v>
      </c>
      <c r="K1633" s="2">
        <v>350</v>
      </c>
      <c r="L1633" s="2">
        <v>60</v>
      </c>
      <c r="M1633" s="2">
        <v>568</v>
      </c>
      <c r="N1633" s="2">
        <v>110</v>
      </c>
      <c r="O1633" s="2">
        <v>133</v>
      </c>
      <c r="P1633" s="2">
        <v>145</v>
      </c>
      <c r="Q1633" s="8">
        <v>0</v>
      </c>
      <c r="R1633" s="8">
        <v>0</v>
      </c>
      <c r="S1633" s="8">
        <v>0</v>
      </c>
      <c r="T1633" s="8">
        <v>0</v>
      </c>
      <c r="U1633" s="8">
        <v>1</v>
      </c>
      <c r="V1633" s="8">
        <v>0</v>
      </c>
      <c r="W1633" s="6">
        <v>1</v>
      </c>
      <c r="X1633" s="6">
        <v>5</v>
      </c>
      <c r="Y1633" s="6">
        <v>6</v>
      </c>
      <c r="Z1633" s="6">
        <v>7</v>
      </c>
      <c r="AB1633" s="1">
        <v>1352</v>
      </c>
      <c r="AC1633" s="1">
        <v>1326</v>
      </c>
      <c r="AD1633" s="1">
        <v>4</v>
      </c>
      <c r="AE1633" s="1">
        <v>3</v>
      </c>
      <c r="AF1633" s="1">
        <v>11</v>
      </c>
      <c r="AG1633" s="1">
        <v>26</v>
      </c>
      <c r="AH1633" s="1">
        <v>2294</v>
      </c>
      <c r="AI1633" s="11">
        <f t="shared" si="50"/>
        <v>6.2849315068493148</v>
      </c>
      <c r="AJ1633" s="1">
        <v>0</v>
      </c>
      <c r="AK1633" s="1">
        <v>0</v>
      </c>
      <c r="AL1633" s="1">
        <v>0</v>
      </c>
      <c r="AM1633" s="1">
        <v>1</v>
      </c>
      <c r="AN1633" s="1">
        <v>0</v>
      </c>
      <c r="AO1633" s="1">
        <v>0</v>
      </c>
      <c r="AP1633" s="1">
        <v>0</v>
      </c>
      <c r="AQ1633" s="1">
        <v>1</v>
      </c>
      <c r="AR1633" s="1">
        <v>0</v>
      </c>
      <c r="AS1633" s="1">
        <v>0</v>
      </c>
      <c r="AT1633" s="1">
        <v>6</v>
      </c>
      <c r="AU1633" s="1">
        <v>97</v>
      </c>
      <c r="AV1633" s="1">
        <v>52531</v>
      </c>
    </row>
    <row r="1634" spans="1:48" s="1" customFormat="1" x14ac:dyDescent="0.25">
      <c r="A1634" s="1" t="str" cm="1">
        <f t="array" ref="A1634">_xlfn.IFS(AG1634&gt;=70,"70 and Older",AND(AG1634&gt;=60,AG1634&lt;70),"60-69",AND(AG1634&gt;=50,AG1634&lt;60),"50-59",AND(AG1634&gt;=40,AG1634&lt;50),"40-49",AND(AG1634&gt;=30,AG1634&lt;40),"30-39",AND(AG1634&gt;=20,AG1634&lt;30),"20-29")</f>
        <v>50-59</v>
      </c>
      <c r="B1634" s="1" t="str" cm="1">
        <f t="array" ref="B1634">_xlfn.IFS(AO1634=1,$AO$1,AP1634=1,$AP$1,AQ1634=1,$AQ$1,AR1634=1,$AR$1,AS1634=1,$AS$1)</f>
        <v>Graduation</v>
      </c>
      <c r="C1634" s="1" t="str" cm="1">
        <f t="array" ref="C1634">_xlfn.IFS(AJ1634=1,$AJ$1,AK1634=1,$AK$1,AL1634=1,$AL$1,AM1634=1,$AM$1,AN1634=1,$AN$1)</f>
        <v>Divorced</v>
      </c>
      <c r="D1634" s="1">
        <v>0</v>
      </c>
      <c r="E1634" s="1">
        <v>0</v>
      </c>
      <c r="F1634" s="1" t="str" cm="1">
        <f t="array" ref="F1634">_xlfn.IFS(AV1634&lt;43783,"1.Low Income",AND(AV1634&gt;=43783,AV1634&lt;=64856),"2.Mid Income",AV1634&gt;64856,"3.High Income")</f>
        <v>2.Mid Income</v>
      </c>
      <c r="G1634" s="1" t="str" cm="1">
        <f t="array" ref="G1634">_xlfn.IFS(AU1634&lt;=30,"&lt;1 month",AND(AU1634&gt;30,AU1634&lt;=60),"1-2months",AU1634&gt;60,"2months +")</f>
        <v>&lt;1 month</v>
      </c>
      <c r="H1634" s="1" t="str" cm="1">
        <f t="array" ref="H1634">_xlfn.IFS(AT1634&lt;5,"&lt;5times",AND(AT1634&gt;=5,AT1634&lt;=10),"05-10times",AND(AT1634&gt;=11,AT1634&lt;=15),"11-15times",AT1634&gt;=16,"16times or more")</f>
        <v>05-10times</v>
      </c>
      <c r="I1634" s="1" t="s">
        <v>99</v>
      </c>
      <c r="J1634" s="1" t="str">
        <f t="shared" si="51"/>
        <v>6-7 years</v>
      </c>
      <c r="K1634" s="2">
        <v>1032</v>
      </c>
      <c r="L1634" s="2">
        <v>105</v>
      </c>
      <c r="M1634" s="2">
        <v>779</v>
      </c>
      <c r="N1634" s="2">
        <v>137</v>
      </c>
      <c r="O1634" s="2">
        <v>105</v>
      </c>
      <c r="P1634" s="2">
        <v>51</v>
      </c>
      <c r="Q1634" s="8">
        <v>0</v>
      </c>
      <c r="R1634" s="8">
        <v>0</v>
      </c>
      <c r="S1634" s="8">
        <v>1</v>
      </c>
      <c r="T1634" s="8">
        <v>0</v>
      </c>
      <c r="U1634" s="8">
        <v>0</v>
      </c>
      <c r="V1634" s="8">
        <v>1</v>
      </c>
      <c r="W1634" s="6">
        <v>0</v>
      </c>
      <c r="X1634" s="6">
        <v>5</v>
      </c>
      <c r="Y1634" s="6">
        <v>8</v>
      </c>
      <c r="Z1634" s="6">
        <v>9</v>
      </c>
      <c r="AB1634" s="1">
        <v>1032</v>
      </c>
      <c r="AC1634" s="1">
        <v>1002</v>
      </c>
      <c r="AD1634" s="1">
        <v>1</v>
      </c>
      <c r="AE1634" s="1">
        <v>3</v>
      </c>
      <c r="AF1634" s="1">
        <v>11</v>
      </c>
      <c r="AG1634" s="1">
        <v>53</v>
      </c>
      <c r="AH1634" s="1">
        <v>2293</v>
      </c>
      <c r="AI1634" s="11">
        <f t="shared" si="50"/>
        <v>6.2821917808219174</v>
      </c>
      <c r="AJ1634" s="1">
        <v>1</v>
      </c>
      <c r="AK1634" s="1">
        <v>0</v>
      </c>
      <c r="AL1634" s="1">
        <v>0</v>
      </c>
      <c r="AM1634" s="1">
        <v>0</v>
      </c>
      <c r="AN1634" s="1">
        <v>0</v>
      </c>
      <c r="AO1634" s="1">
        <v>0</v>
      </c>
      <c r="AP1634" s="1">
        <v>0</v>
      </c>
      <c r="AQ1634" s="1">
        <v>1</v>
      </c>
      <c r="AR1634" s="1">
        <v>0</v>
      </c>
      <c r="AS1634" s="1">
        <v>0</v>
      </c>
      <c r="AT1634" s="1">
        <v>6</v>
      </c>
      <c r="AU1634" s="1">
        <v>11</v>
      </c>
      <c r="AV1634" s="1">
        <v>46692</v>
      </c>
    </row>
    <row r="1635" spans="1:48" s="1" customFormat="1" x14ac:dyDescent="0.25">
      <c r="A1635" s="1" t="str" cm="1">
        <f t="array" ref="A1635">_xlfn.IFS(AG1635&gt;=70,"70 and Older",AND(AG1635&gt;=60,AG1635&lt;70),"60-69",AND(AG1635&gt;=50,AG1635&lt;60),"50-59",AND(AG1635&gt;=40,AG1635&lt;50),"40-49",AND(AG1635&gt;=30,AG1635&lt;40),"30-39",AND(AG1635&gt;=20,AG1635&lt;30),"20-29")</f>
        <v>60-69</v>
      </c>
      <c r="B1635" s="1" t="str" cm="1">
        <f t="array" ref="B1635">_xlfn.IFS(AO1635=1,$AO$1,AP1635=1,$AP$1,AQ1635=1,$AQ$1,AR1635=1,$AR$1,AS1635=1,$AS$1)</f>
        <v>2nd Cycle</v>
      </c>
      <c r="C1635" s="1" t="str" cm="1">
        <f t="array" ref="C1635">_xlfn.IFS(AJ1635=1,$AJ$1,AK1635=1,$AK$1,AL1635=1,$AL$1,AM1635=1,$AM$1,AN1635=1,$AN$1)</f>
        <v>Single</v>
      </c>
      <c r="D1635" s="1">
        <v>0</v>
      </c>
      <c r="E1635" s="1">
        <v>1</v>
      </c>
      <c r="F1635" s="1" t="str" cm="1">
        <f t="array" ref="F1635">_xlfn.IFS(AV1635&lt;43783,"1.Low Income",AND(AV1635&gt;=43783,AV1635&lt;=64856),"2.Mid Income",AV1635&gt;64856,"3.High Income")</f>
        <v>1.Low Income</v>
      </c>
      <c r="G1635" s="1" t="str" cm="1">
        <f t="array" ref="G1635">_xlfn.IFS(AU1635&lt;=30,"&lt;1 month",AND(AU1635&gt;30,AU1635&lt;=60),"1-2months",AU1635&gt;60,"2months +")</f>
        <v>2months +</v>
      </c>
      <c r="H1635" s="1" t="str" cm="1">
        <f t="array" ref="H1635">_xlfn.IFS(AT1635&lt;5,"&lt;5times",AND(AT1635&gt;=5,AT1635&lt;=10),"05-10times",AND(AT1635&gt;=11,AT1635&lt;=15),"11-15times",AT1635&gt;=16,"16times or more")</f>
        <v>05-10times</v>
      </c>
      <c r="I1635" s="1" t="s">
        <v>99</v>
      </c>
      <c r="J1635" s="1" t="str">
        <f t="shared" si="51"/>
        <v>6-7 years</v>
      </c>
      <c r="K1635" s="2">
        <v>6</v>
      </c>
      <c r="L1635" s="2">
        <v>7</v>
      </c>
      <c r="M1635" s="2">
        <v>4</v>
      </c>
      <c r="N1635" s="2">
        <v>3</v>
      </c>
      <c r="O1635" s="2">
        <v>4</v>
      </c>
      <c r="P1635" s="2">
        <v>6</v>
      </c>
      <c r="Q1635" s="8">
        <v>0</v>
      </c>
      <c r="R1635" s="8">
        <v>0</v>
      </c>
      <c r="S1635" s="8">
        <v>0</v>
      </c>
      <c r="T1635" s="8">
        <v>0</v>
      </c>
      <c r="U1635" s="8">
        <v>0</v>
      </c>
      <c r="V1635" s="8">
        <v>0</v>
      </c>
      <c r="W1635" s="6">
        <v>1</v>
      </c>
      <c r="X1635" s="6">
        <v>1</v>
      </c>
      <c r="Y1635" s="6">
        <v>0</v>
      </c>
      <c r="Z1635" s="6">
        <v>3</v>
      </c>
      <c r="AB1635" s="1">
        <v>63</v>
      </c>
      <c r="AC1635" s="1">
        <v>33</v>
      </c>
      <c r="AD1635" s="1">
        <v>1</v>
      </c>
      <c r="AE1635" s="1">
        <v>3</v>
      </c>
      <c r="AF1635" s="1">
        <v>11</v>
      </c>
      <c r="AG1635" s="1">
        <v>60</v>
      </c>
      <c r="AH1635" s="1">
        <v>2293</v>
      </c>
      <c r="AI1635" s="11">
        <f t="shared" si="50"/>
        <v>6.2821917808219174</v>
      </c>
      <c r="AJ1635" s="1">
        <v>0</v>
      </c>
      <c r="AK1635" s="1">
        <v>0</v>
      </c>
      <c r="AL1635" s="1">
        <v>1</v>
      </c>
      <c r="AM1635" s="1">
        <v>0</v>
      </c>
      <c r="AN1635" s="1">
        <v>0</v>
      </c>
      <c r="AO1635" s="1">
        <v>1</v>
      </c>
      <c r="AP1635" s="1">
        <v>0</v>
      </c>
      <c r="AQ1635" s="1">
        <v>0</v>
      </c>
      <c r="AR1635" s="1">
        <v>0</v>
      </c>
      <c r="AS1635" s="1">
        <v>0</v>
      </c>
      <c r="AT1635" s="1">
        <v>7</v>
      </c>
      <c r="AU1635" s="1">
        <v>80</v>
      </c>
      <c r="AV1635" s="1">
        <v>36715</v>
      </c>
    </row>
    <row r="1636" spans="1:48" s="1" customFormat="1" x14ac:dyDescent="0.25">
      <c r="A1636" s="1" t="str" cm="1">
        <f t="array" ref="A1636">_xlfn.IFS(AG1636&gt;=70,"70 and Older",AND(AG1636&gt;=60,AG1636&lt;70),"60-69",AND(AG1636&gt;=50,AG1636&lt;60),"50-59",AND(AG1636&gt;=40,AG1636&lt;50),"40-49",AND(AG1636&gt;=30,AG1636&lt;40),"30-39",AND(AG1636&gt;=20,AG1636&lt;30),"20-29")</f>
        <v>50-59</v>
      </c>
      <c r="B1636" s="1" t="str" cm="1">
        <f t="array" ref="B1636">_xlfn.IFS(AO1636=1,$AO$1,AP1636=1,$AP$1,AQ1636=1,$AQ$1,AR1636=1,$AR$1,AS1636=1,$AS$1)</f>
        <v>Master</v>
      </c>
      <c r="C1636" s="1" t="str" cm="1">
        <f t="array" ref="C1636">_xlfn.IFS(AJ1636=1,$AJ$1,AK1636=1,$AK$1,AL1636=1,$AL$1,AM1636=1,$AM$1,AN1636=1,$AN$1)</f>
        <v>Together</v>
      </c>
      <c r="D1636" s="1">
        <v>1</v>
      </c>
      <c r="E1636" s="1">
        <v>1</v>
      </c>
      <c r="F1636" s="1" t="str" cm="1">
        <f t="array" ref="F1636">_xlfn.IFS(AV1636&lt;43783,"1.Low Income",AND(AV1636&gt;=43783,AV1636&lt;=64856),"2.Mid Income",AV1636&gt;64856,"3.High Income")</f>
        <v>1.Low Income</v>
      </c>
      <c r="G1636" s="1" t="str" cm="1">
        <f t="array" ref="G1636">_xlfn.IFS(AU1636&lt;=30,"&lt;1 month",AND(AU1636&gt;30,AU1636&lt;=60),"1-2months",AU1636&gt;60,"2months +")</f>
        <v>2months +</v>
      </c>
      <c r="H1636" s="1" t="str" cm="1">
        <f t="array" ref="H1636">_xlfn.IFS(AT1636&lt;5,"&lt;5times",AND(AT1636&gt;=5,AT1636&lt;=10),"05-10times",AND(AT1636&gt;=11,AT1636&lt;=15),"11-15times",AT1636&gt;=16,"16times or more")</f>
        <v>05-10times</v>
      </c>
      <c r="I1636" s="1" t="s">
        <v>99</v>
      </c>
      <c r="J1636" s="1" t="str">
        <f t="shared" si="51"/>
        <v>6-7 years</v>
      </c>
      <c r="K1636" s="2">
        <v>13</v>
      </c>
      <c r="L1636" s="2">
        <v>0</v>
      </c>
      <c r="M1636" s="2">
        <v>3</v>
      </c>
      <c r="N1636" s="2">
        <v>0</v>
      </c>
      <c r="O1636" s="2">
        <v>0</v>
      </c>
      <c r="P1636" s="2">
        <v>0</v>
      </c>
      <c r="Q1636" s="8">
        <v>0</v>
      </c>
      <c r="R1636" s="8">
        <v>0</v>
      </c>
      <c r="S1636" s="8">
        <v>0</v>
      </c>
      <c r="T1636" s="8">
        <v>0</v>
      </c>
      <c r="U1636" s="8">
        <v>0</v>
      </c>
      <c r="V1636" s="8">
        <v>0</v>
      </c>
      <c r="W1636" s="6">
        <v>1</v>
      </c>
      <c r="X1636" s="6">
        <v>1</v>
      </c>
      <c r="Y1636" s="6">
        <v>0</v>
      </c>
      <c r="Z1636" s="6">
        <v>2</v>
      </c>
      <c r="AB1636" s="1">
        <v>258</v>
      </c>
      <c r="AC1636" s="1">
        <v>224</v>
      </c>
      <c r="AD1636" s="1">
        <v>0</v>
      </c>
      <c r="AE1636" s="1">
        <v>3</v>
      </c>
      <c r="AF1636" s="1">
        <v>11</v>
      </c>
      <c r="AG1636" s="1">
        <v>51</v>
      </c>
      <c r="AH1636" s="1">
        <v>2293</v>
      </c>
      <c r="AI1636" s="11">
        <f t="shared" si="50"/>
        <v>6.2821917808219174</v>
      </c>
      <c r="AJ1636" s="1">
        <v>0</v>
      </c>
      <c r="AK1636" s="1">
        <v>0</v>
      </c>
      <c r="AL1636" s="1">
        <v>0</v>
      </c>
      <c r="AM1636" s="1">
        <v>1</v>
      </c>
      <c r="AN1636" s="1">
        <v>0</v>
      </c>
      <c r="AO1636" s="1">
        <v>0</v>
      </c>
      <c r="AP1636" s="1">
        <v>0</v>
      </c>
      <c r="AQ1636" s="1">
        <v>0</v>
      </c>
      <c r="AR1636" s="1">
        <v>1</v>
      </c>
      <c r="AS1636" s="1">
        <v>0</v>
      </c>
      <c r="AT1636" s="1">
        <v>8</v>
      </c>
      <c r="AU1636" s="1">
        <v>81</v>
      </c>
      <c r="AV1636" s="1">
        <v>33812</v>
      </c>
    </row>
    <row r="1637" spans="1:48" s="1" customFormat="1" x14ac:dyDescent="0.25">
      <c r="A1637" s="1" t="str" cm="1">
        <f t="array" ref="A1637">_xlfn.IFS(AG1637&gt;=70,"70 and Older",AND(AG1637&gt;=60,AG1637&lt;70),"60-69",AND(AG1637&gt;=50,AG1637&lt;60),"50-59",AND(AG1637&gt;=40,AG1637&lt;50),"40-49",AND(AG1637&gt;=30,AG1637&lt;40),"30-39",AND(AG1637&gt;=20,AG1637&lt;30),"20-29")</f>
        <v>30-39</v>
      </c>
      <c r="B1637" s="1" t="str" cm="1">
        <f t="array" ref="B1637">_xlfn.IFS(AO1637=1,$AO$1,AP1637=1,$AP$1,AQ1637=1,$AQ$1,AR1637=1,$AR$1,AS1637=1,$AS$1)</f>
        <v>2nd Cycle</v>
      </c>
      <c r="C1637" s="1" t="str" cm="1">
        <f t="array" ref="C1637">_xlfn.IFS(AJ1637=1,$AJ$1,AK1637=1,$AK$1,AL1637=1,$AL$1,AM1637=1,$AM$1,AN1637=1,$AN$1)</f>
        <v>Married</v>
      </c>
      <c r="D1637" s="1">
        <v>2</v>
      </c>
      <c r="E1637" s="1">
        <v>0</v>
      </c>
      <c r="F1637" s="1" t="str" cm="1">
        <f t="array" ref="F1637">_xlfn.IFS(AV1637&lt;43783,"1.Low Income",AND(AV1637&gt;=43783,AV1637&lt;=64856),"2.Mid Income",AV1637&gt;64856,"3.High Income")</f>
        <v>1.Low Income</v>
      </c>
      <c r="G1637" s="1" t="str" cm="1">
        <f t="array" ref="G1637">_xlfn.IFS(AU1637&lt;=30,"&lt;1 month",AND(AU1637&gt;30,AU1637&lt;=60),"1-2months",AU1637&gt;60,"2months +")</f>
        <v>&lt;1 month</v>
      </c>
      <c r="H1637" s="1" t="str" cm="1">
        <f t="array" ref="H1637">_xlfn.IFS(AT1637&lt;5,"&lt;5times",AND(AT1637&gt;=5,AT1637&lt;=10),"05-10times",AND(AT1637&gt;=11,AT1637&lt;=15),"11-15times",AT1637&gt;=16,"16times or more")</f>
        <v>05-10times</v>
      </c>
      <c r="I1637" s="1" t="s">
        <v>99</v>
      </c>
      <c r="J1637" s="1" t="str">
        <f t="shared" si="51"/>
        <v>6-7 years</v>
      </c>
      <c r="K1637" s="2">
        <v>374</v>
      </c>
      <c r="L1637" s="2">
        <v>64</v>
      </c>
      <c r="M1637" s="2">
        <v>116</v>
      </c>
      <c r="N1637" s="2">
        <v>84</v>
      </c>
      <c r="O1637" s="2">
        <v>25</v>
      </c>
      <c r="P1637" s="2">
        <v>64</v>
      </c>
      <c r="Q1637" s="8">
        <v>0</v>
      </c>
      <c r="R1637" s="8">
        <v>0</v>
      </c>
      <c r="S1637" s="8">
        <v>0</v>
      </c>
      <c r="T1637" s="8">
        <v>0</v>
      </c>
      <c r="U1637" s="8">
        <v>0</v>
      </c>
      <c r="V1637" s="8">
        <v>0</v>
      </c>
      <c r="W1637" s="6">
        <v>3</v>
      </c>
      <c r="X1637" s="6">
        <v>6</v>
      </c>
      <c r="Y1637" s="6">
        <v>2</v>
      </c>
      <c r="Z1637" s="6">
        <v>11</v>
      </c>
      <c r="AB1637" s="1">
        <v>550</v>
      </c>
      <c r="AC1637" s="1">
        <v>417</v>
      </c>
      <c r="AD1637" s="1">
        <v>0</v>
      </c>
      <c r="AE1637" s="1">
        <v>3</v>
      </c>
      <c r="AF1637" s="1">
        <v>11</v>
      </c>
      <c r="AG1637" s="1">
        <v>38</v>
      </c>
      <c r="AH1637" s="1">
        <v>2292</v>
      </c>
      <c r="AI1637" s="11">
        <f t="shared" si="50"/>
        <v>6.279452054794521</v>
      </c>
      <c r="AJ1637" s="1">
        <v>0</v>
      </c>
      <c r="AK1637" s="1">
        <v>1</v>
      </c>
      <c r="AL1637" s="1">
        <v>0</v>
      </c>
      <c r="AM1637" s="1">
        <v>0</v>
      </c>
      <c r="AN1637" s="1">
        <v>0</v>
      </c>
      <c r="AO1637" s="1">
        <v>1</v>
      </c>
      <c r="AP1637" s="1">
        <v>0</v>
      </c>
      <c r="AQ1637" s="1">
        <v>0</v>
      </c>
      <c r="AR1637" s="1">
        <v>0</v>
      </c>
      <c r="AS1637" s="1">
        <v>0</v>
      </c>
      <c r="AT1637" s="1">
        <v>7</v>
      </c>
      <c r="AU1637" s="1">
        <v>6</v>
      </c>
      <c r="AV1637" s="1">
        <v>42429</v>
      </c>
    </row>
    <row r="1638" spans="1:48" s="1" customFormat="1" x14ac:dyDescent="0.25">
      <c r="A1638" s="1" t="str" cm="1">
        <f t="array" ref="A1638">_xlfn.IFS(AG1638&gt;=70,"70 and Older",AND(AG1638&gt;=60,AG1638&lt;70),"60-69",AND(AG1638&gt;=50,AG1638&lt;60),"50-59",AND(AG1638&gt;=40,AG1638&lt;50),"40-49",AND(AG1638&gt;=30,AG1638&lt;40),"30-39",AND(AG1638&gt;=20,AG1638&lt;30),"20-29")</f>
        <v>50-59</v>
      </c>
      <c r="B1638" s="1" t="str" cm="1">
        <f t="array" ref="B1638">_xlfn.IFS(AO1638=1,$AO$1,AP1638=1,$AP$1,AQ1638=1,$AQ$1,AR1638=1,$AR$1,AS1638=1,$AS$1)</f>
        <v>PhD</v>
      </c>
      <c r="C1638" s="1" t="str" cm="1">
        <f t="array" ref="C1638">_xlfn.IFS(AJ1638=1,$AJ$1,AK1638=1,$AK$1,AL1638=1,$AL$1,AM1638=1,$AM$1,AN1638=1,$AN$1)</f>
        <v>Together</v>
      </c>
      <c r="D1638" s="1">
        <v>1</v>
      </c>
      <c r="E1638" s="1">
        <v>1</v>
      </c>
      <c r="F1638" s="1" t="str" cm="1">
        <f t="array" ref="F1638">_xlfn.IFS(AV1638&lt;43783,"1.Low Income",AND(AV1638&gt;=43783,AV1638&lt;=64856),"2.Mid Income",AV1638&gt;64856,"3.High Income")</f>
        <v>1.Low Income</v>
      </c>
      <c r="G1638" s="1" t="str" cm="1">
        <f t="array" ref="G1638">_xlfn.IFS(AU1638&lt;=30,"&lt;1 month",AND(AU1638&gt;30,AU1638&lt;=60),"1-2months",AU1638&gt;60,"2months +")</f>
        <v>2months +</v>
      </c>
      <c r="H1638" s="1" t="str" cm="1">
        <f t="array" ref="H1638">_xlfn.IFS(AT1638&lt;5,"&lt;5times",AND(AT1638&gt;=5,AT1638&lt;=10),"05-10times",AND(AT1638&gt;=11,AT1638&lt;=15),"11-15times",AT1638&gt;=16,"16times or more")</f>
        <v>05-10times</v>
      </c>
      <c r="I1638" s="1" t="s">
        <v>99</v>
      </c>
      <c r="J1638" s="1" t="str">
        <f t="shared" si="51"/>
        <v>6-7 years</v>
      </c>
      <c r="K1638" s="2">
        <v>22</v>
      </c>
      <c r="L1638" s="2">
        <v>0</v>
      </c>
      <c r="M1638" s="2">
        <v>19</v>
      </c>
      <c r="N1638" s="2">
        <v>6</v>
      </c>
      <c r="O1638" s="2">
        <v>5</v>
      </c>
      <c r="P1638" s="2">
        <v>3</v>
      </c>
      <c r="Q1638" s="8">
        <v>0</v>
      </c>
      <c r="R1638" s="8">
        <v>0</v>
      </c>
      <c r="S1638" s="8">
        <v>0</v>
      </c>
      <c r="T1638" s="8">
        <v>0</v>
      </c>
      <c r="U1638" s="8">
        <v>0</v>
      </c>
      <c r="V1638" s="8">
        <v>0</v>
      </c>
      <c r="W1638" s="6">
        <v>2</v>
      </c>
      <c r="X1638" s="6">
        <v>2</v>
      </c>
      <c r="Y1638" s="6">
        <v>0</v>
      </c>
      <c r="Z1638" s="6">
        <v>3</v>
      </c>
      <c r="AB1638" s="1">
        <v>39</v>
      </c>
      <c r="AC1638" s="1">
        <v>36</v>
      </c>
      <c r="AD1638" s="1">
        <v>0</v>
      </c>
      <c r="AE1638" s="1">
        <v>3</v>
      </c>
      <c r="AF1638" s="1">
        <v>11</v>
      </c>
      <c r="AG1638" s="1">
        <v>51</v>
      </c>
      <c r="AH1638" s="1">
        <v>2292</v>
      </c>
      <c r="AI1638" s="11">
        <f t="shared" si="50"/>
        <v>6.279452054794521</v>
      </c>
      <c r="AJ1638" s="1">
        <v>0</v>
      </c>
      <c r="AK1638" s="1">
        <v>0</v>
      </c>
      <c r="AL1638" s="1">
        <v>0</v>
      </c>
      <c r="AM1638" s="1">
        <v>1</v>
      </c>
      <c r="AN1638" s="1">
        <v>0</v>
      </c>
      <c r="AO1638" s="1">
        <v>0</v>
      </c>
      <c r="AP1638" s="1">
        <v>0</v>
      </c>
      <c r="AQ1638" s="1">
        <v>0</v>
      </c>
      <c r="AR1638" s="1">
        <v>0</v>
      </c>
      <c r="AS1638" s="1">
        <v>1</v>
      </c>
      <c r="AT1638" s="1">
        <v>7</v>
      </c>
      <c r="AU1638" s="1">
        <v>71</v>
      </c>
      <c r="AV1638" s="1">
        <v>38415</v>
      </c>
    </row>
    <row r="1639" spans="1:48" s="1" customFormat="1" x14ac:dyDescent="0.25">
      <c r="A1639" s="1" t="str" cm="1">
        <f t="array" ref="A1639">_xlfn.IFS(AG1639&gt;=70,"70 and Older",AND(AG1639&gt;=60,AG1639&lt;70),"60-69",AND(AG1639&gt;=50,AG1639&lt;60),"50-59",AND(AG1639&gt;=40,AG1639&lt;50),"40-49",AND(AG1639&gt;=30,AG1639&lt;40),"30-39",AND(AG1639&gt;=20,AG1639&lt;30),"20-29")</f>
        <v>60-69</v>
      </c>
      <c r="B1639" s="1" t="str" cm="1">
        <f t="array" ref="B1639">_xlfn.IFS(AO1639=1,$AO$1,AP1639=1,$AP$1,AQ1639=1,$AQ$1,AR1639=1,$AR$1,AS1639=1,$AS$1)</f>
        <v>PhD</v>
      </c>
      <c r="C1639" s="1" t="str" cm="1">
        <f t="array" ref="C1639">_xlfn.IFS(AJ1639=1,$AJ$1,AK1639=1,$AK$1,AL1639=1,$AL$1,AM1639=1,$AM$1,AN1639=1,$AN$1)</f>
        <v>Together</v>
      </c>
      <c r="D1639" s="1">
        <v>0</v>
      </c>
      <c r="E1639" s="1">
        <v>1</v>
      </c>
      <c r="F1639" s="1" t="str" cm="1">
        <f t="array" ref="F1639">_xlfn.IFS(AV1639&lt;43783,"1.Low Income",AND(AV1639&gt;=43783,AV1639&lt;=64856),"2.Mid Income",AV1639&gt;64856,"3.High Income")</f>
        <v>1.Low Income</v>
      </c>
      <c r="G1639" s="1" t="str" cm="1">
        <f t="array" ref="G1639">_xlfn.IFS(AU1639&lt;=30,"&lt;1 month",AND(AU1639&gt;30,AU1639&lt;=60),"1-2months",AU1639&gt;60,"2months +")</f>
        <v>2months +</v>
      </c>
      <c r="H1639" s="1" t="str" cm="1">
        <f t="array" ref="H1639">_xlfn.IFS(AT1639&lt;5,"&lt;5times",AND(AT1639&gt;=5,AT1639&lt;=10),"05-10times",AND(AT1639&gt;=11,AT1639&lt;=15),"11-15times",AT1639&gt;=16,"16times or more")</f>
        <v>05-10times</v>
      </c>
      <c r="I1639" s="1" t="s">
        <v>99</v>
      </c>
      <c r="J1639" s="1" t="str">
        <f t="shared" si="51"/>
        <v>6-7 years</v>
      </c>
      <c r="K1639" s="2">
        <v>223</v>
      </c>
      <c r="L1639" s="2">
        <v>2</v>
      </c>
      <c r="M1639" s="2">
        <v>31</v>
      </c>
      <c r="N1639" s="2">
        <v>0</v>
      </c>
      <c r="O1639" s="2">
        <v>2</v>
      </c>
      <c r="P1639" s="2">
        <v>39</v>
      </c>
      <c r="Q1639" s="8">
        <v>0</v>
      </c>
      <c r="R1639" s="8">
        <v>0</v>
      </c>
      <c r="S1639" s="8">
        <v>0</v>
      </c>
      <c r="T1639" s="8">
        <v>0</v>
      </c>
      <c r="U1639" s="8">
        <v>0</v>
      </c>
      <c r="V1639" s="8">
        <v>0</v>
      </c>
      <c r="W1639" s="6">
        <v>5</v>
      </c>
      <c r="X1639" s="6">
        <v>5</v>
      </c>
      <c r="Y1639" s="6">
        <v>2</v>
      </c>
      <c r="Z1639" s="6">
        <v>4</v>
      </c>
      <c r="AB1639" s="1">
        <v>39</v>
      </c>
      <c r="AC1639" s="1">
        <v>29</v>
      </c>
      <c r="AD1639" s="1">
        <v>1</v>
      </c>
      <c r="AE1639" s="1">
        <v>3</v>
      </c>
      <c r="AF1639" s="1">
        <v>11</v>
      </c>
      <c r="AG1639" s="1">
        <v>63</v>
      </c>
      <c r="AH1639" s="1">
        <v>2292</v>
      </c>
      <c r="AI1639" s="11">
        <f t="shared" si="50"/>
        <v>6.279452054794521</v>
      </c>
      <c r="AJ1639" s="1">
        <v>0</v>
      </c>
      <c r="AK1639" s="1">
        <v>0</v>
      </c>
      <c r="AL1639" s="1">
        <v>0</v>
      </c>
      <c r="AM1639" s="1">
        <v>1</v>
      </c>
      <c r="AN1639" s="1">
        <v>0</v>
      </c>
      <c r="AO1639" s="1">
        <v>0</v>
      </c>
      <c r="AP1639" s="1">
        <v>0</v>
      </c>
      <c r="AQ1639" s="1">
        <v>0</v>
      </c>
      <c r="AR1639" s="1">
        <v>0</v>
      </c>
      <c r="AS1639" s="1">
        <v>1</v>
      </c>
      <c r="AT1639" s="1">
        <v>8</v>
      </c>
      <c r="AU1639" s="1">
        <v>63</v>
      </c>
      <c r="AV1639" s="1">
        <v>27590</v>
      </c>
    </row>
    <row r="1640" spans="1:48" s="1" customFormat="1" x14ac:dyDescent="0.25">
      <c r="A1640" s="1" t="str" cm="1">
        <f t="array" ref="A1640">_xlfn.IFS(AG1640&gt;=70,"70 and Older",AND(AG1640&gt;=60,AG1640&lt;70),"60-69",AND(AG1640&gt;=50,AG1640&lt;60),"50-59",AND(AG1640&gt;=40,AG1640&lt;50),"40-49",AND(AG1640&gt;=30,AG1640&lt;40),"30-39",AND(AG1640&gt;=20,AG1640&lt;30),"20-29")</f>
        <v>30-39</v>
      </c>
      <c r="B1640" s="1" t="str" cm="1">
        <f t="array" ref="B1640">_xlfn.IFS(AO1640=1,$AO$1,AP1640=1,$AP$1,AQ1640=1,$AQ$1,AR1640=1,$AR$1,AS1640=1,$AS$1)</f>
        <v>PhD</v>
      </c>
      <c r="C1640" s="1" t="str" cm="1">
        <f t="array" ref="C1640">_xlfn.IFS(AJ1640=1,$AJ$1,AK1640=1,$AK$1,AL1640=1,$AL$1,AM1640=1,$AM$1,AN1640=1,$AN$1)</f>
        <v>Together</v>
      </c>
      <c r="D1640" s="1">
        <v>1</v>
      </c>
      <c r="E1640" s="1">
        <v>0</v>
      </c>
      <c r="F1640" s="1" t="str" cm="1">
        <f t="array" ref="F1640">_xlfn.IFS(AV1640&lt;43783,"1.Low Income",AND(AV1640&gt;=43783,AV1640&lt;=64856),"2.Mid Income",AV1640&gt;64856,"3.High Income")</f>
        <v>1.Low Income</v>
      </c>
      <c r="G1640" s="1" t="str" cm="1">
        <f t="array" ref="G1640">_xlfn.IFS(AU1640&lt;=30,"&lt;1 month",AND(AU1640&gt;30,AU1640&lt;=60),"1-2months",AU1640&gt;60,"2months +")</f>
        <v>1-2months</v>
      </c>
      <c r="H1640" s="1" t="str" cm="1">
        <f t="array" ref="H1640">_xlfn.IFS(AT1640&lt;5,"&lt;5times",AND(AT1640&gt;=5,AT1640&lt;=10),"05-10times",AND(AT1640&gt;=11,AT1640&lt;=15),"11-15times",AT1640&gt;=16,"16times or more")</f>
        <v>05-10times</v>
      </c>
      <c r="I1640" s="1" t="s">
        <v>99</v>
      </c>
      <c r="J1640" s="1" t="str">
        <f t="shared" si="51"/>
        <v>6-7 years</v>
      </c>
      <c r="K1640" s="2">
        <v>64</v>
      </c>
      <c r="L1640" s="2">
        <v>4</v>
      </c>
      <c r="M1640" s="2">
        <v>68</v>
      </c>
      <c r="N1640" s="2">
        <v>7</v>
      </c>
      <c r="O1640" s="2">
        <v>5</v>
      </c>
      <c r="P1640" s="2">
        <v>17</v>
      </c>
      <c r="Q1640" s="8">
        <v>0</v>
      </c>
      <c r="R1640" s="8">
        <v>0</v>
      </c>
      <c r="S1640" s="8">
        <v>0</v>
      </c>
      <c r="T1640" s="8">
        <v>0</v>
      </c>
      <c r="U1640" s="8">
        <v>0</v>
      </c>
      <c r="V1640" s="8">
        <v>0</v>
      </c>
      <c r="W1640" s="6">
        <v>4</v>
      </c>
      <c r="X1640" s="6">
        <v>3</v>
      </c>
      <c r="Y1640" s="6">
        <v>1</v>
      </c>
      <c r="Z1640" s="6">
        <v>4</v>
      </c>
      <c r="AB1640" s="1">
        <v>17</v>
      </c>
      <c r="AC1640" s="1">
        <v>17</v>
      </c>
      <c r="AD1640" s="1">
        <v>0</v>
      </c>
      <c r="AE1640" s="1">
        <v>3</v>
      </c>
      <c r="AF1640" s="1">
        <v>11</v>
      </c>
      <c r="AG1640" s="1">
        <v>34</v>
      </c>
      <c r="AH1640" s="1">
        <v>2292</v>
      </c>
      <c r="AI1640" s="11">
        <f t="shared" si="50"/>
        <v>6.279452054794521</v>
      </c>
      <c r="AJ1640" s="1">
        <v>0</v>
      </c>
      <c r="AK1640" s="1">
        <v>0</v>
      </c>
      <c r="AL1640" s="1">
        <v>0</v>
      </c>
      <c r="AM1640" s="1">
        <v>1</v>
      </c>
      <c r="AN1640" s="1">
        <v>0</v>
      </c>
      <c r="AO1640" s="1">
        <v>0</v>
      </c>
      <c r="AP1640" s="1">
        <v>0</v>
      </c>
      <c r="AQ1640" s="1">
        <v>0</v>
      </c>
      <c r="AR1640" s="1">
        <v>0</v>
      </c>
      <c r="AS1640" s="1">
        <v>1</v>
      </c>
      <c r="AT1640" s="1">
        <v>8</v>
      </c>
      <c r="AU1640" s="1">
        <v>51</v>
      </c>
      <c r="AV1640" s="1">
        <v>26868</v>
      </c>
    </row>
    <row r="1641" spans="1:48" s="1" customFormat="1" x14ac:dyDescent="0.25">
      <c r="A1641" s="1" t="str" cm="1">
        <f t="array" ref="A1641">_xlfn.IFS(AG1641&gt;=70,"70 and Older",AND(AG1641&gt;=60,AG1641&lt;70),"60-69",AND(AG1641&gt;=50,AG1641&lt;60),"50-59",AND(AG1641&gt;=40,AG1641&lt;50),"40-49",AND(AG1641&gt;=30,AG1641&lt;40),"30-39",AND(AG1641&gt;=20,AG1641&lt;30),"20-29")</f>
        <v>60-69</v>
      </c>
      <c r="B1641" s="1" t="str" cm="1">
        <f t="array" ref="B1641">_xlfn.IFS(AO1641=1,$AO$1,AP1641=1,$AP$1,AQ1641=1,$AQ$1,AR1641=1,$AR$1,AS1641=1,$AS$1)</f>
        <v>Master</v>
      </c>
      <c r="C1641" s="1" t="str" cm="1">
        <f t="array" ref="C1641">_xlfn.IFS(AJ1641=1,$AJ$1,AK1641=1,$AK$1,AL1641=1,$AL$1,AM1641=1,$AM$1,AN1641=1,$AN$1)</f>
        <v>Single</v>
      </c>
      <c r="D1641" s="1">
        <v>0</v>
      </c>
      <c r="E1641" s="1">
        <v>0</v>
      </c>
      <c r="F1641" s="1" t="str" cm="1">
        <f t="array" ref="F1641">_xlfn.IFS(AV1641&lt;43783,"1.Low Income",AND(AV1641&gt;=43783,AV1641&lt;=64856),"2.Mid Income",AV1641&gt;64856,"3.High Income")</f>
        <v>2.Mid Income</v>
      </c>
      <c r="G1641" s="1" t="str" cm="1">
        <f t="array" ref="G1641">_xlfn.IFS(AU1641&lt;=30,"&lt;1 month",AND(AU1641&gt;30,AU1641&lt;=60),"1-2months",AU1641&gt;60,"2months +")</f>
        <v>1-2months</v>
      </c>
      <c r="H1641" s="1" t="str" cm="1">
        <f t="array" ref="H1641">_xlfn.IFS(AT1641&lt;5,"&lt;5times",AND(AT1641&gt;=5,AT1641&lt;=10),"05-10times",AND(AT1641&gt;=11,AT1641&lt;=15),"11-15times",AT1641&gt;=16,"16times or more")</f>
        <v>05-10times</v>
      </c>
      <c r="I1641" s="1" t="s">
        <v>99</v>
      </c>
      <c r="J1641" s="1" t="str">
        <f t="shared" si="51"/>
        <v>6-7 years</v>
      </c>
      <c r="K1641" s="2">
        <v>1000</v>
      </c>
      <c r="L1641" s="2">
        <v>19</v>
      </c>
      <c r="M1641" s="2">
        <v>711</v>
      </c>
      <c r="N1641" s="2">
        <v>125</v>
      </c>
      <c r="O1641" s="2">
        <v>115</v>
      </c>
      <c r="P1641" s="2">
        <v>38</v>
      </c>
      <c r="Q1641" s="8">
        <v>0</v>
      </c>
      <c r="R1641" s="8">
        <v>0</v>
      </c>
      <c r="S1641" s="8">
        <v>0</v>
      </c>
      <c r="T1641" s="8">
        <v>1</v>
      </c>
      <c r="U1641" s="8">
        <v>0</v>
      </c>
      <c r="V1641" s="8">
        <v>0</v>
      </c>
      <c r="W1641" s="6">
        <v>0</v>
      </c>
      <c r="X1641" s="6">
        <v>4</v>
      </c>
      <c r="Y1641" s="6">
        <v>6</v>
      </c>
      <c r="Z1641" s="6">
        <v>9</v>
      </c>
      <c r="AB1641" s="1">
        <v>1970</v>
      </c>
      <c r="AC1641" s="1">
        <v>1932</v>
      </c>
      <c r="AD1641" s="1">
        <v>1</v>
      </c>
      <c r="AE1641" s="1">
        <v>3</v>
      </c>
      <c r="AF1641" s="1">
        <v>11</v>
      </c>
      <c r="AG1641" s="1">
        <v>60</v>
      </c>
      <c r="AH1641" s="1">
        <v>2291</v>
      </c>
      <c r="AI1641" s="11">
        <f t="shared" si="50"/>
        <v>6.2767123287671236</v>
      </c>
      <c r="AJ1641" s="1">
        <v>0</v>
      </c>
      <c r="AK1641" s="1">
        <v>0</v>
      </c>
      <c r="AL1641" s="1">
        <v>1</v>
      </c>
      <c r="AM1641" s="1">
        <v>0</v>
      </c>
      <c r="AN1641" s="1">
        <v>0</v>
      </c>
      <c r="AO1641" s="1">
        <v>0</v>
      </c>
      <c r="AP1641" s="1">
        <v>0</v>
      </c>
      <c r="AQ1641" s="1">
        <v>0</v>
      </c>
      <c r="AR1641" s="1">
        <v>1</v>
      </c>
      <c r="AS1641" s="1">
        <v>0</v>
      </c>
      <c r="AT1641" s="1">
        <v>6</v>
      </c>
      <c r="AU1641" s="1">
        <v>60</v>
      </c>
      <c r="AV1641" s="1">
        <v>55521</v>
      </c>
    </row>
    <row r="1642" spans="1:48" s="1" customFormat="1" x14ac:dyDescent="0.25">
      <c r="A1642" s="1" t="str" cm="1">
        <f t="array" ref="A1642">_xlfn.IFS(AG1642&gt;=70,"70 and Older",AND(AG1642&gt;=60,AG1642&lt;70),"60-69",AND(AG1642&gt;=50,AG1642&lt;60),"50-59",AND(AG1642&gt;=40,AG1642&lt;50),"40-49",AND(AG1642&gt;=30,AG1642&lt;40),"30-39",AND(AG1642&gt;=20,AG1642&lt;30),"20-29")</f>
        <v>60-69</v>
      </c>
      <c r="B1642" s="1" t="str" cm="1">
        <f t="array" ref="B1642">_xlfn.IFS(AO1642=1,$AO$1,AP1642=1,$AP$1,AQ1642=1,$AQ$1,AR1642=1,$AR$1,AS1642=1,$AS$1)</f>
        <v>Graduation</v>
      </c>
      <c r="C1642" s="1" t="str" cm="1">
        <f t="array" ref="C1642">_xlfn.IFS(AJ1642=1,$AJ$1,AK1642=1,$AK$1,AL1642=1,$AL$1,AM1642=1,$AM$1,AN1642=1,$AN$1)</f>
        <v>Single</v>
      </c>
      <c r="D1642" s="1">
        <v>0</v>
      </c>
      <c r="E1642" s="1">
        <v>0</v>
      </c>
      <c r="F1642" s="1" t="str" cm="1">
        <f t="array" ref="F1642">_xlfn.IFS(AV1642&lt;43783,"1.Low Income",AND(AV1642&gt;=43783,AV1642&lt;=64856),"2.Mid Income",AV1642&gt;64856,"3.High Income")</f>
        <v>2.Mid Income</v>
      </c>
      <c r="G1642" s="1" t="str" cm="1">
        <f t="array" ref="G1642">_xlfn.IFS(AU1642&lt;=30,"&lt;1 month",AND(AU1642&gt;30,AU1642&lt;=60),"1-2months",AU1642&gt;60,"2months +")</f>
        <v>2months +</v>
      </c>
      <c r="H1642" s="1" t="str" cm="1">
        <f t="array" ref="H1642">_xlfn.IFS(AT1642&lt;5,"&lt;5times",AND(AT1642&gt;=5,AT1642&lt;=10),"05-10times",AND(AT1642&gt;=11,AT1642&lt;=15),"11-15times",AT1642&gt;=16,"16times or more")</f>
        <v>05-10times</v>
      </c>
      <c r="I1642" s="1" t="s">
        <v>99</v>
      </c>
      <c r="J1642" s="1" t="str">
        <f t="shared" si="51"/>
        <v>6-7 years</v>
      </c>
      <c r="K1642" s="2">
        <v>130</v>
      </c>
      <c r="L1642" s="2">
        <v>30</v>
      </c>
      <c r="M1642" s="2">
        <v>168</v>
      </c>
      <c r="N1642" s="2">
        <v>20</v>
      </c>
      <c r="O1642" s="2">
        <v>34</v>
      </c>
      <c r="P1642" s="2">
        <v>0</v>
      </c>
      <c r="Q1642" s="8">
        <v>0</v>
      </c>
      <c r="R1642" s="8">
        <v>0</v>
      </c>
      <c r="S1642" s="8">
        <v>0</v>
      </c>
      <c r="T1642" s="8">
        <v>0</v>
      </c>
      <c r="U1642" s="8">
        <v>0</v>
      </c>
      <c r="V1642" s="8">
        <v>0</v>
      </c>
      <c r="W1642" s="6">
        <v>1</v>
      </c>
      <c r="X1642" s="6">
        <v>3</v>
      </c>
      <c r="Y1642" s="6">
        <v>4</v>
      </c>
      <c r="Z1642" s="6">
        <v>7</v>
      </c>
      <c r="AB1642" s="1">
        <v>150</v>
      </c>
      <c r="AC1642" s="1">
        <v>140</v>
      </c>
      <c r="AD1642" s="1">
        <v>0</v>
      </c>
      <c r="AE1642" s="1">
        <v>3</v>
      </c>
      <c r="AF1642" s="1">
        <v>11</v>
      </c>
      <c r="AG1642" s="1">
        <v>68</v>
      </c>
      <c r="AH1642" s="1">
        <v>2291</v>
      </c>
      <c r="AI1642" s="11">
        <f t="shared" si="50"/>
        <v>6.2767123287671236</v>
      </c>
      <c r="AJ1642" s="1">
        <v>0</v>
      </c>
      <c r="AK1642" s="1">
        <v>0</v>
      </c>
      <c r="AL1642" s="1">
        <v>1</v>
      </c>
      <c r="AM1642" s="1">
        <v>0</v>
      </c>
      <c r="AN1642" s="1">
        <v>0</v>
      </c>
      <c r="AO1642" s="1">
        <v>0</v>
      </c>
      <c r="AP1642" s="1">
        <v>0</v>
      </c>
      <c r="AQ1642" s="1">
        <v>1</v>
      </c>
      <c r="AR1642" s="1">
        <v>0</v>
      </c>
      <c r="AS1642" s="1">
        <v>0</v>
      </c>
      <c r="AT1642" s="1">
        <v>6</v>
      </c>
      <c r="AU1642" s="1">
        <v>76</v>
      </c>
      <c r="AV1642" s="1">
        <v>53858</v>
      </c>
    </row>
    <row r="1643" spans="1:48" s="1" customFormat="1" x14ac:dyDescent="0.25">
      <c r="A1643" s="1" t="str" cm="1">
        <f t="array" ref="A1643">_xlfn.IFS(AG1643&gt;=70,"70 and Older",AND(AG1643&gt;=60,AG1643&lt;70),"60-69",AND(AG1643&gt;=50,AG1643&lt;60),"50-59",AND(AG1643&gt;=40,AG1643&lt;50),"40-49",AND(AG1643&gt;=30,AG1643&lt;40),"30-39",AND(AG1643&gt;=20,AG1643&lt;30),"20-29")</f>
        <v>60-69</v>
      </c>
      <c r="B1643" s="1" t="str" cm="1">
        <f t="array" ref="B1643">_xlfn.IFS(AO1643=1,$AO$1,AP1643=1,$AP$1,AQ1643=1,$AQ$1,AR1643=1,$AR$1,AS1643=1,$AS$1)</f>
        <v>Master</v>
      </c>
      <c r="C1643" s="1" t="str" cm="1">
        <f t="array" ref="C1643">_xlfn.IFS(AJ1643=1,$AJ$1,AK1643=1,$AK$1,AL1643=1,$AL$1,AM1643=1,$AM$1,AN1643=1,$AN$1)</f>
        <v>Single</v>
      </c>
      <c r="D1643" s="1">
        <v>0</v>
      </c>
      <c r="E1643" s="1">
        <v>0</v>
      </c>
      <c r="F1643" s="1" t="str" cm="1">
        <f t="array" ref="F1643">_xlfn.IFS(AV1643&lt;43783,"1.Low Income",AND(AV1643&gt;=43783,AV1643&lt;=64856),"2.Mid Income",AV1643&gt;64856,"3.High Income")</f>
        <v>2.Mid Income</v>
      </c>
      <c r="G1643" s="1" t="str" cm="1">
        <f t="array" ref="G1643">_xlfn.IFS(AU1643&lt;=30,"&lt;1 month",AND(AU1643&gt;30,AU1643&lt;=60),"1-2months",AU1643&gt;60,"2months +")</f>
        <v>2months +</v>
      </c>
      <c r="H1643" s="1" t="str" cm="1">
        <f t="array" ref="H1643">_xlfn.IFS(AT1643&lt;5,"&lt;5times",AND(AT1643&gt;=5,AT1643&lt;=10),"05-10times",AND(AT1643&gt;=11,AT1643&lt;=15),"11-15times",AT1643&gt;=16,"16times or more")</f>
        <v>05-10times</v>
      </c>
      <c r="I1643" s="1" t="s">
        <v>99</v>
      </c>
      <c r="J1643" s="1" t="str">
        <f t="shared" si="51"/>
        <v>6-7 years</v>
      </c>
      <c r="K1643" s="2">
        <v>908</v>
      </c>
      <c r="L1643" s="2">
        <v>43</v>
      </c>
      <c r="M1643" s="2">
        <v>735</v>
      </c>
      <c r="N1643" s="2">
        <v>40</v>
      </c>
      <c r="O1643" s="2">
        <v>194</v>
      </c>
      <c r="P1643" s="2">
        <v>21</v>
      </c>
      <c r="Q1643" s="8">
        <v>1</v>
      </c>
      <c r="R1643" s="8">
        <v>0</v>
      </c>
      <c r="S1643" s="8">
        <v>0</v>
      </c>
      <c r="T1643" s="8">
        <v>1</v>
      </c>
      <c r="U1643" s="8">
        <v>1</v>
      </c>
      <c r="V1643" s="8">
        <v>1</v>
      </c>
      <c r="W1643" s="6">
        <v>1</v>
      </c>
      <c r="X1643" s="6">
        <v>7</v>
      </c>
      <c r="Y1643" s="6">
        <v>7</v>
      </c>
      <c r="Z1643" s="6">
        <v>9</v>
      </c>
      <c r="AB1643" s="1">
        <v>1970</v>
      </c>
      <c r="AC1643" s="1">
        <v>1932</v>
      </c>
      <c r="AD1643" s="1">
        <v>1</v>
      </c>
      <c r="AE1643" s="1">
        <v>3</v>
      </c>
      <c r="AF1643" s="1">
        <v>11</v>
      </c>
      <c r="AG1643" s="1">
        <v>60</v>
      </c>
      <c r="AH1643" s="1">
        <v>2291</v>
      </c>
      <c r="AI1643" s="11">
        <f t="shared" si="50"/>
        <v>6.2767123287671236</v>
      </c>
      <c r="AJ1643" s="1">
        <v>0</v>
      </c>
      <c r="AK1643" s="1">
        <v>0</v>
      </c>
      <c r="AL1643" s="1">
        <v>1</v>
      </c>
      <c r="AM1643" s="1">
        <v>0</v>
      </c>
      <c r="AN1643" s="1">
        <v>0</v>
      </c>
      <c r="AO1643" s="1">
        <v>0</v>
      </c>
      <c r="AP1643" s="1">
        <v>0</v>
      </c>
      <c r="AQ1643" s="1">
        <v>0</v>
      </c>
      <c r="AR1643" s="1">
        <v>1</v>
      </c>
      <c r="AS1643" s="1">
        <v>0</v>
      </c>
      <c r="AT1643" s="1">
        <v>6</v>
      </c>
      <c r="AU1643" s="1">
        <v>92</v>
      </c>
      <c r="AV1643" s="1">
        <v>53653</v>
      </c>
    </row>
    <row r="1644" spans="1:48" s="1" customFormat="1" x14ac:dyDescent="0.25">
      <c r="A1644" s="1" t="str" cm="1">
        <f t="array" ref="A1644">_xlfn.IFS(AG1644&gt;=70,"70 and Older",AND(AG1644&gt;=60,AG1644&lt;70),"60-69",AND(AG1644&gt;=50,AG1644&lt;60),"50-59",AND(AG1644&gt;=40,AG1644&lt;50),"40-49",AND(AG1644&gt;=30,AG1644&lt;40),"30-39",AND(AG1644&gt;=20,AG1644&lt;30),"20-29")</f>
        <v>40-49</v>
      </c>
      <c r="B1644" s="1" t="str" cm="1">
        <f t="array" ref="B1644">_xlfn.IFS(AO1644=1,$AO$1,AP1644=1,$AP$1,AQ1644=1,$AQ$1,AR1644=1,$AR$1,AS1644=1,$AS$1)</f>
        <v>PhD</v>
      </c>
      <c r="C1644" s="1" t="str" cm="1">
        <f t="array" ref="C1644">_xlfn.IFS(AJ1644=1,$AJ$1,AK1644=1,$AK$1,AL1644=1,$AL$1,AM1644=1,$AM$1,AN1644=1,$AN$1)</f>
        <v>Single</v>
      </c>
      <c r="D1644" s="1">
        <v>1</v>
      </c>
      <c r="E1644" s="1">
        <v>0</v>
      </c>
      <c r="F1644" s="1" t="str" cm="1">
        <f t="array" ref="F1644">_xlfn.IFS(AV1644&lt;43783,"1.Low Income",AND(AV1644&gt;=43783,AV1644&lt;=64856),"2.Mid Income",AV1644&gt;64856,"3.High Income")</f>
        <v>1.Low Income</v>
      </c>
      <c r="G1644" s="1" t="str" cm="1">
        <f t="array" ref="G1644">_xlfn.IFS(AU1644&lt;=30,"&lt;1 month",AND(AU1644&gt;30,AU1644&lt;=60),"1-2months",AU1644&gt;60,"2months +")</f>
        <v>1-2months</v>
      </c>
      <c r="H1644" s="1" t="str" cm="1">
        <f t="array" ref="H1644">_xlfn.IFS(AT1644&lt;5,"&lt;5times",AND(AT1644&gt;=5,AT1644&lt;=10),"05-10times",AND(AT1644&gt;=11,AT1644&lt;=15),"11-15times",AT1644&gt;=16,"16times or more")</f>
        <v>05-10times</v>
      </c>
      <c r="I1644" s="1" t="s">
        <v>99</v>
      </c>
      <c r="J1644" s="1" t="str">
        <f t="shared" si="51"/>
        <v>6-7 years</v>
      </c>
      <c r="K1644" s="2">
        <v>23</v>
      </c>
      <c r="L1644" s="2">
        <v>3</v>
      </c>
      <c r="M1644" s="2">
        <v>21</v>
      </c>
      <c r="N1644" s="2">
        <v>3</v>
      </c>
      <c r="O1644" s="2">
        <v>19</v>
      </c>
      <c r="P1644" s="2">
        <v>22</v>
      </c>
      <c r="Q1644" s="8">
        <v>0</v>
      </c>
      <c r="R1644" s="8">
        <v>0</v>
      </c>
      <c r="S1644" s="8">
        <v>0</v>
      </c>
      <c r="T1644" s="8">
        <v>0</v>
      </c>
      <c r="U1644" s="8">
        <v>0</v>
      </c>
      <c r="V1644" s="8">
        <v>0</v>
      </c>
      <c r="W1644" s="6">
        <v>2</v>
      </c>
      <c r="X1644" s="6">
        <v>3</v>
      </c>
      <c r="Y1644" s="6">
        <v>0</v>
      </c>
      <c r="Z1644" s="6">
        <v>3</v>
      </c>
      <c r="AB1644" s="1">
        <v>119</v>
      </c>
      <c r="AC1644" s="1">
        <v>94</v>
      </c>
      <c r="AD1644" s="1">
        <v>0</v>
      </c>
      <c r="AE1644" s="1">
        <v>3</v>
      </c>
      <c r="AF1644" s="1">
        <v>11</v>
      </c>
      <c r="AG1644" s="1">
        <v>44</v>
      </c>
      <c r="AH1644" s="1">
        <v>2291</v>
      </c>
      <c r="AI1644" s="11">
        <f t="shared" si="50"/>
        <v>6.2767123287671236</v>
      </c>
      <c r="AJ1644" s="1">
        <v>0</v>
      </c>
      <c r="AK1644" s="1">
        <v>0</v>
      </c>
      <c r="AL1644" s="1">
        <v>1</v>
      </c>
      <c r="AM1644" s="1">
        <v>0</v>
      </c>
      <c r="AN1644" s="1">
        <v>0</v>
      </c>
      <c r="AO1644" s="1">
        <v>0</v>
      </c>
      <c r="AP1644" s="1">
        <v>0</v>
      </c>
      <c r="AQ1644" s="1">
        <v>0</v>
      </c>
      <c r="AR1644" s="1">
        <v>0</v>
      </c>
      <c r="AS1644" s="1">
        <v>1</v>
      </c>
      <c r="AT1644" s="1">
        <v>8</v>
      </c>
      <c r="AU1644" s="1">
        <v>47</v>
      </c>
      <c r="AV1644" s="1">
        <v>28087</v>
      </c>
    </row>
    <row r="1645" spans="1:48" s="1" customFormat="1" x14ac:dyDescent="0.25">
      <c r="A1645" s="1" t="str" cm="1">
        <f t="array" ref="A1645">_xlfn.IFS(AG1645&gt;=70,"70 and Older",AND(AG1645&gt;=60,AG1645&lt;70),"60-69",AND(AG1645&gt;=50,AG1645&lt;60),"50-59",AND(AG1645&gt;=40,AG1645&lt;50),"40-49",AND(AG1645&gt;=30,AG1645&lt;40),"30-39",AND(AG1645&gt;=20,AG1645&lt;30),"20-29")</f>
        <v>30-39</v>
      </c>
      <c r="B1645" s="1" t="str" cm="1">
        <f t="array" ref="B1645">_xlfn.IFS(AO1645=1,$AO$1,AP1645=1,$AP$1,AQ1645=1,$AQ$1,AR1645=1,$AR$1,AS1645=1,$AS$1)</f>
        <v>2nd Cycle</v>
      </c>
      <c r="C1645" s="1" t="str" cm="1">
        <f t="array" ref="C1645">_xlfn.IFS(AJ1645=1,$AJ$1,AK1645=1,$AK$1,AL1645=1,$AL$1,AM1645=1,$AM$1,AN1645=1,$AN$1)</f>
        <v>Married</v>
      </c>
      <c r="D1645" s="1">
        <v>0</v>
      </c>
      <c r="E1645" s="1">
        <v>2</v>
      </c>
      <c r="F1645" s="1" t="str" cm="1">
        <f t="array" ref="F1645">_xlfn.IFS(AV1645&lt;43783,"1.Low Income",AND(AV1645&gt;=43783,AV1645&lt;=64856),"2.Mid Income",AV1645&gt;64856,"3.High Income")</f>
        <v>2.Mid Income</v>
      </c>
      <c r="G1645" s="1" t="str" cm="1">
        <f t="array" ref="G1645">_xlfn.IFS(AU1645&lt;=30,"&lt;1 month",AND(AU1645&gt;30,AU1645&lt;=60),"1-2months",AU1645&gt;60,"2months +")</f>
        <v>1-2months</v>
      </c>
      <c r="H1645" s="1" t="str" cm="1">
        <f t="array" ref="H1645">_xlfn.IFS(AT1645&lt;5,"&lt;5times",AND(AT1645&gt;=5,AT1645&lt;=10),"05-10times",AND(AT1645&gt;=11,AT1645&lt;=15),"11-15times",AT1645&gt;=16,"16times or more")</f>
        <v>05-10times</v>
      </c>
      <c r="I1645" s="1" t="s">
        <v>99</v>
      </c>
      <c r="J1645" s="1" t="str">
        <f t="shared" si="51"/>
        <v>6-7 years</v>
      </c>
      <c r="K1645" s="2">
        <v>81</v>
      </c>
      <c r="L1645" s="2">
        <v>4</v>
      </c>
      <c r="M1645" s="2">
        <v>33</v>
      </c>
      <c r="N1645" s="2">
        <v>5</v>
      </c>
      <c r="O1645" s="2">
        <v>2</v>
      </c>
      <c r="P1645" s="2">
        <v>291</v>
      </c>
      <c r="Q1645" s="8">
        <v>0</v>
      </c>
      <c r="R1645" s="8">
        <v>0</v>
      </c>
      <c r="S1645" s="8">
        <v>0</v>
      </c>
      <c r="T1645" s="8">
        <v>0</v>
      </c>
      <c r="U1645" s="8">
        <v>0</v>
      </c>
      <c r="V1645" s="8">
        <v>0</v>
      </c>
      <c r="W1645" s="6">
        <v>0</v>
      </c>
      <c r="X1645" s="6">
        <v>23</v>
      </c>
      <c r="Y1645" s="6">
        <v>1</v>
      </c>
      <c r="Z1645" s="6">
        <v>1</v>
      </c>
      <c r="AB1645" s="1">
        <v>27</v>
      </c>
      <c r="AC1645" s="1">
        <v>17</v>
      </c>
      <c r="AD1645" s="1">
        <v>0</v>
      </c>
      <c r="AE1645" s="1">
        <v>3</v>
      </c>
      <c r="AF1645" s="1">
        <v>11</v>
      </c>
      <c r="AG1645" s="1">
        <v>35</v>
      </c>
      <c r="AH1645" s="1">
        <v>2290</v>
      </c>
      <c r="AI1645" s="11">
        <f t="shared" si="50"/>
        <v>6.2739726027397262</v>
      </c>
      <c r="AJ1645" s="1">
        <v>0</v>
      </c>
      <c r="AK1645" s="1">
        <v>1</v>
      </c>
      <c r="AL1645" s="1">
        <v>0</v>
      </c>
      <c r="AM1645" s="1">
        <v>0</v>
      </c>
      <c r="AN1645" s="1">
        <v>0</v>
      </c>
      <c r="AO1645" s="1">
        <v>1</v>
      </c>
      <c r="AP1645" s="1">
        <v>0</v>
      </c>
      <c r="AQ1645" s="1">
        <v>0</v>
      </c>
      <c r="AR1645" s="1">
        <v>0</v>
      </c>
      <c r="AS1645" s="1">
        <v>0</v>
      </c>
      <c r="AT1645" s="1">
        <v>6</v>
      </c>
      <c r="AU1645" s="1">
        <v>56</v>
      </c>
      <c r="AV1645" s="1">
        <v>55593</v>
      </c>
    </row>
    <row r="1646" spans="1:48" s="1" customFormat="1" x14ac:dyDescent="0.25">
      <c r="A1646" s="1" t="str" cm="1">
        <f t="array" ref="A1646">_xlfn.IFS(AG1646&gt;=70,"70 and Older",AND(AG1646&gt;=60,AG1646&lt;70),"60-69",AND(AG1646&gt;=50,AG1646&lt;60),"50-59",AND(AG1646&gt;=40,AG1646&lt;50),"40-49",AND(AG1646&gt;=30,AG1646&lt;40),"30-39",AND(AG1646&gt;=20,AG1646&lt;30),"20-29")</f>
        <v>30-39</v>
      </c>
      <c r="B1646" s="1" t="str" cm="1">
        <f t="array" ref="B1646">_xlfn.IFS(AO1646=1,$AO$1,AP1646=1,$AP$1,AQ1646=1,$AQ$1,AR1646=1,$AR$1,AS1646=1,$AS$1)</f>
        <v>Graduation</v>
      </c>
      <c r="C1646" s="1" t="str" cm="1">
        <f t="array" ref="C1646">_xlfn.IFS(AJ1646=1,$AJ$1,AK1646=1,$AK$1,AL1646=1,$AL$1,AM1646=1,$AM$1,AN1646=1,$AN$1)</f>
        <v>Single</v>
      </c>
      <c r="D1646" s="1">
        <v>0</v>
      </c>
      <c r="E1646" s="1">
        <v>1</v>
      </c>
      <c r="F1646" s="1" t="str" cm="1">
        <f t="array" ref="F1646">_xlfn.IFS(AV1646&lt;43783,"1.Low Income",AND(AV1646&gt;=43783,AV1646&lt;=64856),"2.Mid Income",AV1646&gt;64856,"3.High Income")</f>
        <v>2.Mid Income</v>
      </c>
      <c r="G1646" s="1" t="str" cm="1">
        <f t="array" ref="G1646">_xlfn.IFS(AU1646&lt;=30,"&lt;1 month",AND(AU1646&gt;30,AU1646&lt;=60),"1-2months",AU1646&gt;60,"2months +")</f>
        <v>2months +</v>
      </c>
      <c r="H1646" s="1" t="str" cm="1">
        <f t="array" ref="H1646">_xlfn.IFS(AT1646&lt;5,"&lt;5times",AND(AT1646&gt;=5,AT1646&lt;=10),"05-10times",AND(AT1646&gt;=11,AT1646&lt;=15),"11-15times",AT1646&gt;=16,"16times or more")</f>
        <v>05-10times</v>
      </c>
      <c r="I1646" s="1" t="s">
        <v>99</v>
      </c>
      <c r="J1646" s="1" t="str">
        <f t="shared" si="51"/>
        <v>6-7 years</v>
      </c>
      <c r="K1646" s="2">
        <v>163</v>
      </c>
      <c r="L1646" s="2">
        <v>48</v>
      </c>
      <c r="M1646" s="2">
        <v>90</v>
      </c>
      <c r="N1646" s="2">
        <v>0</v>
      </c>
      <c r="O1646" s="2">
        <v>45</v>
      </c>
      <c r="P1646" s="2">
        <v>52</v>
      </c>
      <c r="Q1646" s="8">
        <v>0</v>
      </c>
      <c r="R1646" s="8">
        <v>0</v>
      </c>
      <c r="S1646" s="8">
        <v>0</v>
      </c>
      <c r="T1646" s="8">
        <v>0</v>
      </c>
      <c r="U1646" s="8">
        <v>0</v>
      </c>
      <c r="V1646" s="8">
        <v>0</v>
      </c>
      <c r="W1646" s="6">
        <v>1</v>
      </c>
      <c r="X1646" s="6">
        <v>3</v>
      </c>
      <c r="Y1646" s="6">
        <v>2</v>
      </c>
      <c r="Z1646" s="6">
        <v>8</v>
      </c>
      <c r="AB1646" s="1">
        <v>735</v>
      </c>
      <c r="AC1646" s="1">
        <v>665</v>
      </c>
      <c r="AD1646" s="1">
        <v>0</v>
      </c>
      <c r="AE1646" s="1">
        <v>3</v>
      </c>
      <c r="AF1646" s="1">
        <v>11</v>
      </c>
      <c r="AG1646" s="1">
        <v>31</v>
      </c>
      <c r="AH1646" s="1">
        <v>2290</v>
      </c>
      <c r="AI1646" s="11">
        <f t="shared" si="50"/>
        <v>6.2739726027397262</v>
      </c>
      <c r="AJ1646" s="1">
        <v>0</v>
      </c>
      <c r="AK1646" s="1">
        <v>0</v>
      </c>
      <c r="AL1646" s="1">
        <v>1</v>
      </c>
      <c r="AM1646" s="1">
        <v>0</v>
      </c>
      <c r="AN1646" s="1">
        <v>0</v>
      </c>
      <c r="AO1646" s="1">
        <v>0</v>
      </c>
      <c r="AP1646" s="1">
        <v>0</v>
      </c>
      <c r="AQ1646" s="1">
        <v>1</v>
      </c>
      <c r="AR1646" s="1">
        <v>0</v>
      </c>
      <c r="AS1646" s="1">
        <v>0</v>
      </c>
      <c r="AT1646" s="1">
        <v>6</v>
      </c>
      <c r="AU1646" s="1">
        <v>86</v>
      </c>
      <c r="AV1646" s="1">
        <v>48432</v>
      </c>
    </row>
    <row r="1647" spans="1:48" s="1" customFormat="1" x14ac:dyDescent="0.25">
      <c r="A1647" s="1" t="str" cm="1">
        <f t="array" ref="A1647">_xlfn.IFS(AG1647&gt;=70,"70 and Older",AND(AG1647&gt;=60,AG1647&lt;70),"60-69",AND(AG1647&gt;=50,AG1647&lt;60),"50-59",AND(AG1647&gt;=40,AG1647&lt;50),"40-49",AND(AG1647&gt;=30,AG1647&lt;40),"30-39",AND(AG1647&gt;=20,AG1647&lt;30),"20-29")</f>
        <v>50-59</v>
      </c>
      <c r="B1647" s="1" t="str" cm="1">
        <f t="array" ref="B1647">_xlfn.IFS(AO1647=1,$AO$1,AP1647=1,$AP$1,AQ1647=1,$AQ$1,AR1647=1,$AR$1,AS1647=1,$AS$1)</f>
        <v>Master</v>
      </c>
      <c r="C1647" s="1" t="str" cm="1">
        <f t="array" ref="C1647">_xlfn.IFS(AJ1647=1,$AJ$1,AK1647=1,$AK$1,AL1647=1,$AL$1,AM1647=1,$AM$1,AN1647=1,$AN$1)</f>
        <v>Married</v>
      </c>
      <c r="D1647" s="1">
        <v>1</v>
      </c>
      <c r="E1647" s="1">
        <v>1</v>
      </c>
      <c r="F1647" s="1" t="str" cm="1">
        <f t="array" ref="F1647">_xlfn.IFS(AV1647&lt;43783,"1.Low Income",AND(AV1647&gt;=43783,AV1647&lt;=64856),"2.Mid Income",AV1647&gt;64856,"3.High Income")</f>
        <v>1.Low Income</v>
      </c>
      <c r="G1647" s="1" t="str" cm="1">
        <f t="array" ref="G1647">_xlfn.IFS(AU1647&lt;=30,"&lt;1 month",AND(AU1647&gt;30,AU1647&lt;=60),"1-2months",AU1647&gt;60,"2months +")</f>
        <v>1-2months</v>
      </c>
      <c r="H1647" s="1" t="str" cm="1">
        <f t="array" ref="H1647">_xlfn.IFS(AT1647&lt;5,"&lt;5times",AND(AT1647&gt;=5,AT1647&lt;=10),"05-10times",AND(AT1647&gt;=11,AT1647&lt;=15),"11-15times",AT1647&gt;=16,"16times or more")</f>
        <v>05-10times</v>
      </c>
      <c r="I1647" s="1" t="s">
        <v>99</v>
      </c>
      <c r="J1647" s="1" t="str">
        <f t="shared" si="51"/>
        <v>6-7 years</v>
      </c>
      <c r="K1647" s="2">
        <v>11</v>
      </c>
      <c r="L1647" s="2">
        <v>0</v>
      </c>
      <c r="M1647" s="2">
        <v>3</v>
      </c>
      <c r="N1647" s="2">
        <v>0</v>
      </c>
      <c r="O1647" s="2">
        <v>0</v>
      </c>
      <c r="P1647" s="2">
        <v>1</v>
      </c>
      <c r="Q1647" s="8">
        <v>0</v>
      </c>
      <c r="R1647" s="8">
        <v>0</v>
      </c>
      <c r="S1647" s="8">
        <v>0</v>
      </c>
      <c r="T1647" s="8">
        <v>0</v>
      </c>
      <c r="U1647" s="8">
        <v>0</v>
      </c>
      <c r="V1647" s="8">
        <v>0</v>
      </c>
      <c r="W1647" s="6">
        <v>1</v>
      </c>
      <c r="X1647" s="6">
        <v>1</v>
      </c>
      <c r="Y1647" s="6">
        <v>0</v>
      </c>
      <c r="Z1647" s="6">
        <v>2</v>
      </c>
      <c r="AB1647" s="1">
        <v>16</v>
      </c>
      <c r="AC1647" s="1">
        <v>12</v>
      </c>
      <c r="AD1647" s="1">
        <v>0</v>
      </c>
      <c r="AE1647" s="1">
        <v>3</v>
      </c>
      <c r="AF1647" s="1">
        <v>11</v>
      </c>
      <c r="AG1647" s="1">
        <v>51</v>
      </c>
      <c r="AH1647" s="1">
        <v>2290</v>
      </c>
      <c r="AI1647" s="11">
        <f t="shared" si="50"/>
        <v>6.2739726027397262</v>
      </c>
      <c r="AJ1647" s="1">
        <v>0</v>
      </c>
      <c r="AK1647" s="1">
        <v>1</v>
      </c>
      <c r="AL1647" s="1">
        <v>0</v>
      </c>
      <c r="AM1647" s="1">
        <v>0</v>
      </c>
      <c r="AN1647" s="1">
        <v>0</v>
      </c>
      <c r="AO1647" s="1">
        <v>0</v>
      </c>
      <c r="AP1647" s="1">
        <v>0</v>
      </c>
      <c r="AQ1647" s="1">
        <v>0</v>
      </c>
      <c r="AR1647" s="1">
        <v>1</v>
      </c>
      <c r="AS1647" s="1">
        <v>0</v>
      </c>
      <c r="AT1647" s="1">
        <v>7</v>
      </c>
      <c r="AU1647" s="1">
        <v>51</v>
      </c>
      <c r="AV1647" s="1">
        <v>37406</v>
      </c>
    </row>
    <row r="1648" spans="1:48" s="1" customFormat="1" x14ac:dyDescent="0.25">
      <c r="A1648" s="1" t="str" cm="1">
        <f t="array" ref="A1648">_xlfn.IFS(AG1648&gt;=70,"70 and Older",AND(AG1648&gt;=60,AG1648&lt;70),"60-69",AND(AG1648&gt;=50,AG1648&lt;60),"50-59",AND(AG1648&gt;=40,AG1648&lt;50),"40-49",AND(AG1648&gt;=30,AG1648&lt;40),"30-39",AND(AG1648&gt;=20,AG1648&lt;30),"20-29")</f>
        <v>40-49</v>
      </c>
      <c r="B1648" s="1" t="str" cm="1">
        <f t="array" ref="B1648">_xlfn.IFS(AO1648=1,$AO$1,AP1648=1,$AP$1,AQ1648=1,$AQ$1,AR1648=1,$AR$1,AS1648=1,$AS$1)</f>
        <v>PhD</v>
      </c>
      <c r="C1648" s="1" t="str" cm="1">
        <f t="array" ref="C1648">_xlfn.IFS(AJ1648=1,$AJ$1,AK1648=1,$AK$1,AL1648=1,$AL$1,AM1648=1,$AM$1,AN1648=1,$AN$1)</f>
        <v>Married</v>
      </c>
      <c r="D1648" s="1">
        <v>0</v>
      </c>
      <c r="E1648" s="1">
        <v>1</v>
      </c>
      <c r="F1648" s="1" t="str" cm="1">
        <f t="array" ref="F1648">_xlfn.IFS(AV1648&lt;43783,"1.Low Income",AND(AV1648&gt;=43783,AV1648&lt;=64856),"2.Mid Income",AV1648&gt;64856,"3.High Income")</f>
        <v>2.Mid Income</v>
      </c>
      <c r="G1648" s="1" t="str" cm="1">
        <f t="array" ref="G1648">_xlfn.IFS(AU1648&lt;=30,"&lt;1 month",AND(AU1648&gt;30,AU1648&lt;=60),"1-2months",AU1648&gt;60,"2months +")</f>
        <v>&lt;1 month</v>
      </c>
      <c r="H1648" s="1" t="str" cm="1">
        <f t="array" ref="H1648">_xlfn.IFS(AT1648&lt;5,"&lt;5times",AND(AT1648&gt;=5,AT1648&lt;=10),"05-10times",AND(AT1648&gt;=11,AT1648&lt;=15),"11-15times",AT1648&gt;=16,"16times or more")</f>
        <v>05-10times</v>
      </c>
      <c r="I1648" s="1" t="s">
        <v>99</v>
      </c>
      <c r="J1648" s="1" t="str">
        <f t="shared" si="51"/>
        <v>6-7 years</v>
      </c>
      <c r="K1648" s="2">
        <v>491</v>
      </c>
      <c r="L1648" s="2">
        <v>48</v>
      </c>
      <c r="M1648" s="2">
        <v>231</v>
      </c>
      <c r="N1648" s="2">
        <v>112</v>
      </c>
      <c r="O1648" s="2">
        <v>105</v>
      </c>
      <c r="P1648" s="2">
        <v>134</v>
      </c>
      <c r="Q1648" s="8">
        <v>0</v>
      </c>
      <c r="R1648" s="8">
        <v>0</v>
      </c>
      <c r="S1648" s="8">
        <v>0</v>
      </c>
      <c r="T1648" s="8">
        <v>0</v>
      </c>
      <c r="U1648" s="8">
        <v>1</v>
      </c>
      <c r="V1648" s="8">
        <v>0</v>
      </c>
      <c r="W1648" s="6">
        <v>2</v>
      </c>
      <c r="X1648" s="6">
        <v>5</v>
      </c>
      <c r="Y1648" s="6">
        <v>7</v>
      </c>
      <c r="Z1648" s="6">
        <v>12</v>
      </c>
      <c r="AB1648" s="1">
        <v>1228</v>
      </c>
      <c r="AC1648" s="1">
        <v>1192</v>
      </c>
      <c r="AD1648" s="1">
        <v>2</v>
      </c>
      <c r="AE1648" s="1">
        <v>3</v>
      </c>
      <c r="AF1648" s="1">
        <v>11</v>
      </c>
      <c r="AG1648" s="1">
        <v>46</v>
      </c>
      <c r="AH1648" s="1">
        <v>2289</v>
      </c>
      <c r="AI1648" s="11">
        <f t="shared" si="50"/>
        <v>6.2712328767123289</v>
      </c>
      <c r="AJ1648" s="1">
        <v>0</v>
      </c>
      <c r="AK1648" s="1">
        <v>1</v>
      </c>
      <c r="AL1648" s="1">
        <v>0</v>
      </c>
      <c r="AM1648" s="1">
        <v>0</v>
      </c>
      <c r="AN1648" s="1">
        <v>0</v>
      </c>
      <c r="AO1648" s="1">
        <v>0</v>
      </c>
      <c r="AP1648" s="1">
        <v>0</v>
      </c>
      <c r="AQ1648" s="1">
        <v>0</v>
      </c>
      <c r="AR1648" s="1">
        <v>0</v>
      </c>
      <c r="AS1648" s="1">
        <v>1</v>
      </c>
      <c r="AT1648" s="1">
        <v>6</v>
      </c>
      <c r="AU1648" s="1">
        <v>1</v>
      </c>
      <c r="AV1648" s="1">
        <v>54450</v>
      </c>
    </row>
    <row r="1649" spans="1:48" s="1" customFormat="1" x14ac:dyDescent="0.25">
      <c r="A1649" s="1" t="str" cm="1">
        <f t="array" ref="A1649">_xlfn.IFS(AG1649&gt;=70,"70 and Older",AND(AG1649&gt;=60,AG1649&lt;70),"60-69",AND(AG1649&gt;=50,AG1649&lt;60),"50-59",AND(AG1649&gt;=40,AG1649&lt;50),"40-49",AND(AG1649&gt;=30,AG1649&lt;40),"30-39",AND(AG1649&gt;=20,AG1649&lt;30),"20-29")</f>
        <v>70 and Older</v>
      </c>
      <c r="B1649" s="1" t="str" cm="1">
        <f t="array" ref="B1649">_xlfn.IFS(AO1649=1,$AO$1,AP1649=1,$AP$1,AQ1649=1,$AQ$1,AR1649=1,$AR$1,AS1649=1,$AS$1)</f>
        <v>Graduation</v>
      </c>
      <c r="C1649" s="1" t="str" cm="1">
        <f t="array" ref="C1649">_xlfn.IFS(AJ1649=1,$AJ$1,AK1649=1,$AK$1,AL1649=1,$AL$1,AM1649=1,$AM$1,AN1649=1,$AN$1)</f>
        <v>Married</v>
      </c>
      <c r="D1649" s="1">
        <v>0</v>
      </c>
      <c r="E1649" s="1">
        <v>0</v>
      </c>
      <c r="F1649" s="1" t="str" cm="1">
        <f t="array" ref="F1649">_xlfn.IFS(AV1649&lt;43783,"1.Low Income",AND(AV1649&gt;=43783,AV1649&lt;=64856),"2.Mid Income",AV1649&gt;64856,"3.High Income")</f>
        <v>2.Mid Income</v>
      </c>
      <c r="G1649" s="1" t="str" cm="1">
        <f t="array" ref="G1649">_xlfn.IFS(AU1649&lt;=30,"&lt;1 month",AND(AU1649&gt;30,AU1649&lt;=60),"1-2months",AU1649&gt;60,"2months +")</f>
        <v>2months +</v>
      </c>
      <c r="H1649" s="1" t="str" cm="1">
        <f t="array" ref="H1649">_xlfn.IFS(AT1649&lt;5,"&lt;5times",AND(AT1649&gt;=5,AT1649&lt;=10),"05-10times",AND(AT1649&gt;=11,AT1649&lt;=15),"11-15times",AT1649&gt;=16,"16times or more")</f>
        <v>05-10times</v>
      </c>
      <c r="I1649" s="1" t="s">
        <v>99</v>
      </c>
      <c r="J1649" s="1" t="str">
        <f t="shared" si="51"/>
        <v>6-7 years</v>
      </c>
      <c r="K1649" s="2">
        <v>881</v>
      </c>
      <c r="L1649" s="2">
        <v>38</v>
      </c>
      <c r="M1649" s="2">
        <v>319</v>
      </c>
      <c r="N1649" s="2">
        <v>16</v>
      </c>
      <c r="O1649" s="2">
        <v>25</v>
      </c>
      <c r="P1649" s="2">
        <v>12</v>
      </c>
      <c r="Q1649" s="8">
        <v>0</v>
      </c>
      <c r="R1649" s="8">
        <v>0</v>
      </c>
      <c r="S1649" s="8">
        <v>0</v>
      </c>
      <c r="T1649" s="8">
        <v>0</v>
      </c>
      <c r="U1649" s="8">
        <v>0</v>
      </c>
      <c r="V1649" s="8">
        <v>0</v>
      </c>
      <c r="W1649" s="6">
        <v>1</v>
      </c>
      <c r="X1649" s="6">
        <v>4</v>
      </c>
      <c r="Y1649" s="6">
        <v>5</v>
      </c>
      <c r="Z1649" s="6">
        <v>10</v>
      </c>
      <c r="AB1649" s="1">
        <v>1641</v>
      </c>
      <c r="AC1649" s="1">
        <v>1546</v>
      </c>
      <c r="AD1649" s="1">
        <v>1</v>
      </c>
      <c r="AE1649" s="1">
        <v>3</v>
      </c>
      <c r="AF1649" s="1">
        <v>11</v>
      </c>
      <c r="AG1649" s="1">
        <v>74</v>
      </c>
      <c r="AH1649" s="1">
        <v>2289</v>
      </c>
      <c r="AI1649" s="11">
        <f t="shared" si="50"/>
        <v>6.2712328767123289</v>
      </c>
      <c r="AJ1649" s="1">
        <v>0</v>
      </c>
      <c r="AK1649" s="1">
        <v>1</v>
      </c>
      <c r="AL1649" s="1">
        <v>0</v>
      </c>
      <c r="AM1649" s="1">
        <v>0</v>
      </c>
      <c r="AN1649" s="1">
        <v>0</v>
      </c>
      <c r="AO1649" s="1">
        <v>0</v>
      </c>
      <c r="AP1649" s="1">
        <v>0</v>
      </c>
      <c r="AQ1649" s="1">
        <v>1</v>
      </c>
      <c r="AR1649" s="1">
        <v>0</v>
      </c>
      <c r="AS1649" s="1">
        <v>0</v>
      </c>
      <c r="AT1649" s="1">
        <v>6</v>
      </c>
      <c r="AU1649" s="1">
        <v>81</v>
      </c>
      <c r="AV1649" s="1">
        <v>52332</v>
      </c>
    </row>
    <row r="1650" spans="1:48" s="1" customFormat="1" x14ac:dyDescent="0.25">
      <c r="A1650" s="1" t="str" cm="1">
        <f t="array" ref="A1650">_xlfn.IFS(AG1650&gt;=70,"70 and Older",AND(AG1650&gt;=60,AG1650&lt;70),"60-69",AND(AG1650&gt;=50,AG1650&lt;60),"50-59",AND(AG1650&gt;=40,AG1650&lt;50),"40-49",AND(AG1650&gt;=30,AG1650&lt;40),"30-39",AND(AG1650&gt;=20,AG1650&lt;30),"20-29")</f>
        <v>70 and Older</v>
      </c>
      <c r="B1650" s="1" t="str" cm="1">
        <f t="array" ref="B1650">_xlfn.IFS(AO1650=1,$AO$1,AP1650=1,$AP$1,AQ1650=1,$AQ$1,AR1650=1,$AR$1,AS1650=1,$AS$1)</f>
        <v>Graduation</v>
      </c>
      <c r="C1650" s="1" t="str" cm="1">
        <f t="array" ref="C1650">_xlfn.IFS(AJ1650=1,$AJ$1,AK1650=1,$AK$1,AL1650=1,$AL$1,AM1650=1,$AM$1,AN1650=1,$AN$1)</f>
        <v>Together</v>
      </c>
      <c r="D1650" s="1">
        <v>1</v>
      </c>
      <c r="E1650" s="1">
        <v>2</v>
      </c>
      <c r="F1650" s="1" t="str" cm="1">
        <f t="array" ref="F1650">_xlfn.IFS(AV1650&lt;43783,"1.Low Income",AND(AV1650&gt;=43783,AV1650&lt;=64856),"2.Mid Income",AV1650&gt;64856,"3.High Income")</f>
        <v>1.Low Income</v>
      </c>
      <c r="G1650" s="1" t="str" cm="1">
        <f t="array" ref="G1650">_xlfn.IFS(AU1650&lt;=30,"&lt;1 month",AND(AU1650&gt;30,AU1650&lt;=60),"1-2months",AU1650&gt;60,"2months +")</f>
        <v>2months +</v>
      </c>
      <c r="H1650" s="1" t="str" cm="1">
        <f t="array" ref="H1650">_xlfn.IFS(AT1650&lt;5,"&lt;5times",AND(AT1650&gt;=5,AT1650&lt;=10),"05-10times",AND(AT1650&gt;=11,AT1650&lt;=15),"11-15times",AT1650&gt;=16,"16times or more")</f>
        <v>05-10times</v>
      </c>
      <c r="I1650" s="1" t="s">
        <v>99</v>
      </c>
      <c r="J1650" s="1" t="str">
        <f t="shared" si="51"/>
        <v>6-7 years</v>
      </c>
      <c r="K1650" s="2">
        <v>10</v>
      </c>
      <c r="L1650" s="2">
        <v>0</v>
      </c>
      <c r="M1650" s="2">
        <v>7</v>
      </c>
      <c r="N1650" s="2">
        <v>2</v>
      </c>
      <c r="O1650" s="2">
        <v>0</v>
      </c>
      <c r="P1650" s="2">
        <v>1</v>
      </c>
      <c r="Q1650" s="8">
        <v>0</v>
      </c>
      <c r="R1650" s="8">
        <v>0</v>
      </c>
      <c r="S1650" s="8">
        <v>0</v>
      </c>
      <c r="T1650" s="8">
        <v>0</v>
      </c>
      <c r="U1650" s="8">
        <v>0</v>
      </c>
      <c r="V1650" s="8">
        <v>0</v>
      </c>
      <c r="W1650" s="6">
        <v>1</v>
      </c>
      <c r="X1650" s="6">
        <v>1</v>
      </c>
      <c r="Y1650" s="6">
        <v>0</v>
      </c>
      <c r="Z1650" s="6">
        <v>2</v>
      </c>
      <c r="AB1650" s="1">
        <v>181</v>
      </c>
      <c r="AC1650" s="1">
        <v>140</v>
      </c>
      <c r="AD1650" s="1">
        <v>0</v>
      </c>
      <c r="AE1650" s="1">
        <v>3</v>
      </c>
      <c r="AF1650" s="1">
        <v>11</v>
      </c>
      <c r="AG1650" s="1">
        <v>72</v>
      </c>
      <c r="AH1650" s="1">
        <v>2285</v>
      </c>
      <c r="AI1650" s="11">
        <f t="shared" si="50"/>
        <v>6.2602739726027394</v>
      </c>
      <c r="AJ1650" s="1">
        <v>0</v>
      </c>
      <c r="AK1650" s="1">
        <v>0</v>
      </c>
      <c r="AL1650" s="1">
        <v>0</v>
      </c>
      <c r="AM1650" s="1">
        <v>1</v>
      </c>
      <c r="AN1650" s="1">
        <v>0</v>
      </c>
      <c r="AO1650" s="1">
        <v>0</v>
      </c>
      <c r="AP1650" s="1">
        <v>0</v>
      </c>
      <c r="AQ1650" s="1">
        <v>1</v>
      </c>
      <c r="AR1650" s="1">
        <v>0</v>
      </c>
      <c r="AS1650" s="1">
        <v>0</v>
      </c>
      <c r="AT1650" s="1">
        <v>8</v>
      </c>
      <c r="AU1650" s="1">
        <v>68</v>
      </c>
      <c r="AV1650" s="1">
        <v>29604</v>
      </c>
    </row>
    <row r="1651" spans="1:48" s="1" customFormat="1" x14ac:dyDescent="0.25">
      <c r="A1651" s="1" t="str" cm="1">
        <f t="array" ref="A1651">_xlfn.IFS(AG1651&gt;=70,"70 and Older",AND(AG1651&gt;=60,AG1651&lt;70),"60-69",AND(AG1651&gt;=50,AG1651&lt;60),"50-59",AND(AG1651&gt;=40,AG1651&lt;50),"40-49",AND(AG1651&gt;=30,AG1651&lt;40),"30-39",AND(AG1651&gt;=20,AG1651&lt;30),"20-29")</f>
        <v>40-49</v>
      </c>
      <c r="B1651" s="1" t="str" cm="1">
        <f t="array" ref="B1651">_xlfn.IFS(AO1651=1,$AO$1,AP1651=1,$AP$1,AQ1651=1,$AQ$1,AR1651=1,$AR$1,AS1651=1,$AS$1)</f>
        <v>Master</v>
      </c>
      <c r="C1651" s="1" t="str" cm="1">
        <f t="array" ref="C1651">_xlfn.IFS(AJ1651=1,$AJ$1,AK1651=1,$AK$1,AL1651=1,$AL$1,AM1651=1,$AM$1,AN1651=1,$AN$1)</f>
        <v>Married</v>
      </c>
      <c r="D1651" s="1">
        <v>1</v>
      </c>
      <c r="E1651" s="1">
        <v>0</v>
      </c>
      <c r="F1651" s="1" t="str" cm="1">
        <f t="array" ref="F1651">_xlfn.IFS(AV1651&lt;43783,"1.Low Income",AND(AV1651&gt;=43783,AV1651&lt;=64856),"2.Mid Income",AV1651&gt;64856,"3.High Income")</f>
        <v>1.Low Income</v>
      </c>
      <c r="G1651" s="1" t="str" cm="1">
        <f t="array" ref="G1651">_xlfn.IFS(AU1651&lt;=30,"&lt;1 month",AND(AU1651&gt;30,AU1651&lt;=60),"1-2months",AU1651&gt;60,"2months +")</f>
        <v>1-2months</v>
      </c>
      <c r="H1651" s="1" t="str" cm="1">
        <f t="array" ref="H1651">_xlfn.IFS(AT1651&lt;5,"&lt;5times",AND(AT1651&gt;=5,AT1651&lt;=10),"05-10times",AND(AT1651&gt;=11,AT1651&lt;=15),"11-15times",AT1651&gt;=16,"16times or more")</f>
        <v>05-10times</v>
      </c>
      <c r="I1651" s="1" t="s">
        <v>99</v>
      </c>
      <c r="J1651" s="1" t="str">
        <f t="shared" si="51"/>
        <v>6-7 years</v>
      </c>
      <c r="K1651" s="2">
        <v>19</v>
      </c>
      <c r="L1651" s="2">
        <v>3</v>
      </c>
      <c r="M1651" s="2">
        <v>26</v>
      </c>
      <c r="N1651" s="2">
        <v>10</v>
      </c>
      <c r="O1651" s="2">
        <v>9</v>
      </c>
      <c r="P1651" s="2">
        <v>3</v>
      </c>
      <c r="Q1651" s="8">
        <v>0</v>
      </c>
      <c r="R1651" s="8">
        <v>0</v>
      </c>
      <c r="S1651" s="8">
        <v>0</v>
      </c>
      <c r="T1651" s="8">
        <v>0</v>
      </c>
      <c r="U1651" s="8">
        <v>0</v>
      </c>
      <c r="V1651" s="8">
        <v>1</v>
      </c>
      <c r="W1651" s="6">
        <v>3</v>
      </c>
      <c r="X1651" s="6">
        <v>2</v>
      </c>
      <c r="Y1651" s="6">
        <v>0</v>
      </c>
      <c r="Z1651" s="6">
        <v>4</v>
      </c>
      <c r="AB1651" s="1">
        <v>43</v>
      </c>
      <c r="AC1651" s="1">
        <v>40</v>
      </c>
      <c r="AD1651" s="1">
        <v>0</v>
      </c>
      <c r="AE1651" s="1">
        <v>3</v>
      </c>
      <c r="AF1651" s="1">
        <v>11</v>
      </c>
      <c r="AG1651" s="1">
        <v>41</v>
      </c>
      <c r="AH1651" s="1">
        <v>2285</v>
      </c>
      <c r="AI1651" s="11">
        <f t="shared" si="50"/>
        <v>6.2602739726027394</v>
      </c>
      <c r="AJ1651" s="1">
        <v>0</v>
      </c>
      <c r="AK1651" s="1">
        <v>1</v>
      </c>
      <c r="AL1651" s="1">
        <v>0</v>
      </c>
      <c r="AM1651" s="1">
        <v>0</v>
      </c>
      <c r="AN1651" s="1">
        <v>0</v>
      </c>
      <c r="AO1651" s="1">
        <v>0</v>
      </c>
      <c r="AP1651" s="1">
        <v>0</v>
      </c>
      <c r="AQ1651" s="1">
        <v>0</v>
      </c>
      <c r="AR1651" s="1">
        <v>1</v>
      </c>
      <c r="AS1651" s="1">
        <v>0</v>
      </c>
      <c r="AT1651" s="1">
        <v>8</v>
      </c>
      <c r="AU1651" s="1">
        <v>52</v>
      </c>
      <c r="AV1651" s="1">
        <v>26518</v>
      </c>
    </row>
    <row r="1652" spans="1:48" s="1" customFormat="1" x14ac:dyDescent="0.25">
      <c r="A1652" s="1" t="str" cm="1">
        <f t="array" ref="A1652">_xlfn.IFS(AG1652&gt;=70,"70 and Older",AND(AG1652&gt;=60,AG1652&lt;70),"60-69",AND(AG1652&gt;=50,AG1652&lt;60),"50-59",AND(AG1652&gt;=40,AG1652&lt;50),"40-49",AND(AG1652&gt;=30,AG1652&lt;40),"30-39",AND(AG1652&gt;=20,AG1652&lt;30),"20-29")</f>
        <v>30-39</v>
      </c>
      <c r="B1652" s="1" t="str" cm="1">
        <f t="array" ref="B1652">_xlfn.IFS(AO1652=1,$AO$1,AP1652=1,$AP$1,AQ1652=1,$AQ$1,AR1652=1,$AR$1,AS1652=1,$AS$1)</f>
        <v>PhD</v>
      </c>
      <c r="C1652" s="1" t="str" cm="1">
        <f t="array" ref="C1652">_xlfn.IFS(AJ1652=1,$AJ$1,AK1652=1,$AK$1,AL1652=1,$AL$1,AM1652=1,$AM$1,AN1652=1,$AN$1)</f>
        <v>Single</v>
      </c>
      <c r="D1652" s="1">
        <v>0</v>
      </c>
      <c r="E1652" s="1">
        <v>1</v>
      </c>
      <c r="F1652" s="1" t="str" cm="1">
        <f t="array" ref="F1652">_xlfn.IFS(AV1652&lt;43783,"1.Low Income",AND(AV1652&gt;=43783,AV1652&lt;=64856),"2.Mid Income",AV1652&gt;64856,"3.High Income")</f>
        <v>2.Mid Income</v>
      </c>
      <c r="G1652" s="1" t="str" cm="1">
        <f t="array" ref="G1652">_xlfn.IFS(AU1652&lt;=30,"&lt;1 month",AND(AU1652&gt;30,AU1652&lt;=60),"1-2months",AU1652&gt;60,"2months +")</f>
        <v>2months +</v>
      </c>
      <c r="H1652" s="1" t="str" cm="1">
        <f t="array" ref="H1652">_xlfn.IFS(AT1652&lt;5,"&lt;5times",AND(AT1652&gt;=5,AT1652&lt;=10),"05-10times",AND(AT1652&gt;=11,AT1652&lt;=15),"11-15times",AT1652&gt;=16,"16times or more")</f>
        <v>05-10times</v>
      </c>
      <c r="I1652" s="1" t="s">
        <v>99</v>
      </c>
      <c r="J1652" s="1" t="str">
        <f t="shared" si="51"/>
        <v>6-7 years</v>
      </c>
      <c r="K1652" s="2">
        <v>604</v>
      </c>
      <c r="L1652" s="2">
        <v>26</v>
      </c>
      <c r="M1652" s="2">
        <v>470</v>
      </c>
      <c r="N1652" s="2">
        <v>123</v>
      </c>
      <c r="O1652" s="2">
        <v>161</v>
      </c>
      <c r="P1652" s="2">
        <v>94</v>
      </c>
      <c r="Q1652" s="8">
        <v>0</v>
      </c>
      <c r="R1652" s="8">
        <v>0</v>
      </c>
      <c r="S1652" s="8">
        <v>0</v>
      </c>
      <c r="T1652" s="8">
        <v>0</v>
      </c>
      <c r="U1652" s="8">
        <v>0</v>
      </c>
      <c r="V1652" s="8">
        <v>0</v>
      </c>
      <c r="W1652" s="6">
        <v>2</v>
      </c>
      <c r="X1652" s="6">
        <v>5</v>
      </c>
      <c r="Y1652" s="6">
        <v>9</v>
      </c>
      <c r="Z1652" s="6">
        <v>6</v>
      </c>
      <c r="AB1652" s="1">
        <v>1610</v>
      </c>
      <c r="AC1652" s="1">
        <v>1562</v>
      </c>
      <c r="AD1652" s="1">
        <v>2</v>
      </c>
      <c r="AE1652" s="1">
        <v>3</v>
      </c>
      <c r="AF1652" s="1">
        <v>11</v>
      </c>
      <c r="AG1652" s="1">
        <v>33</v>
      </c>
      <c r="AH1652" s="1">
        <v>2284</v>
      </c>
      <c r="AI1652" s="11">
        <f t="shared" si="50"/>
        <v>6.2575342465753421</v>
      </c>
      <c r="AJ1652" s="1">
        <v>0</v>
      </c>
      <c r="AK1652" s="1">
        <v>0</v>
      </c>
      <c r="AL1652" s="1">
        <v>1</v>
      </c>
      <c r="AM1652" s="1">
        <v>0</v>
      </c>
      <c r="AN1652" s="1">
        <v>0</v>
      </c>
      <c r="AO1652" s="1">
        <v>0</v>
      </c>
      <c r="AP1652" s="1">
        <v>0</v>
      </c>
      <c r="AQ1652" s="1">
        <v>0</v>
      </c>
      <c r="AR1652" s="1">
        <v>0</v>
      </c>
      <c r="AS1652" s="1">
        <v>1</v>
      </c>
      <c r="AT1652" s="1">
        <v>6</v>
      </c>
      <c r="AU1652" s="1">
        <v>62</v>
      </c>
      <c r="AV1652" s="1">
        <v>51563</v>
      </c>
    </row>
    <row r="1653" spans="1:48" s="1" customFormat="1" x14ac:dyDescent="0.25">
      <c r="A1653" s="1" t="str" cm="1">
        <f t="array" ref="A1653">_xlfn.IFS(AG1653&gt;=70,"70 and Older",AND(AG1653&gt;=60,AG1653&lt;70),"60-69",AND(AG1653&gt;=50,AG1653&lt;60),"50-59",AND(AG1653&gt;=40,AG1653&lt;50),"40-49",AND(AG1653&gt;=30,AG1653&lt;40),"30-39",AND(AG1653&gt;=20,AG1653&lt;30),"20-29")</f>
        <v>60-69</v>
      </c>
      <c r="B1653" s="1" t="str" cm="1">
        <f t="array" ref="B1653">_xlfn.IFS(AO1653=1,$AO$1,AP1653=1,$AP$1,AQ1653=1,$AQ$1,AR1653=1,$AR$1,AS1653=1,$AS$1)</f>
        <v>Graduation</v>
      </c>
      <c r="C1653" s="1" t="str" cm="1">
        <f t="array" ref="C1653">_xlfn.IFS(AJ1653=1,$AJ$1,AK1653=1,$AK$1,AL1653=1,$AL$1,AM1653=1,$AM$1,AN1653=1,$AN$1)</f>
        <v>Married</v>
      </c>
      <c r="D1653" s="1">
        <v>1</v>
      </c>
      <c r="E1653" s="1">
        <v>0</v>
      </c>
      <c r="F1653" s="1" t="str" cm="1">
        <f t="array" ref="F1653">_xlfn.IFS(AV1653&lt;43783,"1.Low Income",AND(AV1653&gt;=43783,AV1653&lt;=64856),"2.Mid Income",AV1653&gt;64856,"3.High Income")</f>
        <v>2.Mid Income</v>
      </c>
      <c r="G1653" s="1" t="str" cm="1">
        <f t="array" ref="G1653">_xlfn.IFS(AU1653&lt;=30,"&lt;1 month",AND(AU1653&gt;30,AU1653&lt;=60),"1-2months",AU1653&gt;60,"2months +")</f>
        <v>&lt;1 month</v>
      </c>
      <c r="H1653" s="1" t="str" cm="1">
        <f t="array" ref="H1653">_xlfn.IFS(AT1653&lt;5,"&lt;5times",AND(AT1653&gt;=5,AT1653&lt;=10),"05-10times",AND(AT1653&gt;=11,AT1653&lt;=15),"11-15times",AT1653&gt;=16,"16times or more")</f>
        <v>05-10times</v>
      </c>
      <c r="I1653" s="1" t="s">
        <v>99</v>
      </c>
      <c r="J1653" s="1" t="str">
        <f t="shared" si="51"/>
        <v>6-7 years</v>
      </c>
      <c r="K1653" s="2">
        <v>12</v>
      </c>
      <c r="L1653" s="2">
        <v>0</v>
      </c>
      <c r="M1653" s="2">
        <v>1</v>
      </c>
      <c r="N1653" s="2">
        <v>0</v>
      </c>
      <c r="O1653" s="2">
        <v>0</v>
      </c>
      <c r="P1653" s="2">
        <v>6</v>
      </c>
      <c r="Q1653" s="8">
        <v>0</v>
      </c>
      <c r="R1653" s="8">
        <v>0</v>
      </c>
      <c r="S1653" s="8">
        <v>0</v>
      </c>
      <c r="T1653" s="8">
        <v>0</v>
      </c>
      <c r="U1653" s="8">
        <v>0</v>
      </c>
      <c r="V1653" s="8">
        <v>0</v>
      </c>
      <c r="W1653" s="6">
        <v>1</v>
      </c>
      <c r="X1653" s="6">
        <v>0</v>
      </c>
      <c r="Y1653" s="6">
        <v>1</v>
      </c>
      <c r="Z1653" s="6">
        <v>2</v>
      </c>
      <c r="AB1653" s="1">
        <v>39</v>
      </c>
      <c r="AC1653" s="1">
        <v>31</v>
      </c>
      <c r="AD1653" s="1">
        <v>0</v>
      </c>
      <c r="AE1653" s="1">
        <v>3</v>
      </c>
      <c r="AF1653" s="1">
        <v>11</v>
      </c>
      <c r="AG1653" s="1">
        <v>67</v>
      </c>
      <c r="AH1653" s="1">
        <v>2284</v>
      </c>
      <c r="AI1653" s="11">
        <f t="shared" si="50"/>
        <v>6.2575342465753421</v>
      </c>
      <c r="AJ1653" s="1">
        <v>0</v>
      </c>
      <c r="AK1653" s="1">
        <v>1</v>
      </c>
      <c r="AL1653" s="1">
        <v>0</v>
      </c>
      <c r="AM1653" s="1">
        <v>0</v>
      </c>
      <c r="AN1653" s="1">
        <v>0</v>
      </c>
      <c r="AO1653" s="1">
        <v>0</v>
      </c>
      <c r="AP1653" s="1">
        <v>0</v>
      </c>
      <c r="AQ1653" s="1">
        <v>1</v>
      </c>
      <c r="AR1653" s="1">
        <v>0</v>
      </c>
      <c r="AS1653" s="1">
        <v>0</v>
      </c>
      <c r="AT1653" s="1">
        <v>6</v>
      </c>
      <c r="AU1653" s="1">
        <v>26</v>
      </c>
      <c r="AV1653" s="1">
        <v>47025</v>
      </c>
    </row>
    <row r="1654" spans="1:48" s="1" customFormat="1" x14ac:dyDescent="0.25">
      <c r="A1654" s="1" t="str" cm="1">
        <f t="array" ref="A1654">_xlfn.IFS(AG1654&gt;=70,"70 and Older",AND(AG1654&gt;=60,AG1654&lt;70),"60-69",AND(AG1654&gt;=50,AG1654&lt;60),"50-59",AND(AG1654&gt;=40,AG1654&lt;50),"40-49",AND(AG1654&gt;=30,AG1654&lt;40),"30-39",AND(AG1654&gt;=20,AG1654&lt;30),"20-29")</f>
        <v>40-49</v>
      </c>
      <c r="B1654" s="1" t="str" cm="1">
        <f t="array" ref="B1654">_xlfn.IFS(AO1654=1,$AO$1,AP1654=1,$AP$1,AQ1654=1,$AQ$1,AR1654=1,$AR$1,AS1654=1,$AS$1)</f>
        <v>Graduation</v>
      </c>
      <c r="C1654" s="1" t="str" cm="1">
        <f t="array" ref="C1654">_xlfn.IFS(AJ1654=1,$AJ$1,AK1654=1,$AK$1,AL1654=1,$AL$1,AM1654=1,$AM$1,AN1654=1,$AN$1)</f>
        <v>Married</v>
      </c>
      <c r="D1654" s="1">
        <v>1</v>
      </c>
      <c r="E1654" s="1">
        <v>0</v>
      </c>
      <c r="F1654" s="1" t="str" cm="1">
        <f t="array" ref="F1654">_xlfn.IFS(AV1654&lt;43783,"1.Low Income",AND(AV1654&gt;=43783,AV1654&lt;=64856),"2.Mid Income",AV1654&gt;64856,"3.High Income")</f>
        <v>1.Low Income</v>
      </c>
      <c r="G1654" s="1" t="str" cm="1">
        <f t="array" ref="G1654">_xlfn.IFS(AU1654&lt;=30,"&lt;1 month",AND(AU1654&gt;30,AU1654&lt;=60),"1-2months",AU1654&gt;60,"2months +")</f>
        <v>&lt;1 month</v>
      </c>
      <c r="H1654" s="1" t="str" cm="1">
        <f t="array" ref="H1654">_xlfn.IFS(AT1654&lt;5,"&lt;5times",AND(AT1654&gt;=5,AT1654&lt;=10),"05-10times",AND(AT1654&gt;=11,AT1654&lt;=15),"11-15times",AT1654&gt;=16,"16times or more")</f>
        <v>05-10times</v>
      </c>
      <c r="I1654" s="1" t="s">
        <v>99</v>
      </c>
      <c r="J1654" s="1" t="str">
        <f t="shared" si="51"/>
        <v>6-7 years</v>
      </c>
      <c r="K1654" s="2">
        <v>5</v>
      </c>
      <c r="L1654" s="2">
        <v>9</v>
      </c>
      <c r="M1654" s="2">
        <v>20</v>
      </c>
      <c r="N1654" s="2">
        <v>6</v>
      </c>
      <c r="O1654" s="2">
        <v>8</v>
      </c>
      <c r="P1654" s="2">
        <v>21</v>
      </c>
      <c r="Q1654" s="8">
        <v>0</v>
      </c>
      <c r="R1654" s="8">
        <v>0</v>
      </c>
      <c r="S1654" s="8">
        <v>0</v>
      </c>
      <c r="T1654" s="8">
        <v>0</v>
      </c>
      <c r="U1654" s="8">
        <v>0</v>
      </c>
      <c r="V1654" s="8">
        <v>0</v>
      </c>
      <c r="W1654" s="6">
        <v>2</v>
      </c>
      <c r="X1654" s="6">
        <v>2</v>
      </c>
      <c r="Y1654" s="6">
        <v>0</v>
      </c>
      <c r="Z1654" s="6">
        <v>4</v>
      </c>
      <c r="AB1654" s="1">
        <v>51</v>
      </c>
      <c r="AC1654" s="1">
        <v>45</v>
      </c>
      <c r="AD1654" s="1">
        <v>0</v>
      </c>
      <c r="AE1654" s="1">
        <v>3</v>
      </c>
      <c r="AF1654" s="1">
        <v>11</v>
      </c>
      <c r="AG1654" s="1">
        <v>42</v>
      </c>
      <c r="AH1654" s="1">
        <v>2284</v>
      </c>
      <c r="AI1654" s="11">
        <f t="shared" si="50"/>
        <v>6.2575342465753421</v>
      </c>
      <c r="AJ1654" s="1">
        <v>0</v>
      </c>
      <c r="AK1654" s="1">
        <v>1</v>
      </c>
      <c r="AL1654" s="1">
        <v>0</v>
      </c>
      <c r="AM1654" s="1">
        <v>0</v>
      </c>
      <c r="AN1654" s="1">
        <v>0</v>
      </c>
      <c r="AO1654" s="1">
        <v>0</v>
      </c>
      <c r="AP1654" s="1">
        <v>0</v>
      </c>
      <c r="AQ1654" s="1">
        <v>1</v>
      </c>
      <c r="AR1654" s="1">
        <v>0</v>
      </c>
      <c r="AS1654" s="1">
        <v>0</v>
      </c>
      <c r="AT1654" s="1">
        <v>7</v>
      </c>
      <c r="AU1654" s="1">
        <v>12</v>
      </c>
      <c r="AV1654" s="1">
        <v>36145</v>
      </c>
    </row>
    <row r="1655" spans="1:48" s="1" customFormat="1" x14ac:dyDescent="0.25">
      <c r="A1655" s="1" t="str" cm="1">
        <f t="array" ref="A1655">_xlfn.IFS(AG1655&gt;=70,"70 and Older",AND(AG1655&gt;=60,AG1655&lt;70),"60-69",AND(AG1655&gt;=50,AG1655&lt;60),"50-59",AND(AG1655&gt;=40,AG1655&lt;50),"40-49",AND(AG1655&gt;=30,AG1655&lt;40),"30-39",AND(AG1655&gt;=20,AG1655&lt;30),"20-29")</f>
        <v>50-59</v>
      </c>
      <c r="B1655" s="1" t="str" cm="1">
        <f t="array" ref="B1655">_xlfn.IFS(AO1655=1,$AO$1,AP1655=1,$AP$1,AQ1655=1,$AQ$1,AR1655=1,$AR$1,AS1655=1,$AS$1)</f>
        <v>Master</v>
      </c>
      <c r="C1655" s="1" t="str" cm="1">
        <f t="array" ref="C1655">_xlfn.IFS(AJ1655=1,$AJ$1,AK1655=1,$AK$1,AL1655=1,$AL$1,AM1655=1,$AM$1,AN1655=1,$AN$1)</f>
        <v>Single</v>
      </c>
      <c r="D1655" s="1">
        <v>1</v>
      </c>
      <c r="E1655" s="1">
        <v>1</v>
      </c>
      <c r="F1655" s="1" t="str" cm="1">
        <f t="array" ref="F1655">_xlfn.IFS(AV1655&lt;43783,"1.Low Income",AND(AV1655&gt;=43783,AV1655&lt;=64856),"2.Mid Income",AV1655&gt;64856,"3.High Income")</f>
        <v>1.Low Income</v>
      </c>
      <c r="G1655" s="1" t="str" cm="1">
        <f t="array" ref="G1655">_xlfn.IFS(AU1655&lt;=30,"&lt;1 month",AND(AU1655&gt;30,AU1655&lt;=60),"1-2months",AU1655&gt;60,"2months +")</f>
        <v>2months +</v>
      </c>
      <c r="H1655" s="1" t="str" cm="1">
        <f t="array" ref="H1655">_xlfn.IFS(AT1655&lt;5,"&lt;5times",AND(AT1655&gt;=5,AT1655&lt;=10),"05-10times",AND(AT1655&gt;=11,AT1655&lt;=15),"11-15times",AT1655&gt;=16,"16times or more")</f>
        <v>05-10times</v>
      </c>
      <c r="I1655" s="1" t="s">
        <v>99</v>
      </c>
      <c r="J1655" s="1" t="str">
        <f t="shared" si="51"/>
        <v>6-7 years</v>
      </c>
      <c r="K1655" s="2">
        <v>12</v>
      </c>
      <c r="L1655" s="2">
        <v>1</v>
      </c>
      <c r="M1655" s="2">
        <v>21</v>
      </c>
      <c r="N1655" s="2">
        <v>2</v>
      </c>
      <c r="O1655" s="2">
        <v>2</v>
      </c>
      <c r="P1655" s="2">
        <v>3</v>
      </c>
      <c r="Q1655" s="8">
        <v>0</v>
      </c>
      <c r="R1655" s="8">
        <v>0</v>
      </c>
      <c r="S1655" s="8">
        <v>0</v>
      </c>
      <c r="T1655" s="8">
        <v>0</v>
      </c>
      <c r="U1655" s="8">
        <v>0</v>
      </c>
      <c r="V1655" s="8">
        <v>0</v>
      </c>
      <c r="W1655" s="6">
        <v>2</v>
      </c>
      <c r="X1655" s="6">
        <v>2</v>
      </c>
      <c r="Y1655" s="6">
        <v>0</v>
      </c>
      <c r="Z1655" s="6">
        <v>3</v>
      </c>
      <c r="AB1655" s="1">
        <v>70</v>
      </c>
      <c r="AC1655" s="1">
        <v>60</v>
      </c>
      <c r="AD1655" s="1">
        <v>0</v>
      </c>
      <c r="AE1655" s="1">
        <v>3</v>
      </c>
      <c r="AF1655" s="1">
        <v>11</v>
      </c>
      <c r="AG1655" s="1">
        <v>53</v>
      </c>
      <c r="AH1655" s="1">
        <v>2284</v>
      </c>
      <c r="AI1655" s="11">
        <f t="shared" si="50"/>
        <v>6.2575342465753421</v>
      </c>
      <c r="AJ1655" s="1">
        <v>0</v>
      </c>
      <c r="AK1655" s="1">
        <v>0</v>
      </c>
      <c r="AL1655" s="1">
        <v>1</v>
      </c>
      <c r="AM1655" s="1">
        <v>0</v>
      </c>
      <c r="AN1655" s="1">
        <v>0</v>
      </c>
      <c r="AO1655" s="1">
        <v>0</v>
      </c>
      <c r="AP1655" s="1">
        <v>0</v>
      </c>
      <c r="AQ1655" s="1">
        <v>0</v>
      </c>
      <c r="AR1655" s="1">
        <v>1</v>
      </c>
      <c r="AS1655" s="1">
        <v>0</v>
      </c>
      <c r="AT1655" s="1">
        <v>8</v>
      </c>
      <c r="AU1655" s="1">
        <v>97</v>
      </c>
      <c r="AV1655" s="1">
        <v>31686</v>
      </c>
    </row>
    <row r="1656" spans="1:48" s="1" customFormat="1" x14ac:dyDescent="0.25">
      <c r="A1656" s="1" t="str" cm="1">
        <f t="array" ref="A1656">_xlfn.IFS(AG1656&gt;=70,"70 and Older",AND(AG1656&gt;=60,AG1656&lt;70),"60-69",AND(AG1656&gt;=50,AG1656&lt;60),"50-59",AND(AG1656&gt;=40,AG1656&lt;50),"40-49",AND(AG1656&gt;=30,AG1656&lt;40),"30-39",AND(AG1656&gt;=20,AG1656&lt;30),"20-29")</f>
        <v>40-49</v>
      </c>
      <c r="B1656" s="1" t="str" cm="1">
        <f t="array" ref="B1656">_xlfn.IFS(AO1656=1,$AO$1,AP1656=1,$AP$1,AQ1656=1,$AQ$1,AR1656=1,$AR$1,AS1656=1,$AS$1)</f>
        <v>Graduation</v>
      </c>
      <c r="C1656" s="1" t="str" cm="1">
        <f t="array" ref="C1656">_xlfn.IFS(AJ1656=1,$AJ$1,AK1656=1,$AK$1,AL1656=1,$AL$1,AM1656=1,$AM$1,AN1656=1,$AN$1)</f>
        <v>Married</v>
      </c>
      <c r="D1656" s="1">
        <v>1</v>
      </c>
      <c r="E1656" s="1">
        <v>0</v>
      </c>
      <c r="F1656" s="1" t="str" cm="1">
        <f t="array" ref="F1656">_xlfn.IFS(AV1656&lt;43783,"1.Low Income",AND(AV1656&gt;=43783,AV1656&lt;=64856),"2.Mid Income",AV1656&gt;64856,"3.High Income")</f>
        <v>1.Low Income</v>
      </c>
      <c r="G1656" s="1" t="str" cm="1">
        <f t="array" ref="G1656">_xlfn.IFS(AU1656&lt;=30,"&lt;1 month",AND(AU1656&gt;30,AU1656&lt;=60),"1-2months",AU1656&gt;60,"2months +")</f>
        <v>2months +</v>
      </c>
      <c r="H1656" s="1" t="str" cm="1">
        <f t="array" ref="H1656">_xlfn.IFS(AT1656&lt;5,"&lt;5times",AND(AT1656&gt;=5,AT1656&lt;=10),"05-10times",AND(AT1656&gt;=11,AT1656&lt;=15),"11-15times",AT1656&gt;=16,"16times or more")</f>
        <v>05-10times</v>
      </c>
      <c r="I1656" s="1" t="s">
        <v>99</v>
      </c>
      <c r="J1656" s="1" t="str">
        <f t="shared" si="51"/>
        <v>6-7 years</v>
      </c>
      <c r="K1656" s="2">
        <v>8</v>
      </c>
      <c r="L1656" s="2">
        <v>26</v>
      </c>
      <c r="M1656" s="2">
        <v>46</v>
      </c>
      <c r="N1656" s="2">
        <v>38</v>
      </c>
      <c r="O1656" s="2">
        <v>9</v>
      </c>
      <c r="P1656" s="2">
        <v>49</v>
      </c>
      <c r="Q1656" s="8">
        <v>0</v>
      </c>
      <c r="R1656" s="8">
        <v>0</v>
      </c>
      <c r="S1656" s="8">
        <v>0</v>
      </c>
      <c r="T1656" s="8">
        <v>0</v>
      </c>
      <c r="U1656" s="8">
        <v>0</v>
      </c>
      <c r="V1656" s="8">
        <v>0</v>
      </c>
      <c r="W1656" s="6">
        <v>2</v>
      </c>
      <c r="X1656" s="6">
        <v>3</v>
      </c>
      <c r="Y1656" s="6">
        <v>0</v>
      </c>
      <c r="Z1656" s="6">
        <v>4</v>
      </c>
      <c r="AB1656" s="1">
        <v>83</v>
      </c>
      <c r="AC1656" s="1">
        <v>46</v>
      </c>
      <c r="AD1656" s="1">
        <v>0</v>
      </c>
      <c r="AE1656" s="1">
        <v>3</v>
      </c>
      <c r="AF1656" s="1">
        <v>11</v>
      </c>
      <c r="AG1656" s="1">
        <v>45</v>
      </c>
      <c r="AH1656" s="1">
        <v>2284</v>
      </c>
      <c r="AI1656" s="11">
        <f t="shared" si="50"/>
        <v>6.2575342465753421</v>
      </c>
      <c r="AJ1656" s="1">
        <v>0</v>
      </c>
      <c r="AK1656" s="1">
        <v>1</v>
      </c>
      <c r="AL1656" s="1">
        <v>0</v>
      </c>
      <c r="AM1656" s="1">
        <v>0</v>
      </c>
      <c r="AN1656" s="1">
        <v>0</v>
      </c>
      <c r="AO1656" s="1">
        <v>0</v>
      </c>
      <c r="AP1656" s="1">
        <v>0</v>
      </c>
      <c r="AQ1656" s="1">
        <v>1</v>
      </c>
      <c r="AR1656" s="1">
        <v>0</v>
      </c>
      <c r="AS1656" s="1">
        <v>0</v>
      </c>
      <c r="AT1656" s="1">
        <v>8</v>
      </c>
      <c r="AU1656" s="1">
        <v>91</v>
      </c>
      <c r="AV1656" s="1">
        <v>26642</v>
      </c>
    </row>
    <row r="1657" spans="1:48" s="1" customFormat="1" x14ac:dyDescent="0.25">
      <c r="A1657" s="1" t="str" cm="1">
        <f t="array" ref="A1657">_xlfn.IFS(AG1657&gt;=70,"70 and Older",AND(AG1657&gt;=60,AG1657&lt;70),"60-69",AND(AG1657&gt;=50,AG1657&lt;60),"50-59",AND(AG1657&gt;=40,AG1657&lt;50),"40-49",AND(AG1657&gt;=30,AG1657&lt;40),"30-39",AND(AG1657&gt;=20,AG1657&lt;30),"20-29")</f>
        <v>30-39</v>
      </c>
      <c r="B1657" s="1" t="str" cm="1">
        <f t="array" ref="B1657">_xlfn.IFS(AO1657=1,$AO$1,AP1657=1,$AP$1,AQ1657=1,$AQ$1,AR1657=1,$AR$1,AS1657=1,$AS$1)</f>
        <v>Graduation</v>
      </c>
      <c r="C1657" s="1" t="str" cm="1">
        <f t="array" ref="C1657">_xlfn.IFS(AJ1657=1,$AJ$1,AK1657=1,$AK$1,AL1657=1,$AL$1,AM1657=1,$AM$1,AN1657=1,$AN$1)</f>
        <v>Divorced</v>
      </c>
      <c r="D1657" s="1">
        <v>0</v>
      </c>
      <c r="E1657" s="1">
        <v>0</v>
      </c>
      <c r="F1657" s="1" t="str" cm="1">
        <f t="array" ref="F1657">_xlfn.IFS(AV1657&lt;43783,"1.Low Income",AND(AV1657&gt;=43783,AV1657&lt;=64856),"2.Mid Income",AV1657&gt;64856,"3.High Income")</f>
        <v>2.Mid Income</v>
      </c>
      <c r="G1657" s="1" t="str" cm="1">
        <f t="array" ref="G1657">_xlfn.IFS(AU1657&lt;=30,"&lt;1 month",AND(AU1657&gt;30,AU1657&lt;=60),"1-2months",AU1657&gt;60,"2months +")</f>
        <v>&lt;1 month</v>
      </c>
      <c r="H1657" s="1" t="str" cm="1">
        <f t="array" ref="H1657">_xlfn.IFS(AT1657&lt;5,"&lt;5times",AND(AT1657&gt;=5,AT1657&lt;=10),"05-10times",AND(AT1657&gt;=11,AT1657&lt;=15),"11-15times",AT1657&gt;=16,"16times or more")</f>
        <v>05-10times</v>
      </c>
      <c r="I1657" s="1" t="s">
        <v>99</v>
      </c>
      <c r="J1657" s="1" t="str">
        <f t="shared" si="51"/>
        <v>6-7 years</v>
      </c>
      <c r="K1657" s="2">
        <v>160</v>
      </c>
      <c r="L1657" s="2">
        <v>80</v>
      </c>
      <c r="M1657" s="2">
        <v>369</v>
      </c>
      <c r="N1657" s="2">
        <v>67</v>
      </c>
      <c r="O1657" s="2">
        <v>39</v>
      </c>
      <c r="P1657" s="2">
        <v>41</v>
      </c>
      <c r="Q1657" s="8">
        <v>0</v>
      </c>
      <c r="R1657" s="8">
        <v>0</v>
      </c>
      <c r="S1657" s="8">
        <v>0</v>
      </c>
      <c r="T1657" s="8">
        <v>0</v>
      </c>
      <c r="U1657" s="8">
        <v>0</v>
      </c>
      <c r="V1657" s="8">
        <v>0</v>
      </c>
      <c r="W1657" s="6">
        <v>1</v>
      </c>
      <c r="X1657" s="6">
        <v>3</v>
      </c>
      <c r="Y1657" s="6">
        <v>3</v>
      </c>
      <c r="Z1657" s="6">
        <v>8</v>
      </c>
      <c r="AB1657" s="1">
        <v>702</v>
      </c>
      <c r="AC1657" s="1">
        <v>626</v>
      </c>
      <c r="AD1657" s="1">
        <v>0</v>
      </c>
      <c r="AE1657" s="1">
        <v>3</v>
      </c>
      <c r="AF1657" s="1">
        <v>11</v>
      </c>
      <c r="AG1657" s="1">
        <v>33</v>
      </c>
      <c r="AH1657" s="1">
        <v>2283</v>
      </c>
      <c r="AI1657" s="11">
        <f t="shared" si="50"/>
        <v>6.2547945205479456</v>
      </c>
      <c r="AJ1657" s="1">
        <v>1</v>
      </c>
      <c r="AK1657" s="1">
        <v>0</v>
      </c>
      <c r="AL1657" s="1">
        <v>0</v>
      </c>
      <c r="AM1657" s="1">
        <v>0</v>
      </c>
      <c r="AN1657" s="1">
        <v>0</v>
      </c>
      <c r="AO1657" s="1">
        <v>0</v>
      </c>
      <c r="AP1657" s="1">
        <v>0</v>
      </c>
      <c r="AQ1657" s="1">
        <v>1</v>
      </c>
      <c r="AR1657" s="1">
        <v>0</v>
      </c>
      <c r="AS1657" s="1">
        <v>0</v>
      </c>
      <c r="AT1657" s="1">
        <v>6</v>
      </c>
      <c r="AU1657" s="1">
        <v>20</v>
      </c>
      <c r="AV1657" s="1">
        <v>54809</v>
      </c>
    </row>
    <row r="1658" spans="1:48" s="1" customFormat="1" x14ac:dyDescent="0.25">
      <c r="A1658" s="1" t="str" cm="1">
        <f t="array" ref="A1658">_xlfn.IFS(AG1658&gt;=70,"70 and Older",AND(AG1658&gt;=60,AG1658&lt;70),"60-69",AND(AG1658&gt;=50,AG1658&lt;60),"50-59",AND(AG1658&gt;=40,AG1658&lt;50),"40-49",AND(AG1658&gt;=30,AG1658&lt;40),"30-39",AND(AG1658&gt;=20,AG1658&lt;30),"20-29")</f>
        <v>50-59</v>
      </c>
      <c r="B1658" s="1" t="str" cm="1">
        <f t="array" ref="B1658">_xlfn.IFS(AO1658=1,$AO$1,AP1658=1,$AP$1,AQ1658=1,$AQ$1,AR1658=1,$AR$1,AS1658=1,$AS$1)</f>
        <v>Master</v>
      </c>
      <c r="C1658" s="1" t="str" cm="1">
        <f t="array" ref="C1658">_xlfn.IFS(AJ1658=1,$AJ$1,AK1658=1,$AK$1,AL1658=1,$AL$1,AM1658=1,$AM$1,AN1658=1,$AN$1)</f>
        <v>Married</v>
      </c>
      <c r="D1658" s="1">
        <v>0</v>
      </c>
      <c r="E1658" s="1">
        <v>0</v>
      </c>
      <c r="F1658" s="1" t="str" cm="1">
        <f t="array" ref="F1658">_xlfn.IFS(AV1658&lt;43783,"1.Low Income",AND(AV1658&gt;=43783,AV1658&lt;=64856),"2.Mid Income",AV1658&gt;64856,"3.High Income")</f>
        <v>2.Mid Income</v>
      </c>
      <c r="G1658" s="1" t="str" cm="1">
        <f t="array" ref="G1658">_xlfn.IFS(AU1658&lt;=30,"&lt;1 month",AND(AU1658&gt;30,AU1658&lt;=60),"1-2months",AU1658&gt;60,"2months +")</f>
        <v>1-2months</v>
      </c>
      <c r="H1658" s="1" t="str" cm="1">
        <f t="array" ref="H1658">_xlfn.IFS(AT1658&lt;5,"&lt;5times",AND(AT1658&gt;=5,AT1658&lt;=10),"05-10times",AND(AT1658&gt;=11,AT1658&lt;=15),"11-15times",AT1658&gt;=16,"16times or more")</f>
        <v>05-10times</v>
      </c>
      <c r="I1658" s="1" t="s">
        <v>99</v>
      </c>
      <c r="J1658" s="1" t="str">
        <f t="shared" si="51"/>
        <v>6-7 years</v>
      </c>
      <c r="K1658" s="2">
        <v>273</v>
      </c>
      <c r="L1658" s="2">
        <v>86</v>
      </c>
      <c r="M1658" s="2">
        <v>208</v>
      </c>
      <c r="N1658" s="2">
        <v>177</v>
      </c>
      <c r="O1658" s="2">
        <v>14</v>
      </c>
      <c r="P1658" s="2">
        <v>43</v>
      </c>
      <c r="Q1658" s="8">
        <v>0</v>
      </c>
      <c r="R1658" s="8">
        <v>0</v>
      </c>
      <c r="S1658" s="8">
        <v>0</v>
      </c>
      <c r="T1658" s="8">
        <v>0</v>
      </c>
      <c r="U1658" s="8">
        <v>0</v>
      </c>
      <c r="V1658" s="8">
        <v>0</v>
      </c>
      <c r="W1658" s="6">
        <v>1</v>
      </c>
      <c r="X1658" s="6">
        <v>2</v>
      </c>
      <c r="Y1658" s="6">
        <v>3</v>
      </c>
      <c r="Z1658" s="6">
        <v>5</v>
      </c>
      <c r="AB1658" s="1">
        <v>709</v>
      </c>
      <c r="AC1658" s="1">
        <v>631</v>
      </c>
      <c r="AD1658" s="1">
        <v>0</v>
      </c>
      <c r="AE1658" s="1">
        <v>3</v>
      </c>
      <c r="AF1658" s="1">
        <v>11</v>
      </c>
      <c r="AG1658" s="1">
        <v>52</v>
      </c>
      <c r="AH1658" s="1">
        <v>2283</v>
      </c>
      <c r="AI1658" s="11">
        <f t="shared" si="50"/>
        <v>6.2547945205479456</v>
      </c>
      <c r="AJ1658" s="1">
        <v>0</v>
      </c>
      <c r="AK1658" s="1">
        <v>1</v>
      </c>
      <c r="AL1658" s="1">
        <v>0</v>
      </c>
      <c r="AM1658" s="1">
        <v>0</v>
      </c>
      <c r="AN1658" s="1">
        <v>0</v>
      </c>
      <c r="AO1658" s="1">
        <v>0</v>
      </c>
      <c r="AP1658" s="1">
        <v>0</v>
      </c>
      <c r="AQ1658" s="1">
        <v>0</v>
      </c>
      <c r="AR1658" s="1">
        <v>1</v>
      </c>
      <c r="AS1658" s="1">
        <v>0</v>
      </c>
      <c r="AT1658" s="1">
        <v>6</v>
      </c>
      <c r="AU1658" s="1">
        <v>39</v>
      </c>
      <c r="AV1658" s="1">
        <v>54111</v>
      </c>
    </row>
    <row r="1659" spans="1:48" s="1" customFormat="1" x14ac:dyDescent="0.25">
      <c r="A1659" s="1" t="str" cm="1">
        <f t="array" ref="A1659">_xlfn.IFS(AG1659&gt;=70,"70 and Older",AND(AG1659&gt;=60,AG1659&lt;70),"60-69",AND(AG1659&gt;=50,AG1659&lt;60),"50-59",AND(AG1659&gt;=40,AG1659&lt;50),"40-49",AND(AG1659&gt;=30,AG1659&lt;40),"30-39",AND(AG1659&gt;=20,AG1659&lt;30),"20-29")</f>
        <v>30-39</v>
      </c>
      <c r="B1659" s="1" t="str" cm="1">
        <f t="array" ref="B1659">_xlfn.IFS(AO1659=1,$AO$1,AP1659=1,$AP$1,AQ1659=1,$AQ$1,AR1659=1,$AR$1,AS1659=1,$AS$1)</f>
        <v>Graduation</v>
      </c>
      <c r="C1659" s="1" t="str" cm="1">
        <f t="array" ref="C1659">_xlfn.IFS(AJ1659=1,$AJ$1,AK1659=1,$AK$1,AL1659=1,$AL$1,AM1659=1,$AM$1,AN1659=1,$AN$1)</f>
        <v>Divorced</v>
      </c>
      <c r="D1659" s="1">
        <v>0</v>
      </c>
      <c r="E1659" s="1">
        <v>0</v>
      </c>
      <c r="F1659" s="1" t="str" cm="1">
        <f t="array" ref="F1659">_xlfn.IFS(AV1659&lt;43783,"1.Low Income",AND(AV1659&gt;=43783,AV1659&lt;=64856),"2.Mid Income",AV1659&gt;64856,"3.High Income")</f>
        <v>2.Mid Income</v>
      </c>
      <c r="G1659" s="1" t="str" cm="1">
        <f t="array" ref="G1659">_xlfn.IFS(AU1659&lt;=30,"&lt;1 month",AND(AU1659&gt;30,AU1659&lt;=60),"1-2months",AU1659&gt;60,"2months +")</f>
        <v>2months +</v>
      </c>
      <c r="H1659" s="1" t="str" cm="1">
        <f t="array" ref="H1659">_xlfn.IFS(AT1659&lt;5,"&lt;5times",AND(AT1659&gt;=5,AT1659&lt;=10),"05-10times",AND(AT1659&gt;=11,AT1659&lt;=15),"11-15times",AT1659&gt;=16,"16times or more")</f>
        <v>05-10times</v>
      </c>
      <c r="I1659" s="1" t="s">
        <v>99</v>
      </c>
      <c r="J1659" s="1" t="str">
        <f t="shared" si="51"/>
        <v>6-7 years</v>
      </c>
      <c r="K1659" s="2">
        <v>525</v>
      </c>
      <c r="L1659" s="2">
        <v>147</v>
      </c>
      <c r="M1659" s="2">
        <v>112</v>
      </c>
      <c r="N1659" s="2">
        <v>219</v>
      </c>
      <c r="O1659" s="2">
        <v>147</v>
      </c>
      <c r="P1659" s="2">
        <v>63</v>
      </c>
      <c r="Q1659" s="8">
        <v>1</v>
      </c>
      <c r="R1659" s="8">
        <v>0</v>
      </c>
      <c r="S1659" s="8">
        <v>0</v>
      </c>
      <c r="T1659" s="8">
        <v>0</v>
      </c>
      <c r="U1659" s="8">
        <v>0</v>
      </c>
      <c r="V1659" s="8">
        <v>0</v>
      </c>
      <c r="W1659" s="6">
        <v>1</v>
      </c>
      <c r="X1659" s="6">
        <v>6</v>
      </c>
      <c r="Y1659" s="6">
        <v>7</v>
      </c>
      <c r="Z1659" s="6">
        <v>9</v>
      </c>
      <c r="AB1659" s="1">
        <v>702</v>
      </c>
      <c r="AC1659" s="1">
        <v>626</v>
      </c>
      <c r="AD1659" s="1">
        <v>0</v>
      </c>
      <c r="AE1659" s="1">
        <v>3</v>
      </c>
      <c r="AF1659" s="1">
        <v>11</v>
      </c>
      <c r="AG1659" s="1">
        <v>33</v>
      </c>
      <c r="AH1659" s="1">
        <v>2283</v>
      </c>
      <c r="AI1659" s="11">
        <f t="shared" si="50"/>
        <v>6.2547945205479456</v>
      </c>
      <c r="AJ1659" s="1">
        <v>1</v>
      </c>
      <c r="AK1659" s="1">
        <v>0</v>
      </c>
      <c r="AL1659" s="1">
        <v>0</v>
      </c>
      <c r="AM1659" s="1">
        <v>0</v>
      </c>
      <c r="AN1659" s="1">
        <v>0</v>
      </c>
      <c r="AO1659" s="1">
        <v>0</v>
      </c>
      <c r="AP1659" s="1">
        <v>0</v>
      </c>
      <c r="AQ1659" s="1">
        <v>1</v>
      </c>
      <c r="AR1659" s="1">
        <v>0</v>
      </c>
      <c r="AS1659" s="1">
        <v>0</v>
      </c>
      <c r="AT1659" s="1">
        <v>6</v>
      </c>
      <c r="AU1659" s="1">
        <v>81</v>
      </c>
      <c r="AV1659" s="1">
        <v>52614</v>
      </c>
    </row>
    <row r="1660" spans="1:48" s="1" customFormat="1" x14ac:dyDescent="0.25">
      <c r="A1660" s="1" t="str" cm="1">
        <f t="array" ref="A1660">_xlfn.IFS(AG1660&gt;=70,"70 and Older",AND(AG1660&gt;=60,AG1660&lt;70),"60-69",AND(AG1660&gt;=50,AG1660&lt;60),"50-59",AND(AG1660&gt;=40,AG1660&lt;50),"40-49",AND(AG1660&gt;=30,AG1660&lt;40),"30-39",AND(AG1660&gt;=20,AG1660&lt;30),"20-29")</f>
        <v>60-69</v>
      </c>
      <c r="B1660" s="1" t="str" cm="1">
        <f t="array" ref="B1660">_xlfn.IFS(AO1660=1,$AO$1,AP1660=1,$AP$1,AQ1660=1,$AQ$1,AR1660=1,$AR$1,AS1660=1,$AS$1)</f>
        <v>Graduation</v>
      </c>
      <c r="C1660" s="1" t="str" cm="1">
        <f t="array" ref="C1660">_xlfn.IFS(AJ1660=1,$AJ$1,AK1660=1,$AK$1,AL1660=1,$AL$1,AM1660=1,$AM$1,AN1660=1,$AN$1)</f>
        <v>Together</v>
      </c>
      <c r="D1660" s="1">
        <v>1</v>
      </c>
      <c r="E1660" s="1">
        <v>0</v>
      </c>
      <c r="F1660" s="1" t="str" cm="1">
        <f t="array" ref="F1660">_xlfn.IFS(AV1660&lt;43783,"1.Low Income",AND(AV1660&gt;=43783,AV1660&lt;=64856),"2.Mid Income",AV1660&gt;64856,"3.High Income")</f>
        <v>1.Low Income</v>
      </c>
      <c r="G1660" s="1" t="str" cm="1">
        <f t="array" ref="G1660">_xlfn.IFS(AU1660&lt;=30,"&lt;1 month",AND(AU1660&gt;30,AU1660&lt;=60),"1-2months",AU1660&gt;60,"2months +")</f>
        <v>2months +</v>
      </c>
      <c r="H1660" s="1" t="str" cm="1">
        <f t="array" ref="H1660">_xlfn.IFS(AT1660&lt;5,"&lt;5times",AND(AT1660&gt;=5,AT1660&lt;=10),"05-10times",AND(AT1660&gt;=11,AT1660&lt;=15),"11-15times",AT1660&gt;=16,"16times or more")</f>
        <v>05-10times</v>
      </c>
      <c r="I1660" s="1" t="s">
        <v>99</v>
      </c>
      <c r="J1660" s="1" t="str">
        <f t="shared" si="51"/>
        <v>6-7 years</v>
      </c>
      <c r="K1660" s="2">
        <v>0</v>
      </c>
      <c r="L1660" s="2">
        <v>0</v>
      </c>
      <c r="M1660" s="2">
        <v>1</v>
      </c>
      <c r="N1660" s="2">
        <v>7</v>
      </c>
      <c r="O1660" s="2">
        <v>4</v>
      </c>
      <c r="P1660" s="2">
        <v>6</v>
      </c>
      <c r="Q1660" s="8">
        <v>0</v>
      </c>
      <c r="R1660" s="8">
        <v>0</v>
      </c>
      <c r="S1660" s="8">
        <v>0</v>
      </c>
      <c r="T1660" s="8">
        <v>0</v>
      </c>
      <c r="U1660" s="8">
        <v>0</v>
      </c>
      <c r="V1660" s="8">
        <v>0</v>
      </c>
      <c r="W1660" s="6">
        <v>1</v>
      </c>
      <c r="X1660" s="6">
        <v>1</v>
      </c>
      <c r="Y1660" s="6">
        <v>0</v>
      </c>
      <c r="Z1660" s="6">
        <v>2</v>
      </c>
      <c r="AB1660" s="1">
        <v>69</v>
      </c>
      <c r="AC1660" s="1">
        <v>49</v>
      </c>
      <c r="AD1660" s="1">
        <v>0</v>
      </c>
      <c r="AE1660" s="1">
        <v>3</v>
      </c>
      <c r="AF1660" s="1">
        <v>11</v>
      </c>
      <c r="AG1660" s="1">
        <v>63</v>
      </c>
      <c r="AH1660" s="1">
        <v>2283</v>
      </c>
      <c r="AI1660" s="11">
        <f t="shared" si="50"/>
        <v>6.2547945205479456</v>
      </c>
      <c r="AJ1660" s="1">
        <v>0</v>
      </c>
      <c r="AK1660" s="1">
        <v>0</v>
      </c>
      <c r="AL1660" s="1">
        <v>0</v>
      </c>
      <c r="AM1660" s="1">
        <v>1</v>
      </c>
      <c r="AN1660" s="1">
        <v>0</v>
      </c>
      <c r="AO1660" s="1">
        <v>0</v>
      </c>
      <c r="AP1660" s="1">
        <v>0</v>
      </c>
      <c r="AQ1660" s="1">
        <v>1</v>
      </c>
      <c r="AR1660" s="1">
        <v>0</v>
      </c>
      <c r="AS1660" s="1">
        <v>0</v>
      </c>
      <c r="AT1660" s="1">
        <v>8</v>
      </c>
      <c r="AU1660" s="1">
        <v>66</v>
      </c>
      <c r="AV1660" s="1">
        <v>30822</v>
      </c>
    </row>
    <row r="1661" spans="1:48" s="1" customFormat="1" x14ac:dyDescent="0.25">
      <c r="A1661" s="1" t="str" cm="1">
        <f t="array" ref="A1661">_xlfn.IFS(AG1661&gt;=70,"70 and Older",AND(AG1661&gt;=60,AG1661&lt;70),"60-69",AND(AG1661&gt;=50,AG1661&lt;60),"50-59",AND(AG1661&gt;=40,AG1661&lt;50),"40-49",AND(AG1661&gt;=30,AG1661&lt;40),"30-39",AND(AG1661&gt;=20,AG1661&lt;30),"20-29")</f>
        <v>60-69</v>
      </c>
      <c r="B1661" s="1" t="str" cm="1">
        <f t="array" ref="B1661">_xlfn.IFS(AO1661=1,$AO$1,AP1661=1,$AP$1,AQ1661=1,$AQ$1,AR1661=1,$AR$1,AS1661=1,$AS$1)</f>
        <v>Graduation</v>
      </c>
      <c r="C1661" s="1" t="str" cm="1">
        <f t="array" ref="C1661">_xlfn.IFS(AJ1661=1,$AJ$1,AK1661=1,$AK$1,AL1661=1,$AL$1,AM1661=1,$AM$1,AN1661=1,$AN$1)</f>
        <v>Together</v>
      </c>
      <c r="D1661" s="1">
        <v>1</v>
      </c>
      <c r="E1661" s="1">
        <v>0</v>
      </c>
      <c r="F1661" s="1" t="str" cm="1">
        <f t="array" ref="F1661">_xlfn.IFS(AV1661&lt;43783,"1.Low Income",AND(AV1661&gt;=43783,AV1661&lt;=64856),"2.Mid Income",AV1661&gt;64856,"3.High Income")</f>
        <v>1.Low Income</v>
      </c>
      <c r="G1661" s="1" t="str" cm="1">
        <f t="array" ref="G1661">_xlfn.IFS(AU1661&lt;=30,"&lt;1 month",AND(AU1661&gt;30,AU1661&lt;=60),"1-2months",AU1661&gt;60,"2months +")</f>
        <v>&lt;1 month</v>
      </c>
      <c r="H1661" s="1" t="str" cm="1">
        <f t="array" ref="H1661">_xlfn.IFS(AT1661&lt;5,"&lt;5times",AND(AT1661&gt;=5,AT1661&lt;=10),"05-10times",AND(AT1661&gt;=11,AT1661&lt;=15),"11-15times",AT1661&gt;=16,"16times or more")</f>
        <v>05-10times</v>
      </c>
      <c r="I1661" s="1" t="s">
        <v>99</v>
      </c>
      <c r="J1661" s="1" t="str">
        <f t="shared" si="51"/>
        <v>6-7 years</v>
      </c>
      <c r="K1661" s="2">
        <v>6</v>
      </c>
      <c r="L1661" s="2">
        <v>4</v>
      </c>
      <c r="M1661" s="2">
        <v>16</v>
      </c>
      <c r="N1661" s="2">
        <v>3</v>
      </c>
      <c r="O1661" s="2">
        <v>10</v>
      </c>
      <c r="P1661" s="2">
        <v>30</v>
      </c>
      <c r="Q1661" s="8">
        <v>0</v>
      </c>
      <c r="R1661" s="8">
        <v>0</v>
      </c>
      <c r="S1661" s="8">
        <v>0</v>
      </c>
      <c r="T1661" s="8">
        <v>0</v>
      </c>
      <c r="U1661" s="8">
        <v>0</v>
      </c>
      <c r="V1661" s="8">
        <v>1</v>
      </c>
      <c r="W1661" s="6">
        <v>3</v>
      </c>
      <c r="X1661" s="6">
        <v>3</v>
      </c>
      <c r="Y1661" s="6">
        <v>1</v>
      </c>
      <c r="Z1661" s="6">
        <v>2</v>
      </c>
      <c r="AB1661" s="1">
        <v>69</v>
      </c>
      <c r="AC1661" s="1">
        <v>49</v>
      </c>
      <c r="AD1661" s="1">
        <v>0</v>
      </c>
      <c r="AE1661" s="1">
        <v>3</v>
      </c>
      <c r="AF1661" s="1">
        <v>11</v>
      </c>
      <c r="AG1661" s="1">
        <v>63</v>
      </c>
      <c r="AH1661" s="1">
        <v>2283</v>
      </c>
      <c r="AI1661" s="11">
        <f t="shared" si="50"/>
        <v>6.2547945205479456</v>
      </c>
      <c r="AJ1661" s="1">
        <v>0</v>
      </c>
      <c r="AK1661" s="1">
        <v>0</v>
      </c>
      <c r="AL1661" s="1">
        <v>0</v>
      </c>
      <c r="AM1661" s="1">
        <v>1</v>
      </c>
      <c r="AN1661" s="1">
        <v>0</v>
      </c>
      <c r="AO1661" s="1">
        <v>0</v>
      </c>
      <c r="AP1661" s="1">
        <v>0</v>
      </c>
      <c r="AQ1661" s="1">
        <v>1</v>
      </c>
      <c r="AR1661" s="1">
        <v>0</v>
      </c>
      <c r="AS1661" s="1">
        <v>0</v>
      </c>
      <c r="AT1661" s="1">
        <v>8</v>
      </c>
      <c r="AU1661" s="1">
        <v>14</v>
      </c>
      <c r="AV1661" s="1">
        <v>30801</v>
      </c>
    </row>
    <row r="1662" spans="1:48" s="1" customFormat="1" x14ac:dyDescent="0.25">
      <c r="A1662" s="1" t="str" cm="1">
        <f t="array" ref="A1662">_xlfn.IFS(AG1662&gt;=70,"70 and Older",AND(AG1662&gt;=60,AG1662&lt;70),"60-69",AND(AG1662&gt;=50,AG1662&lt;60),"50-59",AND(AG1662&gt;=40,AG1662&lt;50),"40-49",AND(AG1662&gt;=30,AG1662&lt;40),"30-39",AND(AG1662&gt;=20,AG1662&lt;30),"20-29")</f>
        <v>60-69</v>
      </c>
      <c r="B1662" s="1" t="str" cm="1">
        <f t="array" ref="B1662">_xlfn.IFS(AO1662=1,$AO$1,AP1662=1,$AP$1,AQ1662=1,$AQ$1,AR1662=1,$AR$1,AS1662=1,$AS$1)</f>
        <v>PhD</v>
      </c>
      <c r="C1662" s="1" t="str" cm="1">
        <f t="array" ref="C1662">_xlfn.IFS(AJ1662=1,$AJ$1,AK1662=1,$AK$1,AL1662=1,$AL$1,AM1662=1,$AM$1,AN1662=1,$AN$1)</f>
        <v>Together</v>
      </c>
      <c r="D1662" s="1">
        <v>2</v>
      </c>
      <c r="E1662" s="1">
        <v>1</v>
      </c>
      <c r="F1662" s="1" t="str" cm="1">
        <f t="array" ref="F1662">_xlfn.IFS(AV1662&lt;43783,"1.Low Income",AND(AV1662&gt;=43783,AV1662&lt;=64856),"2.Mid Income",AV1662&gt;64856,"3.High Income")</f>
        <v>1.Low Income</v>
      </c>
      <c r="G1662" s="1" t="str" cm="1">
        <f t="array" ref="G1662">_xlfn.IFS(AU1662&lt;=30,"&lt;1 month",AND(AU1662&gt;30,AU1662&lt;=60),"1-2months",AU1662&gt;60,"2months +")</f>
        <v>1-2months</v>
      </c>
      <c r="H1662" s="1" t="str" cm="1">
        <f t="array" ref="H1662">_xlfn.IFS(AT1662&lt;5,"&lt;5times",AND(AT1662&gt;=5,AT1662&lt;=10),"05-10times",AND(AT1662&gt;=11,AT1662&lt;=15),"11-15times",AT1662&gt;=16,"16times or more")</f>
        <v>05-10times</v>
      </c>
      <c r="I1662" s="1" t="s">
        <v>99</v>
      </c>
      <c r="J1662" s="1" t="str">
        <f t="shared" si="51"/>
        <v>6-7 years</v>
      </c>
      <c r="K1662" s="2">
        <v>4</v>
      </c>
      <c r="L1662" s="2">
        <v>0</v>
      </c>
      <c r="M1662" s="2">
        <v>2</v>
      </c>
      <c r="N1662" s="2">
        <v>0</v>
      </c>
      <c r="O1662" s="2">
        <v>0</v>
      </c>
      <c r="P1662" s="2">
        <v>2</v>
      </c>
      <c r="Q1662" s="8">
        <v>0</v>
      </c>
      <c r="R1662" s="8">
        <v>0</v>
      </c>
      <c r="S1662" s="8">
        <v>0</v>
      </c>
      <c r="T1662" s="8">
        <v>0</v>
      </c>
      <c r="U1662" s="8">
        <v>0</v>
      </c>
      <c r="V1662" s="8">
        <v>0</v>
      </c>
      <c r="W1662" s="6">
        <v>1</v>
      </c>
      <c r="X1662" s="6">
        <v>1</v>
      </c>
      <c r="Y1662" s="6">
        <v>0</v>
      </c>
      <c r="Z1662" s="6">
        <v>2</v>
      </c>
      <c r="AB1662" s="1">
        <v>47</v>
      </c>
      <c r="AC1662" s="1">
        <v>32</v>
      </c>
      <c r="AD1662" s="1">
        <v>0</v>
      </c>
      <c r="AE1662" s="1">
        <v>3</v>
      </c>
      <c r="AF1662" s="1">
        <v>11</v>
      </c>
      <c r="AG1662" s="1">
        <v>62</v>
      </c>
      <c r="AH1662" s="1">
        <v>2282</v>
      </c>
      <c r="AI1662" s="11">
        <f t="shared" si="50"/>
        <v>6.2520547945205482</v>
      </c>
      <c r="AJ1662" s="1">
        <v>0</v>
      </c>
      <c r="AK1662" s="1">
        <v>0</v>
      </c>
      <c r="AL1662" s="1">
        <v>0</v>
      </c>
      <c r="AM1662" s="1">
        <v>1</v>
      </c>
      <c r="AN1662" s="1">
        <v>0</v>
      </c>
      <c r="AO1662" s="1">
        <v>0</v>
      </c>
      <c r="AP1662" s="1">
        <v>0</v>
      </c>
      <c r="AQ1662" s="1">
        <v>0</v>
      </c>
      <c r="AR1662" s="1">
        <v>0</v>
      </c>
      <c r="AS1662" s="1">
        <v>1</v>
      </c>
      <c r="AT1662" s="1">
        <v>8</v>
      </c>
      <c r="AU1662" s="1">
        <v>51</v>
      </c>
      <c r="AV1662" s="1">
        <v>32871</v>
      </c>
    </row>
    <row r="1663" spans="1:48" s="1" customFormat="1" x14ac:dyDescent="0.25">
      <c r="A1663" s="1" t="str" cm="1">
        <f t="array" ref="A1663">_xlfn.IFS(AG1663&gt;=70,"70 and Older",AND(AG1663&gt;=60,AG1663&lt;70),"60-69",AND(AG1663&gt;=50,AG1663&lt;60),"50-59",AND(AG1663&gt;=40,AG1663&lt;50),"40-49",AND(AG1663&gt;=30,AG1663&lt;40),"30-39",AND(AG1663&gt;=20,AG1663&lt;30),"20-29")</f>
        <v>40-49</v>
      </c>
      <c r="B1663" s="1" t="str" cm="1">
        <f t="array" ref="B1663">_xlfn.IFS(AO1663=1,$AO$1,AP1663=1,$AP$1,AQ1663=1,$AQ$1,AR1663=1,$AR$1,AS1663=1,$AS$1)</f>
        <v>2nd Cycle</v>
      </c>
      <c r="C1663" s="1" t="str" cm="1">
        <f t="array" ref="C1663">_xlfn.IFS(AJ1663=1,$AJ$1,AK1663=1,$AK$1,AL1663=1,$AL$1,AM1663=1,$AM$1,AN1663=1,$AN$1)</f>
        <v>Married</v>
      </c>
      <c r="D1663" s="1">
        <v>1</v>
      </c>
      <c r="E1663" s="1">
        <v>0</v>
      </c>
      <c r="F1663" s="1" t="str" cm="1">
        <f t="array" ref="F1663">_xlfn.IFS(AV1663&lt;43783,"1.Low Income",AND(AV1663&gt;=43783,AV1663&lt;=64856),"2.Mid Income",AV1663&gt;64856,"3.High Income")</f>
        <v>1.Low Income</v>
      </c>
      <c r="G1663" s="1" t="str" cm="1">
        <f t="array" ref="G1663">_xlfn.IFS(AU1663&lt;=30,"&lt;1 month",AND(AU1663&gt;30,AU1663&lt;=60),"1-2months",AU1663&gt;60,"2months +")</f>
        <v>2months +</v>
      </c>
      <c r="H1663" s="1" t="str" cm="1">
        <f t="array" ref="H1663">_xlfn.IFS(AT1663&lt;5,"&lt;5times",AND(AT1663&gt;=5,AT1663&lt;=10),"05-10times",AND(AT1663&gt;=11,AT1663&lt;=15),"11-15times",AT1663&gt;=16,"16times or more")</f>
        <v>05-10times</v>
      </c>
      <c r="I1663" s="1" t="s">
        <v>99</v>
      </c>
      <c r="J1663" s="1" t="str">
        <f t="shared" si="51"/>
        <v>6-7 years</v>
      </c>
      <c r="K1663" s="2">
        <v>22</v>
      </c>
      <c r="L1663" s="2">
        <v>1</v>
      </c>
      <c r="M1663" s="2">
        <v>11</v>
      </c>
      <c r="N1663" s="2">
        <v>0</v>
      </c>
      <c r="O1663" s="2">
        <v>5</v>
      </c>
      <c r="P1663" s="2">
        <v>3</v>
      </c>
      <c r="Q1663" s="8">
        <v>0</v>
      </c>
      <c r="R1663" s="8">
        <v>0</v>
      </c>
      <c r="S1663" s="8">
        <v>0</v>
      </c>
      <c r="T1663" s="8">
        <v>0</v>
      </c>
      <c r="U1663" s="8">
        <v>0</v>
      </c>
      <c r="V1663" s="8">
        <v>0</v>
      </c>
      <c r="W1663" s="6">
        <v>1</v>
      </c>
      <c r="X1663" s="6">
        <v>1</v>
      </c>
      <c r="Y1663" s="6">
        <v>0</v>
      </c>
      <c r="Z1663" s="6">
        <v>3</v>
      </c>
      <c r="AB1663" s="1">
        <v>38</v>
      </c>
      <c r="AC1663" s="1">
        <v>25</v>
      </c>
      <c r="AD1663" s="1">
        <v>0</v>
      </c>
      <c r="AE1663" s="1">
        <v>3</v>
      </c>
      <c r="AF1663" s="1">
        <v>11</v>
      </c>
      <c r="AG1663" s="1">
        <v>46</v>
      </c>
      <c r="AH1663" s="1">
        <v>2281</v>
      </c>
      <c r="AI1663" s="11">
        <f t="shared" si="50"/>
        <v>6.2493150684931509</v>
      </c>
      <c r="AJ1663" s="1">
        <v>0</v>
      </c>
      <c r="AK1663" s="1">
        <v>1</v>
      </c>
      <c r="AL1663" s="1">
        <v>0</v>
      </c>
      <c r="AM1663" s="1">
        <v>0</v>
      </c>
      <c r="AN1663" s="1">
        <v>0</v>
      </c>
      <c r="AO1663" s="1">
        <v>1</v>
      </c>
      <c r="AP1663" s="1">
        <v>0</v>
      </c>
      <c r="AQ1663" s="1">
        <v>0</v>
      </c>
      <c r="AR1663" s="1">
        <v>0</v>
      </c>
      <c r="AS1663" s="1">
        <v>0</v>
      </c>
      <c r="AT1663" s="1">
        <v>8</v>
      </c>
      <c r="AU1663" s="1">
        <v>79</v>
      </c>
      <c r="AV1663" s="1">
        <v>28457</v>
      </c>
    </row>
    <row r="1664" spans="1:48" s="1" customFormat="1" x14ac:dyDescent="0.25">
      <c r="A1664" s="1" t="str" cm="1">
        <f t="array" ref="A1664">_xlfn.IFS(AG1664&gt;=70,"70 and Older",AND(AG1664&gt;=60,AG1664&lt;70),"60-69",AND(AG1664&gt;=50,AG1664&lt;60),"50-59",AND(AG1664&gt;=40,AG1664&lt;50),"40-49",AND(AG1664&gt;=30,AG1664&lt;40),"30-39",AND(AG1664&gt;=20,AG1664&lt;30),"20-29")</f>
        <v>40-49</v>
      </c>
      <c r="B1664" s="1" t="str" cm="1">
        <f t="array" ref="B1664">_xlfn.IFS(AO1664=1,$AO$1,AP1664=1,$AP$1,AQ1664=1,$AQ$1,AR1664=1,$AR$1,AS1664=1,$AS$1)</f>
        <v>2nd Cycle</v>
      </c>
      <c r="C1664" s="1" t="str" cm="1">
        <f t="array" ref="C1664">_xlfn.IFS(AJ1664=1,$AJ$1,AK1664=1,$AK$1,AL1664=1,$AL$1,AM1664=1,$AM$1,AN1664=1,$AN$1)</f>
        <v>Single</v>
      </c>
      <c r="D1664" s="1">
        <v>1</v>
      </c>
      <c r="E1664" s="1">
        <v>0</v>
      </c>
      <c r="F1664" s="1" t="str" cm="1">
        <f t="array" ref="F1664">_xlfn.IFS(AV1664&lt;43783,"1.Low Income",AND(AV1664&gt;=43783,AV1664&lt;=64856),"2.Mid Income",AV1664&gt;64856,"3.High Income")</f>
        <v>1.Low Income</v>
      </c>
      <c r="G1664" s="1" t="str" cm="1">
        <f t="array" ref="G1664">_xlfn.IFS(AU1664&lt;=30,"&lt;1 month",AND(AU1664&gt;30,AU1664&lt;=60),"1-2months",AU1664&gt;60,"2months +")</f>
        <v>1-2months</v>
      </c>
      <c r="H1664" s="1" t="str" cm="1">
        <f t="array" ref="H1664">_xlfn.IFS(AT1664&lt;5,"&lt;5times",AND(AT1664&gt;=5,AT1664&lt;=10),"05-10times",AND(AT1664&gt;=11,AT1664&lt;=15),"11-15times",AT1664&gt;=16,"16times or more")</f>
        <v>05-10times</v>
      </c>
      <c r="I1664" s="1" t="s">
        <v>99</v>
      </c>
      <c r="J1664" s="1" t="str">
        <f t="shared" si="51"/>
        <v>6-7 years</v>
      </c>
      <c r="K1664" s="2">
        <v>10</v>
      </c>
      <c r="L1664" s="2">
        <v>0</v>
      </c>
      <c r="M1664" s="2">
        <v>8</v>
      </c>
      <c r="N1664" s="2">
        <v>0</v>
      </c>
      <c r="O1664" s="2">
        <v>0</v>
      </c>
      <c r="P1664" s="2">
        <v>9</v>
      </c>
      <c r="Q1664" s="8">
        <v>0</v>
      </c>
      <c r="R1664" s="8">
        <v>0</v>
      </c>
      <c r="S1664" s="8">
        <v>1</v>
      </c>
      <c r="T1664" s="8">
        <v>0</v>
      </c>
      <c r="U1664" s="8">
        <v>0</v>
      </c>
      <c r="V1664" s="8">
        <v>1</v>
      </c>
      <c r="W1664" s="6">
        <v>1</v>
      </c>
      <c r="X1664" s="6">
        <v>1</v>
      </c>
      <c r="Y1664" s="6">
        <v>0</v>
      </c>
      <c r="Z1664" s="6">
        <v>2</v>
      </c>
      <c r="AB1664" s="1">
        <v>37</v>
      </c>
      <c r="AC1664" s="1">
        <v>26</v>
      </c>
      <c r="AD1664" s="1">
        <v>0</v>
      </c>
      <c r="AE1664" s="1">
        <v>3</v>
      </c>
      <c r="AF1664" s="1">
        <v>11</v>
      </c>
      <c r="AG1664" s="1">
        <v>40</v>
      </c>
      <c r="AH1664" s="1">
        <v>2281</v>
      </c>
      <c r="AI1664" s="11">
        <f t="shared" si="50"/>
        <v>6.2493150684931509</v>
      </c>
      <c r="AJ1664" s="1">
        <v>0</v>
      </c>
      <c r="AK1664" s="1">
        <v>0</v>
      </c>
      <c r="AL1664" s="1">
        <v>1</v>
      </c>
      <c r="AM1664" s="1">
        <v>0</v>
      </c>
      <c r="AN1664" s="1">
        <v>0</v>
      </c>
      <c r="AO1664" s="1">
        <v>1</v>
      </c>
      <c r="AP1664" s="1">
        <v>0</v>
      </c>
      <c r="AQ1664" s="1">
        <v>0</v>
      </c>
      <c r="AR1664" s="1">
        <v>0</v>
      </c>
      <c r="AS1664" s="1">
        <v>0</v>
      </c>
      <c r="AT1664" s="1">
        <v>9</v>
      </c>
      <c r="AU1664" s="1">
        <v>43</v>
      </c>
      <c r="AV1664" s="1">
        <v>23442</v>
      </c>
    </row>
    <row r="1665" spans="1:48" s="1" customFormat="1" x14ac:dyDescent="0.25">
      <c r="A1665" s="1" t="str" cm="1">
        <f t="array" ref="A1665">_xlfn.IFS(AG1665&gt;=70,"70 and Older",AND(AG1665&gt;=60,AG1665&lt;70),"60-69",AND(AG1665&gt;=50,AG1665&lt;60),"50-59",AND(AG1665&gt;=40,AG1665&lt;50),"40-49",AND(AG1665&gt;=30,AG1665&lt;40),"30-39",AND(AG1665&gt;=20,AG1665&lt;30),"20-29")</f>
        <v>50-59</v>
      </c>
      <c r="B1665" s="1" t="str" cm="1">
        <f t="array" ref="B1665">_xlfn.IFS(AO1665=1,$AO$1,AP1665=1,$AP$1,AQ1665=1,$AQ$1,AR1665=1,$AR$1,AS1665=1,$AS$1)</f>
        <v>Graduation</v>
      </c>
      <c r="C1665" s="1" t="str" cm="1">
        <f t="array" ref="C1665">_xlfn.IFS(AJ1665=1,$AJ$1,AK1665=1,$AK$1,AL1665=1,$AL$1,AM1665=1,$AM$1,AN1665=1,$AN$1)</f>
        <v>Together</v>
      </c>
      <c r="D1665" s="1">
        <v>0</v>
      </c>
      <c r="E1665" s="1">
        <v>0</v>
      </c>
      <c r="F1665" s="1" t="str" cm="1">
        <f t="array" ref="F1665">_xlfn.IFS(AV1665&lt;43783,"1.Low Income",AND(AV1665&gt;=43783,AV1665&lt;=64856),"2.Mid Income",AV1665&gt;64856,"3.High Income")</f>
        <v>2.Mid Income</v>
      </c>
      <c r="G1665" s="1" t="str" cm="1">
        <f t="array" ref="G1665">_xlfn.IFS(AU1665&lt;=30,"&lt;1 month",AND(AU1665&gt;30,AU1665&lt;=60),"1-2months",AU1665&gt;60,"2months +")</f>
        <v>1-2months</v>
      </c>
      <c r="H1665" s="1" t="str" cm="1">
        <f t="array" ref="H1665">_xlfn.IFS(AT1665&lt;5,"&lt;5times",AND(AT1665&gt;=5,AT1665&lt;=10),"05-10times",AND(AT1665&gt;=11,AT1665&lt;=15),"11-15times",AT1665&gt;=16,"16times or more")</f>
        <v>05-10times</v>
      </c>
      <c r="I1665" s="1" t="s">
        <v>99</v>
      </c>
      <c r="J1665" s="1" t="str">
        <f t="shared" si="51"/>
        <v>6-7 years</v>
      </c>
      <c r="K1665" s="2">
        <v>292</v>
      </c>
      <c r="L1665" s="2">
        <v>30</v>
      </c>
      <c r="M1665" s="2">
        <v>415</v>
      </c>
      <c r="N1665" s="2">
        <v>63</v>
      </c>
      <c r="O1665" s="2">
        <v>33</v>
      </c>
      <c r="P1665" s="2">
        <v>200</v>
      </c>
      <c r="Q1665" s="8">
        <v>1</v>
      </c>
      <c r="R1665" s="8">
        <v>0</v>
      </c>
      <c r="S1665" s="8">
        <v>0</v>
      </c>
      <c r="T1665" s="8">
        <v>0</v>
      </c>
      <c r="U1665" s="8">
        <v>0</v>
      </c>
      <c r="V1665" s="8">
        <v>0</v>
      </c>
      <c r="W1665" s="6">
        <v>1</v>
      </c>
      <c r="X1665" s="6">
        <v>4</v>
      </c>
      <c r="Y1665" s="6">
        <v>5</v>
      </c>
      <c r="Z1665" s="6">
        <v>4</v>
      </c>
      <c r="AB1665" s="1">
        <v>1117</v>
      </c>
      <c r="AC1665" s="1">
        <v>1096</v>
      </c>
      <c r="AD1665" s="1">
        <v>0</v>
      </c>
      <c r="AE1665" s="1">
        <v>3</v>
      </c>
      <c r="AF1665" s="1">
        <v>11</v>
      </c>
      <c r="AG1665" s="1">
        <v>57</v>
      </c>
      <c r="AH1665" s="1">
        <v>2280</v>
      </c>
      <c r="AI1665" s="11">
        <f t="shared" si="50"/>
        <v>6.2465753424657535</v>
      </c>
      <c r="AJ1665" s="1">
        <v>0</v>
      </c>
      <c r="AK1665" s="1">
        <v>0</v>
      </c>
      <c r="AL1665" s="1">
        <v>0</v>
      </c>
      <c r="AM1665" s="1">
        <v>1</v>
      </c>
      <c r="AN1665" s="1">
        <v>0</v>
      </c>
      <c r="AO1665" s="1">
        <v>0</v>
      </c>
      <c r="AP1665" s="1">
        <v>0</v>
      </c>
      <c r="AQ1665" s="1">
        <v>1</v>
      </c>
      <c r="AR1665" s="1">
        <v>0</v>
      </c>
      <c r="AS1665" s="1">
        <v>0</v>
      </c>
      <c r="AT1665" s="1">
        <v>6</v>
      </c>
      <c r="AU1665" s="1">
        <v>48</v>
      </c>
      <c r="AV1665" s="1">
        <v>52157</v>
      </c>
    </row>
    <row r="1666" spans="1:48" s="1" customFormat="1" x14ac:dyDescent="0.25">
      <c r="A1666" s="1" t="str" cm="1">
        <f t="array" ref="A1666">_xlfn.IFS(AG1666&gt;=70,"70 and Older",AND(AG1666&gt;=60,AG1666&lt;70),"60-69",AND(AG1666&gt;=50,AG1666&lt;60),"50-59",AND(AG1666&gt;=40,AG1666&lt;50),"40-49",AND(AG1666&gt;=30,AG1666&lt;40),"30-39",AND(AG1666&gt;=20,AG1666&lt;30),"20-29")</f>
        <v>60-69</v>
      </c>
      <c r="B1666" s="1" t="str" cm="1">
        <f t="array" ref="B1666">_xlfn.IFS(AO1666=1,$AO$1,AP1666=1,$AP$1,AQ1666=1,$AQ$1,AR1666=1,$AR$1,AS1666=1,$AS$1)</f>
        <v>Graduation</v>
      </c>
      <c r="C1666" s="1" t="str" cm="1">
        <f t="array" ref="C1666">_xlfn.IFS(AJ1666=1,$AJ$1,AK1666=1,$AK$1,AL1666=1,$AL$1,AM1666=1,$AM$1,AN1666=1,$AN$1)</f>
        <v>Married</v>
      </c>
      <c r="D1666" s="1">
        <v>0</v>
      </c>
      <c r="E1666" s="1">
        <v>0</v>
      </c>
      <c r="F1666" s="1" t="str" cm="1">
        <f t="array" ref="F1666">_xlfn.IFS(AV1666&lt;43783,"1.Low Income",AND(AV1666&gt;=43783,AV1666&lt;=64856),"2.Mid Income",AV1666&gt;64856,"3.High Income")</f>
        <v>1.Low Income</v>
      </c>
      <c r="G1666" s="1" t="str" cm="1">
        <f t="array" ref="G1666">_xlfn.IFS(AU1666&lt;=30,"&lt;1 month",AND(AU1666&gt;30,AU1666&lt;=60),"1-2months",AU1666&gt;60,"2months +")</f>
        <v>&lt;1 month</v>
      </c>
      <c r="H1666" s="1" t="str" cm="1">
        <f t="array" ref="H1666">_xlfn.IFS(AT1666&lt;5,"&lt;5times",AND(AT1666&gt;=5,AT1666&lt;=10),"05-10times",AND(AT1666&gt;=11,AT1666&lt;=15),"11-15times",AT1666&gt;=16,"16times or more")</f>
        <v>16times or more</v>
      </c>
      <c r="I1666" s="1" t="s">
        <v>99</v>
      </c>
      <c r="J1666" s="1" t="str">
        <f t="shared" si="51"/>
        <v>6-7 years</v>
      </c>
      <c r="K1666" s="2">
        <v>73</v>
      </c>
      <c r="L1666" s="2">
        <v>18</v>
      </c>
      <c r="M1666" s="2">
        <v>66</v>
      </c>
      <c r="N1666" s="2">
        <v>7</v>
      </c>
      <c r="O1666" s="2">
        <v>12</v>
      </c>
      <c r="P1666" s="2">
        <v>2</v>
      </c>
      <c r="Q1666" s="8">
        <v>0</v>
      </c>
      <c r="R1666" s="8">
        <v>0</v>
      </c>
      <c r="S1666" s="8">
        <v>0</v>
      </c>
      <c r="T1666" s="8">
        <v>0</v>
      </c>
      <c r="U1666" s="8">
        <v>0</v>
      </c>
      <c r="V1666" s="8">
        <v>0</v>
      </c>
      <c r="W1666" s="6">
        <v>15</v>
      </c>
      <c r="X1666" s="6">
        <v>0</v>
      </c>
      <c r="Y1666" s="6">
        <v>1</v>
      </c>
      <c r="Z1666" s="6">
        <v>0</v>
      </c>
      <c r="AB1666" s="1">
        <v>56</v>
      </c>
      <c r="AC1666" s="1">
        <v>31</v>
      </c>
      <c r="AD1666" s="1">
        <v>0</v>
      </c>
      <c r="AE1666" s="1">
        <v>3</v>
      </c>
      <c r="AF1666" s="1">
        <v>11</v>
      </c>
      <c r="AG1666" s="1">
        <v>63</v>
      </c>
      <c r="AH1666" s="1">
        <v>2280</v>
      </c>
      <c r="AI1666" s="11">
        <f t="shared" ref="AI1666:AI1729" si="52">AH1666/365</f>
        <v>6.2465753424657535</v>
      </c>
      <c r="AJ1666" s="1">
        <v>0</v>
      </c>
      <c r="AK1666" s="1">
        <v>1</v>
      </c>
      <c r="AL1666" s="1">
        <v>0</v>
      </c>
      <c r="AM1666" s="1">
        <v>0</v>
      </c>
      <c r="AN1666" s="1">
        <v>0</v>
      </c>
      <c r="AO1666" s="1">
        <v>0</v>
      </c>
      <c r="AP1666" s="1">
        <v>0</v>
      </c>
      <c r="AQ1666" s="1">
        <v>1</v>
      </c>
      <c r="AR1666" s="1">
        <v>0</v>
      </c>
      <c r="AS1666" s="1">
        <v>0</v>
      </c>
      <c r="AT1666" s="1">
        <v>19</v>
      </c>
      <c r="AU1666" s="1">
        <v>29</v>
      </c>
      <c r="AV1666" s="1">
        <v>22775</v>
      </c>
    </row>
    <row r="1667" spans="1:48" s="1" customFormat="1" x14ac:dyDescent="0.25">
      <c r="A1667" s="1" t="str" cm="1">
        <f t="array" ref="A1667">_xlfn.IFS(AG1667&gt;=70,"70 and Older",AND(AG1667&gt;=60,AG1667&lt;70),"60-69",AND(AG1667&gt;=50,AG1667&lt;60),"50-59",AND(AG1667&gt;=40,AG1667&lt;50),"40-49",AND(AG1667&gt;=30,AG1667&lt;40),"30-39",AND(AG1667&gt;=20,AG1667&lt;30),"20-29")</f>
        <v>40-49</v>
      </c>
      <c r="B1667" s="1" t="str" cm="1">
        <f t="array" ref="B1667">_xlfn.IFS(AO1667=1,$AO$1,AP1667=1,$AP$1,AQ1667=1,$AQ$1,AR1667=1,$AR$1,AS1667=1,$AS$1)</f>
        <v>PhD</v>
      </c>
      <c r="C1667" s="1" t="str" cm="1">
        <f t="array" ref="C1667">_xlfn.IFS(AJ1667=1,$AJ$1,AK1667=1,$AK$1,AL1667=1,$AL$1,AM1667=1,$AM$1,AN1667=1,$AN$1)</f>
        <v>Married</v>
      </c>
      <c r="D1667" s="1">
        <v>0</v>
      </c>
      <c r="E1667" s="1">
        <v>0</v>
      </c>
      <c r="F1667" s="1" t="str" cm="1">
        <f t="array" ref="F1667">_xlfn.IFS(AV1667&lt;43783,"1.Low Income",AND(AV1667&gt;=43783,AV1667&lt;=64856),"2.Mid Income",AV1667&gt;64856,"3.High Income")</f>
        <v>2.Mid Income</v>
      </c>
      <c r="G1667" s="1" t="str" cm="1">
        <f t="array" ref="G1667">_xlfn.IFS(AU1667&lt;=30,"&lt;1 month",AND(AU1667&gt;30,AU1667&lt;=60),"1-2months",AU1667&gt;60,"2months +")</f>
        <v>&lt;1 month</v>
      </c>
      <c r="H1667" s="1" t="str" cm="1">
        <f t="array" ref="H1667">_xlfn.IFS(AT1667&lt;5,"&lt;5times",AND(AT1667&gt;=5,AT1667&lt;=10),"05-10times",AND(AT1667&gt;=11,AT1667&lt;=15),"11-15times",AT1667&gt;=16,"16times or more")</f>
        <v>05-10times</v>
      </c>
      <c r="I1667" s="1" t="s">
        <v>99</v>
      </c>
      <c r="J1667" s="1" t="str">
        <f t="shared" ref="J1667:J1730" si="53">IF(AI1667&gt;7,"7-8 years",IF(AND(AI1667&gt;6,AI1667&lt;=7),"6-7 years",IF(AI1667&lt;=6,"4-6 years","invalid")))</f>
        <v>6-7 years</v>
      </c>
      <c r="K1667" s="2">
        <v>68</v>
      </c>
      <c r="L1667" s="2">
        <v>28</v>
      </c>
      <c r="M1667" s="2">
        <v>39</v>
      </c>
      <c r="N1667" s="2">
        <v>16</v>
      </c>
      <c r="O1667" s="2">
        <v>30</v>
      </c>
      <c r="P1667" s="2">
        <v>41</v>
      </c>
      <c r="Q1667" s="8">
        <v>0</v>
      </c>
      <c r="R1667" s="8">
        <v>0</v>
      </c>
      <c r="S1667" s="8">
        <v>0</v>
      </c>
      <c r="T1667" s="8">
        <v>0</v>
      </c>
      <c r="U1667" s="8">
        <v>0</v>
      </c>
      <c r="V1667" s="8">
        <v>0</v>
      </c>
      <c r="W1667" s="6">
        <v>1</v>
      </c>
      <c r="X1667" s="6">
        <v>2</v>
      </c>
      <c r="Y1667" s="6">
        <v>2</v>
      </c>
      <c r="Z1667" s="6">
        <v>5</v>
      </c>
      <c r="AB1667" s="1">
        <v>257</v>
      </c>
      <c r="AC1667" s="1">
        <v>250</v>
      </c>
      <c r="AD1667" s="1">
        <v>0</v>
      </c>
      <c r="AE1667" s="1">
        <v>3</v>
      </c>
      <c r="AF1667" s="1">
        <v>11</v>
      </c>
      <c r="AG1667" s="1">
        <v>47</v>
      </c>
      <c r="AH1667" s="1">
        <v>2279</v>
      </c>
      <c r="AI1667" s="11">
        <f t="shared" si="52"/>
        <v>6.2438356164383562</v>
      </c>
      <c r="AJ1667" s="1">
        <v>0</v>
      </c>
      <c r="AK1667" s="1">
        <v>1</v>
      </c>
      <c r="AL1667" s="1">
        <v>0</v>
      </c>
      <c r="AM1667" s="1">
        <v>0</v>
      </c>
      <c r="AN1667" s="1">
        <v>0</v>
      </c>
      <c r="AO1667" s="1">
        <v>0</v>
      </c>
      <c r="AP1667" s="1">
        <v>0</v>
      </c>
      <c r="AQ1667" s="1">
        <v>0</v>
      </c>
      <c r="AR1667" s="1">
        <v>0</v>
      </c>
      <c r="AS1667" s="1">
        <v>1</v>
      </c>
      <c r="AT1667" s="1">
        <v>6</v>
      </c>
      <c r="AU1667" s="1">
        <v>10</v>
      </c>
      <c r="AV1667" s="1">
        <v>50611</v>
      </c>
    </row>
    <row r="1668" spans="1:48" s="1" customFormat="1" x14ac:dyDescent="0.25">
      <c r="A1668" s="1" t="str" cm="1">
        <f t="array" ref="A1668">_xlfn.IFS(AG1668&gt;=70,"70 and Older",AND(AG1668&gt;=60,AG1668&lt;70),"60-69",AND(AG1668&gt;=50,AG1668&lt;60),"50-59",AND(AG1668&gt;=40,AG1668&lt;50),"40-49",AND(AG1668&gt;=30,AG1668&lt;40),"30-39",AND(AG1668&gt;=20,AG1668&lt;30),"20-29")</f>
        <v>70 and Older</v>
      </c>
      <c r="B1668" s="1" t="str" cm="1">
        <f t="array" ref="B1668">_xlfn.IFS(AO1668=1,$AO$1,AP1668=1,$AP$1,AQ1668=1,$AQ$1,AR1668=1,$AR$1,AS1668=1,$AS$1)</f>
        <v>Master</v>
      </c>
      <c r="C1668" s="1" t="str" cm="1">
        <f t="array" ref="C1668">_xlfn.IFS(AJ1668=1,$AJ$1,AK1668=1,$AK$1,AL1668=1,$AL$1,AM1668=1,$AM$1,AN1668=1,$AN$1)</f>
        <v>Married</v>
      </c>
      <c r="D1668" s="1">
        <v>0</v>
      </c>
      <c r="E1668" s="1">
        <v>1</v>
      </c>
      <c r="F1668" s="1" t="str" cm="1">
        <f t="array" ref="F1668">_xlfn.IFS(AV1668&lt;43783,"1.Low Income",AND(AV1668&gt;=43783,AV1668&lt;=64856),"2.Mid Income",AV1668&gt;64856,"3.High Income")</f>
        <v>2.Mid Income</v>
      </c>
      <c r="G1668" s="1" t="str" cm="1">
        <f t="array" ref="G1668">_xlfn.IFS(AU1668&lt;=30,"&lt;1 month",AND(AU1668&gt;30,AU1668&lt;=60),"1-2months",AU1668&gt;60,"2months +")</f>
        <v>&lt;1 month</v>
      </c>
      <c r="H1668" s="1" t="str" cm="1">
        <f t="array" ref="H1668">_xlfn.IFS(AT1668&lt;5,"&lt;5times",AND(AT1668&gt;=5,AT1668&lt;=10),"05-10times",AND(AT1668&gt;=11,AT1668&lt;=15),"11-15times",AT1668&gt;=16,"16times or more")</f>
        <v>05-10times</v>
      </c>
      <c r="I1668" s="1" t="s">
        <v>99</v>
      </c>
      <c r="J1668" s="1" t="str">
        <f t="shared" si="53"/>
        <v>6-7 years</v>
      </c>
      <c r="K1668" s="2">
        <v>415</v>
      </c>
      <c r="L1668" s="2">
        <v>5</v>
      </c>
      <c r="M1668" s="2">
        <v>124</v>
      </c>
      <c r="N1668" s="2">
        <v>15</v>
      </c>
      <c r="O1668" s="2">
        <v>35</v>
      </c>
      <c r="P1668" s="2">
        <v>11</v>
      </c>
      <c r="Q1668" s="8">
        <v>0</v>
      </c>
      <c r="R1668" s="8">
        <v>0</v>
      </c>
      <c r="S1668" s="8">
        <v>0</v>
      </c>
      <c r="T1668" s="8">
        <v>0</v>
      </c>
      <c r="U1668" s="8">
        <v>0</v>
      </c>
      <c r="V1668" s="8">
        <v>0</v>
      </c>
      <c r="W1668" s="6">
        <v>1</v>
      </c>
      <c r="X1668" s="6">
        <v>5</v>
      </c>
      <c r="Y1668" s="6">
        <v>2</v>
      </c>
      <c r="Z1668" s="6">
        <v>11</v>
      </c>
      <c r="AB1668" s="1">
        <v>1902</v>
      </c>
      <c r="AC1668" s="1">
        <v>1902</v>
      </c>
      <c r="AD1668" s="1">
        <v>2</v>
      </c>
      <c r="AE1668" s="1">
        <v>3</v>
      </c>
      <c r="AF1668" s="1">
        <v>11</v>
      </c>
      <c r="AG1668" s="1">
        <v>76</v>
      </c>
      <c r="AH1668" s="1">
        <v>2279</v>
      </c>
      <c r="AI1668" s="11">
        <f t="shared" si="52"/>
        <v>6.2438356164383562</v>
      </c>
      <c r="AJ1668" s="1">
        <v>0</v>
      </c>
      <c r="AK1668" s="1">
        <v>1</v>
      </c>
      <c r="AL1668" s="1">
        <v>0</v>
      </c>
      <c r="AM1668" s="1">
        <v>0</v>
      </c>
      <c r="AN1668" s="1">
        <v>0</v>
      </c>
      <c r="AO1668" s="1">
        <v>0</v>
      </c>
      <c r="AP1668" s="1">
        <v>0</v>
      </c>
      <c r="AQ1668" s="1">
        <v>0</v>
      </c>
      <c r="AR1668" s="1">
        <v>1</v>
      </c>
      <c r="AS1668" s="1">
        <v>0</v>
      </c>
      <c r="AT1668" s="1">
        <v>6</v>
      </c>
      <c r="AU1668" s="1">
        <v>11</v>
      </c>
      <c r="AV1668" s="1">
        <v>49767</v>
      </c>
    </row>
    <row r="1669" spans="1:48" s="1" customFormat="1" x14ac:dyDescent="0.25">
      <c r="A1669" s="1" t="str" cm="1">
        <f t="array" ref="A1669">_xlfn.IFS(AG1669&gt;=70,"70 and Older",AND(AG1669&gt;=60,AG1669&lt;70),"60-69",AND(AG1669&gt;=50,AG1669&lt;60),"50-59",AND(AG1669&gt;=40,AG1669&lt;50),"40-49",AND(AG1669&gt;=30,AG1669&lt;40),"30-39",AND(AG1669&gt;=20,AG1669&lt;30),"20-29")</f>
        <v>30-39</v>
      </c>
      <c r="B1669" s="1" t="str" cm="1">
        <f t="array" ref="B1669">_xlfn.IFS(AO1669=1,$AO$1,AP1669=1,$AP$1,AQ1669=1,$AQ$1,AR1669=1,$AR$1,AS1669=1,$AS$1)</f>
        <v>Master</v>
      </c>
      <c r="C1669" s="1" t="str" cm="1">
        <f t="array" ref="C1669">_xlfn.IFS(AJ1669=1,$AJ$1,AK1669=1,$AK$1,AL1669=1,$AL$1,AM1669=1,$AM$1,AN1669=1,$AN$1)</f>
        <v>Single</v>
      </c>
      <c r="D1669" s="1">
        <v>0</v>
      </c>
      <c r="E1669" s="1">
        <v>0</v>
      </c>
      <c r="F1669" s="1" t="str" cm="1">
        <f t="array" ref="F1669">_xlfn.IFS(AV1669&lt;43783,"1.Low Income",AND(AV1669&gt;=43783,AV1669&lt;=64856),"2.Mid Income",AV1669&gt;64856,"3.High Income")</f>
        <v>2.Mid Income</v>
      </c>
      <c r="G1669" s="1" t="str" cm="1">
        <f t="array" ref="G1669">_xlfn.IFS(AU1669&lt;=30,"&lt;1 month",AND(AU1669&gt;30,AU1669&lt;=60),"1-2months",AU1669&gt;60,"2months +")</f>
        <v>&lt;1 month</v>
      </c>
      <c r="H1669" s="1" t="str" cm="1">
        <f t="array" ref="H1669">_xlfn.IFS(AT1669&lt;5,"&lt;5times",AND(AT1669&gt;=5,AT1669&lt;=10),"05-10times",AND(AT1669&gt;=11,AT1669&lt;=15),"11-15times",AT1669&gt;=16,"16times or more")</f>
        <v>05-10times</v>
      </c>
      <c r="I1669" s="1" t="s">
        <v>99</v>
      </c>
      <c r="J1669" s="1" t="str">
        <f t="shared" si="53"/>
        <v>6-7 years</v>
      </c>
      <c r="K1669" s="2">
        <v>597</v>
      </c>
      <c r="L1669" s="2">
        <v>166</v>
      </c>
      <c r="M1669" s="2">
        <v>597</v>
      </c>
      <c r="N1669" s="2">
        <v>172</v>
      </c>
      <c r="O1669" s="2">
        <v>166</v>
      </c>
      <c r="P1669" s="2">
        <v>249</v>
      </c>
      <c r="Q1669" s="8">
        <v>0</v>
      </c>
      <c r="R1669" s="8">
        <v>0</v>
      </c>
      <c r="S1669" s="8">
        <v>0</v>
      </c>
      <c r="T1669" s="8">
        <v>0</v>
      </c>
      <c r="U1669" s="8">
        <v>0</v>
      </c>
      <c r="V1669" s="8">
        <v>0</v>
      </c>
      <c r="W1669" s="6">
        <v>1</v>
      </c>
      <c r="X1669" s="6">
        <v>5</v>
      </c>
      <c r="Y1669" s="6">
        <v>6</v>
      </c>
      <c r="Z1669" s="6">
        <v>4</v>
      </c>
      <c r="AB1669" s="1">
        <v>1476</v>
      </c>
      <c r="AC1669" s="1">
        <v>1301</v>
      </c>
      <c r="AD1669" s="1">
        <v>1</v>
      </c>
      <c r="AE1669" s="1">
        <v>3</v>
      </c>
      <c r="AF1669" s="1">
        <v>11</v>
      </c>
      <c r="AG1669" s="1">
        <v>33</v>
      </c>
      <c r="AH1669" s="1">
        <v>2279</v>
      </c>
      <c r="AI1669" s="11">
        <f t="shared" si="52"/>
        <v>6.2438356164383562</v>
      </c>
      <c r="AJ1669" s="1">
        <v>0</v>
      </c>
      <c r="AK1669" s="1">
        <v>0</v>
      </c>
      <c r="AL1669" s="1">
        <v>1</v>
      </c>
      <c r="AM1669" s="1">
        <v>0</v>
      </c>
      <c r="AN1669" s="1">
        <v>0</v>
      </c>
      <c r="AO1669" s="1">
        <v>0</v>
      </c>
      <c r="AP1669" s="1">
        <v>0</v>
      </c>
      <c r="AQ1669" s="1">
        <v>0</v>
      </c>
      <c r="AR1669" s="1">
        <v>1</v>
      </c>
      <c r="AS1669" s="1">
        <v>0</v>
      </c>
      <c r="AT1669" s="1">
        <v>6</v>
      </c>
      <c r="AU1669" s="1">
        <v>9</v>
      </c>
      <c r="AV1669" s="1">
        <v>49160</v>
      </c>
    </row>
    <row r="1670" spans="1:48" s="1" customFormat="1" x14ac:dyDescent="0.25">
      <c r="A1670" s="1" t="str" cm="1">
        <f t="array" ref="A1670">_xlfn.IFS(AG1670&gt;=70,"70 and Older",AND(AG1670&gt;=60,AG1670&lt;70),"60-69",AND(AG1670&gt;=50,AG1670&lt;60),"50-59",AND(AG1670&gt;=40,AG1670&lt;50),"40-49",AND(AG1670&gt;=30,AG1670&lt;40),"30-39",AND(AG1670&gt;=20,AG1670&lt;30),"20-29")</f>
        <v>50-59</v>
      </c>
      <c r="B1670" s="1" t="str" cm="1">
        <f t="array" ref="B1670">_xlfn.IFS(AO1670=1,$AO$1,AP1670=1,$AP$1,AQ1670=1,$AQ$1,AR1670=1,$AR$1,AS1670=1,$AS$1)</f>
        <v>PhD</v>
      </c>
      <c r="C1670" s="1" t="str" cm="1">
        <f t="array" ref="C1670">_xlfn.IFS(AJ1670=1,$AJ$1,AK1670=1,$AK$1,AL1670=1,$AL$1,AM1670=1,$AM$1,AN1670=1,$AN$1)</f>
        <v>Divorced</v>
      </c>
      <c r="D1670" s="1">
        <v>1</v>
      </c>
      <c r="E1670" s="1">
        <v>1</v>
      </c>
      <c r="F1670" s="1" t="str" cm="1">
        <f t="array" ref="F1670">_xlfn.IFS(AV1670&lt;43783,"1.Low Income",AND(AV1670&gt;=43783,AV1670&lt;=64856),"2.Mid Income",AV1670&gt;64856,"3.High Income")</f>
        <v>1.Low Income</v>
      </c>
      <c r="G1670" s="1" t="str" cm="1">
        <f t="array" ref="G1670">_xlfn.IFS(AU1670&lt;=30,"&lt;1 month",AND(AU1670&gt;30,AU1670&lt;=60),"1-2months",AU1670&gt;60,"2months +")</f>
        <v>&lt;1 month</v>
      </c>
      <c r="H1670" s="1" t="str" cm="1">
        <f t="array" ref="H1670">_xlfn.IFS(AT1670&lt;5,"&lt;5times",AND(AT1670&gt;=5,AT1670&lt;=10),"05-10times",AND(AT1670&gt;=11,AT1670&lt;=15),"11-15times",AT1670&gt;=16,"16times or more")</f>
        <v>05-10times</v>
      </c>
      <c r="I1670" s="1" t="s">
        <v>99</v>
      </c>
      <c r="J1670" s="1" t="str">
        <f t="shared" si="53"/>
        <v>6-7 years</v>
      </c>
      <c r="K1670" s="2">
        <v>12</v>
      </c>
      <c r="L1670" s="2">
        <v>4</v>
      </c>
      <c r="M1670" s="2">
        <v>2</v>
      </c>
      <c r="N1670" s="2">
        <v>10</v>
      </c>
      <c r="O1670" s="2">
        <v>6</v>
      </c>
      <c r="P1670" s="2">
        <v>10</v>
      </c>
      <c r="Q1670" s="8">
        <v>0</v>
      </c>
      <c r="R1670" s="8">
        <v>0</v>
      </c>
      <c r="S1670" s="8">
        <v>0</v>
      </c>
      <c r="T1670" s="8">
        <v>0</v>
      </c>
      <c r="U1670" s="8">
        <v>0</v>
      </c>
      <c r="V1670" s="8">
        <v>0</v>
      </c>
      <c r="W1670" s="6">
        <v>4</v>
      </c>
      <c r="X1670" s="6">
        <v>2</v>
      </c>
      <c r="Y1670" s="6">
        <v>0</v>
      </c>
      <c r="Z1670" s="6">
        <v>4</v>
      </c>
      <c r="AB1670" s="1">
        <v>34</v>
      </c>
      <c r="AC1670" s="1">
        <v>26</v>
      </c>
      <c r="AD1670" s="1">
        <v>0</v>
      </c>
      <c r="AE1670" s="1">
        <v>3</v>
      </c>
      <c r="AF1670" s="1">
        <v>11</v>
      </c>
      <c r="AG1670" s="1">
        <v>53</v>
      </c>
      <c r="AH1670" s="1">
        <v>2279</v>
      </c>
      <c r="AI1670" s="11">
        <f t="shared" si="52"/>
        <v>6.2438356164383562</v>
      </c>
      <c r="AJ1670" s="1">
        <v>1</v>
      </c>
      <c r="AK1670" s="1">
        <v>0</v>
      </c>
      <c r="AL1670" s="1">
        <v>0</v>
      </c>
      <c r="AM1670" s="1">
        <v>0</v>
      </c>
      <c r="AN1670" s="1">
        <v>0</v>
      </c>
      <c r="AO1670" s="1">
        <v>0</v>
      </c>
      <c r="AP1670" s="1">
        <v>0</v>
      </c>
      <c r="AQ1670" s="1">
        <v>0</v>
      </c>
      <c r="AR1670" s="1">
        <v>0</v>
      </c>
      <c r="AS1670" s="1">
        <v>1</v>
      </c>
      <c r="AT1670" s="1">
        <v>7</v>
      </c>
      <c r="AU1670" s="1">
        <v>2</v>
      </c>
      <c r="AV1670" s="1">
        <v>40464</v>
      </c>
    </row>
    <row r="1671" spans="1:48" s="1" customFormat="1" x14ac:dyDescent="0.25">
      <c r="A1671" s="1" t="str" cm="1">
        <f t="array" ref="A1671">_xlfn.IFS(AG1671&gt;=70,"70 and Older",AND(AG1671&gt;=60,AG1671&lt;70),"60-69",AND(AG1671&gt;=50,AG1671&lt;60),"50-59",AND(AG1671&gt;=40,AG1671&lt;50),"40-49",AND(AG1671&gt;=30,AG1671&lt;40),"30-39",AND(AG1671&gt;=20,AG1671&lt;30),"20-29")</f>
        <v>40-49</v>
      </c>
      <c r="B1671" s="1" t="str" cm="1">
        <f t="array" ref="B1671">_xlfn.IFS(AO1671=1,$AO$1,AP1671=1,$AP$1,AQ1671=1,$AQ$1,AR1671=1,$AR$1,AS1671=1,$AS$1)</f>
        <v>PhD</v>
      </c>
      <c r="C1671" s="1" t="str" cm="1">
        <f t="array" ref="C1671">_xlfn.IFS(AJ1671=1,$AJ$1,AK1671=1,$AK$1,AL1671=1,$AL$1,AM1671=1,$AM$1,AN1671=1,$AN$1)</f>
        <v>Married</v>
      </c>
      <c r="D1671" s="1">
        <v>0</v>
      </c>
      <c r="E1671" s="1">
        <v>1</v>
      </c>
      <c r="F1671" s="1" t="str" cm="1">
        <f t="array" ref="F1671">_xlfn.IFS(AV1671&lt;43783,"1.Low Income",AND(AV1671&gt;=43783,AV1671&lt;=64856),"2.Mid Income",AV1671&gt;64856,"3.High Income")</f>
        <v>1.Low Income</v>
      </c>
      <c r="G1671" s="1" t="str" cm="1">
        <f t="array" ref="G1671">_xlfn.IFS(AU1671&lt;=30,"&lt;1 month",AND(AU1671&gt;30,AU1671&lt;=60),"1-2months",AU1671&gt;60,"2months +")</f>
        <v>&lt;1 month</v>
      </c>
      <c r="H1671" s="1" t="str" cm="1">
        <f t="array" ref="H1671">_xlfn.IFS(AT1671&lt;5,"&lt;5times",AND(AT1671&gt;=5,AT1671&lt;=10),"05-10times",AND(AT1671&gt;=11,AT1671&lt;=15),"11-15times",AT1671&gt;=16,"16times or more")</f>
        <v>05-10times</v>
      </c>
      <c r="I1671" s="1" t="s">
        <v>99</v>
      </c>
      <c r="J1671" s="1" t="str">
        <f t="shared" si="53"/>
        <v>6-7 years</v>
      </c>
      <c r="K1671" s="2">
        <v>134</v>
      </c>
      <c r="L1671" s="2">
        <v>8</v>
      </c>
      <c r="M1671" s="2">
        <v>76</v>
      </c>
      <c r="N1671" s="2">
        <v>6</v>
      </c>
      <c r="O1671" s="2">
        <v>0</v>
      </c>
      <c r="P1671" s="2">
        <v>11</v>
      </c>
      <c r="Q1671" s="8">
        <v>0</v>
      </c>
      <c r="R1671" s="8">
        <v>0</v>
      </c>
      <c r="S1671" s="8">
        <v>0</v>
      </c>
      <c r="T1671" s="8">
        <v>0</v>
      </c>
      <c r="U1671" s="8">
        <v>0</v>
      </c>
      <c r="V1671" s="8">
        <v>0</v>
      </c>
      <c r="W1671" s="6">
        <v>1</v>
      </c>
      <c r="X1671" s="6">
        <v>4</v>
      </c>
      <c r="Y1671" s="6">
        <v>1</v>
      </c>
      <c r="Z1671" s="6">
        <v>5</v>
      </c>
      <c r="AB1671" s="1">
        <v>90</v>
      </c>
      <c r="AC1671" s="1">
        <v>90</v>
      </c>
      <c r="AD1671" s="1">
        <v>0</v>
      </c>
      <c r="AE1671" s="1">
        <v>3</v>
      </c>
      <c r="AF1671" s="1">
        <v>11</v>
      </c>
      <c r="AG1671" s="1">
        <v>42</v>
      </c>
      <c r="AH1671" s="1">
        <v>2279</v>
      </c>
      <c r="AI1671" s="11">
        <f t="shared" si="52"/>
        <v>6.2438356164383562</v>
      </c>
      <c r="AJ1671" s="1">
        <v>0</v>
      </c>
      <c r="AK1671" s="1">
        <v>1</v>
      </c>
      <c r="AL1671" s="1">
        <v>0</v>
      </c>
      <c r="AM1671" s="1">
        <v>0</v>
      </c>
      <c r="AN1671" s="1">
        <v>0</v>
      </c>
      <c r="AO1671" s="1">
        <v>0</v>
      </c>
      <c r="AP1671" s="1">
        <v>0</v>
      </c>
      <c r="AQ1671" s="1">
        <v>0</v>
      </c>
      <c r="AR1671" s="1">
        <v>0</v>
      </c>
      <c r="AS1671" s="1">
        <v>1</v>
      </c>
      <c r="AT1671" s="1">
        <v>7</v>
      </c>
      <c r="AU1671" s="1">
        <v>17</v>
      </c>
      <c r="AV1671" s="1">
        <v>37758</v>
      </c>
    </row>
    <row r="1672" spans="1:48" s="1" customFormat="1" x14ac:dyDescent="0.25">
      <c r="A1672" s="1" t="str" cm="1">
        <f t="array" ref="A1672">_xlfn.IFS(AG1672&gt;=70,"70 and Older",AND(AG1672&gt;=60,AG1672&lt;70),"60-69",AND(AG1672&gt;=50,AG1672&lt;60),"50-59",AND(AG1672&gt;=40,AG1672&lt;50),"40-49",AND(AG1672&gt;=30,AG1672&lt;40),"30-39",AND(AG1672&gt;=20,AG1672&lt;30),"20-29")</f>
        <v>40-49</v>
      </c>
      <c r="B1672" s="1" t="str" cm="1">
        <f t="array" ref="B1672">_xlfn.IFS(AO1672=1,$AO$1,AP1672=1,$AP$1,AQ1672=1,$AQ$1,AR1672=1,$AR$1,AS1672=1,$AS$1)</f>
        <v>PhD</v>
      </c>
      <c r="C1672" s="1" t="str" cm="1">
        <f t="array" ref="C1672">_xlfn.IFS(AJ1672=1,$AJ$1,AK1672=1,$AK$1,AL1672=1,$AL$1,AM1672=1,$AM$1,AN1672=1,$AN$1)</f>
        <v>Together</v>
      </c>
      <c r="D1672" s="1">
        <v>2</v>
      </c>
      <c r="E1672" s="1">
        <v>1</v>
      </c>
      <c r="F1672" s="1" t="str" cm="1">
        <f t="array" ref="F1672">_xlfn.IFS(AV1672&lt;43783,"1.Low Income",AND(AV1672&gt;=43783,AV1672&lt;=64856),"2.Mid Income",AV1672&gt;64856,"3.High Income")</f>
        <v>1.Low Income</v>
      </c>
      <c r="G1672" s="1" t="str" cm="1">
        <f t="array" ref="G1672">_xlfn.IFS(AU1672&lt;=30,"&lt;1 month",AND(AU1672&gt;30,AU1672&lt;=60),"1-2months",AU1672&gt;60,"2months +")</f>
        <v>1-2months</v>
      </c>
      <c r="H1672" s="1" t="str" cm="1">
        <f t="array" ref="H1672">_xlfn.IFS(AT1672&lt;5,"&lt;5times",AND(AT1672&gt;=5,AT1672&lt;=10),"05-10times",AND(AT1672&gt;=11,AT1672&lt;=15),"11-15times",AT1672&gt;=16,"16times or more")</f>
        <v>05-10times</v>
      </c>
      <c r="I1672" s="1" t="s">
        <v>99</v>
      </c>
      <c r="J1672" s="1" t="str">
        <f t="shared" si="53"/>
        <v>6-7 years</v>
      </c>
      <c r="K1672" s="2">
        <v>406</v>
      </c>
      <c r="L1672" s="2">
        <v>0</v>
      </c>
      <c r="M1672" s="2">
        <v>30</v>
      </c>
      <c r="N1672" s="2">
        <v>0</v>
      </c>
      <c r="O1672" s="2">
        <v>0</v>
      </c>
      <c r="P1672" s="2">
        <v>8</v>
      </c>
      <c r="Q1672" s="8">
        <v>1</v>
      </c>
      <c r="R1672" s="8">
        <v>0</v>
      </c>
      <c r="S1672" s="8">
        <v>0</v>
      </c>
      <c r="T1672" s="8">
        <v>0</v>
      </c>
      <c r="U1672" s="8">
        <v>0</v>
      </c>
      <c r="V1672" s="8">
        <v>0</v>
      </c>
      <c r="W1672" s="6">
        <v>7</v>
      </c>
      <c r="X1672" s="6">
        <v>8</v>
      </c>
      <c r="Y1672" s="6">
        <v>2</v>
      </c>
      <c r="Z1672" s="6">
        <v>5</v>
      </c>
      <c r="AB1672" s="1">
        <v>395</v>
      </c>
      <c r="AC1672" s="1">
        <v>329</v>
      </c>
      <c r="AD1672" s="1">
        <v>0</v>
      </c>
      <c r="AE1672" s="1">
        <v>3</v>
      </c>
      <c r="AF1672" s="1">
        <v>11</v>
      </c>
      <c r="AG1672" s="1">
        <v>46</v>
      </c>
      <c r="AH1672" s="1">
        <v>2279</v>
      </c>
      <c r="AI1672" s="11">
        <f t="shared" si="52"/>
        <v>6.2438356164383562</v>
      </c>
      <c r="AJ1672" s="1">
        <v>0</v>
      </c>
      <c r="AK1672" s="1">
        <v>0</v>
      </c>
      <c r="AL1672" s="1">
        <v>0</v>
      </c>
      <c r="AM1672" s="1">
        <v>1</v>
      </c>
      <c r="AN1672" s="1">
        <v>0</v>
      </c>
      <c r="AO1672" s="1">
        <v>0</v>
      </c>
      <c r="AP1672" s="1">
        <v>0</v>
      </c>
      <c r="AQ1672" s="1">
        <v>0</v>
      </c>
      <c r="AR1672" s="1">
        <v>0</v>
      </c>
      <c r="AS1672" s="1">
        <v>1</v>
      </c>
      <c r="AT1672" s="1">
        <v>8</v>
      </c>
      <c r="AU1672" s="1">
        <v>56</v>
      </c>
      <c r="AV1672" s="1">
        <v>35701</v>
      </c>
    </row>
    <row r="1673" spans="1:48" s="1" customFormat="1" x14ac:dyDescent="0.25">
      <c r="A1673" s="1" t="str" cm="1">
        <f t="array" ref="A1673">_xlfn.IFS(AG1673&gt;=70,"70 and Older",AND(AG1673&gt;=60,AG1673&lt;70),"60-69",AND(AG1673&gt;=50,AG1673&lt;60),"50-59",AND(AG1673&gt;=40,AG1673&lt;50),"40-49",AND(AG1673&gt;=30,AG1673&lt;40),"30-39",AND(AG1673&gt;=20,AG1673&lt;30),"20-29")</f>
        <v>60-69</v>
      </c>
      <c r="B1673" s="1" t="str" cm="1">
        <f t="array" ref="B1673">_xlfn.IFS(AO1673=1,$AO$1,AP1673=1,$AP$1,AQ1673=1,$AQ$1,AR1673=1,$AR$1,AS1673=1,$AS$1)</f>
        <v>Master</v>
      </c>
      <c r="C1673" s="1" t="str" cm="1">
        <f t="array" ref="C1673">_xlfn.IFS(AJ1673=1,$AJ$1,AK1673=1,$AK$1,AL1673=1,$AL$1,AM1673=1,$AM$1,AN1673=1,$AN$1)</f>
        <v>Divorced</v>
      </c>
      <c r="D1673" s="1">
        <v>0</v>
      </c>
      <c r="E1673" s="1">
        <v>1</v>
      </c>
      <c r="F1673" s="1" t="str" cm="1">
        <f t="array" ref="F1673">_xlfn.IFS(AV1673&lt;43783,"1.Low Income",AND(AV1673&gt;=43783,AV1673&lt;=64856),"2.Mid Income",AV1673&gt;64856,"3.High Income")</f>
        <v>1.Low Income</v>
      </c>
      <c r="G1673" s="1" t="str" cm="1">
        <f t="array" ref="G1673">_xlfn.IFS(AU1673&lt;=30,"&lt;1 month",AND(AU1673&gt;30,AU1673&lt;=60),"1-2months",AU1673&gt;60,"2months +")</f>
        <v>2months +</v>
      </c>
      <c r="H1673" s="1" t="str" cm="1">
        <f t="array" ref="H1673">_xlfn.IFS(AT1673&lt;5,"&lt;5times",AND(AT1673&gt;=5,AT1673&lt;=10),"05-10times",AND(AT1673&gt;=11,AT1673&lt;=15),"11-15times",AT1673&gt;=16,"16times or more")</f>
        <v>05-10times</v>
      </c>
      <c r="I1673" s="1" t="s">
        <v>99</v>
      </c>
      <c r="J1673" s="1" t="str">
        <f t="shared" si="53"/>
        <v>6-7 years</v>
      </c>
      <c r="K1673" s="2">
        <v>265</v>
      </c>
      <c r="L1673" s="2">
        <v>199</v>
      </c>
      <c r="M1673" s="2">
        <v>303</v>
      </c>
      <c r="N1673" s="2">
        <v>234</v>
      </c>
      <c r="O1673" s="2">
        <v>9</v>
      </c>
      <c r="P1673" s="2">
        <v>170</v>
      </c>
      <c r="Q1673" s="8">
        <v>0</v>
      </c>
      <c r="R1673" s="8">
        <v>0</v>
      </c>
      <c r="S1673" s="8">
        <v>0</v>
      </c>
      <c r="T1673" s="8">
        <v>0</v>
      </c>
      <c r="U1673" s="8">
        <v>0</v>
      </c>
      <c r="V1673" s="8">
        <v>0</v>
      </c>
      <c r="W1673" s="6">
        <v>7</v>
      </c>
      <c r="X1673" s="6">
        <v>10</v>
      </c>
      <c r="Y1673" s="6">
        <v>2</v>
      </c>
      <c r="Z1673" s="6">
        <v>12</v>
      </c>
      <c r="AB1673" s="1">
        <v>180</v>
      </c>
      <c r="AC1673" s="1">
        <v>175</v>
      </c>
      <c r="AD1673" s="1">
        <v>0</v>
      </c>
      <c r="AE1673" s="1">
        <v>3</v>
      </c>
      <c r="AF1673" s="1">
        <v>11</v>
      </c>
      <c r="AG1673" s="1">
        <v>66</v>
      </c>
      <c r="AH1673" s="1">
        <v>2279</v>
      </c>
      <c r="AI1673" s="11">
        <f t="shared" si="52"/>
        <v>6.2438356164383562</v>
      </c>
      <c r="AJ1673" s="1">
        <v>1</v>
      </c>
      <c r="AK1673" s="1">
        <v>0</v>
      </c>
      <c r="AL1673" s="1">
        <v>0</v>
      </c>
      <c r="AM1673" s="1">
        <v>0</v>
      </c>
      <c r="AN1673" s="1">
        <v>0</v>
      </c>
      <c r="AO1673" s="1">
        <v>0</v>
      </c>
      <c r="AP1673" s="1">
        <v>0</v>
      </c>
      <c r="AQ1673" s="1">
        <v>0</v>
      </c>
      <c r="AR1673" s="1">
        <v>1</v>
      </c>
      <c r="AS1673" s="1">
        <v>0</v>
      </c>
      <c r="AT1673" s="1">
        <v>8</v>
      </c>
      <c r="AU1673" s="1">
        <v>87</v>
      </c>
      <c r="AV1673" s="1">
        <v>35682</v>
      </c>
    </row>
    <row r="1674" spans="1:48" s="1" customFormat="1" x14ac:dyDescent="0.25">
      <c r="A1674" s="1" t="str" cm="1">
        <f t="array" ref="A1674">_xlfn.IFS(AG1674&gt;=70,"70 and Older",AND(AG1674&gt;=60,AG1674&lt;70),"60-69",AND(AG1674&gt;=50,AG1674&lt;60),"50-59",AND(AG1674&gt;=40,AG1674&lt;50),"40-49",AND(AG1674&gt;=30,AG1674&lt;40),"30-39",AND(AG1674&gt;=20,AG1674&lt;30),"20-29")</f>
        <v>50-59</v>
      </c>
      <c r="B1674" s="1" t="str" cm="1">
        <f t="array" ref="B1674">_xlfn.IFS(AO1674=1,$AO$1,AP1674=1,$AP$1,AQ1674=1,$AQ$1,AR1674=1,$AR$1,AS1674=1,$AS$1)</f>
        <v>PhD</v>
      </c>
      <c r="C1674" s="1" t="str" cm="1">
        <f t="array" ref="C1674">_xlfn.IFS(AJ1674=1,$AJ$1,AK1674=1,$AK$1,AL1674=1,$AL$1,AM1674=1,$AM$1,AN1674=1,$AN$1)</f>
        <v>Together</v>
      </c>
      <c r="D1674" s="1">
        <v>0</v>
      </c>
      <c r="E1674" s="1">
        <v>1</v>
      </c>
      <c r="F1674" s="1" t="str" cm="1">
        <f t="array" ref="F1674">_xlfn.IFS(AV1674&lt;43783,"1.Low Income",AND(AV1674&gt;=43783,AV1674&lt;=64856),"2.Mid Income",AV1674&gt;64856,"3.High Income")</f>
        <v>1.Low Income</v>
      </c>
      <c r="G1674" s="1" t="str" cm="1">
        <f t="array" ref="G1674">_xlfn.IFS(AU1674&lt;=30,"&lt;1 month",AND(AU1674&gt;30,AU1674&lt;=60),"1-2months",AU1674&gt;60,"2months +")</f>
        <v>&lt;1 month</v>
      </c>
      <c r="H1674" s="1" t="str" cm="1">
        <f t="array" ref="H1674">_xlfn.IFS(AT1674&lt;5,"&lt;5times",AND(AT1674&gt;=5,AT1674&lt;=10),"05-10times",AND(AT1674&gt;=11,AT1674&lt;=15),"11-15times",AT1674&gt;=16,"16times or more")</f>
        <v>05-10times</v>
      </c>
      <c r="I1674" s="1" t="s">
        <v>99</v>
      </c>
      <c r="J1674" s="1" t="str">
        <f t="shared" si="53"/>
        <v>6-7 years</v>
      </c>
      <c r="K1674" s="2">
        <v>381</v>
      </c>
      <c r="L1674" s="2">
        <v>35</v>
      </c>
      <c r="M1674" s="2">
        <v>172</v>
      </c>
      <c r="N1674" s="2">
        <v>56</v>
      </c>
      <c r="O1674" s="2">
        <v>86</v>
      </c>
      <c r="P1674" s="2">
        <v>93</v>
      </c>
      <c r="Q1674" s="8">
        <v>0</v>
      </c>
      <c r="R1674" s="8">
        <v>0</v>
      </c>
      <c r="S1674" s="8">
        <v>0</v>
      </c>
      <c r="T1674" s="8">
        <v>0</v>
      </c>
      <c r="U1674" s="8">
        <v>0</v>
      </c>
      <c r="V1674" s="8">
        <v>0</v>
      </c>
      <c r="W1674" s="6">
        <v>2</v>
      </c>
      <c r="X1674" s="6">
        <v>8</v>
      </c>
      <c r="Y1674" s="6">
        <v>2</v>
      </c>
      <c r="Z1674" s="6">
        <v>10</v>
      </c>
      <c r="AB1674" s="1">
        <v>712</v>
      </c>
      <c r="AC1674" s="1">
        <v>677</v>
      </c>
      <c r="AD1674" s="1">
        <v>0</v>
      </c>
      <c r="AE1674" s="1">
        <v>3</v>
      </c>
      <c r="AF1674" s="1">
        <v>11</v>
      </c>
      <c r="AG1674" s="1">
        <v>54</v>
      </c>
      <c r="AH1674" s="1">
        <v>2278</v>
      </c>
      <c r="AI1674" s="11">
        <f t="shared" si="52"/>
        <v>6.2410958904109588</v>
      </c>
      <c r="AJ1674" s="1">
        <v>0</v>
      </c>
      <c r="AK1674" s="1">
        <v>0</v>
      </c>
      <c r="AL1674" s="1">
        <v>0</v>
      </c>
      <c r="AM1674" s="1">
        <v>1</v>
      </c>
      <c r="AN1674" s="1">
        <v>0</v>
      </c>
      <c r="AO1674" s="1">
        <v>0</v>
      </c>
      <c r="AP1674" s="1">
        <v>0</v>
      </c>
      <c r="AQ1674" s="1">
        <v>0</v>
      </c>
      <c r="AR1674" s="1">
        <v>0</v>
      </c>
      <c r="AS1674" s="1">
        <v>1</v>
      </c>
      <c r="AT1674" s="1">
        <v>7</v>
      </c>
      <c r="AU1674" s="1">
        <v>28</v>
      </c>
      <c r="AV1674" s="1">
        <v>43057</v>
      </c>
    </row>
    <row r="1675" spans="1:48" s="1" customFormat="1" x14ac:dyDescent="0.25">
      <c r="A1675" s="1" t="str" cm="1">
        <f t="array" ref="A1675">_xlfn.IFS(AG1675&gt;=70,"70 and Older",AND(AG1675&gt;=60,AG1675&lt;70),"60-69",AND(AG1675&gt;=50,AG1675&lt;60),"50-59",AND(AG1675&gt;=40,AG1675&lt;50),"40-49",AND(AG1675&gt;=30,AG1675&lt;40),"30-39",AND(AG1675&gt;=20,AG1675&lt;30),"20-29")</f>
        <v>50-59</v>
      </c>
      <c r="B1675" s="1" t="str" cm="1">
        <f t="array" ref="B1675">_xlfn.IFS(AO1675=1,$AO$1,AP1675=1,$AP$1,AQ1675=1,$AQ$1,AR1675=1,$AR$1,AS1675=1,$AS$1)</f>
        <v>Graduation</v>
      </c>
      <c r="C1675" s="1" t="str" cm="1">
        <f t="array" ref="C1675">_xlfn.IFS(AJ1675=1,$AJ$1,AK1675=1,$AK$1,AL1675=1,$AL$1,AM1675=1,$AM$1,AN1675=1,$AN$1)</f>
        <v>Married</v>
      </c>
      <c r="D1675" s="1">
        <v>0</v>
      </c>
      <c r="E1675" s="1">
        <v>1</v>
      </c>
      <c r="F1675" s="1" t="str" cm="1">
        <f t="array" ref="F1675">_xlfn.IFS(AV1675&lt;43783,"1.Low Income",AND(AV1675&gt;=43783,AV1675&lt;=64856),"2.Mid Income",AV1675&gt;64856,"3.High Income")</f>
        <v>1.Low Income</v>
      </c>
      <c r="G1675" s="1" t="str" cm="1">
        <f t="array" ref="G1675">_xlfn.IFS(AU1675&lt;=30,"&lt;1 month",AND(AU1675&gt;30,AU1675&lt;=60),"1-2months",AU1675&gt;60,"2months +")</f>
        <v>2months +</v>
      </c>
      <c r="H1675" s="1" t="str" cm="1">
        <f t="array" ref="H1675">_xlfn.IFS(AT1675&lt;5,"&lt;5times",AND(AT1675&gt;=5,AT1675&lt;=10),"05-10times",AND(AT1675&gt;=11,AT1675&lt;=15),"11-15times",AT1675&gt;=16,"16times or more")</f>
        <v>05-10times</v>
      </c>
      <c r="I1675" s="1" t="s">
        <v>99</v>
      </c>
      <c r="J1675" s="1" t="str">
        <f t="shared" si="53"/>
        <v>6-7 years</v>
      </c>
      <c r="K1675" s="2">
        <v>7</v>
      </c>
      <c r="L1675" s="2">
        <v>11</v>
      </c>
      <c r="M1675" s="2">
        <v>3</v>
      </c>
      <c r="N1675" s="2">
        <v>10</v>
      </c>
      <c r="O1675" s="2">
        <v>4</v>
      </c>
      <c r="P1675" s="2">
        <v>20</v>
      </c>
      <c r="Q1675" s="8">
        <v>0</v>
      </c>
      <c r="R1675" s="8">
        <v>0</v>
      </c>
      <c r="S1675" s="8">
        <v>0</v>
      </c>
      <c r="T1675" s="8">
        <v>0</v>
      </c>
      <c r="U1675" s="8">
        <v>0</v>
      </c>
      <c r="V1675" s="8">
        <v>0</v>
      </c>
      <c r="W1675" s="6">
        <v>2</v>
      </c>
      <c r="X1675" s="6">
        <v>1</v>
      </c>
      <c r="Y1675" s="6">
        <v>1</v>
      </c>
      <c r="Z1675" s="6">
        <v>3</v>
      </c>
      <c r="AB1675" s="1">
        <v>38</v>
      </c>
      <c r="AC1675" s="1">
        <v>35</v>
      </c>
      <c r="AD1675" s="1">
        <v>0</v>
      </c>
      <c r="AE1675" s="1">
        <v>3</v>
      </c>
      <c r="AF1675" s="1">
        <v>11</v>
      </c>
      <c r="AG1675" s="1">
        <v>59</v>
      </c>
      <c r="AH1675" s="1">
        <v>2278</v>
      </c>
      <c r="AI1675" s="11">
        <f t="shared" si="52"/>
        <v>6.2410958904109588</v>
      </c>
      <c r="AJ1675" s="1">
        <v>0</v>
      </c>
      <c r="AK1675" s="1">
        <v>1</v>
      </c>
      <c r="AL1675" s="1">
        <v>0</v>
      </c>
      <c r="AM1675" s="1">
        <v>0</v>
      </c>
      <c r="AN1675" s="1">
        <v>0</v>
      </c>
      <c r="AO1675" s="1">
        <v>0</v>
      </c>
      <c r="AP1675" s="1">
        <v>0</v>
      </c>
      <c r="AQ1675" s="1">
        <v>1</v>
      </c>
      <c r="AR1675" s="1">
        <v>0</v>
      </c>
      <c r="AS1675" s="1">
        <v>0</v>
      </c>
      <c r="AT1675" s="1">
        <v>7</v>
      </c>
      <c r="AU1675" s="1">
        <v>74</v>
      </c>
      <c r="AV1675" s="1">
        <v>40479</v>
      </c>
    </row>
    <row r="1676" spans="1:48" s="1" customFormat="1" x14ac:dyDescent="0.25">
      <c r="A1676" s="1" t="str" cm="1">
        <f t="array" ref="A1676">_xlfn.IFS(AG1676&gt;=70,"70 and Older",AND(AG1676&gt;=60,AG1676&lt;70),"60-69",AND(AG1676&gt;=50,AG1676&lt;60),"50-59",AND(AG1676&gt;=40,AG1676&lt;50),"40-49",AND(AG1676&gt;=30,AG1676&lt;40),"30-39",AND(AG1676&gt;=20,AG1676&lt;30),"20-29")</f>
        <v>40-49</v>
      </c>
      <c r="B1676" s="1" t="str" cm="1">
        <f t="array" ref="B1676">_xlfn.IFS(AO1676=1,$AO$1,AP1676=1,$AP$1,AQ1676=1,$AQ$1,AR1676=1,$AR$1,AS1676=1,$AS$1)</f>
        <v>PhD</v>
      </c>
      <c r="C1676" s="1" t="str" cm="1">
        <f t="array" ref="C1676">_xlfn.IFS(AJ1676=1,$AJ$1,AK1676=1,$AK$1,AL1676=1,$AL$1,AM1676=1,$AM$1,AN1676=1,$AN$1)</f>
        <v>Together</v>
      </c>
      <c r="D1676" s="1">
        <v>1</v>
      </c>
      <c r="E1676" s="1">
        <v>0</v>
      </c>
      <c r="F1676" s="1" t="str" cm="1">
        <f t="array" ref="F1676">_xlfn.IFS(AV1676&lt;43783,"1.Low Income",AND(AV1676&gt;=43783,AV1676&lt;=64856),"2.Mid Income",AV1676&gt;64856,"3.High Income")</f>
        <v>1.Low Income</v>
      </c>
      <c r="G1676" s="1" t="str" cm="1">
        <f t="array" ref="G1676">_xlfn.IFS(AU1676&lt;=30,"&lt;1 month",AND(AU1676&gt;30,AU1676&lt;=60),"1-2months",AU1676&gt;60,"2months +")</f>
        <v>&lt;1 month</v>
      </c>
      <c r="H1676" s="1" t="str" cm="1">
        <f t="array" ref="H1676">_xlfn.IFS(AT1676&lt;5,"&lt;5times",AND(AT1676&gt;=5,AT1676&lt;=10),"05-10times",AND(AT1676&gt;=11,AT1676&lt;=15),"11-15times",AT1676&gt;=16,"16times or more")</f>
        <v>05-10times</v>
      </c>
      <c r="I1676" s="1" t="s">
        <v>99</v>
      </c>
      <c r="J1676" s="1" t="str">
        <f t="shared" si="53"/>
        <v>6-7 years</v>
      </c>
      <c r="K1676" s="2">
        <v>22</v>
      </c>
      <c r="L1676" s="2">
        <v>3</v>
      </c>
      <c r="M1676" s="2">
        <v>30</v>
      </c>
      <c r="N1676" s="2">
        <v>0</v>
      </c>
      <c r="O1676" s="2">
        <v>5</v>
      </c>
      <c r="P1676" s="2">
        <v>15</v>
      </c>
      <c r="Q1676" s="8">
        <v>0</v>
      </c>
      <c r="R1676" s="8">
        <v>0</v>
      </c>
      <c r="S1676" s="8">
        <v>0</v>
      </c>
      <c r="T1676" s="8">
        <v>0</v>
      </c>
      <c r="U1676" s="8">
        <v>0</v>
      </c>
      <c r="V1676" s="8">
        <v>0</v>
      </c>
      <c r="W1676" s="6">
        <v>2</v>
      </c>
      <c r="X1676" s="6">
        <v>2</v>
      </c>
      <c r="Y1676" s="6">
        <v>0</v>
      </c>
      <c r="Z1676" s="6">
        <v>4</v>
      </c>
      <c r="AB1676" s="1">
        <v>39</v>
      </c>
      <c r="AC1676" s="1">
        <v>36</v>
      </c>
      <c r="AD1676" s="1">
        <v>0</v>
      </c>
      <c r="AE1676" s="1">
        <v>3</v>
      </c>
      <c r="AF1676" s="1">
        <v>11</v>
      </c>
      <c r="AG1676" s="1">
        <v>48</v>
      </c>
      <c r="AH1676" s="1">
        <v>2278</v>
      </c>
      <c r="AI1676" s="11">
        <f t="shared" si="52"/>
        <v>6.2410958904109588</v>
      </c>
      <c r="AJ1676" s="1">
        <v>0</v>
      </c>
      <c r="AK1676" s="1">
        <v>0</v>
      </c>
      <c r="AL1676" s="1">
        <v>0</v>
      </c>
      <c r="AM1676" s="1">
        <v>1</v>
      </c>
      <c r="AN1676" s="1">
        <v>0</v>
      </c>
      <c r="AO1676" s="1">
        <v>0</v>
      </c>
      <c r="AP1676" s="1">
        <v>0</v>
      </c>
      <c r="AQ1676" s="1">
        <v>0</v>
      </c>
      <c r="AR1676" s="1">
        <v>0</v>
      </c>
      <c r="AS1676" s="1">
        <v>1</v>
      </c>
      <c r="AT1676" s="1">
        <v>7</v>
      </c>
      <c r="AU1676" s="1">
        <v>3</v>
      </c>
      <c r="AV1676" s="1">
        <v>37150</v>
      </c>
    </row>
    <row r="1677" spans="1:48" s="1" customFormat="1" x14ac:dyDescent="0.25">
      <c r="A1677" s="1" t="str" cm="1">
        <f t="array" ref="A1677">_xlfn.IFS(AG1677&gt;=70,"70 and Older",AND(AG1677&gt;=60,AG1677&lt;70),"60-69",AND(AG1677&gt;=50,AG1677&lt;60),"50-59",AND(AG1677&gt;=40,AG1677&lt;50),"40-49",AND(AG1677&gt;=30,AG1677&lt;40),"30-39",AND(AG1677&gt;=20,AG1677&lt;30),"20-29")</f>
        <v>50-59</v>
      </c>
      <c r="B1677" s="1" t="str" cm="1">
        <f t="array" ref="B1677">_xlfn.IFS(AO1677=1,$AO$1,AP1677=1,$AP$1,AQ1677=1,$AQ$1,AR1677=1,$AR$1,AS1677=1,$AS$1)</f>
        <v>PhD</v>
      </c>
      <c r="C1677" s="1" t="str" cm="1">
        <f t="array" ref="C1677">_xlfn.IFS(AJ1677=1,$AJ$1,AK1677=1,$AK$1,AL1677=1,$AL$1,AM1677=1,$AM$1,AN1677=1,$AN$1)</f>
        <v>Single</v>
      </c>
      <c r="D1677" s="1">
        <v>0</v>
      </c>
      <c r="E1677" s="1">
        <v>1</v>
      </c>
      <c r="F1677" s="1" t="str" cm="1">
        <f t="array" ref="F1677">_xlfn.IFS(AV1677&lt;43783,"1.Low Income",AND(AV1677&gt;=43783,AV1677&lt;=64856),"2.Mid Income",AV1677&gt;64856,"3.High Income")</f>
        <v>1.Low Income</v>
      </c>
      <c r="G1677" s="1" t="str" cm="1">
        <f t="array" ref="G1677">_xlfn.IFS(AU1677&lt;=30,"&lt;1 month",AND(AU1677&gt;30,AU1677&lt;=60),"1-2months",AU1677&gt;60,"2months +")</f>
        <v>2months +</v>
      </c>
      <c r="H1677" s="1" t="str" cm="1">
        <f t="array" ref="H1677">_xlfn.IFS(AT1677&lt;5,"&lt;5times",AND(AT1677&gt;=5,AT1677&lt;=10),"05-10times",AND(AT1677&gt;=11,AT1677&lt;=15),"11-15times",AT1677&gt;=16,"16times or more")</f>
        <v>05-10times</v>
      </c>
      <c r="I1677" s="1" t="s">
        <v>99</v>
      </c>
      <c r="J1677" s="1" t="str">
        <f t="shared" si="53"/>
        <v>6-7 years</v>
      </c>
      <c r="K1677" s="2">
        <v>790</v>
      </c>
      <c r="L1677" s="2">
        <v>19</v>
      </c>
      <c r="M1677" s="2">
        <v>133</v>
      </c>
      <c r="N1677" s="2">
        <v>12</v>
      </c>
      <c r="O1677" s="2">
        <v>0</v>
      </c>
      <c r="P1677" s="2">
        <v>19</v>
      </c>
      <c r="Q1677" s="8">
        <v>0</v>
      </c>
      <c r="R1677" s="8">
        <v>0</v>
      </c>
      <c r="S1677" s="8">
        <v>0</v>
      </c>
      <c r="T1677" s="8">
        <v>1</v>
      </c>
      <c r="U1677" s="8">
        <v>0</v>
      </c>
      <c r="V1677" s="8">
        <v>0</v>
      </c>
      <c r="W1677" s="6">
        <v>3</v>
      </c>
      <c r="X1677" s="6">
        <v>8</v>
      </c>
      <c r="Y1677" s="6">
        <v>3</v>
      </c>
      <c r="Z1677" s="6">
        <v>13</v>
      </c>
      <c r="AB1677" s="1">
        <v>1288</v>
      </c>
      <c r="AC1677" s="1">
        <v>1288</v>
      </c>
      <c r="AD1677" s="1">
        <v>0</v>
      </c>
      <c r="AE1677" s="1">
        <v>3</v>
      </c>
      <c r="AF1677" s="1">
        <v>11</v>
      </c>
      <c r="AG1677" s="1">
        <v>51</v>
      </c>
      <c r="AH1677" s="1">
        <v>2277</v>
      </c>
      <c r="AI1677" s="11">
        <f t="shared" si="52"/>
        <v>6.2383561643835614</v>
      </c>
      <c r="AJ1677" s="1">
        <v>0</v>
      </c>
      <c r="AK1677" s="1">
        <v>0</v>
      </c>
      <c r="AL1677" s="1">
        <v>1</v>
      </c>
      <c r="AM1677" s="1">
        <v>0</v>
      </c>
      <c r="AN1677" s="1">
        <v>0</v>
      </c>
      <c r="AO1677" s="1">
        <v>0</v>
      </c>
      <c r="AP1677" s="1">
        <v>0</v>
      </c>
      <c r="AQ1677" s="1">
        <v>0</v>
      </c>
      <c r="AR1677" s="1">
        <v>0</v>
      </c>
      <c r="AS1677" s="1">
        <v>1</v>
      </c>
      <c r="AT1677" s="1">
        <v>7</v>
      </c>
      <c r="AU1677" s="1">
        <v>94</v>
      </c>
      <c r="AV1677" s="1">
        <v>39548</v>
      </c>
    </row>
    <row r="1678" spans="1:48" s="1" customFormat="1" x14ac:dyDescent="0.25">
      <c r="A1678" s="1" t="str" cm="1">
        <f t="array" ref="A1678">_xlfn.IFS(AG1678&gt;=70,"70 and Older",AND(AG1678&gt;=60,AG1678&lt;70),"60-69",AND(AG1678&gt;=50,AG1678&lt;60),"50-59",AND(AG1678&gt;=40,AG1678&lt;50),"40-49",AND(AG1678&gt;=30,AG1678&lt;40),"30-39",AND(AG1678&gt;=20,AG1678&lt;30),"20-29")</f>
        <v>60-69</v>
      </c>
      <c r="B1678" s="1" t="str" cm="1">
        <f t="array" ref="B1678">_xlfn.IFS(AO1678=1,$AO$1,AP1678=1,$AP$1,AQ1678=1,$AQ$1,AR1678=1,$AR$1,AS1678=1,$AS$1)</f>
        <v>PhD</v>
      </c>
      <c r="C1678" s="1" t="str" cm="1">
        <f t="array" ref="C1678">_xlfn.IFS(AJ1678=1,$AJ$1,AK1678=1,$AK$1,AL1678=1,$AL$1,AM1678=1,$AM$1,AN1678=1,$AN$1)</f>
        <v>Married</v>
      </c>
      <c r="D1678" s="1">
        <v>0</v>
      </c>
      <c r="E1678" s="1">
        <v>1</v>
      </c>
      <c r="F1678" s="1" t="str" cm="1">
        <f t="array" ref="F1678">_xlfn.IFS(AV1678&lt;43783,"1.Low Income",AND(AV1678&gt;=43783,AV1678&lt;=64856),"2.Mid Income",AV1678&gt;64856,"3.High Income")</f>
        <v>1.Low Income</v>
      </c>
      <c r="G1678" s="1" t="str" cm="1">
        <f t="array" ref="G1678">_xlfn.IFS(AU1678&lt;=30,"&lt;1 month",AND(AU1678&gt;30,AU1678&lt;=60),"1-2months",AU1678&gt;60,"2months +")</f>
        <v>1-2months</v>
      </c>
      <c r="H1678" s="1" t="str" cm="1">
        <f t="array" ref="H1678">_xlfn.IFS(AT1678&lt;5,"&lt;5times",AND(AT1678&gt;=5,AT1678&lt;=10),"05-10times",AND(AT1678&gt;=11,AT1678&lt;=15),"11-15times",AT1678&gt;=16,"16times or more")</f>
        <v>05-10times</v>
      </c>
      <c r="I1678" s="1" t="s">
        <v>99</v>
      </c>
      <c r="J1678" s="1" t="str">
        <f t="shared" si="53"/>
        <v>6-7 years</v>
      </c>
      <c r="K1678" s="2">
        <v>98</v>
      </c>
      <c r="L1678" s="2">
        <v>1</v>
      </c>
      <c r="M1678" s="2">
        <v>17</v>
      </c>
      <c r="N1678" s="2">
        <v>0</v>
      </c>
      <c r="O1678" s="2">
        <v>1</v>
      </c>
      <c r="P1678" s="2">
        <v>5</v>
      </c>
      <c r="Q1678" s="8">
        <v>0</v>
      </c>
      <c r="R1678" s="8">
        <v>0</v>
      </c>
      <c r="S1678" s="8">
        <v>0</v>
      </c>
      <c r="T1678" s="8">
        <v>1</v>
      </c>
      <c r="U1678" s="8">
        <v>0</v>
      </c>
      <c r="V1678" s="8">
        <v>0</v>
      </c>
      <c r="W1678" s="6">
        <v>1</v>
      </c>
      <c r="X1678" s="6">
        <v>3</v>
      </c>
      <c r="Y1678" s="6">
        <v>0</v>
      </c>
      <c r="Z1678" s="6">
        <v>4</v>
      </c>
      <c r="AB1678" s="1">
        <v>224</v>
      </c>
      <c r="AC1678" s="1">
        <v>215</v>
      </c>
      <c r="AD1678" s="1">
        <v>0</v>
      </c>
      <c r="AE1678" s="1">
        <v>3</v>
      </c>
      <c r="AF1678" s="1">
        <v>11</v>
      </c>
      <c r="AG1678" s="1">
        <v>68</v>
      </c>
      <c r="AH1678" s="1">
        <v>2277</v>
      </c>
      <c r="AI1678" s="11">
        <f t="shared" si="52"/>
        <v>6.2383561643835614</v>
      </c>
      <c r="AJ1678" s="1">
        <v>0</v>
      </c>
      <c r="AK1678" s="1">
        <v>1</v>
      </c>
      <c r="AL1678" s="1">
        <v>0</v>
      </c>
      <c r="AM1678" s="1">
        <v>0</v>
      </c>
      <c r="AN1678" s="1">
        <v>0</v>
      </c>
      <c r="AO1678" s="1">
        <v>0</v>
      </c>
      <c r="AP1678" s="1">
        <v>0</v>
      </c>
      <c r="AQ1678" s="1">
        <v>0</v>
      </c>
      <c r="AR1678" s="1">
        <v>0</v>
      </c>
      <c r="AS1678" s="1">
        <v>1</v>
      </c>
      <c r="AT1678" s="1">
        <v>8</v>
      </c>
      <c r="AU1678" s="1">
        <v>46</v>
      </c>
      <c r="AV1678" s="1">
        <v>34704</v>
      </c>
    </row>
    <row r="1679" spans="1:48" s="1" customFormat="1" x14ac:dyDescent="0.25">
      <c r="A1679" s="1" t="str" cm="1">
        <f t="array" ref="A1679">_xlfn.IFS(AG1679&gt;=70,"70 and Older",AND(AG1679&gt;=60,AG1679&lt;70),"60-69",AND(AG1679&gt;=50,AG1679&lt;60),"50-59",AND(AG1679&gt;=40,AG1679&lt;50),"40-49",AND(AG1679&gt;=30,AG1679&lt;40),"30-39",AND(AG1679&gt;=20,AG1679&lt;30),"20-29")</f>
        <v>50-59</v>
      </c>
      <c r="B1679" s="1" t="str" cm="1">
        <f t="array" ref="B1679">_xlfn.IFS(AO1679=1,$AO$1,AP1679=1,$AP$1,AQ1679=1,$AQ$1,AR1679=1,$AR$1,AS1679=1,$AS$1)</f>
        <v>PhD</v>
      </c>
      <c r="C1679" s="1" t="str" cm="1">
        <f t="array" ref="C1679">_xlfn.IFS(AJ1679=1,$AJ$1,AK1679=1,$AK$1,AL1679=1,$AL$1,AM1679=1,$AM$1,AN1679=1,$AN$1)</f>
        <v>Married</v>
      </c>
      <c r="D1679" s="1">
        <v>1</v>
      </c>
      <c r="E1679" s="1">
        <v>1</v>
      </c>
      <c r="F1679" s="1" t="str" cm="1">
        <f t="array" ref="F1679">_xlfn.IFS(AV1679&lt;43783,"1.Low Income",AND(AV1679&gt;=43783,AV1679&lt;=64856),"2.Mid Income",AV1679&gt;64856,"3.High Income")</f>
        <v>1.Low Income</v>
      </c>
      <c r="G1679" s="1" t="str" cm="1">
        <f t="array" ref="G1679">_xlfn.IFS(AU1679&lt;=30,"&lt;1 month",AND(AU1679&gt;30,AU1679&lt;=60),"1-2months",AU1679&gt;60,"2months +")</f>
        <v>&lt;1 month</v>
      </c>
      <c r="H1679" s="1" t="str" cm="1">
        <f t="array" ref="H1679">_xlfn.IFS(AT1679&lt;5,"&lt;5times",AND(AT1679&gt;=5,AT1679&lt;=10),"05-10times",AND(AT1679&gt;=11,AT1679&lt;=15),"11-15times",AT1679&gt;=16,"16times or more")</f>
        <v>05-10times</v>
      </c>
      <c r="I1679" s="1" t="s">
        <v>99</v>
      </c>
      <c r="J1679" s="1" t="str">
        <f t="shared" si="53"/>
        <v>6-7 years</v>
      </c>
      <c r="K1679" s="2">
        <v>489</v>
      </c>
      <c r="L1679" s="2">
        <v>6</v>
      </c>
      <c r="M1679" s="2">
        <v>152</v>
      </c>
      <c r="N1679" s="2">
        <v>8</v>
      </c>
      <c r="O1679" s="2">
        <v>6</v>
      </c>
      <c r="P1679" s="2">
        <v>132</v>
      </c>
      <c r="Q1679" s="8">
        <v>0</v>
      </c>
      <c r="R1679" s="8">
        <v>0</v>
      </c>
      <c r="S1679" s="8">
        <v>0</v>
      </c>
      <c r="T1679" s="8">
        <v>0</v>
      </c>
      <c r="U1679" s="8">
        <v>0</v>
      </c>
      <c r="V1679" s="8">
        <v>1</v>
      </c>
      <c r="W1679" s="6">
        <v>10</v>
      </c>
      <c r="X1679" s="6">
        <v>9</v>
      </c>
      <c r="Y1679" s="6">
        <v>4</v>
      </c>
      <c r="Z1679" s="6">
        <v>6</v>
      </c>
      <c r="AB1679" s="1">
        <v>475</v>
      </c>
      <c r="AC1679" s="1">
        <v>432</v>
      </c>
      <c r="AD1679" s="1">
        <v>0</v>
      </c>
      <c r="AE1679" s="1">
        <v>3</v>
      </c>
      <c r="AF1679" s="1">
        <v>11</v>
      </c>
      <c r="AG1679" s="1">
        <v>52</v>
      </c>
      <c r="AH1679" s="1">
        <v>2277</v>
      </c>
      <c r="AI1679" s="11">
        <f t="shared" si="52"/>
        <v>6.2383561643835614</v>
      </c>
      <c r="AJ1679" s="1">
        <v>0</v>
      </c>
      <c r="AK1679" s="1">
        <v>1</v>
      </c>
      <c r="AL1679" s="1">
        <v>0</v>
      </c>
      <c r="AM1679" s="1">
        <v>0</v>
      </c>
      <c r="AN1679" s="1">
        <v>0</v>
      </c>
      <c r="AO1679" s="1">
        <v>0</v>
      </c>
      <c r="AP1679" s="1">
        <v>0</v>
      </c>
      <c r="AQ1679" s="1">
        <v>0</v>
      </c>
      <c r="AR1679" s="1">
        <v>0</v>
      </c>
      <c r="AS1679" s="1">
        <v>1</v>
      </c>
      <c r="AT1679" s="1">
        <v>8</v>
      </c>
      <c r="AU1679" s="1">
        <v>28</v>
      </c>
      <c r="AV1679" s="1">
        <v>30023</v>
      </c>
    </row>
    <row r="1680" spans="1:48" s="1" customFormat="1" x14ac:dyDescent="0.25">
      <c r="A1680" s="1" t="str" cm="1">
        <f t="array" ref="A1680">_xlfn.IFS(AG1680&gt;=70,"70 and Older",AND(AG1680&gt;=60,AG1680&lt;70),"60-69",AND(AG1680&gt;=50,AG1680&lt;60),"50-59",AND(AG1680&gt;=40,AG1680&lt;50),"40-49",AND(AG1680&gt;=30,AG1680&lt;40),"30-39",AND(AG1680&gt;=20,AG1680&lt;30),"20-29")</f>
        <v>40-49</v>
      </c>
      <c r="B1680" s="1" t="str" cm="1">
        <f t="array" ref="B1680">_xlfn.IFS(AO1680=1,$AO$1,AP1680=1,$AP$1,AQ1680=1,$AQ$1,AR1680=1,$AR$1,AS1680=1,$AS$1)</f>
        <v>Graduation</v>
      </c>
      <c r="C1680" s="1" t="str" cm="1">
        <f t="array" ref="C1680">_xlfn.IFS(AJ1680=1,$AJ$1,AK1680=1,$AK$1,AL1680=1,$AL$1,AM1680=1,$AM$1,AN1680=1,$AN$1)</f>
        <v>Married</v>
      </c>
      <c r="D1680" s="1">
        <v>0</v>
      </c>
      <c r="E1680" s="1">
        <v>0</v>
      </c>
      <c r="F1680" s="1" t="str" cm="1">
        <f t="array" ref="F1680">_xlfn.IFS(AV1680&lt;43783,"1.Low Income",AND(AV1680&gt;=43783,AV1680&lt;=64856),"2.Mid Income",AV1680&gt;64856,"3.High Income")</f>
        <v>2.Mid Income</v>
      </c>
      <c r="G1680" s="1" t="str" cm="1">
        <f t="array" ref="G1680">_xlfn.IFS(AU1680&lt;=30,"&lt;1 month",AND(AU1680&gt;30,AU1680&lt;=60),"1-2months",AU1680&gt;60,"2months +")</f>
        <v>1-2months</v>
      </c>
      <c r="H1680" s="1" t="str" cm="1">
        <f t="array" ref="H1680">_xlfn.IFS(AT1680&lt;5,"&lt;5times",AND(AT1680&gt;=5,AT1680&lt;=10),"05-10times",AND(AT1680&gt;=11,AT1680&lt;=15),"11-15times",AT1680&gt;=16,"16times or more")</f>
        <v>05-10times</v>
      </c>
      <c r="I1680" s="1" t="s">
        <v>99</v>
      </c>
      <c r="J1680" s="1" t="str">
        <f t="shared" si="53"/>
        <v>6-7 years</v>
      </c>
      <c r="K1680" s="2">
        <v>71</v>
      </c>
      <c r="L1680" s="2">
        <v>22</v>
      </c>
      <c r="M1680" s="2">
        <v>112</v>
      </c>
      <c r="N1680" s="2">
        <v>138</v>
      </c>
      <c r="O1680" s="2">
        <v>89</v>
      </c>
      <c r="P1680" s="2">
        <v>29</v>
      </c>
      <c r="Q1680" s="8">
        <v>0</v>
      </c>
      <c r="R1680" s="8">
        <v>0</v>
      </c>
      <c r="S1680" s="8">
        <v>0</v>
      </c>
      <c r="T1680" s="8">
        <v>0</v>
      </c>
      <c r="U1680" s="8">
        <v>0</v>
      </c>
      <c r="V1680" s="8">
        <v>0</v>
      </c>
      <c r="W1680" s="6">
        <v>1</v>
      </c>
      <c r="X1680" s="6">
        <v>2</v>
      </c>
      <c r="Y1680" s="6">
        <v>3</v>
      </c>
      <c r="Z1680" s="6">
        <v>13</v>
      </c>
      <c r="AB1680" s="1">
        <v>889</v>
      </c>
      <c r="AC1680" s="1">
        <v>872</v>
      </c>
      <c r="AD1680" s="1">
        <v>0</v>
      </c>
      <c r="AE1680" s="1">
        <v>3</v>
      </c>
      <c r="AF1680" s="1">
        <v>11</v>
      </c>
      <c r="AG1680" s="1">
        <v>42</v>
      </c>
      <c r="AH1680" s="1">
        <v>2276</v>
      </c>
      <c r="AI1680" s="11">
        <f t="shared" si="52"/>
        <v>6.2356164383561641</v>
      </c>
      <c r="AJ1680" s="1">
        <v>0</v>
      </c>
      <c r="AK1680" s="1">
        <v>1</v>
      </c>
      <c r="AL1680" s="1">
        <v>0</v>
      </c>
      <c r="AM1680" s="1">
        <v>0</v>
      </c>
      <c r="AN1680" s="1">
        <v>0</v>
      </c>
      <c r="AO1680" s="1">
        <v>0</v>
      </c>
      <c r="AP1680" s="1">
        <v>0</v>
      </c>
      <c r="AQ1680" s="1">
        <v>1</v>
      </c>
      <c r="AR1680" s="1">
        <v>0</v>
      </c>
      <c r="AS1680" s="1">
        <v>0</v>
      </c>
      <c r="AT1680" s="1">
        <v>6</v>
      </c>
      <c r="AU1680" s="1">
        <v>52</v>
      </c>
      <c r="AV1680" s="1">
        <v>53977</v>
      </c>
    </row>
    <row r="1681" spans="1:48" s="1" customFormat="1" x14ac:dyDescent="0.25">
      <c r="A1681" s="1" t="str" cm="1">
        <f t="array" ref="A1681">_xlfn.IFS(AG1681&gt;=70,"70 and Older",AND(AG1681&gt;=60,AG1681&lt;70),"60-69",AND(AG1681&gt;=50,AG1681&lt;60),"50-59",AND(AG1681&gt;=40,AG1681&lt;50),"40-49",AND(AG1681&gt;=30,AG1681&lt;40),"30-39",AND(AG1681&gt;=20,AG1681&lt;30),"20-29")</f>
        <v>40-49</v>
      </c>
      <c r="B1681" s="1" t="str" cm="1">
        <f t="array" ref="B1681">_xlfn.IFS(AO1681=1,$AO$1,AP1681=1,$AP$1,AQ1681=1,$AQ$1,AR1681=1,$AR$1,AS1681=1,$AS$1)</f>
        <v>Graduation</v>
      </c>
      <c r="C1681" s="1" t="str" cm="1">
        <f t="array" ref="C1681">_xlfn.IFS(AJ1681=1,$AJ$1,AK1681=1,$AK$1,AL1681=1,$AL$1,AM1681=1,$AM$1,AN1681=1,$AN$1)</f>
        <v>Together</v>
      </c>
      <c r="D1681" s="1">
        <v>0</v>
      </c>
      <c r="E1681" s="1">
        <v>1</v>
      </c>
      <c r="F1681" s="1" t="str" cm="1">
        <f t="array" ref="F1681">_xlfn.IFS(AV1681&lt;43783,"1.Low Income",AND(AV1681&gt;=43783,AV1681&lt;=64856),"2.Mid Income",AV1681&gt;64856,"3.High Income")</f>
        <v>1.Low Income</v>
      </c>
      <c r="G1681" s="1" t="str" cm="1">
        <f t="array" ref="G1681">_xlfn.IFS(AU1681&lt;=30,"&lt;1 month",AND(AU1681&gt;30,AU1681&lt;=60),"1-2months",AU1681&gt;60,"2months +")</f>
        <v>2months +</v>
      </c>
      <c r="H1681" s="1" t="str" cm="1">
        <f t="array" ref="H1681">_xlfn.IFS(AT1681&lt;5,"&lt;5times",AND(AT1681&gt;=5,AT1681&lt;=10),"05-10times",AND(AT1681&gt;=11,AT1681&lt;=15),"11-15times",AT1681&gt;=16,"16times or more")</f>
        <v>05-10times</v>
      </c>
      <c r="I1681" s="1" t="s">
        <v>99</v>
      </c>
      <c r="J1681" s="1" t="str">
        <f t="shared" si="53"/>
        <v>6-7 years</v>
      </c>
      <c r="K1681" s="2">
        <v>789</v>
      </c>
      <c r="L1681" s="2">
        <v>0</v>
      </c>
      <c r="M1681" s="2">
        <v>133</v>
      </c>
      <c r="N1681" s="2">
        <v>0</v>
      </c>
      <c r="O1681" s="2">
        <v>28</v>
      </c>
      <c r="P1681" s="2">
        <v>152</v>
      </c>
      <c r="Q1681" s="8">
        <v>0</v>
      </c>
      <c r="R1681" s="8">
        <v>0</v>
      </c>
      <c r="S1681" s="8">
        <v>0</v>
      </c>
      <c r="T1681" s="8">
        <v>0</v>
      </c>
      <c r="U1681" s="8">
        <v>0</v>
      </c>
      <c r="V1681" s="8">
        <v>0</v>
      </c>
      <c r="W1681" s="6">
        <v>7</v>
      </c>
      <c r="X1681" s="6">
        <v>11</v>
      </c>
      <c r="Y1681" s="6">
        <v>5</v>
      </c>
      <c r="Z1681" s="6">
        <v>8</v>
      </c>
      <c r="AB1681" s="1">
        <v>300</v>
      </c>
      <c r="AC1681" s="1">
        <v>288</v>
      </c>
      <c r="AD1681" s="1">
        <v>0</v>
      </c>
      <c r="AE1681" s="1">
        <v>3</v>
      </c>
      <c r="AF1681" s="1">
        <v>11</v>
      </c>
      <c r="AG1681" s="1">
        <v>40</v>
      </c>
      <c r="AH1681" s="1">
        <v>2276</v>
      </c>
      <c r="AI1681" s="11">
        <f t="shared" si="52"/>
        <v>6.2356164383561641</v>
      </c>
      <c r="AJ1681" s="1">
        <v>0</v>
      </c>
      <c r="AK1681" s="1">
        <v>0</v>
      </c>
      <c r="AL1681" s="1">
        <v>0</v>
      </c>
      <c r="AM1681" s="1">
        <v>1</v>
      </c>
      <c r="AN1681" s="1">
        <v>0</v>
      </c>
      <c r="AO1681" s="1">
        <v>0</v>
      </c>
      <c r="AP1681" s="1">
        <v>0</v>
      </c>
      <c r="AQ1681" s="1">
        <v>1</v>
      </c>
      <c r="AR1681" s="1">
        <v>0</v>
      </c>
      <c r="AS1681" s="1">
        <v>0</v>
      </c>
      <c r="AT1681" s="1">
        <v>8</v>
      </c>
      <c r="AU1681" s="1">
        <v>66</v>
      </c>
      <c r="AV1681" s="1">
        <v>35688</v>
      </c>
    </row>
    <row r="1682" spans="1:48" s="1" customFormat="1" x14ac:dyDescent="0.25">
      <c r="A1682" s="1" t="str" cm="1">
        <f t="array" ref="A1682">_xlfn.IFS(AG1682&gt;=70,"70 and Older",AND(AG1682&gt;=60,AG1682&lt;70),"60-69",AND(AG1682&gt;=50,AG1682&lt;60),"50-59",AND(AG1682&gt;=40,AG1682&lt;50),"40-49",AND(AG1682&gt;=30,AG1682&lt;40),"30-39",AND(AG1682&gt;=20,AG1682&lt;30),"20-29")</f>
        <v>40-49</v>
      </c>
      <c r="B1682" s="1" t="str" cm="1">
        <f t="array" ref="B1682">_xlfn.IFS(AO1682=1,$AO$1,AP1682=1,$AP$1,AQ1682=1,$AQ$1,AR1682=1,$AR$1,AS1682=1,$AS$1)</f>
        <v>Master</v>
      </c>
      <c r="C1682" s="1" t="str" cm="1">
        <f t="array" ref="C1682">_xlfn.IFS(AJ1682=1,$AJ$1,AK1682=1,$AK$1,AL1682=1,$AL$1,AM1682=1,$AM$1,AN1682=1,$AN$1)</f>
        <v>Married</v>
      </c>
      <c r="D1682" s="1">
        <v>1</v>
      </c>
      <c r="E1682" s="1">
        <v>1</v>
      </c>
      <c r="F1682" s="1" t="str" cm="1">
        <f t="array" ref="F1682">_xlfn.IFS(AV1682&lt;43783,"1.Low Income",AND(AV1682&gt;=43783,AV1682&lt;=64856),"2.Mid Income",AV1682&gt;64856,"3.High Income")</f>
        <v>1.Low Income</v>
      </c>
      <c r="G1682" s="1" t="str" cm="1">
        <f t="array" ref="G1682">_xlfn.IFS(AU1682&lt;=30,"&lt;1 month",AND(AU1682&gt;30,AU1682&lt;=60),"1-2months",AU1682&gt;60,"2months +")</f>
        <v>1-2months</v>
      </c>
      <c r="H1682" s="1" t="str" cm="1">
        <f t="array" ref="H1682">_xlfn.IFS(AT1682&lt;5,"&lt;5times",AND(AT1682&gt;=5,AT1682&lt;=10),"05-10times",AND(AT1682&gt;=11,AT1682&lt;=15),"11-15times",AT1682&gt;=16,"16times or more")</f>
        <v>05-10times</v>
      </c>
      <c r="I1682" s="1" t="s">
        <v>99</v>
      </c>
      <c r="J1682" s="1" t="str">
        <f t="shared" si="53"/>
        <v>6-7 years</v>
      </c>
      <c r="K1682" s="2">
        <v>8</v>
      </c>
      <c r="L1682" s="2">
        <v>4</v>
      </c>
      <c r="M1682" s="2">
        <v>15</v>
      </c>
      <c r="N1682" s="2">
        <v>3</v>
      </c>
      <c r="O1682" s="2">
        <v>5</v>
      </c>
      <c r="P1682" s="2">
        <v>3</v>
      </c>
      <c r="Q1682" s="8">
        <v>0</v>
      </c>
      <c r="R1682" s="8">
        <v>0</v>
      </c>
      <c r="S1682" s="8">
        <v>0</v>
      </c>
      <c r="T1682" s="8">
        <v>0</v>
      </c>
      <c r="U1682" s="8">
        <v>0</v>
      </c>
      <c r="V1682" s="8">
        <v>0</v>
      </c>
      <c r="W1682" s="6">
        <v>2</v>
      </c>
      <c r="X1682" s="6">
        <v>1</v>
      </c>
      <c r="Y1682" s="6">
        <v>0</v>
      </c>
      <c r="Z1682" s="6">
        <v>3</v>
      </c>
      <c r="AB1682" s="1">
        <v>41</v>
      </c>
      <c r="AC1682" s="1">
        <v>41</v>
      </c>
      <c r="AD1682" s="1">
        <v>0</v>
      </c>
      <c r="AE1682" s="1">
        <v>3</v>
      </c>
      <c r="AF1682" s="1">
        <v>11</v>
      </c>
      <c r="AG1682" s="1">
        <v>47</v>
      </c>
      <c r="AH1682" s="1">
        <v>2276</v>
      </c>
      <c r="AI1682" s="11">
        <f t="shared" si="52"/>
        <v>6.2356164383561641</v>
      </c>
      <c r="AJ1682" s="1">
        <v>0</v>
      </c>
      <c r="AK1682" s="1">
        <v>1</v>
      </c>
      <c r="AL1682" s="1">
        <v>0</v>
      </c>
      <c r="AM1682" s="1">
        <v>0</v>
      </c>
      <c r="AN1682" s="1">
        <v>0</v>
      </c>
      <c r="AO1682" s="1">
        <v>0</v>
      </c>
      <c r="AP1682" s="1">
        <v>0</v>
      </c>
      <c r="AQ1682" s="1">
        <v>0</v>
      </c>
      <c r="AR1682" s="1">
        <v>1</v>
      </c>
      <c r="AS1682" s="1">
        <v>0</v>
      </c>
      <c r="AT1682" s="1">
        <v>8</v>
      </c>
      <c r="AU1682" s="1">
        <v>43</v>
      </c>
      <c r="AV1682" s="1">
        <v>33039</v>
      </c>
    </row>
    <row r="1683" spans="1:48" s="1" customFormat="1" x14ac:dyDescent="0.25">
      <c r="A1683" s="1" t="str" cm="1">
        <f t="array" ref="A1683">_xlfn.IFS(AG1683&gt;=70,"70 and Older",AND(AG1683&gt;=60,AG1683&lt;70),"60-69",AND(AG1683&gt;=50,AG1683&lt;60),"50-59",AND(AG1683&gt;=40,AG1683&lt;50),"40-49",AND(AG1683&gt;=30,AG1683&lt;40),"30-39",AND(AG1683&gt;=20,AG1683&lt;30),"20-29")</f>
        <v>70 and Older</v>
      </c>
      <c r="B1683" s="1" t="str" cm="1">
        <f t="array" ref="B1683">_xlfn.IFS(AO1683=1,$AO$1,AP1683=1,$AP$1,AQ1683=1,$AQ$1,AR1683=1,$AR$1,AS1683=1,$AS$1)</f>
        <v>Graduation</v>
      </c>
      <c r="C1683" s="1" t="str" cm="1">
        <f t="array" ref="C1683">_xlfn.IFS(AJ1683=1,$AJ$1,AK1683=1,$AK$1,AL1683=1,$AL$1,AM1683=1,$AM$1,AN1683=1,$AN$1)</f>
        <v>Single</v>
      </c>
      <c r="D1683" s="1">
        <v>0</v>
      </c>
      <c r="E1683" s="1">
        <v>0</v>
      </c>
      <c r="F1683" s="1" t="str" cm="1">
        <f t="array" ref="F1683">_xlfn.IFS(AV1683&lt;43783,"1.Low Income",AND(AV1683&gt;=43783,AV1683&lt;=64856),"2.Mid Income",AV1683&gt;64856,"3.High Income")</f>
        <v>2.Mid Income</v>
      </c>
      <c r="G1683" s="1" t="str" cm="1">
        <f t="array" ref="G1683">_xlfn.IFS(AU1683&lt;=30,"&lt;1 month",AND(AU1683&gt;30,AU1683&lt;=60),"1-2months",AU1683&gt;60,"2months +")</f>
        <v>&lt;1 month</v>
      </c>
      <c r="H1683" s="1" t="str" cm="1">
        <f t="array" ref="H1683">_xlfn.IFS(AT1683&lt;5,"&lt;5times",AND(AT1683&gt;=5,AT1683&lt;=10),"05-10times",AND(AT1683&gt;=11,AT1683&lt;=15),"11-15times",AT1683&gt;=16,"16times or more")</f>
        <v>05-10times</v>
      </c>
      <c r="I1683" s="1" t="s">
        <v>99</v>
      </c>
      <c r="J1683" s="1" t="str">
        <f t="shared" si="53"/>
        <v>6-7 years</v>
      </c>
      <c r="K1683" s="2">
        <v>749</v>
      </c>
      <c r="L1683" s="2">
        <v>40</v>
      </c>
      <c r="M1683" s="2">
        <v>294</v>
      </c>
      <c r="N1683" s="2">
        <v>121</v>
      </c>
      <c r="O1683" s="2">
        <v>160</v>
      </c>
      <c r="P1683" s="2">
        <v>147</v>
      </c>
      <c r="Q1683" s="8">
        <v>0</v>
      </c>
      <c r="R1683" s="8">
        <v>0</v>
      </c>
      <c r="S1683" s="8">
        <v>0</v>
      </c>
      <c r="T1683" s="8">
        <v>0</v>
      </c>
      <c r="U1683" s="8">
        <v>0</v>
      </c>
      <c r="V1683" s="8">
        <v>0</v>
      </c>
      <c r="W1683" s="6">
        <v>1</v>
      </c>
      <c r="X1683" s="6">
        <v>3</v>
      </c>
      <c r="Y1683" s="6">
        <v>2</v>
      </c>
      <c r="Z1683" s="6">
        <v>5</v>
      </c>
      <c r="AB1683" s="1">
        <v>1146</v>
      </c>
      <c r="AC1683" s="1">
        <v>1135</v>
      </c>
      <c r="AD1683" s="1">
        <v>1</v>
      </c>
      <c r="AE1683" s="1">
        <v>3</v>
      </c>
      <c r="AF1683" s="1">
        <v>11</v>
      </c>
      <c r="AG1683" s="1">
        <v>73</v>
      </c>
      <c r="AH1683" s="1">
        <v>2275</v>
      </c>
      <c r="AI1683" s="11">
        <f t="shared" si="52"/>
        <v>6.2328767123287667</v>
      </c>
      <c r="AJ1683" s="1">
        <v>0</v>
      </c>
      <c r="AK1683" s="1">
        <v>0</v>
      </c>
      <c r="AL1683" s="1">
        <v>1</v>
      </c>
      <c r="AM1683" s="1">
        <v>0</v>
      </c>
      <c r="AN1683" s="1">
        <v>0</v>
      </c>
      <c r="AO1683" s="1">
        <v>0</v>
      </c>
      <c r="AP1683" s="1">
        <v>0</v>
      </c>
      <c r="AQ1683" s="1">
        <v>1</v>
      </c>
      <c r="AR1683" s="1">
        <v>0</v>
      </c>
      <c r="AS1683" s="1">
        <v>0</v>
      </c>
      <c r="AT1683" s="1">
        <v>6</v>
      </c>
      <c r="AU1683" s="1">
        <v>3</v>
      </c>
      <c r="AV1683" s="1">
        <v>54386</v>
      </c>
    </row>
    <row r="1684" spans="1:48" s="1" customFormat="1" x14ac:dyDescent="0.25">
      <c r="A1684" s="1" t="str" cm="1">
        <f t="array" ref="A1684">_xlfn.IFS(AG1684&gt;=70,"70 and Older",AND(AG1684&gt;=60,AG1684&lt;70),"60-69",AND(AG1684&gt;=50,AG1684&lt;60),"50-59",AND(AG1684&gt;=40,AG1684&lt;50),"40-49",AND(AG1684&gt;=30,AG1684&lt;40),"30-39",AND(AG1684&gt;=20,AG1684&lt;30),"20-29")</f>
        <v>60-69</v>
      </c>
      <c r="B1684" s="1" t="str" cm="1">
        <f t="array" ref="B1684">_xlfn.IFS(AO1684=1,$AO$1,AP1684=1,$AP$1,AQ1684=1,$AQ$1,AR1684=1,$AR$1,AS1684=1,$AS$1)</f>
        <v>Master</v>
      </c>
      <c r="C1684" s="1" t="str" cm="1">
        <f t="array" ref="C1684">_xlfn.IFS(AJ1684=1,$AJ$1,AK1684=1,$AK$1,AL1684=1,$AL$1,AM1684=1,$AM$1,AN1684=1,$AN$1)</f>
        <v>Widow</v>
      </c>
      <c r="D1684" s="1">
        <v>0</v>
      </c>
      <c r="E1684" s="1">
        <v>0</v>
      </c>
      <c r="F1684" s="1" t="str" cm="1">
        <f t="array" ref="F1684">_xlfn.IFS(AV1684&lt;43783,"1.Low Income",AND(AV1684&gt;=43783,AV1684&lt;=64856),"2.Mid Income",AV1684&gt;64856,"3.High Income")</f>
        <v>2.Mid Income</v>
      </c>
      <c r="G1684" s="1" t="str" cm="1">
        <f t="array" ref="G1684">_xlfn.IFS(AU1684&lt;=30,"&lt;1 month",AND(AU1684&gt;30,AU1684&lt;=60),"1-2months",AU1684&gt;60,"2months +")</f>
        <v>2months +</v>
      </c>
      <c r="H1684" s="1" t="str" cm="1">
        <f t="array" ref="H1684">_xlfn.IFS(AT1684&lt;5,"&lt;5times",AND(AT1684&gt;=5,AT1684&lt;=10),"05-10times",AND(AT1684&gt;=11,AT1684&lt;=15),"11-15times",AT1684&gt;=16,"16times or more")</f>
        <v>05-10times</v>
      </c>
      <c r="I1684" s="1" t="s">
        <v>99</v>
      </c>
      <c r="J1684" s="1" t="str">
        <f t="shared" si="53"/>
        <v>6-7 years</v>
      </c>
      <c r="K1684" s="2">
        <v>625</v>
      </c>
      <c r="L1684" s="2">
        <v>35</v>
      </c>
      <c r="M1684" s="2">
        <v>169</v>
      </c>
      <c r="N1684" s="2">
        <v>58</v>
      </c>
      <c r="O1684" s="2">
        <v>17</v>
      </c>
      <c r="P1684" s="2">
        <v>35</v>
      </c>
      <c r="Q1684" s="8">
        <v>0</v>
      </c>
      <c r="R1684" s="8">
        <v>0</v>
      </c>
      <c r="S1684" s="8">
        <v>0</v>
      </c>
      <c r="T1684" s="8">
        <v>1</v>
      </c>
      <c r="U1684" s="8">
        <v>1</v>
      </c>
      <c r="V1684" s="8">
        <v>0</v>
      </c>
      <c r="W1684" s="6">
        <v>1</v>
      </c>
      <c r="X1684" s="6">
        <v>4</v>
      </c>
      <c r="Y1684" s="6">
        <v>3</v>
      </c>
      <c r="Z1684" s="6">
        <v>6</v>
      </c>
      <c r="AB1684" s="1">
        <v>1588</v>
      </c>
      <c r="AC1684" s="1">
        <v>1481</v>
      </c>
      <c r="AD1684" s="1">
        <v>0</v>
      </c>
      <c r="AE1684" s="1">
        <v>3</v>
      </c>
      <c r="AF1684" s="1">
        <v>11</v>
      </c>
      <c r="AG1684" s="1">
        <v>69</v>
      </c>
      <c r="AH1684" s="1">
        <v>2275</v>
      </c>
      <c r="AI1684" s="11">
        <f t="shared" si="52"/>
        <v>6.2328767123287667</v>
      </c>
      <c r="AJ1684" s="1">
        <v>0</v>
      </c>
      <c r="AK1684" s="1">
        <v>0</v>
      </c>
      <c r="AL1684" s="1">
        <v>0</v>
      </c>
      <c r="AM1684" s="1">
        <v>0</v>
      </c>
      <c r="AN1684" s="1">
        <v>1</v>
      </c>
      <c r="AO1684" s="1">
        <v>0</v>
      </c>
      <c r="AP1684" s="1">
        <v>0</v>
      </c>
      <c r="AQ1684" s="1">
        <v>0</v>
      </c>
      <c r="AR1684" s="1">
        <v>1</v>
      </c>
      <c r="AS1684" s="1">
        <v>0</v>
      </c>
      <c r="AT1684" s="1">
        <v>6</v>
      </c>
      <c r="AU1684" s="1">
        <v>63</v>
      </c>
      <c r="AV1684" s="1">
        <v>54178</v>
      </c>
    </row>
    <row r="1685" spans="1:48" s="1" customFormat="1" x14ac:dyDescent="0.25">
      <c r="A1685" s="1" t="str" cm="1">
        <f t="array" ref="A1685">_xlfn.IFS(AG1685&gt;=70,"70 and Older",AND(AG1685&gt;=60,AG1685&lt;70),"60-69",AND(AG1685&gt;=50,AG1685&lt;60),"50-59",AND(AG1685&gt;=40,AG1685&lt;50),"40-49",AND(AG1685&gt;=30,AG1685&lt;40),"30-39",AND(AG1685&gt;=20,AG1685&lt;30),"20-29")</f>
        <v>50-59</v>
      </c>
      <c r="B1685" s="1" t="str" cm="1">
        <f t="array" ref="B1685">_xlfn.IFS(AO1685=1,$AO$1,AP1685=1,$AP$1,AQ1685=1,$AQ$1,AR1685=1,$AR$1,AS1685=1,$AS$1)</f>
        <v>Graduation</v>
      </c>
      <c r="C1685" s="1" t="str" cm="1">
        <f t="array" ref="C1685">_xlfn.IFS(AJ1685=1,$AJ$1,AK1685=1,$AK$1,AL1685=1,$AL$1,AM1685=1,$AM$1,AN1685=1,$AN$1)</f>
        <v>Single</v>
      </c>
      <c r="D1685" s="1">
        <v>0</v>
      </c>
      <c r="E1685" s="1">
        <v>1</v>
      </c>
      <c r="F1685" s="1" t="str" cm="1">
        <f t="array" ref="F1685">_xlfn.IFS(AV1685&lt;43783,"1.Low Income",AND(AV1685&gt;=43783,AV1685&lt;=64856),"2.Mid Income",AV1685&gt;64856,"3.High Income")</f>
        <v>2.Mid Income</v>
      </c>
      <c r="G1685" s="1" t="str" cm="1">
        <f t="array" ref="G1685">_xlfn.IFS(AU1685&lt;=30,"&lt;1 month",AND(AU1685&gt;30,AU1685&lt;=60),"1-2months",AU1685&gt;60,"2months +")</f>
        <v>2months +</v>
      </c>
      <c r="H1685" s="1" t="str" cm="1">
        <f t="array" ref="H1685">_xlfn.IFS(AT1685&lt;5,"&lt;5times",AND(AT1685&gt;=5,AT1685&lt;=10),"05-10times",AND(AT1685&gt;=11,AT1685&lt;=15),"11-15times",AT1685&gt;=16,"16times or more")</f>
        <v>05-10times</v>
      </c>
      <c r="I1685" s="1" t="s">
        <v>99</v>
      </c>
      <c r="J1685" s="1" t="str">
        <f t="shared" si="53"/>
        <v>6-7 years</v>
      </c>
      <c r="K1685" s="2">
        <v>162</v>
      </c>
      <c r="L1685" s="2">
        <v>31</v>
      </c>
      <c r="M1685" s="2">
        <v>127</v>
      </c>
      <c r="N1685" s="2">
        <v>8</v>
      </c>
      <c r="O1685" s="2">
        <v>17</v>
      </c>
      <c r="P1685" s="2">
        <v>69</v>
      </c>
      <c r="Q1685" s="8">
        <v>0</v>
      </c>
      <c r="R1685" s="8">
        <v>0</v>
      </c>
      <c r="S1685" s="8">
        <v>0</v>
      </c>
      <c r="T1685" s="8">
        <v>0</v>
      </c>
      <c r="U1685" s="8">
        <v>0</v>
      </c>
      <c r="V1685" s="8">
        <v>0</v>
      </c>
      <c r="W1685" s="6">
        <v>2</v>
      </c>
      <c r="X1685" s="6">
        <v>4</v>
      </c>
      <c r="Y1685" s="6">
        <v>2</v>
      </c>
      <c r="Z1685" s="6">
        <v>7</v>
      </c>
      <c r="AB1685" s="1">
        <v>547</v>
      </c>
      <c r="AC1685" s="1">
        <v>526</v>
      </c>
      <c r="AD1685" s="1">
        <v>1</v>
      </c>
      <c r="AE1685" s="1">
        <v>3</v>
      </c>
      <c r="AF1685" s="1">
        <v>11</v>
      </c>
      <c r="AG1685" s="1">
        <v>55</v>
      </c>
      <c r="AH1685" s="1">
        <v>2275</v>
      </c>
      <c r="AI1685" s="11">
        <f t="shared" si="52"/>
        <v>6.2328767123287667</v>
      </c>
      <c r="AJ1685" s="1">
        <v>0</v>
      </c>
      <c r="AK1685" s="1">
        <v>0</v>
      </c>
      <c r="AL1685" s="1">
        <v>1</v>
      </c>
      <c r="AM1685" s="1">
        <v>0</v>
      </c>
      <c r="AN1685" s="1">
        <v>0</v>
      </c>
      <c r="AO1685" s="1">
        <v>0</v>
      </c>
      <c r="AP1685" s="1">
        <v>0</v>
      </c>
      <c r="AQ1685" s="1">
        <v>1</v>
      </c>
      <c r="AR1685" s="1">
        <v>0</v>
      </c>
      <c r="AS1685" s="1">
        <v>0</v>
      </c>
      <c r="AT1685" s="1">
        <v>6</v>
      </c>
      <c r="AU1685" s="1">
        <v>66</v>
      </c>
      <c r="AV1685" s="1">
        <v>48799</v>
      </c>
    </row>
    <row r="1686" spans="1:48" s="1" customFormat="1" x14ac:dyDescent="0.25">
      <c r="A1686" s="1" t="str" cm="1">
        <f t="array" ref="A1686">_xlfn.IFS(AG1686&gt;=70,"70 and Older",AND(AG1686&gt;=60,AG1686&lt;70),"60-69",AND(AG1686&gt;=50,AG1686&lt;60),"50-59",AND(AG1686&gt;=40,AG1686&lt;50),"40-49",AND(AG1686&gt;=30,AG1686&lt;40),"30-39",AND(AG1686&gt;=20,AG1686&lt;30),"20-29")</f>
        <v>60-69</v>
      </c>
      <c r="B1686" s="1" t="str" cm="1">
        <f t="array" ref="B1686">_xlfn.IFS(AO1686=1,$AO$1,AP1686=1,$AP$1,AQ1686=1,$AQ$1,AR1686=1,$AR$1,AS1686=1,$AS$1)</f>
        <v>Graduation</v>
      </c>
      <c r="C1686" s="1" t="str" cm="1">
        <f t="array" ref="C1686">_xlfn.IFS(AJ1686=1,$AJ$1,AK1686=1,$AK$1,AL1686=1,$AL$1,AM1686=1,$AM$1,AN1686=1,$AN$1)</f>
        <v>Single</v>
      </c>
      <c r="D1686" s="1">
        <v>1</v>
      </c>
      <c r="E1686" s="1">
        <v>0</v>
      </c>
      <c r="F1686" s="1" t="str" cm="1">
        <f t="array" ref="F1686">_xlfn.IFS(AV1686&lt;43783,"1.Low Income",AND(AV1686&gt;=43783,AV1686&lt;=64856),"2.Mid Income",AV1686&gt;64856,"3.High Income")</f>
        <v>1.Low Income</v>
      </c>
      <c r="G1686" s="1" t="str" cm="1">
        <f t="array" ref="G1686">_xlfn.IFS(AU1686&lt;=30,"&lt;1 month",AND(AU1686&gt;30,AU1686&lt;=60),"1-2months",AU1686&gt;60,"2months +")</f>
        <v>&lt;1 month</v>
      </c>
      <c r="H1686" s="1" t="str" cm="1">
        <f t="array" ref="H1686">_xlfn.IFS(AT1686&lt;5,"&lt;5times",AND(AT1686&gt;=5,AT1686&lt;=10),"05-10times",AND(AT1686&gt;=11,AT1686&lt;=15),"11-15times",AT1686&gt;=16,"16times or more")</f>
        <v>05-10times</v>
      </c>
      <c r="I1686" s="1" t="s">
        <v>99</v>
      </c>
      <c r="J1686" s="1" t="str">
        <f t="shared" si="53"/>
        <v>6-7 years</v>
      </c>
      <c r="K1686" s="2">
        <v>46</v>
      </c>
      <c r="L1686" s="2">
        <v>0</v>
      </c>
      <c r="M1686" s="2">
        <v>40</v>
      </c>
      <c r="N1686" s="2">
        <v>3</v>
      </c>
      <c r="O1686" s="2">
        <v>0</v>
      </c>
      <c r="P1686" s="2">
        <v>3</v>
      </c>
      <c r="Q1686" s="8">
        <v>0</v>
      </c>
      <c r="R1686" s="8">
        <v>0</v>
      </c>
      <c r="S1686" s="8">
        <v>0</v>
      </c>
      <c r="T1686" s="8">
        <v>0</v>
      </c>
      <c r="U1686" s="8">
        <v>0</v>
      </c>
      <c r="V1686" s="8">
        <v>0</v>
      </c>
      <c r="W1686" s="6">
        <v>2</v>
      </c>
      <c r="X1686" s="6">
        <v>3</v>
      </c>
      <c r="Y1686" s="6">
        <v>0</v>
      </c>
      <c r="Z1686" s="6">
        <v>3</v>
      </c>
      <c r="AB1686" s="1">
        <v>60</v>
      </c>
      <c r="AC1686" s="1">
        <v>37</v>
      </c>
      <c r="AD1686" s="1">
        <v>0</v>
      </c>
      <c r="AE1686" s="1">
        <v>3</v>
      </c>
      <c r="AF1686" s="1">
        <v>11</v>
      </c>
      <c r="AG1686" s="1">
        <v>68</v>
      </c>
      <c r="AH1686" s="1">
        <v>2274</v>
      </c>
      <c r="AI1686" s="11">
        <f t="shared" si="52"/>
        <v>6.2301369863013702</v>
      </c>
      <c r="AJ1686" s="1">
        <v>0</v>
      </c>
      <c r="AK1686" s="1">
        <v>0</v>
      </c>
      <c r="AL1686" s="1">
        <v>1</v>
      </c>
      <c r="AM1686" s="1">
        <v>0</v>
      </c>
      <c r="AN1686" s="1">
        <v>0</v>
      </c>
      <c r="AO1686" s="1">
        <v>0</v>
      </c>
      <c r="AP1686" s="1">
        <v>0</v>
      </c>
      <c r="AQ1686" s="1">
        <v>1</v>
      </c>
      <c r="AR1686" s="1">
        <v>0</v>
      </c>
      <c r="AS1686" s="1">
        <v>0</v>
      </c>
      <c r="AT1686" s="1">
        <v>8</v>
      </c>
      <c r="AU1686" s="1">
        <v>29</v>
      </c>
      <c r="AV1686" s="1">
        <v>28839</v>
      </c>
    </row>
    <row r="1687" spans="1:48" s="1" customFormat="1" x14ac:dyDescent="0.25">
      <c r="A1687" s="1" t="str" cm="1">
        <f t="array" ref="A1687">_xlfn.IFS(AG1687&gt;=70,"70 and Older",AND(AG1687&gt;=60,AG1687&lt;70),"60-69",AND(AG1687&gt;=50,AG1687&lt;60),"50-59",AND(AG1687&gt;=40,AG1687&lt;50),"40-49",AND(AG1687&gt;=30,AG1687&lt;40),"30-39",AND(AG1687&gt;=20,AG1687&lt;30),"20-29")</f>
        <v>60-69</v>
      </c>
      <c r="B1687" s="1" t="str" cm="1">
        <f t="array" ref="B1687">_xlfn.IFS(AO1687=1,$AO$1,AP1687=1,$AP$1,AQ1687=1,$AQ$1,AR1687=1,$AR$1,AS1687=1,$AS$1)</f>
        <v>Graduation</v>
      </c>
      <c r="C1687" s="1" t="str" cm="1">
        <f t="array" ref="C1687">_xlfn.IFS(AJ1687=1,$AJ$1,AK1687=1,$AK$1,AL1687=1,$AL$1,AM1687=1,$AM$1,AN1687=1,$AN$1)</f>
        <v>Married</v>
      </c>
      <c r="D1687" s="1">
        <v>1</v>
      </c>
      <c r="E1687" s="1">
        <v>1</v>
      </c>
      <c r="F1687" s="1" t="str" cm="1">
        <f t="array" ref="F1687">_xlfn.IFS(AV1687&lt;43783,"1.Low Income",AND(AV1687&gt;=43783,AV1687&lt;=64856),"2.Mid Income",AV1687&gt;64856,"3.High Income")</f>
        <v>1.Low Income</v>
      </c>
      <c r="G1687" s="1" t="str" cm="1">
        <f t="array" ref="G1687">_xlfn.IFS(AU1687&lt;=30,"&lt;1 month",AND(AU1687&gt;30,AU1687&lt;=60),"1-2months",AU1687&gt;60,"2months +")</f>
        <v>2months +</v>
      </c>
      <c r="H1687" s="1" t="str" cm="1">
        <f t="array" ref="H1687">_xlfn.IFS(AT1687&lt;5,"&lt;5times",AND(AT1687&gt;=5,AT1687&lt;=10),"05-10times",AND(AT1687&gt;=11,AT1687&lt;=15),"11-15times",AT1687&gt;=16,"16times or more")</f>
        <v>05-10times</v>
      </c>
      <c r="I1687" s="1" t="s">
        <v>99</v>
      </c>
      <c r="J1687" s="1" t="str">
        <f t="shared" si="53"/>
        <v>6-7 years</v>
      </c>
      <c r="K1687" s="2">
        <v>313</v>
      </c>
      <c r="L1687" s="2">
        <v>8</v>
      </c>
      <c r="M1687" s="2">
        <v>104</v>
      </c>
      <c r="N1687" s="2">
        <v>6</v>
      </c>
      <c r="O1687" s="2">
        <v>4</v>
      </c>
      <c r="P1687" s="2">
        <v>126</v>
      </c>
      <c r="Q1687" s="8">
        <v>0</v>
      </c>
      <c r="R1687" s="8">
        <v>0</v>
      </c>
      <c r="S1687" s="8">
        <v>0</v>
      </c>
      <c r="T1687" s="8">
        <v>0</v>
      </c>
      <c r="U1687" s="8">
        <v>0</v>
      </c>
      <c r="V1687" s="8">
        <v>0</v>
      </c>
      <c r="W1687" s="6">
        <v>9</v>
      </c>
      <c r="X1687" s="6">
        <v>8</v>
      </c>
      <c r="Y1687" s="6">
        <v>1</v>
      </c>
      <c r="Z1687" s="6">
        <v>6</v>
      </c>
      <c r="AB1687" s="1">
        <v>537</v>
      </c>
      <c r="AC1687" s="1">
        <v>532</v>
      </c>
      <c r="AD1687" s="1">
        <v>0</v>
      </c>
      <c r="AE1687" s="1">
        <v>3</v>
      </c>
      <c r="AF1687" s="1">
        <v>11</v>
      </c>
      <c r="AG1687" s="1">
        <v>69</v>
      </c>
      <c r="AH1687" s="1">
        <v>2274</v>
      </c>
      <c r="AI1687" s="11">
        <f t="shared" si="52"/>
        <v>6.2301369863013702</v>
      </c>
      <c r="AJ1687" s="1">
        <v>0</v>
      </c>
      <c r="AK1687" s="1">
        <v>1</v>
      </c>
      <c r="AL1687" s="1">
        <v>0</v>
      </c>
      <c r="AM1687" s="1">
        <v>0</v>
      </c>
      <c r="AN1687" s="1">
        <v>0</v>
      </c>
      <c r="AO1687" s="1">
        <v>0</v>
      </c>
      <c r="AP1687" s="1">
        <v>0</v>
      </c>
      <c r="AQ1687" s="1">
        <v>1</v>
      </c>
      <c r="AR1687" s="1">
        <v>0</v>
      </c>
      <c r="AS1687" s="1">
        <v>0</v>
      </c>
      <c r="AT1687" s="1">
        <v>9</v>
      </c>
      <c r="AU1687" s="1">
        <v>88</v>
      </c>
      <c r="AV1687" s="1">
        <v>24401</v>
      </c>
    </row>
    <row r="1688" spans="1:48" s="1" customFormat="1" x14ac:dyDescent="0.25">
      <c r="A1688" s="1" t="str" cm="1">
        <f t="array" ref="A1688">_xlfn.IFS(AG1688&gt;=70,"70 and Older",AND(AG1688&gt;=60,AG1688&lt;70),"60-69",AND(AG1688&gt;=50,AG1688&lt;60),"50-59",AND(AG1688&gt;=40,AG1688&lt;50),"40-49",AND(AG1688&gt;=30,AG1688&lt;40),"30-39",AND(AG1688&gt;=20,AG1688&lt;30),"20-29")</f>
        <v>50-59</v>
      </c>
      <c r="B1688" s="1" t="str" cm="1">
        <f t="array" ref="B1688">_xlfn.IFS(AO1688=1,$AO$1,AP1688=1,$AP$1,AQ1688=1,$AQ$1,AR1688=1,$AR$1,AS1688=1,$AS$1)</f>
        <v>Graduation</v>
      </c>
      <c r="C1688" s="1" t="str" cm="1">
        <f t="array" ref="C1688">_xlfn.IFS(AJ1688=1,$AJ$1,AK1688=1,$AK$1,AL1688=1,$AL$1,AM1688=1,$AM$1,AN1688=1,$AN$1)</f>
        <v>Married</v>
      </c>
      <c r="D1688" s="1">
        <v>0</v>
      </c>
      <c r="E1688" s="1">
        <v>1</v>
      </c>
      <c r="F1688" s="1" t="str" cm="1">
        <f t="array" ref="F1688">_xlfn.IFS(AV1688&lt;43783,"1.Low Income",AND(AV1688&gt;=43783,AV1688&lt;=64856),"2.Mid Income",AV1688&gt;64856,"3.High Income")</f>
        <v>1.Low Income</v>
      </c>
      <c r="G1688" s="1" t="str" cm="1">
        <f t="array" ref="G1688">_xlfn.IFS(AU1688&lt;=30,"&lt;1 month",AND(AU1688&gt;30,AU1688&lt;=60),"1-2months",AU1688&gt;60,"2months +")</f>
        <v>1-2months</v>
      </c>
      <c r="H1688" s="1" t="str" cm="1">
        <f t="array" ref="H1688">_xlfn.IFS(AT1688&lt;5,"&lt;5times",AND(AT1688&gt;=5,AT1688&lt;=10),"05-10times",AND(AT1688&gt;=11,AT1688&lt;=15),"11-15times",AT1688&gt;=16,"16times or more")</f>
        <v>05-10times</v>
      </c>
      <c r="I1688" s="1" t="s">
        <v>99</v>
      </c>
      <c r="J1688" s="1" t="str">
        <f t="shared" si="53"/>
        <v>6-7 years</v>
      </c>
      <c r="K1688" s="2">
        <v>731</v>
      </c>
      <c r="L1688" s="2">
        <v>60</v>
      </c>
      <c r="M1688" s="2">
        <v>353</v>
      </c>
      <c r="N1688" s="2">
        <v>78</v>
      </c>
      <c r="O1688" s="2">
        <v>12</v>
      </c>
      <c r="P1688" s="2">
        <v>73</v>
      </c>
      <c r="Q1688" s="8">
        <v>0</v>
      </c>
      <c r="R1688" s="8">
        <v>0</v>
      </c>
      <c r="S1688" s="8">
        <v>0</v>
      </c>
      <c r="T1688" s="8">
        <v>0</v>
      </c>
      <c r="U1688" s="8">
        <v>0</v>
      </c>
      <c r="V1688" s="8">
        <v>0</v>
      </c>
      <c r="W1688" s="6">
        <v>5</v>
      </c>
      <c r="X1688" s="6">
        <v>10</v>
      </c>
      <c r="Y1688" s="6">
        <v>3</v>
      </c>
      <c r="Z1688" s="6">
        <v>5</v>
      </c>
      <c r="AB1688" s="1">
        <v>447</v>
      </c>
      <c r="AC1688" s="1">
        <v>434</v>
      </c>
      <c r="AD1688" s="1">
        <v>1</v>
      </c>
      <c r="AE1688" s="1">
        <v>3</v>
      </c>
      <c r="AF1688" s="1">
        <v>11</v>
      </c>
      <c r="AG1688" s="1">
        <v>51</v>
      </c>
      <c r="AH1688" s="1">
        <v>2273</v>
      </c>
      <c r="AI1688" s="11">
        <f t="shared" si="52"/>
        <v>6.2273972602739729</v>
      </c>
      <c r="AJ1688" s="1">
        <v>0</v>
      </c>
      <c r="AK1688" s="1">
        <v>1</v>
      </c>
      <c r="AL1688" s="1">
        <v>0</v>
      </c>
      <c r="AM1688" s="1">
        <v>0</v>
      </c>
      <c r="AN1688" s="1">
        <v>0</v>
      </c>
      <c r="AO1688" s="1">
        <v>0</v>
      </c>
      <c r="AP1688" s="1">
        <v>0</v>
      </c>
      <c r="AQ1688" s="1">
        <v>1</v>
      </c>
      <c r="AR1688" s="1">
        <v>0</v>
      </c>
      <c r="AS1688" s="1">
        <v>0</v>
      </c>
      <c r="AT1688" s="1">
        <v>8</v>
      </c>
      <c r="AU1688" s="1">
        <v>45</v>
      </c>
      <c r="AV1688" s="1">
        <v>35765</v>
      </c>
    </row>
    <row r="1689" spans="1:48" s="1" customFormat="1" x14ac:dyDescent="0.25">
      <c r="A1689" s="1" t="str" cm="1">
        <f t="array" ref="A1689">_xlfn.IFS(AG1689&gt;=70,"70 and Older",AND(AG1689&gt;=60,AG1689&lt;70),"60-69",AND(AG1689&gt;=50,AG1689&lt;60),"50-59",AND(AG1689&gt;=40,AG1689&lt;50),"40-49",AND(AG1689&gt;=30,AG1689&lt;40),"30-39",AND(AG1689&gt;=20,AG1689&lt;30),"20-29")</f>
        <v>40-49</v>
      </c>
      <c r="B1689" s="1" t="str" cm="1">
        <f t="array" ref="B1689">_xlfn.IFS(AO1689=1,$AO$1,AP1689=1,$AP$1,AQ1689=1,$AQ$1,AR1689=1,$AR$1,AS1689=1,$AS$1)</f>
        <v>Graduation</v>
      </c>
      <c r="C1689" s="1" t="str" cm="1">
        <f t="array" ref="C1689">_xlfn.IFS(AJ1689=1,$AJ$1,AK1689=1,$AK$1,AL1689=1,$AL$1,AM1689=1,$AM$1,AN1689=1,$AN$1)</f>
        <v>Married</v>
      </c>
      <c r="D1689" s="1">
        <v>0</v>
      </c>
      <c r="E1689" s="1">
        <v>0</v>
      </c>
      <c r="F1689" s="1" t="str" cm="1">
        <f t="array" ref="F1689">_xlfn.IFS(AV1689&lt;43783,"1.Low Income",AND(AV1689&gt;=43783,AV1689&lt;=64856),"2.Mid Income",AV1689&gt;64856,"3.High Income")</f>
        <v>1.Low Income</v>
      </c>
      <c r="G1689" s="1" t="str" cm="1">
        <f t="array" ref="G1689">_xlfn.IFS(AU1689&lt;=30,"&lt;1 month",AND(AU1689&gt;30,AU1689&lt;=60),"1-2months",AU1689&gt;60,"2months +")</f>
        <v>2months +</v>
      </c>
      <c r="H1689" s="1" t="str" cm="1">
        <f t="array" ref="H1689">_xlfn.IFS(AT1689&lt;5,"&lt;5times",AND(AT1689&gt;=5,AT1689&lt;=10),"05-10times",AND(AT1689&gt;=11,AT1689&lt;=15),"11-15times",AT1689&gt;=16,"16times or more")</f>
        <v>05-10times</v>
      </c>
      <c r="I1689" s="1" t="s">
        <v>99</v>
      </c>
      <c r="J1689" s="1" t="str">
        <f t="shared" si="53"/>
        <v>6-7 years</v>
      </c>
      <c r="K1689" s="2">
        <v>5</v>
      </c>
      <c r="L1689" s="2">
        <v>4</v>
      </c>
      <c r="M1689" s="2">
        <v>5</v>
      </c>
      <c r="N1689" s="2">
        <v>4</v>
      </c>
      <c r="O1689" s="2">
        <v>2</v>
      </c>
      <c r="P1689" s="2">
        <v>10</v>
      </c>
      <c r="Q1689" s="8">
        <v>0</v>
      </c>
      <c r="R1689" s="8">
        <v>0</v>
      </c>
      <c r="S1689" s="8">
        <v>0</v>
      </c>
      <c r="T1689" s="8">
        <v>0</v>
      </c>
      <c r="U1689" s="8">
        <v>0</v>
      </c>
      <c r="V1689" s="8">
        <v>0</v>
      </c>
      <c r="W1689" s="6">
        <v>1</v>
      </c>
      <c r="X1689" s="6">
        <v>0</v>
      </c>
      <c r="Y1689" s="6">
        <v>1</v>
      </c>
      <c r="Z1689" s="6">
        <v>2</v>
      </c>
      <c r="AB1689" s="1">
        <v>55</v>
      </c>
      <c r="AC1689" s="1">
        <v>9</v>
      </c>
      <c r="AD1689" s="1">
        <v>0</v>
      </c>
      <c r="AE1689" s="1">
        <v>3</v>
      </c>
      <c r="AF1689" s="1">
        <v>11</v>
      </c>
      <c r="AG1689" s="1">
        <v>41</v>
      </c>
      <c r="AH1689" s="1">
        <v>2273</v>
      </c>
      <c r="AI1689" s="11">
        <f t="shared" si="52"/>
        <v>6.2273972602739729</v>
      </c>
      <c r="AJ1689" s="1">
        <v>0</v>
      </c>
      <c r="AK1689" s="1">
        <v>1</v>
      </c>
      <c r="AL1689" s="1">
        <v>0</v>
      </c>
      <c r="AM1689" s="1">
        <v>0</v>
      </c>
      <c r="AN1689" s="1">
        <v>0</v>
      </c>
      <c r="AO1689" s="1">
        <v>0</v>
      </c>
      <c r="AP1689" s="1">
        <v>0</v>
      </c>
      <c r="AQ1689" s="1">
        <v>1</v>
      </c>
      <c r="AR1689" s="1">
        <v>0</v>
      </c>
      <c r="AS1689" s="1">
        <v>0</v>
      </c>
      <c r="AT1689" s="1">
        <v>8</v>
      </c>
      <c r="AU1689" s="1">
        <v>68</v>
      </c>
      <c r="AV1689" s="1">
        <v>30992</v>
      </c>
    </row>
    <row r="1690" spans="1:48" s="1" customFormat="1" x14ac:dyDescent="0.25">
      <c r="A1690" s="1" t="str" cm="1">
        <f t="array" ref="A1690">_xlfn.IFS(AG1690&gt;=70,"70 and Older",AND(AG1690&gt;=60,AG1690&lt;70),"60-69",AND(AG1690&gt;=50,AG1690&lt;60),"50-59",AND(AG1690&gt;=40,AG1690&lt;50),"40-49",AND(AG1690&gt;=30,AG1690&lt;40),"30-39",AND(AG1690&gt;=20,AG1690&lt;30),"20-29")</f>
        <v>50-59</v>
      </c>
      <c r="B1690" s="1" t="str" cm="1">
        <f t="array" ref="B1690">_xlfn.IFS(AO1690=1,$AO$1,AP1690=1,$AP$1,AQ1690=1,$AQ$1,AR1690=1,$AR$1,AS1690=1,$AS$1)</f>
        <v>2nd Cycle</v>
      </c>
      <c r="C1690" s="1" t="str" cm="1">
        <f t="array" ref="C1690">_xlfn.IFS(AJ1690=1,$AJ$1,AK1690=1,$AK$1,AL1690=1,$AL$1,AM1690=1,$AM$1,AN1690=1,$AN$1)</f>
        <v>Married</v>
      </c>
      <c r="D1690" s="1">
        <v>0</v>
      </c>
      <c r="E1690" s="1">
        <v>0</v>
      </c>
      <c r="F1690" s="1" t="str" cm="1">
        <f t="array" ref="F1690">_xlfn.IFS(AV1690&lt;43783,"1.Low Income",AND(AV1690&gt;=43783,AV1690&lt;=64856),"2.Mid Income",AV1690&gt;64856,"3.High Income")</f>
        <v>2.Mid Income</v>
      </c>
      <c r="G1690" s="1" t="str" cm="1">
        <f t="array" ref="G1690">_xlfn.IFS(AU1690&lt;=30,"&lt;1 month",AND(AU1690&gt;30,AU1690&lt;=60),"1-2months",AU1690&gt;60,"2months +")</f>
        <v>1-2months</v>
      </c>
      <c r="H1690" s="1" t="str" cm="1">
        <f t="array" ref="H1690">_xlfn.IFS(AT1690&lt;5,"&lt;5times",AND(AT1690&gt;=5,AT1690&lt;=10),"05-10times",AND(AT1690&gt;=11,AT1690&lt;=15),"11-15times",AT1690&gt;=16,"16times or more")</f>
        <v>05-10times</v>
      </c>
      <c r="I1690" s="1" t="s">
        <v>99</v>
      </c>
      <c r="J1690" s="1" t="str">
        <f t="shared" si="53"/>
        <v>6-7 years</v>
      </c>
      <c r="K1690" s="2">
        <v>712</v>
      </c>
      <c r="L1690" s="2">
        <v>26</v>
      </c>
      <c r="M1690" s="2">
        <v>538</v>
      </c>
      <c r="N1690" s="2">
        <v>69</v>
      </c>
      <c r="O1690" s="2">
        <v>13</v>
      </c>
      <c r="P1690" s="2">
        <v>80</v>
      </c>
      <c r="Q1690" s="8">
        <v>0</v>
      </c>
      <c r="R1690" s="8">
        <v>0</v>
      </c>
      <c r="S1690" s="8">
        <v>0</v>
      </c>
      <c r="T1690" s="8">
        <v>1</v>
      </c>
      <c r="U1690" s="8">
        <v>1</v>
      </c>
      <c r="V1690" s="8">
        <v>1</v>
      </c>
      <c r="W1690" s="6">
        <v>1</v>
      </c>
      <c r="X1690" s="6">
        <v>3</v>
      </c>
      <c r="Y1690" s="6">
        <v>6</v>
      </c>
      <c r="Z1690" s="6">
        <v>11</v>
      </c>
      <c r="AB1690" s="1">
        <v>560</v>
      </c>
      <c r="AC1690" s="1">
        <v>479</v>
      </c>
      <c r="AD1690" s="1">
        <v>0</v>
      </c>
      <c r="AE1690" s="1">
        <v>3</v>
      </c>
      <c r="AF1690" s="1">
        <v>11</v>
      </c>
      <c r="AG1690" s="1">
        <v>55</v>
      </c>
      <c r="AH1690" s="1">
        <v>2272</v>
      </c>
      <c r="AI1690" s="11">
        <f t="shared" si="52"/>
        <v>6.2246575342465755</v>
      </c>
      <c r="AJ1690" s="1">
        <v>0</v>
      </c>
      <c r="AK1690" s="1">
        <v>1</v>
      </c>
      <c r="AL1690" s="1">
        <v>0</v>
      </c>
      <c r="AM1690" s="1">
        <v>0</v>
      </c>
      <c r="AN1690" s="1">
        <v>0</v>
      </c>
      <c r="AO1690" s="1">
        <v>1</v>
      </c>
      <c r="AP1690" s="1">
        <v>0</v>
      </c>
      <c r="AQ1690" s="1">
        <v>0</v>
      </c>
      <c r="AR1690" s="1">
        <v>0</v>
      </c>
      <c r="AS1690" s="1">
        <v>0</v>
      </c>
      <c r="AT1690" s="1">
        <v>6</v>
      </c>
      <c r="AU1690" s="1">
        <v>57</v>
      </c>
      <c r="AV1690" s="1">
        <v>54348</v>
      </c>
    </row>
    <row r="1691" spans="1:48" s="1" customFormat="1" x14ac:dyDescent="0.25">
      <c r="A1691" s="1" t="str" cm="1">
        <f t="array" ref="A1691">_xlfn.IFS(AG1691&gt;=70,"70 and Older",AND(AG1691&gt;=60,AG1691&lt;70),"60-69",AND(AG1691&gt;=50,AG1691&lt;60),"50-59",AND(AG1691&gt;=40,AG1691&lt;50),"40-49",AND(AG1691&gt;=30,AG1691&lt;40),"30-39",AND(AG1691&gt;=20,AG1691&lt;30),"20-29")</f>
        <v>60-69</v>
      </c>
      <c r="B1691" s="1" t="str" cm="1">
        <f t="array" ref="B1691">_xlfn.IFS(AO1691=1,$AO$1,AP1691=1,$AP$1,AQ1691=1,$AQ$1,AR1691=1,$AR$1,AS1691=1,$AS$1)</f>
        <v>Graduation</v>
      </c>
      <c r="C1691" s="1" t="str" cm="1">
        <f t="array" ref="C1691">_xlfn.IFS(AJ1691=1,$AJ$1,AK1691=1,$AK$1,AL1691=1,$AL$1,AM1691=1,$AM$1,AN1691=1,$AN$1)</f>
        <v>Single</v>
      </c>
      <c r="D1691" s="1">
        <v>1</v>
      </c>
      <c r="E1691" s="1">
        <v>0</v>
      </c>
      <c r="F1691" s="1" t="str" cm="1">
        <f t="array" ref="F1691">_xlfn.IFS(AV1691&lt;43783,"1.Low Income",AND(AV1691&gt;=43783,AV1691&lt;=64856),"2.Mid Income",AV1691&gt;64856,"3.High Income")</f>
        <v>1.Low Income</v>
      </c>
      <c r="G1691" s="1" t="str" cm="1">
        <f t="array" ref="G1691">_xlfn.IFS(AU1691&lt;=30,"&lt;1 month",AND(AU1691&gt;30,AU1691&lt;=60),"1-2months",AU1691&gt;60,"2months +")</f>
        <v>1-2months</v>
      </c>
      <c r="H1691" s="1" t="str" cm="1">
        <f t="array" ref="H1691">_xlfn.IFS(AT1691&lt;5,"&lt;5times",AND(AT1691&gt;=5,AT1691&lt;=10),"05-10times",AND(AT1691&gt;=11,AT1691&lt;=15),"11-15times",AT1691&gt;=16,"16times or more")</f>
        <v>05-10times</v>
      </c>
      <c r="I1691" s="1" t="s">
        <v>99</v>
      </c>
      <c r="J1691" s="1" t="str">
        <f t="shared" si="53"/>
        <v>6-7 years</v>
      </c>
      <c r="K1691" s="2">
        <v>30</v>
      </c>
      <c r="L1691" s="2">
        <v>5</v>
      </c>
      <c r="M1691" s="2">
        <v>24</v>
      </c>
      <c r="N1691" s="2">
        <v>6</v>
      </c>
      <c r="O1691" s="2">
        <v>3</v>
      </c>
      <c r="P1691" s="2">
        <v>8</v>
      </c>
      <c r="Q1691" s="8">
        <v>0</v>
      </c>
      <c r="R1691" s="8">
        <v>0</v>
      </c>
      <c r="S1691" s="8">
        <v>0</v>
      </c>
      <c r="T1691" s="8">
        <v>0</v>
      </c>
      <c r="U1691" s="8">
        <v>0</v>
      </c>
      <c r="V1691" s="8">
        <v>0</v>
      </c>
      <c r="W1691" s="6">
        <v>2</v>
      </c>
      <c r="X1691" s="6">
        <v>2</v>
      </c>
      <c r="Y1691" s="6">
        <v>0</v>
      </c>
      <c r="Z1691" s="6">
        <v>4</v>
      </c>
      <c r="AB1691" s="1">
        <v>21</v>
      </c>
      <c r="AC1691" s="1">
        <v>15</v>
      </c>
      <c r="AD1691" s="1">
        <v>0</v>
      </c>
      <c r="AE1691" s="1">
        <v>3</v>
      </c>
      <c r="AF1691" s="1">
        <v>11</v>
      </c>
      <c r="AG1691" s="1">
        <v>66</v>
      </c>
      <c r="AH1691" s="1">
        <v>2272</v>
      </c>
      <c r="AI1691" s="11">
        <f t="shared" si="52"/>
        <v>6.2246575342465755</v>
      </c>
      <c r="AJ1691" s="1">
        <v>0</v>
      </c>
      <c r="AK1691" s="1">
        <v>0</v>
      </c>
      <c r="AL1691" s="1">
        <v>1</v>
      </c>
      <c r="AM1691" s="1">
        <v>0</v>
      </c>
      <c r="AN1691" s="1">
        <v>0</v>
      </c>
      <c r="AO1691" s="1">
        <v>0</v>
      </c>
      <c r="AP1691" s="1">
        <v>0</v>
      </c>
      <c r="AQ1691" s="1">
        <v>1</v>
      </c>
      <c r="AR1691" s="1">
        <v>0</v>
      </c>
      <c r="AS1691" s="1">
        <v>0</v>
      </c>
      <c r="AT1691" s="1">
        <v>7</v>
      </c>
      <c r="AU1691" s="1">
        <v>35</v>
      </c>
      <c r="AV1691" s="1">
        <v>41658</v>
      </c>
    </row>
    <row r="1692" spans="1:48" s="1" customFormat="1" x14ac:dyDescent="0.25">
      <c r="A1692" s="1" t="str" cm="1">
        <f t="array" ref="A1692">_xlfn.IFS(AG1692&gt;=70,"70 and Older",AND(AG1692&gt;=60,AG1692&lt;70),"60-69",AND(AG1692&gt;=50,AG1692&lt;60),"50-59",AND(AG1692&gt;=40,AG1692&lt;50),"40-49",AND(AG1692&gt;=30,AG1692&lt;40),"30-39",AND(AG1692&gt;=20,AG1692&lt;30),"20-29")</f>
        <v>50-59</v>
      </c>
      <c r="B1692" s="1" t="str" cm="1">
        <f t="array" ref="B1692">_xlfn.IFS(AO1692=1,$AO$1,AP1692=1,$AP$1,AQ1692=1,$AQ$1,AR1692=1,$AR$1,AS1692=1,$AS$1)</f>
        <v>PhD</v>
      </c>
      <c r="C1692" s="1" t="str" cm="1">
        <f t="array" ref="C1692">_xlfn.IFS(AJ1692=1,$AJ$1,AK1692=1,$AK$1,AL1692=1,$AL$1,AM1692=1,$AM$1,AN1692=1,$AN$1)</f>
        <v>Single</v>
      </c>
      <c r="D1692" s="1">
        <v>0</v>
      </c>
      <c r="E1692" s="1">
        <v>0</v>
      </c>
      <c r="F1692" s="1" t="str" cm="1">
        <f t="array" ref="F1692">_xlfn.IFS(AV1692&lt;43783,"1.Low Income",AND(AV1692&gt;=43783,AV1692&lt;=64856),"2.Mid Income",AV1692&gt;64856,"3.High Income")</f>
        <v>1.Low Income</v>
      </c>
      <c r="G1692" s="1" t="str" cm="1">
        <f t="array" ref="G1692">_xlfn.IFS(AU1692&lt;=30,"&lt;1 month",AND(AU1692&gt;30,AU1692&lt;=60),"1-2months",AU1692&gt;60,"2months +")</f>
        <v>1-2months</v>
      </c>
      <c r="H1692" s="1" t="str" cm="1">
        <f t="array" ref="H1692">_xlfn.IFS(AT1692&lt;5,"&lt;5times",AND(AT1692&gt;=5,AT1692&lt;=10),"05-10times",AND(AT1692&gt;=11,AT1692&lt;=15),"11-15times",AT1692&gt;=16,"16times or more")</f>
        <v>05-10times</v>
      </c>
      <c r="I1692" s="1" t="s">
        <v>99</v>
      </c>
      <c r="J1692" s="1" t="str">
        <f t="shared" si="53"/>
        <v>6-7 years</v>
      </c>
      <c r="K1692" s="2">
        <v>7</v>
      </c>
      <c r="L1692" s="2">
        <v>23</v>
      </c>
      <c r="M1692" s="2">
        <v>78</v>
      </c>
      <c r="N1692" s="2">
        <v>133</v>
      </c>
      <c r="O1692" s="2">
        <v>49</v>
      </c>
      <c r="P1692" s="2">
        <v>144</v>
      </c>
      <c r="Q1692" s="8">
        <v>0</v>
      </c>
      <c r="R1692" s="8">
        <v>0</v>
      </c>
      <c r="S1692" s="8">
        <v>0</v>
      </c>
      <c r="T1692" s="8">
        <v>0</v>
      </c>
      <c r="U1692" s="8">
        <v>0</v>
      </c>
      <c r="V1692" s="8">
        <v>0</v>
      </c>
      <c r="W1692" s="6">
        <v>2</v>
      </c>
      <c r="X1692" s="6">
        <v>4</v>
      </c>
      <c r="Y1692" s="6">
        <v>2</v>
      </c>
      <c r="Z1692" s="6">
        <v>5</v>
      </c>
      <c r="AB1692" s="1">
        <v>37</v>
      </c>
      <c r="AC1692" s="1">
        <v>35</v>
      </c>
      <c r="AD1692" s="1">
        <v>0</v>
      </c>
      <c r="AE1692" s="1">
        <v>3</v>
      </c>
      <c r="AF1692" s="1">
        <v>11</v>
      </c>
      <c r="AG1692" s="1">
        <v>50</v>
      </c>
      <c r="AH1692" s="1">
        <v>2272</v>
      </c>
      <c r="AI1692" s="11">
        <f t="shared" si="52"/>
        <v>6.2246575342465755</v>
      </c>
      <c r="AJ1692" s="1">
        <v>0</v>
      </c>
      <c r="AK1692" s="1">
        <v>0</v>
      </c>
      <c r="AL1692" s="1">
        <v>1</v>
      </c>
      <c r="AM1692" s="1">
        <v>0</v>
      </c>
      <c r="AN1692" s="1">
        <v>0</v>
      </c>
      <c r="AO1692" s="1">
        <v>0</v>
      </c>
      <c r="AP1692" s="1">
        <v>0</v>
      </c>
      <c r="AQ1692" s="1">
        <v>0</v>
      </c>
      <c r="AR1692" s="1">
        <v>0</v>
      </c>
      <c r="AS1692" s="1">
        <v>1</v>
      </c>
      <c r="AT1692" s="1">
        <v>8</v>
      </c>
      <c r="AU1692" s="1">
        <v>50</v>
      </c>
      <c r="AV1692" s="1">
        <v>31626</v>
      </c>
    </row>
    <row r="1693" spans="1:48" s="1" customFormat="1" x14ac:dyDescent="0.25">
      <c r="A1693" s="1" t="str" cm="1">
        <f t="array" ref="A1693">_xlfn.IFS(AG1693&gt;=70,"70 and Older",AND(AG1693&gt;=60,AG1693&lt;70),"60-69",AND(AG1693&gt;=50,AG1693&lt;60),"50-59",AND(AG1693&gt;=40,AG1693&lt;50),"40-49",AND(AG1693&gt;=30,AG1693&lt;40),"30-39",AND(AG1693&gt;=20,AG1693&lt;30),"20-29")</f>
        <v>40-49</v>
      </c>
      <c r="B1693" s="1" t="str" cm="1">
        <f t="array" ref="B1693">_xlfn.IFS(AO1693=1,$AO$1,AP1693=1,$AP$1,AQ1693=1,$AQ$1,AR1693=1,$AR$1,AS1693=1,$AS$1)</f>
        <v>Master</v>
      </c>
      <c r="C1693" s="1" t="str" cm="1">
        <f t="array" ref="C1693">_xlfn.IFS(AJ1693=1,$AJ$1,AK1693=1,$AK$1,AL1693=1,$AL$1,AM1693=1,$AM$1,AN1693=1,$AN$1)</f>
        <v>Single</v>
      </c>
      <c r="D1693" s="1">
        <v>1</v>
      </c>
      <c r="E1693" s="1">
        <v>0</v>
      </c>
      <c r="F1693" s="1" t="str" cm="1">
        <f t="array" ref="F1693">_xlfn.IFS(AV1693&lt;43783,"1.Low Income",AND(AV1693&gt;=43783,AV1693&lt;=64856),"2.Mid Income",AV1693&gt;64856,"3.High Income")</f>
        <v>1.Low Income</v>
      </c>
      <c r="G1693" s="1" t="str" cm="1">
        <f t="array" ref="G1693">_xlfn.IFS(AU1693&lt;=30,"&lt;1 month",AND(AU1693&gt;30,AU1693&lt;=60),"1-2months",AU1693&gt;60,"2months +")</f>
        <v>2months +</v>
      </c>
      <c r="H1693" s="1" t="str" cm="1">
        <f t="array" ref="H1693">_xlfn.IFS(AT1693&lt;5,"&lt;5times",AND(AT1693&gt;=5,AT1693&lt;=10),"05-10times",AND(AT1693&gt;=11,AT1693&lt;=15),"11-15times",AT1693&gt;=16,"16times or more")</f>
        <v>05-10times</v>
      </c>
      <c r="I1693" s="1" t="s">
        <v>99</v>
      </c>
      <c r="J1693" s="1" t="str">
        <f t="shared" si="53"/>
        <v>6-7 years</v>
      </c>
      <c r="K1693" s="2">
        <v>31</v>
      </c>
      <c r="L1693" s="2">
        <v>3</v>
      </c>
      <c r="M1693" s="2">
        <v>31</v>
      </c>
      <c r="N1693" s="2">
        <v>2</v>
      </c>
      <c r="O1693" s="2">
        <v>8</v>
      </c>
      <c r="P1693" s="2">
        <v>4</v>
      </c>
      <c r="Q1693" s="8">
        <v>0</v>
      </c>
      <c r="R1693" s="8">
        <v>0</v>
      </c>
      <c r="S1693" s="8">
        <v>0</v>
      </c>
      <c r="T1693" s="8">
        <v>0</v>
      </c>
      <c r="U1693" s="8">
        <v>0</v>
      </c>
      <c r="V1693" s="8">
        <v>0</v>
      </c>
      <c r="W1693" s="6">
        <v>3</v>
      </c>
      <c r="X1693" s="6">
        <v>3</v>
      </c>
      <c r="Y1693" s="6">
        <v>0</v>
      </c>
      <c r="Z1693" s="6">
        <v>4</v>
      </c>
      <c r="AB1693" s="1">
        <v>63</v>
      </c>
      <c r="AC1693" s="1">
        <v>59</v>
      </c>
      <c r="AD1693" s="1">
        <v>0</v>
      </c>
      <c r="AE1693" s="1">
        <v>3</v>
      </c>
      <c r="AF1693" s="1">
        <v>11</v>
      </c>
      <c r="AG1693" s="1">
        <v>42</v>
      </c>
      <c r="AH1693" s="1">
        <v>2272</v>
      </c>
      <c r="AI1693" s="11">
        <f t="shared" si="52"/>
        <v>6.2246575342465755</v>
      </c>
      <c r="AJ1693" s="1">
        <v>0</v>
      </c>
      <c r="AK1693" s="1">
        <v>0</v>
      </c>
      <c r="AL1693" s="1">
        <v>1</v>
      </c>
      <c r="AM1693" s="1">
        <v>0</v>
      </c>
      <c r="AN1693" s="1">
        <v>0</v>
      </c>
      <c r="AO1693" s="1">
        <v>0</v>
      </c>
      <c r="AP1693" s="1">
        <v>0</v>
      </c>
      <c r="AQ1693" s="1">
        <v>0</v>
      </c>
      <c r="AR1693" s="1">
        <v>1</v>
      </c>
      <c r="AS1693" s="1">
        <v>0</v>
      </c>
      <c r="AT1693" s="1">
        <v>8</v>
      </c>
      <c r="AU1693" s="1">
        <v>75</v>
      </c>
      <c r="AV1693" s="1">
        <v>26907</v>
      </c>
    </row>
    <row r="1694" spans="1:48" s="1" customFormat="1" x14ac:dyDescent="0.25">
      <c r="A1694" s="1" t="str" cm="1">
        <f t="array" ref="A1694">_xlfn.IFS(AG1694&gt;=70,"70 and Older",AND(AG1694&gt;=60,AG1694&lt;70),"60-69",AND(AG1694&gt;=50,AG1694&lt;60),"50-59",AND(AG1694&gt;=40,AG1694&lt;50),"40-49",AND(AG1694&gt;=30,AG1694&lt;40),"30-39",AND(AG1694&gt;=20,AG1694&lt;30),"20-29")</f>
        <v>30-39</v>
      </c>
      <c r="B1694" s="1" t="str" cm="1">
        <f t="array" ref="B1694">_xlfn.IFS(AO1694=1,$AO$1,AP1694=1,$AP$1,AQ1694=1,$AQ$1,AR1694=1,$AR$1,AS1694=1,$AS$1)</f>
        <v>2nd Cycle</v>
      </c>
      <c r="C1694" s="1" t="str" cm="1">
        <f t="array" ref="C1694">_xlfn.IFS(AJ1694=1,$AJ$1,AK1694=1,$AK$1,AL1694=1,$AL$1,AM1694=1,$AM$1,AN1694=1,$AN$1)</f>
        <v>Married</v>
      </c>
      <c r="D1694" s="1">
        <v>1</v>
      </c>
      <c r="E1694" s="1">
        <v>0</v>
      </c>
      <c r="F1694" s="1" t="str" cm="1">
        <f t="array" ref="F1694">_xlfn.IFS(AV1694&lt;43783,"1.Low Income",AND(AV1694&gt;=43783,AV1694&lt;=64856),"2.Mid Income",AV1694&gt;64856,"3.High Income")</f>
        <v>1.Low Income</v>
      </c>
      <c r="G1694" s="1" t="str" cm="1">
        <f t="array" ref="G1694">_xlfn.IFS(AU1694&lt;=30,"&lt;1 month",AND(AU1694&gt;30,AU1694&lt;=60),"1-2months",AU1694&gt;60,"2months +")</f>
        <v>2months +</v>
      </c>
      <c r="H1694" s="1" t="str" cm="1">
        <f t="array" ref="H1694">_xlfn.IFS(AT1694&lt;5,"&lt;5times",AND(AT1694&gt;=5,AT1694&lt;=10),"05-10times",AND(AT1694&gt;=11,AT1694&lt;=15),"11-15times",AT1694&gt;=16,"16times or more")</f>
        <v>05-10times</v>
      </c>
      <c r="I1694" s="1" t="s">
        <v>99</v>
      </c>
      <c r="J1694" s="1" t="str">
        <f t="shared" si="53"/>
        <v>6-7 years</v>
      </c>
      <c r="K1694" s="2">
        <v>4</v>
      </c>
      <c r="L1694" s="2">
        <v>8</v>
      </c>
      <c r="M1694" s="2">
        <v>11</v>
      </c>
      <c r="N1694" s="2">
        <v>19</v>
      </c>
      <c r="O1694" s="2">
        <v>12</v>
      </c>
      <c r="P1694" s="2">
        <v>26</v>
      </c>
      <c r="Q1694" s="8">
        <v>0</v>
      </c>
      <c r="R1694" s="8">
        <v>0</v>
      </c>
      <c r="S1694" s="8">
        <v>0</v>
      </c>
      <c r="T1694" s="8">
        <v>0</v>
      </c>
      <c r="U1694" s="8">
        <v>0</v>
      </c>
      <c r="V1694" s="8">
        <v>0</v>
      </c>
      <c r="W1694" s="6">
        <v>2</v>
      </c>
      <c r="X1694" s="6">
        <v>2</v>
      </c>
      <c r="Y1694" s="6">
        <v>1</v>
      </c>
      <c r="Z1694" s="6">
        <v>2</v>
      </c>
      <c r="AB1694" s="1">
        <v>35</v>
      </c>
      <c r="AC1694" s="1">
        <v>29</v>
      </c>
      <c r="AD1694" s="1">
        <v>0</v>
      </c>
      <c r="AE1694" s="1">
        <v>3</v>
      </c>
      <c r="AF1694" s="1">
        <v>11</v>
      </c>
      <c r="AG1694" s="1">
        <v>30</v>
      </c>
      <c r="AH1694" s="1">
        <v>2272</v>
      </c>
      <c r="AI1694" s="11">
        <f t="shared" si="52"/>
        <v>6.2246575342465755</v>
      </c>
      <c r="AJ1694" s="1">
        <v>0</v>
      </c>
      <c r="AK1694" s="1">
        <v>1</v>
      </c>
      <c r="AL1694" s="1">
        <v>0</v>
      </c>
      <c r="AM1694" s="1">
        <v>0</v>
      </c>
      <c r="AN1694" s="1">
        <v>0</v>
      </c>
      <c r="AO1694" s="1">
        <v>1</v>
      </c>
      <c r="AP1694" s="1">
        <v>0</v>
      </c>
      <c r="AQ1694" s="1">
        <v>0</v>
      </c>
      <c r="AR1694" s="1">
        <v>0</v>
      </c>
      <c r="AS1694" s="1">
        <v>0</v>
      </c>
      <c r="AT1694" s="1">
        <v>9</v>
      </c>
      <c r="AU1694" s="1">
        <v>63</v>
      </c>
      <c r="AV1694" s="1">
        <v>23228</v>
      </c>
    </row>
    <row r="1695" spans="1:48" s="1" customFormat="1" x14ac:dyDescent="0.25">
      <c r="A1695" s="1" t="str" cm="1">
        <f t="array" ref="A1695">_xlfn.IFS(AG1695&gt;=70,"70 and Older",AND(AG1695&gt;=60,AG1695&lt;70),"60-69",AND(AG1695&gt;=50,AG1695&lt;60),"50-59",AND(AG1695&gt;=40,AG1695&lt;50),"40-49",AND(AG1695&gt;=30,AG1695&lt;40),"30-39",AND(AG1695&gt;=20,AG1695&lt;30),"20-29")</f>
        <v>20-29</v>
      </c>
      <c r="B1695" s="1" t="str" cm="1">
        <f t="array" ref="B1695">_xlfn.IFS(AO1695=1,$AO$1,AP1695=1,$AP$1,AQ1695=1,$AQ$1,AR1695=1,$AR$1,AS1695=1,$AS$1)</f>
        <v>Graduation</v>
      </c>
      <c r="C1695" s="1" t="str" cm="1">
        <f t="array" ref="C1695">_xlfn.IFS(AJ1695=1,$AJ$1,AK1695=1,$AK$1,AL1695=1,$AL$1,AM1695=1,$AM$1,AN1695=1,$AN$1)</f>
        <v>Single</v>
      </c>
      <c r="D1695" s="1">
        <v>0</v>
      </c>
      <c r="E1695" s="1">
        <v>0</v>
      </c>
      <c r="F1695" s="1" t="str" cm="1">
        <f t="array" ref="F1695">_xlfn.IFS(AV1695&lt;43783,"1.Low Income",AND(AV1695&gt;=43783,AV1695&lt;=64856),"2.Mid Income",AV1695&gt;64856,"3.High Income")</f>
        <v>2.Mid Income</v>
      </c>
      <c r="G1695" s="1" t="str" cm="1">
        <f t="array" ref="G1695">_xlfn.IFS(AU1695&lt;=30,"&lt;1 month",AND(AU1695&gt;30,AU1695&lt;=60),"1-2months",AU1695&gt;60,"2months +")</f>
        <v>2months +</v>
      </c>
      <c r="H1695" s="1" t="str" cm="1">
        <f t="array" ref="H1695">_xlfn.IFS(AT1695&lt;5,"&lt;5times",AND(AT1695&gt;=5,AT1695&lt;=10),"05-10times",AND(AT1695&gt;=11,AT1695&lt;=15),"11-15times",AT1695&gt;=16,"16times or more")</f>
        <v>05-10times</v>
      </c>
      <c r="I1695" s="1" t="s">
        <v>99</v>
      </c>
      <c r="J1695" s="1" t="str">
        <f t="shared" si="53"/>
        <v>6-7 years</v>
      </c>
      <c r="K1695" s="2">
        <v>1308</v>
      </c>
      <c r="L1695" s="2">
        <v>0</v>
      </c>
      <c r="M1695" s="2">
        <v>396</v>
      </c>
      <c r="N1695" s="2">
        <v>23</v>
      </c>
      <c r="O1695" s="2">
        <v>0</v>
      </c>
      <c r="P1695" s="2">
        <v>0</v>
      </c>
      <c r="Q1695" s="8">
        <v>0</v>
      </c>
      <c r="R1695" s="8">
        <v>1</v>
      </c>
      <c r="S1695" s="8">
        <v>0</v>
      </c>
      <c r="T1695" s="8">
        <v>1</v>
      </c>
      <c r="U1695" s="8">
        <v>0</v>
      </c>
      <c r="V1695" s="8">
        <v>0</v>
      </c>
      <c r="W1695" s="6">
        <v>1</v>
      </c>
      <c r="X1695" s="6">
        <v>5</v>
      </c>
      <c r="Y1695" s="6">
        <v>7</v>
      </c>
      <c r="Z1695" s="6">
        <v>4</v>
      </c>
      <c r="AB1695" s="1">
        <v>916</v>
      </c>
      <c r="AC1695" s="1">
        <v>872</v>
      </c>
      <c r="AD1695" s="1">
        <v>0</v>
      </c>
      <c r="AE1695" s="1">
        <v>3</v>
      </c>
      <c r="AF1695" s="1">
        <v>11</v>
      </c>
      <c r="AG1695" s="1">
        <v>25</v>
      </c>
      <c r="AH1695" s="1">
        <v>2271</v>
      </c>
      <c r="AI1695" s="11">
        <f t="shared" si="52"/>
        <v>6.2219178082191782</v>
      </c>
      <c r="AJ1695" s="1">
        <v>0</v>
      </c>
      <c r="AK1695" s="1">
        <v>0</v>
      </c>
      <c r="AL1695" s="1">
        <v>1</v>
      </c>
      <c r="AM1695" s="1">
        <v>0</v>
      </c>
      <c r="AN1695" s="1">
        <v>0</v>
      </c>
      <c r="AO1695" s="1">
        <v>0</v>
      </c>
      <c r="AP1695" s="1">
        <v>0</v>
      </c>
      <c r="AQ1695" s="1">
        <v>1</v>
      </c>
      <c r="AR1695" s="1">
        <v>0</v>
      </c>
      <c r="AS1695" s="1">
        <v>0</v>
      </c>
      <c r="AT1695" s="1">
        <v>6</v>
      </c>
      <c r="AU1695" s="1">
        <v>82</v>
      </c>
      <c r="AV1695" s="1">
        <v>48948</v>
      </c>
    </row>
    <row r="1696" spans="1:48" s="1" customFormat="1" x14ac:dyDescent="0.25">
      <c r="A1696" s="1" t="str" cm="1">
        <f t="array" ref="A1696">_xlfn.IFS(AG1696&gt;=70,"70 and Older",AND(AG1696&gt;=60,AG1696&lt;70),"60-69",AND(AG1696&gt;=50,AG1696&lt;60),"50-59",AND(AG1696&gt;=40,AG1696&lt;50),"40-49",AND(AG1696&gt;=30,AG1696&lt;40),"30-39",AND(AG1696&gt;=20,AG1696&lt;30),"20-29")</f>
        <v>40-49</v>
      </c>
      <c r="B1696" s="1" t="str" cm="1">
        <f t="array" ref="B1696">_xlfn.IFS(AO1696=1,$AO$1,AP1696=1,$AP$1,AQ1696=1,$AQ$1,AR1696=1,$AR$1,AS1696=1,$AS$1)</f>
        <v>Master</v>
      </c>
      <c r="C1696" s="1" t="str" cm="1">
        <f t="array" ref="C1696">_xlfn.IFS(AJ1696=1,$AJ$1,AK1696=1,$AK$1,AL1696=1,$AL$1,AM1696=1,$AM$1,AN1696=1,$AN$1)</f>
        <v>Married</v>
      </c>
      <c r="D1696" s="1">
        <v>1</v>
      </c>
      <c r="E1696" s="1">
        <v>0</v>
      </c>
      <c r="F1696" s="1" t="str" cm="1">
        <f t="array" ref="F1696">_xlfn.IFS(AV1696&lt;43783,"1.Low Income",AND(AV1696&gt;=43783,AV1696&lt;=64856),"2.Mid Income",AV1696&gt;64856,"3.High Income")</f>
        <v>1.Low Income</v>
      </c>
      <c r="G1696" s="1" t="str" cm="1">
        <f t="array" ref="G1696">_xlfn.IFS(AU1696&lt;=30,"&lt;1 month",AND(AU1696&gt;30,AU1696&lt;=60),"1-2months",AU1696&gt;60,"2months +")</f>
        <v>&lt;1 month</v>
      </c>
      <c r="H1696" s="1" t="str" cm="1">
        <f t="array" ref="H1696">_xlfn.IFS(AT1696&lt;5,"&lt;5times",AND(AT1696&gt;=5,AT1696&lt;=10),"05-10times",AND(AT1696&gt;=11,AT1696&lt;=15),"11-15times",AT1696&gt;=16,"16times or more")</f>
        <v>05-10times</v>
      </c>
      <c r="I1696" s="1" t="s">
        <v>99</v>
      </c>
      <c r="J1696" s="1" t="str">
        <f t="shared" si="53"/>
        <v>6-7 years</v>
      </c>
      <c r="K1696" s="2">
        <v>344</v>
      </c>
      <c r="L1696" s="2">
        <v>35</v>
      </c>
      <c r="M1696" s="2">
        <v>178</v>
      </c>
      <c r="N1696" s="2">
        <v>15</v>
      </c>
      <c r="O1696" s="2">
        <v>23</v>
      </c>
      <c r="P1696" s="2">
        <v>17</v>
      </c>
      <c r="Q1696" s="8">
        <v>0</v>
      </c>
      <c r="R1696" s="8">
        <v>0</v>
      </c>
      <c r="S1696" s="8">
        <v>0</v>
      </c>
      <c r="T1696" s="8">
        <v>0</v>
      </c>
      <c r="U1696" s="8">
        <v>0</v>
      </c>
      <c r="V1696" s="8">
        <v>0</v>
      </c>
      <c r="W1696" s="6">
        <v>7</v>
      </c>
      <c r="X1696" s="6">
        <v>7</v>
      </c>
      <c r="Y1696" s="6">
        <v>2</v>
      </c>
      <c r="Z1696" s="6">
        <v>9</v>
      </c>
      <c r="AB1696" s="1">
        <v>390</v>
      </c>
      <c r="AC1696" s="1">
        <v>379</v>
      </c>
      <c r="AD1696" s="1">
        <v>0</v>
      </c>
      <c r="AE1696" s="1">
        <v>3</v>
      </c>
      <c r="AF1696" s="1">
        <v>11</v>
      </c>
      <c r="AG1696" s="1">
        <v>47</v>
      </c>
      <c r="AH1696" s="1">
        <v>2271</v>
      </c>
      <c r="AI1696" s="11">
        <f t="shared" si="52"/>
        <v>6.2219178082191782</v>
      </c>
      <c r="AJ1696" s="1">
        <v>0</v>
      </c>
      <c r="AK1696" s="1">
        <v>1</v>
      </c>
      <c r="AL1696" s="1">
        <v>0</v>
      </c>
      <c r="AM1696" s="1">
        <v>0</v>
      </c>
      <c r="AN1696" s="1">
        <v>0</v>
      </c>
      <c r="AO1696" s="1">
        <v>0</v>
      </c>
      <c r="AP1696" s="1">
        <v>0</v>
      </c>
      <c r="AQ1696" s="1">
        <v>0</v>
      </c>
      <c r="AR1696" s="1">
        <v>1</v>
      </c>
      <c r="AS1696" s="1">
        <v>0</v>
      </c>
      <c r="AT1696" s="1">
        <v>7</v>
      </c>
      <c r="AU1696" s="1">
        <v>27</v>
      </c>
      <c r="AV1696" s="1">
        <v>38702</v>
      </c>
    </row>
    <row r="1697" spans="1:48" s="1" customFormat="1" x14ac:dyDescent="0.25">
      <c r="A1697" s="1" t="str" cm="1">
        <f t="array" ref="A1697">_xlfn.IFS(AG1697&gt;=70,"70 and Older",AND(AG1697&gt;=60,AG1697&lt;70),"60-69",AND(AG1697&gt;=50,AG1697&lt;60),"50-59",AND(AG1697&gt;=40,AG1697&lt;50),"40-49",AND(AG1697&gt;=30,AG1697&lt;40),"30-39",AND(AG1697&gt;=20,AG1697&lt;30),"20-29")</f>
        <v>70 and Older</v>
      </c>
      <c r="B1697" s="1" t="str" cm="1">
        <f t="array" ref="B1697">_xlfn.IFS(AO1697=1,$AO$1,AP1697=1,$AP$1,AQ1697=1,$AQ$1,AR1697=1,$AR$1,AS1697=1,$AS$1)</f>
        <v>Graduation</v>
      </c>
      <c r="C1697" s="1" t="str" cm="1">
        <f t="array" ref="C1697">_xlfn.IFS(AJ1697=1,$AJ$1,AK1697=1,$AK$1,AL1697=1,$AL$1,AM1697=1,$AM$1,AN1697=1,$AN$1)</f>
        <v>Widow</v>
      </c>
      <c r="D1697" s="1">
        <v>0</v>
      </c>
      <c r="E1697" s="1">
        <v>0</v>
      </c>
      <c r="F1697" s="1" t="str" cm="1">
        <f t="array" ref="F1697">_xlfn.IFS(AV1697&lt;43783,"1.Low Income",AND(AV1697&gt;=43783,AV1697&lt;=64856),"2.Mid Income",AV1697&gt;64856,"3.High Income")</f>
        <v>2.Mid Income</v>
      </c>
      <c r="G1697" s="1" t="str" cm="1">
        <f t="array" ref="G1697">_xlfn.IFS(AU1697&lt;=30,"&lt;1 month",AND(AU1697&gt;30,AU1697&lt;=60),"1-2months",AU1697&gt;60,"2months +")</f>
        <v>1-2months</v>
      </c>
      <c r="H1697" s="1" t="str" cm="1">
        <f t="array" ref="H1697">_xlfn.IFS(AT1697&lt;5,"&lt;5times",AND(AT1697&gt;=5,AT1697&lt;=10),"05-10times",AND(AT1697&gt;=11,AT1697&lt;=15),"11-15times",AT1697&gt;=16,"16times or more")</f>
        <v>05-10times</v>
      </c>
      <c r="I1697" s="1" t="s">
        <v>99</v>
      </c>
      <c r="J1697" s="1" t="str">
        <f t="shared" si="53"/>
        <v>6-7 years</v>
      </c>
      <c r="K1697" s="2">
        <v>412</v>
      </c>
      <c r="L1697" s="2">
        <v>12</v>
      </c>
      <c r="M1697" s="2">
        <v>546</v>
      </c>
      <c r="N1697" s="2">
        <v>78</v>
      </c>
      <c r="O1697" s="2">
        <v>182</v>
      </c>
      <c r="P1697" s="2">
        <v>0</v>
      </c>
      <c r="Q1697" s="8">
        <v>0</v>
      </c>
      <c r="R1697" s="8">
        <v>0</v>
      </c>
      <c r="S1697" s="8">
        <v>0</v>
      </c>
      <c r="T1697" s="8">
        <v>0</v>
      </c>
      <c r="U1697" s="8">
        <v>0</v>
      </c>
      <c r="V1697" s="8">
        <v>0</v>
      </c>
      <c r="W1697" s="6">
        <v>1</v>
      </c>
      <c r="X1697" s="6">
        <v>4</v>
      </c>
      <c r="Y1697" s="6">
        <v>4</v>
      </c>
      <c r="Z1697" s="6">
        <v>10</v>
      </c>
      <c r="AB1697" s="1">
        <v>904</v>
      </c>
      <c r="AC1697" s="1">
        <v>869</v>
      </c>
      <c r="AD1697" s="1">
        <v>2</v>
      </c>
      <c r="AE1697" s="1">
        <v>3</v>
      </c>
      <c r="AF1697" s="1">
        <v>11</v>
      </c>
      <c r="AG1697" s="1">
        <v>71</v>
      </c>
      <c r="AH1697" s="1">
        <v>2270</v>
      </c>
      <c r="AI1697" s="11">
        <f t="shared" si="52"/>
        <v>6.2191780821917808</v>
      </c>
      <c r="AJ1697" s="1">
        <v>0</v>
      </c>
      <c r="AK1697" s="1">
        <v>0</v>
      </c>
      <c r="AL1697" s="1">
        <v>0</v>
      </c>
      <c r="AM1697" s="1">
        <v>0</v>
      </c>
      <c r="AN1697" s="1">
        <v>1</v>
      </c>
      <c r="AO1697" s="1">
        <v>0</v>
      </c>
      <c r="AP1697" s="1">
        <v>0</v>
      </c>
      <c r="AQ1697" s="1">
        <v>1</v>
      </c>
      <c r="AR1697" s="1">
        <v>0</v>
      </c>
      <c r="AS1697" s="1">
        <v>0</v>
      </c>
      <c r="AT1697" s="1">
        <v>6</v>
      </c>
      <c r="AU1697" s="1">
        <v>48</v>
      </c>
      <c r="AV1697" s="1">
        <v>54162</v>
      </c>
    </row>
    <row r="1698" spans="1:48" s="1" customFormat="1" x14ac:dyDescent="0.25">
      <c r="A1698" s="1" t="str" cm="1">
        <f t="array" ref="A1698">_xlfn.IFS(AG1698&gt;=70,"70 and Older",AND(AG1698&gt;=60,AG1698&lt;70),"60-69",AND(AG1698&gt;=50,AG1698&lt;60),"50-59",AND(AG1698&gt;=40,AG1698&lt;50),"40-49",AND(AG1698&gt;=30,AG1698&lt;40),"30-39",AND(AG1698&gt;=20,AG1698&lt;30),"20-29")</f>
        <v>40-49</v>
      </c>
      <c r="B1698" s="1" t="str" cm="1">
        <f t="array" ref="B1698">_xlfn.IFS(AO1698=1,$AO$1,AP1698=1,$AP$1,AQ1698=1,$AQ$1,AR1698=1,$AR$1,AS1698=1,$AS$1)</f>
        <v>2nd Cycle</v>
      </c>
      <c r="C1698" s="1" t="str" cm="1">
        <f t="array" ref="C1698">_xlfn.IFS(AJ1698=1,$AJ$1,AK1698=1,$AK$1,AL1698=1,$AL$1,AM1698=1,$AM$1,AN1698=1,$AN$1)</f>
        <v>Together</v>
      </c>
      <c r="D1698" s="1">
        <v>0</v>
      </c>
      <c r="E1698" s="1">
        <v>0</v>
      </c>
      <c r="F1698" s="1" t="str" cm="1">
        <f t="array" ref="F1698">_xlfn.IFS(AV1698&lt;43783,"1.Low Income",AND(AV1698&gt;=43783,AV1698&lt;=64856),"2.Mid Income",AV1698&gt;64856,"3.High Income")</f>
        <v>2.Mid Income</v>
      </c>
      <c r="G1698" s="1" t="str" cm="1">
        <f t="array" ref="G1698">_xlfn.IFS(AU1698&lt;=30,"&lt;1 month",AND(AU1698&gt;30,AU1698&lt;=60),"1-2months",AU1698&gt;60,"2months +")</f>
        <v>&lt;1 month</v>
      </c>
      <c r="H1698" s="1" t="str" cm="1">
        <f t="array" ref="H1698">_xlfn.IFS(AT1698&lt;5,"&lt;5times",AND(AT1698&gt;=5,AT1698&lt;=10),"05-10times",AND(AT1698&gt;=11,AT1698&lt;=15),"11-15times",AT1698&gt;=16,"16times or more")</f>
        <v>05-10times</v>
      </c>
      <c r="I1698" s="1" t="s">
        <v>99</v>
      </c>
      <c r="J1698" s="1" t="str">
        <f t="shared" si="53"/>
        <v>6-7 years</v>
      </c>
      <c r="K1698" s="2">
        <v>249</v>
      </c>
      <c r="L1698" s="2">
        <v>153</v>
      </c>
      <c r="M1698" s="2">
        <v>940</v>
      </c>
      <c r="N1698" s="2">
        <v>58</v>
      </c>
      <c r="O1698" s="2">
        <v>134</v>
      </c>
      <c r="P1698" s="2">
        <v>38</v>
      </c>
      <c r="Q1698" s="8">
        <v>0</v>
      </c>
      <c r="R1698" s="8">
        <v>0</v>
      </c>
      <c r="S1698" s="8">
        <v>0</v>
      </c>
      <c r="T1698" s="8">
        <v>0</v>
      </c>
      <c r="U1698" s="8">
        <v>0</v>
      </c>
      <c r="V1698" s="8">
        <v>0</v>
      </c>
      <c r="W1698" s="6">
        <v>0</v>
      </c>
      <c r="X1698" s="6">
        <v>6</v>
      </c>
      <c r="Y1698" s="6">
        <v>6</v>
      </c>
      <c r="Z1698" s="6">
        <v>7</v>
      </c>
      <c r="AB1698" s="1">
        <v>2074</v>
      </c>
      <c r="AC1698" s="1">
        <v>1891</v>
      </c>
      <c r="AD1698" s="1">
        <v>3</v>
      </c>
      <c r="AE1698" s="1">
        <v>3</v>
      </c>
      <c r="AF1698" s="1">
        <v>11</v>
      </c>
      <c r="AG1698" s="1">
        <v>43</v>
      </c>
      <c r="AH1698" s="1">
        <v>2270</v>
      </c>
      <c r="AI1698" s="11">
        <f t="shared" si="52"/>
        <v>6.2191780821917808</v>
      </c>
      <c r="AJ1698" s="1">
        <v>0</v>
      </c>
      <c r="AK1698" s="1">
        <v>0</v>
      </c>
      <c r="AL1698" s="1">
        <v>0</v>
      </c>
      <c r="AM1698" s="1">
        <v>1</v>
      </c>
      <c r="AN1698" s="1">
        <v>0</v>
      </c>
      <c r="AO1698" s="1">
        <v>1</v>
      </c>
      <c r="AP1698" s="1">
        <v>0</v>
      </c>
      <c r="AQ1698" s="1">
        <v>0</v>
      </c>
      <c r="AR1698" s="1">
        <v>0</v>
      </c>
      <c r="AS1698" s="1">
        <v>0</v>
      </c>
      <c r="AT1698" s="1">
        <v>6</v>
      </c>
      <c r="AU1698" s="1">
        <v>27</v>
      </c>
      <c r="AV1698" s="1">
        <v>52854</v>
      </c>
    </row>
    <row r="1699" spans="1:48" s="1" customFormat="1" x14ac:dyDescent="0.25">
      <c r="A1699" s="1" t="str" cm="1">
        <f t="array" ref="A1699">_xlfn.IFS(AG1699&gt;=70,"70 and Older",AND(AG1699&gt;=60,AG1699&lt;70),"60-69",AND(AG1699&gt;=50,AG1699&lt;60),"50-59",AND(AG1699&gt;=40,AG1699&lt;50),"40-49",AND(AG1699&gt;=30,AG1699&lt;40),"30-39",AND(AG1699&gt;=20,AG1699&lt;30),"20-29")</f>
        <v>30-39</v>
      </c>
      <c r="B1699" s="1" t="str" cm="1">
        <f t="array" ref="B1699">_xlfn.IFS(AO1699=1,$AO$1,AP1699=1,$AP$1,AQ1699=1,$AQ$1,AR1699=1,$AR$1,AS1699=1,$AS$1)</f>
        <v>PhD</v>
      </c>
      <c r="C1699" s="1" t="str" cm="1">
        <f t="array" ref="C1699">_xlfn.IFS(AJ1699=1,$AJ$1,AK1699=1,$AK$1,AL1699=1,$AL$1,AM1699=1,$AM$1,AN1699=1,$AN$1)</f>
        <v>Married</v>
      </c>
      <c r="D1699" s="1">
        <v>0</v>
      </c>
      <c r="E1699" s="1">
        <v>0</v>
      </c>
      <c r="F1699" s="1" t="str" cm="1">
        <f t="array" ref="F1699">_xlfn.IFS(AV1699&lt;43783,"1.Low Income",AND(AV1699&gt;=43783,AV1699&lt;=64856),"2.Mid Income",AV1699&gt;64856,"3.High Income")</f>
        <v>2.Mid Income</v>
      </c>
      <c r="G1699" s="1" t="str" cm="1">
        <f t="array" ref="G1699">_xlfn.IFS(AU1699&lt;=30,"&lt;1 month",AND(AU1699&gt;30,AU1699&lt;=60),"1-2months",AU1699&gt;60,"2months +")</f>
        <v>2months +</v>
      </c>
      <c r="H1699" s="1" t="str" cm="1">
        <f t="array" ref="H1699">_xlfn.IFS(AT1699&lt;5,"&lt;5times",AND(AT1699&gt;=5,AT1699&lt;=10),"05-10times",AND(AT1699&gt;=11,AT1699&lt;=15),"11-15times",AT1699&gt;=16,"16times or more")</f>
        <v>05-10times</v>
      </c>
      <c r="I1699" s="1" t="s">
        <v>99</v>
      </c>
      <c r="J1699" s="1" t="str">
        <f t="shared" si="53"/>
        <v>6-7 years</v>
      </c>
      <c r="K1699" s="2">
        <v>14</v>
      </c>
      <c r="L1699" s="2">
        <v>36</v>
      </c>
      <c r="M1699" s="2">
        <v>11</v>
      </c>
      <c r="N1699" s="2">
        <v>3</v>
      </c>
      <c r="O1699" s="2">
        <v>26</v>
      </c>
      <c r="P1699" s="2">
        <v>35</v>
      </c>
      <c r="Q1699" s="8">
        <v>0</v>
      </c>
      <c r="R1699" s="8">
        <v>0</v>
      </c>
      <c r="S1699" s="8">
        <v>0</v>
      </c>
      <c r="T1699" s="8">
        <v>0</v>
      </c>
      <c r="U1699" s="8">
        <v>0</v>
      </c>
      <c r="V1699" s="8">
        <v>0</v>
      </c>
      <c r="W1699" s="6">
        <v>1</v>
      </c>
      <c r="X1699" s="6">
        <v>1</v>
      </c>
      <c r="Y1699" s="6">
        <v>1</v>
      </c>
      <c r="Z1699" s="6">
        <v>4</v>
      </c>
      <c r="AB1699" s="1">
        <v>187</v>
      </c>
      <c r="AC1699" s="1">
        <v>175</v>
      </c>
      <c r="AD1699" s="1">
        <v>0</v>
      </c>
      <c r="AE1699" s="1">
        <v>3</v>
      </c>
      <c r="AF1699" s="1">
        <v>11</v>
      </c>
      <c r="AG1699" s="1">
        <v>34</v>
      </c>
      <c r="AH1699" s="1">
        <v>2270</v>
      </c>
      <c r="AI1699" s="11">
        <f t="shared" si="52"/>
        <v>6.2191780821917808</v>
      </c>
      <c r="AJ1699" s="1">
        <v>0</v>
      </c>
      <c r="AK1699" s="1">
        <v>1</v>
      </c>
      <c r="AL1699" s="1">
        <v>0</v>
      </c>
      <c r="AM1699" s="1">
        <v>0</v>
      </c>
      <c r="AN1699" s="1">
        <v>0</v>
      </c>
      <c r="AO1699" s="1">
        <v>0</v>
      </c>
      <c r="AP1699" s="1">
        <v>0</v>
      </c>
      <c r="AQ1699" s="1">
        <v>0</v>
      </c>
      <c r="AR1699" s="1">
        <v>0</v>
      </c>
      <c r="AS1699" s="1">
        <v>1</v>
      </c>
      <c r="AT1699" s="1">
        <v>6</v>
      </c>
      <c r="AU1699" s="1">
        <v>99</v>
      </c>
      <c r="AV1699" s="1">
        <v>50437</v>
      </c>
    </row>
    <row r="1700" spans="1:48" s="1" customFormat="1" x14ac:dyDescent="0.25">
      <c r="A1700" s="1" t="str" cm="1">
        <f t="array" ref="A1700">_xlfn.IFS(AG1700&gt;=70,"70 and Older",AND(AG1700&gt;=60,AG1700&lt;70),"60-69",AND(AG1700&gt;=50,AG1700&lt;60),"50-59",AND(AG1700&gt;=40,AG1700&lt;50),"40-49",AND(AG1700&gt;=30,AG1700&lt;40),"30-39",AND(AG1700&gt;=20,AG1700&lt;30),"20-29")</f>
        <v>60-69</v>
      </c>
      <c r="B1700" s="1" t="str" cm="1">
        <f t="array" ref="B1700">_xlfn.IFS(AO1700=1,$AO$1,AP1700=1,$AP$1,AQ1700=1,$AQ$1,AR1700=1,$AR$1,AS1700=1,$AS$1)</f>
        <v>Graduation</v>
      </c>
      <c r="C1700" s="1" t="str" cm="1">
        <f t="array" ref="C1700">_xlfn.IFS(AJ1700=1,$AJ$1,AK1700=1,$AK$1,AL1700=1,$AL$1,AM1700=1,$AM$1,AN1700=1,$AN$1)</f>
        <v>Married</v>
      </c>
      <c r="D1700" s="1">
        <v>0</v>
      </c>
      <c r="E1700" s="1">
        <v>2</v>
      </c>
      <c r="F1700" s="1" t="str" cm="1">
        <f t="array" ref="F1700">_xlfn.IFS(AV1700&lt;43783,"1.Low Income",AND(AV1700&gt;=43783,AV1700&lt;=64856),"2.Mid Income",AV1700&gt;64856,"3.High Income")</f>
        <v>2.Mid Income</v>
      </c>
      <c r="G1700" s="1" t="str" cm="1">
        <f t="array" ref="G1700">_xlfn.IFS(AU1700&lt;=30,"&lt;1 month",AND(AU1700&gt;30,AU1700&lt;=60),"1-2months",AU1700&gt;60,"2months +")</f>
        <v>2months +</v>
      </c>
      <c r="H1700" s="1" t="str" cm="1">
        <f t="array" ref="H1700">_xlfn.IFS(AT1700&lt;5,"&lt;5times",AND(AT1700&gt;=5,AT1700&lt;=10),"05-10times",AND(AT1700&gt;=11,AT1700&lt;=15),"11-15times",AT1700&gt;=16,"16times or more")</f>
        <v>05-10times</v>
      </c>
      <c r="I1700" s="1" t="s">
        <v>99</v>
      </c>
      <c r="J1700" s="1" t="str">
        <f t="shared" si="53"/>
        <v>6-7 years</v>
      </c>
      <c r="K1700" s="2">
        <v>593</v>
      </c>
      <c r="L1700" s="2">
        <v>30</v>
      </c>
      <c r="M1700" s="2">
        <v>91</v>
      </c>
      <c r="N1700" s="2">
        <v>29</v>
      </c>
      <c r="O1700" s="2">
        <v>22</v>
      </c>
      <c r="P1700" s="2">
        <v>7</v>
      </c>
      <c r="Q1700" s="8">
        <v>0</v>
      </c>
      <c r="R1700" s="8">
        <v>0</v>
      </c>
      <c r="S1700" s="8">
        <v>0</v>
      </c>
      <c r="T1700" s="8">
        <v>0</v>
      </c>
      <c r="U1700" s="8">
        <v>0</v>
      </c>
      <c r="V1700" s="8">
        <v>0</v>
      </c>
      <c r="W1700" s="6">
        <v>1</v>
      </c>
      <c r="X1700" s="6">
        <v>6</v>
      </c>
      <c r="Y1700" s="6">
        <v>3</v>
      </c>
      <c r="Z1700" s="6">
        <v>12</v>
      </c>
      <c r="AB1700" s="1">
        <v>703</v>
      </c>
      <c r="AC1700" s="1">
        <v>675</v>
      </c>
      <c r="AD1700" s="1">
        <v>2</v>
      </c>
      <c r="AE1700" s="1">
        <v>3</v>
      </c>
      <c r="AF1700" s="1">
        <v>11</v>
      </c>
      <c r="AG1700" s="1">
        <v>65</v>
      </c>
      <c r="AH1700" s="1">
        <v>2270</v>
      </c>
      <c r="AI1700" s="11">
        <f t="shared" si="52"/>
        <v>6.2191780821917808</v>
      </c>
      <c r="AJ1700" s="1">
        <v>0</v>
      </c>
      <c r="AK1700" s="1">
        <v>1</v>
      </c>
      <c r="AL1700" s="1">
        <v>0</v>
      </c>
      <c r="AM1700" s="1">
        <v>0</v>
      </c>
      <c r="AN1700" s="1">
        <v>0</v>
      </c>
      <c r="AO1700" s="1">
        <v>0</v>
      </c>
      <c r="AP1700" s="1">
        <v>0</v>
      </c>
      <c r="AQ1700" s="1">
        <v>1</v>
      </c>
      <c r="AR1700" s="1">
        <v>0</v>
      </c>
      <c r="AS1700" s="1">
        <v>0</v>
      </c>
      <c r="AT1700" s="1">
        <v>7</v>
      </c>
      <c r="AU1700" s="1">
        <v>92</v>
      </c>
      <c r="AV1700" s="1">
        <v>46015</v>
      </c>
    </row>
    <row r="1701" spans="1:48" s="1" customFormat="1" x14ac:dyDescent="0.25">
      <c r="A1701" s="1" t="str" cm="1">
        <f t="array" ref="A1701">_xlfn.IFS(AG1701&gt;=70,"70 and Older",AND(AG1701&gt;=60,AG1701&lt;70),"60-69",AND(AG1701&gt;=50,AG1701&lt;60),"50-59",AND(AG1701&gt;=40,AG1701&lt;50),"40-49",AND(AG1701&gt;=30,AG1701&lt;40),"30-39",AND(AG1701&gt;=20,AG1701&lt;30),"20-29")</f>
        <v>50-59</v>
      </c>
      <c r="B1701" s="1" t="str" cm="1">
        <f t="array" ref="B1701">_xlfn.IFS(AO1701=1,$AO$1,AP1701=1,$AP$1,AQ1701=1,$AQ$1,AR1701=1,$AR$1,AS1701=1,$AS$1)</f>
        <v>Graduation</v>
      </c>
      <c r="C1701" s="1" t="str" cm="1">
        <f t="array" ref="C1701">_xlfn.IFS(AJ1701=1,$AJ$1,AK1701=1,$AK$1,AL1701=1,$AL$1,AM1701=1,$AM$1,AN1701=1,$AN$1)</f>
        <v>Divorced</v>
      </c>
      <c r="D1701" s="1">
        <v>2</v>
      </c>
      <c r="E1701" s="1">
        <v>0</v>
      </c>
      <c r="F1701" s="1" t="str" cm="1">
        <f t="array" ref="F1701">_xlfn.IFS(AV1701&lt;43783,"1.Low Income",AND(AV1701&gt;=43783,AV1701&lt;=64856),"2.Mid Income",AV1701&gt;64856,"3.High Income")</f>
        <v>1.Low Income</v>
      </c>
      <c r="G1701" s="1" t="str" cm="1">
        <f t="array" ref="G1701">_xlfn.IFS(AU1701&lt;=30,"&lt;1 month",AND(AU1701&gt;30,AU1701&lt;=60),"1-2months",AU1701&gt;60,"2months +")</f>
        <v>&lt;1 month</v>
      </c>
      <c r="H1701" s="1" t="str" cm="1">
        <f t="array" ref="H1701">_xlfn.IFS(AT1701&lt;5,"&lt;5times",AND(AT1701&gt;=5,AT1701&lt;=10),"05-10times",AND(AT1701&gt;=11,AT1701&lt;=15),"11-15times",AT1701&gt;=16,"16times or more")</f>
        <v>05-10times</v>
      </c>
      <c r="I1701" s="1" t="s">
        <v>99</v>
      </c>
      <c r="J1701" s="1" t="str">
        <f t="shared" si="53"/>
        <v>6-7 years</v>
      </c>
      <c r="K1701" s="2">
        <v>20</v>
      </c>
      <c r="L1701" s="2">
        <v>6</v>
      </c>
      <c r="M1701" s="2">
        <v>43</v>
      </c>
      <c r="N1701" s="2">
        <v>19</v>
      </c>
      <c r="O1701" s="2">
        <v>5</v>
      </c>
      <c r="P1701" s="2">
        <v>38</v>
      </c>
      <c r="Q1701" s="8">
        <v>0</v>
      </c>
      <c r="R1701" s="8">
        <v>0</v>
      </c>
      <c r="S1701" s="8">
        <v>0</v>
      </c>
      <c r="T1701" s="8">
        <v>0</v>
      </c>
      <c r="U1701" s="8">
        <v>0</v>
      </c>
      <c r="V1701" s="8">
        <v>0</v>
      </c>
      <c r="W1701" s="6">
        <v>1</v>
      </c>
      <c r="X1701" s="6">
        <v>3</v>
      </c>
      <c r="Y1701" s="6">
        <v>1</v>
      </c>
      <c r="Z1701" s="6">
        <v>2</v>
      </c>
      <c r="AB1701" s="1">
        <v>15</v>
      </c>
      <c r="AC1701" s="1">
        <v>14</v>
      </c>
      <c r="AD1701" s="1">
        <v>0</v>
      </c>
      <c r="AE1701" s="1">
        <v>3</v>
      </c>
      <c r="AF1701" s="1">
        <v>11</v>
      </c>
      <c r="AG1701" s="1">
        <v>58</v>
      </c>
      <c r="AH1701" s="1">
        <v>2270</v>
      </c>
      <c r="AI1701" s="11">
        <f t="shared" si="52"/>
        <v>6.2191780821917808</v>
      </c>
      <c r="AJ1701" s="1">
        <v>1</v>
      </c>
      <c r="AK1701" s="1">
        <v>0</v>
      </c>
      <c r="AL1701" s="1">
        <v>0</v>
      </c>
      <c r="AM1701" s="1">
        <v>0</v>
      </c>
      <c r="AN1701" s="1">
        <v>0</v>
      </c>
      <c r="AO1701" s="1">
        <v>0</v>
      </c>
      <c r="AP1701" s="1">
        <v>0</v>
      </c>
      <c r="AQ1701" s="1">
        <v>1</v>
      </c>
      <c r="AR1701" s="1">
        <v>0</v>
      </c>
      <c r="AS1701" s="1">
        <v>0</v>
      </c>
      <c r="AT1701" s="1">
        <v>8</v>
      </c>
      <c r="AU1701" s="1">
        <v>16</v>
      </c>
      <c r="AV1701" s="1">
        <v>28567</v>
      </c>
    </row>
    <row r="1702" spans="1:48" s="1" customFormat="1" x14ac:dyDescent="0.25">
      <c r="A1702" s="1" t="str" cm="1">
        <f t="array" ref="A1702">_xlfn.IFS(AG1702&gt;=70,"70 and Older",AND(AG1702&gt;=60,AG1702&lt;70),"60-69",AND(AG1702&gt;=50,AG1702&lt;60),"50-59",AND(AG1702&gt;=40,AG1702&lt;50),"40-49",AND(AG1702&gt;=30,AG1702&lt;40),"30-39",AND(AG1702&gt;=20,AG1702&lt;30),"20-29")</f>
        <v>40-49</v>
      </c>
      <c r="B1702" s="1" t="str" cm="1">
        <f t="array" ref="B1702">_xlfn.IFS(AO1702=1,$AO$1,AP1702=1,$AP$1,AQ1702=1,$AQ$1,AR1702=1,$AR$1,AS1702=1,$AS$1)</f>
        <v>Graduation</v>
      </c>
      <c r="C1702" s="1" t="str" cm="1">
        <f t="array" ref="C1702">_xlfn.IFS(AJ1702=1,$AJ$1,AK1702=1,$AK$1,AL1702=1,$AL$1,AM1702=1,$AM$1,AN1702=1,$AN$1)</f>
        <v>Single</v>
      </c>
      <c r="D1702" s="1">
        <v>0</v>
      </c>
      <c r="E1702" s="1">
        <v>1</v>
      </c>
      <c r="F1702" s="1" t="str" cm="1">
        <f t="array" ref="F1702">_xlfn.IFS(AV1702&lt;43783,"1.Low Income",AND(AV1702&gt;=43783,AV1702&lt;=64856),"2.Mid Income",AV1702&gt;64856,"3.High Income")</f>
        <v>1.Low Income</v>
      </c>
      <c r="G1702" s="1" t="str" cm="1">
        <f t="array" ref="G1702">_xlfn.IFS(AU1702&lt;=30,"&lt;1 month",AND(AU1702&gt;30,AU1702&lt;=60),"1-2months",AU1702&gt;60,"2months +")</f>
        <v>&lt;1 month</v>
      </c>
      <c r="H1702" s="1" t="str" cm="1">
        <f t="array" ref="H1702">_xlfn.IFS(AT1702&lt;5,"&lt;5times",AND(AT1702&gt;=5,AT1702&lt;=10),"05-10times",AND(AT1702&gt;=11,AT1702&lt;=15),"11-15times",AT1702&gt;=16,"16times or more")</f>
        <v>05-10times</v>
      </c>
      <c r="I1702" s="1" t="s">
        <v>99</v>
      </c>
      <c r="J1702" s="1" t="str">
        <f t="shared" si="53"/>
        <v>6-7 years</v>
      </c>
      <c r="K1702" s="2">
        <v>376</v>
      </c>
      <c r="L1702" s="2">
        <v>0</v>
      </c>
      <c r="M1702" s="2">
        <v>38</v>
      </c>
      <c r="N1702" s="2">
        <v>11</v>
      </c>
      <c r="O1702" s="2">
        <v>8</v>
      </c>
      <c r="P1702" s="2">
        <v>69</v>
      </c>
      <c r="Q1702" s="8">
        <v>0</v>
      </c>
      <c r="R1702" s="8">
        <v>0</v>
      </c>
      <c r="S1702" s="8">
        <v>0</v>
      </c>
      <c r="T1702" s="8">
        <v>0</v>
      </c>
      <c r="U1702" s="8">
        <v>0</v>
      </c>
      <c r="V1702" s="8">
        <v>0</v>
      </c>
      <c r="W1702" s="6">
        <v>5</v>
      </c>
      <c r="X1702" s="6">
        <v>6</v>
      </c>
      <c r="Y1702" s="6">
        <v>3</v>
      </c>
      <c r="Z1702" s="6">
        <v>6</v>
      </c>
      <c r="AB1702" s="1">
        <v>224</v>
      </c>
      <c r="AC1702" s="1">
        <v>173</v>
      </c>
      <c r="AD1702" s="1">
        <v>0</v>
      </c>
      <c r="AE1702" s="1">
        <v>3</v>
      </c>
      <c r="AF1702" s="1">
        <v>11</v>
      </c>
      <c r="AG1702" s="1">
        <v>40</v>
      </c>
      <c r="AH1702" s="1">
        <v>2269</v>
      </c>
      <c r="AI1702" s="11">
        <f t="shared" si="52"/>
        <v>6.2164383561643834</v>
      </c>
      <c r="AJ1702" s="1">
        <v>0</v>
      </c>
      <c r="AK1702" s="1">
        <v>0</v>
      </c>
      <c r="AL1702" s="1">
        <v>1</v>
      </c>
      <c r="AM1702" s="1">
        <v>0</v>
      </c>
      <c r="AN1702" s="1">
        <v>0</v>
      </c>
      <c r="AO1702" s="1">
        <v>0</v>
      </c>
      <c r="AP1702" s="1">
        <v>0</v>
      </c>
      <c r="AQ1702" s="1">
        <v>1</v>
      </c>
      <c r="AR1702" s="1">
        <v>0</v>
      </c>
      <c r="AS1702" s="1">
        <v>0</v>
      </c>
      <c r="AT1702" s="1">
        <v>7</v>
      </c>
      <c r="AU1702" s="1">
        <v>27</v>
      </c>
      <c r="AV1702" s="1">
        <v>38232</v>
      </c>
    </row>
    <row r="1703" spans="1:48" s="1" customFormat="1" x14ac:dyDescent="0.25">
      <c r="A1703" s="1" t="str" cm="1">
        <f t="array" ref="A1703">_xlfn.IFS(AG1703&gt;=70,"70 and Older",AND(AG1703&gt;=60,AG1703&lt;70),"60-69",AND(AG1703&gt;=50,AG1703&lt;60),"50-59",AND(AG1703&gt;=40,AG1703&lt;50),"40-49",AND(AG1703&gt;=30,AG1703&lt;40),"30-39",AND(AG1703&gt;=20,AG1703&lt;30),"20-29")</f>
        <v>60-69</v>
      </c>
      <c r="B1703" s="1" t="str" cm="1">
        <f t="array" ref="B1703">_xlfn.IFS(AO1703=1,$AO$1,AP1703=1,$AP$1,AQ1703=1,$AQ$1,AR1703=1,$AR$1,AS1703=1,$AS$1)</f>
        <v>Master</v>
      </c>
      <c r="C1703" s="1" t="str" cm="1">
        <f t="array" ref="C1703">_xlfn.IFS(AJ1703=1,$AJ$1,AK1703=1,$AK$1,AL1703=1,$AL$1,AM1703=1,$AM$1,AN1703=1,$AN$1)</f>
        <v>Together</v>
      </c>
      <c r="D1703" s="1">
        <v>2</v>
      </c>
      <c r="E1703" s="1">
        <v>1</v>
      </c>
      <c r="F1703" s="1" t="str" cm="1">
        <f t="array" ref="F1703">_xlfn.IFS(AV1703&lt;43783,"1.Low Income",AND(AV1703&gt;=43783,AV1703&lt;=64856),"2.Mid Income",AV1703&gt;64856,"3.High Income")</f>
        <v>1.Low Income</v>
      </c>
      <c r="G1703" s="1" t="str" cm="1">
        <f t="array" ref="G1703">_xlfn.IFS(AU1703&lt;=30,"&lt;1 month",AND(AU1703&gt;30,AU1703&lt;=60),"1-2months",AU1703&gt;60,"2months +")</f>
        <v>2months +</v>
      </c>
      <c r="H1703" s="1" t="str" cm="1">
        <f t="array" ref="H1703">_xlfn.IFS(AT1703&lt;5,"&lt;5times",AND(AT1703&gt;=5,AT1703&lt;=10),"05-10times",AND(AT1703&gt;=11,AT1703&lt;=15),"11-15times",AT1703&gt;=16,"16times or more")</f>
        <v>05-10times</v>
      </c>
      <c r="I1703" s="1" t="s">
        <v>99</v>
      </c>
      <c r="J1703" s="1" t="str">
        <f t="shared" si="53"/>
        <v>6-7 years</v>
      </c>
      <c r="K1703" s="2">
        <v>25</v>
      </c>
      <c r="L1703" s="2">
        <v>0</v>
      </c>
      <c r="M1703" s="2">
        <v>8</v>
      </c>
      <c r="N1703" s="2">
        <v>2</v>
      </c>
      <c r="O1703" s="2">
        <v>0</v>
      </c>
      <c r="P1703" s="2">
        <v>2</v>
      </c>
      <c r="Q1703" s="8">
        <v>0</v>
      </c>
      <c r="R1703" s="8">
        <v>0</v>
      </c>
      <c r="S1703" s="8">
        <v>0</v>
      </c>
      <c r="T1703" s="8">
        <v>0</v>
      </c>
      <c r="U1703" s="8">
        <v>0</v>
      </c>
      <c r="V1703" s="8">
        <v>0</v>
      </c>
      <c r="W1703" s="6">
        <v>2</v>
      </c>
      <c r="X1703" s="6">
        <v>2</v>
      </c>
      <c r="Y1703" s="6">
        <v>0</v>
      </c>
      <c r="Z1703" s="6">
        <v>3</v>
      </c>
      <c r="AB1703" s="1">
        <v>31</v>
      </c>
      <c r="AC1703" s="1">
        <v>30</v>
      </c>
      <c r="AD1703" s="1">
        <v>0</v>
      </c>
      <c r="AE1703" s="1">
        <v>3</v>
      </c>
      <c r="AF1703" s="1">
        <v>11</v>
      </c>
      <c r="AG1703" s="1">
        <v>64</v>
      </c>
      <c r="AH1703" s="1">
        <v>2269</v>
      </c>
      <c r="AI1703" s="11">
        <f t="shared" si="52"/>
        <v>6.2164383561643834</v>
      </c>
      <c r="AJ1703" s="1">
        <v>0</v>
      </c>
      <c r="AK1703" s="1">
        <v>0</v>
      </c>
      <c r="AL1703" s="1">
        <v>0</v>
      </c>
      <c r="AM1703" s="1">
        <v>1</v>
      </c>
      <c r="AN1703" s="1">
        <v>0</v>
      </c>
      <c r="AO1703" s="1">
        <v>0</v>
      </c>
      <c r="AP1703" s="1">
        <v>0</v>
      </c>
      <c r="AQ1703" s="1">
        <v>0</v>
      </c>
      <c r="AR1703" s="1">
        <v>1</v>
      </c>
      <c r="AS1703" s="1">
        <v>0</v>
      </c>
      <c r="AT1703" s="1">
        <v>8</v>
      </c>
      <c r="AU1703" s="1">
        <v>94</v>
      </c>
      <c r="AV1703" s="1">
        <v>31089</v>
      </c>
    </row>
    <row r="1704" spans="1:48" s="1" customFormat="1" x14ac:dyDescent="0.25">
      <c r="A1704" s="1" t="str" cm="1">
        <f t="array" ref="A1704">_xlfn.IFS(AG1704&gt;=70,"70 and Older",AND(AG1704&gt;=60,AG1704&lt;70),"60-69",AND(AG1704&gt;=50,AG1704&lt;60),"50-59",AND(AG1704&gt;=40,AG1704&lt;50),"40-49",AND(AG1704&gt;=30,AG1704&lt;40),"30-39",AND(AG1704&gt;=20,AG1704&lt;30),"20-29")</f>
        <v>50-59</v>
      </c>
      <c r="B1704" s="1" t="str" cm="1">
        <f t="array" ref="B1704">_xlfn.IFS(AO1704=1,$AO$1,AP1704=1,$AP$1,AQ1704=1,$AQ$1,AR1704=1,$AR$1,AS1704=1,$AS$1)</f>
        <v>Graduation</v>
      </c>
      <c r="C1704" s="1" t="str" cm="1">
        <f t="array" ref="C1704">_xlfn.IFS(AJ1704=1,$AJ$1,AK1704=1,$AK$1,AL1704=1,$AL$1,AM1704=1,$AM$1,AN1704=1,$AN$1)</f>
        <v>Together</v>
      </c>
      <c r="D1704" s="1">
        <v>0</v>
      </c>
      <c r="E1704" s="1">
        <v>0</v>
      </c>
      <c r="F1704" s="1" t="str" cm="1">
        <f t="array" ref="F1704">_xlfn.IFS(AV1704&lt;43783,"1.Low Income",AND(AV1704&gt;=43783,AV1704&lt;=64856),"2.Mid Income",AV1704&gt;64856,"3.High Income")</f>
        <v>2.Mid Income</v>
      </c>
      <c r="G1704" s="1" t="str" cm="1">
        <f t="array" ref="G1704">_xlfn.IFS(AU1704&lt;=30,"&lt;1 month",AND(AU1704&gt;30,AU1704&lt;=60),"1-2months",AU1704&gt;60,"2months +")</f>
        <v>1-2months</v>
      </c>
      <c r="H1704" s="1" t="str" cm="1">
        <f t="array" ref="H1704">_xlfn.IFS(AT1704&lt;5,"&lt;5times",AND(AT1704&gt;=5,AT1704&lt;=10),"05-10times",AND(AT1704&gt;=11,AT1704&lt;=15),"11-15times",AT1704&gt;=16,"16times or more")</f>
        <v>05-10times</v>
      </c>
      <c r="I1704" s="1" t="s">
        <v>99</v>
      </c>
      <c r="J1704" s="1" t="str">
        <f t="shared" si="53"/>
        <v>6-7 years</v>
      </c>
      <c r="K1704" s="2">
        <v>184</v>
      </c>
      <c r="L1704" s="2">
        <v>23</v>
      </c>
      <c r="M1704" s="2">
        <v>446</v>
      </c>
      <c r="N1704" s="2">
        <v>30</v>
      </c>
      <c r="O1704" s="2">
        <v>23</v>
      </c>
      <c r="P1704" s="2">
        <v>23</v>
      </c>
      <c r="Q1704" s="8">
        <v>1</v>
      </c>
      <c r="R1704" s="8">
        <v>0</v>
      </c>
      <c r="S1704" s="8">
        <v>0</v>
      </c>
      <c r="T1704" s="8">
        <v>1</v>
      </c>
      <c r="U1704" s="8">
        <v>1</v>
      </c>
      <c r="V1704" s="8">
        <v>1</v>
      </c>
      <c r="W1704" s="6">
        <v>1</v>
      </c>
      <c r="X1704" s="6">
        <v>5</v>
      </c>
      <c r="Y1704" s="6">
        <v>4</v>
      </c>
      <c r="Z1704" s="6">
        <v>7</v>
      </c>
      <c r="AB1704" s="1">
        <v>1349</v>
      </c>
      <c r="AC1704" s="1">
        <v>1242</v>
      </c>
      <c r="AD1704" s="1">
        <v>1</v>
      </c>
      <c r="AE1704" s="1">
        <v>3</v>
      </c>
      <c r="AF1704" s="1">
        <v>11</v>
      </c>
      <c r="AG1704" s="1">
        <v>54</v>
      </c>
      <c r="AH1704" s="1">
        <v>2268</v>
      </c>
      <c r="AI1704" s="11">
        <f t="shared" si="52"/>
        <v>6.2136986301369861</v>
      </c>
      <c r="AJ1704" s="1">
        <v>0</v>
      </c>
      <c r="AK1704" s="1">
        <v>0</v>
      </c>
      <c r="AL1704" s="1">
        <v>0</v>
      </c>
      <c r="AM1704" s="1">
        <v>1</v>
      </c>
      <c r="AN1704" s="1">
        <v>0</v>
      </c>
      <c r="AO1704" s="1">
        <v>0</v>
      </c>
      <c r="AP1704" s="1">
        <v>0</v>
      </c>
      <c r="AQ1704" s="1">
        <v>1</v>
      </c>
      <c r="AR1704" s="1">
        <v>0</v>
      </c>
      <c r="AS1704" s="1">
        <v>0</v>
      </c>
      <c r="AT1704" s="1">
        <v>6</v>
      </c>
      <c r="AU1704" s="1">
        <v>55</v>
      </c>
      <c r="AV1704" s="1">
        <v>52869</v>
      </c>
    </row>
    <row r="1705" spans="1:48" s="1" customFormat="1" x14ac:dyDescent="0.25">
      <c r="A1705" s="1" t="str" cm="1">
        <f t="array" ref="A1705">_xlfn.IFS(AG1705&gt;=70,"70 and Older",AND(AG1705&gt;=60,AG1705&lt;70),"60-69",AND(AG1705&gt;=50,AG1705&lt;60),"50-59",AND(AG1705&gt;=40,AG1705&lt;50),"40-49",AND(AG1705&gt;=30,AG1705&lt;40),"30-39",AND(AG1705&gt;=20,AG1705&lt;30),"20-29")</f>
        <v>50-59</v>
      </c>
      <c r="B1705" s="1" t="str" cm="1">
        <f t="array" ref="B1705">_xlfn.IFS(AO1705=1,$AO$1,AP1705=1,$AP$1,AQ1705=1,$AQ$1,AR1705=1,$AR$1,AS1705=1,$AS$1)</f>
        <v>PhD</v>
      </c>
      <c r="C1705" s="1" t="str" cm="1">
        <f t="array" ref="C1705">_xlfn.IFS(AJ1705=1,$AJ$1,AK1705=1,$AK$1,AL1705=1,$AL$1,AM1705=1,$AM$1,AN1705=1,$AN$1)</f>
        <v>Married</v>
      </c>
      <c r="D1705" s="1">
        <v>0</v>
      </c>
      <c r="E1705" s="1">
        <v>1</v>
      </c>
      <c r="F1705" s="1" t="str" cm="1">
        <f t="array" ref="F1705">_xlfn.IFS(AV1705&lt;43783,"1.Low Income",AND(AV1705&gt;=43783,AV1705&lt;=64856),"2.Mid Income",AV1705&gt;64856,"3.High Income")</f>
        <v>2.Mid Income</v>
      </c>
      <c r="G1705" s="1" t="str" cm="1">
        <f t="array" ref="G1705">_xlfn.IFS(AU1705&lt;=30,"&lt;1 month",AND(AU1705&gt;30,AU1705&lt;=60),"1-2months",AU1705&gt;60,"2months +")</f>
        <v>&lt;1 month</v>
      </c>
      <c r="H1705" s="1" t="str" cm="1">
        <f t="array" ref="H1705">_xlfn.IFS(AT1705&lt;5,"&lt;5times",AND(AT1705&gt;=5,AT1705&lt;=10),"05-10times",AND(AT1705&gt;=11,AT1705&lt;=15),"11-15times",AT1705&gt;=16,"16times or more")</f>
        <v>05-10times</v>
      </c>
      <c r="I1705" s="1" t="s">
        <v>99</v>
      </c>
      <c r="J1705" s="1" t="str">
        <f t="shared" si="53"/>
        <v>6-7 years</v>
      </c>
      <c r="K1705" s="2">
        <v>197</v>
      </c>
      <c r="L1705" s="2">
        <v>107</v>
      </c>
      <c r="M1705" s="2">
        <v>227</v>
      </c>
      <c r="N1705" s="2">
        <v>7</v>
      </c>
      <c r="O1705" s="2">
        <v>59</v>
      </c>
      <c r="P1705" s="2">
        <v>131</v>
      </c>
      <c r="Q1705" s="8">
        <v>0</v>
      </c>
      <c r="R1705" s="8">
        <v>0</v>
      </c>
      <c r="S1705" s="8">
        <v>0</v>
      </c>
      <c r="T1705" s="8">
        <v>0</v>
      </c>
      <c r="U1705" s="8">
        <v>0</v>
      </c>
      <c r="V1705" s="8">
        <v>0</v>
      </c>
      <c r="W1705" s="6">
        <v>3</v>
      </c>
      <c r="X1705" s="6">
        <v>5</v>
      </c>
      <c r="Y1705" s="6">
        <v>2</v>
      </c>
      <c r="Z1705" s="6">
        <v>11</v>
      </c>
      <c r="AB1705" s="1">
        <v>117</v>
      </c>
      <c r="AC1705" s="1">
        <v>113</v>
      </c>
      <c r="AD1705" s="1">
        <v>0</v>
      </c>
      <c r="AE1705" s="1">
        <v>3</v>
      </c>
      <c r="AF1705" s="1">
        <v>11</v>
      </c>
      <c r="AG1705" s="1">
        <v>55</v>
      </c>
      <c r="AH1705" s="1">
        <v>2268</v>
      </c>
      <c r="AI1705" s="11">
        <f t="shared" si="52"/>
        <v>6.2136986301369861</v>
      </c>
      <c r="AJ1705" s="1">
        <v>0</v>
      </c>
      <c r="AK1705" s="1">
        <v>1</v>
      </c>
      <c r="AL1705" s="1">
        <v>0</v>
      </c>
      <c r="AM1705" s="1">
        <v>0</v>
      </c>
      <c r="AN1705" s="1">
        <v>0</v>
      </c>
      <c r="AO1705" s="1">
        <v>0</v>
      </c>
      <c r="AP1705" s="1">
        <v>0</v>
      </c>
      <c r="AQ1705" s="1">
        <v>0</v>
      </c>
      <c r="AR1705" s="1">
        <v>0</v>
      </c>
      <c r="AS1705" s="1">
        <v>1</v>
      </c>
      <c r="AT1705" s="1">
        <v>7</v>
      </c>
      <c r="AU1705" s="1">
        <v>21</v>
      </c>
      <c r="AV1705" s="1">
        <v>45684</v>
      </c>
    </row>
    <row r="1706" spans="1:48" s="1" customFormat="1" x14ac:dyDescent="0.25">
      <c r="A1706" s="1" t="str" cm="1">
        <f t="array" ref="A1706">_xlfn.IFS(AG1706&gt;=70,"70 and Older",AND(AG1706&gt;=60,AG1706&lt;70),"60-69",AND(AG1706&gt;=50,AG1706&lt;60),"50-59",AND(AG1706&gt;=40,AG1706&lt;50),"40-49",AND(AG1706&gt;=30,AG1706&lt;40),"30-39",AND(AG1706&gt;=20,AG1706&lt;30),"20-29")</f>
        <v>40-49</v>
      </c>
      <c r="B1706" s="1" t="str" cm="1">
        <f t="array" ref="B1706">_xlfn.IFS(AO1706=1,$AO$1,AP1706=1,$AP$1,AQ1706=1,$AQ$1,AR1706=1,$AR$1,AS1706=1,$AS$1)</f>
        <v>Graduation</v>
      </c>
      <c r="C1706" s="1" t="str" cm="1">
        <f t="array" ref="C1706">_xlfn.IFS(AJ1706=1,$AJ$1,AK1706=1,$AK$1,AL1706=1,$AL$1,AM1706=1,$AM$1,AN1706=1,$AN$1)</f>
        <v>Married</v>
      </c>
      <c r="D1706" s="1">
        <v>0</v>
      </c>
      <c r="E1706" s="1">
        <v>0</v>
      </c>
      <c r="F1706" s="1" t="str" cm="1">
        <f t="array" ref="F1706">_xlfn.IFS(AV1706&lt;43783,"1.Low Income",AND(AV1706&gt;=43783,AV1706&lt;=64856),"2.Mid Income",AV1706&gt;64856,"3.High Income")</f>
        <v>1.Low Income</v>
      </c>
      <c r="G1706" s="1" t="str" cm="1">
        <f t="array" ref="G1706">_xlfn.IFS(AU1706&lt;=30,"&lt;1 month",AND(AU1706&gt;30,AU1706&lt;=60),"1-2months",AU1706&gt;60,"2months +")</f>
        <v>1-2months</v>
      </c>
      <c r="H1706" s="1" t="str" cm="1">
        <f t="array" ref="H1706">_xlfn.IFS(AT1706&lt;5,"&lt;5times",AND(AT1706&gt;=5,AT1706&lt;=10),"05-10times",AND(AT1706&gt;=11,AT1706&lt;=15),"11-15times",AT1706&gt;=16,"16times or more")</f>
        <v>05-10times</v>
      </c>
      <c r="I1706" s="1" t="s">
        <v>99</v>
      </c>
      <c r="J1706" s="1" t="str">
        <f t="shared" si="53"/>
        <v>6-7 years</v>
      </c>
      <c r="K1706" s="2">
        <v>1349</v>
      </c>
      <c r="L1706" s="2">
        <v>16</v>
      </c>
      <c r="M1706" s="2">
        <v>249</v>
      </c>
      <c r="N1706" s="2">
        <v>43</v>
      </c>
      <c r="O1706" s="2">
        <v>16</v>
      </c>
      <c r="P1706" s="2">
        <v>33</v>
      </c>
      <c r="Q1706" s="8">
        <v>0</v>
      </c>
      <c r="R1706" s="8">
        <v>0</v>
      </c>
      <c r="S1706" s="8">
        <v>0</v>
      </c>
      <c r="T1706" s="8">
        <v>0</v>
      </c>
      <c r="U1706" s="8">
        <v>0</v>
      </c>
      <c r="V1706" s="8">
        <v>0</v>
      </c>
      <c r="W1706" s="6">
        <v>2</v>
      </c>
      <c r="X1706" s="6">
        <v>10</v>
      </c>
      <c r="Y1706" s="6">
        <v>6</v>
      </c>
      <c r="Z1706" s="6">
        <v>9</v>
      </c>
      <c r="AB1706" s="1">
        <v>591</v>
      </c>
      <c r="AC1706" s="1">
        <v>568</v>
      </c>
      <c r="AD1706" s="1">
        <v>0</v>
      </c>
      <c r="AE1706" s="1">
        <v>3</v>
      </c>
      <c r="AF1706" s="1">
        <v>11</v>
      </c>
      <c r="AG1706" s="1">
        <v>42</v>
      </c>
      <c r="AH1706" s="1">
        <v>2268</v>
      </c>
      <c r="AI1706" s="11">
        <f t="shared" si="52"/>
        <v>6.2136986301369861</v>
      </c>
      <c r="AJ1706" s="1">
        <v>0</v>
      </c>
      <c r="AK1706" s="1">
        <v>1</v>
      </c>
      <c r="AL1706" s="1">
        <v>0</v>
      </c>
      <c r="AM1706" s="1">
        <v>0</v>
      </c>
      <c r="AN1706" s="1">
        <v>0</v>
      </c>
      <c r="AO1706" s="1">
        <v>0</v>
      </c>
      <c r="AP1706" s="1">
        <v>0</v>
      </c>
      <c r="AQ1706" s="1">
        <v>1</v>
      </c>
      <c r="AR1706" s="1">
        <v>0</v>
      </c>
      <c r="AS1706" s="1">
        <v>0</v>
      </c>
      <c r="AT1706" s="1">
        <v>7</v>
      </c>
      <c r="AU1706" s="1">
        <v>53</v>
      </c>
      <c r="AV1706" s="1">
        <v>39898</v>
      </c>
    </row>
    <row r="1707" spans="1:48" s="1" customFormat="1" x14ac:dyDescent="0.25">
      <c r="A1707" s="1" t="str" cm="1">
        <f t="array" ref="A1707">_xlfn.IFS(AG1707&gt;=70,"70 and Older",AND(AG1707&gt;=60,AG1707&lt;70),"60-69",AND(AG1707&gt;=50,AG1707&lt;60),"50-59",AND(AG1707&gt;=40,AG1707&lt;50),"40-49",AND(AG1707&gt;=30,AG1707&lt;40),"30-39",AND(AG1707&gt;=20,AG1707&lt;30),"20-29")</f>
        <v>40-49</v>
      </c>
      <c r="B1707" s="1" t="str" cm="1">
        <f t="array" ref="B1707">_xlfn.IFS(AO1707=1,$AO$1,AP1707=1,$AP$1,AQ1707=1,$AQ$1,AR1707=1,$AR$1,AS1707=1,$AS$1)</f>
        <v>Graduation</v>
      </c>
      <c r="C1707" s="1" t="str" cm="1">
        <f t="array" ref="C1707">_xlfn.IFS(AJ1707=1,$AJ$1,AK1707=1,$AK$1,AL1707=1,$AL$1,AM1707=1,$AM$1,AN1707=1,$AN$1)</f>
        <v>Married</v>
      </c>
      <c r="D1707" s="1">
        <v>1</v>
      </c>
      <c r="E1707" s="1">
        <v>0</v>
      </c>
      <c r="F1707" s="1" t="str" cm="1">
        <f t="array" ref="F1707">_xlfn.IFS(AV1707&lt;43783,"1.Low Income",AND(AV1707&gt;=43783,AV1707&lt;=64856),"2.Mid Income",AV1707&gt;64856,"3.High Income")</f>
        <v>1.Low Income</v>
      </c>
      <c r="G1707" s="1" t="str" cm="1">
        <f t="array" ref="G1707">_xlfn.IFS(AU1707&lt;=30,"&lt;1 month",AND(AU1707&gt;30,AU1707&lt;=60),"1-2months",AU1707&gt;60,"2months +")</f>
        <v>1-2months</v>
      </c>
      <c r="H1707" s="1" t="str" cm="1">
        <f t="array" ref="H1707">_xlfn.IFS(AT1707&lt;5,"&lt;5times",AND(AT1707&gt;=5,AT1707&lt;=10),"05-10times",AND(AT1707&gt;=11,AT1707&lt;=15),"11-15times",AT1707&gt;=16,"16times or more")</f>
        <v>05-10times</v>
      </c>
      <c r="I1707" s="1" t="s">
        <v>99</v>
      </c>
      <c r="J1707" s="1" t="str">
        <f t="shared" si="53"/>
        <v>6-7 years</v>
      </c>
      <c r="K1707" s="2">
        <v>1</v>
      </c>
      <c r="L1707" s="2">
        <v>4</v>
      </c>
      <c r="M1707" s="2">
        <v>10</v>
      </c>
      <c r="N1707" s="2">
        <v>29</v>
      </c>
      <c r="O1707" s="2">
        <v>0</v>
      </c>
      <c r="P1707" s="2">
        <v>36</v>
      </c>
      <c r="Q1707" s="8">
        <v>0</v>
      </c>
      <c r="R1707" s="8">
        <v>0</v>
      </c>
      <c r="S1707" s="8">
        <v>1</v>
      </c>
      <c r="T1707" s="8">
        <v>0</v>
      </c>
      <c r="U1707" s="8">
        <v>0</v>
      </c>
      <c r="V1707" s="8">
        <v>0</v>
      </c>
      <c r="W1707" s="6">
        <v>1</v>
      </c>
      <c r="X1707" s="6">
        <v>1</v>
      </c>
      <c r="Y1707" s="6">
        <v>1</v>
      </c>
      <c r="Z1707" s="6">
        <v>2</v>
      </c>
      <c r="AB1707" s="1">
        <v>16</v>
      </c>
      <c r="AC1707" s="1">
        <v>12</v>
      </c>
      <c r="AD1707" s="1">
        <v>0</v>
      </c>
      <c r="AE1707" s="1">
        <v>3</v>
      </c>
      <c r="AF1707" s="1">
        <v>11</v>
      </c>
      <c r="AG1707" s="1">
        <v>44</v>
      </c>
      <c r="AH1707" s="1">
        <v>2268</v>
      </c>
      <c r="AI1707" s="11">
        <f t="shared" si="52"/>
        <v>6.2136986301369861</v>
      </c>
      <c r="AJ1707" s="1">
        <v>0</v>
      </c>
      <c r="AK1707" s="1">
        <v>1</v>
      </c>
      <c r="AL1707" s="1">
        <v>0</v>
      </c>
      <c r="AM1707" s="1">
        <v>0</v>
      </c>
      <c r="AN1707" s="1">
        <v>0</v>
      </c>
      <c r="AO1707" s="1">
        <v>0</v>
      </c>
      <c r="AP1707" s="1">
        <v>0</v>
      </c>
      <c r="AQ1707" s="1">
        <v>1</v>
      </c>
      <c r="AR1707" s="1">
        <v>0</v>
      </c>
      <c r="AS1707" s="1">
        <v>0</v>
      </c>
      <c r="AT1707" s="1">
        <v>7</v>
      </c>
      <c r="AU1707" s="1">
        <v>37</v>
      </c>
      <c r="AV1707" s="1">
        <v>36317</v>
      </c>
    </row>
    <row r="1708" spans="1:48" s="1" customFormat="1" x14ac:dyDescent="0.25">
      <c r="A1708" s="1" t="str" cm="1">
        <f t="array" ref="A1708">_xlfn.IFS(AG1708&gt;=70,"70 and Older",AND(AG1708&gt;=60,AG1708&lt;70),"60-69",AND(AG1708&gt;=50,AG1708&lt;60),"50-59",AND(AG1708&gt;=40,AG1708&lt;50),"40-49",AND(AG1708&gt;=30,AG1708&lt;40),"30-39",AND(AG1708&gt;=20,AG1708&lt;30),"20-29")</f>
        <v>60-69</v>
      </c>
      <c r="B1708" s="1" t="str" cm="1">
        <f t="array" ref="B1708">_xlfn.IFS(AO1708=1,$AO$1,AP1708=1,$AP$1,AQ1708=1,$AQ$1,AR1708=1,$AR$1,AS1708=1,$AS$1)</f>
        <v>PhD</v>
      </c>
      <c r="C1708" s="1" t="str" cm="1">
        <f t="array" ref="C1708">_xlfn.IFS(AJ1708=1,$AJ$1,AK1708=1,$AK$1,AL1708=1,$AL$1,AM1708=1,$AM$1,AN1708=1,$AN$1)</f>
        <v>Married</v>
      </c>
      <c r="D1708" s="1">
        <v>0</v>
      </c>
      <c r="E1708" s="1">
        <v>1</v>
      </c>
      <c r="F1708" s="1" t="str" cm="1">
        <f t="array" ref="F1708">_xlfn.IFS(AV1708&lt;43783,"1.Low Income",AND(AV1708&gt;=43783,AV1708&lt;=64856),"2.Mid Income",AV1708&gt;64856,"3.High Income")</f>
        <v>1.Low Income</v>
      </c>
      <c r="G1708" s="1" t="str" cm="1">
        <f t="array" ref="G1708">_xlfn.IFS(AU1708&lt;=30,"&lt;1 month",AND(AU1708&gt;30,AU1708&lt;=60),"1-2months",AU1708&gt;60,"2months +")</f>
        <v>&lt;1 month</v>
      </c>
      <c r="H1708" s="1" t="str" cm="1">
        <f t="array" ref="H1708">_xlfn.IFS(AT1708&lt;5,"&lt;5times",AND(AT1708&gt;=5,AT1708&lt;=10),"05-10times",AND(AT1708&gt;=11,AT1708&lt;=15),"11-15times",AT1708&gt;=16,"16times or more")</f>
        <v>05-10times</v>
      </c>
      <c r="I1708" s="1" t="s">
        <v>99</v>
      </c>
      <c r="J1708" s="1" t="str">
        <f t="shared" si="53"/>
        <v>6-7 years</v>
      </c>
      <c r="K1708" s="2">
        <v>447</v>
      </c>
      <c r="L1708" s="2">
        <v>0</v>
      </c>
      <c r="M1708" s="2">
        <v>28</v>
      </c>
      <c r="N1708" s="2">
        <v>0</v>
      </c>
      <c r="O1708" s="2">
        <v>0</v>
      </c>
      <c r="P1708" s="2">
        <v>43</v>
      </c>
      <c r="Q1708" s="8">
        <v>0</v>
      </c>
      <c r="R1708" s="8">
        <v>0</v>
      </c>
      <c r="S1708" s="8">
        <v>0</v>
      </c>
      <c r="T1708" s="8">
        <v>0</v>
      </c>
      <c r="U1708" s="8">
        <v>0</v>
      </c>
      <c r="V1708" s="8">
        <v>0</v>
      </c>
      <c r="W1708" s="6">
        <v>3</v>
      </c>
      <c r="X1708" s="6">
        <v>8</v>
      </c>
      <c r="Y1708" s="6">
        <v>2</v>
      </c>
      <c r="Z1708" s="6">
        <v>6</v>
      </c>
      <c r="AB1708" s="1">
        <v>724</v>
      </c>
      <c r="AC1708" s="1">
        <v>717</v>
      </c>
      <c r="AD1708" s="1">
        <v>1</v>
      </c>
      <c r="AE1708" s="1">
        <v>3</v>
      </c>
      <c r="AF1708" s="1">
        <v>11</v>
      </c>
      <c r="AG1708" s="1">
        <v>65</v>
      </c>
      <c r="AH1708" s="1">
        <v>2268</v>
      </c>
      <c r="AI1708" s="11">
        <f t="shared" si="52"/>
        <v>6.2136986301369861</v>
      </c>
      <c r="AJ1708" s="1">
        <v>0</v>
      </c>
      <c r="AK1708" s="1">
        <v>1</v>
      </c>
      <c r="AL1708" s="1">
        <v>0</v>
      </c>
      <c r="AM1708" s="1">
        <v>0</v>
      </c>
      <c r="AN1708" s="1">
        <v>0</v>
      </c>
      <c r="AO1708" s="1">
        <v>0</v>
      </c>
      <c r="AP1708" s="1">
        <v>0</v>
      </c>
      <c r="AQ1708" s="1">
        <v>0</v>
      </c>
      <c r="AR1708" s="1">
        <v>0</v>
      </c>
      <c r="AS1708" s="1">
        <v>1</v>
      </c>
      <c r="AT1708" s="1">
        <v>8</v>
      </c>
      <c r="AU1708" s="1">
        <v>14</v>
      </c>
      <c r="AV1708" s="1">
        <v>35196</v>
      </c>
    </row>
    <row r="1709" spans="1:48" s="1" customFormat="1" x14ac:dyDescent="0.25">
      <c r="A1709" s="1" t="str" cm="1">
        <f t="array" ref="A1709">_xlfn.IFS(AG1709&gt;=70,"70 and Older",AND(AG1709&gt;=60,AG1709&lt;70),"60-69",AND(AG1709&gt;=50,AG1709&lt;60),"50-59",AND(AG1709&gt;=40,AG1709&lt;50),"40-49",AND(AG1709&gt;=30,AG1709&lt;40),"30-39",AND(AG1709&gt;=20,AG1709&lt;30),"20-29")</f>
        <v>40-49</v>
      </c>
      <c r="B1709" s="1" t="str" cm="1">
        <f t="array" ref="B1709">_xlfn.IFS(AO1709=1,$AO$1,AP1709=1,$AP$1,AQ1709=1,$AQ$1,AR1709=1,$AR$1,AS1709=1,$AS$1)</f>
        <v>Graduation</v>
      </c>
      <c r="C1709" s="1" t="str" cm="1">
        <f t="array" ref="C1709">_xlfn.IFS(AJ1709=1,$AJ$1,AK1709=1,$AK$1,AL1709=1,$AL$1,AM1709=1,$AM$1,AN1709=1,$AN$1)</f>
        <v>Married</v>
      </c>
      <c r="D1709" s="1">
        <v>1</v>
      </c>
      <c r="E1709" s="1">
        <v>0</v>
      </c>
      <c r="F1709" s="1" t="str" cm="1">
        <f t="array" ref="F1709">_xlfn.IFS(AV1709&lt;43783,"1.Low Income",AND(AV1709&gt;=43783,AV1709&lt;=64856),"2.Mid Income",AV1709&gt;64856,"3.High Income")</f>
        <v>1.Low Income</v>
      </c>
      <c r="G1709" s="1" t="str" cm="1">
        <f t="array" ref="G1709">_xlfn.IFS(AU1709&lt;=30,"&lt;1 month",AND(AU1709&gt;30,AU1709&lt;=60),"1-2months",AU1709&gt;60,"2months +")</f>
        <v>&lt;1 month</v>
      </c>
      <c r="H1709" s="1" t="str" cm="1">
        <f t="array" ref="H1709">_xlfn.IFS(AT1709&lt;5,"&lt;5times",AND(AT1709&gt;=5,AT1709&lt;=10),"05-10times",AND(AT1709&gt;=11,AT1709&lt;=15),"11-15times",AT1709&gt;=16,"16times or more")</f>
        <v>05-10times</v>
      </c>
      <c r="I1709" s="1" t="s">
        <v>99</v>
      </c>
      <c r="J1709" s="1" t="str">
        <f t="shared" si="53"/>
        <v>6-7 years</v>
      </c>
      <c r="K1709" s="2">
        <v>3</v>
      </c>
      <c r="L1709" s="2">
        <v>1</v>
      </c>
      <c r="M1709" s="2">
        <v>3</v>
      </c>
      <c r="N1709" s="2">
        <v>8</v>
      </c>
      <c r="O1709" s="2">
        <v>0</v>
      </c>
      <c r="P1709" s="2">
        <v>5</v>
      </c>
      <c r="Q1709" s="8">
        <v>0</v>
      </c>
      <c r="R1709" s="8">
        <v>0</v>
      </c>
      <c r="S1709" s="8">
        <v>0</v>
      </c>
      <c r="T1709" s="8">
        <v>0</v>
      </c>
      <c r="U1709" s="8">
        <v>0</v>
      </c>
      <c r="V1709" s="8">
        <v>0</v>
      </c>
      <c r="W1709" s="6">
        <v>1</v>
      </c>
      <c r="X1709" s="6">
        <v>1</v>
      </c>
      <c r="Y1709" s="6">
        <v>0</v>
      </c>
      <c r="Z1709" s="6">
        <v>2</v>
      </c>
      <c r="AB1709" s="1">
        <v>44</v>
      </c>
      <c r="AC1709" s="1">
        <v>27</v>
      </c>
      <c r="AD1709" s="1">
        <v>0</v>
      </c>
      <c r="AE1709" s="1">
        <v>3</v>
      </c>
      <c r="AF1709" s="1">
        <v>11</v>
      </c>
      <c r="AG1709" s="1">
        <v>48</v>
      </c>
      <c r="AH1709" s="1">
        <v>2264</v>
      </c>
      <c r="AI1709" s="11">
        <f t="shared" si="52"/>
        <v>6.2027397260273975</v>
      </c>
      <c r="AJ1709" s="1">
        <v>0</v>
      </c>
      <c r="AK1709" s="1">
        <v>1</v>
      </c>
      <c r="AL1709" s="1">
        <v>0</v>
      </c>
      <c r="AM1709" s="1">
        <v>0</v>
      </c>
      <c r="AN1709" s="1">
        <v>0</v>
      </c>
      <c r="AO1709" s="1">
        <v>0</v>
      </c>
      <c r="AP1709" s="1">
        <v>0</v>
      </c>
      <c r="AQ1709" s="1">
        <v>1</v>
      </c>
      <c r="AR1709" s="1">
        <v>0</v>
      </c>
      <c r="AS1709" s="1">
        <v>0</v>
      </c>
      <c r="AT1709" s="1">
        <v>8</v>
      </c>
      <c r="AU1709" s="1">
        <v>30</v>
      </c>
      <c r="AV1709" s="1">
        <v>32474</v>
      </c>
    </row>
    <row r="1710" spans="1:48" s="1" customFormat="1" x14ac:dyDescent="0.25">
      <c r="A1710" s="1" t="str" cm="1">
        <f t="array" ref="A1710">_xlfn.IFS(AG1710&gt;=70,"70 and Older",AND(AG1710&gt;=60,AG1710&lt;70),"60-69",AND(AG1710&gt;=50,AG1710&lt;60),"50-59",AND(AG1710&gt;=40,AG1710&lt;50),"40-49",AND(AG1710&gt;=30,AG1710&lt;40),"30-39",AND(AG1710&gt;=20,AG1710&lt;30),"20-29")</f>
        <v>40-49</v>
      </c>
      <c r="B1710" s="1" t="str" cm="1">
        <f t="array" ref="B1710">_xlfn.IFS(AO1710=1,$AO$1,AP1710=1,$AP$1,AQ1710=1,$AQ$1,AR1710=1,$AR$1,AS1710=1,$AS$1)</f>
        <v>Basic</v>
      </c>
      <c r="C1710" s="1" t="str" cm="1">
        <f t="array" ref="C1710">_xlfn.IFS(AJ1710=1,$AJ$1,AK1710=1,$AK$1,AL1710=1,$AL$1,AM1710=1,$AM$1,AN1710=1,$AN$1)</f>
        <v>Married</v>
      </c>
      <c r="D1710" s="1">
        <v>1</v>
      </c>
      <c r="E1710" s="1">
        <v>0</v>
      </c>
      <c r="F1710" s="1" t="str" cm="1">
        <f t="array" ref="F1710">_xlfn.IFS(AV1710&lt;43783,"1.Low Income",AND(AV1710&gt;=43783,AV1710&lt;=64856),"2.Mid Income",AV1710&gt;64856,"3.High Income")</f>
        <v>1.Low Income</v>
      </c>
      <c r="G1710" s="1" t="str" cm="1">
        <f t="array" ref="G1710">_xlfn.IFS(AU1710&lt;=30,"&lt;1 month",AND(AU1710&gt;30,AU1710&lt;=60),"1-2months",AU1710&gt;60,"2months +")</f>
        <v>2months +</v>
      </c>
      <c r="H1710" s="1" t="str" cm="1">
        <f t="array" ref="H1710">_xlfn.IFS(AT1710&lt;5,"&lt;5times",AND(AT1710&gt;=5,AT1710&lt;=10),"05-10times",AND(AT1710&gt;=11,AT1710&lt;=15),"11-15times",AT1710&gt;=16,"16times or more")</f>
        <v>05-10times</v>
      </c>
      <c r="I1710" s="1" t="s">
        <v>99</v>
      </c>
      <c r="J1710" s="1" t="str">
        <f t="shared" si="53"/>
        <v>6-7 years</v>
      </c>
      <c r="K1710" s="2">
        <v>1</v>
      </c>
      <c r="L1710" s="2">
        <v>1</v>
      </c>
      <c r="M1710" s="2">
        <v>4</v>
      </c>
      <c r="N1710" s="2">
        <v>11</v>
      </c>
      <c r="O1710" s="2">
        <v>9</v>
      </c>
      <c r="P1710" s="2">
        <v>10</v>
      </c>
      <c r="Q1710" s="8">
        <v>0</v>
      </c>
      <c r="R1710" s="8">
        <v>0</v>
      </c>
      <c r="S1710" s="8">
        <v>0</v>
      </c>
      <c r="T1710" s="8">
        <v>0</v>
      </c>
      <c r="U1710" s="8">
        <v>0</v>
      </c>
      <c r="V1710" s="8">
        <v>0</v>
      </c>
      <c r="W1710" s="6">
        <v>1</v>
      </c>
      <c r="X1710" s="6">
        <v>1</v>
      </c>
      <c r="Y1710" s="6">
        <v>0</v>
      </c>
      <c r="Z1710" s="6">
        <v>3</v>
      </c>
      <c r="AB1710" s="1">
        <v>38</v>
      </c>
      <c r="AC1710" s="1">
        <v>30</v>
      </c>
      <c r="AD1710" s="1">
        <v>0</v>
      </c>
      <c r="AE1710" s="1">
        <v>3</v>
      </c>
      <c r="AF1710" s="1">
        <v>11</v>
      </c>
      <c r="AG1710" s="1">
        <v>48</v>
      </c>
      <c r="AH1710" s="1">
        <v>2264</v>
      </c>
      <c r="AI1710" s="11">
        <f t="shared" si="52"/>
        <v>6.2027397260273975</v>
      </c>
      <c r="AJ1710" s="1">
        <v>0</v>
      </c>
      <c r="AK1710" s="1">
        <v>1</v>
      </c>
      <c r="AL1710" s="1">
        <v>0</v>
      </c>
      <c r="AM1710" s="1">
        <v>0</v>
      </c>
      <c r="AN1710" s="1">
        <v>0</v>
      </c>
      <c r="AO1710" s="1">
        <v>0</v>
      </c>
      <c r="AP1710" s="1">
        <v>1</v>
      </c>
      <c r="AQ1710" s="1">
        <v>0</v>
      </c>
      <c r="AR1710" s="1">
        <v>0</v>
      </c>
      <c r="AS1710" s="1">
        <v>0</v>
      </c>
      <c r="AT1710" s="1">
        <v>9</v>
      </c>
      <c r="AU1710" s="1">
        <v>68</v>
      </c>
      <c r="AV1710" s="1">
        <v>25176</v>
      </c>
    </row>
    <row r="1711" spans="1:48" s="1" customFormat="1" x14ac:dyDescent="0.25">
      <c r="A1711" s="1" t="str" cm="1">
        <f t="array" ref="A1711">_xlfn.IFS(AG1711&gt;=70,"70 and Older",AND(AG1711&gt;=60,AG1711&lt;70),"60-69",AND(AG1711&gt;=50,AG1711&lt;60),"50-59",AND(AG1711&gt;=40,AG1711&lt;50),"40-49",AND(AG1711&gt;=30,AG1711&lt;40),"30-39",AND(AG1711&gt;=20,AG1711&lt;30),"20-29")</f>
        <v>60-69</v>
      </c>
      <c r="B1711" s="1" t="str" cm="1">
        <f t="array" ref="B1711">_xlfn.IFS(AO1711=1,$AO$1,AP1711=1,$AP$1,AQ1711=1,$AQ$1,AR1711=1,$AR$1,AS1711=1,$AS$1)</f>
        <v>Master</v>
      </c>
      <c r="C1711" s="1" t="str" cm="1">
        <f t="array" ref="C1711">_xlfn.IFS(AJ1711=1,$AJ$1,AK1711=1,$AK$1,AL1711=1,$AL$1,AM1711=1,$AM$1,AN1711=1,$AN$1)</f>
        <v>Together</v>
      </c>
      <c r="D1711" s="1">
        <v>0</v>
      </c>
      <c r="E1711" s="1">
        <v>0</v>
      </c>
      <c r="F1711" s="1" t="str" cm="1">
        <f t="array" ref="F1711">_xlfn.IFS(AV1711&lt;43783,"1.Low Income",AND(AV1711&gt;=43783,AV1711&lt;=64856),"2.Mid Income",AV1711&gt;64856,"3.High Income")</f>
        <v>2.Mid Income</v>
      </c>
      <c r="G1711" s="1" t="str" cm="1">
        <f t="array" ref="G1711">_xlfn.IFS(AU1711&lt;=30,"&lt;1 month",AND(AU1711&gt;30,AU1711&lt;=60),"1-2months",AU1711&gt;60,"2months +")</f>
        <v>&lt;1 month</v>
      </c>
      <c r="H1711" s="1" t="str" cm="1">
        <f t="array" ref="H1711">_xlfn.IFS(AT1711&lt;5,"&lt;5times",AND(AT1711&gt;=5,AT1711&lt;=10),"05-10times",AND(AT1711&gt;=11,AT1711&lt;=15),"11-15times",AT1711&gt;=16,"16times or more")</f>
        <v>05-10times</v>
      </c>
      <c r="I1711" s="1" t="s">
        <v>99</v>
      </c>
      <c r="J1711" s="1" t="str">
        <f t="shared" si="53"/>
        <v>6-7 years</v>
      </c>
      <c r="K1711" s="2">
        <v>957</v>
      </c>
      <c r="L1711" s="2">
        <v>153</v>
      </c>
      <c r="M1711" s="2">
        <v>612</v>
      </c>
      <c r="N1711" s="2">
        <v>99</v>
      </c>
      <c r="O1711" s="2">
        <v>95</v>
      </c>
      <c r="P1711" s="2">
        <v>153</v>
      </c>
      <c r="Q1711" s="8">
        <v>1</v>
      </c>
      <c r="R1711" s="8">
        <v>0</v>
      </c>
      <c r="S1711" s="8">
        <v>1</v>
      </c>
      <c r="T1711" s="8">
        <v>0</v>
      </c>
      <c r="U1711" s="8">
        <v>1</v>
      </c>
      <c r="V1711" s="8">
        <v>0</v>
      </c>
      <c r="W1711" s="6">
        <v>1</v>
      </c>
      <c r="X1711" s="6">
        <v>4</v>
      </c>
      <c r="Y1711" s="6">
        <v>7</v>
      </c>
      <c r="Z1711" s="6">
        <v>8</v>
      </c>
      <c r="AB1711" s="1">
        <v>1869</v>
      </c>
      <c r="AC1711" s="1">
        <v>1814</v>
      </c>
      <c r="AD1711" s="1">
        <v>1</v>
      </c>
      <c r="AE1711" s="1">
        <v>3</v>
      </c>
      <c r="AF1711" s="1">
        <v>11</v>
      </c>
      <c r="AG1711" s="1">
        <v>61</v>
      </c>
      <c r="AH1711" s="1">
        <v>2263</v>
      </c>
      <c r="AI1711" s="11">
        <f t="shared" si="52"/>
        <v>6.2</v>
      </c>
      <c r="AJ1711" s="1">
        <v>0</v>
      </c>
      <c r="AK1711" s="1">
        <v>0</v>
      </c>
      <c r="AL1711" s="1">
        <v>0</v>
      </c>
      <c r="AM1711" s="1">
        <v>1</v>
      </c>
      <c r="AN1711" s="1">
        <v>0</v>
      </c>
      <c r="AO1711" s="1">
        <v>0</v>
      </c>
      <c r="AP1711" s="1">
        <v>0</v>
      </c>
      <c r="AQ1711" s="1">
        <v>0</v>
      </c>
      <c r="AR1711" s="1">
        <v>1</v>
      </c>
      <c r="AS1711" s="1">
        <v>0</v>
      </c>
      <c r="AT1711" s="1">
        <v>6</v>
      </c>
      <c r="AU1711" s="1">
        <v>2</v>
      </c>
      <c r="AV1711" s="1">
        <v>55267</v>
      </c>
    </row>
    <row r="1712" spans="1:48" s="1" customFormat="1" x14ac:dyDescent="0.25">
      <c r="A1712" s="1" t="str" cm="1">
        <f t="array" ref="A1712">_xlfn.IFS(AG1712&gt;=70,"70 and Older",AND(AG1712&gt;=60,AG1712&lt;70),"60-69",AND(AG1712&gt;=50,AG1712&lt;60),"50-59",AND(AG1712&gt;=40,AG1712&lt;50),"40-49",AND(AG1712&gt;=30,AG1712&lt;40),"30-39",AND(AG1712&gt;=20,AG1712&lt;30),"20-29")</f>
        <v>60-69</v>
      </c>
      <c r="B1712" s="1" t="str" cm="1">
        <f t="array" ref="B1712">_xlfn.IFS(AO1712=1,$AO$1,AP1712=1,$AP$1,AQ1712=1,$AQ$1,AR1712=1,$AR$1,AS1712=1,$AS$1)</f>
        <v>PhD</v>
      </c>
      <c r="C1712" s="1" t="str" cm="1">
        <f t="array" ref="C1712">_xlfn.IFS(AJ1712=1,$AJ$1,AK1712=1,$AK$1,AL1712=1,$AL$1,AM1712=1,$AM$1,AN1712=1,$AN$1)</f>
        <v>Single</v>
      </c>
      <c r="D1712" s="1">
        <v>0</v>
      </c>
      <c r="E1712" s="1">
        <v>0</v>
      </c>
      <c r="F1712" s="1" t="str" cm="1">
        <f t="array" ref="F1712">_xlfn.IFS(AV1712&lt;43783,"1.Low Income",AND(AV1712&gt;=43783,AV1712&lt;=64856),"2.Mid Income",AV1712&gt;64856,"3.High Income")</f>
        <v>2.Mid Income</v>
      </c>
      <c r="G1712" s="1" t="str" cm="1">
        <f t="array" ref="G1712">_xlfn.IFS(AU1712&lt;=30,"&lt;1 month",AND(AU1712&gt;30,AU1712&lt;=60),"1-2months",AU1712&gt;60,"2months +")</f>
        <v>2months +</v>
      </c>
      <c r="H1712" s="1" t="str" cm="1">
        <f t="array" ref="H1712">_xlfn.IFS(AT1712&lt;5,"&lt;5times",AND(AT1712&gt;=5,AT1712&lt;=10),"05-10times",AND(AT1712&gt;=11,AT1712&lt;=15),"11-15times",AT1712&gt;=16,"16times or more")</f>
        <v>05-10times</v>
      </c>
      <c r="I1712" s="1" t="s">
        <v>99</v>
      </c>
      <c r="J1712" s="1" t="str">
        <f t="shared" si="53"/>
        <v>6-7 years</v>
      </c>
      <c r="K1712" s="2">
        <v>353</v>
      </c>
      <c r="L1712" s="2">
        <v>61</v>
      </c>
      <c r="M1712" s="2">
        <v>753</v>
      </c>
      <c r="N1712" s="2">
        <v>40</v>
      </c>
      <c r="O1712" s="2">
        <v>46</v>
      </c>
      <c r="P1712" s="2">
        <v>27</v>
      </c>
      <c r="Q1712" s="8">
        <v>0</v>
      </c>
      <c r="R1712" s="8">
        <v>0</v>
      </c>
      <c r="S1712" s="8">
        <v>0</v>
      </c>
      <c r="T1712" s="8">
        <v>0</v>
      </c>
      <c r="U1712" s="8">
        <v>0</v>
      </c>
      <c r="V1712" s="8">
        <v>0</v>
      </c>
      <c r="W1712" s="6">
        <v>1</v>
      </c>
      <c r="X1712" s="6">
        <v>3</v>
      </c>
      <c r="Y1712" s="6">
        <v>3</v>
      </c>
      <c r="Z1712" s="6">
        <v>7</v>
      </c>
      <c r="AB1712" s="1">
        <v>1149</v>
      </c>
      <c r="AC1712" s="1">
        <v>1106</v>
      </c>
      <c r="AD1712" s="1">
        <v>0</v>
      </c>
      <c r="AE1712" s="1">
        <v>3</v>
      </c>
      <c r="AF1712" s="1">
        <v>11</v>
      </c>
      <c r="AG1712" s="1">
        <v>62</v>
      </c>
      <c r="AH1712" s="1">
        <v>2263</v>
      </c>
      <c r="AI1712" s="11">
        <f t="shared" si="52"/>
        <v>6.2</v>
      </c>
      <c r="AJ1712" s="1">
        <v>0</v>
      </c>
      <c r="AK1712" s="1">
        <v>0</v>
      </c>
      <c r="AL1712" s="1">
        <v>1</v>
      </c>
      <c r="AM1712" s="1">
        <v>0</v>
      </c>
      <c r="AN1712" s="1">
        <v>0</v>
      </c>
      <c r="AO1712" s="1">
        <v>0</v>
      </c>
      <c r="AP1712" s="1">
        <v>0</v>
      </c>
      <c r="AQ1712" s="1">
        <v>0</v>
      </c>
      <c r="AR1712" s="1">
        <v>0</v>
      </c>
      <c r="AS1712" s="1">
        <v>1</v>
      </c>
      <c r="AT1712" s="1">
        <v>6</v>
      </c>
      <c r="AU1712" s="1">
        <v>63</v>
      </c>
      <c r="AV1712" s="1">
        <v>51369</v>
      </c>
    </row>
    <row r="1713" spans="1:48" s="1" customFormat="1" x14ac:dyDescent="0.25">
      <c r="A1713" s="1" t="str" cm="1">
        <f t="array" ref="A1713">_xlfn.IFS(AG1713&gt;=70,"70 and Older",AND(AG1713&gt;=60,AG1713&lt;70),"60-69",AND(AG1713&gt;=50,AG1713&lt;60),"50-59",AND(AG1713&gt;=40,AG1713&lt;50),"40-49",AND(AG1713&gt;=30,AG1713&lt;40),"30-39",AND(AG1713&gt;=20,AG1713&lt;30),"20-29")</f>
        <v>50-59</v>
      </c>
      <c r="B1713" s="1" t="str" cm="1">
        <f t="array" ref="B1713">_xlfn.IFS(AO1713=1,$AO$1,AP1713=1,$AP$1,AQ1713=1,$AQ$1,AR1713=1,$AR$1,AS1713=1,$AS$1)</f>
        <v>PhD</v>
      </c>
      <c r="C1713" s="1" t="str" cm="1">
        <f t="array" ref="C1713">_xlfn.IFS(AJ1713=1,$AJ$1,AK1713=1,$AK$1,AL1713=1,$AL$1,AM1713=1,$AM$1,AN1713=1,$AN$1)</f>
        <v>Divorced</v>
      </c>
      <c r="D1713" s="1">
        <v>0</v>
      </c>
      <c r="E1713" s="1">
        <v>1</v>
      </c>
      <c r="F1713" s="1" t="str" cm="1">
        <f t="array" ref="F1713">_xlfn.IFS(AV1713&lt;43783,"1.Low Income",AND(AV1713&gt;=43783,AV1713&lt;=64856),"2.Mid Income",AV1713&gt;64856,"3.High Income")</f>
        <v>1.Low Income</v>
      </c>
      <c r="G1713" s="1" t="str" cm="1">
        <f t="array" ref="G1713">_xlfn.IFS(AU1713&lt;=30,"&lt;1 month",AND(AU1713&gt;30,AU1713&lt;=60),"1-2months",AU1713&gt;60,"2months +")</f>
        <v>1-2months</v>
      </c>
      <c r="H1713" s="1" t="str" cm="1">
        <f t="array" ref="H1713">_xlfn.IFS(AT1713&lt;5,"&lt;5times",AND(AT1713&gt;=5,AT1713&lt;=10),"05-10times",AND(AT1713&gt;=11,AT1713&lt;=15),"11-15times",AT1713&gt;=16,"16times or more")</f>
        <v>05-10times</v>
      </c>
      <c r="I1713" s="1" t="s">
        <v>99</v>
      </c>
      <c r="J1713" s="1" t="str">
        <f t="shared" si="53"/>
        <v>6-7 years</v>
      </c>
      <c r="K1713" s="2">
        <v>547</v>
      </c>
      <c r="L1713" s="2">
        <v>7</v>
      </c>
      <c r="M1713" s="2">
        <v>140</v>
      </c>
      <c r="N1713" s="2">
        <v>0</v>
      </c>
      <c r="O1713" s="2">
        <v>7</v>
      </c>
      <c r="P1713" s="2">
        <v>63</v>
      </c>
      <c r="Q1713" s="8">
        <v>0</v>
      </c>
      <c r="R1713" s="8">
        <v>0</v>
      </c>
      <c r="S1713" s="8">
        <v>0</v>
      </c>
      <c r="T1713" s="8">
        <v>0</v>
      </c>
      <c r="U1713" s="8">
        <v>0</v>
      </c>
      <c r="V1713" s="8">
        <v>0</v>
      </c>
      <c r="W1713" s="6">
        <v>3</v>
      </c>
      <c r="X1713" s="6">
        <v>7</v>
      </c>
      <c r="Y1713" s="6">
        <v>5</v>
      </c>
      <c r="Z1713" s="6">
        <v>8</v>
      </c>
      <c r="AB1713" s="1">
        <v>881</v>
      </c>
      <c r="AC1713" s="1">
        <v>846</v>
      </c>
      <c r="AD1713" s="1">
        <v>1</v>
      </c>
      <c r="AE1713" s="1">
        <v>3</v>
      </c>
      <c r="AF1713" s="1">
        <v>11</v>
      </c>
      <c r="AG1713" s="1">
        <v>55</v>
      </c>
      <c r="AH1713" s="1">
        <v>2263</v>
      </c>
      <c r="AI1713" s="11">
        <f t="shared" si="52"/>
        <v>6.2</v>
      </c>
      <c r="AJ1713" s="1">
        <v>1</v>
      </c>
      <c r="AK1713" s="1">
        <v>0</v>
      </c>
      <c r="AL1713" s="1">
        <v>0</v>
      </c>
      <c r="AM1713" s="1">
        <v>0</v>
      </c>
      <c r="AN1713" s="1">
        <v>0</v>
      </c>
      <c r="AO1713" s="1">
        <v>0</v>
      </c>
      <c r="AP1713" s="1">
        <v>0</v>
      </c>
      <c r="AQ1713" s="1">
        <v>0</v>
      </c>
      <c r="AR1713" s="1">
        <v>0</v>
      </c>
      <c r="AS1713" s="1">
        <v>1</v>
      </c>
      <c r="AT1713" s="1">
        <v>7</v>
      </c>
      <c r="AU1713" s="1">
        <v>55</v>
      </c>
      <c r="AV1713" s="1">
        <v>42429</v>
      </c>
    </row>
    <row r="1714" spans="1:48" s="1" customFormat="1" x14ac:dyDescent="0.25">
      <c r="A1714" s="1" t="str" cm="1">
        <f t="array" ref="A1714">_xlfn.IFS(AG1714&gt;=70,"70 and Older",AND(AG1714&gt;=60,AG1714&lt;70),"60-69",AND(AG1714&gt;=50,AG1714&lt;60),"50-59",AND(AG1714&gt;=40,AG1714&lt;50),"40-49",AND(AG1714&gt;=30,AG1714&lt;40),"30-39",AND(AG1714&gt;=20,AG1714&lt;30),"20-29")</f>
        <v>40-49</v>
      </c>
      <c r="B1714" s="1" t="str" cm="1">
        <f t="array" ref="B1714">_xlfn.IFS(AO1714=1,$AO$1,AP1714=1,$AP$1,AQ1714=1,$AQ$1,AR1714=1,$AR$1,AS1714=1,$AS$1)</f>
        <v>PhD</v>
      </c>
      <c r="C1714" s="1" t="str" cm="1">
        <f t="array" ref="C1714">_xlfn.IFS(AJ1714=1,$AJ$1,AK1714=1,$AK$1,AL1714=1,$AL$1,AM1714=1,$AM$1,AN1714=1,$AN$1)</f>
        <v>Married</v>
      </c>
      <c r="D1714" s="1">
        <v>0</v>
      </c>
      <c r="E1714" s="1">
        <v>1</v>
      </c>
      <c r="F1714" s="1" t="str" cm="1">
        <f t="array" ref="F1714">_xlfn.IFS(AV1714&lt;43783,"1.Low Income",AND(AV1714&gt;=43783,AV1714&lt;=64856),"2.Mid Income",AV1714&gt;64856,"3.High Income")</f>
        <v>1.Low Income</v>
      </c>
      <c r="G1714" s="1" t="str" cm="1">
        <f t="array" ref="G1714">_xlfn.IFS(AU1714&lt;=30,"&lt;1 month",AND(AU1714&gt;30,AU1714&lt;=60),"1-2months",AU1714&gt;60,"2months +")</f>
        <v>&lt;1 month</v>
      </c>
      <c r="H1714" s="1" t="str" cm="1">
        <f t="array" ref="H1714">_xlfn.IFS(AT1714&lt;5,"&lt;5times",AND(AT1714&gt;=5,AT1714&lt;=10),"05-10times",AND(AT1714&gt;=11,AT1714&lt;=15),"11-15times",AT1714&gt;=16,"16times or more")</f>
        <v>05-10times</v>
      </c>
      <c r="I1714" s="1" t="s">
        <v>99</v>
      </c>
      <c r="J1714" s="1" t="str">
        <f t="shared" si="53"/>
        <v>6-7 years</v>
      </c>
      <c r="K1714" s="2">
        <v>213</v>
      </c>
      <c r="L1714" s="2">
        <v>2</v>
      </c>
      <c r="M1714" s="2">
        <v>44</v>
      </c>
      <c r="N1714" s="2">
        <v>0</v>
      </c>
      <c r="O1714" s="2">
        <v>2</v>
      </c>
      <c r="P1714" s="2">
        <v>5</v>
      </c>
      <c r="Q1714" s="8">
        <v>0</v>
      </c>
      <c r="R1714" s="8">
        <v>0</v>
      </c>
      <c r="S1714" s="8">
        <v>0</v>
      </c>
      <c r="T1714" s="8">
        <v>0</v>
      </c>
      <c r="U1714" s="8">
        <v>0</v>
      </c>
      <c r="V1714" s="8">
        <v>0</v>
      </c>
      <c r="W1714" s="6">
        <v>4</v>
      </c>
      <c r="X1714" s="6">
        <v>4</v>
      </c>
      <c r="Y1714" s="6">
        <v>2</v>
      </c>
      <c r="Z1714" s="6">
        <v>5</v>
      </c>
      <c r="AB1714" s="1">
        <v>429</v>
      </c>
      <c r="AC1714" s="1">
        <v>412</v>
      </c>
      <c r="AD1714" s="1">
        <v>2</v>
      </c>
      <c r="AE1714" s="1">
        <v>3</v>
      </c>
      <c r="AF1714" s="1">
        <v>11</v>
      </c>
      <c r="AG1714" s="1">
        <v>46</v>
      </c>
      <c r="AH1714" s="1">
        <v>2263</v>
      </c>
      <c r="AI1714" s="11">
        <f t="shared" si="52"/>
        <v>6.2</v>
      </c>
      <c r="AJ1714" s="1">
        <v>0</v>
      </c>
      <c r="AK1714" s="1">
        <v>1</v>
      </c>
      <c r="AL1714" s="1">
        <v>0</v>
      </c>
      <c r="AM1714" s="1">
        <v>0</v>
      </c>
      <c r="AN1714" s="1">
        <v>0</v>
      </c>
      <c r="AO1714" s="1">
        <v>0</v>
      </c>
      <c r="AP1714" s="1">
        <v>0</v>
      </c>
      <c r="AQ1714" s="1">
        <v>0</v>
      </c>
      <c r="AR1714" s="1">
        <v>0</v>
      </c>
      <c r="AS1714" s="1">
        <v>1</v>
      </c>
      <c r="AT1714" s="1">
        <v>7</v>
      </c>
      <c r="AU1714" s="1">
        <v>28</v>
      </c>
      <c r="AV1714" s="1">
        <v>41713</v>
      </c>
    </row>
    <row r="1715" spans="1:48" s="1" customFormat="1" x14ac:dyDescent="0.25">
      <c r="A1715" s="1" t="str" cm="1">
        <f t="array" ref="A1715">_xlfn.IFS(AG1715&gt;=70,"70 and Older",AND(AG1715&gt;=60,AG1715&lt;70),"60-69",AND(AG1715&gt;=50,AG1715&lt;60),"50-59",AND(AG1715&gt;=40,AG1715&lt;50),"40-49",AND(AG1715&gt;=30,AG1715&lt;40),"30-39",AND(AG1715&gt;=20,AG1715&lt;30),"20-29")</f>
        <v>50-59</v>
      </c>
      <c r="B1715" s="1" t="str" cm="1">
        <f t="array" ref="B1715">_xlfn.IFS(AO1715=1,$AO$1,AP1715=1,$AP$1,AQ1715=1,$AQ$1,AR1715=1,$AR$1,AS1715=1,$AS$1)</f>
        <v>Graduation</v>
      </c>
      <c r="C1715" s="1" t="str" cm="1">
        <f t="array" ref="C1715">_xlfn.IFS(AJ1715=1,$AJ$1,AK1715=1,$AK$1,AL1715=1,$AL$1,AM1715=1,$AM$1,AN1715=1,$AN$1)</f>
        <v>Single</v>
      </c>
      <c r="D1715" s="1">
        <v>1</v>
      </c>
      <c r="E1715" s="1">
        <v>0</v>
      </c>
      <c r="F1715" s="1" t="str" cm="1">
        <f t="array" ref="F1715">_xlfn.IFS(AV1715&lt;43783,"1.Low Income",AND(AV1715&gt;=43783,AV1715&lt;=64856),"2.Mid Income",AV1715&gt;64856,"3.High Income")</f>
        <v>1.Low Income</v>
      </c>
      <c r="G1715" s="1" t="str" cm="1">
        <f t="array" ref="G1715">_xlfn.IFS(AU1715&lt;=30,"&lt;1 month",AND(AU1715&gt;30,AU1715&lt;=60),"1-2months",AU1715&gt;60,"2months +")</f>
        <v>2months +</v>
      </c>
      <c r="H1715" s="1" t="str" cm="1">
        <f t="array" ref="H1715">_xlfn.IFS(AT1715&lt;5,"&lt;5times",AND(AT1715&gt;=5,AT1715&lt;=10),"05-10times",AND(AT1715&gt;=11,AT1715&lt;=15),"11-15times",AT1715&gt;=16,"16times or more")</f>
        <v>05-10times</v>
      </c>
      <c r="I1715" s="1" t="s">
        <v>99</v>
      </c>
      <c r="J1715" s="1" t="str">
        <f t="shared" si="53"/>
        <v>6-7 years</v>
      </c>
      <c r="K1715" s="2">
        <v>303</v>
      </c>
      <c r="L1715" s="2">
        <v>0</v>
      </c>
      <c r="M1715" s="2">
        <v>280</v>
      </c>
      <c r="N1715" s="2">
        <v>60</v>
      </c>
      <c r="O1715" s="2">
        <v>147</v>
      </c>
      <c r="P1715" s="2">
        <v>15</v>
      </c>
      <c r="Q1715" s="8">
        <v>0</v>
      </c>
      <c r="R1715" s="8">
        <v>0</v>
      </c>
      <c r="S1715" s="8">
        <v>0</v>
      </c>
      <c r="T1715" s="8">
        <v>0</v>
      </c>
      <c r="U1715" s="8">
        <v>0</v>
      </c>
      <c r="V1715" s="8">
        <v>0</v>
      </c>
      <c r="W1715" s="6">
        <v>4</v>
      </c>
      <c r="X1715" s="6">
        <v>8</v>
      </c>
      <c r="Y1715" s="6">
        <v>2</v>
      </c>
      <c r="Z1715" s="6">
        <v>11</v>
      </c>
      <c r="AB1715" s="1">
        <v>850</v>
      </c>
      <c r="AC1715" s="1">
        <v>733</v>
      </c>
      <c r="AD1715" s="1">
        <v>0</v>
      </c>
      <c r="AE1715" s="1">
        <v>3</v>
      </c>
      <c r="AF1715" s="1">
        <v>11</v>
      </c>
      <c r="AG1715" s="1">
        <v>55</v>
      </c>
      <c r="AH1715" s="1">
        <v>2263</v>
      </c>
      <c r="AI1715" s="11">
        <f t="shared" si="52"/>
        <v>6.2</v>
      </c>
      <c r="AJ1715" s="1">
        <v>0</v>
      </c>
      <c r="AK1715" s="1">
        <v>0</v>
      </c>
      <c r="AL1715" s="1">
        <v>1</v>
      </c>
      <c r="AM1715" s="1">
        <v>0</v>
      </c>
      <c r="AN1715" s="1">
        <v>0</v>
      </c>
      <c r="AO1715" s="1">
        <v>0</v>
      </c>
      <c r="AP1715" s="1">
        <v>0</v>
      </c>
      <c r="AQ1715" s="1">
        <v>1</v>
      </c>
      <c r="AR1715" s="1">
        <v>0</v>
      </c>
      <c r="AS1715" s="1">
        <v>0</v>
      </c>
      <c r="AT1715" s="1">
        <v>7</v>
      </c>
      <c r="AU1715" s="1">
        <v>81</v>
      </c>
      <c r="AV1715" s="1">
        <v>39453</v>
      </c>
    </row>
    <row r="1716" spans="1:48" s="1" customFormat="1" x14ac:dyDescent="0.25">
      <c r="A1716" s="1" t="str" cm="1">
        <f t="array" ref="A1716">_xlfn.IFS(AG1716&gt;=70,"70 and Older",AND(AG1716&gt;=60,AG1716&lt;70),"60-69",AND(AG1716&gt;=50,AG1716&lt;60),"50-59",AND(AG1716&gt;=40,AG1716&lt;50),"40-49",AND(AG1716&gt;=30,AG1716&lt;40),"30-39",AND(AG1716&gt;=20,AG1716&lt;30),"20-29")</f>
        <v>30-39</v>
      </c>
      <c r="B1716" s="1" t="str" cm="1">
        <f t="array" ref="B1716">_xlfn.IFS(AO1716=1,$AO$1,AP1716=1,$AP$1,AQ1716=1,$AQ$1,AR1716=1,$AR$1,AS1716=1,$AS$1)</f>
        <v>Master</v>
      </c>
      <c r="C1716" s="1" t="str" cm="1">
        <f t="array" ref="C1716">_xlfn.IFS(AJ1716=1,$AJ$1,AK1716=1,$AK$1,AL1716=1,$AL$1,AM1716=1,$AM$1,AN1716=1,$AN$1)</f>
        <v>Married</v>
      </c>
      <c r="D1716" s="1">
        <v>0</v>
      </c>
      <c r="E1716" s="1">
        <v>0</v>
      </c>
      <c r="F1716" s="1" t="str" cm="1">
        <f t="array" ref="F1716">_xlfn.IFS(AV1716&lt;43783,"1.Low Income",AND(AV1716&gt;=43783,AV1716&lt;=64856),"2.Mid Income",AV1716&gt;64856,"3.High Income")</f>
        <v>2.Mid Income</v>
      </c>
      <c r="G1716" s="1" t="str" cm="1">
        <f t="array" ref="G1716">_xlfn.IFS(AU1716&lt;=30,"&lt;1 month",AND(AU1716&gt;30,AU1716&lt;=60),"1-2months",AU1716&gt;60,"2months +")</f>
        <v>&lt;1 month</v>
      </c>
      <c r="H1716" s="1" t="str" cm="1">
        <f t="array" ref="H1716">_xlfn.IFS(AT1716&lt;5,"&lt;5times",AND(AT1716&gt;=5,AT1716&lt;=10),"05-10times",AND(AT1716&gt;=11,AT1716&lt;=15),"11-15times",AT1716&gt;=16,"16times or more")</f>
        <v>05-10times</v>
      </c>
      <c r="I1716" s="1" t="s">
        <v>99</v>
      </c>
      <c r="J1716" s="1" t="str">
        <f t="shared" si="53"/>
        <v>6-7 years</v>
      </c>
      <c r="K1716" s="2">
        <v>546</v>
      </c>
      <c r="L1716" s="2">
        <v>91</v>
      </c>
      <c r="M1716" s="2">
        <v>410</v>
      </c>
      <c r="N1716" s="2">
        <v>119</v>
      </c>
      <c r="O1716" s="2">
        <v>0</v>
      </c>
      <c r="P1716" s="2">
        <v>22</v>
      </c>
      <c r="Q1716" s="8">
        <v>0</v>
      </c>
      <c r="R1716" s="8">
        <v>0</v>
      </c>
      <c r="S1716" s="8">
        <v>0</v>
      </c>
      <c r="T1716" s="8">
        <v>0</v>
      </c>
      <c r="U1716" s="8">
        <v>0</v>
      </c>
      <c r="V1716" s="8">
        <v>0</v>
      </c>
      <c r="W1716" s="6">
        <v>1</v>
      </c>
      <c r="X1716" s="6">
        <v>3</v>
      </c>
      <c r="Y1716" s="6">
        <v>4</v>
      </c>
      <c r="Z1716" s="6">
        <v>10</v>
      </c>
      <c r="AB1716" s="1">
        <v>386</v>
      </c>
      <c r="AC1716" s="1">
        <v>375</v>
      </c>
      <c r="AD1716" s="1">
        <v>0</v>
      </c>
      <c r="AE1716" s="1">
        <v>3</v>
      </c>
      <c r="AF1716" s="1">
        <v>11</v>
      </c>
      <c r="AG1716" s="1">
        <v>33</v>
      </c>
      <c r="AH1716" s="1">
        <v>2262</v>
      </c>
      <c r="AI1716" s="11">
        <f t="shared" si="52"/>
        <v>6.1972602739726028</v>
      </c>
      <c r="AJ1716" s="1">
        <v>0</v>
      </c>
      <c r="AK1716" s="1">
        <v>1</v>
      </c>
      <c r="AL1716" s="1">
        <v>0</v>
      </c>
      <c r="AM1716" s="1">
        <v>0</v>
      </c>
      <c r="AN1716" s="1">
        <v>0</v>
      </c>
      <c r="AO1716" s="1">
        <v>0</v>
      </c>
      <c r="AP1716" s="1">
        <v>0</v>
      </c>
      <c r="AQ1716" s="1">
        <v>0</v>
      </c>
      <c r="AR1716" s="1">
        <v>1</v>
      </c>
      <c r="AS1716" s="1">
        <v>0</v>
      </c>
      <c r="AT1716" s="1">
        <v>6</v>
      </c>
      <c r="AU1716" s="1">
        <v>0</v>
      </c>
      <c r="AV1716" s="1">
        <v>54165</v>
      </c>
    </row>
    <row r="1717" spans="1:48" s="1" customFormat="1" x14ac:dyDescent="0.25">
      <c r="A1717" s="1" t="str" cm="1">
        <f t="array" ref="A1717">_xlfn.IFS(AG1717&gt;=70,"70 and Older",AND(AG1717&gt;=60,AG1717&lt;70),"60-69",AND(AG1717&gt;=50,AG1717&lt;60),"50-59",AND(AG1717&gt;=40,AG1717&lt;50),"40-49",AND(AG1717&gt;=30,AG1717&lt;40),"30-39",AND(AG1717&gt;=20,AG1717&lt;30),"20-29")</f>
        <v>60-69</v>
      </c>
      <c r="B1717" s="1" t="str" cm="1">
        <f t="array" ref="B1717">_xlfn.IFS(AO1717=1,$AO$1,AP1717=1,$AP$1,AQ1717=1,$AQ$1,AR1717=1,$AR$1,AS1717=1,$AS$1)</f>
        <v>Graduation</v>
      </c>
      <c r="C1717" s="1" t="str" cm="1">
        <f t="array" ref="C1717">_xlfn.IFS(AJ1717=1,$AJ$1,AK1717=1,$AK$1,AL1717=1,$AL$1,AM1717=1,$AM$1,AN1717=1,$AN$1)</f>
        <v>Together</v>
      </c>
      <c r="D1717" s="1">
        <v>0</v>
      </c>
      <c r="E1717" s="1">
        <v>1</v>
      </c>
      <c r="F1717" s="1" t="str" cm="1">
        <f t="array" ref="F1717">_xlfn.IFS(AV1717&lt;43783,"1.Low Income",AND(AV1717&gt;=43783,AV1717&lt;=64856),"2.Mid Income",AV1717&gt;64856,"3.High Income")</f>
        <v>2.Mid Income</v>
      </c>
      <c r="G1717" s="1" t="str" cm="1">
        <f t="array" ref="G1717">_xlfn.IFS(AU1717&lt;=30,"&lt;1 month",AND(AU1717&gt;30,AU1717&lt;=60),"1-2months",AU1717&gt;60,"2months +")</f>
        <v>2months +</v>
      </c>
      <c r="H1717" s="1" t="str" cm="1">
        <f t="array" ref="H1717">_xlfn.IFS(AT1717&lt;5,"&lt;5times",AND(AT1717&gt;=5,AT1717&lt;=10),"05-10times",AND(AT1717&gt;=11,AT1717&lt;=15),"11-15times",AT1717&gt;=16,"16times or more")</f>
        <v>05-10times</v>
      </c>
      <c r="I1717" s="1" t="s">
        <v>99</v>
      </c>
      <c r="J1717" s="1" t="str">
        <f t="shared" si="53"/>
        <v>6-7 years</v>
      </c>
      <c r="K1717" s="2">
        <v>631</v>
      </c>
      <c r="L1717" s="2">
        <v>43</v>
      </c>
      <c r="M1717" s="2">
        <v>239</v>
      </c>
      <c r="N1717" s="2">
        <v>128</v>
      </c>
      <c r="O1717" s="2">
        <v>76</v>
      </c>
      <c r="P1717" s="2">
        <v>21</v>
      </c>
      <c r="Q1717" s="8">
        <v>0</v>
      </c>
      <c r="R1717" s="8">
        <v>0</v>
      </c>
      <c r="S1717" s="8">
        <v>0</v>
      </c>
      <c r="T1717" s="8">
        <v>0</v>
      </c>
      <c r="U1717" s="8">
        <v>0</v>
      </c>
      <c r="V1717" s="8">
        <v>0</v>
      </c>
      <c r="W1717" s="6">
        <v>2</v>
      </c>
      <c r="X1717" s="6">
        <v>6</v>
      </c>
      <c r="Y1717" s="6">
        <v>8</v>
      </c>
      <c r="Z1717" s="6">
        <v>12</v>
      </c>
      <c r="AB1717" s="1">
        <v>1089</v>
      </c>
      <c r="AC1717" s="1">
        <v>1077</v>
      </c>
      <c r="AD1717" s="1">
        <v>0</v>
      </c>
      <c r="AE1717" s="1">
        <v>3</v>
      </c>
      <c r="AF1717" s="1">
        <v>11</v>
      </c>
      <c r="AG1717" s="1">
        <v>66</v>
      </c>
      <c r="AH1717" s="1">
        <v>2262</v>
      </c>
      <c r="AI1717" s="11">
        <f t="shared" si="52"/>
        <v>6.1972602739726028</v>
      </c>
      <c r="AJ1717" s="1">
        <v>0</v>
      </c>
      <c r="AK1717" s="1">
        <v>0</v>
      </c>
      <c r="AL1717" s="1">
        <v>0</v>
      </c>
      <c r="AM1717" s="1">
        <v>1</v>
      </c>
      <c r="AN1717" s="1">
        <v>0</v>
      </c>
      <c r="AO1717" s="1">
        <v>0</v>
      </c>
      <c r="AP1717" s="1">
        <v>0</v>
      </c>
      <c r="AQ1717" s="1">
        <v>1</v>
      </c>
      <c r="AR1717" s="1">
        <v>0</v>
      </c>
      <c r="AS1717" s="1">
        <v>0</v>
      </c>
      <c r="AT1717" s="1">
        <v>6</v>
      </c>
      <c r="AU1717" s="1">
        <v>85</v>
      </c>
      <c r="AV1717" s="1">
        <v>49572</v>
      </c>
    </row>
    <row r="1718" spans="1:48" s="1" customFormat="1" x14ac:dyDescent="0.25">
      <c r="A1718" s="1" t="str" cm="1">
        <f t="array" ref="A1718">_xlfn.IFS(AG1718&gt;=70,"70 and Older",AND(AG1718&gt;=60,AG1718&lt;70),"60-69",AND(AG1718&gt;=50,AG1718&lt;60),"50-59",AND(AG1718&gt;=40,AG1718&lt;50),"40-49",AND(AG1718&gt;=30,AG1718&lt;40),"30-39",AND(AG1718&gt;=20,AG1718&lt;30),"20-29")</f>
        <v>60-69</v>
      </c>
      <c r="B1718" s="1" t="str" cm="1">
        <f t="array" ref="B1718">_xlfn.IFS(AO1718=1,$AO$1,AP1718=1,$AP$1,AQ1718=1,$AQ$1,AR1718=1,$AR$1,AS1718=1,$AS$1)</f>
        <v>2nd Cycle</v>
      </c>
      <c r="C1718" s="1" t="str" cm="1">
        <f t="array" ref="C1718">_xlfn.IFS(AJ1718=1,$AJ$1,AK1718=1,$AK$1,AL1718=1,$AL$1,AM1718=1,$AM$1,AN1718=1,$AN$1)</f>
        <v>Married</v>
      </c>
      <c r="D1718" s="1">
        <v>0</v>
      </c>
      <c r="E1718" s="1">
        <v>0</v>
      </c>
      <c r="F1718" s="1" t="str" cm="1">
        <f t="array" ref="F1718">_xlfn.IFS(AV1718&lt;43783,"1.Low Income",AND(AV1718&gt;=43783,AV1718&lt;=64856),"2.Mid Income",AV1718&gt;64856,"3.High Income")</f>
        <v>2.Mid Income</v>
      </c>
      <c r="G1718" s="1" t="str" cm="1">
        <f t="array" ref="G1718">_xlfn.IFS(AU1718&lt;=30,"&lt;1 month",AND(AU1718&gt;30,AU1718&lt;=60),"1-2months",AU1718&gt;60,"2months +")</f>
        <v>1-2months</v>
      </c>
      <c r="H1718" s="1" t="str" cm="1">
        <f t="array" ref="H1718">_xlfn.IFS(AT1718&lt;5,"&lt;5times",AND(AT1718&gt;=5,AT1718&lt;=10),"05-10times",AND(AT1718&gt;=11,AT1718&lt;=15),"11-15times",AT1718&gt;=16,"16times or more")</f>
        <v>05-10times</v>
      </c>
      <c r="I1718" s="1" t="s">
        <v>99</v>
      </c>
      <c r="J1718" s="1" t="str">
        <f t="shared" si="53"/>
        <v>6-7 years</v>
      </c>
      <c r="K1718" s="2">
        <v>141</v>
      </c>
      <c r="L1718" s="2">
        <v>15</v>
      </c>
      <c r="M1718" s="2">
        <v>153</v>
      </c>
      <c r="N1718" s="2">
        <v>67</v>
      </c>
      <c r="O1718" s="2">
        <v>31</v>
      </c>
      <c r="P1718" s="2">
        <v>35</v>
      </c>
      <c r="Q1718" s="8">
        <v>0</v>
      </c>
      <c r="R1718" s="8">
        <v>0</v>
      </c>
      <c r="S1718" s="8">
        <v>0</v>
      </c>
      <c r="T1718" s="8">
        <v>0</v>
      </c>
      <c r="U1718" s="8">
        <v>0</v>
      </c>
      <c r="V1718" s="8">
        <v>0</v>
      </c>
      <c r="W1718" s="6">
        <v>1</v>
      </c>
      <c r="X1718" s="6">
        <v>4</v>
      </c>
      <c r="Y1718" s="6">
        <v>4</v>
      </c>
      <c r="Z1718" s="6">
        <v>6</v>
      </c>
      <c r="AB1718" s="1">
        <v>40</v>
      </c>
      <c r="AC1718" s="1">
        <v>40</v>
      </c>
      <c r="AD1718" s="1">
        <v>0</v>
      </c>
      <c r="AE1718" s="1">
        <v>3</v>
      </c>
      <c r="AF1718" s="1">
        <v>11</v>
      </c>
      <c r="AG1718" s="1">
        <v>63</v>
      </c>
      <c r="AH1718" s="1">
        <v>2262</v>
      </c>
      <c r="AI1718" s="11">
        <f t="shared" si="52"/>
        <v>6.1972602739726028</v>
      </c>
      <c r="AJ1718" s="1">
        <v>0</v>
      </c>
      <c r="AK1718" s="1">
        <v>1</v>
      </c>
      <c r="AL1718" s="1">
        <v>0</v>
      </c>
      <c r="AM1718" s="1">
        <v>0</v>
      </c>
      <c r="AN1718" s="1">
        <v>0</v>
      </c>
      <c r="AO1718" s="1">
        <v>1</v>
      </c>
      <c r="AP1718" s="1">
        <v>0</v>
      </c>
      <c r="AQ1718" s="1">
        <v>0</v>
      </c>
      <c r="AR1718" s="1">
        <v>0</v>
      </c>
      <c r="AS1718" s="1">
        <v>0</v>
      </c>
      <c r="AT1718" s="1">
        <v>6</v>
      </c>
      <c r="AU1718" s="1">
        <v>55</v>
      </c>
      <c r="AV1718" s="1">
        <v>47682</v>
      </c>
    </row>
    <row r="1719" spans="1:48" s="1" customFormat="1" x14ac:dyDescent="0.25">
      <c r="A1719" s="1" t="str" cm="1">
        <f t="array" ref="A1719">_xlfn.IFS(AG1719&gt;=70,"70 and Older",AND(AG1719&gt;=60,AG1719&lt;70),"60-69",AND(AG1719&gt;=50,AG1719&lt;60),"50-59",AND(AG1719&gt;=40,AG1719&lt;50),"40-49",AND(AG1719&gt;=30,AG1719&lt;40),"30-39",AND(AG1719&gt;=20,AG1719&lt;30),"20-29")</f>
        <v>40-49</v>
      </c>
      <c r="B1719" s="1" t="str" cm="1">
        <f t="array" ref="B1719">_xlfn.IFS(AO1719=1,$AO$1,AP1719=1,$AP$1,AQ1719=1,$AQ$1,AR1719=1,$AR$1,AS1719=1,$AS$1)</f>
        <v>2nd Cycle</v>
      </c>
      <c r="C1719" s="1" t="str" cm="1">
        <f t="array" ref="C1719">_xlfn.IFS(AJ1719=1,$AJ$1,AK1719=1,$AK$1,AL1719=1,$AL$1,AM1719=1,$AM$1,AN1719=1,$AN$1)</f>
        <v>Married</v>
      </c>
      <c r="D1719" s="1">
        <v>1</v>
      </c>
      <c r="E1719" s="1">
        <v>0</v>
      </c>
      <c r="F1719" s="1" t="str" cm="1">
        <f t="array" ref="F1719">_xlfn.IFS(AV1719&lt;43783,"1.Low Income",AND(AV1719&gt;=43783,AV1719&lt;=64856),"2.Mid Income",AV1719&gt;64856,"3.High Income")</f>
        <v>1.Low Income</v>
      </c>
      <c r="G1719" s="1" t="str" cm="1">
        <f t="array" ref="G1719">_xlfn.IFS(AU1719&lt;=30,"&lt;1 month",AND(AU1719&gt;30,AU1719&lt;=60),"1-2months",AU1719&gt;60,"2months +")</f>
        <v>2months +</v>
      </c>
      <c r="H1719" s="1" t="str" cm="1">
        <f t="array" ref="H1719">_xlfn.IFS(AT1719&lt;5,"&lt;5times",AND(AT1719&gt;=5,AT1719&lt;=10),"05-10times",AND(AT1719&gt;=11,AT1719&lt;=15),"11-15times",AT1719&gt;=16,"16times or more")</f>
        <v>05-10times</v>
      </c>
      <c r="I1719" s="1" t="s">
        <v>99</v>
      </c>
      <c r="J1719" s="1" t="str">
        <f t="shared" si="53"/>
        <v>6-7 years</v>
      </c>
      <c r="K1719" s="2">
        <v>15</v>
      </c>
      <c r="L1719" s="2">
        <v>20</v>
      </c>
      <c r="M1719" s="2">
        <v>25</v>
      </c>
      <c r="N1719" s="2">
        <v>2</v>
      </c>
      <c r="O1719" s="2">
        <v>7</v>
      </c>
      <c r="P1719" s="2">
        <v>26</v>
      </c>
      <c r="Q1719" s="8">
        <v>0</v>
      </c>
      <c r="R1719" s="8">
        <v>0</v>
      </c>
      <c r="S1719" s="8">
        <v>0</v>
      </c>
      <c r="T1719" s="8">
        <v>0</v>
      </c>
      <c r="U1719" s="8">
        <v>0</v>
      </c>
      <c r="V1719" s="8">
        <v>1</v>
      </c>
      <c r="W1719" s="6">
        <v>1</v>
      </c>
      <c r="X1719" s="6">
        <v>2</v>
      </c>
      <c r="Y1719" s="6">
        <v>0</v>
      </c>
      <c r="Z1719" s="6">
        <v>4</v>
      </c>
      <c r="AB1719" s="1">
        <v>68</v>
      </c>
      <c r="AC1719" s="1">
        <v>60</v>
      </c>
      <c r="AD1719" s="1">
        <v>0</v>
      </c>
      <c r="AE1719" s="1">
        <v>3</v>
      </c>
      <c r="AF1719" s="1">
        <v>11</v>
      </c>
      <c r="AG1719" s="1">
        <v>47</v>
      </c>
      <c r="AH1719" s="1">
        <v>2262</v>
      </c>
      <c r="AI1719" s="11">
        <f t="shared" si="52"/>
        <v>6.1972602739726028</v>
      </c>
      <c r="AJ1719" s="1">
        <v>0</v>
      </c>
      <c r="AK1719" s="1">
        <v>1</v>
      </c>
      <c r="AL1719" s="1">
        <v>0</v>
      </c>
      <c r="AM1719" s="1">
        <v>0</v>
      </c>
      <c r="AN1719" s="1">
        <v>0</v>
      </c>
      <c r="AO1719" s="1">
        <v>1</v>
      </c>
      <c r="AP1719" s="1">
        <v>0</v>
      </c>
      <c r="AQ1719" s="1">
        <v>0</v>
      </c>
      <c r="AR1719" s="1">
        <v>0</v>
      </c>
      <c r="AS1719" s="1">
        <v>0</v>
      </c>
      <c r="AT1719" s="1">
        <v>7</v>
      </c>
      <c r="AU1719" s="1">
        <v>75</v>
      </c>
      <c r="AV1719" s="1">
        <v>37401</v>
      </c>
    </row>
    <row r="1720" spans="1:48" s="1" customFormat="1" x14ac:dyDescent="0.25">
      <c r="A1720" s="1" t="str" cm="1">
        <f t="array" ref="A1720">_xlfn.IFS(AG1720&gt;=70,"70 and Older",AND(AG1720&gt;=60,AG1720&lt;70),"60-69",AND(AG1720&gt;=50,AG1720&lt;60),"50-59",AND(AG1720&gt;=40,AG1720&lt;50),"40-49",AND(AG1720&gt;=30,AG1720&lt;40),"30-39",AND(AG1720&gt;=20,AG1720&lt;30),"20-29")</f>
        <v>50-59</v>
      </c>
      <c r="B1720" s="1" t="str" cm="1">
        <f t="array" ref="B1720">_xlfn.IFS(AO1720=1,$AO$1,AP1720=1,$AP$1,AQ1720=1,$AQ$1,AR1720=1,$AR$1,AS1720=1,$AS$1)</f>
        <v>Graduation</v>
      </c>
      <c r="C1720" s="1" t="str" cm="1">
        <f t="array" ref="C1720">_xlfn.IFS(AJ1720=1,$AJ$1,AK1720=1,$AK$1,AL1720=1,$AL$1,AM1720=1,$AM$1,AN1720=1,$AN$1)</f>
        <v>Married</v>
      </c>
      <c r="D1720" s="1">
        <v>1</v>
      </c>
      <c r="E1720" s="1">
        <v>1</v>
      </c>
      <c r="F1720" s="1" t="str" cm="1">
        <f t="array" ref="F1720">_xlfn.IFS(AV1720&lt;43783,"1.Low Income",AND(AV1720&gt;=43783,AV1720&lt;=64856),"2.Mid Income",AV1720&gt;64856,"3.High Income")</f>
        <v>1.Low Income</v>
      </c>
      <c r="G1720" s="1" t="str" cm="1">
        <f t="array" ref="G1720">_xlfn.IFS(AU1720&lt;=30,"&lt;1 month",AND(AU1720&gt;30,AU1720&lt;=60),"1-2months",AU1720&gt;60,"2months +")</f>
        <v>2months +</v>
      </c>
      <c r="H1720" s="1" t="str" cm="1">
        <f t="array" ref="H1720">_xlfn.IFS(AT1720&lt;5,"&lt;5times",AND(AT1720&gt;=5,AT1720&lt;=10),"05-10times",AND(AT1720&gt;=11,AT1720&lt;=15),"11-15times",AT1720&gt;=16,"16times or more")</f>
        <v>05-10times</v>
      </c>
      <c r="I1720" s="1" t="s">
        <v>99</v>
      </c>
      <c r="J1720" s="1" t="str">
        <f t="shared" si="53"/>
        <v>6-7 years</v>
      </c>
      <c r="K1720" s="2">
        <v>15</v>
      </c>
      <c r="L1720" s="2">
        <v>0</v>
      </c>
      <c r="M1720" s="2">
        <v>2</v>
      </c>
      <c r="N1720" s="2">
        <v>0</v>
      </c>
      <c r="O1720" s="2">
        <v>0</v>
      </c>
      <c r="P1720" s="2">
        <v>6</v>
      </c>
      <c r="Q1720" s="8">
        <v>0</v>
      </c>
      <c r="R1720" s="8">
        <v>0</v>
      </c>
      <c r="S1720" s="8">
        <v>1</v>
      </c>
      <c r="T1720" s="8">
        <v>0</v>
      </c>
      <c r="U1720" s="8">
        <v>0</v>
      </c>
      <c r="V1720" s="8">
        <v>0</v>
      </c>
      <c r="W1720" s="6">
        <v>1</v>
      </c>
      <c r="X1720" s="6">
        <v>1</v>
      </c>
      <c r="Y1720" s="6">
        <v>0</v>
      </c>
      <c r="Z1720" s="6">
        <v>2</v>
      </c>
      <c r="AB1720" s="1">
        <v>24</v>
      </c>
      <c r="AC1720" s="1">
        <v>24</v>
      </c>
      <c r="AD1720" s="1">
        <v>0</v>
      </c>
      <c r="AE1720" s="1">
        <v>3</v>
      </c>
      <c r="AF1720" s="1">
        <v>11</v>
      </c>
      <c r="AG1720" s="1">
        <v>53</v>
      </c>
      <c r="AH1720" s="1">
        <v>2262</v>
      </c>
      <c r="AI1720" s="11">
        <f t="shared" si="52"/>
        <v>6.1972602739726028</v>
      </c>
      <c r="AJ1720" s="1">
        <v>0</v>
      </c>
      <c r="AK1720" s="1">
        <v>1</v>
      </c>
      <c r="AL1720" s="1">
        <v>0</v>
      </c>
      <c r="AM1720" s="1">
        <v>0</v>
      </c>
      <c r="AN1720" s="1">
        <v>0</v>
      </c>
      <c r="AO1720" s="1">
        <v>0</v>
      </c>
      <c r="AP1720" s="1">
        <v>0</v>
      </c>
      <c r="AQ1720" s="1">
        <v>1</v>
      </c>
      <c r="AR1720" s="1">
        <v>0</v>
      </c>
      <c r="AS1720" s="1">
        <v>0</v>
      </c>
      <c r="AT1720" s="1">
        <v>7</v>
      </c>
      <c r="AU1720" s="1">
        <v>79</v>
      </c>
      <c r="AV1720" s="1">
        <v>37395</v>
      </c>
    </row>
    <row r="1721" spans="1:48" s="1" customFormat="1" x14ac:dyDescent="0.25">
      <c r="A1721" s="1" t="str" cm="1">
        <f t="array" ref="A1721">_xlfn.IFS(AG1721&gt;=70,"70 and Older",AND(AG1721&gt;=60,AG1721&lt;70),"60-69",AND(AG1721&gt;=50,AG1721&lt;60),"50-59",AND(AG1721&gt;=40,AG1721&lt;50),"40-49",AND(AG1721&gt;=30,AG1721&lt;40),"30-39",AND(AG1721&gt;=20,AG1721&lt;30),"20-29")</f>
        <v>40-49</v>
      </c>
      <c r="B1721" s="1" t="str" cm="1">
        <f t="array" ref="B1721">_xlfn.IFS(AO1721=1,$AO$1,AP1721=1,$AP$1,AQ1721=1,$AQ$1,AR1721=1,$AR$1,AS1721=1,$AS$1)</f>
        <v>Graduation</v>
      </c>
      <c r="C1721" s="1" t="str" cm="1">
        <f t="array" ref="C1721">_xlfn.IFS(AJ1721=1,$AJ$1,AK1721=1,$AK$1,AL1721=1,$AL$1,AM1721=1,$AM$1,AN1721=1,$AN$1)</f>
        <v>Married</v>
      </c>
      <c r="D1721" s="1">
        <v>0</v>
      </c>
      <c r="E1721" s="1">
        <v>0</v>
      </c>
      <c r="F1721" s="1" t="str" cm="1">
        <f t="array" ref="F1721">_xlfn.IFS(AV1721&lt;43783,"1.Low Income",AND(AV1721&gt;=43783,AV1721&lt;=64856),"2.Mid Income",AV1721&gt;64856,"3.High Income")</f>
        <v>2.Mid Income</v>
      </c>
      <c r="G1721" s="1" t="str" cm="1">
        <f t="array" ref="G1721">_xlfn.IFS(AU1721&lt;=30,"&lt;1 month",AND(AU1721&gt;30,AU1721&lt;=60),"1-2months",AU1721&gt;60,"2months +")</f>
        <v>1-2months</v>
      </c>
      <c r="H1721" s="1" t="str" cm="1">
        <f t="array" ref="H1721">_xlfn.IFS(AT1721&lt;5,"&lt;5times",AND(AT1721&gt;=5,AT1721&lt;=10),"05-10times",AND(AT1721&gt;=11,AT1721&lt;=15),"11-15times",AT1721&gt;=16,"16times or more")</f>
        <v>05-10times</v>
      </c>
      <c r="I1721" s="1" t="s">
        <v>99</v>
      </c>
      <c r="J1721" s="1" t="str">
        <f t="shared" si="53"/>
        <v>6-7 years</v>
      </c>
      <c r="K1721" s="2">
        <v>8</v>
      </c>
      <c r="L1721" s="2">
        <v>9</v>
      </c>
      <c r="M1721" s="2">
        <v>9</v>
      </c>
      <c r="N1721" s="2">
        <v>2</v>
      </c>
      <c r="O1721" s="2">
        <v>5</v>
      </c>
      <c r="P1721" s="2">
        <v>22</v>
      </c>
      <c r="Q1721" s="8">
        <v>0</v>
      </c>
      <c r="R1721" s="8">
        <v>0</v>
      </c>
      <c r="S1721" s="8">
        <v>0</v>
      </c>
      <c r="T1721" s="8">
        <v>0</v>
      </c>
      <c r="U1721" s="8">
        <v>0</v>
      </c>
      <c r="V1721" s="8">
        <v>0</v>
      </c>
      <c r="W1721" s="6">
        <v>1</v>
      </c>
      <c r="X1721" s="6">
        <v>1</v>
      </c>
      <c r="Y1721" s="6">
        <v>1</v>
      </c>
      <c r="Z1721" s="6">
        <v>3</v>
      </c>
      <c r="AB1721" s="1">
        <v>19</v>
      </c>
      <c r="AC1721" s="1">
        <v>14</v>
      </c>
      <c r="AD1721" s="1">
        <v>0</v>
      </c>
      <c r="AE1721" s="1">
        <v>3</v>
      </c>
      <c r="AF1721" s="1">
        <v>11</v>
      </c>
      <c r="AG1721" s="1">
        <v>48</v>
      </c>
      <c r="AH1721" s="1">
        <v>2261</v>
      </c>
      <c r="AI1721" s="11">
        <f t="shared" si="52"/>
        <v>6.1945205479452055</v>
      </c>
      <c r="AJ1721" s="1">
        <v>0</v>
      </c>
      <c r="AK1721" s="1">
        <v>1</v>
      </c>
      <c r="AL1721" s="1">
        <v>0</v>
      </c>
      <c r="AM1721" s="1">
        <v>0</v>
      </c>
      <c r="AN1721" s="1">
        <v>0</v>
      </c>
      <c r="AO1721" s="1">
        <v>0</v>
      </c>
      <c r="AP1721" s="1">
        <v>0</v>
      </c>
      <c r="AQ1721" s="1">
        <v>1</v>
      </c>
      <c r="AR1721" s="1">
        <v>0</v>
      </c>
      <c r="AS1721" s="1">
        <v>0</v>
      </c>
      <c r="AT1721" s="1">
        <v>7</v>
      </c>
      <c r="AU1721" s="1">
        <v>45</v>
      </c>
      <c r="AV1721" s="1">
        <v>44392</v>
      </c>
    </row>
    <row r="1722" spans="1:48" s="1" customFormat="1" x14ac:dyDescent="0.25">
      <c r="A1722" s="1" t="str" cm="1">
        <f t="array" ref="A1722">_xlfn.IFS(AG1722&gt;=70,"70 and Older",AND(AG1722&gt;=60,AG1722&lt;70),"60-69",AND(AG1722&gt;=50,AG1722&lt;60),"50-59",AND(AG1722&gt;=40,AG1722&lt;50),"40-49",AND(AG1722&gt;=30,AG1722&lt;40),"30-39",AND(AG1722&gt;=20,AG1722&lt;30),"20-29")</f>
        <v>40-49</v>
      </c>
      <c r="B1722" s="1" t="str" cm="1">
        <f t="array" ref="B1722">_xlfn.IFS(AO1722=1,$AO$1,AP1722=1,$AP$1,AQ1722=1,$AQ$1,AR1722=1,$AR$1,AS1722=1,$AS$1)</f>
        <v>Graduation</v>
      </c>
      <c r="C1722" s="1" t="str" cm="1">
        <f t="array" ref="C1722">_xlfn.IFS(AJ1722=1,$AJ$1,AK1722=1,$AK$1,AL1722=1,$AL$1,AM1722=1,$AM$1,AN1722=1,$AN$1)</f>
        <v>Married</v>
      </c>
      <c r="D1722" s="1">
        <v>1</v>
      </c>
      <c r="E1722" s="1">
        <v>1</v>
      </c>
      <c r="F1722" s="1" t="str" cm="1">
        <f t="array" ref="F1722">_xlfn.IFS(AV1722&lt;43783,"1.Low Income",AND(AV1722&gt;=43783,AV1722&lt;=64856),"2.Mid Income",AV1722&gt;64856,"3.High Income")</f>
        <v>1.Low Income</v>
      </c>
      <c r="G1722" s="1" t="str" cm="1">
        <f t="array" ref="G1722">_xlfn.IFS(AU1722&lt;=30,"&lt;1 month",AND(AU1722&gt;30,AU1722&lt;=60),"1-2months",AU1722&gt;60,"2months +")</f>
        <v>2months +</v>
      </c>
      <c r="H1722" s="1" t="str" cm="1">
        <f t="array" ref="H1722">_xlfn.IFS(AT1722&lt;5,"&lt;5times",AND(AT1722&gt;=5,AT1722&lt;=10),"05-10times",AND(AT1722&gt;=11,AT1722&lt;=15),"11-15times",AT1722&gt;=16,"16times or more")</f>
        <v>05-10times</v>
      </c>
      <c r="I1722" s="1" t="s">
        <v>99</v>
      </c>
      <c r="J1722" s="1" t="str">
        <f t="shared" si="53"/>
        <v>6-7 years</v>
      </c>
      <c r="K1722" s="2">
        <v>8</v>
      </c>
      <c r="L1722" s="2">
        <v>0</v>
      </c>
      <c r="M1722" s="2">
        <v>3</v>
      </c>
      <c r="N1722" s="2">
        <v>0</v>
      </c>
      <c r="O1722" s="2">
        <v>0</v>
      </c>
      <c r="P1722" s="2">
        <v>0</v>
      </c>
      <c r="Q1722" s="8">
        <v>0</v>
      </c>
      <c r="R1722" s="8">
        <v>0</v>
      </c>
      <c r="S1722" s="8">
        <v>0</v>
      </c>
      <c r="T1722" s="8">
        <v>0</v>
      </c>
      <c r="U1722" s="8">
        <v>0</v>
      </c>
      <c r="V1722" s="8">
        <v>0</v>
      </c>
      <c r="W1722" s="6">
        <v>1</v>
      </c>
      <c r="X1722" s="6">
        <v>0</v>
      </c>
      <c r="Y1722" s="6">
        <v>0</v>
      </c>
      <c r="Z1722" s="6">
        <v>3</v>
      </c>
      <c r="AB1722" s="1">
        <v>17</v>
      </c>
      <c r="AC1722" s="1">
        <v>11</v>
      </c>
      <c r="AD1722" s="1">
        <v>1</v>
      </c>
      <c r="AE1722" s="1">
        <v>3</v>
      </c>
      <c r="AF1722" s="1">
        <v>11</v>
      </c>
      <c r="AG1722" s="1">
        <v>44</v>
      </c>
      <c r="AH1722" s="1">
        <v>2261</v>
      </c>
      <c r="AI1722" s="11">
        <f t="shared" si="52"/>
        <v>6.1945205479452055</v>
      </c>
      <c r="AJ1722" s="1">
        <v>0</v>
      </c>
      <c r="AK1722" s="1">
        <v>1</v>
      </c>
      <c r="AL1722" s="1">
        <v>0</v>
      </c>
      <c r="AM1722" s="1">
        <v>0</v>
      </c>
      <c r="AN1722" s="1">
        <v>0</v>
      </c>
      <c r="AO1722" s="1">
        <v>0</v>
      </c>
      <c r="AP1722" s="1">
        <v>0</v>
      </c>
      <c r="AQ1722" s="1">
        <v>1</v>
      </c>
      <c r="AR1722" s="1">
        <v>0</v>
      </c>
      <c r="AS1722" s="1">
        <v>0</v>
      </c>
      <c r="AT1722" s="1">
        <v>7</v>
      </c>
      <c r="AU1722" s="1">
        <v>72</v>
      </c>
      <c r="AV1722" s="1">
        <v>41124</v>
      </c>
    </row>
    <row r="1723" spans="1:48" s="1" customFormat="1" x14ac:dyDescent="0.25">
      <c r="A1723" s="1" t="str" cm="1">
        <f t="array" ref="A1723">_xlfn.IFS(AG1723&gt;=70,"70 and Older",AND(AG1723&gt;=60,AG1723&lt;70),"60-69",AND(AG1723&gt;=50,AG1723&lt;60),"50-59",AND(AG1723&gt;=40,AG1723&lt;50),"40-49",AND(AG1723&gt;=30,AG1723&lt;40),"30-39",AND(AG1723&gt;=20,AG1723&lt;30),"20-29")</f>
        <v>40-49</v>
      </c>
      <c r="B1723" s="1" t="str" cm="1">
        <f t="array" ref="B1723">_xlfn.IFS(AO1723=1,$AO$1,AP1723=1,$AP$1,AQ1723=1,$AQ$1,AR1723=1,$AR$1,AS1723=1,$AS$1)</f>
        <v>2nd Cycle</v>
      </c>
      <c r="C1723" s="1" t="str" cm="1">
        <f t="array" ref="C1723">_xlfn.IFS(AJ1723=1,$AJ$1,AK1723=1,$AK$1,AL1723=1,$AL$1,AM1723=1,$AM$1,AN1723=1,$AN$1)</f>
        <v>Single</v>
      </c>
      <c r="D1723" s="1">
        <v>0</v>
      </c>
      <c r="E1723" s="1">
        <v>1</v>
      </c>
      <c r="F1723" s="1" t="str" cm="1">
        <f t="array" ref="F1723">_xlfn.IFS(AV1723&lt;43783,"1.Low Income",AND(AV1723&gt;=43783,AV1723&lt;=64856),"2.Mid Income",AV1723&gt;64856,"3.High Income")</f>
        <v>1.Low Income</v>
      </c>
      <c r="G1723" s="1" t="str" cm="1">
        <f t="array" ref="G1723">_xlfn.IFS(AU1723&lt;=30,"&lt;1 month",AND(AU1723&gt;30,AU1723&lt;=60),"1-2months",AU1723&gt;60,"2months +")</f>
        <v>&lt;1 month</v>
      </c>
      <c r="H1723" s="1" t="str" cm="1">
        <f t="array" ref="H1723">_xlfn.IFS(AT1723&lt;5,"&lt;5times",AND(AT1723&gt;=5,AT1723&lt;=10),"05-10times",AND(AT1723&gt;=11,AT1723&lt;=15),"11-15times",AT1723&gt;=16,"16times or more")</f>
        <v>05-10times</v>
      </c>
      <c r="I1723" s="1" t="s">
        <v>99</v>
      </c>
      <c r="J1723" s="1" t="str">
        <f t="shared" si="53"/>
        <v>6-7 years</v>
      </c>
      <c r="K1723" s="2">
        <v>1492</v>
      </c>
      <c r="L1723" s="2">
        <v>38</v>
      </c>
      <c r="M1723" s="2">
        <v>287</v>
      </c>
      <c r="N1723" s="2">
        <v>50</v>
      </c>
      <c r="O1723" s="2">
        <v>57</v>
      </c>
      <c r="P1723" s="2">
        <v>33</v>
      </c>
      <c r="Q1723" s="8">
        <v>1</v>
      </c>
      <c r="R1723" s="8">
        <v>1</v>
      </c>
      <c r="S1723" s="8">
        <v>0</v>
      </c>
      <c r="T1723" s="8">
        <v>1</v>
      </c>
      <c r="U1723" s="8">
        <v>1</v>
      </c>
      <c r="V1723" s="8">
        <v>1</v>
      </c>
      <c r="W1723" s="6">
        <v>1</v>
      </c>
      <c r="X1723" s="6">
        <v>5</v>
      </c>
      <c r="Y1723" s="6">
        <v>10</v>
      </c>
      <c r="Z1723" s="6">
        <v>4</v>
      </c>
      <c r="AB1723" s="1">
        <v>1236</v>
      </c>
      <c r="AC1723" s="1">
        <v>1198</v>
      </c>
      <c r="AD1723" s="1">
        <v>2</v>
      </c>
      <c r="AE1723" s="1">
        <v>3</v>
      </c>
      <c r="AF1723" s="1">
        <v>11</v>
      </c>
      <c r="AG1723" s="1">
        <v>41</v>
      </c>
      <c r="AH1723" s="1">
        <v>2261</v>
      </c>
      <c r="AI1723" s="11">
        <f t="shared" si="52"/>
        <v>6.1945205479452055</v>
      </c>
      <c r="AJ1723" s="1">
        <v>0</v>
      </c>
      <c r="AK1723" s="1">
        <v>0</v>
      </c>
      <c r="AL1723" s="1">
        <v>1</v>
      </c>
      <c r="AM1723" s="1">
        <v>0</v>
      </c>
      <c r="AN1723" s="1">
        <v>0</v>
      </c>
      <c r="AO1723" s="1">
        <v>1</v>
      </c>
      <c r="AP1723" s="1">
        <v>0</v>
      </c>
      <c r="AQ1723" s="1">
        <v>0</v>
      </c>
      <c r="AR1723" s="1">
        <v>0</v>
      </c>
      <c r="AS1723" s="1">
        <v>0</v>
      </c>
      <c r="AT1723" s="1">
        <v>7</v>
      </c>
      <c r="AU1723" s="1">
        <v>24</v>
      </c>
      <c r="AV1723" s="1">
        <v>40321</v>
      </c>
    </row>
    <row r="1724" spans="1:48" s="1" customFormat="1" x14ac:dyDescent="0.25">
      <c r="A1724" s="1" t="str" cm="1">
        <f t="array" ref="A1724">_xlfn.IFS(AG1724&gt;=70,"70 and Older",AND(AG1724&gt;=60,AG1724&lt;70),"60-69",AND(AG1724&gt;=50,AG1724&lt;60),"50-59",AND(AG1724&gt;=40,AG1724&lt;50),"40-49",AND(AG1724&gt;=30,AG1724&lt;40),"30-39",AND(AG1724&gt;=20,AG1724&lt;30),"20-29")</f>
        <v>40-49</v>
      </c>
      <c r="B1724" s="1" t="str" cm="1">
        <f t="array" ref="B1724">_xlfn.IFS(AO1724=1,$AO$1,AP1724=1,$AP$1,AQ1724=1,$AQ$1,AR1724=1,$AR$1,AS1724=1,$AS$1)</f>
        <v>Master</v>
      </c>
      <c r="C1724" s="1" t="str" cm="1">
        <f t="array" ref="C1724">_xlfn.IFS(AJ1724=1,$AJ$1,AK1724=1,$AK$1,AL1724=1,$AL$1,AM1724=1,$AM$1,AN1724=1,$AN$1)</f>
        <v>Married</v>
      </c>
      <c r="D1724" s="1">
        <v>0</v>
      </c>
      <c r="E1724" s="1">
        <v>1</v>
      </c>
      <c r="F1724" s="1" t="str" cm="1">
        <f t="array" ref="F1724">_xlfn.IFS(AV1724&lt;43783,"1.Low Income",AND(AV1724&gt;=43783,AV1724&lt;=64856),"2.Mid Income",AV1724&gt;64856,"3.High Income")</f>
        <v>2.Mid Income</v>
      </c>
      <c r="G1724" s="1" t="str" cm="1">
        <f t="array" ref="G1724">_xlfn.IFS(AU1724&lt;=30,"&lt;1 month",AND(AU1724&gt;30,AU1724&lt;=60),"1-2months",AU1724&gt;60,"2months +")</f>
        <v>&lt;1 month</v>
      </c>
      <c r="H1724" s="1" t="str" cm="1">
        <f t="array" ref="H1724">_xlfn.IFS(AT1724&lt;5,"&lt;5times",AND(AT1724&gt;=5,AT1724&lt;=10),"05-10times",AND(AT1724&gt;=11,AT1724&lt;=15),"11-15times",AT1724&gt;=16,"16times or more")</f>
        <v>05-10times</v>
      </c>
      <c r="I1724" s="1" t="s">
        <v>99</v>
      </c>
      <c r="J1724" s="1" t="str">
        <f t="shared" si="53"/>
        <v>6-7 years</v>
      </c>
      <c r="K1724" s="2">
        <v>143</v>
      </c>
      <c r="L1724" s="2">
        <v>15</v>
      </c>
      <c r="M1724" s="2">
        <v>60</v>
      </c>
      <c r="N1724" s="2">
        <v>24</v>
      </c>
      <c r="O1724" s="2">
        <v>23</v>
      </c>
      <c r="P1724" s="2">
        <v>5</v>
      </c>
      <c r="Q1724" s="8">
        <v>0</v>
      </c>
      <c r="R1724" s="8">
        <v>0</v>
      </c>
      <c r="S1724" s="8">
        <v>0</v>
      </c>
      <c r="T1724" s="8">
        <v>0</v>
      </c>
      <c r="U1724" s="8">
        <v>0</v>
      </c>
      <c r="V1724" s="8">
        <v>0</v>
      </c>
      <c r="W1724" s="6">
        <v>2</v>
      </c>
      <c r="X1724" s="6">
        <v>2</v>
      </c>
      <c r="Y1724" s="6">
        <v>1</v>
      </c>
      <c r="Z1724" s="6">
        <v>8</v>
      </c>
      <c r="AB1724" s="1">
        <v>39</v>
      </c>
      <c r="AC1724" s="1">
        <v>33</v>
      </c>
      <c r="AD1724" s="1">
        <v>0</v>
      </c>
      <c r="AE1724" s="1">
        <v>3</v>
      </c>
      <c r="AF1724" s="1">
        <v>11</v>
      </c>
      <c r="AG1724" s="1">
        <v>44</v>
      </c>
      <c r="AH1724" s="1">
        <v>2260</v>
      </c>
      <c r="AI1724" s="11">
        <f t="shared" si="52"/>
        <v>6.1917808219178081</v>
      </c>
      <c r="AJ1724" s="1">
        <v>0</v>
      </c>
      <c r="AK1724" s="1">
        <v>1</v>
      </c>
      <c r="AL1724" s="1">
        <v>0</v>
      </c>
      <c r="AM1724" s="1">
        <v>0</v>
      </c>
      <c r="AN1724" s="1">
        <v>0</v>
      </c>
      <c r="AO1724" s="1">
        <v>0</v>
      </c>
      <c r="AP1724" s="1">
        <v>0</v>
      </c>
      <c r="AQ1724" s="1">
        <v>0</v>
      </c>
      <c r="AR1724" s="1">
        <v>1</v>
      </c>
      <c r="AS1724" s="1">
        <v>0</v>
      </c>
      <c r="AT1724" s="1">
        <v>6</v>
      </c>
      <c r="AU1724" s="1">
        <v>4</v>
      </c>
      <c r="AV1724" s="1">
        <v>50520</v>
      </c>
    </row>
    <row r="1725" spans="1:48" s="1" customFormat="1" x14ac:dyDescent="0.25">
      <c r="A1725" s="1" t="str" cm="1">
        <f t="array" ref="A1725">_xlfn.IFS(AG1725&gt;=70,"70 and Older",AND(AG1725&gt;=60,AG1725&lt;70),"60-69",AND(AG1725&gt;=50,AG1725&lt;60),"50-59",AND(AG1725&gt;=40,AG1725&lt;50),"40-49",AND(AG1725&gt;=30,AG1725&lt;40),"30-39",AND(AG1725&gt;=20,AG1725&lt;30),"20-29")</f>
        <v>40-49</v>
      </c>
      <c r="B1725" s="1" t="str" cm="1">
        <f t="array" ref="B1725">_xlfn.IFS(AO1725=1,$AO$1,AP1725=1,$AP$1,AQ1725=1,$AQ$1,AR1725=1,$AR$1,AS1725=1,$AS$1)</f>
        <v>Graduation</v>
      </c>
      <c r="C1725" s="1" t="str" cm="1">
        <f t="array" ref="C1725">_xlfn.IFS(AJ1725=1,$AJ$1,AK1725=1,$AK$1,AL1725=1,$AL$1,AM1725=1,$AM$1,AN1725=1,$AN$1)</f>
        <v>Together</v>
      </c>
      <c r="D1725" s="1">
        <v>0</v>
      </c>
      <c r="E1725" s="1">
        <v>0</v>
      </c>
      <c r="F1725" s="1" t="str" cm="1">
        <f t="array" ref="F1725">_xlfn.IFS(AV1725&lt;43783,"1.Low Income",AND(AV1725&gt;=43783,AV1725&lt;=64856),"2.Mid Income",AV1725&gt;64856,"3.High Income")</f>
        <v>2.Mid Income</v>
      </c>
      <c r="G1725" s="1" t="str" cm="1">
        <f t="array" ref="G1725">_xlfn.IFS(AU1725&lt;=30,"&lt;1 month",AND(AU1725&gt;30,AU1725&lt;=60),"1-2months",AU1725&gt;60,"2months +")</f>
        <v>1-2months</v>
      </c>
      <c r="H1725" s="1" t="str" cm="1">
        <f t="array" ref="H1725">_xlfn.IFS(AT1725&lt;5,"&lt;5times",AND(AT1725&gt;=5,AT1725&lt;=10),"05-10times",AND(AT1725&gt;=11,AT1725&lt;=15),"11-15times",AT1725&gt;=16,"16times or more")</f>
        <v>05-10times</v>
      </c>
      <c r="I1725" s="1" t="s">
        <v>99</v>
      </c>
      <c r="J1725" s="1" t="str">
        <f t="shared" si="53"/>
        <v>6-7 years</v>
      </c>
      <c r="K1725" s="2">
        <v>162</v>
      </c>
      <c r="L1725" s="2">
        <v>25</v>
      </c>
      <c r="M1725" s="2">
        <v>53</v>
      </c>
      <c r="N1725" s="2">
        <v>16</v>
      </c>
      <c r="O1725" s="2">
        <v>0</v>
      </c>
      <c r="P1725" s="2">
        <v>10</v>
      </c>
      <c r="Q1725" s="8">
        <v>0</v>
      </c>
      <c r="R1725" s="8">
        <v>0</v>
      </c>
      <c r="S1725" s="8">
        <v>0</v>
      </c>
      <c r="T1725" s="8">
        <v>0</v>
      </c>
      <c r="U1725" s="8">
        <v>0</v>
      </c>
      <c r="V1725" s="8">
        <v>0</v>
      </c>
      <c r="W1725" s="6">
        <v>1</v>
      </c>
      <c r="X1725" s="6">
        <v>3</v>
      </c>
      <c r="Y1725" s="6">
        <v>1</v>
      </c>
      <c r="Z1725" s="6">
        <v>7</v>
      </c>
      <c r="AB1725" s="1">
        <v>185</v>
      </c>
      <c r="AC1725" s="1">
        <v>151</v>
      </c>
      <c r="AD1725" s="1">
        <v>0</v>
      </c>
      <c r="AE1725" s="1">
        <v>3</v>
      </c>
      <c r="AF1725" s="1">
        <v>11</v>
      </c>
      <c r="AG1725" s="1">
        <v>46</v>
      </c>
      <c r="AH1725" s="1">
        <v>2260</v>
      </c>
      <c r="AI1725" s="11">
        <f t="shared" si="52"/>
        <v>6.1917808219178081</v>
      </c>
      <c r="AJ1725" s="1">
        <v>0</v>
      </c>
      <c r="AK1725" s="1">
        <v>0</v>
      </c>
      <c r="AL1725" s="1">
        <v>0</v>
      </c>
      <c r="AM1725" s="1">
        <v>1</v>
      </c>
      <c r="AN1725" s="1">
        <v>0</v>
      </c>
      <c r="AO1725" s="1">
        <v>0</v>
      </c>
      <c r="AP1725" s="1">
        <v>0</v>
      </c>
      <c r="AQ1725" s="1">
        <v>1</v>
      </c>
      <c r="AR1725" s="1">
        <v>0</v>
      </c>
      <c r="AS1725" s="1">
        <v>0</v>
      </c>
      <c r="AT1725" s="1">
        <v>6</v>
      </c>
      <c r="AU1725" s="1">
        <v>33</v>
      </c>
      <c r="AV1725" s="1">
        <v>47320</v>
      </c>
    </row>
    <row r="1726" spans="1:48" s="1" customFormat="1" x14ac:dyDescent="0.25">
      <c r="A1726" s="1" t="str" cm="1">
        <f t="array" ref="A1726">_xlfn.IFS(AG1726&gt;=70,"70 and Older",AND(AG1726&gt;=60,AG1726&lt;70),"60-69",AND(AG1726&gt;=50,AG1726&lt;60),"50-59",AND(AG1726&gt;=40,AG1726&lt;50),"40-49",AND(AG1726&gt;=30,AG1726&lt;40),"30-39",AND(AG1726&gt;=20,AG1726&lt;30),"20-29")</f>
        <v>40-49</v>
      </c>
      <c r="B1726" s="1" t="str" cm="1">
        <f t="array" ref="B1726">_xlfn.IFS(AO1726=1,$AO$1,AP1726=1,$AP$1,AQ1726=1,$AQ$1,AR1726=1,$AR$1,AS1726=1,$AS$1)</f>
        <v>Master</v>
      </c>
      <c r="C1726" s="1" t="str" cm="1">
        <f t="array" ref="C1726">_xlfn.IFS(AJ1726=1,$AJ$1,AK1726=1,$AK$1,AL1726=1,$AL$1,AM1726=1,$AM$1,AN1726=1,$AN$1)</f>
        <v>Married</v>
      </c>
      <c r="D1726" s="1">
        <v>0</v>
      </c>
      <c r="E1726" s="1">
        <v>1</v>
      </c>
      <c r="F1726" s="1" t="str" cm="1">
        <f t="array" ref="F1726">_xlfn.IFS(AV1726&lt;43783,"1.Low Income",AND(AV1726&gt;=43783,AV1726&lt;=64856),"2.Mid Income",AV1726&gt;64856,"3.High Income")</f>
        <v>1.Low Income</v>
      </c>
      <c r="G1726" s="1" t="str" cm="1">
        <f t="array" ref="G1726">_xlfn.IFS(AU1726&lt;=30,"&lt;1 month",AND(AU1726&gt;30,AU1726&lt;=60),"1-2months",AU1726&gt;60,"2months +")</f>
        <v>2months +</v>
      </c>
      <c r="H1726" s="1" t="str" cm="1">
        <f t="array" ref="H1726">_xlfn.IFS(AT1726&lt;5,"&lt;5times",AND(AT1726&gt;=5,AT1726&lt;=10),"05-10times",AND(AT1726&gt;=11,AT1726&lt;=15),"11-15times",AT1726&gt;=16,"16times or more")</f>
        <v>05-10times</v>
      </c>
      <c r="I1726" s="1" t="s">
        <v>99</v>
      </c>
      <c r="J1726" s="1" t="str">
        <f t="shared" si="53"/>
        <v>6-7 years</v>
      </c>
      <c r="K1726" s="2">
        <v>111</v>
      </c>
      <c r="L1726" s="2">
        <v>3</v>
      </c>
      <c r="M1726" s="2">
        <v>28</v>
      </c>
      <c r="N1726" s="2">
        <v>2</v>
      </c>
      <c r="O1726" s="2">
        <v>6</v>
      </c>
      <c r="P1726" s="2">
        <v>15</v>
      </c>
      <c r="Q1726" s="8">
        <v>0</v>
      </c>
      <c r="R1726" s="8">
        <v>0</v>
      </c>
      <c r="S1726" s="8">
        <v>0</v>
      </c>
      <c r="T1726" s="8">
        <v>0</v>
      </c>
      <c r="U1726" s="8">
        <v>0</v>
      </c>
      <c r="V1726" s="8">
        <v>0</v>
      </c>
      <c r="W1726" s="6">
        <v>2</v>
      </c>
      <c r="X1726" s="6">
        <v>3</v>
      </c>
      <c r="Y1726" s="6">
        <v>1</v>
      </c>
      <c r="Z1726" s="6">
        <v>4</v>
      </c>
      <c r="AB1726" s="1">
        <v>902</v>
      </c>
      <c r="AC1726" s="1">
        <v>876</v>
      </c>
      <c r="AD1726" s="1">
        <v>1</v>
      </c>
      <c r="AE1726" s="1">
        <v>3</v>
      </c>
      <c r="AF1726" s="1">
        <v>11</v>
      </c>
      <c r="AG1726" s="1">
        <v>46</v>
      </c>
      <c r="AH1726" s="1">
        <v>2260</v>
      </c>
      <c r="AI1726" s="11">
        <f t="shared" si="52"/>
        <v>6.1917808219178081</v>
      </c>
      <c r="AJ1726" s="1">
        <v>0</v>
      </c>
      <c r="AK1726" s="1">
        <v>1</v>
      </c>
      <c r="AL1726" s="1">
        <v>0</v>
      </c>
      <c r="AM1726" s="1">
        <v>0</v>
      </c>
      <c r="AN1726" s="1">
        <v>0</v>
      </c>
      <c r="AO1726" s="1">
        <v>0</v>
      </c>
      <c r="AP1726" s="1">
        <v>0</v>
      </c>
      <c r="AQ1726" s="1">
        <v>0</v>
      </c>
      <c r="AR1726" s="1">
        <v>1</v>
      </c>
      <c r="AS1726" s="1">
        <v>0</v>
      </c>
      <c r="AT1726" s="1">
        <v>7</v>
      </c>
      <c r="AU1726" s="1">
        <v>76</v>
      </c>
      <c r="AV1726" s="1">
        <v>38946</v>
      </c>
    </row>
    <row r="1727" spans="1:48" s="1" customFormat="1" x14ac:dyDescent="0.25">
      <c r="A1727" s="1" t="str" cm="1">
        <f t="array" ref="A1727">_xlfn.IFS(AG1727&gt;=70,"70 and Older",AND(AG1727&gt;=60,AG1727&lt;70),"60-69",AND(AG1727&gt;=50,AG1727&lt;60),"50-59",AND(AG1727&gt;=40,AG1727&lt;50),"40-49",AND(AG1727&gt;=30,AG1727&lt;40),"30-39",AND(AG1727&gt;=20,AG1727&lt;30),"20-29")</f>
        <v>30-39</v>
      </c>
      <c r="B1727" s="1" t="str" cm="1">
        <f t="array" ref="B1727">_xlfn.IFS(AO1727=1,$AO$1,AP1727=1,$AP$1,AQ1727=1,$AQ$1,AR1727=1,$AR$1,AS1727=1,$AS$1)</f>
        <v>Master</v>
      </c>
      <c r="C1727" s="1" t="str" cm="1">
        <f t="array" ref="C1727">_xlfn.IFS(AJ1727=1,$AJ$1,AK1727=1,$AK$1,AL1727=1,$AL$1,AM1727=1,$AM$1,AN1727=1,$AN$1)</f>
        <v>Single</v>
      </c>
      <c r="D1727" s="1">
        <v>0</v>
      </c>
      <c r="E1727" s="1">
        <v>0</v>
      </c>
      <c r="F1727" s="1" t="str" cm="1">
        <f t="array" ref="F1727">_xlfn.IFS(AV1727&lt;43783,"1.Low Income",AND(AV1727&gt;=43783,AV1727&lt;=64856),"2.Mid Income",AV1727&gt;64856,"3.High Income")</f>
        <v>1.Low Income</v>
      </c>
      <c r="G1727" s="1" t="str" cm="1">
        <f t="array" ref="G1727">_xlfn.IFS(AU1727&lt;=30,"&lt;1 month",AND(AU1727&gt;30,AU1727&lt;=60),"1-2months",AU1727&gt;60,"2months +")</f>
        <v>2months +</v>
      </c>
      <c r="H1727" s="1" t="str" cm="1">
        <f t="array" ref="H1727">_xlfn.IFS(AT1727&lt;5,"&lt;5times",AND(AT1727&gt;=5,AT1727&lt;=10),"05-10times",AND(AT1727&gt;=11,AT1727&lt;=15),"11-15times",AT1727&gt;=16,"16times or more")</f>
        <v>05-10times</v>
      </c>
      <c r="I1727" s="1" t="s">
        <v>99</v>
      </c>
      <c r="J1727" s="1" t="str">
        <f t="shared" si="53"/>
        <v>6-7 years</v>
      </c>
      <c r="K1727" s="2">
        <v>45</v>
      </c>
      <c r="L1727" s="2">
        <v>47</v>
      </c>
      <c r="M1727" s="2">
        <v>52</v>
      </c>
      <c r="N1727" s="2">
        <v>21</v>
      </c>
      <c r="O1727" s="2">
        <v>20</v>
      </c>
      <c r="P1727" s="2">
        <v>25</v>
      </c>
      <c r="Q1727" s="8">
        <v>0</v>
      </c>
      <c r="R1727" s="8">
        <v>0</v>
      </c>
      <c r="S1727" s="8">
        <v>0</v>
      </c>
      <c r="T1727" s="8">
        <v>0</v>
      </c>
      <c r="U1727" s="8">
        <v>0</v>
      </c>
      <c r="V1727" s="8">
        <v>0</v>
      </c>
      <c r="W1727" s="6">
        <v>2</v>
      </c>
      <c r="X1727" s="6">
        <v>3</v>
      </c>
      <c r="Y1727" s="6">
        <v>1</v>
      </c>
      <c r="Z1727" s="6">
        <v>5</v>
      </c>
      <c r="AB1727" s="1">
        <v>54</v>
      </c>
      <c r="AC1727" s="1">
        <v>48</v>
      </c>
      <c r="AD1727" s="1">
        <v>0</v>
      </c>
      <c r="AE1727" s="1">
        <v>3</v>
      </c>
      <c r="AF1727" s="1">
        <v>11</v>
      </c>
      <c r="AG1727" s="1">
        <v>37</v>
      </c>
      <c r="AH1727" s="1">
        <v>2260</v>
      </c>
      <c r="AI1727" s="11">
        <f t="shared" si="52"/>
        <v>6.1917808219178081</v>
      </c>
      <c r="AJ1727" s="1">
        <v>0</v>
      </c>
      <c r="AK1727" s="1">
        <v>0</v>
      </c>
      <c r="AL1727" s="1">
        <v>1</v>
      </c>
      <c r="AM1727" s="1">
        <v>0</v>
      </c>
      <c r="AN1727" s="1">
        <v>0</v>
      </c>
      <c r="AO1727" s="1">
        <v>0</v>
      </c>
      <c r="AP1727" s="1">
        <v>0</v>
      </c>
      <c r="AQ1727" s="1">
        <v>0</v>
      </c>
      <c r="AR1727" s="1">
        <v>1</v>
      </c>
      <c r="AS1727" s="1">
        <v>0</v>
      </c>
      <c r="AT1727" s="1">
        <v>7</v>
      </c>
      <c r="AU1727" s="1">
        <v>89</v>
      </c>
      <c r="AV1727" s="1">
        <v>36550</v>
      </c>
    </row>
    <row r="1728" spans="1:48" s="1" customFormat="1" x14ac:dyDescent="0.25">
      <c r="A1728" s="1" t="str" cm="1">
        <f t="array" ref="A1728">_xlfn.IFS(AG1728&gt;=70,"70 and Older",AND(AG1728&gt;=60,AG1728&lt;70),"60-69",AND(AG1728&gt;=50,AG1728&lt;60),"50-59",AND(AG1728&gt;=40,AG1728&lt;50),"40-49",AND(AG1728&gt;=30,AG1728&lt;40),"30-39",AND(AG1728&gt;=20,AG1728&lt;30),"20-29")</f>
        <v>60-69</v>
      </c>
      <c r="B1728" s="1" t="str" cm="1">
        <f t="array" ref="B1728">_xlfn.IFS(AO1728=1,$AO$1,AP1728=1,$AP$1,AQ1728=1,$AQ$1,AR1728=1,$AR$1,AS1728=1,$AS$1)</f>
        <v>Graduation</v>
      </c>
      <c r="C1728" s="1" t="str" cm="1">
        <f t="array" ref="C1728">_xlfn.IFS(AJ1728=1,$AJ$1,AK1728=1,$AK$1,AL1728=1,$AL$1,AM1728=1,$AM$1,AN1728=1,$AN$1)</f>
        <v>Divorced</v>
      </c>
      <c r="D1728" s="1">
        <v>0</v>
      </c>
      <c r="E1728" s="1">
        <v>0</v>
      </c>
      <c r="F1728" s="1" t="str" cm="1">
        <f t="array" ref="F1728">_xlfn.IFS(AV1728&lt;43783,"1.Low Income",AND(AV1728&gt;=43783,AV1728&lt;=64856),"2.Mid Income",AV1728&gt;64856,"3.High Income")</f>
        <v>2.Mid Income</v>
      </c>
      <c r="G1728" s="1" t="str" cm="1">
        <f t="array" ref="G1728">_xlfn.IFS(AU1728&lt;=30,"&lt;1 month",AND(AU1728&gt;30,AU1728&lt;=60),"1-2months",AU1728&gt;60,"2months +")</f>
        <v>1-2months</v>
      </c>
      <c r="H1728" s="1" t="str" cm="1">
        <f t="array" ref="H1728">_xlfn.IFS(AT1728&lt;5,"&lt;5times",AND(AT1728&gt;=5,AT1728&lt;=10),"05-10times",AND(AT1728&gt;=11,AT1728&lt;=15),"11-15times",AT1728&gt;=16,"16times or more")</f>
        <v>05-10times</v>
      </c>
      <c r="I1728" s="1" t="s">
        <v>99</v>
      </c>
      <c r="J1728" s="1" t="str">
        <f t="shared" si="53"/>
        <v>6-7 years</v>
      </c>
      <c r="K1728" s="2">
        <v>494</v>
      </c>
      <c r="L1728" s="2">
        <v>92</v>
      </c>
      <c r="M1728" s="2">
        <v>391</v>
      </c>
      <c r="N1728" s="2">
        <v>194</v>
      </c>
      <c r="O1728" s="2">
        <v>11</v>
      </c>
      <c r="P1728" s="2">
        <v>241</v>
      </c>
      <c r="Q1728" s="8">
        <v>0</v>
      </c>
      <c r="R1728" s="8">
        <v>0</v>
      </c>
      <c r="S1728" s="8">
        <v>0</v>
      </c>
      <c r="T1728" s="8">
        <v>0</v>
      </c>
      <c r="U1728" s="8">
        <v>0</v>
      </c>
      <c r="V1728" s="8">
        <v>0</v>
      </c>
      <c r="W1728" s="6">
        <v>1</v>
      </c>
      <c r="X1728" s="6">
        <v>3</v>
      </c>
      <c r="Y1728" s="6">
        <v>4</v>
      </c>
      <c r="Z1728" s="6">
        <v>10</v>
      </c>
      <c r="AB1728" s="1">
        <v>1738</v>
      </c>
      <c r="AC1728" s="1">
        <v>1687</v>
      </c>
      <c r="AD1728" s="1">
        <v>4</v>
      </c>
      <c r="AE1728" s="1">
        <v>3</v>
      </c>
      <c r="AF1728" s="1">
        <v>11</v>
      </c>
      <c r="AG1728" s="1">
        <v>66</v>
      </c>
      <c r="AH1728" s="1">
        <v>2259</v>
      </c>
      <c r="AI1728" s="11">
        <f t="shared" si="52"/>
        <v>6.1890410958904107</v>
      </c>
      <c r="AJ1728" s="1">
        <v>1</v>
      </c>
      <c r="AK1728" s="1">
        <v>0</v>
      </c>
      <c r="AL1728" s="1">
        <v>0</v>
      </c>
      <c r="AM1728" s="1">
        <v>0</v>
      </c>
      <c r="AN1728" s="1">
        <v>0</v>
      </c>
      <c r="AO1728" s="1">
        <v>0</v>
      </c>
      <c r="AP1728" s="1">
        <v>0</v>
      </c>
      <c r="AQ1728" s="1">
        <v>1</v>
      </c>
      <c r="AR1728" s="1">
        <v>0</v>
      </c>
      <c r="AS1728" s="1">
        <v>0</v>
      </c>
      <c r="AT1728" s="1">
        <v>5</v>
      </c>
      <c r="AU1728" s="1">
        <v>32</v>
      </c>
      <c r="AV1728" s="1">
        <v>55686</v>
      </c>
    </row>
    <row r="1729" spans="1:48" s="1" customFormat="1" x14ac:dyDescent="0.25">
      <c r="A1729" s="1" t="str" cm="1">
        <f t="array" ref="A1729">_xlfn.IFS(AG1729&gt;=70,"70 and Older",AND(AG1729&gt;=60,AG1729&lt;70),"60-69",AND(AG1729&gt;=50,AG1729&lt;60),"50-59",AND(AG1729&gt;=40,AG1729&lt;50),"40-49",AND(AG1729&gt;=30,AG1729&lt;40),"30-39",AND(AG1729&gt;=20,AG1729&lt;30),"20-29")</f>
        <v>40-49</v>
      </c>
      <c r="B1729" s="1" t="str" cm="1">
        <f t="array" ref="B1729">_xlfn.IFS(AO1729=1,$AO$1,AP1729=1,$AP$1,AQ1729=1,$AQ$1,AR1729=1,$AR$1,AS1729=1,$AS$1)</f>
        <v>Graduation</v>
      </c>
      <c r="C1729" s="1" t="str" cm="1">
        <f t="array" ref="C1729">_xlfn.IFS(AJ1729=1,$AJ$1,AK1729=1,$AK$1,AL1729=1,$AL$1,AM1729=1,$AM$1,AN1729=1,$AN$1)</f>
        <v>Single</v>
      </c>
      <c r="D1729" s="1">
        <v>0</v>
      </c>
      <c r="E1729" s="1">
        <v>0</v>
      </c>
      <c r="F1729" s="1" t="str" cm="1">
        <f t="array" ref="F1729">_xlfn.IFS(AV1729&lt;43783,"1.Low Income",AND(AV1729&gt;=43783,AV1729&lt;=64856),"2.Mid Income",AV1729&gt;64856,"3.High Income")</f>
        <v>2.Mid Income</v>
      </c>
      <c r="G1729" s="1" t="str" cm="1">
        <f t="array" ref="G1729">_xlfn.IFS(AU1729&lt;=30,"&lt;1 month",AND(AU1729&gt;30,AU1729&lt;=60),"1-2months",AU1729&gt;60,"2months +")</f>
        <v>1-2months</v>
      </c>
      <c r="H1729" s="1" t="str" cm="1">
        <f t="array" ref="H1729">_xlfn.IFS(AT1729&lt;5,"&lt;5times",AND(AT1729&gt;=5,AT1729&lt;=10),"05-10times",AND(AT1729&gt;=11,AT1729&lt;=15),"11-15times",AT1729&gt;=16,"16times or more")</f>
        <v>05-10times</v>
      </c>
      <c r="I1729" s="1" t="s">
        <v>99</v>
      </c>
      <c r="J1729" s="1" t="str">
        <f t="shared" si="53"/>
        <v>6-7 years</v>
      </c>
      <c r="K1729" s="2">
        <v>127</v>
      </c>
      <c r="L1729" s="2">
        <v>4</v>
      </c>
      <c r="M1729" s="2">
        <v>73</v>
      </c>
      <c r="N1729" s="2">
        <v>15</v>
      </c>
      <c r="O1729" s="2">
        <v>6</v>
      </c>
      <c r="P1729" s="2">
        <v>11</v>
      </c>
      <c r="Q1729" s="8">
        <v>0</v>
      </c>
      <c r="R1729" s="8">
        <v>0</v>
      </c>
      <c r="S1729" s="8">
        <v>0</v>
      </c>
      <c r="T1729" s="8">
        <v>0</v>
      </c>
      <c r="U1729" s="8">
        <v>0</v>
      </c>
      <c r="V1729" s="8">
        <v>0</v>
      </c>
      <c r="W1729" s="6">
        <v>1</v>
      </c>
      <c r="X1729" s="6">
        <v>2</v>
      </c>
      <c r="Y1729" s="6">
        <v>1</v>
      </c>
      <c r="Z1729" s="6">
        <v>7</v>
      </c>
      <c r="AB1729" s="1">
        <v>590</v>
      </c>
      <c r="AC1729" s="1">
        <v>419</v>
      </c>
      <c r="AD1729" s="1">
        <v>1</v>
      </c>
      <c r="AE1729" s="1">
        <v>3</v>
      </c>
      <c r="AF1729" s="1">
        <v>11</v>
      </c>
      <c r="AG1729" s="1">
        <v>43</v>
      </c>
      <c r="AH1729" s="1">
        <v>2259</v>
      </c>
      <c r="AI1729" s="11">
        <f t="shared" si="52"/>
        <v>6.1890410958904107</v>
      </c>
      <c r="AJ1729" s="1">
        <v>0</v>
      </c>
      <c r="AK1729" s="1">
        <v>0</v>
      </c>
      <c r="AL1729" s="1">
        <v>1</v>
      </c>
      <c r="AM1729" s="1">
        <v>0</v>
      </c>
      <c r="AN1729" s="1">
        <v>0</v>
      </c>
      <c r="AO1729" s="1">
        <v>0</v>
      </c>
      <c r="AP1729" s="1">
        <v>0</v>
      </c>
      <c r="AQ1729" s="1">
        <v>1</v>
      </c>
      <c r="AR1729" s="1">
        <v>0</v>
      </c>
      <c r="AS1729" s="1">
        <v>0</v>
      </c>
      <c r="AT1729" s="1">
        <v>6</v>
      </c>
      <c r="AU1729" s="1">
        <v>42</v>
      </c>
      <c r="AV1729" s="1">
        <v>50611</v>
      </c>
    </row>
    <row r="1730" spans="1:48" s="1" customFormat="1" x14ac:dyDescent="0.25">
      <c r="A1730" s="1" t="str" cm="1">
        <f t="array" ref="A1730">_xlfn.IFS(AG1730&gt;=70,"70 and Older",AND(AG1730&gt;=60,AG1730&lt;70),"60-69",AND(AG1730&gt;=50,AG1730&lt;60),"50-59",AND(AG1730&gt;=40,AG1730&lt;50),"40-49",AND(AG1730&gt;=30,AG1730&lt;40),"30-39",AND(AG1730&gt;=20,AG1730&lt;30),"20-29")</f>
        <v>40-49</v>
      </c>
      <c r="B1730" s="1" t="str" cm="1">
        <f t="array" ref="B1730">_xlfn.IFS(AO1730=1,$AO$1,AP1730=1,$AP$1,AQ1730=1,$AQ$1,AR1730=1,$AR$1,AS1730=1,$AS$1)</f>
        <v>PhD</v>
      </c>
      <c r="C1730" s="1" t="str" cm="1">
        <f t="array" ref="C1730">_xlfn.IFS(AJ1730=1,$AJ$1,AK1730=1,$AK$1,AL1730=1,$AL$1,AM1730=1,$AM$1,AN1730=1,$AN$1)</f>
        <v>Together</v>
      </c>
      <c r="D1730" s="1">
        <v>0</v>
      </c>
      <c r="E1730" s="1">
        <v>0</v>
      </c>
      <c r="F1730" s="1" t="str" cm="1">
        <f t="array" ref="F1730">_xlfn.IFS(AV1730&lt;43783,"1.Low Income",AND(AV1730&gt;=43783,AV1730&lt;=64856),"2.Mid Income",AV1730&gt;64856,"3.High Income")</f>
        <v>2.Mid Income</v>
      </c>
      <c r="G1730" s="1" t="str" cm="1">
        <f t="array" ref="G1730">_xlfn.IFS(AU1730&lt;=30,"&lt;1 month",AND(AU1730&gt;30,AU1730&lt;=60),"1-2months",AU1730&gt;60,"2months +")</f>
        <v>&lt;1 month</v>
      </c>
      <c r="H1730" s="1" t="str" cm="1">
        <f t="array" ref="H1730">_xlfn.IFS(AT1730&lt;5,"&lt;5times",AND(AT1730&gt;=5,AT1730&lt;=10),"05-10times",AND(AT1730&gt;=11,AT1730&lt;=15),"11-15times",AT1730&gt;=16,"16times or more")</f>
        <v>05-10times</v>
      </c>
      <c r="I1730" s="1" t="s">
        <v>99</v>
      </c>
      <c r="J1730" s="1" t="str">
        <f t="shared" si="53"/>
        <v>6-7 years</v>
      </c>
      <c r="K1730" s="2">
        <v>212</v>
      </c>
      <c r="L1730" s="2">
        <v>5</v>
      </c>
      <c r="M1730" s="2">
        <v>33</v>
      </c>
      <c r="N1730" s="2">
        <v>7</v>
      </c>
      <c r="O1730" s="2">
        <v>0</v>
      </c>
      <c r="P1730" s="2">
        <v>2</v>
      </c>
      <c r="Q1730" s="8">
        <v>0</v>
      </c>
      <c r="R1730" s="8">
        <v>0</v>
      </c>
      <c r="S1730" s="8">
        <v>0</v>
      </c>
      <c r="T1730" s="8">
        <v>1</v>
      </c>
      <c r="U1730" s="8">
        <v>0</v>
      </c>
      <c r="V1730" s="8">
        <v>0</v>
      </c>
      <c r="W1730" s="6">
        <v>1</v>
      </c>
      <c r="X1730" s="6">
        <v>3</v>
      </c>
      <c r="Y1730" s="6">
        <v>2</v>
      </c>
      <c r="Z1730" s="6">
        <v>6</v>
      </c>
      <c r="AB1730" s="1">
        <v>647</v>
      </c>
      <c r="AC1730" s="1">
        <v>634</v>
      </c>
      <c r="AD1730" s="1">
        <v>0</v>
      </c>
      <c r="AE1730" s="1">
        <v>3</v>
      </c>
      <c r="AF1730" s="1">
        <v>11</v>
      </c>
      <c r="AG1730" s="1">
        <v>47</v>
      </c>
      <c r="AH1730" s="1">
        <v>2259</v>
      </c>
      <c r="AI1730" s="11">
        <f t="shared" ref="AI1730:AI1793" si="54">AH1730/365</f>
        <v>6.1890410958904107</v>
      </c>
      <c r="AJ1730" s="1">
        <v>0</v>
      </c>
      <c r="AK1730" s="1">
        <v>0</v>
      </c>
      <c r="AL1730" s="1">
        <v>0</v>
      </c>
      <c r="AM1730" s="1">
        <v>1</v>
      </c>
      <c r="AN1730" s="1">
        <v>0</v>
      </c>
      <c r="AO1730" s="1">
        <v>0</v>
      </c>
      <c r="AP1730" s="1">
        <v>0</v>
      </c>
      <c r="AQ1730" s="1">
        <v>0</v>
      </c>
      <c r="AR1730" s="1">
        <v>0</v>
      </c>
      <c r="AS1730" s="1">
        <v>1</v>
      </c>
      <c r="AT1730" s="1">
        <v>7</v>
      </c>
      <c r="AU1730" s="1">
        <v>4</v>
      </c>
      <c r="AV1730" s="1">
        <v>45207</v>
      </c>
    </row>
    <row r="1731" spans="1:48" s="1" customFormat="1" x14ac:dyDescent="0.25">
      <c r="A1731" s="1" t="str" cm="1">
        <f t="array" ref="A1731">_xlfn.IFS(AG1731&gt;=70,"70 and Older",AND(AG1731&gt;=60,AG1731&lt;70),"60-69",AND(AG1731&gt;=50,AG1731&lt;60),"50-59",AND(AG1731&gt;=40,AG1731&lt;50),"40-49",AND(AG1731&gt;=30,AG1731&lt;40),"30-39",AND(AG1731&gt;=20,AG1731&lt;30),"20-29")</f>
        <v>50-59</v>
      </c>
      <c r="B1731" s="1" t="str" cm="1">
        <f t="array" ref="B1731">_xlfn.IFS(AO1731=1,$AO$1,AP1731=1,$AP$1,AQ1731=1,$AQ$1,AR1731=1,$AR$1,AS1731=1,$AS$1)</f>
        <v>PhD</v>
      </c>
      <c r="C1731" s="1" t="str" cm="1">
        <f t="array" ref="C1731">_xlfn.IFS(AJ1731=1,$AJ$1,AK1731=1,$AK$1,AL1731=1,$AL$1,AM1731=1,$AM$1,AN1731=1,$AN$1)</f>
        <v>Widow</v>
      </c>
      <c r="D1731" s="1">
        <v>0</v>
      </c>
      <c r="E1731" s="1">
        <v>1</v>
      </c>
      <c r="F1731" s="1" t="str" cm="1">
        <f t="array" ref="F1731">_xlfn.IFS(AV1731&lt;43783,"1.Low Income",AND(AV1731&gt;=43783,AV1731&lt;=64856),"2.Mid Income",AV1731&gt;64856,"3.High Income")</f>
        <v>1.Low Income</v>
      </c>
      <c r="G1731" s="1" t="str" cm="1">
        <f t="array" ref="G1731">_xlfn.IFS(AU1731&lt;=30,"&lt;1 month",AND(AU1731&gt;30,AU1731&lt;=60),"1-2months",AU1731&gt;60,"2months +")</f>
        <v>&lt;1 month</v>
      </c>
      <c r="H1731" s="1" t="str" cm="1">
        <f t="array" ref="H1731">_xlfn.IFS(AT1731&lt;5,"&lt;5times",AND(AT1731&gt;=5,AT1731&lt;=10),"05-10times",AND(AT1731&gt;=11,AT1731&lt;=15),"11-15times",AT1731&gt;=16,"16times or more")</f>
        <v>05-10times</v>
      </c>
      <c r="I1731" s="1" t="s">
        <v>99</v>
      </c>
      <c r="J1731" s="1" t="str">
        <f t="shared" ref="J1731:J1794" si="55">IF(AI1731&gt;7,"7-8 years",IF(AND(AI1731&gt;6,AI1731&lt;=7),"6-7 years",IF(AI1731&lt;=6,"4-6 years","invalid")))</f>
        <v>6-7 years</v>
      </c>
      <c r="K1731" s="2">
        <v>629</v>
      </c>
      <c r="L1731" s="2">
        <v>0</v>
      </c>
      <c r="M1731" s="2">
        <v>70</v>
      </c>
      <c r="N1731" s="2">
        <v>0</v>
      </c>
      <c r="O1731" s="2">
        <v>0</v>
      </c>
      <c r="P1731" s="2">
        <v>35</v>
      </c>
      <c r="Q1731" s="8">
        <v>0</v>
      </c>
      <c r="R1731" s="8">
        <v>0</v>
      </c>
      <c r="S1731" s="8">
        <v>0</v>
      </c>
      <c r="T1731" s="8">
        <v>0</v>
      </c>
      <c r="U1731" s="8">
        <v>0</v>
      </c>
      <c r="V1731" s="8">
        <v>0</v>
      </c>
      <c r="W1731" s="6">
        <v>6</v>
      </c>
      <c r="X1731" s="6">
        <v>11</v>
      </c>
      <c r="Y1731" s="6">
        <v>2</v>
      </c>
      <c r="Z1731" s="6">
        <v>7</v>
      </c>
      <c r="AB1731" s="1">
        <v>595</v>
      </c>
      <c r="AC1731" s="1">
        <v>554</v>
      </c>
      <c r="AD1731" s="1">
        <v>0</v>
      </c>
      <c r="AE1731" s="1">
        <v>3</v>
      </c>
      <c r="AF1731" s="1">
        <v>11</v>
      </c>
      <c r="AG1731" s="1">
        <v>51</v>
      </c>
      <c r="AH1731" s="1">
        <v>2258</v>
      </c>
      <c r="AI1731" s="11">
        <f t="shared" si="54"/>
        <v>6.1863013698630134</v>
      </c>
      <c r="AJ1731" s="1">
        <v>0</v>
      </c>
      <c r="AK1731" s="1">
        <v>0</v>
      </c>
      <c r="AL1731" s="1">
        <v>0</v>
      </c>
      <c r="AM1731" s="1">
        <v>0</v>
      </c>
      <c r="AN1731" s="1">
        <v>1</v>
      </c>
      <c r="AO1731" s="1">
        <v>0</v>
      </c>
      <c r="AP1731" s="1">
        <v>0</v>
      </c>
      <c r="AQ1731" s="1">
        <v>0</v>
      </c>
      <c r="AR1731" s="1">
        <v>0</v>
      </c>
      <c r="AS1731" s="1">
        <v>1</v>
      </c>
      <c r="AT1731" s="1">
        <v>8</v>
      </c>
      <c r="AU1731" s="1">
        <v>24</v>
      </c>
      <c r="AV1731" s="1">
        <v>30368</v>
      </c>
    </row>
    <row r="1732" spans="1:48" s="1" customFormat="1" x14ac:dyDescent="0.25">
      <c r="A1732" s="1" t="str" cm="1">
        <f t="array" ref="A1732">_xlfn.IFS(AG1732&gt;=70,"70 and Older",AND(AG1732&gt;=60,AG1732&lt;70),"60-69",AND(AG1732&gt;=50,AG1732&lt;60),"50-59",AND(AG1732&gt;=40,AG1732&lt;50),"40-49",AND(AG1732&gt;=30,AG1732&lt;40),"30-39",AND(AG1732&gt;=20,AG1732&lt;30),"20-29")</f>
        <v>40-49</v>
      </c>
      <c r="B1732" s="1" t="str" cm="1">
        <f t="array" ref="B1732">_xlfn.IFS(AO1732=1,$AO$1,AP1732=1,$AP$1,AQ1732=1,$AQ$1,AR1732=1,$AR$1,AS1732=1,$AS$1)</f>
        <v>2nd Cycle</v>
      </c>
      <c r="C1732" s="1" t="str" cm="1">
        <f t="array" ref="C1732">_xlfn.IFS(AJ1732=1,$AJ$1,AK1732=1,$AK$1,AL1732=1,$AL$1,AM1732=1,$AM$1,AN1732=1,$AN$1)</f>
        <v>Together</v>
      </c>
      <c r="D1732" s="1">
        <v>0</v>
      </c>
      <c r="E1732" s="1">
        <v>1</v>
      </c>
      <c r="F1732" s="1" t="str" cm="1">
        <f t="array" ref="F1732">_xlfn.IFS(AV1732&lt;43783,"1.Low Income",AND(AV1732&gt;=43783,AV1732&lt;=64856),"2.Mid Income",AV1732&gt;64856,"3.High Income")</f>
        <v>1.Low Income</v>
      </c>
      <c r="G1732" s="1" t="str" cm="1">
        <f t="array" ref="G1732">_xlfn.IFS(AU1732&lt;=30,"&lt;1 month",AND(AU1732&gt;30,AU1732&lt;=60),"1-2months",AU1732&gt;60,"2months +")</f>
        <v>2months +</v>
      </c>
      <c r="H1732" s="1" t="str" cm="1">
        <f t="array" ref="H1732">_xlfn.IFS(AT1732&lt;5,"&lt;5times",AND(AT1732&gt;=5,AT1732&lt;=10),"05-10times",AND(AT1732&gt;=11,AT1732&lt;=15),"11-15times",AT1732&gt;=16,"16times or more")</f>
        <v>05-10times</v>
      </c>
      <c r="I1732" s="1" t="s">
        <v>99</v>
      </c>
      <c r="J1732" s="1" t="str">
        <f t="shared" si="55"/>
        <v>6-7 years</v>
      </c>
      <c r="K1732" s="2">
        <v>546</v>
      </c>
      <c r="L1732" s="2">
        <v>0</v>
      </c>
      <c r="M1732" s="2">
        <v>48</v>
      </c>
      <c r="N1732" s="2">
        <v>0</v>
      </c>
      <c r="O1732" s="2">
        <v>6</v>
      </c>
      <c r="P1732" s="2">
        <v>6</v>
      </c>
      <c r="Q1732" s="8">
        <v>0</v>
      </c>
      <c r="R1732" s="8">
        <v>0</v>
      </c>
      <c r="S1732" s="8">
        <v>0</v>
      </c>
      <c r="T1732" s="8">
        <v>0</v>
      </c>
      <c r="U1732" s="8">
        <v>0</v>
      </c>
      <c r="V1732" s="8">
        <v>0</v>
      </c>
      <c r="W1732" s="6">
        <v>1</v>
      </c>
      <c r="X1732" s="6">
        <v>7</v>
      </c>
      <c r="Y1732" s="6">
        <v>3</v>
      </c>
      <c r="Z1732" s="6">
        <v>8</v>
      </c>
      <c r="AB1732" s="1">
        <v>651</v>
      </c>
      <c r="AC1732" s="1">
        <v>612</v>
      </c>
      <c r="AD1732" s="1">
        <v>0</v>
      </c>
      <c r="AE1732" s="1">
        <v>3</v>
      </c>
      <c r="AF1732" s="1">
        <v>11</v>
      </c>
      <c r="AG1732" s="1">
        <v>47</v>
      </c>
      <c r="AH1732" s="1">
        <v>2257</v>
      </c>
      <c r="AI1732" s="11">
        <f t="shared" si="54"/>
        <v>6.183561643835616</v>
      </c>
      <c r="AJ1732" s="1">
        <v>0</v>
      </c>
      <c r="AK1732" s="1">
        <v>0</v>
      </c>
      <c r="AL1732" s="1">
        <v>0</v>
      </c>
      <c r="AM1732" s="1">
        <v>1</v>
      </c>
      <c r="AN1732" s="1">
        <v>0</v>
      </c>
      <c r="AO1732" s="1">
        <v>1</v>
      </c>
      <c r="AP1732" s="1">
        <v>0</v>
      </c>
      <c r="AQ1732" s="1">
        <v>0</v>
      </c>
      <c r="AR1732" s="1">
        <v>0</v>
      </c>
      <c r="AS1732" s="1">
        <v>0</v>
      </c>
      <c r="AT1732" s="1">
        <v>7</v>
      </c>
      <c r="AU1732" s="1">
        <v>67</v>
      </c>
      <c r="AV1732" s="1">
        <v>43456</v>
      </c>
    </row>
    <row r="1733" spans="1:48" s="1" customFormat="1" x14ac:dyDescent="0.25">
      <c r="A1733" s="1" t="str" cm="1">
        <f t="array" ref="A1733">_xlfn.IFS(AG1733&gt;=70,"70 and Older",AND(AG1733&gt;=60,AG1733&lt;70),"60-69",AND(AG1733&gt;=50,AG1733&lt;60),"50-59",AND(AG1733&gt;=40,AG1733&lt;50),"40-49",AND(AG1733&gt;=30,AG1733&lt;40),"30-39",AND(AG1733&gt;=20,AG1733&lt;30),"20-29")</f>
        <v>30-39</v>
      </c>
      <c r="B1733" s="1" t="str" cm="1">
        <f t="array" ref="B1733">_xlfn.IFS(AO1733=1,$AO$1,AP1733=1,$AP$1,AQ1733=1,$AQ$1,AR1733=1,$AR$1,AS1733=1,$AS$1)</f>
        <v>Graduation</v>
      </c>
      <c r="C1733" s="1" t="str" cm="1">
        <f t="array" ref="C1733">_xlfn.IFS(AJ1733=1,$AJ$1,AK1733=1,$AK$1,AL1733=1,$AL$1,AM1733=1,$AM$1,AN1733=1,$AN$1)</f>
        <v>Together</v>
      </c>
      <c r="D1733" s="1">
        <v>1</v>
      </c>
      <c r="E1733" s="1">
        <v>0</v>
      </c>
      <c r="F1733" s="1" t="str" cm="1">
        <f t="array" ref="F1733">_xlfn.IFS(AV1733&lt;43783,"1.Low Income",AND(AV1733&gt;=43783,AV1733&lt;=64856),"2.Mid Income",AV1733&gt;64856,"3.High Income")</f>
        <v>1.Low Income</v>
      </c>
      <c r="G1733" s="1" t="str" cm="1">
        <f t="array" ref="G1733">_xlfn.IFS(AU1733&lt;=30,"&lt;1 month",AND(AU1733&gt;30,AU1733&lt;=60),"1-2months",AU1733&gt;60,"2months +")</f>
        <v>&lt;1 month</v>
      </c>
      <c r="H1733" s="1" t="str" cm="1">
        <f t="array" ref="H1733">_xlfn.IFS(AT1733&lt;5,"&lt;5times",AND(AT1733&gt;=5,AT1733&lt;=10),"05-10times",AND(AT1733&gt;=11,AT1733&lt;=15),"11-15times",AT1733&gt;=16,"16times or more")</f>
        <v>05-10times</v>
      </c>
      <c r="I1733" s="1" t="s">
        <v>99</v>
      </c>
      <c r="J1733" s="1" t="str">
        <f t="shared" si="55"/>
        <v>6-7 years</v>
      </c>
      <c r="K1733" s="2">
        <v>46</v>
      </c>
      <c r="L1733" s="2">
        <v>7</v>
      </c>
      <c r="M1733" s="2">
        <v>59</v>
      </c>
      <c r="N1733" s="2">
        <v>2</v>
      </c>
      <c r="O1733" s="2">
        <v>4</v>
      </c>
      <c r="P1733" s="2">
        <v>27</v>
      </c>
      <c r="Q1733" s="8">
        <v>0</v>
      </c>
      <c r="R1733" s="8">
        <v>0</v>
      </c>
      <c r="S1733" s="8">
        <v>1</v>
      </c>
      <c r="T1733" s="8">
        <v>0</v>
      </c>
      <c r="U1733" s="8">
        <v>0</v>
      </c>
      <c r="V1733" s="8">
        <v>1</v>
      </c>
      <c r="W1733" s="6">
        <v>2</v>
      </c>
      <c r="X1733" s="6">
        <v>3</v>
      </c>
      <c r="Y1733" s="6">
        <v>1</v>
      </c>
      <c r="Z1733" s="6">
        <v>3</v>
      </c>
      <c r="AB1733" s="1">
        <v>123</v>
      </c>
      <c r="AC1733" s="1">
        <v>99</v>
      </c>
      <c r="AD1733" s="1">
        <v>0</v>
      </c>
      <c r="AE1733" s="1">
        <v>3</v>
      </c>
      <c r="AF1733" s="1">
        <v>11</v>
      </c>
      <c r="AG1733" s="1">
        <v>38</v>
      </c>
      <c r="AH1733" s="1">
        <v>2257</v>
      </c>
      <c r="AI1733" s="11">
        <f t="shared" si="54"/>
        <v>6.183561643835616</v>
      </c>
      <c r="AJ1733" s="1">
        <v>0</v>
      </c>
      <c r="AK1733" s="1">
        <v>0</v>
      </c>
      <c r="AL1733" s="1">
        <v>0</v>
      </c>
      <c r="AM1733" s="1">
        <v>1</v>
      </c>
      <c r="AN1733" s="1">
        <v>0</v>
      </c>
      <c r="AO1733" s="1">
        <v>0</v>
      </c>
      <c r="AP1733" s="1">
        <v>0</v>
      </c>
      <c r="AQ1733" s="1">
        <v>1</v>
      </c>
      <c r="AR1733" s="1">
        <v>0</v>
      </c>
      <c r="AS1733" s="1">
        <v>0</v>
      </c>
      <c r="AT1733" s="1">
        <v>7</v>
      </c>
      <c r="AU1733" s="1">
        <v>5</v>
      </c>
      <c r="AV1733" s="1">
        <v>37716</v>
      </c>
    </row>
    <row r="1734" spans="1:48" s="1" customFormat="1" x14ac:dyDescent="0.25">
      <c r="A1734" s="1" t="str" cm="1">
        <f t="array" ref="A1734">_xlfn.IFS(AG1734&gt;=70,"70 and Older",AND(AG1734&gt;=60,AG1734&lt;70),"60-69",AND(AG1734&gt;=50,AG1734&lt;60),"50-59",AND(AG1734&gt;=40,AG1734&lt;50),"40-49",AND(AG1734&gt;=30,AG1734&lt;40),"30-39",AND(AG1734&gt;=20,AG1734&lt;30),"20-29")</f>
        <v>40-49</v>
      </c>
      <c r="B1734" s="1" t="str" cm="1">
        <f t="array" ref="B1734">_xlfn.IFS(AO1734=1,$AO$1,AP1734=1,$AP$1,AQ1734=1,$AQ$1,AR1734=1,$AR$1,AS1734=1,$AS$1)</f>
        <v>Master</v>
      </c>
      <c r="C1734" s="1" t="str" cm="1">
        <f t="array" ref="C1734">_xlfn.IFS(AJ1734=1,$AJ$1,AK1734=1,$AK$1,AL1734=1,$AL$1,AM1734=1,$AM$1,AN1734=1,$AN$1)</f>
        <v>Single</v>
      </c>
      <c r="D1734" s="1">
        <v>1</v>
      </c>
      <c r="E1734" s="1">
        <v>1</v>
      </c>
      <c r="F1734" s="1" t="str" cm="1">
        <f t="array" ref="F1734">_xlfn.IFS(AV1734&lt;43783,"1.Low Income",AND(AV1734&gt;=43783,AV1734&lt;=64856),"2.Mid Income",AV1734&gt;64856,"3.High Income")</f>
        <v>1.Low Income</v>
      </c>
      <c r="G1734" s="1" t="str" cm="1">
        <f t="array" ref="G1734">_xlfn.IFS(AU1734&lt;=30,"&lt;1 month",AND(AU1734&gt;30,AU1734&lt;=60),"1-2months",AU1734&gt;60,"2months +")</f>
        <v>1-2months</v>
      </c>
      <c r="H1734" s="1" t="str" cm="1">
        <f t="array" ref="H1734">_xlfn.IFS(AT1734&lt;5,"&lt;5times",AND(AT1734&gt;=5,AT1734&lt;=10),"05-10times",AND(AT1734&gt;=11,AT1734&lt;=15),"11-15times",AT1734&gt;=16,"16times or more")</f>
        <v>05-10times</v>
      </c>
      <c r="I1734" s="1" t="s">
        <v>99</v>
      </c>
      <c r="J1734" s="1" t="str">
        <f t="shared" si="55"/>
        <v>6-7 years</v>
      </c>
      <c r="K1734" s="2">
        <v>7</v>
      </c>
      <c r="L1734" s="2">
        <v>10</v>
      </c>
      <c r="M1734" s="2">
        <v>17</v>
      </c>
      <c r="N1734" s="2">
        <v>8</v>
      </c>
      <c r="O1734" s="2">
        <v>6</v>
      </c>
      <c r="P1734" s="2">
        <v>13</v>
      </c>
      <c r="Q1734" s="8">
        <v>0</v>
      </c>
      <c r="R1734" s="8">
        <v>0</v>
      </c>
      <c r="S1734" s="8">
        <v>0</v>
      </c>
      <c r="T1734" s="8">
        <v>0</v>
      </c>
      <c r="U1734" s="8">
        <v>0</v>
      </c>
      <c r="V1734" s="8">
        <v>0</v>
      </c>
      <c r="W1734" s="6">
        <v>2</v>
      </c>
      <c r="X1734" s="6">
        <v>2</v>
      </c>
      <c r="Y1734" s="6">
        <v>0</v>
      </c>
      <c r="Z1734" s="6">
        <v>3</v>
      </c>
      <c r="AB1734" s="1">
        <v>28</v>
      </c>
      <c r="AC1734" s="1">
        <v>24</v>
      </c>
      <c r="AD1734" s="1">
        <v>0</v>
      </c>
      <c r="AE1734" s="1">
        <v>3</v>
      </c>
      <c r="AF1734" s="1">
        <v>11</v>
      </c>
      <c r="AG1734" s="1">
        <v>48</v>
      </c>
      <c r="AH1734" s="1">
        <v>2257</v>
      </c>
      <c r="AI1734" s="11">
        <f t="shared" si="54"/>
        <v>6.183561643835616</v>
      </c>
      <c r="AJ1734" s="1">
        <v>0</v>
      </c>
      <c r="AK1734" s="1">
        <v>0</v>
      </c>
      <c r="AL1734" s="1">
        <v>1</v>
      </c>
      <c r="AM1734" s="1">
        <v>0</v>
      </c>
      <c r="AN1734" s="1">
        <v>0</v>
      </c>
      <c r="AO1734" s="1">
        <v>0</v>
      </c>
      <c r="AP1734" s="1">
        <v>0</v>
      </c>
      <c r="AQ1734" s="1">
        <v>0</v>
      </c>
      <c r="AR1734" s="1">
        <v>1</v>
      </c>
      <c r="AS1734" s="1">
        <v>0</v>
      </c>
      <c r="AT1734" s="1">
        <v>8</v>
      </c>
      <c r="AU1734" s="1">
        <v>35</v>
      </c>
      <c r="AV1734" s="1">
        <v>33562</v>
      </c>
    </row>
    <row r="1735" spans="1:48" s="1" customFormat="1" x14ac:dyDescent="0.25">
      <c r="A1735" s="1" t="str" cm="1">
        <f t="array" ref="A1735">_xlfn.IFS(AG1735&gt;=70,"70 and Older",AND(AG1735&gt;=60,AG1735&lt;70),"60-69",AND(AG1735&gt;=50,AG1735&lt;60),"50-59",AND(AG1735&gt;=40,AG1735&lt;50),"40-49",AND(AG1735&gt;=30,AG1735&lt;40),"30-39",AND(AG1735&gt;=20,AG1735&lt;30),"20-29")</f>
        <v>60-69</v>
      </c>
      <c r="B1735" s="1" t="str" cm="1">
        <f t="array" ref="B1735">_xlfn.IFS(AO1735=1,$AO$1,AP1735=1,$AP$1,AQ1735=1,$AQ$1,AR1735=1,$AR$1,AS1735=1,$AS$1)</f>
        <v>Graduation</v>
      </c>
      <c r="C1735" s="1" t="str" cm="1">
        <f t="array" ref="C1735">_xlfn.IFS(AJ1735=1,$AJ$1,AK1735=1,$AK$1,AL1735=1,$AL$1,AM1735=1,$AM$1,AN1735=1,$AN$1)</f>
        <v>Together</v>
      </c>
      <c r="D1735" s="1">
        <v>1</v>
      </c>
      <c r="E1735" s="1">
        <v>0</v>
      </c>
      <c r="F1735" s="1" t="str" cm="1">
        <f t="array" ref="F1735">_xlfn.IFS(AV1735&lt;43783,"1.Low Income",AND(AV1735&gt;=43783,AV1735&lt;=64856),"2.Mid Income",AV1735&gt;64856,"3.High Income")</f>
        <v>1.Low Income</v>
      </c>
      <c r="G1735" s="1" t="str" cm="1">
        <f t="array" ref="G1735">_xlfn.IFS(AU1735&lt;=30,"&lt;1 month",AND(AU1735&gt;30,AU1735&lt;=60),"1-2months",AU1735&gt;60,"2months +")</f>
        <v>1-2months</v>
      </c>
      <c r="H1735" s="1" t="str" cm="1">
        <f t="array" ref="H1735">_xlfn.IFS(AT1735&lt;5,"&lt;5times",AND(AT1735&gt;=5,AT1735&lt;=10),"05-10times",AND(AT1735&gt;=11,AT1735&lt;=15),"11-15times",AT1735&gt;=16,"16times or more")</f>
        <v>05-10times</v>
      </c>
      <c r="I1735" s="1" t="s">
        <v>99</v>
      </c>
      <c r="J1735" s="1" t="str">
        <f t="shared" si="55"/>
        <v>6-7 years</v>
      </c>
      <c r="K1735" s="2">
        <v>0</v>
      </c>
      <c r="L1735" s="2">
        <v>0</v>
      </c>
      <c r="M1735" s="2">
        <v>1</v>
      </c>
      <c r="N1735" s="2">
        <v>8</v>
      </c>
      <c r="O1735" s="2">
        <v>3</v>
      </c>
      <c r="P1735" s="2">
        <v>2</v>
      </c>
      <c r="Q1735" s="8">
        <v>0</v>
      </c>
      <c r="R1735" s="8">
        <v>0</v>
      </c>
      <c r="S1735" s="8">
        <v>0</v>
      </c>
      <c r="T1735" s="8">
        <v>0</v>
      </c>
      <c r="U1735" s="8">
        <v>0</v>
      </c>
      <c r="V1735" s="8">
        <v>0</v>
      </c>
      <c r="W1735" s="6">
        <v>1</v>
      </c>
      <c r="X1735" s="6">
        <v>1</v>
      </c>
      <c r="Y1735" s="6">
        <v>0</v>
      </c>
      <c r="Z1735" s="6">
        <v>2</v>
      </c>
      <c r="AB1735" s="1">
        <v>51</v>
      </c>
      <c r="AC1735" s="1">
        <v>48</v>
      </c>
      <c r="AD1735" s="1">
        <v>1</v>
      </c>
      <c r="AE1735" s="1">
        <v>3</v>
      </c>
      <c r="AF1735" s="1">
        <v>11</v>
      </c>
      <c r="AG1735" s="1">
        <v>66</v>
      </c>
      <c r="AH1735" s="1">
        <v>2257</v>
      </c>
      <c r="AI1735" s="11">
        <f t="shared" si="54"/>
        <v>6.183561643835616</v>
      </c>
      <c r="AJ1735" s="1">
        <v>0</v>
      </c>
      <c r="AK1735" s="1">
        <v>0</v>
      </c>
      <c r="AL1735" s="1">
        <v>0</v>
      </c>
      <c r="AM1735" s="1">
        <v>1</v>
      </c>
      <c r="AN1735" s="1">
        <v>0</v>
      </c>
      <c r="AO1735" s="1">
        <v>0</v>
      </c>
      <c r="AP1735" s="1">
        <v>0</v>
      </c>
      <c r="AQ1735" s="1">
        <v>1</v>
      </c>
      <c r="AR1735" s="1">
        <v>0</v>
      </c>
      <c r="AS1735" s="1">
        <v>0</v>
      </c>
      <c r="AT1735" s="1">
        <v>8</v>
      </c>
      <c r="AU1735" s="1">
        <v>49</v>
      </c>
      <c r="AV1735" s="1">
        <v>31615</v>
      </c>
    </row>
    <row r="1736" spans="1:48" s="1" customFormat="1" x14ac:dyDescent="0.25">
      <c r="A1736" s="1" t="str" cm="1">
        <f t="array" ref="A1736">_xlfn.IFS(AG1736&gt;=70,"70 and Older",AND(AG1736&gt;=60,AG1736&lt;70),"60-69",AND(AG1736&gt;=50,AG1736&lt;60),"50-59",AND(AG1736&gt;=40,AG1736&lt;50),"40-49",AND(AG1736&gt;=30,AG1736&lt;40),"30-39",AND(AG1736&gt;=20,AG1736&lt;30),"20-29")</f>
        <v>40-49</v>
      </c>
      <c r="B1736" s="1" t="str" cm="1">
        <f t="array" ref="B1736">_xlfn.IFS(AO1736=1,$AO$1,AP1736=1,$AP$1,AQ1736=1,$AQ$1,AR1736=1,$AR$1,AS1736=1,$AS$1)</f>
        <v>Master</v>
      </c>
      <c r="C1736" s="1" t="str" cm="1">
        <f t="array" ref="C1736">_xlfn.IFS(AJ1736=1,$AJ$1,AK1736=1,$AK$1,AL1736=1,$AL$1,AM1736=1,$AM$1,AN1736=1,$AN$1)</f>
        <v>Married</v>
      </c>
      <c r="D1736" s="1">
        <v>0</v>
      </c>
      <c r="E1736" s="1">
        <v>1</v>
      </c>
      <c r="F1736" s="1" t="str" cm="1">
        <f t="array" ref="F1736">_xlfn.IFS(AV1736&lt;43783,"1.Low Income",AND(AV1736&gt;=43783,AV1736&lt;=64856),"2.Mid Income",AV1736&gt;64856,"3.High Income")</f>
        <v>1.Low Income</v>
      </c>
      <c r="G1736" s="1" t="str" cm="1">
        <f t="array" ref="G1736">_xlfn.IFS(AU1736&lt;=30,"&lt;1 month",AND(AU1736&gt;30,AU1736&lt;=60),"1-2months",AU1736&gt;60,"2months +")</f>
        <v>&lt;1 month</v>
      </c>
      <c r="H1736" s="1" t="str" cm="1">
        <f t="array" ref="H1736">_xlfn.IFS(AT1736&lt;5,"&lt;5times",AND(AT1736&gt;=5,AT1736&lt;=10),"05-10times",AND(AT1736&gt;=11,AT1736&lt;=15),"11-15times",AT1736&gt;=16,"16times or more")</f>
        <v>05-10times</v>
      </c>
      <c r="I1736" s="1" t="s">
        <v>99</v>
      </c>
      <c r="J1736" s="1" t="str">
        <f t="shared" si="55"/>
        <v>6-7 years</v>
      </c>
      <c r="K1736" s="2">
        <v>652</v>
      </c>
      <c r="L1736" s="2">
        <v>8</v>
      </c>
      <c r="M1736" s="2">
        <v>158</v>
      </c>
      <c r="N1736" s="2">
        <v>21</v>
      </c>
      <c r="O1736" s="2">
        <v>0</v>
      </c>
      <c r="P1736" s="2">
        <v>142</v>
      </c>
      <c r="Q1736" s="8">
        <v>0</v>
      </c>
      <c r="R1736" s="8">
        <v>0</v>
      </c>
      <c r="S1736" s="8">
        <v>0</v>
      </c>
      <c r="T1736" s="8">
        <v>0</v>
      </c>
      <c r="U1736" s="8">
        <v>0</v>
      </c>
      <c r="V1736" s="8">
        <v>0</v>
      </c>
      <c r="W1736" s="6">
        <v>4</v>
      </c>
      <c r="X1736" s="6">
        <v>11</v>
      </c>
      <c r="Y1736" s="6">
        <v>6</v>
      </c>
      <c r="Z1736" s="6">
        <v>5</v>
      </c>
      <c r="AB1736" s="1">
        <v>63</v>
      </c>
      <c r="AC1736" s="1">
        <v>63</v>
      </c>
      <c r="AD1736" s="1">
        <v>0</v>
      </c>
      <c r="AE1736" s="1">
        <v>3</v>
      </c>
      <c r="AF1736" s="1">
        <v>11</v>
      </c>
      <c r="AG1736" s="1">
        <v>49</v>
      </c>
      <c r="AH1736" s="1">
        <v>2257</v>
      </c>
      <c r="AI1736" s="11">
        <f t="shared" si="54"/>
        <v>6.183561643835616</v>
      </c>
      <c r="AJ1736" s="1">
        <v>0</v>
      </c>
      <c r="AK1736" s="1">
        <v>1</v>
      </c>
      <c r="AL1736" s="1">
        <v>0</v>
      </c>
      <c r="AM1736" s="1">
        <v>0</v>
      </c>
      <c r="AN1736" s="1">
        <v>0</v>
      </c>
      <c r="AO1736" s="1">
        <v>0</v>
      </c>
      <c r="AP1736" s="1">
        <v>0</v>
      </c>
      <c r="AQ1736" s="1">
        <v>0</v>
      </c>
      <c r="AR1736" s="1">
        <v>1</v>
      </c>
      <c r="AS1736" s="1">
        <v>0</v>
      </c>
      <c r="AT1736" s="1">
        <v>8</v>
      </c>
      <c r="AU1736" s="1">
        <v>13</v>
      </c>
      <c r="AV1736" s="1">
        <v>30093</v>
      </c>
    </row>
    <row r="1737" spans="1:48" s="1" customFormat="1" x14ac:dyDescent="0.25">
      <c r="A1737" s="1" t="str" cm="1">
        <f t="array" ref="A1737">_xlfn.IFS(AG1737&gt;=70,"70 and Older",AND(AG1737&gt;=60,AG1737&lt;70),"60-69",AND(AG1737&gt;=50,AG1737&lt;60),"50-59",AND(AG1737&gt;=40,AG1737&lt;50),"40-49",AND(AG1737&gt;=30,AG1737&lt;40),"30-39",AND(AG1737&gt;=20,AG1737&lt;30),"20-29")</f>
        <v>50-59</v>
      </c>
      <c r="B1737" s="1" t="str" cm="1">
        <f t="array" ref="B1737">_xlfn.IFS(AO1737=1,$AO$1,AP1737=1,$AP$1,AQ1737=1,$AQ$1,AR1737=1,$AR$1,AS1737=1,$AS$1)</f>
        <v>Graduation</v>
      </c>
      <c r="C1737" s="1" t="str" cm="1">
        <f t="array" ref="C1737">_xlfn.IFS(AJ1737=1,$AJ$1,AK1737=1,$AK$1,AL1737=1,$AL$1,AM1737=1,$AM$1,AN1737=1,$AN$1)</f>
        <v>Married</v>
      </c>
      <c r="D1737" s="1">
        <v>0</v>
      </c>
      <c r="E1737" s="1">
        <v>0</v>
      </c>
      <c r="F1737" s="1" t="str" cm="1">
        <f t="array" ref="F1737">_xlfn.IFS(AV1737&lt;43783,"1.Low Income",AND(AV1737&gt;=43783,AV1737&lt;=64856),"2.Mid Income",AV1737&gt;64856,"3.High Income")</f>
        <v>1.Low Income</v>
      </c>
      <c r="G1737" s="1" t="str" cm="1">
        <f t="array" ref="G1737">_xlfn.IFS(AU1737&lt;=30,"&lt;1 month",AND(AU1737&gt;30,AU1737&lt;=60),"1-2months",AU1737&gt;60,"2months +")</f>
        <v>2months +</v>
      </c>
      <c r="H1737" s="1" t="str" cm="1">
        <f t="array" ref="H1737">_xlfn.IFS(AT1737&lt;5,"&lt;5times",AND(AT1737&gt;=5,AT1737&lt;=10),"05-10times",AND(AT1737&gt;=11,AT1737&lt;=15),"11-15times",AT1737&gt;=16,"16times or more")</f>
        <v>05-10times</v>
      </c>
      <c r="I1737" s="1" t="s">
        <v>99</v>
      </c>
      <c r="J1737" s="1" t="str">
        <f t="shared" si="55"/>
        <v>6-7 years</v>
      </c>
      <c r="K1737" s="2">
        <v>34</v>
      </c>
      <c r="L1737" s="2">
        <v>11</v>
      </c>
      <c r="M1737" s="2">
        <v>137</v>
      </c>
      <c r="N1737" s="2">
        <v>179</v>
      </c>
      <c r="O1737" s="2">
        <v>61</v>
      </c>
      <c r="P1737" s="2">
        <v>45</v>
      </c>
      <c r="Q1737" s="8">
        <v>0</v>
      </c>
      <c r="R1737" s="8">
        <v>0</v>
      </c>
      <c r="S1737" s="8">
        <v>0</v>
      </c>
      <c r="T1737" s="8">
        <v>0</v>
      </c>
      <c r="U1737" s="8">
        <v>0</v>
      </c>
      <c r="V1737" s="8">
        <v>0</v>
      </c>
      <c r="W1737" s="6">
        <v>1</v>
      </c>
      <c r="X1737" s="6">
        <v>8</v>
      </c>
      <c r="Y1737" s="6">
        <v>1</v>
      </c>
      <c r="Z1737" s="6">
        <v>5</v>
      </c>
      <c r="AB1737" s="1">
        <v>260</v>
      </c>
      <c r="AC1737" s="1">
        <v>219</v>
      </c>
      <c r="AD1737" s="1">
        <v>0</v>
      </c>
      <c r="AE1737" s="1">
        <v>3</v>
      </c>
      <c r="AF1737" s="1">
        <v>11</v>
      </c>
      <c r="AG1737" s="1">
        <v>55</v>
      </c>
      <c r="AH1737" s="1">
        <v>2257</v>
      </c>
      <c r="AI1737" s="11">
        <f t="shared" si="54"/>
        <v>6.183561643835616</v>
      </c>
      <c r="AJ1737" s="1">
        <v>0</v>
      </c>
      <c r="AK1737" s="1">
        <v>1</v>
      </c>
      <c r="AL1737" s="1">
        <v>0</v>
      </c>
      <c r="AM1737" s="1">
        <v>0</v>
      </c>
      <c r="AN1737" s="1">
        <v>0</v>
      </c>
      <c r="AO1737" s="1">
        <v>0</v>
      </c>
      <c r="AP1737" s="1">
        <v>0</v>
      </c>
      <c r="AQ1737" s="1">
        <v>1</v>
      </c>
      <c r="AR1737" s="1">
        <v>0</v>
      </c>
      <c r="AS1737" s="1">
        <v>0</v>
      </c>
      <c r="AT1737" s="1">
        <v>8</v>
      </c>
      <c r="AU1737" s="1">
        <v>92</v>
      </c>
      <c r="AV1737" s="1">
        <v>28359</v>
      </c>
    </row>
    <row r="1738" spans="1:48" s="1" customFormat="1" x14ac:dyDescent="0.25">
      <c r="A1738" s="1" t="str" cm="1">
        <f t="array" ref="A1738">_xlfn.IFS(AG1738&gt;=70,"70 and Older",AND(AG1738&gt;=60,AG1738&lt;70),"60-69",AND(AG1738&gt;=50,AG1738&lt;60),"50-59",AND(AG1738&gt;=40,AG1738&lt;50),"40-49",AND(AG1738&gt;=30,AG1738&lt;40),"30-39",AND(AG1738&gt;=20,AG1738&lt;30),"20-29")</f>
        <v>50-59</v>
      </c>
      <c r="B1738" s="1" t="str" cm="1">
        <f t="array" ref="B1738">_xlfn.IFS(AO1738=1,$AO$1,AP1738=1,$AP$1,AQ1738=1,$AQ$1,AR1738=1,$AR$1,AS1738=1,$AS$1)</f>
        <v>PhD</v>
      </c>
      <c r="C1738" s="1" t="str" cm="1">
        <f t="array" ref="C1738">_xlfn.IFS(AJ1738=1,$AJ$1,AK1738=1,$AK$1,AL1738=1,$AL$1,AM1738=1,$AM$1,AN1738=1,$AN$1)</f>
        <v>Together</v>
      </c>
      <c r="D1738" s="1">
        <v>1</v>
      </c>
      <c r="E1738" s="1">
        <v>0</v>
      </c>
      <c r="F1738" s="1" t="str" cm="1">
        <f t="array" ref="F1738">_xlfn.IFS(AV1738&lt;43783,"1.Low Income",AND(AV1738&gt;=43783,AV1738&lt;=64856),"2.Mid Income",AV1738&gt;64856,"3.High Income")</f>
        <v>1.Low Income</v>
      </c>
      <c r="G1738" s="1" t="str" cm="1">
        <f t="array" ref="G1738">_xlfn.IFS(AU1738&lt;=30,"&lt;1 month",AND(AU1738&gt;30,AU1738&lt;=60),"1-2months",AU1738&gt;60,"2months +")</f>
        <v>2months +</v>
      </c>
      <c r="H1738" s="1" t="str" cm="1">
        <f t="array" ref="H1738">_xlfn.IFS(AT1738&lt;5,"&lt;5times",AND(AT1738&gt;=5,AT1738&lt;=10),"05-10times",AND(AT1738&gt;=11,AT1738&lt;=15),"11-15times",AT1738&gt;=16,"16times or more")</f>
        <v>05-10times</v>
      </c>
      <c r="I1738" s="1" t="s">
        <v>99</v>
      </c>
      <c r="J1738" s="1" t="str">
        <f t="shared" si="55"/>
        <v>6-7 years</v>
      </c>
      <c r="K1738" s="2">
        <v>186</v>
      </c>
      <c r="L1738" s="2">
        <v>36</v>
      </c>
      <c r="M1738" s="2">
        <v>234</v>
      </c>
      <c r="N1738" s="2">
        <v>86</v>
      </c>
      <c r="O1738" s="2">
        <v>72</v>
      </c>
      <c r="P1738" s="2">
        <v>48</v>
      </c>
      <c r="Q1738" s="8">
        <v>0</v>
      </c>
      <c r="R1738" s="8">
        <v>0</v>
      </c>
      <c r="S1738" s="8">
        <v>0</v>
      </c>
      <c r="T1738" s="8">
        <v>0</v>
      </c>
      <c r="U1738" s="8">
        <v>0</v>
      </c>
      <c r="V1738" s="8">
        <v>0</v>
      </c>
      <c r="W1738" s="6">
        <v>6</v>
      </c>
      <c r="X1738" s="6">
        <v>10</v>
      </c>
      <c r="Y1738" s="6">
        <v>2</v>
      </c>
      <c r="Z1738" s="6">
        <v>6</v>
      </c>
      <c r="AB1738" s="1">
        <v>62</v>
      </c>
      <c r="AC1738" s="1">
        <v>56</v>
      </c>
      <c r="AD1738" s="1">
        <v>0</v>
      </c>
      <c r="AE1738" s="1">
        <v>3</v>
      </c>
      <c r="AF1738" s="1">
        <v>11</v>
      </c>
      <c r="AG1738" s="1">
        <v>56</v>
      </c>
      <c r="AH1738" s="1">
        <v>2257</v>
      </c>
      <c r="AI1738" s="11">
        <f t="shared" si="54"/>
        <v>6.183561643835616</v>
      </c>
      <c r="AJ1738" s="1">
        <v>0</v>
      </c>
      <c r="AK1738" s="1">
        <v>0</v>
      </c>
      <c r="AL1738" s="1">
        <v>0</v>
      </c>
      <c r="AM1738" s="1">
        <v>1</v>
      </c>
      <c r="AN1738" s="1">
        <v>0</v>
      </c>
      <c r="AO1738" s="1">
        <v>0</v>
      </c>
      <c r="AP1738" s="1">
        <v>0</v>
      </c>
      <c r="AQ1738" s="1">
        <v>0</v>
      </c>
      <c r="AR1738" s="1">
        <v>0</v>
      </c>
      <c r="AS1738" s="1">
        <v>1</v>
      </c>
      <c r="AT1738" s="1">
        <v>9</v>
      </c>
      <c r="AU1738" s="1">
        <v>76</v>
      </c>
      <c r="AV1738" s="1">
        <v>24221</v>
      </c>
    </row>
    <row r="1739" spans="1:48" s="1" customFormat="1" x14ac:dyDescent="0.25">
      <c r="A1739" s="1" t="str" cm="1">
        <f t="array" ref="A1739">_xlfn.IFS(AG1739&gt;=70,"70 and Older",AND(AG1739&gt;=60,AG1739&lt;70),"60-69",AND(AG1739&gt;=50,AG1739&lt;60),"50-59",AND(AG1739&gt;=40,AG1739&lt;50),"40-49",AND(AG1739&gt;=30,AG1739&lt;40),"30-39",AND(AG1739&gt;=20,AG1739&lt;30),"20-29")</f>
        <v>50-59</v>
      </c>
      <c r="B1739" s="1" t="str" cm="1">
        <f t="array" ref="B1739">_xlfn.IFS(AO1739=1,$AO$1,AP1739=1,$AP$1,AQ1739=1,$AQ$1,AR1739=1,$AR$1,AS1739=1,$AS$1)</f>
        <v>Master</v>
      </c>
      <c r="C1739" s="1" t="str" cm="1">
        <f t="array" ref="C1739">_xlfn.IFS(AJ1739=1,$AJ$1,AK1739=1,$AK$1,AL1739=1,$AL$1,AM1739=1,$AM$1,AN1739=1,$AN$1)</f>
        <v>Together</v>
      </c>
      <c r="D1739" s="1">
        <v>1</v>
      </c>
      <c r="E1739" s="1">
        <v>0</v>
      </c>
      <c r="F1739" s="1" t="str" cm="1">
        <f t="array" ref="F1739">_xlfn.IFS(AV1739&lt;43783,"1.Low Income",AND(AV1739&gt;=43783,AV1739&lt;=64856),"2.Mid Income",AV1739&gt;64856,"3.High Income")</f>
        <v>1.Low Income</v>
      </c>
      <c r="G1739" s="1" t="str" cm="1">
        <f t="array" ref="G1739">_xlfn.IFS(AU1739&lt;=30,"&lt;1 month",AND(AU1739&gt;30,AU1739&lt;=60),"1-2months",AU1739&gt;60,"2months +")</f>
        <v>&lt;1 month</v>
      </c>
      <c r="H1739" s="1" t="str" cm="1">
        <f t="array" ref="H1739">_xlfn.IFS(AT1739&lt;5,"&lt;5times",AND(AT1739&gt;=5,AT1739&lt;=10),"05-10times",AND(AT1739&gt;=11,AT1739&lt;=15),"11-15times",AT1739&gt;=16,"16times or more")</f>
        <v>05-10times</v>
      </c>
      <c r="I1739" s="1" t="s">
        <v>99</v>
      </c>
      <c r="J1739" s="1" t="str">
        <f t="shared" si="55"/>
        <v>6-7 years</v>
      </c>
      <c r="K1739" s="2">
        <v>35</v>
      </c>
      <c r="L1739" s="2">
        <v>3</v>
      </c>
      <c r="M1739" s="2">
        <v>20</v>
      </c>
      <c r="N1739" s="2">
        <v>4</v>
      </c>
      <c r="O1739" s="2">
        <v>1</v>
      </c>
      <c r="P1739" s="2">
        <v>20</v>
      </c>
      <c r="Q1739" s="8">
        <v>0</v>
      </c>
      <c r="R1739" s="8">
        <v>0</v>
      </c>
      <c r="S1739" s="8">
        <v>1</v>
      </c>
      <c r="T1739" s="8">
        <v>0</v>
      </c>
      <c r="U1739" s="8">
        <v>0</v>
      </c>
      <c r="V1739" s="8">
        <v>0</v>
      </c>
      <c r="W1739" s="6">
        <v>2</v>
      </c>
      <c r="X1739" s="6">
        <v>2</v>
      </c>
      <c r="Y1739" s="6">
        <v>0</v>
      </c>
      <c r="Z1739" s="6">
        <v>3</v>
      </c>
      <c r="AB1739" s="1">
        <v>27</v>
      </c>
      <c r="AC1739" s="1">
        <v>20</v>
      </c>
      <c r="AD1739" s="1">
        <v>0</v>
      </c>
      <c r="AE1739" s="1">
        <v>3</v>
      </c>
      <c r="AF1739" s="1">
        <v>11</v>
      </c>
      <c r="AG1739" s="1">
        <v>51</v>
      </c>
      <c r="AH1739" s="1">
        <v>2257</v>
      </c>
      <c r="AI1739" s="11">
        <f t="shared" si="54"/>
        <v>6.183561643835616</v>
      </c>
      <c r="AJ1739" s="1">
        <v>0</v>
      </c>
      <c r="AK1739" s="1">
        <v>0</v>
      </c>
      <c r="AL1739" s="1">
        <v>0</v>
      </c>
      <c r="AM1739" s="1">
        <v>1</v>
      </c>
      <c r="AN1739" s="1">
        <v>0</v>
      </c>
      <c r="AO1739" s="1">
        <v>0</v>
      </c>
      <c r="AP1739" s="1">
        <v>0</v>
      </c>
      <c r="AQ1739" s="1">
        <v>0</v>
      </c>
      <c r="AR1739" s="1">
        <v>1</v>
      </c>
      <c r="AS1739" s="1">
        <v>0</v>
      </c>
      <c r="AT1739" s="1">
        <v>9</v>
      </c>
      <c r="AU1739" s="1">
        <v>24</v>
      </c>
      <c r="AV1739" s="1">
        <v>23559</v>
      </c>
    </row>
    <row r="1740" spans="1:48" s="1" customFormat="1" x14ac:dyDescent="0.25">
      <c r="A1740" s="1" t="str" cm="1">
        <f t="array" ref="A1740">_xlfn.IFS(AG1740&gt;=70,"70 and Older",AND(AG1740&gt;=60,AG1740&lt;70),"60-69",AND(AG1740&gt;=50,AG1740&lt;60),"50-59",AND(AG1740&gt;=40,AG1740&lt;50),"40-49",AND(AG1740&gt;=30,AG1740&lt;40),"30-39",AND(AG1740&gt;=20,AG1740&lt;30),"20-29")</f>
        <v>60-69</v>
      </c>
      <c r="B1740" s="1" t="str" cm="1">
        <f t="array" ref="B1740">_xlfn.IFS(AO1740=1,$AO$1,AP1740=1,$AP$1,AQ1740=1,$AQ$1,AR1740=1,$AR$1,AS1740=1,$AS$1)</f>
        <v>Master</v>
      </c>
      <c r="C1740" s="1" t="str" cm="1">
        <f t="array" ref="C1740">_xlfn.IFS(AJ1740=1,$AJ$1,AK1740=1,$AK$1,AL1740=1,$AL$1,AM1740=1,$AM$1,AN1740=1,$AN$1)</f>
        <v>Married</v>
      </c>
      <c r="D1740" s="1">
        <v>1</v>
      </c>
      <c r="E1740" s="1">
        <v>0</v>
      </c>
      <c r="F1740" s="1" t="str" cm="1">
        <f t="array" ref="F1740">_xlfn.IFS(AV1740&lt;43783,"1.Low Income",AND(AV1740&gt;=43783,AV1740&lt;=64856),"2.Mid Income",AV1740&gt;64856,"3.High Income")</f>
        <v>1.Low Income</v>
      </c>
      <c r="G1740" s="1" t="str" cm="1">
        <f t="array" ref="G1740">_xlfn.IFS(AU1740&lt;=30,"&lt;1 month",AND(AU1740&gt;30,AU1740&lt;=60),"1-2months",AU1740&gt;60,"2months +")</f>
        <v>2months +</v>
      </c>
      <c r="H1740" s="1" t="str" cm="1">
        <f t="array" ref="H1740">_xlfn.IFS(AT1740&lt;5,"&lt;5times",AND(AT1740&gt;=5,AT1740&lt;=10),"05-10times",AND(AT1740&gt;=11,AT1740&lt;=15),"11-15times",AT1740&gt;=16,"16times or more")</f>
        <v>05-10times</v>
      </c>
      <c r="I1740" s="1" t="s">
        <v>99</v>
      </c>
      <c r="J1740" s="1" t="str">
        <f t="shared" si="55"/>
        <v>6-7 years</v>
      </c>
      <c r="K1740" s="2">
        <v>25</v>
      </c>
      <c r="L1740" s="2">
        <v>0</v>
      </c>
      <c r="M1740" s="2">
        <v>8</v>
      </c>
      <c r="N1740" s="2">
        <v>0</v>
      </c>
      <c r="O1740" s="2">
        <v>1</v>
      </c>
      <c r="P1740" s="2">
        <v>4</v>
      </c>
      <c r="Q1740" s="8">
        <v>0</v>
      </c>
      <c r="R1740" s="8">
        <v>0</v>
      </c>
      <c r="S1740" s="8">
        <v>0</v>
      </c>
      <c r="T1740" s="8">
        <v>0</v>
      </c>
      <c r="U1740" s="8">
        <v>0</v>
      </c>
      <c r="V1740" s="8">
        <v>0</v>
      </c>
      <c r="W1740" s="6">
        <v>1</v>
      </c>
      <c r="X1740" s="6">
        <v>2</v>
      </c>
      <c r="Y1740" s="6">
        <v>0</v>
      </c>
      <c r="Z1740" s="6">
        <v>2</v>
      </c>
      <c r="AB1740" s="1">
        <v>14</v>
      </c>
      <c r="AC1740" s="1">
        <v>13</v>
      </c>
      <c r="AD1740" s="1">
        <v>0</v>
      </c>
      <c r="AE1740" s="1">
        <v>3</v>
      </c>
      <c r="AF1740" s="1">
        <v>11</v>
      </c>
      <c r="AG1740" s="1">
        <v>61</v>
      </c>
      <c r="AH1740" s="1">
        <v>2257</v>
      </c>
      <c r="AI1740" s="11">
        <f t="shared" si="54"/>
        <v>6.183561643835616</v>
      </c>
      <c r="AJ1740" s="1">
        <v>0</v>
      </c>
      <c r="AK1740" s="1">
        <v>1</v>
      </c>
      <c r="AL1740" s="1">
        <v>0</v>
      </c>
      <c r="AM1740" s="1">
        <v>0</v>
      </c>
      <c r="AN1740" s="1">
        <v>0</v>
      </c>
      <c r="AO1740" s="1">
        <v>0</v>
      </c>
      <c r="AP1740" s="1">
        <v>0</v>
      </c>
      <c r="AQ1740" s="1">
        <v>0</v>
      </c>
      <c r="AR1740" s="1">
        <v>1</v>
      </c>
      <c r="AS1740" s="1">
        <v>0</v>
      </c>
      <c r="AT1740" s="1">
        <v>9</v>
      </c>
      <c r="AU1740" s="1">
        <v>76</v>
      </c>
      <c r="AV1740" s="1">
        <v>23539</v>
      </c>
    </row>
    <row r="1741" spans="1:48" s="1" customFormat="1" x14ac:dyDescent="0.25">
      <c r="A1741" s="1" t="str" cm="1">
        <f t="array" ref="A1741">_xlfn.IFS(AG1741&gt;=70,"70 and Older",AND(AG1741&gt;=60,AG1741&lt;70),"60-69",AND(AG1741&gt;=50,AG1741&lt;60),"50-59",AND(AG1741&gt;=40,AG1741&lt;50),"40-49",AND(AG1741&gt;=30,AG1741&lt;40),"30-39",AND(AG1741&gt;=20,AG1741&lt;30),"20-29")</f>
        <v>40-49</v>
      </c>
      <c r="B1741" s="1" t="str" cm="1">
        <f t="array" ref="B1741">_xlfn.IFS(AO1741=1,$AO$1,AP1741=1,$AP$1,AQ1741=1,$AQ$1,AR1741=1,$AR$1,AS1741=1,$AS$1)</f>
        <v>Graduation</v>
      </c>
      <c r="C1741" s="1" t="str" cm="1">
        <f t="array" ref="C1741">_xlfn.IFS(AJ1741=1,$AJ$1,AK1741=1,$AK$1,AL1741=1,$AL$1,AM1741=1,$AM$1,AN1741=1,$AN$1)</f>
        <v>Married</v>
      </c>
      <c r="D1741" s="1">
        <v>0</v>
      </c>
      <c r="E1741" s="1">
        <v>0</v>
      </c>
      <c r="F1741" s="1" t="str" cm="1">
        <f t="array" ref="F1741">_xlfn.IFS(AV1741&lt;43783,"1.Low Income",AND(AV1741&gt;=43783,AV1741&lt;=64856),"2.Mid Income",AV1741&gt;64856,"3.High Income")</f>
        <v>1.Low Income</v>
      </c>
      <c r="G1741" s="1" t="str" cm="1">
        <f t="array" ref="G1741">_xlfn.IFS(AU1741&lt;=30,"&lt;1 month",AND(AU1741&gt;30,AU1741&lt;=60),"1-2months",AU1741&gt;60,"2months +")</f>
        <v>1-2months</v>
      </c>
      <c r="H1741" s="1" t="str" cm="1">
        <f t="array" ref="H1741">_xlfn.IFS(AT1741&lt;5,"&lt;5times",AND(AT1741&gt;=5,AT1741&lt;=10),"05-10times",AND(AT1741&gt;=11,AT1741&lt;=15),"11-15times",AT1741&gt;=16,"16times or more")</f>
        <v>05-10times</v>
      </c>
      <c r="I1741" s="1" t="s">
        <v>99</v>
      </c>
      <c r="J1741" s="1" t="str">
        <f t="shared" si="55"/>
        <v>6-7 years</v>
      </c>
      <c r="K1741" s="2">
        <v>4</v>
      </c>
      <c r="L1741" s="2">
        <v>24</v>
      </c>
      <c r="M1741" s="2">
        <v>11</v>
      </c>
      <c r="N1741" s="2">
        <v>16</v>
      </c>
      <c r="O1741" s="2">
        <v>1</v>
      </c>
      <c r="P1741" s="2">
        <v>25</v>
      </c>
      <c r="Q1741" s="8">
        <v>0</v>
      </c>
      <c r="R1741" s="8">
        <v>0</v>
      </c>
      <c r="S1741" s="8">
        <v>0</v>
      </c>
      <c r="T1741" s="8">
        <v>0</v>
      </c>
      <c r="U1741" s="8">
        <v>0</v>
      </c>
      <c r="V1741" s="8">
        <v>0</v>
      </c>
      <c r="W1741" s="6">
        <v>1</v>
      </c>
      <c r="X1741" s="6">
        <v>2</v>
      </c>
      <c r="Y1741" s="6">
        <v>0</v>
      </c>
      <c r="Z1741" s="6">
        <v>4</v>
      </c>
      <c r="AB1741" s="1">
        <v>40</v>
      </c>
      <c r="AC1741" s="1">
        <v>19</v>
      </c>
      <c r="AD1741" s="1">
        <v>0</v>
      </c>
      <c r="AE1741" s="1">
        <v>3</v>
      </c>
      <c r="AF1741" s="1">
        <v>11</v>
      </c>
      <c r="AG1741" s="1">
        <v>48</v>
      </c>
      <c r="AH1741" s="1">
        <v>2256</v>
      </c>
      <c r="AI1741" s="11">
        <f t="shared" si="54"/>
        <v>6.1808219178082195</v>
      </c>
      <c r="AJ1741" s="1">
        <v>0</v>
      </c>
      <c r="AK1741" s="1">
        <v>1</v>
      </c>
      <c r="AL1741" s="1">
        <v>0</v>
      </c>
      <c r="AM1741" s="1">
        <v>0</v>
      </c>
      <c r="AN1741" s="1">
        <v>0</v>
      </c>
      <c r="AO1741" s="1">
        <v>0</v>
      </c>
      <c r="AP1741" s="1">
        <v>0</v>
      </c>
      <c r="AQ1741" s="1">
        <v>1</v>
      </c>
      <c r="AR1741" s="1">
        <v>0</v>
      </c>
      <c r="AS1741" s="1">
        <v>0</v>
      </c>
      <c r="AT1741" s="1">
        <v>7</v>
      </c>
      <c r="AU1741" s="1">
        <v>49</v>
      </c>
      <c r="AV1741" s="1">
        <v>36262</v>
      </c>
    </row>
    <row r="1742" spans="1:48" s="1" customFormat="1" x14ac:dyDescent="0.25">
      <c r="A1742" s="1" t="str" cm="1">
        <f t="array" ref="A1742">_xlfn.IFS(AG1742&gt;=70,"70 and Older",AND(AG1742&gt;=60,AG1742&lt;70),"60-69",AND(AG1742&gt;=50,AG1742&lt;60),"50-59",AND(AG1742&gt;=40,AG1742&lt;50),"40-49",AND(AG1742&gt;=30,AG1742&lt;40),"30-39",AND(AG1742&gt;=20,AG1742&lt;30),"20-29")</f>
        <v>60-69</v>
      </c>
      <c r="B1742" s="1" t="str" cm="1">
        <f t="array" ref="B1742">_xlfn.IFS(AO1742=1,$AO$1,AP1742=1,$AP$1,AQ1742=1,$AQ$1,AR1742=1,$AR$1,AS1742=1,$AS$1)</f>
        <v>PhD</v>
      </c>
      <c r="C1742" s="1" t="str" cm="1">
        <f t="array" ref="C1742">_xlfn.IFS(AJ1742=1,$AJ$1,AK1742=1,$AK$1,AL1742=1,$AL$1,AM1742=1,$AM$1,AN1742=1,$AN$1)</f>
        <v>Married</v>
      </c>
      <c r="D1742" s="1">
        <v>0</v>
      </c>
      <c r="E1742" s="1">
        <v>1</v>
      </c>
      <c r="F1742" s="1" t="str" cm="1">
        <f t="array" ref="F1742">_xlfn.IFS(AV1742&lt;43783,"1.Low Income",AND(AV1742&gt;=43783,AV1742&lt;=64856),"2.Mid Income",AV1742&gt;64856,"3.High Income")</f>
        <v>1.Low Income</v>
      </c>
      <c r="G1742" s="1" t="str" cm="1">
        <f t="array" ref="G1742">_xlfn.IFS(AU1742&lt;=30,"&lt;1 month",AND(AU1742&gt;30,AU1742&lt;=60),"1-2months",AU1742&gt;60,"2months +")</f>
        <v>2months +</v>
      </c>
      <c r="H1742" s="1" t="str" cm="1">
        <f t="array" ref="H1742">_xlfn.IFS(AT1742&lt;5,"&lt;5times",AND(AT1742&gt;=5,AT1742&lt;=10),"05-10times",AND(AT1742&gt;=11,AT1742&lt;=15),"11-15times",AT1742&gt;=16,"16times or more")</f>
        <v>05-10times</v>
      </c>
      <c r="I1742" s="1" t="s">
        <v>99</v>
      </c>
      <c r="J1742" s="1" t="str">
        <f t="shared" si="55"/>
        <v>6-7 years</v>
      </c>
      <c r="K1742" s="2">
        <v>520</v>
      </c>
      <c r="L1742" s="2">
        <v>8</v>
      </c>
      <c r="M1742" s="2">
        <v>223</v>
      </c>
      <c r="N1742" s="2">
        <v>32</v>
      </c>
      <c r="O1742" s="2">
        <v>49</v>
      </c>
      <c r="P1742" s="2">
        <v>42</v>
      </c>
      <c r="Q1742" s="8">
        <v>0</v>
      </c>
      <c r="R1742" s="8">
        <v>0</v>
      </c>
      <c r="S1742" s="8">
        <v>1</v>
      </c>
      <c r="T1742" s="8">
        <v>0</v>
      </c>
      <c r="U1742" s="8">
        <v>0</v>
      </c>
      <c r="V1742" s="8">
        <v>1</v>
      </c>
      <c r="W1742" s="6">
        <v>4</v>
      </c>
      <c r="X1742" s="6">
        <v>10</v>
      </c>
      <c r="Y1742" s="6">
        <v>5</v>
      </c>
      <c r="Z1742" s="6">
        <v>7</v>
      </c>
      <c r="AB1742" s="1">
        <v>116</v>
      </c>
      <c r="AC1742" s="1">
        <v>116</v>
      </c>
      <c r="AD1742" s="1">
        <v>0</v>
      </c>
      <c r="AE1742" s="1">
        <v>3</v>
      </c>
      <c r="AF1742" s="1">
        <v>11</v>
      </c>
      <c r="AG1742" s="1">
        <v>61</v>
      </c>
      <c r="AH1742" s="1">
        <v>2256</v>
      </c>
      <c r="AI1742" s="11">
        <f t="shared" si="54"/>
        <v>6.1808219178082195</v>
      </c>
      <c r="AJ1742" s="1">
        <v>0</v>
      </c>
      <c r="AK1742" s="1">
        <v>1</v>
      </c>
      <c r="AL1742" s="1">
        <v>0</v>
      </c>
      <c r="AM1742" s="1">
        <v>0</v>
      </c>
      <c r="AN1742" s="1">
        <v>0</v>
      </c>
      <c r="AO1742" s="1">
        <v>0</v>
      </c>
      <c r="AP1742" s="1">
        <v>0</v>
      </c>
      <c r="AQ1742" s="1">
        <v>0</v>
      </c>
      <c r="AR1742" s="1">
        <v>0</v>
      </c>
      <c r="AS1742" s="1">
        <v>1</v>
      </c>
      <c r="AT1742" s="1">
        <v>8</v>
      </c>
      <c r="AU1742" s="1">
        <v>96</v>
      </c>
      <c r="AV1742" s="1">
        <v>29732</v>
      </c>
    </row>
    <row r="1743" spans="1:48" s="1" customFormat="1" x14ac:dyDescent="0.25">
      <c r="A1743" s="1" t="str" cm="1">
        <f t="array" ref="A1743">_xlfn.IFS(AG1743&gt;=70,"70 and Older",AND(AG1743&gt;=60,AG1743&lt;70),"60-69",AND(AG1743&gt;=50,AG1743&lt;60),"50-59",AND(AG1743&gt;=40,AG1743&lt;50),"40-49",AND(AG1743&gt;=30,AG1743&lt;40),"30-39",AND(AG1743&gt;=20,AG1743&lt;30),"20-29")</f>
        <v>60-69</v>
      </c>
      <c r="B1743" s="1" t="str" cm="1">
        <f t="array" ref="B1743">_xlfn.IFS(AO1743=1,$AO$1,AP1743=1,$AP$1,AQ1743=1,$AQ$1,AR1743=1,$AR$1,AS1743=1,$AS$1)</f>
        <v>Master</v>
      </c>
      <c r="C1743" s="1" t="str" cm="1">
        <f t="array" ref="C1743">_xlfn.IFS(AJ1743=1,$AJ$1,AK1743=1,$AK$1,AL1743=1,$AL$1,AM1743=1,$AM$1,AN1743=1,$AN$1)</f>
        <v>Together</v>
      </c>
      <c r="D1743" s="1">
        <v>1</v>
      </c>
      <c r="E1743" s="1">
        <v>1</v>
      </c>
      <c r="F1743" s="1" t="str" cm="1">
        <f t="array" ref="F1743">_xlfn.IFS(AV1743&lt;43783,"1.Low Income",AND(AV1743&gt;=43783,AV1743&lt;=64856),"2.Mid Income",AV1743&gt;64856,"3.High Income")</f>
        <v>1.Low Income</v>
      </c>
      <c r="G1743" s="1" t="str" cm="1">
        <f t="array" ref="G1743">_xlfn.IFS(AU1743&lt;=30,"&lt;1 month",AND(AU1743&gt;30,AU1743&lt;=60),"1-2months",AU1743&gt;60,"2months +")</f>
        <v>&lt;1 month</v>
      </c>
      <c r="H1743" s="1" t="str" cm="1">
        <f t="array" ref="H1743">_xlfn.IFS(AT1743&lt;5,"&lt;5times",AND(AT1743&gt;=5,AT1743&lt;=10),"05-10times",AND(AT1743&gt;=11,AT1743&lt;=15),"11-15times",AT1743&gt;=16,"16times or more")</f>
        <v>05-10times</v>
      </c>
      <c r="I1743" s="1" t="s">
        <v>99</v>
      </c>
      <c r="J1743" s="1" t="str">
        <f t="shared" si="55"/>
        <v>6-7 years</v>
      </c>
      <c r="K1743" s="2">
        <v>27</v>
      </c>
      <c r="L1743" s="2">
        <v>2</v>
      </c>
      <c r="M1743" s="2">
        <v>10</v>
      </c>
      <c r="N1743" s="2">
        <v>0</v>
      </c>
      <c r="O1743" s="2">
        <v>0</v>
      </c>
      <c r="P1743" s="2">
        <v>1</v>
      </c>
      <c r="Q1743" s="8">
        <v>0</v>
      </c>
      <c r="R1743" s="8">
        <v>0</v>
      </c>
      <c r="S1743" s="8">
        <v>0</v>
      </c>
      <c r="T1743" s="8">
        <v>0</v>
      </c>
      <c r="U1743" s="8">
        <v>0</v>
      </c>
      <c r="V1743" s="8">
        <v>0</v>
      </c>
      <c r="W1743" s="6">
        <v>2</v>
      </c>
      <c r="X1743" s="6">
        <v>1</v>
      </c>
      <c r="Y1743" s="6">
        <v>0</v>
      </c>
      <c r="Z1743" s="6">
        <v>3</v>
      </c>
      <c r="AB1743" s="1">
        <v>52</v>
      </c>
      <c r="AC1743" s="1">
        <v>43</v>
      </c>
      <c r="AD1743" s="1">
        <v>0</v>
      </c>
      <c r="AE1743" s="1">
        <v>3</v>
      </c>
      <c r="AF1743" s="1">
        <v>11</v>
      </c>
      <c r="AG1743" s="1">
        <v>60</v>
      </c>
      <c r="AH1743" s="1">
        <v>2256</v>
      </c>
      <c r="AI1743" s="11">
        <f t="shared" si="54"/>
        <v>6.1808219178082195</v>
      </c>
      <c r="AJ1743" s="1">
        <v>0</v>
      </c>
      <c r="AK1743" s="1">
        <v>0</v>
      </c>
      <c r="AL1743" s="1">
        <v>0</v>
      </c>
      <c r="AM1743" s="1">
        <v>1</v>
      </c>
      <c r="AN1743" s="1">
        <v>0</v>
      </c>
      <c r="AO1743" s="1">
        <v>0</v>
      </c>
      <c r="AP1743" s="1">
        <v>0</v>
      </c>
      <c r="AQ1743" s="1">
        <v>0</v>
      </c>
      <c r="AR1743" s="1">
        <v>1</v>
      </c>
      <c r="AS1743" s="1">
        <v>0</v>
      </c>
      <c r="AT1743" s="1">
        <v>8</v>
      </c>
      <c r="AU1743" s="1">
        <v>14</v>
      </c>
      <c r="AV1743" s="1">
        <v>27733</v>
      </c>
    </row>
    <row r="1744" spans="1:48" s="1" customFormat="1" x14ac:dyDescent="0.25">
      <c r="A1744" s="1" t="str" cm="1">
        <f t="array" ref="A1744">_xlfn.IFS(AG1744&gt;=70,"70 and Older",AND(AG1744&gt;=60,AG1744&lt;70),"60-69",AND(AG1744&gt;=50,AG1744&lt;60),"50-59",AND(AG1744&gt;=40,AG1744&lt;50),"40-49",AND(AG1744&gt;=30,AG1744&lt;40),"30-39",AND(AG1744&gt;=20,AG1744&lt;30),"20-29")</f>
        <v>30-39</v>
      </c>
      <c r="B1744" s="1" t="str" cm="1">
        <f t="array" ref="B1744">_xlfn.IFS(AO1744=1,$AO$1,AP1744=1,$AP$1,AQ1744=1,$AQ$1,AR1744=1,$AR$1,AS1744=1,$AS$1)</f>
        <v>Graduation</v>
      </c>
      <c r="C1744" s="1" t="str" cm="1">
        <f t="array" ref="C1744">_xlfn.IFS(AJ1744=1,$AJ$1,AK1744=1,$AK$1,AL1744=1,$AL$1,AM1744=1,$AM$1,AN1744=1,$AN$1)</f>
        <v>Single</v>
      </c>
      <c r="D1744" s="1">
        <v>1</v>
      </c>
      <c r="E1744" s="1">
        <v>1</v>
      </c>
      <c r="F1744" s="1" t="str" cm="1">
        <f t="array" ref="F1744">_xlfn.IFS(AV1744&lt;43783,"1.Low Income",AND(AV1744&gt;=43783,AV1744&lt;=64856),"2.Mid Income",AV1744&gt;64856,"3.High Income")</f>
        <v>1.Low Income</v>
      </c>
      <c r="G1744" s="1" t="str" cm="1">
        <f t="array" ref="G1744">_xlfn.IFS(AU1744&lt;=30,"&lt;1 month",AND(AU1744&gt;30,AU1744&lt;=60),"1-2months",AU1744&gt;60,"2months +")</f>
        <v>1-2months</v>
      </c>
      <c r="H1744" s="1" t="str" cm="1">
        <f t="array" ref="H1744">_xlfn.IFS(AT1744&lt;5,"&lt;5times",AND(AT1744&gt;=5,AT1744&lt;=10),"05-10times",AND(AT1744&gt;=11,AT1744&lt;=15),"11-15times",AT1744&gt;=16,"16times or more")</f>
        <v>05-10times</v>
      </c>
      <c r="I1744" s="1" t="s">
        <v>99</v>
      </c>
      <c r="J1744" s="1" t="str">
        <f t="shared" si="55"/>
        <v>6-7 years</v>
      </c>
      <c r="K1744" s="2">
        <v>15</v>
      </c>
      <c r="L1744" s="2">
        <v>0</v>
      </c>
      <c r="M1744" s="2">
        <v>8</v>
      </c>
      <c r="N1744" s="2">
        <v>4</v>
      </c>
      <c r="O1744" s="2">
        <v>2</v>
      </c>
      <c r="P1744" s="2">
        <v>20</v>
      </c>
      <c r="Q1744" s="8">
        <v>0</v>
      </c>
      <c r="R1744" s="8">
        <v>0</v>
      </c>
      <c r="S1744" s="8">
        <v>1</v>
      </c>
      <c r="T1744" s="8">
        <v>0</v>
      </c>
      <c r="U1744" s="8">
        <v>0</v>
      </c>
      <c r="V1744" s="8">
        <v>1</v>
      </c>
      <c r="W1744" s="6">
        <v>2</v>
      </c>
      <c r="X1744" s="6">
        <v>1</v>
      </c>
      <c r="Y1744" s="6">
        <v>1</v>
      </c>
      <c r="Z1744" s="6">
        <v>2</v>
      </c>
      <c r="AB1744" s="1">
        <v>32</v>
      </c>
      <c r="AC1744" s="1">
        <v>20</v>
      </c>
      <c r="AD1744" s="1">
        <v>1</v>
      </c>
      <c r="AE1744" s="1">
        <v>3</v>
      </c>
      <c r="AF1744" s="1">
        <v>11</v>
      </c>
      <c r="AG1744" s="1">
        <v>37</v>
      </c>
      <c r="AH1744" s="1">
        <v>2255</v>
      </c>
      <c r="AI1744" s="11">
        <f t="shared" si="54"/>
        <v>6.1780821917808222</v>
      </c>
      <c r="AJ1744" s="1">
        <v>0</v>
      </c>
      <c r="AK1744" s="1">
        <v>0</v>
      </c>
      <c r="AL1744" s="1">
        <v>1</v>
      </c>
      <c r="AM1744" s="1">
        <v>0</v>
      </c>
      <c r="AN1744" s="1">
        <v>0</v>
      </c>
      <c r="AO1744" s="1">
        <v>0</v>
      </c>
      <c r="AP1744" s="1">
        <v>0</v>
      </c>
      <c r="AQ1744" s="1">
        <v>1</v>
      </c>
      <c r="AR1744" s="1">
        <v>0</v>
      </c>
      <c r="AS1744" s="1">
        <v>0</v>
      </c>
      <c r="AT1744" s="1">
        <v>7</v>
      </c>
      <c r="AU1744" s="1">
        <v>52</v>
      </c>
      <c r="AV1744" s="1">
        <v>41120</v>
      </c>
    </row>
    <row r="1745" spans="1:48" s="1" customFormat="1" x14ac:dyDescent="0.25">
      <c r="A1745" s="1" t="str" cm="1">
        <f t="array" ref="A1745">_xlfn.IFS(AG1745&gt;=70,"70 and Older",AND(AG1745&gt;=60,AG1745&lt;70),"60-69",AND(AG1745&gt;=50,AG1745&lt;60),"50-59",AND(AG1745&gt;=40,AG1745&lt;50),"40-49",AND(AG1745&gt;=30,AG1745&lt;40),"30-39",AND(AG1745&gt;=20,AG1745&lt;30),"20-29")</f>
        <v>50-59</v>
      </c>
      <c r="B1745" s="1" t="str" cm="1">
        <f t="array" ref="B1745">_xlfn.IFS(AO1745=1,$AO$1,AP1745=1,$AP$1,AQ1745=1,$AQ$1,AR1745=1,$AR$1,AS1745=1,$AS$1)</f>
        <v>Graduation</v>
      </c>
      <c r="C1745" s="1" t="str" cm="1">
        <f t="array" ref="C1745">_xlfn.IFS(AJ1745=1,$AJ$1,AK1745=1,$AK$1,AL1745=1,$AL$1,AM1745=1,$AM$1,AN1745=1,$AN$1)</f>
        <v>Married</v>
      </c>
      <c r="D1745" s="1">
        <v>1</v>
      </c>
      <c r="E1745" s="1">
        <v>0</v>
      </c>
      <c r="F1745" s="1" t="str" cm="1">
        <f t="array" ref="F1745">_xlfn.IFS(AV1745&lt;43783,"1.Low Income",AND(AV1745&gt;=43783,AV1745&lt;=64856),"2.Mid Income",AV1745&gt;64856,"3.High Income")</f>
        <v>1.Low Income</v>
      </c>
      <c r="G1745" s="1" t="str" cm="1">
        <f t="array" ref="G1745">_xlfn.IFS(AU1745&lt;=30,"&lt;1 month",AND(AU1745&gt;30,AU1745&lt;=60),"1-2months",AU1745&gt;60,"2months +")</f>
        <v>2months +</v>
      </c>
      <c r="H1745" s="1" t="str" cm="1">
        <f t="array" ref="H1745">_xlfn.IFS(AT1745&lt;5,"&lt;5times",AND(AT1745&gt;=5,AT1745&lt;=10),"05-10times",AND(AT1745&gt;=11,AT1745&lt;=15),"11-15times",AT1745&gt;=16,"16times or more")</f>
        <v>05-10times</v>
      </c>
      <c r="I1745" s="1" t="s">
        <v>99</v>
      </c>
      <c r="J1745" s="1" t="str">
        <f t="shared" si="55"/>
        <v>6-7 years</v>
      </c>
      <c r="K1745" s="2">
        <v>51</v>
      </c>
      <c r="L1745" s="2">
        <v>12</v>
      </c>
      <c r="M1745" s="2">
        <v>49</v>
      </c>
      <c r="N1745" s="2">
        <v>17</v>
      </c>
      <c r="O1745" s="2">
        <v>24</v>
      </c>
      <c r="P1745" s="2">
        <v>24</v>
      </c>
      <c r="Q1745" s="8">
        <v>0</v>
      </c>
      <c r="R1745" s="8">
        <v>0</v>
      </c>
      <c r="S1745" s="8">
        <v>0</v>
      </c>
      <c r="T1745" s="8">
        <v>0</v>
      </c>
      <c r="U1745" s="8">
        <v>0</v>
      </c>
      <c r="V1745" s="8">
        <v>0</v>
      </c>
      <c r="W1745" s="6">
        <v>3</v>
      </c>
      <c r="X1745" s="6">
        <v>4</v>
      </c>
      <c r="Y1745" s="6">
        <v>1</v>
      </c>
      <c r="Z1745" s="6">
        <v>3</v>
      </c>
      <c r="AB1745" s="1">
        <v>33</v>
      </c>
      <c r="AC1745" s="1">
        <v>29</v>
      </c>
      <c r="AD1745" s="1">
        <v>0</v>
      </c>
      <c r="AE1745" s="1">
        <v>3</v>
      </c>
      <c r="AF1745" s="1">
        <v>11</v>
      </c>
      <c r="AG1745" s="1">
        <v>51</v>
      </c>
      <c r="AH1745" s="1">
        <v>2255</v>
      </c>
      <c r="AI1745" s="11">
        <f t="shared" si="54"/>
        <v>6.1780821917808222</v>
      </c>
      <c r="AJ1745" s="1">
        <v>0</v>
      </c>
      <c r="AK1745" s="1">
        <v>1</v>
      </c>
      <c r="AL1745" s="1">
        <v>0</v>
      </c>
      <c r="AM1745" s="1">
        <v>0</v>
      </c>
      <c r="AN1745" s="1">
        <v>0</v>
      </c>
      <c r="AO1745" s="1">
        <v>0</v>
      </c>
      <c r="AP1745" s="1">
        <v>0</v>
      </c>
      <c r="AQ1745" s="1">
        <v>1</v>
      </c>
      <c r="AR1745" s="1">
        <v>0</v>
      </c>
      <c r="AS1745" s="1">
        <v>0</v>
      </c>
      <c r="AT1745" s="1">
        <v>8</v>
      </c>
      <c r="AU1745" s="1">
        <v>74</v>
      </c>
      <c r="AV1745" s="1">
        <v>28071</v>
      </c>
    </row>
    <row r="1746" spans="1:48" s="1" customFormat="1" x14ac:dyDescent="0.25">
      <c r="A1746" s="1" t="str" cm="1">
        <f t="array" ref="A1746">_xlfn.IFS(AG1746&gt;=70,"70 and Older",AND(AG1746&gt;=60,AG1746&lt;70),"60-69",AND(AG1746&gt;=50,AG1746&lt;60),"50-59",AND(AG1746&gt;=40,AG1746&lt;50),"40-49",AND(AG1746&gt;=30,AG1746&lt;40),"30-39",AND(AG1746&gt;=20,AG1746&lt;30),"20-29")</f>
        <v>40-49</v>
      </c>
      <c r="B1746" s="1" t="str" cm="1">
        <f t="array" ref="B1746">_xlfn.IFS(AO1746=1,$AO$1,AP1746=1,$AP$1,AQ1746=1,$AQ$1,AR1746=1,$AR$1,AS1746=1,$AS$1)</f>
        <v>PhD</v>
      </c>
      <c r="C1746" s="1" t="str" cm="1">
        <f t="array" ref="C1746">_xlfn.IFS(AJ1746=1,$AJ$1,AK1746=1,$AK$1,AL1746=1,$AL$1,AM1746=1,$AM$1,AN1746=1,$AN$1)</f>
        <v>Together</v>
      </c>
      <c r="D1746" s="1">
        <v>0</v>
      </c>
      <c r="E1746" s="1">
        <v>0</v>
      </c>
      <c r="F1746" s="1" t="str" cm="1">
        <f t="array" ref="F1746">_xlfn.IFS(AV1746&lt;43783,"1.Low Income",AND(AV1746&gt;=43783,AV1746&lt;=64856),"2.Mid Income",AV1746&gt;64856,"3.High Income")</f>
        <v>1.Low Income</v>
      </c>
      <c r="G1746" s="1" t="str" cm="1">
        <f t="array" ref="G1746">_xlfn.IFS(AU1746&lt;=30,"&lt;1 month",AND(AU1746&gt;30,AU1746&lt;=60),"1-2months",AU1746&gt;60,"2months +")</f>
        <v>&lt;1 month</v>
      </c>
      <c r="H1746" s="1" t="str" cm="1">
        <f t="array" ref="H1746">_xlfn.IFS(AT1746&lt;5,"&lt;5times",AND(AT1746&gt;=5,AT1746&lt;=10),"05-10times",AND(AT1746&gt;=11,AT1746&lt;=15),"11-15times",AT1746&gt;=16,"16times or more")</f>
        <v>05-10times</v>
      </c>
      <c r="I1746" s="1" t="s">
        <v>99</v>
      </c>
      <c r="J1746" s="1" t="str">
        <f t="shared" si="55"/>
        <v>6-7 years</v>
      </c>
      <c r="K1746" s="2">
        <v>0</v>
      </c>
      <c r="L1746" s="2">
        <v>0</v>
      </c>
      <c r="M1746" s="2">
        <v>1</v>
      </c>
      <c r="N1746" s="2">
        <v>2</v>
      </c>
      <c r="O1746" s="2">
        <v>12</v>
      </c>
      <c r="P1746" s="2">
        <v>5</v>
      </c>
      <c r="Q1746" s="8">
        <v>0</v>
      </c>
      <c r="R1746" s="8">
        <v>0</v>
      </c>
      <c r="S1746" s="8">
        <v>0</v>
      </c>
      <c r="T1746" s="8">
        <v>0</v>
      </c>
      <c r="U1746" s="8">
        <v>0</v>
      </c>
      <c r="V1746" s="8">
        <v>0</v>
      </c>
      <c r="W1746" s="6">
        <v>1</v>
      </c>
      <c r="X1746" s="6">
        <v>1</v>
      </c>
      <c r="Y1746" s="6">
        <v>0</v>
      </c>
      <c r="Z1746" s="6">
        <v>2</v>
      </c>
      <c r="AB1746" s="1">
        <v>34</v>
      </c>
      <c r="AC1746" s="1">
        <v>30</v>
      </c>
      <c r="AD1746" s="1">
        <v>0</v>
      </c>
      <c r="AE1746" s="1">
        <v>3</v>
      </c>
      <c r="AF1746" s="1">
        <v>11</v>
      </c>
      <c r="AG1746" s="1">
        <v>49</v>
      </c>
      <c r="AH1746" s="1">
        <v>2255</v>
      </c>
      <c r="AI1746" s="11">
        <f t="shared" si="54"/>
        <v>6.1780821917808222</v>
      </c>
      <c r="AJ1746" s="1">
        <v>0</v>
      </c>
      <c r="AK1746" s="1">
        <v>0</v>
      </c>
      <c r="AL1746" s="1">
        <v>0</v>
      </c>
      <c r="AM1746" s="1">
        <v>1</v>
      </c>
      <c r="AN1746" s="1">
        <v>0</v>
      </c>
      <c r="AO1746" s="1">
        <v>0</v>
      </c>
      <c r="AP1746" s="1">
        <v>0</v>
      </c>
      <c r="AQ1746" s="1">
        <v>0</v>
      </c>
      <c r="AR1746" s="1">
        <v>0</v>
      </c>
      <c r="AS1746" s="1">
        <v>1</v>
      </c>
      <c r="AT1746" s="1">
        <v>9</v>
      </c>
      <c r="AU1746" s="1">
        <v>28</v>
      </c>
      <c r="AV1746" s="1">
        <v>26095</v>
      </c>
    </row>
    <row r="1747" spans="1:48" s="1" customFormat="1" x14ac:dyDescent="0.25">
      <c r="A1747" s="1" t="str" cm="1">
        <f t="array" ref="A1747">_xlfn.IFS(AG1747&gt;=70,"70 and Older",AND(AG1747&gt;=60,AG1747&lt;70),"60-69",AND(AG1747&gt;=50,AG1747&lt;60),"50-59",AND(AG1747&gt;=40,AG1747&lt;50),"40-49",AND(AG1747&gt;=30,AG1747&lt;40),"30-39",AND(AG1747&gt;=20,AG1747&lt;30),"20-29")</f>
        <v>20-29</v>
      </c>
      <c r="B1747" s="1" t="str" cm="1">
        <f t="array" ref="B1747">_xlfn.IFS(AO1747=1,$AO$1,AP1747=1,$AP$1,AQ1747=1,$AQ$1,AR1747=1,$AR$1,AS1747=1,$AS$1)</f>
        <v>Graduation</v>
      </c>
      <c r="C1747" s="1" t="str" cm="1">
        <f t="array" ref="C1747">_xlfn.IFS(AJ1747=1,$AJ$1,AK1747=1,$AK$1,AL1747=1,$AL$1,AM1747=1,$AM$1,AN1747=1,$AN$1)</f>
        <v>Single</v>
      </c>
      <c r="D1747" s="1">
        <v>0</v>
      </c>
      <c r="E1747" s="1">
        <v>1</v>
      </c>
      <c r="F1747" s="1" t="str" cm="1">
        <f t="array" ref="F1747">_xlfn.IFS(AV1747&lt;43783,"1.Low Income",AND(AV1747&gt;=43783,AV1747&lt;=64856),"2.Mid Income",AV1747&gt;64856,"3.High Income")</f>
        <v>2.Mid Income</v>
      </c>
      <c r="G1747" s="1" t="str" cm="1">
        <f t="array" ref="G1747">_xlfn.IFS(AU1747&lt;=30,"&lt;1 month",AND(AU1747&gt;30,AU1747&lt;=60),"1-2months",AU1747&gt;60,"2months +")</f>
        <v>1-2months</v>
      </c>
      <c r="H1747" s="1" t="str" cm="1">
        <f t="array" ref="H1747">_xlfn.IFS(AT1747&lt;5,"&lt;5times",AND(AT1747&gt;=5,AT1747&lt;=10),"05-10times",AND(AT1747&gt;=11,AT1747&lt;=15),"11-15times",AT1747&gt;=16,"16times or more")</f>
        <v>05-10times</v>
      </c>
      <c r="I1747" s="1" t="s">
        <v>99</v>
      </c>
      <c r="J1747" s="1" t="str">
        <f t="shared" si="55"/>
        <v>6-7 years</v>
      </c>
      <c r="K1747" s="2">
        <v>179</v>
      </c>
      <c r="L1747" s="2">
        <v>8</v>
      </c>
      <c r="M1747" s="2">
        <v>83</v>
      </c>
      <c r="N1747" s="2">
        <v>19</v>
      </c>
      <c r="O1747" s="2">
        <v>11</v>
      </c>
      <c r="P1747" s="2">
        <v>26</v>
      </c>
      <c r="Q1747" s="8">
        <v>0</v>
      </c>
      <c r="R1747" s="8">
        <v>0</v>
      </c>
      <c r="S1747" s="8">
        <v>0</v>
      </c>
      <c r="T1747" s="8">
        <v>0</v>
      </c>
      <c r="U1747" s="8">
        <v>0</v>
      </c>
      <c r="V1747" s="8">
        <v>0</v>
      </c>
      <c r="W1747" s="6">
        <v>5</v>
      </c>
      <c r="X1747" s="6">
        <v>1</v>
      </c>
      <c r="Y1747" s="6">
        <v>2</v>
      </c>
      <c r="Z1747" s="6">
        <v>9</v>
      </c>
      <c r="AB1747" s="1">
        <v>19</v>
      </c>
      <c r="AC1747" s="1">
        <v>15</v>
      </c>
      <c r="AD1747" s="1">
        <v>0</v>
      </c>
      <c r="AE1747" s="1">
        <v>3</v>
      </c>
      <c r="AF1747" s="1">
        <v>11</v>
      </c>
      <c r="AG1747" s="1">
        <v>25</v>
      </c>
      <c r="AH1747" s="1">
        <v>2254</v>
      </c>
      <c r="AI1747" s="11">
        <f t="shared" si="54"/>
        <v>6.1753424657534248</v>
      </c>
      <c r="AJ1747" s="1">
        <v>0</v>
      </c>
      <c r="AK1747" s="1">
        <v>0</v>
      </c>
      <c r="AL1747" s="1">
        <v>1</v>
      </c>
      <c r="AM1747" s="1">
        <v>0</v>
      </c>
      <c r="AN1747" s="1">
        <v>0</v>
      </c>
      <c r="AO1747" s="1">
        <v>0</v>
      </c>
      <c r="AP1747" s="1">
        <v>0</v>
      </c>
      <c r="AQ1747" s="1">
        <v>1</v>
      </c>
      <c r="AR1747" s="1">
        <v>0</v>
      </c>
      <c r="AS1747" s="1">
        <v>0</v>
      </c>
      <c r="AT1747" s="1">
        <v>6</v>
      </c>
      <c r="AU1747" s="1">
        <v>48</v>
      </c>
      <c r="AV1747" s="1">
        <v>50353</v>
      </c>
    </row>
    <row r="1748" spans="1:48" s="1" customFormat="1" x14ac:dyDescent="0.25">
      <c r="A1748" s="1" t="str" cm="1">
        <f t="array" ref="A1748">_xlfn.IFS(AG1748&gt;=70,"70 and Older",AND(AG1748&gt;=60,AG1748&lt;70),"60-69",AND(AG1748&gt;=50,AG1748&lt;60),"50-59",AND(AG1748&gt;=40,AG1748&lt;50),"40-49",AND(AG1748&gt;=30,AG1748&lt;40),"30-39",AND(AG1748&gt;=20,AG1748&lt;30),"20-29")</f>
        <v>20-29</v>
      </c>
      <c r="B1748" s="1" t="str" cm="1">
        <f t="array" ref="B1748">_xlfn.IFS(AO1748=1,$AO$1,AP1748=1,$AP$1,AQ1748=1,$AQ$1,AR1748=1,$AR$1,AS1748=1,$AS$1)</f>
        <v>Graduation</v>
      </c>
      <c r="C1748" s="1" t="str" cm="1">
        <f t="array" ref="C1748">_xlfn.IFS(AJ1748=1,$AJ$1,AK1748=1,$AK$1,AL1748=1,$AL$1,AM1748=1,$AM$1,AN1748=1,$AN$1)</f>
        <v>Single</v>
      </c>
      <c r="D1748" s="1">
        <v>0</v>
      </c>
      <c r="E1748" s="1">
        <v>0</v>
      </c>
      <c r="F1748" s="1" t="str" cm="1">
        <f t="array" ref="F1748">_xlfn.IFS(AV1748&lt;43783,"1.Low Income",AND(AV1748&gt;=43783,AV1748&lt;=64856),"2.Mid Income",AV1748&gt;64856,"3.High Income")</f>
        <v>1.Low Income</v>
      </c>
      <c r="G1748" s="1" t="str" cm="1">
        <f t="array" ref="G1748">_xlfn.IFS(AU1748&lt;=30,"&lt;1 month",AND(AU1748&gt;30,AU1748&lt;=60),"1-2months",AU1748&gt;60,"2months +")</f>
        <v>2months +</v>
      </c>
      <c r="H1748" s="1" t="str" cm="1">
        <f t="array" ref="H1748">_xlfn.IFS(AT1748&lt;5,"&lt;5times",AND(AT1748&gt;=5,AT1748&lt;=10),"05-10times",AND(AT1748&gt;=11,AT1748&lt;=15),"11-15times",AT1748&gt;=16,"16times or more")</f>
        <v>05-10times</v>
      </c>
      <c r="I1748" s="1" t="s">
        <v>99</v>
      </c>
      <c r="J1748" s="1" t="str">
        <f t="shared" si="55"/>
        <v>6-7 years</v>
      </c>
      <c r="K1748" s="2">
        <v>65</v>
      </c>
      <c r="L1748" s="2">
        <v>36</v>
      </c>
      <c r="M1748" s="2">
        <v>74</v>
      </c>
      <c r="N1748" s="2">
        <v>38</v>
      </c>
      <c r="O1748" s="2">
        <v>20</v>
      </c>
      <c r="P1748" s="2">
        <v>110</v>
      </c>
      <c r="Q1748" s="8">
        <v>0</v>
      </c>
      <c r="R1748" s="8">
        <v>0</v>
      </c>
      <c r="S1748" s="8">
        <v>0</v>
      </c>
      <c r="T1748" s="8">
        <v>0</v>
      </c>
      <c r="U1748" s="8">
        <v>0</v>
      </c>
      <c r="V1748" s="8">
        <v>0</v>
      </c>
      <c r="W1748" s="6">
        <v>1</v>
      </c>
      <c r="X1748" s="6">
        <v>5</v>
      </c>
      <c r="Y1748" s="6">
        <v>1</v>
      </c>
      <c r="Z1748" s="6">
        <v>4</v>
      </c>
      <c r="AB1748" s="1">
        <v>19</v>
      </c>
      <c r="AC1748" s="1">
        <v>15</v>
      </c>
      <c r="AD1748" s="1">
        <v>0</v>
      </c>
      <c r="AE1748" s="1">
        <v>3</v>
      </c>
      <c r="AF1748" s="1">
        <v>11</v>
      </c>
      <c r="AG1748" s="1">
        <v>25</v>
      </c>
      <c r="AH1748" s="1">
        <v>2254</v>
      </c>
      <c r="AI1748" s="11">
        <f t="shared" si="54"/>
        <v>6.1753424657534248</v>
      </c>
      <c r="AJ1748" s="1">
        <v>0</v>
      </c>
      <c r="AK1748" s="1">
        <v>0</v>
      </c>
      <c r="AL1748" s="1">
        <v>1</v>
      </c>
      <c r="AM1748" s="1">
        <v>0</v>
      </c>
      <c r="AN1748" s="1">
        <v>0</v>
      </c>
      <c r="AO1748" s="1">
        <v>0</v>
      </c>
      <c r="AP1748" s="1">
        <v>0</v>
      </c>
      <c r="AQ1748" s="1">
        <v>1</v>
      </c>
      <c r="AR1748" s="1">
        <v>0</v>
      </c>
      <c r="AS1748" s="1">
        <v>0</v>
      </c>
      <c r="AT1748" s="1">
        <v>8</v>
      </c>
      <c r="AU1748" s="1">
        <v>90</v>
      </c>
      <c r="AV1748" s="1">
        <v>32146</v>
      </c>
    </row>
    <row r="1749" spans="1:48" s="1" customFormat="1" x14ac:dyDescent="0.25">
      <c r="A1749" s="1" t="str" cm="1">
        <f t="array" ref="A1749">_xlfn.IFS(AG1749&gt;=70,"70 and Older",AND(AG1749&gt;=60,AG1749&lt;70),"60-69",AND(AG1749&gt;=50,AG1749&lt;60),"50-59",AND(AG1749&gt;=40,AG1749&lt;50),"40-49",AND(AG1749&gt;=30,AG1749&lt;40),"30-39",AND(AG1749&gt;=20,AG1749&lt;30),"20-29")</f>
        <v>30-39</v>
      </c>
      <c r="B1749" s="1" t="str" cm="1">
        <f t="array" ref="B1749">_xlfn.IFS(AO1749=1,$AO$1,AP1749=1,$AP$1,AQ1749=1,$AQ$1,AR1749=1,$AR$1,AS1749=1,$AS$1)</f>
        <v>Graduation</v>
      </c>
      <c r="C1749" s="1" t="str" cm="1">
        <f t="array" ref="C1749">_xlfn.IFS(AJ1749=1,$AJ$1,AK1749=1,$AK$1,AL1749=1,$AL$1,AM1749=1,$AM$1,AN1749=1,$AN$1)</f>
        <v>Together</v>
      </c>
      <c r="D1749" s="1">
        <v>0</v>
      </c>
      <c r="E1749" s="1">
        <v>0</v>
      </c>
      <c r="F1749" s="1" t="str" cm="1">
        <f t="array" ref="F1749">_xlfn.IFS(AV1749&lt;43783,"1.Low Income",AND(AV1749&gt;=43783,AV1749&lt;=64856),"2.Mid Income",AV1749&gt;64856,"3.High Income")</f>
        <v>2.Mid Income</v>
      </c>
      <c r="G1749" s="1" t="str" cm="1">
        <f t="array" ref="G1749">_xlfn.IFS(AU1749&lt;=30,"&lt;1 month",AND(AU1749&gt;30,AU1749&lt;=60),"1-2months",AU1749&gt;60,"2months +")</f>
        <v>&lt;1 month</v>
      </c>
      <c r="H1749" s="1" t="str" cm="1">
        <f t="array" ref="H1749">_xlfn.IFS(AT1749&lt;5,"&lt;5times",AND(AT1749&gt;=5,AT1749&lt;=10),"05-10times",AND(AT1749&gt;=11,AT1749&lt;=15),"11-15times",AT1749&gt;=16,"16times or more")</f>
        <v>05-10times</v>
      </c>
      <c r="I1749" s="1" t="s">
        <v>99</v>
      </c>
      <c r="J1749" s="1" t="str">
        <f t="shared" si="55"/>
        <v>6-7 years</v>
      </c>
      <c r="K1749" s="2">
        <v>5</v>
      </c>
      <c r="L1749" s="2">
        <v>1</v>
      </c>
      <c r="M1749" s="2">
        <v>6</v>
      </c>
      <c r="N1749" s="2">
        <v>3</v>
      </c>
      <c r="O1749" s="2">
        <v>4</v>
      </c>
      <c r="P1749" s="2">
        <v>3</v>
      </c>
      <c r="Q1749" s="8">
        <v>0</v>
      </c>
      <c r="R1749" s="8">
        <v>0</v>
      </c>
      <c r="S1749" s="8">
        <v>0</v>
      </c>
      <c r="T1749" s="8">
        <v>0</v>
      </c>
      <c r="U1749" s="8">
        <v>0</v>
      </c>
      <c r="V1749" s="8">
        <v>0</v>
      </c>
      <c r="W1749" s="6">
        <v>1</v>
      </c>
      <c r="X1749" s="6">
        <v>0</v>
      </c>
      <c r="Y1749" s="6">
        <v>0</v>
      </c>
      <c r="Z1749" s="6">
        <v>3</v>
      </c>
      <c r="AB1749" s="1">
        <v>67</v>
      </c>
      <c r="AC1749" s="1">
        <v>62</v>
      </c>
      <c r="AD1749" s="1">
        <v>0</v>
      </c>
      <c r="AE1749" s="1">
        <v>3</v>
      </c>
      <c r="AF1749" s="1">
        <v>11</v>
      </c>
      <c r="AG1749" s="1">
        <v>31</v>
      </c>
      <c r="AH1749" s="1">
        <v>2252</v>
      </c>
      <c r="AI1749" s="11">
        <f t="shared" si="54"/>
        <v>6.1698630136986301</v>
      </c>
      <c r="AJ1749" s="1">
        <v>0</v>
      </c>
      <c r="AK1749" s="1">
        <v>0</v>
      </c>
      <c r="AL1749" s="1">
        <v>0</v>
      </c>
      <c r="AM1749" s="1">
        <v>1</v>
      </c>
      <c r="AN1749" s="1">
        <v>0</v>
      </c>
      <c r="AO1749" s="1">
        <v>0</v>
      </c>
      <c r="AP1749" s="1">
        <v>0</v>
      </c>
      <c r="AQ1749" s="1">
        <v>1</v>
      </c>
      <c r="AR1749" s="1">
        <v>0</v>
      </c>
      <c r="AS1749" s="1">
        <v>0</v>
      </c>
      <c r="AT1749" s="1">
        <v>7</v>
      </c>
      <c r="AU1749" s="1">
        <v>22</v>
      </c>
      <c r="AV1749" s="1">
        <v>44393</v>
      </c>
    </row>
    <row r="1750" spans="1:48" s="1" customFormat="1" x14ac:dyDescent="0.25">
      <c r="A1750" s="1" t="str" cm="1">
        <f t="array" ref="A1750">_xlfn.IFS(AG1750&gt;=70,"70 and Older",AND(AG1750&gt;=60,AG1750&lt;70),"60-69",AND(AG1750&gt;=50,AG1750&lt;60),"50-59",AND(AG1750&gt;=40,AG1750&lt;50),"40-49",AND(AG1750&gt;=30,AG1750&lt;40),"30-39",AND(AG1750&gt;=20,AG1750&lt;30),"20-29")</f>
        <v>40-49</v>
      </c>
      <c r="B1750" s="1" t="str" cm="1">
        <f t="array" ref="B1750">_xlfn.IFS(AO1750=1,$AO$1,AP1750=1,$AP$1,AQ1750=1,$AQ$1,AR1750=1,$AR$1,AS1750=1,$AS$1)</f>
        <v>Graduation</v>
      </c>
      <c r="C1750" s="1" t="str" cm="1">
        <f t="array" ref="C1750">_xlfn.IFS(AJ1750=1,$AJ$1,AK1750=1,$AK$1,AL1750=1,$AL$1,AM1750=1,$AM$1,AN1750=1,$AN$1)</f>
        <v>Married</v>
      </c>
      <c r="D1750" s="1">
        <v>0</v>
      </c>
      <c r="E1750" s="1">
        <v>1</v>
      </c>
      <c r="F1750" s="1" t="str" cm="1">
        <f t="array" ref="F1750">_xlfn.IFS(AV1750&lt;43783,"1.Low Income",AND(AV1750&gt;=43783,AV1750&lt;=64856),"2.Mid Income",AV1750&gt;64856,"3.High Income")</f>
        <v>1.Low Income</v>
      </c>
      <c r="G1750" s="1" t="str" cm="1">
        <f t="array" ref="G1750">_xlfn.IFS(AU1750&lt;=30,"&lt;1 month",AND(AU1750&gt;30,AU1750&lt;=60),"1-2months",AU1750&gt;60,"2months +")</f>
        <v>&lt;1 month</v>
      </c>
      <c r="H1750" s="1" t="str" cm="1">
        <f t="array" ref="H1750">_xlfn.IFS(AT1750&lt;5,"&lt;5times",AND(AT1750&gt;=5,AT1750&lt;=10),"05-10times",AND(AT1750&gt;=11,AT1750&lt;=15),"11-15times",AT1750&gt;=16,"16times or more")</f>
        <v>05-10times</v>
      </c>
      <c r="I1750" s="1" t="s">
        <v>99</v>
      </c>
      <c r="J1750" s="1" t="str">
        <f t="shared" si="55"/>
        <v>6-7 years</v>
      </c>
      <c r="K1750" s="2">
        <v>948</v>
      </c>
      <c r="L1750" s="2">
        <v>10</v>
      </c>
      <c r="M1750" s="2">
        <v>86</v>
      </c>
      <c r="N1750" s="2">
        <v>13</v>
      </c>
      <c r="O1750" s="2">
        <v>21</v>
      </c>
      <c r="P1750" s="2">
        <v>21</v>
      </c>
      <c r="Q1750" s="8">
        <v>0</v>
      </c>
      <c r="R1750" s="8">
        <v>0</v>
      </c>
      <c r="S1750" s="8">
        <v>0</v>
      </c>
      <c r="T1750" s="8">
        <v>0</v>
      </c>
      <c r="U1750" s="8">
        <v>0</v>
      </c>
      <c r="V1750" s="8">
        <v>0</v>
      </c>
      <c r="W1750" s="6">
        <v>4</v>
      </c>
      <c r="X1750" s="6">
        <v>6</v>
      </c>
      <c r="Y1750" s="6">
        <v>9</v>
      </c>
      <c r="Z1750" s="6">
        <v>11</v>
      </c>
      <c r="AB1750" s="1">
        <v>712</v>
      </c>
      <c r="AC1750" s="1">
        <v>655</v>
      </c>
      <c r="AD1750" s="1">
        <v>0</v>
      </c>
      <c r="AE1750" s="1">
        <v>3</v>
      </c>
      <c r="AF1750" s="1">
        <v>11</v>
      </c>
      <c r="AG1750" s="1">
        <v>48</v>
      </c>
      <c r="AH1750" s="1">
        <v>2251</v>
      </c>
      <c r="AI1750" s="11">
        <f t="shared" si="54"/>
        <v>6.1671232876712327</v>
      </c>
      <c r="AJ1750" s="1">
        <v>0</v>
      </c>
      <c r="AK1750" s="1">
        <v>1</v>
      </c>
      <c r="AL1750" s="1">
        <v>0</v>
      </c>
      <c r="AM1750" s="1">
        <v>0</v>
      </c>
      <c r="AN1750" s="1">
        <v>0</v>
      </c>
      <c r="AO1750" s="1">
        <v>0</v>
      </c>
      <c r="AP1750" s="1">
        <v>0</v>
      </c>
      <c r="AQ1750" s="1">
        <v>1</v>
      </c>
      <c r="AR1750" s="1">
        <v>0</v>
      </c>
      <c r="AS1750" s="1">
        <v>0</v>
      </c>
      <c r="AT1750" s="1">
        <v>7</v>
      </c>
      <c r="AU1750" s="1">
        <v>21</v>
      </c>
      <c r="AV1750" s="1">
        <v>43018</v>
      </c>
    </row>
    <row r="1751" spans="1:48" s="1" customFormat="1" x14ac:dyDescent="0.25">
      <c r="A1751" s="1" t="str" cm="1">
        <f t="array" ref="A1751">_xlfn.IFS(AG1751&gt;=70,"70 and Older",AND(AG1751&gt;=60,AG1751&lt;70),"60-69",AND(AG1751&gt;=50,AG1751&lt;60),"50-59",AND(AG1751&gt;=40,AG1751&lt;50),"40-49",AND(AG1751&gt;=30,AG1751&lt;40),"30-39",AND(AG1751&gt;=20,AG1751&lt;30),"20-29")</f>
        <v>40-49</v>
      </c>
      <c r="B1751" s="1" t="str" cm="1">
        <f t="array" ref="B1751">_xlfn.IFS(AO1751=1,$AO$1,AP1751=1,$AP$1,AQ1751=1,$AQ$1,AR1751=1,$AR$1,AS1751=1,$AS$1)</f>
        <v>Master</v>
      </c>
      <c r="C1751" s="1" t="str" cm="1">
        <f t="array" ref="C1751">_xlfn.IFS(AJ1751=1,$AJ$1,AK1751=1,$AK$1,AL1751=1,$AL$1,AM1751=1,$AM$1,AN1751=1,$AN$1)</f>
        <v>Married</v>
      </c>
      <c r="D1751" s="1">
        <v>1</v>
      </c>
      <c r="E1751" s="1">
        <v>0</v>
      </c>
      <c r="F1751" s="1" t="str" cm="1">
        <f t="array" ref="F1751">_xlfn.IFS(AV1751&lt;43783,"1.Low Income",AND(AV1751&gt;=43783,AV1751&lt;=64856),"2.Mid Income",AV1751&gt;64856,"3.High Income")</f>
        <v>1.Low Income</v>
      </c>
      <c r="G1751" s="1" t="str" cm="1">
        <f t="array" ref="G1751">_xlfn.IFS(AU1751&lt;=30,"&lt;1 month",AND(AU1751&gt;30,AU1751&lt;=60),"1-2months",AU1751&gt;60,"2months +")</f>
        <v>2months +</v>
      </c>
      <c r="H1751" s="1" t="str" cm="1">
        <f t="array" ref="H1751">_xlfn.IFS(AT1751&lt;5,"&lt;5times",AND(AT1751&gt;=5,AT1751&lt;=10),"05-10times",AND(AT1751&gt;=11,AT1751&lt;=15),"11-15times",AT1751&gt;=16,"16times or more")</f>
        <v>05-10times</v>
      </c>
      <c r="I1751" s="1" t="s">
        <v>99</v>
      </c>
      <c r="J1751" s="1" t="str">
        <f t="shared" si="55"/>
        <v>6-7 years</v>
      </c>
      <c r="K1751" s="2">
        <v>2</v>
      </c>
      <c r="L1751" s="2">
        <v>5</v>
      </c>
      <c r="M1751" s="2">
        <v>9</v>
      </c>
      <c r="N1751" s="2">
        <v>28</v>
      </c>
      <c r="O1751" s="2">
        <v>6</v>
      </c>
      <c r="P1751" s="2">
        <v>28</v>
      </c>
      <c r="Q1751" s="8">
        <v>0</v>
      </c>
      <c r="R1751" s="8">
        <v>0</v>
      </c>
      <c r="S1751" s="8">
        <v>1</v>
      </c>
      <c r="T1751" s="8">
        <v>0</v>
      </c>
      <c r="U1751" s="8">
        <v>0</v>
      </c>
      <c r="V1751" s="8">
        <v>0</v>
      </c>
      <c r="W1751" s="6">
        <v>3</v>
      </c>
      <c r="X1751" s="6">
        <v>2</v>
      </c>
      <c r="Y1751" s="6">
        <v>1</v>
      </c>
      <c r="Z1751" s="6">
        <v>3</v>
      </c>
      <c r="AB1751" s="1">
        <v>20</v>
      </c>
      <c r="AC1751" s="1">
        <v>19</v>
      </c>
      <c r="AD1751" s="1">
        <v>0</v>
      </c>
      <c r="AE1751" s="1">
        <v>3</v>
      </c>
      <c r="AF1751" s="1">
        <v>11</v>
      </c>
      <c r="AG1751" s="1">
        <v>47</v>
      </c>
      <c r="AH1751" s="1">
        <v>2251</v>
      </c>
      <c r="AI1751" s="11">
        <f t="shared" si="54"/>
        <v>6.1671232876712327</v>
      </c>
      <c r="AJ1751" s="1">
        <v>0</v>
      </c>
      <c r="AK1751" s="1">
        <v>1</v>
      </c>
      <c r="AL1751" s="1">
        <v>0</v>
      </c>
      <c r="AM1751" s="1">
        <v>0</v>
      </c>
      <c r="AN1751" s="1">
        <v>0</v>
      </c>
      <c r="AO1751" s="1">
        <v>0</v>
      </c>
      <c r="AP1751" s="1">
        <v>0</v>
      </c>
      <c r="AQ1751" s="1">
        <v>0</v>
      </c>
      <c r="AR1751" s="1">
        <v>1</v>
      </c>
      <c r="AS1751" s="1">
        <v>0</v>
      </c>
      <c r="AT1751" s="1">
        <v>7</v>
      </c>
      <c r="AU1751" s="1">
        <v>91</v>
      </c>
      <c r="AV1751" s="1">
        <v>40521</v>
      </c>
    </row>
    <row r="1752" spans="1:48" s="1" customFormat="1" x14ac:dyDescent="0.25">
      <c r="A1752" s="1" t="str" cm="1">
        <f t="array" ref="A1752">_xlfn.IFS(AG1752&gt;=70,"70 and Older",AND(AG1752&gt;=60,AG1752&lt;70),"60-69",AND(AG1752&gt;=50,AG1752&lt;60),"50-59",AND(AG1752&gt;=40,AG1752&lt;50),"40-49",AND(AG1752&gt;=30,AG1752&lt;40),"30-39",AND(AG1752&gt;=20,AG1752&lt;30),"20-29")</f>
        <v>60-69</v>
      </c>
      <c r="B1752" s="1" t="str" cm="1">
        <f t="array" ref="B1752">_xlfn.IFS(AO1752=1,$AO$1,AP1752=1,$AP$1,AQ1752=1,$AQ$1,AR1752=1,$AR$1,AS1752=1,$AS$1)</f>
        <v>Master</v>
      </c>
      <c r="C1752" s="1" t="str" cm="1">
        <f t="array" ref="C1752">_xlfn.IFS(AJ1752=1,$AJ$1,AK1752=1,$AK$1,AL1752=1,$AL$1,AM1752=1,$AM$1,AN1752=1,$AN$1)</f>
        <v>Together</v>
      </c>
      <c r="D1752" s="1">
        <v>0</v>
      </c>
      <c r="E1752" s="1">
        <v>0</v>
      </c>
      <c r="F1752" s="1" t="str" cm="1">
        <f t="array" ref="F1752">_xlfn.IFS(AV1752&lt;43783,"1.Low Income",AND(AV1752&gt;=43783,AV1752&lt;=64856),"2.Mid Income",AV1752&gt;64856,"3.High Income")</f>
        <v>1.Low Income</v>
      </c>
      <c r="G1752" s="1" t="str" cm="1">
        <f t="array" ref="G1752">_xlfn.IFS(AU1752&lt;=30,"&lt;1 month",AND(AU1752&gt;30,AU1752&lt;=60),"1-2months",AU1752&gt;60,"2months +")</f>
        <v>2months +</v>
      </c>
      <c r="H1752" s="1" t="str" cm="1">
        <f t="array" ref="H1752">_xlfn.IFS(AT1752&lt;5,"&lt;5times",AND(AT1752&gt;=5,AT1752&lt;=10),"05-10times",AND(AT1752&gt;=11,AT1752&lt;=15),"11-15times",AT1752&gt;=16,"16times or more")</f>
        <v>05-10times</v>
      </c>
      <c r="I1752" s="1" t="s">
        <v>99</v>
      </c>
      <c r="J1752" s="1" t="str">
        <f t="shared" si="55"/>
        <v>6-7 years</v>
      </c>
      <c r="K1752" s="2">
        <v>735</v>
      </c>
      <c r="L1752" s="2">
        <v>40</v>
      </c>
      <c r="M1752" s="2">
        <v>183</v>
      </c>
      <c r="N1752" s="2">
        <v>52</v>
      </c>
      <c r="O1752" s="2">
        <v>20</v>
      </c>
      <c r="P1752" s="2">
        <v>30</v>
      </c>
      <c r="Q1752" s="8">
        <v>0</v>
      </c>
      <c r="R1752" s="8">
        <v>0</v>
      </c>
      <c r="S1752" s="8">
        <v>0</v>
      </c>
      <c r="T1752" s="8">
        <v>0</v>
      </c>
      <c r="U1752" s="8">
        <v>0</v>
      </c>
      <c r="V1752" s="8">
        <v>0</v>
      </c>
      <c r="W1752" s="6">
        <v>2</v>
      </c>
      <c r="X1752" s="6">
        <v>9</v>
      </c>
      <c r="Y1752" s="6">
        <v>3</v>
      </c>
      <c r="Z1752" s="6">
        <v>13</v>
      </c>
      <c r="AB1752" s="1">
        <v>150</v>
      </c>
      <c r="AC1752" s="1">
        <v>102</v>
      </c>
      <c r="AD1752" s="1">
        <v>0</v>
      </c>
      <c r="AE1752" s="1">
        <v>3</v>
      </c>
      <c r="AF1752" s="1">
        <v>11</v>
      </c>
      <c r="AG1752" s="1">
        <v>66</v>
      </c>
      <c r="AH1752" s="1">
        <v>2251</v>
      </c>
      <c r="AI1752" s="11">
        <f t="shared" si="54"/>
        <v>6.1671232876712327</v>
      </c>
      <c r="AJ1752" s="1">
        <v>0</v>
      </c>
      <c r="AK1752" s="1">
        <v>0</v>
      </c>
      <c r="AL1752" s="1">
        <v>0</v>
      </c>
      <c r="AM1752" s="1">
        <v>1</v>
      </c>
      <c r="AN1752" s="1">
        <v>0</v>
      </c>
      <c r="AO1752" s="1">
        <v>0</v>
      </c>
      <c r="AP1752" s="1">
        <v>0</v>
      </c>
      <c r="AQ1752" s="1">
        <v>0</v>
      </c>
      <c r="AR1752" s="1">
        <v>1</v>
      </c>
      <c r="AS1752" s="1">
        <v>0</v>
      </c>
      <c r="AT1752" s="1">
        <v>7</v>
      </c>
      <c r="AU1752" s="1">
        <v>89</v>
      </c>
      <c r="AV1752" s="1">
        <v>38680</v>
      </c>
    </row>
    <row r="1753" spans="1:48" s="1" customFormat="1" x14ac:dyDescent="0.25">
      <c r="A1753" s="1" t="str" cm="1">
        <f t="array" ref="A1753">_xlfn.IFS(AG1753&gt;=70,"70 and Older",AND(AG1753&gt;=60,AG1753&lt;70),"60-69",AND(AG1753&gt;=50,AG1753&lt;60),"50-59",AND(AG1753&gt;=40,AG1753&lt;50),"40-49",AND(AG1753&gt;=30,AG1753&lt;40),"30-39",AND(AG1753&gt;=20,AG1753&lt;30),"20-29")</f>
        <v>60-69</v>
      </c>
      <c r="B1753" s="1" t="str" cm="1">
        <f t="array" ref="B1753">_xlfn.IFS(AO1753=1,$AO$1,AP1753=1,$AP$1,AQ1753=1,$AQ$1,AR1753=1,$AR$1,AS1753=1,$AS$1)</f>
        <v>Graduation</v>
      </c>
      <c r="C1753" s="1" t="str" cm="1">
        <f t="array" ref="C1753">_xlfn.IFS(AJ1753=1,$AJ$1,AK1753=1,$AK$1,AL1753=1,$AL$1,AM1753=1,$AM$1,AN1753=1,$AN$1)</f>
        <v>Single</v>
      </c>
      <c r="D1753" s="1">
        <v>1</v>
      </c>
      <c r="E1753" s="1">
        <v>0</v>
      </c>
      <c r="F1753" s="1" t="str" cm="1">
        <f t="array" ref="F1753">_xlfn.IFS(AV1753&lt;43783,"1.Low Income",AND(AV1753&gt;=43783,AV1753&lt;=64856),"2.Mid Income",AV1753&gt;64856,"3.High Income")</f>
        <v>1.Low Income</v>
      </c>
      <c r="G1753" s="1" t="str" cm="1">
        <f t="array" ref="G1753">_xlfn.IFS(AU1753&lt;=30,"&lt;1 month",AND(AU1753&gt;30,AU1753&lt;=60),"1-2months",AU1753&gt;60,"2months +")</f>
        <v>2months +</v>
      </c>
      <c r="H1753" s="1" t="str" cm="1">
        <f t="array" ref="H1753">_xlfn.IFS(AT1753&lt;5,"&lt;5times",AND(AT1753&gt;=5,AT1753&lt;=10),"05-10times",AND(AT1753&gt;=11,AT1753&lt;=15),"11-15times",AT1753&gt;=16,"16times or more")</f>
        <v>05-10times</v>
      </c>
      <c r="I1753" s="1" t="s">
        <v>99</v>
      </c>
      <c r="J1753" s="1" t="str">
        <f t="shared" si="55"/>
        <v>6-7 years</v>
      </c>
      <c r="K1753" s="2">
        <v>175</v>
      </c>
      <c r="L1753" s="2">
        <v>10</v>
      </c>
      <c r="M1753" s="2">
        <v>110</v>
      </c>
      <c r="N1753" s="2">
        <v>54</v>
      </c>
      <c r="O1753" s="2">
        <v>6</v>
      </c>
      <c r="P1753" s="2">
        <v>27</v>
      </c>
      <c r="Q1753" s="8">
        <v>0</v>
      </c>
      <c r="R1753" s="8">
        <v>0</v>
      </c>
      <c r="S1753" s="8">
        <v>1</v>
      </c>
      <c r="T1753" s="8">
        <v>0</v>
      </c>
      <c r="U1753" s="8">
        <v>0</v>
      </c>
      <c r="V1753" s="8">
        <v>0</v>
      </c>
      <c r="W1753" s="6">
        <v>2</v>
      </c>
      <c r="X1753" s="6">
        <v>6</v>
      </c>
      <c r="Y1753" s="6">
        <v>3</v>
      </c>
      <c r="Z1753" s="6">
        <v>4</v>
      </c>
      <c r="AB1753" s="1">
        <v>18</v>
      </c>
      <c r="AC1753" s="1">
        <v>15</v>
      </c>
      <c r="AD1753" s="1">
        <v>0</v>
      </c>
      <c r="AE1753" s="1">
        <v>3</v>
      </c>
      <c r="AF1753" s="1">
        <v>11</v>
      </c>
      <c r="AG1753" s="1">
        <v>62</v>
      </c>
      <c r="AH1753" s="1">
        <v>2251</v>
      </c>
      <c r="AI1753" s="11">
        <f t="shared" si="54"/>
        <v>6.1671232876712327</v>
      </c>
      <c r="AJ1753" s="1">
        <v>0</v>
      </c>
      <c r="AK1753" s="1">
        <v>0</v>
      </c>
      <c r="AL1753" s="1">
        <v>1</v>
      </c>
      <c r="AM1753" s="1">
        <v>0</v>
      </c>
      <c r="AN1753" s="1">
        <v>0</v>
      </c>
      <c r="AO1753" s="1">
        <v>0</v>
      </c>
      <c r="AP1753" s="1">
        <v>0</v>
      </c>
      <c r="AQ1753" s="1">
        <v>1</v>
      </c>
      <c r="AR1753" s="1">
        <v>0</v>
      </c>
      <c r="AS1753" s="1">
        <v>0</v>
      </c>
      <c r="AT1753" s="1">
        <v>7</v>
      </c>
      <c r="AU1753" s="1">
        <v>61</v>
      </c>
      <c r="AV1753" s="1">
        <v>37697</v>
      </c>
    </row>
    <row r="1754" spans="1:48" s="1" customFormat="1" x14ac:dyDescent="0.25">
      <c r="A1754" s="1" t="str" cm="1">
        <f t="array" ref="A1754">_xlfn.IFS(AG1754&gt;=70,"70 and Older",AND(AG1754&gt;=60,AG1754&lt;70),"60-69",AND(AG1754&gt;=50,AG1754&lt;60),"50-59",AND(AG1754&gt;=40,AG1754&lt;50),"40-49",AND(AG1754&gt;=30,AG1754&lt;40),"30-39",AND(AG1754&gt;=20,AG1754&lt;30),"20-29")</f>
        <v>40-49</v>
      </c>
      <c r="B1754" s="1" t="str" cm="1">
        <f t="array" ref="B1754">_xlfn.IFS(AO1754=1,$AO$1,AP1754=1,$AP$1,AQ1754=1,$AQ$1,AR1754=1,$AR$1,AS1754=1,$AS$1)</f>
        <v>Graduation</v>
      </c>
      <c r="C1754" s="1" t="str" cm="1">
        <f t="array" ref="C1754">_xlfn.IFS(AJ1754=1,$AJ$1,AK1754=1,$AK$1,AL1754=1,$AL$1,AM1754=1,$AM$1,AN1754=1,$AN$1)</f>
        <v>Married</v>
      </c>
      <c r="D1754" s="1">
        <v>0</v>
      </c>
      <c r="E1754" s="1">
        <v>1</v>
      </c>
      <c r="F1754" s="1" t="str" cm="1">
        <f t="array" ref="F1754">_xlfn.IFS(AV1754&lt;43783,"1.Low Income",AND(AV1754&gt;=43783,AV1754&lt;=64856),"2.Mid Income",AV1754&gt;64856,"3.High Income")</f>
        <v>1.Low Income</v>
      </c>
      <c r="G1754" s="1" t="str" cm="1">
        <f t="array" ref="G1754">_xlfn.IFS(AU1754&lt;=30,"&lt;1 month",AND(AU1754&gt;30,AU1754&lt;=60),"1-2months",AU1754&gt;60,"2months +")</f>
        <v>2months +</v>
      </c>
      <c r="H1754" s="1" t="str" cm="1">
        <f t="array" ref="H1754">_xlfn.IFS(AT1754&lt;5,"&lt;5times",AND(AT1754&gt;=5,AT1754&lt;=10),"05-10times",AND(AT1754&gt;=11,AT1754&lt;=15),"11-15times",AT1754&gt;=16,"16times or more")</f>
        <v>05-10times</v>
      </c>
      <c r="I1754" s="1" t="s">
        <v>99</v>
      </c>
      <c r="J1754" s="1" t="str">
        <f t="shared" si="55"/>
        <v>6-7 years</v>
      </c>
      <c r="K1754" s="2">
        <v>509</v>
      </c>
      <c r="L1754" s="2">
        <v>0</v>
      </c>
      <c r="M1754" s="2">
        <v>27</v>
      </c>
      <c r="N1754" s="2">
        <v>0</v>
      </c>
      <c r="O1754" s="2">
        <v>0</v>
      </c>
      <c r="P1754" s="2">
        <v>10</v>
      </c>
      <c r="Q1754" s="8">
        <v>0</v>
      </c>
      <c r="R1754" s="8">
        <v>0</v>
      </c>
      <c r="S1754" s="8">
        <v>0</v>
      </c>
      <c r="T1754" s="8">
        <v>1</v>
      </c>
      <c r="U1754" s="8">
        <v>0</v>
      </c>
      <c r="V1754" s="8">
        <v>0</v>
      </c>
      <c r="W1754" s="6">
        <v>1</v>
      </c>
      <c r="X1754" s="6">
        <v>8</v>
      </c>
      <c r="Y1754" s="6">
        <v>3</v>
      </c>
      <c r="Z1754" s="6">
        <v>6</v>
      </c>
      <c r="AB1754" s="1">
        <v>712</v>
      </c>
      <c r="AC1754" s="1">
        <v>655</v>
      </c>
      <c r="AD1754" s="1">
        <v>0</v>
      </c>
      <c r="AE1754" s="1">
        <v>3</v>
      </c>
      <c r="AF1754" s="1">
        <v>11</v>
      </c>
      <c r="AG1754" s="1">
        <v>48</v>
      </c>
      <c r="AH1754" s="1">
        <v>2251</v>
      </c>
      <c r="AI1754" s="11">
        <f t="shared" si="54"/>
        <v>6.1671232876712327</v>
      </c>
      <c r="AJ1754" s="1">
        <v>0</v>
      </c>
      <c r="AK1754" s="1">
        <v>1</v>
      </c>
      <c r="AL1754" s="1">
        <v>0</v>
      </c>
      <c r="AM1754" s="1">
        <v>0</v>
      </c>
      <c r="AN1754" s="1">
        <v>0</v>
      </c>
      <c r="AO1754" s="1">
        <v>0</v>
      </c>
      <c r="AP1754" s="1">
        <v>0</v>
      </c>
      <c r="AQ1754" s="1">
        <v>1</v>
      </c>
      <c r="AR1754" s="1">
        <v>0</v>
      </c>
      <c r="AS1754" s="1">
        <v>0</v>
      </c>
      <c r="AT1754" s="1">
        <v>8</v>
      </c>
      <c r="AU1754" s="1">
        <v>80</v>
      </c>
      <c r="AV1754" s="1">
        <v>35704</v>
      </c>
    </row>
    <row r="1755" spans="1:48" s="1" customFormat="1" x14ac:dyDescent="0.25">
      <c r="A1755" s="1" t="str" cm="1">
        <f t="array" ref="A1755">_xlfn.IFS(AG1755&gt;=70,"70 and Older",AND(AG1755&gt;=60,AG1755&lt;70),"60-69",AND(AG1755&gt;=50,AG1755&lt;60),"50-59",AND(AG1755&gt;=40,AG1755&lt;50),"40-49",AND(AG1755&gt;=30,AG1755&lt;40),"30-39",AND(AG1755&gt;=20,AG1755&lt;30),"20-29")</f>
        <v>60-69</v>
      </c>
      <c r="B1755" s="1" t="str" cm="1">
        <f t="array" ref="B1755">_xlfn.IFS(AO1755=1,$AO$1,AP1755=1,$AP$1,AQ1755=1,$AQ$1,AR1755=1,$AR$1,AS1755=1,$AS$1)</f>
        <v>Master</v>
      </c>
      <c r="C1755" s="1" t="str" cm="1">
        <f t="array" ref="C1755">_xlfn.IFS(AJ1755=1,$AJ$1,AK1755=1,$AK$1,AL1755=1,$AL$1,AM1755=1,$AM$1,AN1755=1,$AN$1)</f>
        <v>Married</v>
      </c>
      <c r="D1755" s="1">
        <v>1</v>
      </c>
      <c r="E1755" s="1">
        <v>1</v>
      </c>
      <c r="F1755" s="1" t="str" cm="1">
        <f t="array" ref="F1755">_xlfn.IFS(AV1755&lt;43783,"1.Low Income",AND(AV1755&gt;=43783,AV1755&lt;=64856),"2.Mid Income",AV1755&gt;64856,"3.High Income")</f>
        <v>1.Low Income</v>
      </c>
      <c r="G1755" s="1" t="str" cm="1">
        <f t="array" ref="G1755">_xlfn.IFS(AU1755&lt;=30,"&lt;1 month",AND(AU1755&gt;30,AU1755&lt;=60),"1-2months",AU1755&gt;60,"2months +")</f>
        <v>2months +</v>
      </c>
      <c r="H1755" s="1" t="str" cm="1">
        <f t="array" ref="H1755">_xlfn.IFS(AT1755&lt;5,"&lt;5times",AND(AT1755&gt;=5,AT1755&lt;=10),"05-10times",AND(AT1755&gt;=11,AT1755&lt;=15),"11-15times",AT1755&gt;=16,"16times or more")</f>
        <v>05-10times</v>
      </c>
      <c r="I1755" s="1" t="s">
        <v>99</v>
      </c>
      <c r="J1755" s="1" t="str">
        <f t="shared" si="55"/>
        <v>6-7 years</v>
      </c>
      <c r="K1755" s="2">
        <v>9</v>
      </c>
      <c r="L1755" s="2">
        <v>3</v>
      </c>
      <c r="M1755" s="2">
        <v>15</v>
      </c>
      <c r="N1755" s="2">
        <v>2</v>
      </c>
      <c r="O1755" s="2">
        <v>3</v>
      </c>
      <c r="P1755" s="2">
        <v>2</v>
      </c>
      <c r="Q1755" s="8">
        <v>0</v>
      </c>
      <c r="R1755" s="8">
        <v>0</v>
      </c>
      <c r="S1755" s="8">
        <v>0</v>
      </c>
      <c r="T1755" s="8">
        <v>0</v>
      </c>
      <c r="U1755" s="8">
        <v>0</v>
      </c>
      <c r="V1755" s="8">
        <v>0</v>
      </c>
      <c r="W1755" s="6">
        <v>2</v>
      </c>
      <c r="X1755" s="6">
        <v>2</v>
      </c>
      <c r="Y1755" s="6">
        <v>0</v>
      </c>
      <c r="Z1755" s="6">
        <v>3</v>
      </c>
      <c r="AB1755" s="1">
        <v>70</v>
      </c>
      <c r="AC1755" s="1">
        <v>68</v>
      </c>
      <c r="AD1755" s="1">
        <v>0</v>
      </c>
      <c r="AE1755" s="1">
        <v>3</v>
      </c>
      <c r="AF1755" s="1">
        <v>11</v>
      </c>
      <c r="AG1755" s="1">
        <v>65</v>
      </c>
      <c r="AH1755" s="1">
        <v>2250</v>
      </c>
      <c r="AI1755" s="11">
        <f t="shared" si="54"/>
        <v>6.1643835616438354</v>
      </c>
      <c r="AJ1755" s="1">
        <v>0</v>
      </c>
      <c r="AK1755" s="1">
        <v>1</v>
      </c>
      <c r="AL1755" s="1">
        <v>0</v>
      </c>
      <c r="AM1755" s="1">
        <v>0</v>
      </c>
      <c r="AN1755" s="1">
        <v>0</v>
      </c>
      <c r="AO1755" s="1">
        <v>0</v>
      </c>
      <c r="AP1755" s="1">
        <v>0</v>
      </c>
      <c r="AQ1755" s="1">
        <v>0</v>
      </c>
      <c r="AR1755" s="1">
        <v>1</v>
      </c>
      <c r="AS1755" s="1">
        <v>0</v>
      </c>
      <c r="AT1755" s="1">
        <v>7</v>
      </c>
      <c r="AU1755" s="1">
        <v>76</v>
      </c>
      <c r="AV1755" s="1">
        <v>37087</v>
      </c>
    </row>
    <row r="1756" spans="1:48" s="1" customFormat="1" x14ac:dyDescent="0.25">
      <c r="A1756" s="1" t="str" cm="1">
        <f t="array" ref="A1756">_xlfn.IFS(AG1756&gt;=70,"70 and Older",AND(AG1756&gt;=60,AG1756&lt;70),"60-69",AND(AG1756&gt;=50,AG1756&lt;60),"50-59",AND(AG1756&gt;=40,AG1756&lt;50),"40-49",AND(AG1756&gt;=30,AG1756&lt;40),"30-39",AND(AG1756&gt;=20,AG1756&lt;30),"20-29")</f>
        <v>30-39</v>
      </c>
      <c r="B1756" s="1" t="str" cm="1">
        <f t="array" ref="B1756">_xlfn.IFS(AO1756=1,$AO$1,AP1756=1,$AP$1,AQ1756=1,$AQ$1,AR1756=1,$AR$1,AS1756=1,$AS$1)</f>
        <v>Master</v>
      </c>
      <c r="C1756" s="1" t="str" cm="1">
        <f t="array" ref="C1756">_xlfn.IFS(AJ1756=1,$AJ$1,AK1756=1,$AK$1,AL1756=1,$AL$1,AM1756=1,$AM$1,AN1756=1,$AN$1)</f>
        <v>Single</v>
      </c>
      <c r="D1756" s="1">
        <v>1</v>
      </c>
      <c r="E1756" s="1">
        <v>0</v>
      </c>
      <c r="F1756" s="1" t="str" cm="1">
        <f t="array" ref="F1756">_xlfn.IFS(AV1756&lt;43783,"1.Low Income",AND(AV1756&gt;=43783,AV1756&lt;=64856),"2.Mid Income",AV1756&gt;64856,"3.High Income")</f>
        <v>1.Low Income</v>
      </c>
      <c r="G1756" s="1" t="str" cm="1">
        <f t="array" ref="G1756">_xlfn.IFS(AU1756&lt;=30,"&lt;1 month",AND(AU1756&gt;30,AU1756&lt;=60),"1-2months",AU1756&gt;60,"2months +")</f>
        <v>&lt;1 month</v>
      </c>
      <c r="H1756" s="1" t="str" cm="1">
        <f t="array" ref="H1756">_xlfn.IFS(AT1756&lt;5,"&lt;5times",AND(AT1756&gt;=5,AT1756&lt;=10),"05-10times",AND(AT1756&gt;=11,AT1756&lt;=15),"11-15times",AT1756&gt;=16,"16times or more")</f>
        <v>05-10times</v>
      </c>
      <c r="I1756" s="1" t="s">
        <v>99</v>
      </c>
      <c r="J1756" s="1" t="str">
        <f t="shared" si="55"/>
        <v>6-7 years</v>
      </c>
      <c r="K1756" s="2">
        <v>26</v>
      </c>
      <c r="L1756" s="2">
        <v>3</v>
      </c>
      <c r="M1756" s="2">
        <v>23</v>
      </c>
      <c r="N1756" s="2">
        <v>4</v>
      </c>
      <c r="O1756" s="2">
        <v>7</v>
      </c>
      <c r="P1756" s="2">
        <v>3</v>
      </c>
      <c r="Q1756" s="8">
        <v>0</v>
      </c>
      <c r="R1756" s="8">
        <v>0</v>
      </c>
      <c r="S1756" s="8">
        <v>0</v>
      </c>
      <c r="T1756" s="8">
        <v>0</v>
      </c>
      <c r="U1756" s="8">
        <v>0</v>
      </c>
      <c r="V1756" s="8">
        <v>0</v>
      </c>
      <c r="W1756" s="6">
        <v>2</v>
      </c>
      <c r="X1756" s="6">
        <v>2</v>
      </c>
      <c r="Y1756" s="6">
        <v>0</v>
      </c>
      <c r="Z1756" s="6">
        <v>4</v>
      </c>
      <c r="AB1756" s="1">
        <v>13</v>
      </c>
      <c r="AC1756" s="1">
        <v>7</v>
      </c>
      <c r="AD1756" s="1">
        <v>0</v>
      </c>
      <c r="AE1756" s="1">
        <v>3</v>
      </c>
      <c r="AF1756" s="1">
        <v>11</v>
      </c>
      <c r="AG1756" s="1">
        <v>39</v>
      </c>
      <c r="AH1756" s="1">
        <v>2250</v>
      </c>
      <c r="AI1756" s="11">
        <f t="shared" si="54"/>
        <v>6.1643835616438354</v>
      </c>
      <c r="AJ1756" s="1">
        <v>0</v>
      </c>
      <c r="AK1756" s="1">
        <v>0</v>
      </c>
      <c r="AL1756" s="1">
        <v>1</v>
      </c>
      <c r="AM1756" s="1">
        <v>0</v>
      </c>
      <c r="AN1756" s="1">
        <v>0</v>
      </c>
      <c r="AO1756" s="1">
        <v>0</v>
      </c>
      <c r="AP1756" s="1">
        <v>0</v>
      </c>
      <c r="AQ1756" s="1">
        <v>0</v>
      </c>
      <c r="AR1756" s="1">
        <v>1</v>
      </c>
      <c r="AS1756" s="1">
        <v>0</v>
      </c>
      <c r="AT1756" s="1">
        <v>7</v>
      </c>
      <c r="AU1756" s="1">
        <v>28</v>
      </c>
      <c r="AV1756" s="1">
        <v>36975</v>
      </c>
    </row>
    <row r="1757" spans="1:48" s="1" customFormat="1" x14ac:dyDescent="0.25">
      <c r="A1757" s="1" t="str" cm="1">
        <f t="array" ref="A1757">_xlfn.IFS(AG1757&gt;=70,"70 and Older",AND(AG1757&gt;=60,AG1757&lt;70),"60-69",AND(AG1757&gt;=50,AG1757&lt;60),"50-59",AND(AG1757&gt;=40,AG1757&lt;50),"40-49",AND(AG1757&gt;=30,AG1757&lt;40),"30-39",AND(AG1757&gt;=20,AG1757&lt;30),"20-29")</f>
        <v>60-69</v>
      </c>
      <c r="B1757" s="1" t="str" cm="1">
        <f t="array" ref="B1757">_xlfn.IFS(AO1757=1,$AO$1,AP1757=1,$AP$1,AQ1757=1,$AQ$1,AR1757=1,$AR$1,AS1757=1,$AS$1)</f>
        <v>2nd Cycle</v>
      </c>
      <c r="C1757" s="1" t="str" cm="1">
        <f t="array" ref="C1757">_xlfn.IFS(AJ1757=1,$AJ$1,AK1757=1,$AK$1,AL1757=1,$AL$1,AM1757=1,$AM$1,AN1757=1,$AN$1)</f>
        <v>Single</v>
      </c>
      <c r="D1757" s="1">
        <v>1</v>
      </c>
      <c r="E1757" s="1">
        <v>0</v>
      </c>
      <c r="F1757" s="1" t="str" cm="1">
        <f t="array" ref="F1757">_xlfn.IFS(AV1757&lt;43783,"1.Low Income",AND(AV1757&gt;=43783,AV1757&lt;=64856),"2.Mid Income",AV1757&gt;64856,"3.High Income")</f>
        <v>1.Low Income</v>
      </c>
      <c r="G1757" s="1" t="str" cm="1">
        <f t="array" ref="G1757">_xlfn.IFS(AU1757&lt;=30,"&lt;1 month",AND(AU1757&gt;30,AU1757&lt;=60),"1-2months",AU1757&gt;60,"2months +")</f>
        <v>2months +</v>
      </c>
      <c r="H1757" s="1" t="str" cm="1">
        <f t="array" ref="H1757">_xlfn.IFS(AT1757&lt;5,"&lt;5times",AND(AT1757&gt;=5,AT1757&lt;=10),"05-10times",AND(AT1757&gt;=11,AT1757&lt;=15),"11-15times",AT1757&gt;=16,"16times or more")</f>
        <v>05-10times</v>
      </c>
      <c r="I1757" s="1" t="s">
        <v>99</v>
      </c>
      <c r="J1757" s="1" t="str">
        <f t="shared" si="55"/>
        <v>6-7 years</v>
      </c>
      <c r="K1757" s="2">
        <v>63</v>
      </c>
      <c r="L1757" s="2">
        <v>3</v>
      </c>
      <c r="M1757" s="2">
        <v>67</v>
      </c>
      <c r="N1757" s="2">
        <v>8</v>
      </c>
      <c r="O1757" s="2">
        <v>9</v>
      </c>
      <c r="P1757" s="2">
        <v>28</v>
      </c>
      <c r="Q1757" s="8">
        <v>0</v>
      </c>
      <c r="R1757" s="8">
        <v>0</v>
      </c>
      <c r="S1757" s="8">
        <v>0</v>
      </c>
      <c r="T1757" s="8">
        <v>0</v>
      </c>
      <c r="U1757" s="8">
        <v>0</v>
      </c>
      <c r="V1757" s="8">
        <v>1</v>
      </c>
      <c r="W1757" s="6">
        <v>2</v>
      </c>
      <c r="X1757" s="6">
        <v>3</v>
      </c>
      <c r="Y1757" s="6">
        <v>1</v>
      </c>
      <c r="Z1757" s="6">
        <v>4</v>
      </c>
      <c r="AB1757" s="1">
        <v>48</v>
      </c>
      <c r="AC1757" s="1">
        <v>35</v>
      </c>
      <c r="AD1757" s="1">
        <v>0</v>
      </c>
      <c r="AE1757" s="1">
        <v>3</v>
      </c>
      <c r="AF1757" s="1">
        <v>11</v>
      </c>
      <c r="AG1757" s="1">
        <v>62</v>
      </c>
      <c r="AH1757" s="1">
        <v>2250</v>
      </c>
      <c r="AI1757" s="11">
        <f t="shared" si="54"/>
        <v>6.1643835616438354</v>
      </c>
      <c r="AJ1757" s="1">
        <v>0</v>
      </c>
      <c r="AK1757" s="1">
        <v>0</v>
      </c>
      <c r="AL1757" s="1">
        <v>1</v>
      </c>
      <c r="AM1757" s="1">
        <v>0</v>
      </c>
      <c r="AN1757" s="1">
        <v>0</v>
      </c>
      <c r="AO1757" s="1">
        <v>1</v>
      </c>
      <c r="AP1757" s="1">
        <v>0</v>
      </c>
      <c r="AQ1757" s="1">
        <v>0</v>
      </c>
      <c r="AR1757" s="1">
        <v>0</v>
      </c>
      <c r="AS1757" s="1">
        <v>0</v>
      </c>
      <c r="AT1757" s="1">
        <v>8</v>
      </c>
      <c r="AU1757" s="1">
        <v>92</v>
      </c>
      <c r="AV1757" s="1">
        <v>33183</v>
      </c>
    </row>
    <row r="1758" spans="1:48" s="1" customFormat="1" x14ac:dyDescent="0.25">
      <c r="A1758" s="1" t="str" cm="1">
        <f t="array" ref="A1758">_xlfn.IFS(AG1758&gt;=70,"70 and Older",AND(AG1758&gt;=60,AG1758&lt;70),"60-69",AND(AG1758&gt;=50,AG1758&lt;60),"50-59",AND(AG1758&gt;=40,AG1758&lt;50),"40-49",AND(AG1758&gt;=30,AG1758&lt;40),"30-39",AND(AG1758&gt;=20,AG1758&lt;30),"20-29")</f>
        <v>40-49</v>
      </c>
      <c r="B1758" s="1" t="str" cm="1">
        <f t="array" ref="B1758">_xlfn.IFS(AO1758=1,$AO$1,AP1758=1,$AP$1,AQ1758=1,$AQ$1,AR1758=1,$AR$1,AS1758=1,$AS$1)</f>
        <v>PhD</v>
      </c>
      <c r="C1758" s="1" t="str" cm="1">
        <f t="array" ref="C1758">_xlfn.IFS(AJ1758=1,$AJ$1,AK1758=1,$AK$1,AL1758=1,$AL$1,AM1758=1,$AM$1,AN1758=1,$AN$1)</f>
        <v>Married</v>
      </c>
      <c r="D1758" s="1">
        <v>1</v>
      </c>
      <c r="E1758" s="1">
        <v>1</v>
      </c>
      <c r="F1758" s="1" t="str" cm="1">
        <f t="array" ref="F1758">_xlfn.IFS(AV1758&lt;43783,"1.Low Income",AND(AV1758&gt;=43783,AV1758&lt;=64856),"2.Mid Income",AV1758&gt;64856,"3.High Income")</f>
        <v>1.Low Income</v>
      </c>
      <c r="G1758" s="1" t="str" cm="1">
        <f t="array" ref="G1758">_xlfn.IFS(AU1758&lt;=30,"&lt;1 month",AND(AU1758&gt;30,AU1758&lt;=60),"1-2months",AU1758&gt;60,"2months +")</f>
        <v>2months +</v>
      </c>
      <c r="H1758" s="1" t="str" cm="1">
        <f t="array" ref="H1758">_xlfn.IFS(AT1758&lt;5,"&lt;5times",AND(AT1758&gt;=5,AT1758&lt;=10),"05-10times",AND(AT1758&gt;=11,AT1758&lt;=15),"11-15times",AT1758&gt;=16,"16times or more")</f>
        <v>05-10times</v>
      </c>
      <c r="I1758" s="1" t="s">
        <v>99</v>
      </c>
      <c r="J1758" s="1" t="str">
        <f t="shared" si="55"/>
        <v>6-7 years</v>
      </c>
      <c r="K1758" s="2">
        <v>7</v>
      </c>
      <c r="L1758" s="2">
        <v>3</v>
      </c>
      <c r="M1758" s="2">
        <v>10</v>
      </c>
      <c r="N1758" s="2">
        <v>8</v>
      </c>
      <c r="O1758" s="2">
        <v>1</v>
      </c>
      <c r="P1758" s="2">
        <v>7</v>
      </c>
      <c r="Q1758" s="8">
        <v>0</v>
      </c>
      <c r="R1758" s="8">
        <v>0</v>
      </c>
      <c r="S1758" s="8">
        <v>0</v>
      </c>
      <c r="T1758" s="8">
        <v>0</v>
      </c>
      <c r="U1758" s="8">
        <v>0</v>
      </c>
      <c r="V1758" s="8">
        <v>0</v>
      </c>
      <c r="W1758" s="6">
        <v>2</v>
      </c>
      <c r="X1758" s="6">
        <v>1</v>
      </c>
      <c r="Y1758" s="6">
        <v>0</v>
      </c>
      <c r="Z1758" s="6">
        <v>3</v>
      </c>
      <c r="AB1758" s="1">
        <v>65</v>
      </c>
      <c r="AC1758" s="1">
        <v>58</v>
      </c>
      <c r="AD1758" s="1">
        <v>1</v>
      </c>
      <c r="AE1758" s="1">
        <v>3</v>
      </c>
      <c r="AF1758" s="1">
        <v>11</v>
      </c>
      <c r="AG1758" s="1">
        <v>49</v>
      </c>
      <c r="AH1758" s="1">
        <v>2250</v>
      </c>
      <c r="AI1758" s="11">
        <f t="shared" si="54"/>
        <v>6.1643835616438354</v>
      </c>
      <c r="AJ1758" s="1">
        <v>0</v>
      </c>
      <c r="AK1758" s="1">
        <v>1</v>
      </c>
      <c r="AL1758" s="1">
        <v>0</v>
      </c>
      <c r="AM1758" s="1">
        <v>0</v>
      </c>
      <c r="AN1758" s="1">
        <v>0</v>
      </c>
      <c r="AO1758" s="1">
        <v>0</v>
      </c>
      <c r="AP1758" s="1">
        <v>0</v>
      </c>
      <c r="AQ1758" s="1">
        <v>0</v>
      </c>
      <c r="AR1758" s="1">
        <v>0</v>
      </c>
      <c r="AS1758" s="1">
        <v>1</v>
      </c>
      <c r="AT1758" s="1">
        <v>8</v>
      </c>
      <c r="AU1758" s="1">
        <v>79</v>
      </c>
      <c r="AV1758" s="1">
        <v>32765</v>
      </c>
    </row>
    <row r="1759" spans="1:48" s="1" customFormat="1" x14ac:dyDescent="0.25">
      <c r="A1759" s="1" t="str" cm="1">
        <f t="array" ref="A1759">_xlfn.IFS(AG1759&gt;=70,"70 and Older",AND(AG1759&gt;=60,AG1759&lt;70),"60-69",AND(AG1759&gt;=50,AG1759&lt;60),"50-59",AND(AG1759&gt;=40,AG1759&lt;50),"40-49",AND(AG1759&gt;=30,AG1759&lt;40),"30-39",AND(AG1759&gt;=20,AG1759&lt;30),"20-29")</f>
        <v>60-69</v>
      </c>
      <c r="B1759" s="1" t="str" cm="1">
        <f t="array" ref="B1759">_xlfn.IFS(AO1759=1,$AO$1,AP1759=1,$AP$1,AQ1759=1,$AQ$1,AR1759=1,$AR$1,AS1759=1,$AS$1)</f>
        <v>PhD</v>
      </c>
      <c r="C1759" s="1" t="str" cm="1">
        <f t="array" ref="C1759">_xlfn.IFS(AJ1759=1,$AJ$1,AK1759=1,$AK$1,AL1759=1,$AL$1,AM1759=1,$AM$1,AN1759=1,$AN$1)</f>
        <v>Single</v>
      </c>
      <c r="D1759" s="1">
        <v>1</v>
      </c>
      <c r="E1759" s="1">
        <v>2</v>
      </c>
      <c r="F1759" s="1" t="str" cm="1">
        <f t="array" ref="F1759">_xlfn.IFS(AV1759&lt;43783,"1.Low Income",AND(AV1759&gt;=43783,AV1759&lt;=64856),"2.Mid Income",AV1759&gt;64856,"3.High Income")</f>
        <v>1.Low Income</v>
      </c>
      <c r="G1759" s="1" t="str" cm="1">
        <f t="array" ref="G1759">_xlfn.IFS(AU1759&lt;=30,"&lt;1 month",AND(AU1759&gt;30,AU1759&lt;=60),"1-2months",AU1759&gt;60,"2months +")</f>
        <v>&lt;1 month</v>
      </c>
      <c r="H1759" s="1" t="str" cm="1">
        <f t="array" ref="H1759">_xlfn.IFS(AT1759&lt;5,"&lt;5times",AND(AT1759&gt;=5,AT1759&lt;=10),"05-10times",AND(AT1759&gt;=11,AT1759&lt;=15),"11-15times",AT1759&gt;=16,"16times or more")</f>
        <v>05-10times</v>
      </c>
      <c r="I1759" s="1" t="s">
        <v>99</v>
      </c>
      <c r="J1759" s="1" t="str">
        <f t="shared" si="55"/>
        <v>6-7 years</v>
      </c>
      <c r="K1759" s="2">
        <v>8</v>
      </c>
      <c r="L1759" s="2">
        <v>0</v>
      </c>
      <c r="M1759" s="2">
        <v>5</v>
      </c>
      <c r="N1759" s="2">
        <v>0</v>
      </c>
      <c r="O1759" s="2">
        <v>3</v>
      </c>
      <c r="P1759" s="2">
        <v>6</v>
      </c>
      <c r="Q1759" s="8">
        <v>0</v>
      </c>
      <c r="R1759" s="8">
        <v>0</v>
      </c>
      <c r="S1759" s="8">
        <v>0</v>
      </c>
      <c r="T1759" s="8">
        <v>0</v>
      </c>
      <c r="U1759" s="8">
        <v>0</v>
      </c>
      <c r="V1759" s="8">
        <v>0</v>
      </c>
      <c r="W1759" s="6">
        <v>1</v>
      </c>
      <c r="X1759" s="6">
        <v>0</v>
      </c>
      <c r="Y1759" s="6">
        <v>0</v>
      </c>
      <c r="Z1759" s="6">
        <v>3</v>
      </c>
      <c r="AB1759" s="1">
        <v>50</v>
      </c>
      <c r="AC1759" s="1">
        <v>45</v>
      </c>
      <c r="AD1759" s="1">
        <v>0</v>
      </c>
      <c r="AE1759" s="1">
        <v>3</v>
      </c>
      <c r="AF1759" s="1">
        <v>11</v>
      </c>
      <c r="AG1759" s="1">
        <v>61</v>
      </c>
      <c r="AH1759" s="1">
        <v>2250</v>
      </c>
      <c r="AI1759" s="11">
        <f t="shared" si="54"/>
        <v>6.1643835616438354</v>
      </c>
      <c r="AJ1759" s="1">
        <v>0</v>
      </c>
      <c r="AK1759" s="1">
        <v>0</v>
      </c>
      <c r="AL1759" s="1">
        <v>1</v>
      </c>
      <c r="AM1759" s="1">
        <v>0</v>
      </c>
      <c r="AN1759" s="1">
        <v>0</v>
      </c>
      <c r="AO1759" s="1">
        <v>0</v>
      </c>
      <c r="AP1759" s="1">
        <v>0</v>
      </c>
      <c r="AQ1759" s="1">
        <v>0</v>
      </c>
      <c r="AR1759" s="1">
        <v>0</v>
      </c>
      <c r="AS1759" s="1">
        <v>1</v>
      </c>
      <c r="AT1759" s="1">
        <v>8</v>
      </c>
      <c r="AU1759" s="1">
        <v>26</v>
      </c>
      <c r="AV1759" s="1">
        <v>26877</v>
      </c>
    </row>
    <row r="1760" spans="1:48" s="1" customFormat="1" x14ac:dyDescent="0.25">
      <c r="A1760" s="1" t="str" cm="1">
        <f t="array" ref="A1760">_xlfn.IFS(AG1760&gt;=70,"70 and Older",AND(AG1760&gt;=60,AG1760&lt;70),"60-69",AND(AG1760&gt;=50,AG1760&lt;60),"50-59",AND(AG1760&gt;=40,AG1760&lt;50),"40-49",AND(AG1760&gt;=30,AG1760&lt;40),"30-39",AND(AG1760&gt;=20,AG1760&lt;30),"20-29")</f>
        <v>60-69</v>
      </c>
      <c r="B1760" s="1" t="str" cm="1">
        <f t="array" ref="B1760">_xlfn.IFS(AO1760=1,$AO$1,AP1760=1,$AP$1,AQ1760=1,$AQ$1,AR1760=1,$AR$1,AS1760=1,$AS$1)</f>
        <v>Master</v>
      </c>
      <c r="C1760" s="1" t="str" cm="1">
        <f t="array" ref="C1760">_xlfn.IFS(AJ1760=1,$AJ$1,AK1760=1,$AK$1,AL1760=1,$AL$1,AM1760=1,$AM$1,AN1760=1,$AN$1)</f>
        <v>Married</v>
      </c>
      <c r="D1760" s="1">
        <v>2</v>
      </c>
      <c r="E1760" s="1">
        <v>0</v>
      </c>
      <c r="F1760" s="1" t="str" cm="1">
        <f t="array" ref="F1760">_xlfn.IFS(AV1760&lt;43783,"1.Low Income",AND(AV1760&gt;=43783,AV1760&lt;=64856),"2.Mid Income",AV1760&gt;64856,"3.High Income")</f>
        <v>1.Low Income</v>
      </c>
      <c r="G1760" s="1" t="str" cm="1">
        <f t="array" ref="G1760">_xlfn.IFS(AU1760&lt;=30,"&lt;1 month",AND(AU1760&gt;30,AU1760&lt;=60),"1-2months",AU1760&gt;60,"2months +")</f>
        <v>2months +</v>
      </c>
      <c r="H1760" s="1" t="str" cm="1">
        <f t="array" ref="H1760">_xlfn.IFS(AT1760&lt;5,"&lt;5times",AND(AT1760&gt;=5,AT1760&lt;=10),"05-10times",AND(AT1760&gt;=11,AT1760&lt;=15),"11-15times",AT1760&gt;=16,"16times or more")</f>
        <v>05-10times</v>
      </c>
      <c r="I1760" s="1" t="s">
        <v>99</v>
      </c>
      <c r="J1760" s="1" t="str">
        <f t="shared" si="55"/>
        <v>6-7 years</v>
      </c>
      <c r="K1760" s="2">
        <v>51</v>
      </c>
      <c r="L1760" s="2">
        <v>23</v>
      </c>
      <c r="M1760" s="2">
        <v>82</v>
      </c>
      <c r="N1760" s="2">
        <v>33</v>
      </c>
      <c r="O1760" s="2">
        <v>0</v>
      </c>
      <c r="P1760" s="2">
        <v>42</v>
      </c>
      <c r="Q1760" s="8">
        <v>0</v>
      </c>
      <c r="R1760" s="8">
        <v>0</v>
      </c>
      <c r="S1760" s="8">
        <v>0</v>
      </c>
      <c r="T1760" s="8">
        <v>0</v>
      </c>
      <c r="U1760" s="8">
        <v>0</v>
      </c>
      <c r="V1760" s="8">
        <v>0</v>
      </c>
      <c r="W1760" s="6">
        <v>4</v>
      </c>
      <c r="X1760" s="6">
        <v>5</v>
      </c>
      <c r="Y1760" s="6">
        <v>1</v>
      </c>
      <c r="Z1760" s="6">
        <v>3</v>
      </c>
      <c r="AB1760" s="1">
        <v>70</v>
      </c>
      <c r="AC1760" s="1">
        <v>68</v>
      </c>
      <c r="AD1760" s="1">
        <v>0</v>
      </c>
      <c r="AE1760" s="1">
        <v>3</v>
      </c>
      <c r="AF1760" s="1">
        <v>11</v>
      </c>
      <c r="AG1760" s="1">
        <v>65</v>
      </c>
      <c r="AH1760" s="1">
        <v>2250</v>
      </c>
      <c r="AI1760" s="11">
        <f t="shared" si="54"/>
        <v>6.1643835616438354</v>
      </c>
      <c r="AJ1760" s="1">
        <v>0</v>
      </c>
      <c r="AK1760" s="1">
        <v>1</v>
      </c>
      <c r="AL1760" s="1">
        <v>0</v>
      </c>
      <c r="AM1760" s="1">
        <v>0</v>
      </c>
      <c r="AN1760" s="1">
        <v>0</v>
      </c>
      <c r="AO1760" s="1">
        <v>0</v>
      </c>
      <c r="AP1760" s="1">
        <v>0</v>
      </c>
      <c r="AQ1760" s="1">
        <v>0</v>
      </c>
      <c r="AR1760" s="1">
        <v>1</v>
      </c>
      <c r="AS1760" s="1">
        <v>0</v>
      </c>
      <c r="AT1760" s="1">
        <v>9</v>
      </c>
      <c r="AU1760" s="1">
        <v>75</v>
      </c>
      <c r="AV1760" s="1">
        <v>23748</v>
      </c>
    </row>
    <row r="1761" spans="1:48" s="1" customFormat="1" x14ac:dyDescent="0.25">
      <c r="A1761" s="1" t="str" cm="1">
        <f t="array" ref="A1761">_xlfn.IFS(AG1761&gt;=70,"70 and Older",AND(AG1761&gt;=60,AG1761&lt;70),"60-69",AND(AG1761&gt;=50,AG1761&lt;60),"50-59",AND(AG1761&gt;=40,AG1761&lt;50),"40-49",AND(AG1761&gt;=30,AG1761&lt;40),"30-39",AND(AG1761&gt;=20,AG1761&lt;30),"20-29")</f>
        <v>60-69</v>
      </c>
      <c r="B1761" s="1" t="str" cm="1">
        <f t="array" ref="B1761">_xlfn.IFS(AO1761=1,$AO$1,AP1761=1,$AP$1,AQ1761=1,$AQ$1,AR1761=1,$AR$1,AS1761=1,$AS$1)</f>
        <v>PhD</v>
      </c>
      <c r="C1761" s="1" t="str" cm="1">
        <f t="array" ref="C1761">_xlfn.IFS(AJ1761=1,$AJ$1,AK1761=1,$AK$1,AL1761=1,$AL$1,AM1761=1,$AM$1,AN1761=1,$AN$1)</f>
        <v>Single</v>
      </c>
      <c r="D1761" s="1">
        <v>0</v>
      </c>
      <c r="E1761" s="1">
        <v>0</v>
      </c>
      <c r="F1761" s="1" t="str" cm="1">
        <f t="array" ref="F1761">_xlfn.IFS(AV1761&lt;43783,"1.Low Income",AND(AV1761&gt;=43783,AV1761&lt;=64856),"2.Mid Income",AV1761&gt;64856,"3.High Income")</f>
        <v>2.Mid Income</v>
      </c>
      <c r="G1761" s="1" t="str" cm="1">
        <f t="array" ref="G1761">_xlfn.IFS(AU1761&lt;=30,"&lt;1 month",AND(AU1761&gt;30,AU1761&lt;=60),"1-2months",AU1761&gt;60,"2months +")</f>
        <v>1-2months</v>
      </c>
      <c r="H1761" s="1" t="str" cm="1">
        <f t="array" ref="H1761">_xlfn.IFS(AT1761&lt;5,"&lt;5times",AND(AT1761&gt;=5,AT1761&lt;=10),"05-10times",AND(AT1761&gt;=11,AT1761&lt;=15),"11-15times",AT1761&gt;=16,"16times or more")</f>
        <v>05-10times</v>
      </c>
      <c r="I1761" s="1" t="s">
        <v>99</v>
      </c>
      <c r="J1761" s="1" t="str">
        <f t="shared" si="55"/>
        <v>6-7 years</v>
      </c>
      <c r="K1761" s="2">
        <v>547</v>
      </c>
      <c r="L1761" s="2">
        <v>99</v>
      </c>
      <c r="M1761" s="2">
        <v>812</v>
      </c>
      <c r="N1761" s="2">
        <v>151</v>
      </c>
      <c r="O1761" s="2">
        <v>82</v>
      </c>
      <c r="P1761" s="2">
        <v>33</v>
      </c>
      <c r="Q1761" s="8">
        <v>1</v>
      </c>
      <c r="R1761" s="8">
        <v>0</v>
      </c>
      <c r="S1761" s="8">
        <v>0</v>
      </c>
      <c r="T1761" s="8">
        <v>0</v>
      </c>
      <c r="U1761" s="8">
        <v>1</v>
      </c>
      <c r="V1761" s="8">
        <v>0</v>
      </c>
      <c r="W1761" s="6">
        <v>0</v>
      </c>
      <c r="X1761" s="6">
        <v>4</v>
      </c>
      <c r="Y1761" s="6">
        <v>6</v>
      </c>
      <c r="Z1761" s="6">
        <v>5</v>
      </c>
      <c r="AB1761" s="1">
        <v>1606</v>
      </c>
      <c r="AC1761" s="1">
        <v>1527</v>
      </c>
      <c r="AD1761" s="1">
        <v>1</v>
      </c>
      <c r="AE1761" s="1">
        <v>3</v>
      </c>
      <c r="AF1761" s="1">
        <v>11</v>
      </c>
      <c r="AG1761" s="1">
        <v>66</v>
      </c>
      <c r="AH1761" s="1">
        <v>2249</v>
      </c>
      <c r="AI1761" s="11">
        <f t="shared" si="54"/>
        <v>6.161643835616438</v>
      </c>
      <c r="AJ1761" s="1">
        <v>0</v>
      </c>
      <c r="AK1761" s="1">
        <v>0</v>
      </c>
      <c r="AL1761" s="1">
        <v>1</v>
      </c>
      <c r="AM1761" s="1">
        <v>0</v>
      </c>
      <c r="AN1761" s="1">
        <v>0</v>
      </c>
      <c r="AO1761" s="1">
        <v>0</v>
      </c>
      <c r="AP1761" s="1">
        <v>0</v>
      </c>
      <c r="AQ1761" s="1">
        <v>0</v>
      </c>
      <c r="AR1761" s="1">
        <v>0</v>
      </c>
      <c r="AS1761" s="1">
        <v>1</v>
      </c>
      <c r="AT1761" s="1">
        <v>6</v>
      </c>
      <c r="AU1761" s="1">
        <v>33</v>
      </c>
      <c r="AV1761" s="1">
        <v>55424</v>
      </c>
    </row>
    <row r="1762" spans="1:48" s="1" customFormat="1" x14ac:dyDescent="0.25">
      <c r="A1762" s="1" t="str" cm="1">
        <f t="array" ref="A1762">_xlfn.IFS(AG1762&gt;=70,"70 and Older",AND(AG1762&gt;=60,AG1762&lt;70),"60-69",AND(AG1762&gt;=50,AG1762&lt;60),"50-59",AND(AG1762&gt;=40,AG1762&lt;50),"40-49",AND(AG1762&gt;=30,AG1762&lt;40),"30-39",AND(AG1762&gt;=20,AG1762&lt;30),"20-29")</f>
        <v>70 and Older</v>
      </c>
      <c r="B1762" s="1" t="str" cm="1">
        <f t="array" ref="B1762">_xlfn.IFS(AO1762=1,$AO$1,AP1762=1,$AP$1,AQ1762=1,$AQ$1,AR1762=1,$AR$1,AS1762=1,$AS$1)</f>
        <v>PhD</v>
      </c>
      <c r="C1762" s="1" t="str" cm="1">
        <f t="array" ref="C1762">_xlfn.IFS(AJ1762=1,$AJ$1,AK1762=1,$AK$1,AL1762=1,$AL$1,AM1762=1,$AM$1,AN1762=1,$AN$1)</f>
        <v>Married</v>
      </c>
      <c r="D1762" s="1">
        <v>0</v>
      </c>
      <c r="E1762" s="1">
        <v>0</v>
      </c>
      <c r="F1762" s="1" t="str" cm="1">
        <f t="array" ref="F1762">_xlfn.IFS(AV1762&lt;43783,"1.Low Income",AND(AV1762&gt;=43783,AV1762&lt;=64856),"2.Mid Income",AV1762&gt;64856,"3.High Income")</f>
        <v>2.Mid Income</v>
      </c>
      <c r="G1762" s="1" t="str" cm="1">
        <f t="array" ref="G1762">_xlfn.IFS(AU1762&lt;=30,"&lt;1 month",AND(AU1762&gt;30,AU1762&lt;=60),"1-2months",AU1762&gt;60,"2months +")</f>
        <v>&lt;1 month</v>
      </c>
      <c r="H1762" s="1" t="str" cm="1">
        <f t="array" ref="H1762">_xlfn.IFS(AT1762&lt;5,"&lt;5times",AND(AT1762&gt;=5,AT1762&lt;=10),"05-10times",AND(AT1762&gt;=11,AT1762&lt;=15),"11-15times",AT1762&gt;=16,"16times or more")</f>
        <v>05-10times</v>
      </c>
      <c r="I1762" s="1" t="s">
        <v>99</v>
      </c>
      <c r="J1762" s="1" t="str">
        <f t="shared" si="55"/>
        <v>6-7 years</v>
      </c>
      <c r="K1762" s="2">
        <v>203</v>
      </c>
      <c r="L1762" s="2">
        <v>35</v>
      </c>
      <c r="M1762" s="2">
        <v>305</v>
      </c>
      <c r="N1762" s="2">
        <v>46</v>
      </c>
      <c r="O1762" s="2">
        <v>17</v>
      </c>
      <c r="P1762" s="2">
        <v>227</v>
      </c>
      <c r="Q1762" s="8">
        <v>0</v>
      </c>
      <c r="R1762" s="8">
        <v>0</v>
      </c>
      <c r="S1762" s="8">
        <v>0</v>
      </c>
      <c r="T1762" s="8">
        <v>0</v>
      </c>
      <c r="U1762" s="8">
        <v>0</v>
      </c>
      <c r="V1762" s="8">
        <v>0</v>
      </c>
      <c r="W1762" s="6">
        <v>1</v>
      </c>
      <c r="X1762" s="6">
        <v>2</v>
      </c>
      <c r="Y1762" s="6">
        <v>11</v>
      </c>
      <c r="Z1762" s="6">
        <v>5</v>
      </c>
      <c r="AB1762" s="1">
        <v>1230</v>
      </c>
      <c r="AC1762" s="1">
        <v>1218</v>
      </c>
      <c r="AD1762" s="1">
        <v>0</v>
      </c>
      <c r="AE1762" s="1">
        <v>3</v>
      </c>
      <c r="AF1762" s="1">
        <v>11</v>
      </c>
      <c r="AG1762" s="1">
        <v>77</v>
      </c>
      <c r="AH1762" s="1">
        <v>2249</v>
      </c>
      <c r="AI1762" s="11">
        <f t="shared" si="54"/>
        <v>6.161643835616438</v>
      </c>
      <c r="AJ1762" s="1">
        <v>0</v>
      </c>
      <c r="AK1762" s="1">
        <v>1</v>
      </c>
      <c r="AL1762" s="1">
        <v>0</v>
      </c>
      <c r="AM1762" s="1">
        <v>0</v>
      </c>
      <c r="AN1762" s="1">
        <v>0</v>
      </c>
      <c r="AO1762" s="1">
        <v>0</v>
      </c>
      <c r="AP1762" s="1">
        <v>0</v>
      </c>
      <c r="AQ1762" s="1">
        <v>0</v>
      </c>
      <c r="AR1762" s="1">
        <v>0</v>
      </c>
      <c r="AS1762" s="1">
        <v>1</v>
      </c>
      <c r="AT1762" s="1">
        <v>6</v>
      </c>
      <c r="AU1762" s="1">
        <v>23</v>
      </c>
      <c r="AV1762" s="1">
        <v>54342</v>
      </c>
    </row>
    <row r="1763" spans="1:48" s="1" customFormat="1" x14ac:dyDescent="0.25">
      <c r="A1763" s="1" t="str" cm="1">
        <f t="array" ref="A1763">_xlfn.IFS(AG1763&gt;=70,"70 and Older",AND(AG1763&gt;=60,AG1763&lt;70),"60-69",AND(AG1763&gt;=50,AG1763&lt;60),"50-59",AND(AG1763&gt;=40,AG1763&lt;50),"40-49",AND(AG1763&gt;=30,AG1763&lt;40),"30-39",AND(AG1763&gt;=20,AG1763&lt;30),"20-29")</f>
        <v>60-69</v>
      </c>
      <c r="B1763" s="1" t="str" cm="1">
        <f t="array" ref="B1763">_xlfn.IFS(AO1763=1,$AO$1,AP1763=1,$AP$1,AQ1763=1,$AQ$1,AR1763=1,$AR$1,AS1763=1,$AS$1)</f>
        <v>Graduation</v>
      </c>
      <c r="C1763" s="1" t="str" cm="1">
        <f t="array" ref="C1763">_xlfn.IFS(AJ1763=1,$AJ$1,AK1763=1,$AK$1,AL1763=1,$AL$1,AM1763=1,$AM$1,AN1763=1,$AN$1)</f>
        <v>Married</v>
      </c>
      <c r="D1763" s="1">
        <v>0</v>
      </c>
      <c r="E1763" s="1">
        <v>0</v>
      </c>
      <c r="F1763" s="1" t="str" cm="1">
        <f t="array" ref="F1763">_xlfn.IFS(AV1763&lt;43783,"1.Low Income",AND(AV1763&gt;=43783,AV1763&lt;=64856),"2.Mid Income",AV1763&gt;64856,"3.High Income")</f>
        <v>2.Mid Income</v>
      </c>
      <c r="G1763" s="1" t="str" cm="1">
        <f t="array" ref="G1763">_xlfn.IFS(AU1763&lt;=30,"&lt;1 month",AND(AU1763&gt;30,AU1763&lt;=60),"1-2months",AU1763&gt;60,"2months +")</f>
        <v>&lt;1 month</v>
      </c>
      <c r="H1763" s="1" t="str" cm="1">
        <f t="array" ref="H1763">_xlfn.IFS(AT1763&lt;5,"&lt;5times",AND(AT1763&gt;=5,AT1763&lt;=10),"05-10times",AND(AT1763&gt;=11,AT1763&lt;=15),"11-15times",AT1763&gt;=16,"16times or more")</f>
        <v>05-10times</v>
      </c>
      <c r="I1763" s="1" t="s">
        <v>99</v>
      </c>
      <c r="J1763" s="1" t="str">
        <f t="shared" si="55"/>
        <v>6-7 years</v>
      </c>
      <c r="K1763" s="2">
        <v>650</v>
      </c>
      <c r="L1763" s="2">
        <v>37</v>
      </c>
      <c r="M1763" s="2">
        <v>780</v>
      </c>
      <c r="N1763" s="2">
        <v>27</v>
      </c>
      <c r="O1763" s="2">
        <v>167</v>
      </c>
      <c r="P1763" s="2">
        <v>32</v>
      </c>
      <c r="Q1763" s="8">
        <v>0</v>
      </c>
      <c r="R1763" s="8">
        <v>0</v>
      </c>
      <c r="S1763" s="8">
        <v>0</v>
      </c>
      <c r="T1763" s="8">
        <v>0</v>
      </c>
      <c r="U1763" s="8">
        <v>0</v>
      </c>
      <c r="V1763" s="8">
        <v>0</v>
      </c>
      <c r="W1763" s="6">
        <v>1</v>
      </c>
      <c r="X1763" s="6">
        <v>6</v>
      </c>
      <c r="Y1763" s="6">
        <v>9</v>
      </c>
      <c r="Z1763" s="6">
        <v>13</v>
      </c>
      <c r="AB1763" s="1">
        <v>1475</v>
      </c>
      <c r="AC1763" s="1">
        <v>1432</v>
      </c>
      <c r="AD1763" s="1">
        <v>1</v>
      </c>
      <c r="AE1763" s="1">
        <v>3</v>
      </c>
      <c r="AF1763" s="1">
        <v>11</v>
      </c>
      <c r="AG1763" s="1">
        <v>61</v>
      </c>
      <c r="AH1763" s="1">
        <v>2249</v>
      </c>
      <c r="AI1763" s="11">
        <f t="shared" si="54"/>
        <v>6.161643835616438</v>
      </c>
      <c r="AJ1763" s="1">
        <v>0</v>
      </c>
      <c r="AK1763" s="1">
        <v>1</v>
      </c>
      <c r="AL1763" s="1">
        <v>0</v>
      </c>
      <c r="AM1763" s="1">
        <v>0</v>
      </c>
      <c r="AN1763" s="1">
        <v>0</v>
      </c>
      <c r="AO1763" s="1">
        <v>0</v>
      </c>
      <c r="AP1763" s="1">
        <v>0</v>
      </c>
      <c r="AQ1763" s="1">
        <v>1</v>
      </c>
      <c r="AR1763" s="1">
        <v>0</v>
      </c>
      <c r="AS1763" s="1">
        <v>0</v>
      </c>
      <c r="AT1763" s="1">
        <v>6</v>
      </c>
      <c r="AU1763" s="1">
        <v>12</v>
      </c>
      <c r="AV1763" s="1">
        <v>49681</v>
      </c>
    </row>
    <row r="1764" spans="1:48" s="1" customFormat="1" x14ac:dyDescent="0.25">
      <c r="A1764" s="1" t="str" cm="1">
        <f t="array" ref="A1764">_xlfn.IFS(AG1764&gt;=70,"70 and Older",AND(AG1764&gt;=60,AG1764&lt;70),"60-69",AND(AG1764&gt;=50,AG1764&lt;60),"50-59",AND(AG1764&gt;=40,AG1764&lt;50),"40-49",AND(AG1764&gt;=30,AG1764&lt;40),"30-39",AND(AG1764&gt;=20,AG1764&lt;30),"20-29")</f>
        <v>40-49</v>
      </c>
      <c r="B1764" s="1" t="str" cm="1">
        <f t="array" ref="B1764">_xlfn.IFS(AO1764=1,$AO$1,AP1764=1,$AP$1,AQ1764=1,$AQ$1,AR1764=1,$AR$1,AS1764=1,$AS$1)</f>
        <v>PhD</v>
      </c>
      <c r="C1764" s="1" t="str" cm="1">
        <f t="array" ref="C1764">_xlfn.IFS(AJ1764=1,$AJ$1,AK1764=1,$AK$1,AL1764=1,$AL$1,AM1764=1,$AM$1,AN1764=1,$AN$1)</f>
        <v>Single</v>
      </c>
      <c r="D1764" s="1">
        <v>0</v>
      </c>
      <c r="E1764" s="1">
        <v>1</v>
      </c>
      <c r="F1764" s="1" t="str" cm="1">
        <f t="array" ref="F1764">_xlfn.IFS(AV1764&lt;43783,"1.Low Income",AND(AV1764&gt;=43783,AV1764&lt;=64856),"2.Mid Income",AV1764&gt;64856,"3.High Income")</f>
        <v>1.Low Income</v>
      </c>
      <c r="G1764" s="1" t="str" cm="1">
        <f t="array" ref="G1764">_xlfn.IFS(AU1764&lt;=30,"&lt;1 month",AND(AU1764&gt;30,AU1764&lt;=60),"1-2months",AU1764&gt;60,"2months +")</f>
        <v>&lt;1 month</v>
      </c>
      <c r="H1764" s="1" t="str" cm="1">
        <f t="array" ref="H1764">_xlfn.IFS(AT1764&lt;5,"&lt;5times",AND(AT1764&gt;=5,AT1764&lt;=10),"05-10times",AND(AT1764&gt;=11,AT1764&lt;=15),"11-15times",AT1764&gt;=16,"16times or more")</f>
        <v>05-10times</v>
      </c>
      <c r="I1764" s="1" t="s">
        <v>99</v>
      </c>
      <c r="J1764" s="1" t="str">
        <f t="shared" si="55"/>
        <v>6-7 years</v>
      </c>
      <c r="K1764" s="2">
        <v>314</v>
      </c>
      <c r="L1764" s="2">
        <v>11</v>
      </c>
      <c r="M1764" s="2">
        <v>53</v>
      </c>
      <c r="N1764" s="2">
        <v>4</v>
      </c>
      <c r="O1764" s="2">
        <v>3</v>
      </c>
      <c r="P1764" s="2">
        <v>107</v>
      </c>
      <c r="Q1764" s="8">
        <v>0</v>
      </c>
      <c r="R1764" s="8">
        <v>0</v>
      </c>
      <c r="S1764" s="8">
        <v>0</v>
      </c>
      <c r="T1764" s="8">
        <v>1</v>
      </c>
      <c r="U1764" s="8">
        <v>0</v>
      </c>
      <c r="V1764" s="8">
        <v>1</v>
      </c>
      <c r="W1764" s="6">
        <v>3</v>
      </c>
      <c r="X1764" s="6">
        <v>7</v>
      </c>
      <c r="Y1764" s="6">
        <v>3</v>
      </c>
      <c r="Z1764" s="6">
        <v>4</v>
      </c>
      <c r="AB1764" s="1">
        <v>184</v>
      </c>
      <c r="AC1764" s="1">
        <v>105</v>
      </c>
      <c r="AD1764" s="1">
        <v>1</v>
      </c>
      <c r="AE1764" s="1">
        <v>3</v>
      </c>
      <c r="AF1764" s="1">
        <v>11</v>
      </c>
      <c r="AG1764" s="1">
        <v>47</v>
      </c>
      <c r="AH1764" s="1">
        <v>2249</v>
      </c>
      <c r="AI1764" s="11">
        <f t="shared" si="54"/>
        <v>6.161643835616438</v>
      </c>
      <c r="AJ1764" s="1">
        <v>0</v>
      </c>
      <c r="AK1764" s="1">
        <v>0</v>
      </c>
      <c r="AL1764" s="1">
        <v>1</v>
      </c>
      <c r="AM1764" s="1">
        <v>0</v>
      </c>
      <c r="AN1764" s="1">
        <v>0</v>
      </c>
      <c r="AO1764" s="1">
        <v>0</v>
      </c>
      <c r="AP1764" s="1">
        <v>0</v>
      </c>
      <c r="AQ1764" s="1">
        <v>0</v>
      </c>
      <c r="AR1764" s="1">
        <v>0</v>
      </c>
      <c r="AS1764" s="1">
        <v>1</v>
      </c>
      <c r="AT1764" s="1">
        <v>8</v>
      </c>
      <c r="AU1764" s="1">
        <v>1</v>
      </c>
      <c r="AV1764" s="1">
        <v>34109</v>
      </c>
    </row>
    <row r="1765" spans="1:48" s="1" customFormat="1" x14ac:dyDescent="0.25">
      <c r="A1765" s="1" t="str" cm="1">
        <f t="array" ref="A1765">_xlfn.IFS(AG1765&gt;=70,"70 and Older",AND(AG1765&gt;=60,AG1765&lt;70),"60-69",AND(AG1765&gt;=50,AG1765&lt;60),"50-59",AND(AG1765&gt;=40,AG1765&lt;50),"40-49",AND(AG1765&gt;=30,AG1765&lt;40),"30-39",AND(AG1765&gt;=20,AG1765&lt;30),"20-29")</f>
        <v>50-59</v>
      </c>
      <c r="B1765" s="1" t="str" cm="1">
        <f t="array" ref="B1765">_xlfn.IFS(AO1765=1,$AO$1,AP1765=1,$AP$1,AQ1765=1,$AQ$1,AR1765=1,$AR$1,AS1765=1,$AS$1)</f>
        <v>2nd Cycle</v>
      </c>
      <c r="C1765" s="1" t="str" cm="1">
        <f t="array" ref="C1765">_xlfn.IFS(AJ1765=1,$AJ$1,AK1765=1,$AK$1,AL1765=1,$AL$1,AM1765=1,$AM$1,AN1765=1,$AN$1)</f>
        <v>Single</v>
      </c>
      <c r="D1765" s="1">
        <v>1</v>
      </c>
      <c r="E1765" s="1">
        <v>1</v>
      </c>
      <c r="F1765" s="1" t="str" cm="1">
        <f t="array" ref="F1765">_xlfn.IFS(AV1765&lt;43783,"1.Low Income",AND(AV1765&gt;=43783,AV1765&lt;=64856),"2.Mid Income",AV1765&gt;64856,"3.High Income")</f>
        <v>1.Low Income</v>
      </c>
      <c r="G1765" s="1" t="str" cm="1">
        <f t="array" ref="G1765">_xlfn.IFS(AU1765&lt;=30,"&lt;1 month",AND(AU1765&gt;30,AU1765&lt;=60),"1-2months",AU1765&gt;60,"2months +")</f>
        <v>1-2months</v>
      </c>
      <c r="H1765" s="1" t="str" cm="1">
        <f t="array" ref="H1765">_xlfn.IFS(AT1765&lt;5,"&lt;5times",AND(AT1765&gt;=5,AT1765&lt;=10),"05-10times",AND(AT1765&gt;=11,AT1765&lt;=15),"11-15times",AT1765&gt;=16,"16times or more")</f>
        <v>05-10times</v>
      </c>
      <c r="I1765" s="1" t="s">
        <v>99</v>
      </c>
      <c r="J1765" s="1" t="str">
        <f t="shared" si="55"/>
        <v>6-7 years</v>
      </c>
      <c r="K1765" s="2">
        <v>18</v>
      </c>
      <c r="L1765" s="2">
        <v>7</v>
      </c>
      <c r="M1765" s="2">
        <v>34</v>
      </c>
      <c r="N1765" s="2">
        <v>10</v>
      </c>
      <c r="O1765" s="2">
        <v>2</v>
      </c>
      <c r="P1765" s="2">
        <v>3</v>
      </c>
      <c r="Q1765" s="8">
        <v>0</v>
      </c>
      <c r="R1765" s="8">
        <v>0</v>
      </c>
      <c r="S1765" s="8">
        <v>0</v>
      </c>
      <c r="T1765" s="8">
        <v>0</v>
      </c>
      <c r="U1765" s="8">
        <v>0</v>
      </c>
      <c r="V1765" s="8">
        <v>0</v>
      </c>
      <c r="W1765" s="6">
        <v>3</v>
      </c>
      <c r="X1765" s="6">
        <v>3</v>
      </c>
      <c r="Y1765" s="6">
        <v>0</v>
      </c>
      <c r="Z1765" s="6">
        <v>3</v>
      </c>
      <c r="AB1765" s="1">
        <v>36</v>
      </c>
      <c r="AC1765" s="1">
        <v>18</v>
      </c>
      <c r="AD1765" s="1">
        <v>0</v>
      </c>
      <c r="AE1765" s="1">
        <v>3</v>
      </c>
      <c r="AF1765" s="1">
        <v>11</v>
      </c>
      <c r="AG1765" s="1">
        <v>57</v>
      </c>
      <c r="AH1765" s="1">
        <v>2249</v>
      </c>
      <c r="AI1765" s="11">
        <f t="shared" si="54"/>
        <v>6.161643835616438</v>
      </c>
      <c r="AJ1765" s="1">
        <v>0</v>
      </c>
      <c r="AK1765" s="1">
        <v>0</v>
      </c>
      <c r="AL1765" s="1">
        <v>1</v>
      </c>
      <c r="AM1765" s="1">
        <v>0</v>
      </c>
      <c r="AN1765" s="1">
        <v>0</v>
      </c>
      <c r="AO1765" s="1">
        <v>1</v>
      </c>
      <c r="AP1765" s="1">
        <v>0</v>
      </c>
      <c r="AQ1765" s="1">
        <v>0</v>
      </c>
      <c r="AR1765" s="1">
        <v>0</v>
      </c>
      <c r="AS1765" s="1">
        <v>0</v>
      </c>
      <c r="AT1765" s="1">
        <v>8</v>
      </c>
      <c r="AU1765" s="1">
        <v>47</v>
      </c>
      <c r="AV1765" s="1">
        <v>27450</v>
      </c>
    </row>
    <row r="1766" spans="1:48" s="1" customFormat="1" x14ac:dyDescent="0.25">
      <c r="A1766" s="1" t="str" cm="1">
        <f t="array" ref="A1766">_xlfn.IFS(AG1766&gt;=70,"70 and Older",AND(AG1766&gt;=60,AG1766&lt;70),"60-69",AND(AG1766&gt;=50,AG1766&lt;60),"50-59",AND(AG1766&gt;=40,AG1766&lt;50),"40-49",AND(AG1766&gt;=30,AG1766&lt;40),"30-39",AND(AG1766&gt;=20,AG1766&lt;30),"20-29")</f>
        <v>50-59</v>
      </c>
      <c r="B1766" s="1" t="str" cm="1">
        <f t="array" ref="B1766">_xlfn.IFS(AO1766=1,$AO$1,AP1766=1,$AP$1,AQ1766=1,$AQ$1,AR1766=1,$AR$1,AS1766=1,$AS$1)</f>
        <v>Graduation</v>
      </c>
      <c r="C1766" s="1" t="str" cm="1">
        <f t="array" ref="C1766">_xlfn.IFS(AJ1766=1,$AJ$1,AK1766=1,$AK$1,AL1766=1,$AL$1,AM1766=1,$AM$1,AN1766=1,$AN$1)</f>
        <v>Married</v>
      </c>
      <c r="D1766" s="1">
        <v>1</v>
      </c>
      <c r="E1766" s="1">
        <v>0</v>
      </c>
      <c r="F1766" s="1" t="str" cm="1">
        <f t="array" ref="F1766">_xlfn.IFS(AV1766&lt;43783,"1.Low Income",AND(AV1766&gt;=43783,AV1766&lt;=64856),"2.Mid Income",AV1766&gt;64856,"3.High Income")</f>
        <v>2.Mid Income</v>
      </c>
      <c r="G1766" s="1" t="str" cm="1">
        <f t="array" ref="G1766">_xlfn.IFS(AU1766&lt;=30,"&lt;1 month",AND(AU1766&gt;30,AU1766&lt;=60),"1-2months",AU1766&gt;60,"2months +")</f>
        <v>2months +</v>
      </c>
      <c r="H1766" s="1" t="str" cm="1">
        <f t="array" ref="H1766">_xlfn.IFS(AT1766&lt;5,"&lt;5times",AND(AT1766&gt;=5,AT1766&lt;=10),"05-10times",AND(AT1766&gt;=11,AT1766&lt;=15),"11-15times",AT1766&gt;=16,"16times or more")</f>
        <v>05-10times</v>
      </c>
      <c r="I1766" s="1" t="s">
        <v>99</v>
      </c>
      <c r="J1766" s="1" t="str">
        <f t="shared" si="55"/>
        <v>6-7 years</v>
      </c>
      <c r="K1766" s="2">
        <v>23</v>
      </c>
      <c r="L1766" s="2">
        <v>17</v>
      </c>
      <c r="M1766" s="2">
        <v>23</v>
      </c>
      <c r="N1766" s="2">
        <v>43</v>
      </c>
      <c r="O1766" s="2">
        <v>20</v>
      </c>
      <c r="P1766" s="2">
        <v>9</v>
      </c>
      <c r="Q1766" s="8">
        <v>0</v>
      </c>
      <c r="R1766" s="8">
        <v>0</v>
      </c>
      <c r="S1766" s="8">
        <v>0</v>
      </c>
      <c r="T1766" s="8">
        <v>0</v>
      </c>
      <c r="U1766" s="8">
        <v>0</v>
      </c>
      <c r="V1766" s="8">
        <v>0</v>
      </c>
      <c r="W1766" s="6">
        <v>1</v>
      </c>
      <c r="X1766" s="6">
        <v>2</v>
      </c>
      <c r="Y1766" s="6">
        <v>1</v>
      </c>
      <c r="Z1766" s="6">
        <v>4</v>
      </c>
      <c r="AB1766" s="1">
        <v>152</v>
      </c>
      <c r="AC1766" s="1">
        <v>122</v>
      </c>
      <c r="AD1766" s="1">
        <v>0</v>
      </c>
      <c r="AE1766" s="1">
        <v>3</v>
      </c>
      <c r="AF1766" s="1">
        <v>11</v>
      </c>
      <c r="AG1766" s="1">
        <v>52</v>
      </c>
      <c r="AH1766" s="1">
        <v>2248</v>
      </c>
      <c r="AI1766" s="11">
        <f t="shared" si="54"/>
        <v>6.1589041095890407</v>
      </c>
      <c r="AJ1766" s="1">
        <v>0</v>
      </c>
      <c r="AK1766" s="1">
        <v>1</v>
      </c>
      <c r="AL1766" s="1">
        <v>0</v>
      </c>
      <c r="AM1766" s="1">
        <v>0</v>
      </c>
      <c r="AN1766" s="1">
        <v>0</v>
      </c>
      <c r="AO1766" s="1">
        <v>0</v>
      </c>
      <c r="AP1766" s="1">
        <v>0</v>
      </c>
      <c r="AQ1766" s="1">
        <v>1</v>
      </c>
      <c r="AR1766" s="1">
        <v>0</v>
      </c>
      <c r="AS1766" s="1">
        <v>0</v>
      </c>
      <c r="AT1766" s="1">
        <v>6</v>
      </c>
      <c r="AU1766" s="1">
        <v>80</v>
      </c>
      <c r="AV1766" s="1">
        <v>47472</v>
      </c>
    </row>
    <row r="1767" spans="1:48" s="1" customFormat="1" x14ac:dyDescent="0.25">
      <c r="A1767" s="1" t="str" cm="1">
        <f t="array" ref="A1767">_xlfn.IFS(AG1767&gt;=70,"70 and Older",AND(AG1767&gt;=60,AG1767&lt;70),"60-69",AND(AG1767&gt;=50,AG1767&lt;60),"50-59",AND(AG1767&gt;=40,AG1767&lt;50),"40-49",AND(AG1767&gt;=30,AG1767&lt;40),"30-39",AND(AG1767&gt;=20,AG1767&lt;30),"20-29")</f>
        <v>50-59</v>
      </c>
      <c r="B1767" s="1" t="str" cm="1">
        <f t="array" ref="B1767">_xlfn.IFS(AO1767=1,$AO$1,AP1767=1,$AP$1,AQ1767=1,$AQ$1,AR1767=1,$AR$1,AS1767=1,$AS$1)</f>
        <v>Master</v>
      </c>
      <c r="C1767" s="1" t="str" cm="1">
        <f t="array" ref="C1767">_xlfn.IFS(AJ1767=1,$AJ$1,AK1767=1,$AK$1,AL1767=1,$AL$1,AM1767=1,$AM$1,AN1767=1,$AN$1)</f>
        <v>Married</v>
      </c>
      <c r="D1767" s="1">
        <v>0</v>
      </c>
      <c r="E1767" s="1">
        <v>0</v>
      </c>
      <c r="F1767" s="1" t="str" cm="1">
        <f t="array" ref="F1767">_xlfn.IFS(AV1767&lt;43783,"1.Low Income",AND(AV1767&gt;=43783,AV1767&lt;=64856),"2.Mid Income",AV1767&gt;64856,"3.High Income")</f>
        <v>1.Low Income</v>
      </c>
      <c r="G1767" s="1" t="str" cm="1">
        <f t="array" ref="G1767">_xlfn.IFS(AU1767&lt;=30,"&lt;1 month",AND(AU1767&gt;30,AU1767&lt;=60),"1-2months",AU1767&gt;60,"2months +")</f>
        <v>2months +</v>
      </c>
      <c r="H1767" s="1" t="str" cm="1">
        <f t="array" ref="H1767">_xlfn.IFS(AT1767&lt;5,"&lt;5times",AND(AT1767&gt;=5,AT1767&lt;=10),"05-10times",AND(AT1767&gt;=11,AT1767&lt;=15),"11-15times",AT1767&gt;=16,"16times or more")</f>
        <v>05-10times</v>
      </c>
      <c r="I1767" s="1" t="s">
        <v>99</v>
      </c>
      <c r="J1767" s="1" t="str">
        <f t="shared" si="55"/>
        <v>6-7 years</v>
      </c>
      <c r="K1767" s="2">
        <v>4</v>
      </c>
      <c r="L1767" s="2">
        <v>6</v>
      </c>
      <c r="M1767" s="2">
        <v>8</v>
      </c>
      <c r="N1767" s="2">
        <v>6</v>
      </c>
      <c r="O1767" s="2">
        <v>3</v>
      </c>
      <c r="P1767" s="2">
        <v>10</v>
      </c>
      <c r="Q1767" s="8">
        <v>0</v>
      </c>
      <c r="R1767" s="8">
        <v>0</v>
      </c>
      <c r="S1767" s="8">
        <v>0</v>
      </c>
      <c r="T1767" s="8">
        <v>0</v>
      </c>
      <c r="U1767" s="8">
        <v>0</v>
      </c>
      <c r="V1767" s="8">
        <v>0</v>
      </c>
      <c r="W1767" s="6">
        <v>1</v>
      </c>
      <c r="X1767" s="6">
        <v>2</v>
      </c>
      <c r="Y1767" s="6">
        <v>0</v>
      </c>
      <c r="Z1767" s="6">
        <v>3</v>
      </c>
      <c r="AB1767" s="1">
        <v>45</v>
      </c>
      <c r="AC1767" s="1">
        <v>27</v>
      </c>
      <c r="AD1767" s="1">
        <v>0</v>
      </c>
      <c r="AE1767" s="1">
        <v>3</v>
      </c>
      <c r="AF1767" s="1">
        <v>11</v>
      </c>
      <c r="AG1767" s="1">
        <v>52</v>
      </c>
      <c r="AH1767" s="1">
        <v>2248</v>
      </c>
      <c r="AI1767" s="11">
        <f t="shared" si="54"/>
        <v>6.1589041095890407</v>
      </c>
      <c r="AJ1767" s="1">
        <v>0</v>
      </c>
      <c r="AK1767" s="1">
        <v>1</v>
      </c>
      <c r="AL1767" s="1">
        <v>0</v>
      </c>
      <c r="AM1767" s="1">
        <v>0</v>
      </c>
      <c r="AN1767" s="1">
        <v>0</v>
      </c>
      <c r="AO1767" s="1">
        <v>0</v>
      </c>
      <c r="AP1767" s="1">
        <v>0</v>
      </c>
      <c r="AQ1767" s="1">
        <v>0</v>
      </c>
      <c r="AR1767" s="1">
        <v>1</v>
      </c>
      <c r="AS1767" s="1">
        <v>0</v>
      </c>
      <c r="AT1767" s="1">
        <v>8</v>
      </c>
      <c r="AU1767" s="1">
        <v>94</v>
      </c>
      <c r="AV1767" s="1">
        <v>31160</v>
      </c>
    </row>
    <row r="1768" spans="1:48" s="1" customFormat="1" x14ac:dyDescent="0.25">
      <c r="A1768" s="1" t="str" cm="1">
        <f t="array" ref="A1768">_xlfn.IFS(AG1768&gt;=70,"70 and Older",AND(AG1768&gt;=60,AG1768&lt;70),"60-69",AND(AG1768&gt;=50,AG1768&lt;60),"50-59",AND(AG1768&gt;=40,AG1768&lt;50),"40-49",AND(AG1768&gt;=30,AG1768&lt;40),"30-39",AND(AG1768&gt;=20,AG1768&lt;30),"20-29")</f>
        <v>40-49</v>
      </c>
      <c r="B1768" s="1" t="str" cm="1">
        <f t="array" ref="B1768">_xlfn.IFS(AO1768=1,$AO$1,AP1768=1,$AP$1,AQ1768=1,$AQ$1,AR1768=1,$AR$1,AS1768=1,$AS$1)</f>
        <v>Graduation</v>
      </c>
      <c r="C1768" s="1" t="str" cm="1">
        <f t="array" ref="C1768">_xlfn.IFS(AJ1768=1,$AJ$1,AK1768=1,$AK$1,AL1768=1,$AL$1,AM1768=1,$AM$1,AN1768=1,$AN$1)</f>
        <v>Married</v>
      </c>
      <c r="D1768" s="1">
        <v>1</v>
      </c>
      <c r="E1768" s="1">
        <v>2</v>
      </c>
      <c r="F1768" s="1" t="str" cm="1">
        <f t="array" ref="F1768">_xlfn.IFS(AV1768&lt;43783,"1.Low Income",AND(AV1768&gt;=43783,AV1768&lt;=64856),"2.Mid Income",AV1768&gt;64856,"3.High Income")</f>
        <v>1.Low Income</v>
      </c>
      <c r="G1768" s="1" t="str" cm="1">
        <f t="array" ref="G1768">_xlfn.IFS(AU1768&lt;=30,"&lt;1 month",AND(AU1768&gt;30,AU1768&lt;=60),"1-2months",AU1768&gt;60,"2months +")</f>
        <v>&lt;1 month</v>
      </c>
      <c r="H1768" s="1" t="str" cm="1">
        <f t="array" ref="H1768">_xlfn.IFS(AT1768&lt;5,"&lt;5times",AND(AT1768&gt;=5,AT1768&lt;=10),"05-10times",AND(AT1768&gt;=11,AT1768&lt;=15),"11-15times",AT1768&gt;=16,"16times or more")</f>
        <v>05-10times</v>
      </c>
      <c r="I1768" s="1" t="s">
        <v>99</v>
      </c>
      <c r="J1768" s="1" t="str">
        <f t="shared" si="55"/>
        <v>6-7 years</v>
      </c>
      <c r="K1768" s="2">
        <v>22</v>
      </c>
      <c r="L1768" s="2">
        <v>1</v>
      </c>
      <c r="M1768" s="2">
        <v>8</v>
      </c>
      <c r="N1768" s="2">
        <v>2</v>
      </c>
      <c r="O1768" s="2">
        <v>1</v>
      </c>
      <c r="P1768" s="2">
        <v>2</v>
      </c>
      <c r="Q1768" s="8">
        <v>0</v>
      </c>
      <c r="R1768" s="8">
        <v>0</v>
      </c>
      <c r="S1768" s="8">
        <v>0</v>
      </c>
      <c r="T1768" s="8">
        <v>0</v>
      </c>
      <c r="U1768" s="8">
        <v>0</v>
      </c>
      <c r="V1768" s="8">
        <v>0</v>
      </c>
      <c r="W1768" s="6">
        <v>2</v>
      </c>
      <c r="X1768" s="6">
        <v>1</v>
      </c>
      <c r="Y1768" s="6">
        <v>0</v>
      </c>
      <c r="Z1768" s="6">
        <v>3</v>
      </c>
      <c r="AB1768" s="1">
        <v>393</v>
      </c>
      <c r="AC1768" s="1">
        <v>304</v>
      </c>
      <c r="AD1768" s="1">
        <v>0</v>
      </c>
      <c r="AE1768" s="1">
        <v>3</v>
      </c>
      <c r="AF1768" s="1">
        <v>11</v>
      </c>
      <c r="AG1768" s="1">
        <v>43</v>
      </c>
      <c r="AH1768" s="1">
        <v>2248</v>
      </c>
      <c r="AI1768" s="11">
        <f t="shared" si="54"/>
        <v>6.1589041095890407</v>
      </c>
      <c r="AJ1768" s="1">
        <v>0</v>
      </c>
      <c r="AK1768" s="1">
        <v>1</v>
      </c>
      <c r="AL1768" s="1">
        <v>0</v>
      </c>
      <c r="AM1768" s="1">
        <v>0</v>
      </c>
      <c r="AN1768" s="1">
        <v>0</v>
      </c>
      <c r="AO1768" s="1">
        <v>0</v>
      </c>
      <c r="AP1768" s="1">
        <v>0</v>
      </c>
      <c r="AQ1768" s="1">
        <v>1</v>
      </c>
      <c r="AR1768" s="1">
        <v>0</v>
      </c>
      <c r="AS1768" s="1">
        <v>0</v>
      </c>
      <c r="AT1768" s="1">
        <v>8</v>
      </c>
      <c r="AU1768" s="1">
        <v>1</v>
      </c>
      <c r="AV1768" s="1">
        <v>27803</v>
      </c>
    </row>
    <row r="1769" spans="1:48" s="1" customFormat="1" x14ac:dyDescent="0.25">
      <c r="A1769" s="1" t="str" cm="1">
        <f t="array" ref="A1769">_xlfn.IFS(AG1769&gt;=70,"70 and Older",AND(AG1769&gt;=60,AG1769&lt;70),"60-69",AND(AG1769&gt;=50,AG1769&lt;60),"50-59",AND(AG1769&gt;=40,AG1769&lt;50),"40-49",AND(AG1769&gt;=30,AG1769&lt;40),"30-39",AND(AG1769&gt;=20,AG1769&lt;30),"20-29")</f>
        <v>50-59</v>
      </c>
      <c r="B1769" s="1" t="str" cm="1">
        <f t="array" ref="B1769">_xlfn.IFS(AO1769=1,$AO$1,AP1769=1,$AP$1,AQ1769=1,$AQ$1,AR1769=1,$AR$1,AS1769=1,$AS$1)</f>
        <v>PhD</v>
      </c>
      <c r="C1769" s="1" t="str" cm="1">
        <f t="array" ref="C1769">_xlfn.IFS(AJ1769=1,$AJ$1,AK1769=1,$AK$1,AL1769=1,$AL$1,AM1769=1,$AM$1,AN1769=1,$AN$1)</f>
        <v>Widow</v>
      </c>
      <c r="D1769" s="1">
        <v>0</v>
      </c>
      <c r="E1769" s="1">
        <v>0</v>
      </c>
      <c r="F1769" s="1" t="str" cm="1">
        <f t="array" ref="F1769">_xlfn.IFS(AV1769&lt;43783,"1.Low Income",AND(AV1769&gt;=43783,AV1769&lt;=64856),"2.Mid Income",AV1769&gt;64856,"3.High Income")</f>
        <v>2.Mid Income</v>
      </c>
      <c r="G1769" s="1" t="str" cm="1">
        <f t="array" ref="G1769">_xlfn.IFS(AU1769&lt;=30,"&lt;1 month",AND(AU1769&gt;30,AU1769&lt;=60),"1-2months",AU1769&gt;60,"2months +")</f>
        <v>2months +</v>
      </c>
      <c r="H1769" s="1" t="str" cm="1">
        <f t="array" ref="H1769">_xlfn.IFS(AT1769&lt;5,"&lt;5times",AND(AT1769&gt;=5,AT1769&lt;=10),"05-10times",AND(AT1769&gt;=11,AT1769&lt;=15),"11-15times",AT1769&gt;=16,"16times or more")</f>
        <v>05-10times</v>
      </c>
      <c r="I1769" s="1" t="s">
        <v>99</v>
      </c>
      <c r="J1769" s="1" t="str">
        <f t="shared" si="55"/>
        <v>6-7 years</v>
      </c>
      <c r="K1769" s="2">
        <v>734</v>
      </c>
      <c r="L1769" s="2">
        <v>22</v>
      </c>
      <c r="M1769" s="2">
        <v>350</v>
      </c>
      <c r="N1769" s="2">
        <v>151</v>
      </c>
      <c r="O1769" s="2">
        <v>25</v>
      </c>
      <c r="P1769" s="2">
        <v>100</v>
      </c>
      <c r="Q1769" s="8">
        <v>0</v>
      </c>
      <c r="R1769" s="8">
        <v>0</v>
      </c>
      <c r="S1769" s="8">
        <v>0</v>
      </c>
      <c r="T1769" s="8">
        <v>0</v>
      </c>
      <c r="U1769" s="8">
        <v>1</v>
      </c>
      <c r="V1769" s="8">
        <v>0</v>
      </c>
      <c r="W1769" s="6">
        <v>1</v>
      </c>
      <c r="X1769" s="6">
        <v>3</v>
      </c>
      <c r="Y1769" s="6">
        <v>9</v>
      </c>
      <c r="Z1769" s="6">
        <v>13</v>
      </c>
      <c r="AB1769" s="1">
        <v>1607</v>
      </c>
      <c r="AC1769" s="1">
        <v>1528</v>
      </c>
      <c r="AD1769" s="1">
        <v>1</v>
      </c>
      <c r="AE1769" s="1">
        <v>3</v>
      </c>
      <c r="AF1769" s="1">
        <v>11</v>
      </c>
      <c r="AG1769" s="1">
        <v>58</v>
      </c>
      <c r="AH1769" s="1">
        <v>2247</v>
      </c>
      <c r="AI1769" s="11">
        <f t="shared" si="54"/>
        <v>6.1561643835616442</v>
      </c>
      <c r="AJ1769" s="1">
        <v>0</v>
      </c>
      <c r="AK1769" s="1">
        <v>0</v>
      </c>
      <c r="AL1769" s="1">
        <v>0</v>
      </c>
      <c r="AM1769" s="1">
        <v>0</v>
      </c>
      <c r="AN1769" s="1">
        <v>1</v>
      </c>
      <c r="AO1769" s="1">
        <v>0</v>
      </c>
      <c r="AP1769" s="1">
        <v>0</v>
      </c>
      <c r="AQ1769" s="1">
        <v>0</v>
      </c>
      <c r="AR1769" s="1">
        <v>0</v>
      </c>
      <c r="AS1769" s="1">
        <v>1</v>
      </c>
      <c r="AT1769" s="1">
        <v>6</v>
      </c>
      <c r="AU1769" s="1">
        <v>61</v>
      </c>
      <c r="AV1769" s="1">
        <v>55012</v>
      </c>
    </row>
    <row r="1770" spans="1:48" s="1" customFormat="1" x14ac:dyDescent="0.25">
      <c r="A1770" s="1" t="str" cm="1">
        <f t="array" ref="A1770">_xlfn.IFS(AG1770&gt;=70,"70 and Older",AND(AG1770&gt;=60,AG1770&lt;70),"60-69",AND(AG1770&gt;=50,AG1770&lt;60),"50-59",AND(AG1770&gt;=40,AG1770&lt;50),"40-49",AND(AG1770&gt;=30,AG1770&lt;40),"30-39",AND(AG1770&gt;=20,AG1770&lt;30),"20-29")</f>
        <v>60-69</v>
      </c>
      <c r="B1770" s="1" t="str" cm="1">
        <f t="array" ref="B1770">_xlfn.IFS(AO1770=1,$AO$1,AP1770=1,$AP$1,AQ1770=1,$AQ$1,AR1770=1,$AR$1,AS1770=1,$AS$1)</f>
        <v>Graduation</v>
      </c>
      <c r="C1770" s="1" t="str" cm="1">
        <f t="array" ref="C1770">_xlfn.IFS(AJ1770=1,$AJ$1,AK1770=1,$AK$1,AL1770=1,$AL$1,AM1770=1,$AM$1,AN1770=1,$AN$1)</f>
        <v>Single</v>
      </c>
      <c r="D1770" s="1">
        <v>0</v>
      </c>
      <c r="E1770" s="1">
        <v>0</v>
      </c>
      <c r="F1770" s="1" t="str" cm="1">
        <f t="array" ref="F1770">_xlfn.IFS(AV1770&lt;43783,"1.Low Income",AND(AV1770&gt;=43783,AV1770&lt;=64856),"2.Mid Income",AV1770&gt;64856,"3.High Income")</f>
        <v>2.Mid Income</v>
      </c>
      <c r="G1770" s="1" t="str" cm="1">
        <f t="array" ref="G1770">_xlfn.IFS(AU1770&lt;=30,"&lt;1 month",AND(AU1770&gt;30,AU1770&lt;=60),"1-2months",AU1770&gt;60,"2months +")</f>
        <v>2months +</v>
      </c>
      <c r="H1770" s="1" t="str" cm="1">
        <f t="array" ref="H1770">_xlfn.IFS(AT1770&lt;5,"&lt;5times",AND(AT1770&gt;=5,AT1770&lt;=10),"05-10times",AND(AT1770&gt;=11,AT1770&lt;=15),"11-15times",AT1770&gt;=16,"16times or more")</f>
        <v>05-10times</v>
      </c>
      <c r="I1770" s="1" t="s">
        <v>99</v>
      </c>
      <c r="J1770" s="1" t="str">
        <f t="shared" si="55"/>
        <v>6-7 years</v>
      </c>
      <c r="K1770" s="2">
        <v>1111</v>
      </c>
      <c r="L1770" s="2">
        <v>24</v>
      </c>
      <c r="M1770" s="2">
        <v>790</v>
      </c>
      <c r="N1770" s="2">
        <v>160</v>
      </c>
      <c r="O1770" s="2">
        <v>45</v>
      </c>
      <c r="P1770" s="2">
        <v>172</v>
      </c>
      <c r="Q1770" s="8">
        <v>1</v>
      </c>
      <c r="R1770" s="8">
        <v>0</v>
      </c>
      <c r="S1770" s="8">
        <v>0</v>
      </c>
      <c r="T1770" s="8">
        <v>1</v>
      </c>
      <c r="U1770" s="8">
        <v>1</v>
      </c>
      <c r="V1770" s="8">
        <v>1</v>
      </c>
      <c r="W1770" s="6">
        <v>0</v>
      </c>
      <c r="X1770" s="6">
        <v>5</v>
      </c>
      <c r="Y1770" s="6">
        <v>8</v>
      </c>
      <c r="Z1770" s="6">
        <v>5</v>
      </c>
      <c r="AB1770" s="1">
        <v>1675</v>
      </c>
      <c r="AC1770" s="1">
        <v>1659</v>
      </c>
      <c r="AD1770" s="1">
        <v>2</v>
      </c>
      <c r="AE1770" s="1">
        <v>3</v>
      </c>
      <c r="AF1770" s="1">
        <v>11</v>
      </c>
      <c r="AG1770" s="1">
        <v>62</v>
      </c>
      <c r="AH1770" s="1">
        <v>2246</v>
      </c>
      <c r="AI1770" s="11">
        <f t="shared" si="54"/>
        <v>6.1534246575342468</v>
      </c>
      <c r="AJ1770" s="1">
        <v>0</v>
      </c>
      <c r="AK1770" s="1">
        <v>0</v>
      </c>
      <c r="AL1770" s="1">
        <v>1</v>
      </c>
      <c r="AM1770" s="1">
        <v>0</v>
      </c>
      <c r="AN1770" s="1">
        <v>0</v>
      </c>
      <c r="AO1770" s="1">
        <v>0</v>
      </c>
      <c r="AP1770" s="1">
        <v>0</v>
      </c>
      <c r="AQ1770" s="1">
        <v>1</v>
      </c>
      <c r="AR1770" s="1">
        <v>0</v>
      </c>
      <c r="AS1770" s="1">
        <v>0</v>
      </c>
      <c r="AT1770" s="1">
        <v>6</v>
      </c>
      <c r="AU1770" s="1">
        <v>61</v>
      </c>
      <c r="AV1770" s="1">
        <v>53537</v>
      </c>
    </row>
    <row r="1771" spans="1:48" s="1" customFormat="1" x14ac:dyDescent="0.25">
      <c r="A1771" s="1" t="str" cm="1">
        <f t="array" ref="A1771">_xlfn.IFS(AG1771&gt;=70,"70 and Older",AND(AG1771&gt;=60,AG1771&lt;70),"60-69",AND(AG1771&gt;=50,AG1771&lt;60),"50-59",AND(AG1771&gt;=40,AG1771&lt;50),"40-49",AND(AG1771&gt;=30,AG1771&lt;40),"30-39",AND(AG1771&gt;=20,AG1771&lt;30),"20-29")</f>
        <v>30-39</v>
      </c>
      <c r="B1771" s="1" t="str" cm="1">
        <f t="array" ref="B1771">_xlfn.IFS(AO1771=1,$AO$1,AP1771=1,$AP$1,AQ1771=1,$AQ$1,AR1771=1,$AR$1,AS1771=1,$AS$1)</f>
        <v>Graduation</v>
      </c>
      <c r="C1771" s="1" t="str" cm="1">
        <f t="array" ref="C1771">_xlfn.IFS(AJ1771=1,$AJ$1,AK1771=1,$AK$1,AL1771=1,$AL$1,AM1771=1,$AM$1,AN1771=1,$AN$1)</f>
        <v>Together</v>
      </c>
      <c r="D1771" s="1">
        <v>1</v>
      </c>
      <c r="E1771" s="1">
        <v>0</v>
      </c>
      <c r="F1771" s="1" t="str" cm="1">
        <f t="array" ref="F1771">_xlfn.IFS(AV1771&lt;43783,"1.Low Income",AND(AV1771&gt;=43783,AV1771&lt;=64856),"2.Mid Income",AV1771&gt;64856,"3.High Income")</f>
        <v>1.Low Income</v>
      </c>
      <c r="G1771" s="1" t="str" cm="1">
        <f t="array" ref="G1771">_xlfn.IFS(AU1771&lt;=30,"&lt;1 month",AND(AU1771&gt;30,AU1771&lt;=60),"1-2months",AU1771&gt;60,"2months +")</f>
        <v>2months +</v>
      </c>
      <c r="H1771" s="1" t="str" cm="1">
        <f t="array" ref="H1771">_xlfn.IFS(AT1771&lt;5,"&lt;5times",AND(AT1771&gt;=5,AT1771&lt;=10),"05-10times",AND(AT1771&gt;=11,AT1771&lt;=15),"11-15times",AT1771&gt;=16,"16times or more")</f>
        <v>05-10times</v>
      </c>
      <c r="I1771" s="1" t="s">
        <v>99</v>
      </c>
      <c r="J1771" s="1" t="str">
        <f t="shared" si="55"/>
        <v>6-7 years</v>
      </c>
      <c r="K1771" s="2">
        <v>23</v>
      </c>
      <c r="L1771" s="2">
        <v>0</v>
      </c>
      <c r="M1771" s="2">
        <v>15</v>
      </c>
      <c r="N1771" s="2">
        <v>0</v>
      </c>
      <c r="O1771" s="2">
        <v>2</v>
      </c>
      <c r="P1771" s="2">
        <v>7</v>
      </c>
      <c r="Q1771" s="8">
        <v>0</v>
      </c>
      <c r="R1771" s="8">
        <v>0</v>
      </c>
      <c r="S1771" s="8">
        <v>0</v>
      </c>
      <c r="T1771" s="8">
        <v>0</v>
      </c>
      <c r="U1771" s="8">
        <v>0</v>
      </c>
      <c r="V1771" s="8">
        <v>0</v>
      </c>
      <c r="W1771" s="6">
        <v>2</v>
      </c>
      <c r="X1771" s="6">
        <v>3</v>
      </c>
      <c r="Y1771" s="6">
        <v>0</v>
      </c>
      <c r="Z1771" s="6">
        <v>3</v>
      </c>
      <c r="AB1771" s="1">
        <v>53</v>
      </c>
      <c r="AC1771" s="1">
        <v>51</v>
      </c>
      <c r="AD1771" s="1">
        <v>0</v>
      </c>
      <c r="AE1771" s="1">
        <v>3</v>
      </c>
      <c r="AF1771" s="1">
        <v>11</v>
      </c>
      <c r="AG1771" s="1">
        <v>37</v>
      </c>
      <c r="AH1771" s="1">
        <v>2246</v>
      </c>
      <c r="AI1771" s="11">
        <f t="shared" si="54"/>
        <v>6.1534246575342468</v>
      </c>
      <c r="AJ1771" s="1">
        <v>0</v>
      </c>
      <c r="AK1771" s="1">
        <v>0</v>
      </c>
      <c r="AL1771" s="1">
        <v>0</v>
      </c>
      <c r="AM1771" s="1">
        <v>1</v>
      </c>
      <c r="AN1771" s="1">
        <v>0</v>
      </c>
      <c r="AO1771" s="1">
        <v>0</v>
      </c>
      <c r="AP1771" s="1">
        <v>0</v>
      </c>
      <c r="AQ1771" s="1">
        <v>1</v>
      </c>
      <c r="AR1771" s="1">
        <v>0</v>
      </c>
      <c r="AS1771" s="1">
        <v>0</v>
      </c>
      <c r="AT1771" s="1">
        <v>7</v>
      </c>
      <c r="AU1771" s="1">
        <v>82</v>
      </c>
      <c r="AV1771" s="1">
        <v>37244</v>
      </c>
    </row>
    <row r="1772" spans="1:48" s="1" customFormat="1" x14ac:dyDescent="0.25">
      <c r="A1772" s="1" t="str" cm="1">
        <f t="array" ref="A1772">_xlfn.IFS(AG1772&gt;=70,"70 and Older",AND(AG1772&gt;=60,AG1772&lt;70),"60-69",AND(AG1772&gt;=50,AG1772&lt;60),"50-59",AND(AG1772&gt;=40,AG1772&lt;50),"40-49",AND(AG1772&gt;=30,AG1772&lt;40),"30-39",AND(AG1772&gt;=20,AG1772&lt;30),"20-29")</f>
        <v>60-69</v>
      </c>
      <c r="B1772" s="1" t="str" cm="1">
        <f t="array" ref="B1772">_xlfn.IFS(AO1772=1,$AO$1,AP1772=1,$AP$1,AQ1772=1,$AQ$1,AR1772=1,$AR$1,AS1772=1,$AS$1)</f>
        <v>Master</v>
      </c>
      <c r="C1772" s="1" t="str" cm="1">
        <f t="array" ref="C1772">_xlfn.IFS(AJ1772=1,$AJ$1,AK1772=1,$AK$1,AL1772=1,$AL$1,AM1772=1,$AM$1,AN1772=1,$AN$1)</f>
        <v>Married</v>
      </c>
      <c r="D1772" s="1">
        <v>1</v>
      </c>
      <c r="E1772" s="1">
        <v>0</v>
      </c>
      <c r="F1772" s="1" t="str" cm="1">
        <f t="array" ref="F1772">_xlfn.IFS(AV1772&lt;43783,"1.Low Income",AND(AV1772&gt;=43783,AV1772&lt;=64856),"2.Mid Income",AV1772&gt;64856,"3.High Income")</f>
        <v>1.Low Income</v>
      </c>
      <c r="G1772" s="1" t="str" cm="1">
        <f t="array" ref="G1772">_xlfn.IFS(AU1772&lt;=30,"&lt;1 month",AND(AU1772&gt;30,AU1772&lt;=60),"1-2months",AU1772&gt;60,"2months +")</f>
        <v>&lt;1 month</v>
      </c>
      <c r="H1772" s="1" t="str" cm="1">
        <f t="array" ref="H1772">_xlfn.IFS(AT1772&lt;5,"&lt;5times",AND(AT1772&gt;=5,AT1772&lt;=10),"05-10times",AND(AT1772&gt;=11,AT1772&lt;=15),"11-15times",AT1772&gt;=16,"16times or more")</f>
        <v>05-10times</v>
      </c>
      <c r="I1772" s="1" t="s">
        <v>99</v>
      </c>
      <c r="J1772" s="1" t="str">
        <f t="shared" si="55"/>
        <v>6-7 years</v>
      </c>
      <c r="K1772" s="2">
        <v>342</v>
      </c>
      <c r="L1772" s="2">
        <v>32</v>
      </c>
      <c r="M1772" s="2">
        <v>230</v>
      </c>
      <c r="N1772" s="2">
        <v>34</v>
      </c>
      <c r="O1772" s="2">
        <v>32</v>
      </c>
      <c r="P1772" s="2">
        <v>40</v>
      </c>
      <c r="Q1772" s="8">
        <v>0</v>
      </c>
      <c r="R1772" s="8">
        <v>0</v>
      </c>
      <c r="S1772" s="8">
        <v>1</v>
      </c>
      <c r="T1772" s="8">
        <v>0</v>
      </c>
      <c r="U1772" s="8">
        <v>0</v>
      </c>
      <c r="V1772" s="8">
        <v>0</v>
      </c>
      <c r="W1772" s="6">
        <v>5</v>
      </c>
      <c r="X1772" s="6">
        <v>10</v>
      </c>
      <c r="Y1772" s="6">
        <v>5</v>
      </c>
      <c r="Z1772" s="6">
        <v>4</v>
      </c>
      <c r="AB1772" s="1">
        <v>224</v>
      </c>
      <c r="AC1772" s="1">
        <v>211</v>
      </c>
      <c r="AD1772" s="1">
        <v>0</v>
      </c>
      <c r="AE1772" s="1">
        <v>3</v>
      </c>
      <c r="AF1772" s="1">
        <v>11</v>
      </c>
      <c r="AG1772" s="1">
        <v>60</v>
      </c>
      <c r="AH1772" s="1">
        <v>2246</v>
      </c>
      <c r="AI1772" s="11">
        <f t="shared" si="54"/>
        <v>6.1534246575342468</v>
      </c>
      <c r="AJ1772" s="1">
        <v>0</v>
      </c>
      <c r="AK1772" s="1">
        <v>1</v>
      </c>
      <c r="AL1772" s="1">
        <v>0</v>
      </c>
      <c r="AM1772" s="1">
        <v>0</v>
      </c>
      <c r="AN1772" s="1">
        <v>0</v>
      </c>
      <c r="AO1772" s="1">
        <v>0</v>
      </c>
      <c r="AP1772" s="1">
        <v>0</v>
      </c>
      <c r="AQ1772" s="1">
        <v>0</v>
      </c>
      <c r="AR1772" s="1">
        <v>1</v>
      </c>
      <c r="AS1772" s="1">
        <v>0</v>
      </c>
      <c r="AT1772" s="1">
        <v>9</v>
      </c>
      <c r="AU1772" s="1">
        <v>23</v>
      </c>
      <c r="AV1772" s="1">
        <v>24434</v>
      </c>
    </row>
    <row r="1773" spans="1:48" s="1" customFormat="1" x14ac:dyDescent="0.25">
      <c r="A1773" s="1" t="str" cm="1">
        <f t="array" ref="A1773">_xlfn.IFS(AG1773&gt;=70,"70 and Older",AND(AG1773&gt;=60,AG1773&lt;70),"60-69",AND(AG1773&gt;=50,AG1773&lt;60),"50-59",AND(AG1773&gt;=40,AG1773&lt;50),"40-49",AND(AG1773&gt;=30,AG1773&lt;40),"30-39",AND(AG1773&gt;=20,AG1773&lt;30),"20-29")</f>
        <v>50-59</v>
      </c>
      <c r="B1773" s="1" t="str" cm="1">
        <f t="array" ref="B1773">_xlfn.IFS(AO1773=1,$AO$1,AP1773=1,$AP$1,AQ1773=1,$AQ$1,AR1773=1,$AR$1,AS1773=1,$AS$1)</f>
        <v>Graduation</v>
      </c>
      <c r="C1773" s="1" t="str" cm="1">
        <f t="array" ref="C1773">_xlfn.IFS(AJ1773=1,$AJ$1,AK1773=1,$AK$1,AL1773=1,$AL$1,AM1773=1,$AM$1,AN1773=1,$AN$1)</f>
        <v>Single</v>
      </c>
      <c r="D1773" s="1">
        <v>0</v>
      </c>
      <c r="E1773" s="1">
        <v>1</v>
      </c>
      <c r="F1773" s="1" t="str" cm="1">
        <f t="array" ref="F1773">_xlfn.IFS(AV1773&lt;43783,"1.Low Income",AND(AV1773&gt;=43783,AV1773&lt;=64856),"2.Mid Income",AV1773&gt;64856,"3.High Income")</f>
        <v>2.Mid Income</v>
      </c>
      <c r="G1773" s="1" t="str" cm="1">
        <f t="array" ref="G1773">_xlfn.IFS(AU1773&lt;=30,"&lt;1 month",AND(AU1773&gt;30,AU1773&lt;=60),"1-2months",AU1773&gt;60,"2months +")</f>
        <v>1-2months</v>
      </c>
      <c r="H1773" s="1" t="str" cm="1">
        <f t="array" ref="H1773">_xlfn.IFS(AT1773&lt;5,"&lt;5times",AND(AT1773&gt;=5,AT1773&lt;=10),"05-10times",AND(AT1773&gt;=11,AT1773&lt;=15),"11-15times",AT1773&gt;=16,"16times or more")</f>
        <v>05-10times</v>
      </c>
      <c r="I1773" s="1" t="s">
        <v>99</v>
      </c>
      <c r="J1773" s="1" t="str">
        <f t="shared" si="55"/>
        <v>6-7 years</v>
      </c>
      <c r="K1773" s="2">
        <v>81</v>
      </c>
      <c r="L1773" s="2">
        <v>1</v>
      </c>
      <c r="M1773" s="2">
        <v>31</v>
      </c>
      <c r="N1773" s="2">
        <v>2</v>
      </c>
      <c r="O1773" s="2">
        <v>1</v>
      </c>
      <c r="P1773" s="2">
        <v>0</v>
      </c>
      <c r="Q1773" s="8">
        <v>0</v>
      </c>
      <c r="R1773" s="8">
        <v>0</v>
      </c>
      <c r="S1773" s="8">
        <v>0</v>
      </c>
      <c r="T1773" s="8">
        <v>0</v>
      </c>
      <c r="U1773" s="8">
        <v>0</v>
      </c>
      <c r="V1773" s="8">
        <v>0</v>
      </c>
      <c r="W1773" s="6">
        <v>1</v>
      </c>
      <c r="X1773" s="6">
        <v>1</v>
      </c>
      <c r="Y1773" s="6">
        <v>1</v>
      </c>
      <c r="Z1773" s="6">
        <v>5</v>
      </c>
      <c r="AB1773" s="1">
        <v>71</v>
      </c>
      <c r="AC1773" s="1">
        <v>23</v>
      </c>
      <c r="AD1773" s="1">
        <v>1</v>
      </c>
      <c r="AE1773" s="1">
        <v>3</v>
      </c>
      <c r="AF1773" s="1">
        <v>11</v>
      </c>
      <c r="AG1773" s="1">
        <v>53</v>
      </c>
      <c r="AH1773" s="1">
        <v>2245</v>
      </c>
      <c r="AI1773" s="11">
        <f t="shared" si="54"/>
        <v>6.1506849315068495</v>
      </c>
      <c r="AJ1773" s="1">
        <v>0</v>
      </c>
      <c r="AK1773" s="1">
        <v>0</v>
      </c>
      <c r="AL1773" s="1">
        <v>1</v>
      </c>
      <c r="AM1773" s="1">
        <v>0</v>
      </c>
      <c r="AN1773" s="1">
        <v>0</v>
      </c>
      <c r="AO1773" s="1">
        <v>0</v>
      </c>
      <c r="AP1773" s="1">
        <v>0</v>
      </c>
      <c r="AQ1773" s="1">
        <v>1</v>
      </c>
      <c r="AR1773" s="1">
        <v>0</v>
      </c>
      <c r="AS1773" s="1">
        <v>0</v>
      </c>
      <c r="AT1773" s="1">
        <v>6</v>
      </c>
      <c r="AU1773" s="1">
        <v>31</v>
      </c>
      <c r="AV1773" s="1">
        <v>50447</v>
      </c>
    </row>
    <row r="1774" spans="1:48" s="1" customFormat="1" x14ac:dyDescent="0.25">
      <c r="A1774" s="1" t="str" cm="1">
        <f t="array" ref="A1774">_xlfn.IFS(AG1774&gt;=70,"70 and Older",AND(AG1774&gt;=60,AG1774&lt;70),"60-69",AND(AG1774&gt;=50,AG1774&lt;60),"50-59",AND(AG1774&gt;=40,AG1774&lt;50),"40-49",AND(AG1774&gt;=30,AG1774&lt;40),"30-39",AND(AG1774&gt;=20,AG1774&lt;30),"20-29")</f>
        <v>30-39</v>
      </c>
      <c r="B1774" s="1" t="str" cm="1">
        <f t="array" ref="B1774">_xlfn.IFS(AO1774=1,$AO$1,AP1774=1,$AP$1,AQ1774=1,$AQ$1,AR1774=1,$AR$1,AS1774=1,$AS$1)</f>
        <v>2nd Cycle</v>
      </c>
      <c r="C1774" s="1" t="str" cm="1">
        <f t="array" ref="C1774">_xlfn.IFS(AJ1774=1,$AJ$1,AK1774=1,$AK$1,AL1774=1,$AL$1,AM1774=1,$AM$1,AN1774=1,$AN$1)</f>
        <v>Single</v>
      </c>
      <c r="D1774" s="1">
        <v>1</v>
      </c>
      <c r="E1774" s="1">
        <v>0</v>
      </c>
      <c r="F1774" s="1" t="str" cm="1">
        <f t="array" ref="F1774">_xlfn.IFS(AV1774&lt;43783,"1.Low Income",AND(AV1774&gt;=43783,AV1774&lt;=64856),"2.Mid Income",AV1774&gt;64856,"3.High Income")</f>
        <v>1.Low Income</v>
      </c>
      <c r="G1774" s="1" t="str" cm="1">
        <f t="array" ref="G1774">_xlfn.IFS(AU1774&lt;=30,"&lt;1 month",AND(AU1774&gt;30,AU1774&lt;=60),"1-2months",AU1774&gt;60,"2months +")</f>
        <v>&lt;1 month</v>
      </c>
      <c r="H1774" s="1" t="str" cm="1">
        <f t="array" ref="H1774">_xlfn.IFS(AT1774&lt;5,"&lt;5times",AND(AT1774&gt;=5,AT1774&lt;=10),"05-10times",AND(AT1774&gt;=11,AT1774&lt;=15),"11-15times",AT1774&gt;=16,"16times or more")</f>
        <v>05-10times</v>
      </c>
      <c r="I1774" s="1" t="s">
        <v>99</v>
      </c>
      <c r="J1774" s="1" t="str">
        <f t="shared" si="55"/>
        <v>6-7 years</v>
      </c>
      <c r="K1774" s="2">
        <v>125</v>
      </c>
      <c r="L1774" s="2">
        <v>17</v>
      </c>
      <c r="M1774" s="2">
        <v>52</v>
      </c>
      <c r="N1774" s="2">
        <v>3</v>
      </c>
      <c r="O1774" s="2">
        <v>19</v>
      </c>
      <c r="P1774" s="2">
        <v>30</v>
      </c>
      <c r="Q1774" s="8">
        <v>0</v>
      </c>
      <c r="R1774" s="8">
        <v>0</v>
      </c>
      <c r="S1774" s="8">
        <v>1</v>
      </c>
      <c r="T1774" s="8">
        <v>0</v>
      </c>
      <c r="U1774" s="8">
        <v>0</v>
      </c>
      <c r="V1774" s="8">
        <v>1</v>
      </c>
      <c r="W1774" s="6">
        <v>4</v>
      </c>
      <c r="X1774" s="6">
        <v>5</v>
      </c>
      <c r="Y1774" s="6">
        <v>1</v>
      </c>
      <c r="Z1774" s="6">
        <v>4</v>
      </c>
      <c r="AB1774" s="1">
        <v>157</v>
      </c>
      <c r="AC1774" s="1">
        <v>132</v>
      </c>
      <c r="AD1774" s="1">
        <v>0</v>
      </c>
      <c r="AE1774" s="1">
        <v>3</v>
      </c>
      <c r="AF1774" s="1">
        <v>11</v>
      </c>
      <c r="AG1774" s="1">
        <v>39</v>
      </c>
      <c r="AH1774" s="1">
        <v>2245</v>
      </c>
      <c r="AI1774" s="11">
        <f t="shared" si="54"/>
        <v>6.1506849315068495</v>
      </c>
      <c r="AJ1774" s="1">
        <v>0</v>
      </c>
      <c r="AK1774" s="1">
        <v>0</v>
      </c>
      <c r="AL1774" s="1">
        <v>1</v>
      </c>
      <c r="AM1774" s="1">
        <v>0</v>
      </c>
      <c r="AN1774" s="1">
        <v>0</v>
      </c>
      <c r="AO1774" s="1">
        <v>1</v>
      </c>
      <c r="AP1774" s="1">
        <v>0</v>
      </c>
      <c r="AQ1774" s="1">
        <v>0</v>
      </c>
      <c r="AR1774" s="1">
        <v>0</v>
      </c>
      <c r="AS1774" s="1">
        <v>0</v>
      </c>
      <c r="AT1774" s="1">
        <v>8</v>
      </c>
      <c r="AU1774" s="1">
        <v>25</v>
      </c>
      <c r="AV1774" s="1">
        <v>28072</v>
      </c>
    </row>
    <row r="1775" spans="1:48" s="1" customFormat="1" x14ac:dyDescent="0.25">
      <c r="A1775" s="1" t="str" cm="1">
        <f t="array" ref="A1775">_xlfn.IFS(AG1775&gt;=70,"70 and Older",AND(AG1775&gt;=60,AG1775&lt;70),"60-69",AND(AG1775&gt;=50,AG1775&lt;60),"50-59",AND(AG1775&gt;=40,AG1775&lt;50),"40-49",AND(AG1775&gt;=30,AG1775&lt;40),"30-39",AND(AG1775&gt;=20,AG1775&lt;30),"20-29")</f>
        <v>70 and Older</v>
      </c>
      <c r="B1775" s="1" t="str" cm="1">
        <f t="array" ref="B1775">_xlfn.IFS(AO1775=1,$AO$1,AP1775=1,$AP$1,AQ1775=1,$AQ$1,AR1775=1,$AR$1,AS1775=1,$AS$1)</f>
        <v>PhD</v>
      </c>
      <c r="C1775" s="1" t="str" cm="1">
        <f t="array" ref="C1775">_xlfn.IFS(AJ1775=1,$AJ$1,AK1775=1,$AK$1,AL1775=1,$AL$1,AM1775=1,$AM$1,AN1775=1,$AN$1)</f>
        <v>Widow</v>
      </c>
      <c r="D1775" s="1">
        <v>0</v>
      </c>
      <c r="E1775" s="1">
        <v>0</v>
      </c>
      <c r="F1775" s="1" t="str" cm="1">
        <f t="array" ref="F1775">_xlfn.IFS(AV1775&lt;43783,"1.Low Income",AND(AV1775&gt;=43783,AV1775&lt;=64856),"2.Mid Income",AV1775&gt;64856,"3.High Income")</f>
        <v>2.Mid Income</v>
      </c>
      <c r="G1775" s="1" t="str" cm="1">
        <f t="array" ref="G1775">_xlfn.IFS(AU1775&lt;=30,"&lt;1 month",AND(AU1775&gt;30,AU1775&lt;=60),"1-2months",AU1775&gt;60,"2months +")</f>
        <v>2months +</v>
      </c>
      <c r="H1775" s="1" t="str" cm="1">
        <f t="array" ref="H1775">_xlfn.IFS(AT1775&lt;5,"&lt;5times",AND(AT1775&gt;=5,AT1775&lt;=10),"05-10times",AND(AT1775&gt;=11,AT1775&lt;=15),"11-15times",AT1775&gt;=16,"16times or more")</f>
        <v>05-10times</v>
      </c>
      <c r="I1775" s="1" t="s">
        <v>99</v>
      </c>
      <c r="J1775" s="1" t="str">
        <f t="shared" si="55"/>
        <v>6-7 years</v>
      </c>
      <c r="K1775" s="2">
        <v>1252</v>
      </c>
      <c r="L1775" s="2">
        <v>0</v>
      </c>
      <c r="M1775" s="2">
        <v>465</v>
      </c>
      <c r="N1775" s="2">
        <v>46</v>
      </c>
      <c r="O1775" s="2">
        <v>35</v>
      </c>
      <c r="P1775" s="2">
        <v>0</v>
      </c>
      <c r="Q1775" s="8">
        <v>0</v>
      </c>
      <c r="R1775" s="8">
        <v>0</v>
      </c>
      <c r="S1775" s="8">
        <v>0</v>
      </c>
      <c r="T1775" s="8">
        <v>1</v>
      </c>
      <c r="U1775" s="8">
        <v>1</v>
      </c>
      <c r="V1775" s="8">
        <v>0</v>
      </c>
      <c r="W1775" s="6">
        <v>1</v>
      </c>
      <c r="X1775" s="6">
        <v>4</v>
      </c>
      <c r="Y1775" s="6">
        <v>5</v>
      </c>
      <c r="Z1775" s="6">
        <v>8</v>
      </c>
      <c r="AB1775" s="1">
        <v>1177</v>
      </c>
      <c r="AC1775" s="1">
        <v>1120</v>
      </c>
      <c r="AD1775" s="1">
        <v>0</v>
      </c>
      <c r="AE1775" s="1">
        <v>3</v>
      </c>
      <c r="AF1775" s="1">
        <v>11</v>
      </c>
      <c r="AG1775" s="1">
        <v>72</v>
      </c>
      <c r="AH1775" s="1">
        <v>2244</v>
      </c>
      <c r="AI1775" s="11">
        <f t="shared" si="54"/>
        <v>6.1479452054794521</v>
      </c>
      <c r="AJ1775" s="1">
        <v>0</v>
      </c>
      <c r="AK1775" s="1">
        <v>0</v>
      </c>
      <c r="AL1775" s="1">
        <v>0</v>
      </c>
      <c r="AM1775" s="1">
        <v>0</v>
      </c>
      <c r="AN1775" s="1">
        <v>1</v>
      </c>
      <c r="AO1775" s="1">
        <v>0</v>
      </c>
      <c r="AP1775" s="1">
        <v>0</v>
      </c>
      <c r="AQ1775" s="1">
        <v>0</v>
      </c>
      <c r="AR1775" s="1">
        <v>0</v>
      </c>
      <c r="AS1775" s="1">
        <v>1</v>
      </c>
      <c r="AT1775" s="1">
        <v>6</v>
      </c>
      <c r="AU1775" s="1">
        <v>98</v>
      </c>
      <c r="AV1775" s="1">
        <v>54809</v>
      </c>
    </row>
    <row r="1776" spans="1:48" s="1" customFormat="1" x14ac:dyDescent="0.25">
      <c r="A1776" s="1" t="str" cm="1">
        <f t="array" ref="A1776">_xlfn.IFS(AG1776&gt;=70,"70 and Older",AND(AG1776&gt;=60,AG1776&lt;70),"60-69",AND(AG1776&gt;=50,AG1776&lt;60),"50-59",AND(AG1776&gt;=40,AG1776&lt;50),"40-49",AND(AG1776&gt;=30,AG1776&lt;40),"30-39",AND(AG1776&gt;=20,AG1776&lt;30),"20-29")</f>
        <v>60-69</v>
      </c>
      <c r="B1776" s="1" t="str" cm="1">
        <f t="array" ref="B1776">_xlfn.IFS(AO1776=1,$AO$1,AP1776=1,$AP$1,AQ1776=1,$AQ$1,AR1776=1,$AR$1,AS1776=1,$AS$1)</f>
        <v>Master</v>
      </c>
      <c r="C1776" s="1" t="str" cm="1">
        <f t="array" ref="C1776">_xlfn.IFS(AJ1776=1,$AJ$1,AK1776=1,$AK$1,AL1776=1,$AL$1,AM1776=1,$AM$1,AN1776=1,$AN$1)</f>
        <v>Single</v>
      </c>
      <c r="D1776" s="1">
        <v>0</v>
      </c>
      <c r="E1776" s="1">
        <v>0</v>
      </c>
      <c r="F1776" s="1" t="str" cm="1">
        <f t="array" ref="F1776">_xlfn.IFS(AV1776&lt;43783,"1.Low Income",AND(AV1776&gt;=43783,AV1776&lt;=64856),"2.Mid Income",AV1776&gt;64856,"3.High Income")</f>
        <v>2.Mid Income</v>
      </c>
      <c r="G1776" s="1" t="str" cm="1">
        <f t="array" ref="G1776">_xlfn.IFS(AU1776&lt;=30,"&lt;1 month",AND(AU1776&gt;30,AU1776&lt;=60),"1-2months",AU1776&gt;60,"2months +")</f>
        <v>&lt;1 month</v>
      </c>
      <c r="H1776" s="1" t="str" cm="1">
        <f t="array" ref="H1776">_xlfn.IFS(AT1776&lt;5,"&lt;5times",AND(AT1776&gt;=5,AT1776&lt;=10),"05-10times",AND(AT1776&gt;=11,AT1776&lt;=15),"11-15times",AT1776&gt;=16,"16times or more")</f>
        <v>05-10times</v>
      </c>
      <c r="I1776" s="1" t="s">
        <v>99</v>
      </c>
      <c r="J1776" s="1" t="str">
        <f t="shared" si="55"/>
        <v>6-7 years</v>
      </c>
      <c r="K1776" s="2">
        <v>938</v>
      </c>
      <c r="L1776" s="2">
        <v>19</v>
      </c>
      <c r="M1776" s="2">
        <v>843</v>
      </c>
      <c r="N1776" s="2">
        <v>25</v>
      </c>
      <c r="O1776" s="2">
        <v>95</v>
      </c>
      <c r="P1776" s="2">
        <v>38</v>
      </c>
      <c r="Q1776" s="8">
        <v>0</v>
      </c>
      <c r="R1776" s="8">
        <v>0</v>
      </c>
      <c r="S1776" s="8">
        <v>0</v>
      </c>
      <c r="T1776" s="8">
        <v>0</v>
      </c>
      <c r="U1776" s="8">
        <v>1</v>
      </c>
      <c r="V1776" s="8">
        <v>0</v>
      </c>
      <c r="W1776" s="6">
        <v>1</v>
      </c>
      <c r="X1776" s="6">
        <v>6</v>
      </c>
      <c r="Y1776" s="6">
        <v>6</v>
      </c>
      <c r="Z1776" s="6">
        <v>7</v>
      </c>
      <c r="AB1776" s="1">
        <v>1158</v>
      </c>
      <c r="AC1776" s="1">
        <v>1090</v>
      </c>
      <c r="AD1776" s="1">
        <v>0</v>
      </c>
      <c r="AE1776" s="1">
        <v>3</v>
      </c>
      <c r="AF1776" s="1">
        <v>11</v>
      </c>
      <c r="AG1776" s="1">
        <v>64</v>
      </c>
      <c r="AH1776" s="1">
        <v>2244</v>
      </c>
      <c r="AI1776" s="11">
        <f t="shared" si="54"/>
        <v>6.1479452054794521</v>
      </c>
      <c r="AJ1776" s="1">
        <v>0</v>
      </c>
      <c r="AK1776" s="1">
        <v>0</v>
      </c>
      <c r="AL1776" s="1">
        <v>1</v>
      </c>
      <c r="AM1776" s="1">
        <v>0</v>
      </c>
      <c r="AN1776" s="1">
        <v>0</v>
      </c>
      <c r="AO1776" s="1">
        <v>0</v>
      </c>
      <c r="AP1776" s="1">
        <v>0</v>
      </c>
      <c r="AQ1776" s="1">
        <v>0</v>
      </c>
      <c r="AR1776" s="1">
        <v>1</v>
      </c>
      <c r="AS1776" s="1">
        <v>0</v>
      </c>
      <c r="AT1776" s="1">
        <v>6</v>
      </c>
      <c r="AU1776" s="1">
        <v>25</v>
      </c>
      <c r="AV1776" s="1">
        <v>53201</v>
      </c>
    </row>
    <row r="1777" spans="1:48" s="1" customFormat="1" x14ac:dyDescent="0.25">
      <c r="A1777" s="1" t="str" cm="1">
        <f t="array" ref="A1777">_xlfn.IFS(AG1777&gt;=70,"70 and Older",AND(AG1777&gt;=60,AG1777&lt;70),"60-69",AND(AG1777&gt;=50,AG1777&lt;60),"50-59",AND(AG1777&gt;=40,AG1777&lt;50),"40-49",AND(AG1777&gt;=30,AG1777&lt;40),"30-39",AND(AG1777&gt;=20,AG1777&lt;30),"20-29")</f>
        <v>70 and Older</v>
      </c>
      <c r="B1777" s="1" t="str" cm="1">
        <f t="array" ref="B1777">_xlfn.IFS(AO1777=1,$AO$1,AP1777=1,$AP$1,AQ1777=1,$AQ$1,AR1777=1,$AR$1,AS1777=1,$AS$1)</f>
        <v>PhD</v>
      </c>
      <c r="C1777" s="1" t="str" cm="1">
        <f t="array" ref="C1777">_xlfn.IFS(AJ1777=1,$AJ$1,AK1777=1,$AK$1,AL1777=1,$AL$1,AM1777=1,$AM$1,AN1777=1,$AN$1)</f>
        <v>Widow</v>
      </c>
      <c r="D1777" s="1">
        <v>0</v>
      </c>
      <c r="E1777" s="1">
        <v>0</v>
      </c>
      <c r="F1777" s="1" t="str" cm="1">
        <f t="array" ref="F1777">_xlfn.IFS(AV1777&lt;43783,"1.Low Income",AND(AV1777&gt;=43783,AV1777&lt;=64856),"2.Mid Income",AV1777&gt;64856,"3.High Income")</f>
        <v>2.Mid Income</v>
      </c>
      <c r="G1777" s="1" t="str" cm="1">
        <f t="array" ref="G1777">_xlfn.IFS(AU1777&lt;=30,"&lt;1 month",AND(AU1777&gt;30,AU1777&lt;=60),"1-2months",AU1777&gt;60,"2months +")</f>
        <v>&lt;1 month</v>
      </c>
      <c r="H1777" s="1" t="str" cm="1">
        <f t="array" ref="H1777">_xlfn.IFS(AT1777&lt;5,"&lt;5times",AND(AT1777&gt;=5,AT1777&lt;=10),"05-10times",AND(AT1777&gt;=11,AT1777&lt;=15),"11-15times",AT1777&gt;=16,"16times or more")</f>
        <v>05-10times</v>
      </c>
      <c r="I1777" s="1" t="s">
        <v>99</v>
      </c>
      <c r="J1777" s="1" t="str">
        <f t="shared" si="55"/>
        <v>6-7 years</v>
      </c>
      <c r="K1777" s="2">
        <v>741</v>
      </c>
      <c r="L1777" s="2">
        <v>68</v>
      </c>
      <c r="M1777" s="2">
        <v>689</v>
      </c>
      <c r="N1777" s="2">
        <v>224</v>
      </c>
      <c r="O1777" s="2">
        <v>68</v>
      </c>
      <c r="P1777" s="2">
        <v>103</v>
      </c>
      <c r="Q1777" s="8">
        <v>0</v>
      </c>
      <c r="R1777" s="8">
        <v>0</v>
      </c>
      <c r="S1777" s="8">
        <v>0</v>
      </c>
      <c r="T1777" s="8">
        <v>0</v>
      </c>
      <c r="U1777" s="8">
        <v>0</v>
      </c>
      <c r="V1777" s="8">
        <v>0</v>
      </c>
      <c r="W1777" s="6">
        <v>1</v>
      </c>
      <c r="X1777" s="6">
        <v>4</v>
      </c>
      <c r="Y1777" s="6">
        <v>2</v>
      </c>
      <c r="Z1777" s="6">
        <v>10</v>
      </c>
      <c r="AB1777" s="1">
        <v>1177</v>
      </c>
      <c r="AC1777" s="1">
        <v>1120</v>
      </c>
      <c r="AD1777" s="1">
        <v>0</v>
      </c>
      <c r="AE1777" s="1">
        <v>3</v>
      </c>
      <c r="AF1777" s="1">
        <v>11</v>
      </c>
      <c r="AG1777" s="1">
        <v>72</v>
      </c>
      <c r="AH1777" s="1">
        <v>2244</v>
      </c>
      <c r="AI1777" s="11">
        <f t="shared" si="54"/>
        <v>6.1479452054794521</v>
      </c>
      <c r="AJ1777" s="1">
        <v>0</v>
      </c>
      <c r="AK1777" s="1">
        <v>0</v>
      </c>
      <c r="AL1777" s="1">
        <v>0</v>
      </c>
      <c r="AM1777" s="1">
        <v>0</v>
      </c>
      <c r="AN1777" s="1">
        <v>1</v>
      </c>
      <c r="AO1777" s="1">
        <v>0</v>
      </c>
      <c r="AP1777" s="1">
        <v>0</v>
      </c>
      <c r="AQ1777" s="1">
        <v>0</v>
      </c>
      <c r="AR1777" s="1">
        <v>0</v>
      </c>
      <c r="AS1777" s="1">
        <v>1</v>
      </c>
      <c r="AT1777" s="1">
        <v>6</v>
      </c>
      <c r="AU1777" s="1">
        <v>18</v>
      </c>
      <c r="AV1777" s="1">
        <v>52852</v>
      </c>
    </row>
    <row r="1778" spans="1:48" s="1" customFormat="1" x14ac:dyDescent="0.25">
      <c r="A1778" s="1" t="str" cm="1">
        <f t="array" ref="A1778">_xlfn.IFS(AG1778&gt;=70,"70 and Older",AND(AG1778&gt;=60,AG1778&lt;70),"60-69",AND(AG1778&gt;=50,AG1778&lt;60),"50-59",AND(AG1778&gt;=40,AG1778&lt;50),"40-49",AND(AG1778&gt;=30,AG1778&lt;40),"30-39",AND(AG1778&gt;=20,AG1778&lt;30),"20-29")</f>
        <v>50-59</v>
      </c>
      <c r="B1778" s="1" t="str" cm="1">
        <f t="array" ref="B1778">_xlfn.IFS(AO1778=1,$AO$1,AP1778=1,$AP$1,AQ1778=1,$AQ$1,AR1778=1,$AR$1,AS1778=1,$AS$1)</f>
        <v>PhD</v>
      </c>
      <c r="C1778" s="1" t="str" cm="1">
        <f t="array" ref="C1778">_xlfn.IFS(AJ1778=1,$AJ$1,AK1778=1,$AK$1,AL1778=1,$AL$1,AM1778=1,$AM$1,AN1778=1,$AN$1)</f>
        <v>Single</v>
      </c>
      <c r="D1778" s="1">
        <v>0</v>
      </c>
      <c r="E1778" s="1">
        <v>1</v>
      </c>
      <c r="F1778" s="1" t="str" cm="1">
        <f t="array" ref="F1778">_xlfn.IFS(AV1778&lt;43783,"1.Low Income",AND(AV1778&gt;=43783,AV1778&lt;=64856),"2.Mid Income",AV1778&gt;64856,"3.High Income")</f>
        <v>2.Mid Income</v>
      </c>
      <c r="G1778" s="1" t="str" cm="1">
        <f t="array" ref="G1778">_xlfn.IFS(AU1778&lt;=30,"&lt;1 month",AND(AU1778&gt;30,AU1778&lt;=60),"1-2months",AU1778&gt;60,"2months +")</f>
        <v>&lt;1 month</v>
      </c>
      <c r="H1778" s="1" t="str" cm="1">
        <f t="array" ref="H1778">_xlfn.IFS(AT1778&lt;5,"&lt;5times",AND(AT1778&gt;=5,AT1778&lt;=10),"05-10times",AND(AT1778&gt;=11,AT1778&lt;=15),"11-15times",AT1778&gt;=16,"16times or more")</f>
        <v>05-10times</v>
      </c>
      <c r="I1778" s="1" t="s">
        <v>99</v>
      </c>
      <c r="J1778" s="1" t="str">
        <f t="shared" si="55"/>
        <v>6-7 years</v>
      </c>
      <c r="K1778" s="2">
        <v>18</v>
      </c>
      <c r="L1778" s="2">
        <v>10</v>
      </c>
      <c r="M1778" s="2">
        <v>3</v>
      </c>
      <c r="N1778" s="2">
        <v>3</v>
      </c>
      <c r="O1778" s="2">
        <v>5</v>
      </c>
      <c r="P1778" s="2">
        <v>0</v>
      </c>
      <c r="Q1778" s="8">
        <v>0</v>
      </c>
      <c r="R1778" s="8">
        <v>0</v>
      </c>
      <c r="S1778" s="8">
        <v>0</v>
      </c>
      <c r="T1778" s="8">
        <v>0</v>
      </c>
      <c r="U1778" s="8">
        <v>0</v>
      </c>
      <c r="V1778" s="8">
        <v>0</v>
      </c>
      <c r="W1778" s="6">
        <v>1</v>
      </c>
      <c r="X1778" s="6">
        <v>1</v>
      </c>
      <c r="Y1778" s="6">
        <v>0</v>
      </c>
      <c r="Z1778" s="6">
        <v>3</v>
      </c>
      <c r="AB1778" s="1">
        <v>88</v>
      </c>
      <c r="AC1778" s="1">
        <v>81</v>
      </c>
      <c r="AD1778" s="1">
        <v>0</v>
      </c>
      <c r="AE1778" s="1">
        <v>3</v>
      </c>
      <c r="AF1778" s="1">
        <v>11</v>
      </c>
      <c r="AG1778" s="1">
        <v>53</v>
      </c>
      <c r="AH1778" s="1">
        <v>2244</v>
      </c>
      <c r="AI1778" s="11">
        <f t="shared" si="54"/>
        <v>6.1479452054794521</v>
      </c>
      <c r="AJ1778" s="1">
        <v>0</v>
      </c>
      <c r="AK1778" s="1">
        <v>0</v>
      </c>
      <c r="AL1778" s="1">
        <v>1</v>
      </c>
      <c r="AM1778" s="1">
        <v>0</v>
      </c>
      <c r="AN1778" s="1">
        <v>0</v>
      </c>
      <c r="AO1778" s="1">
        <v>0</v>
      </c>
      <c r="AP1778" s="1">
        <v>0</v>
      </c>
      <c r="AQ1778" s="1">
        <v>0</v>
      </c>
      <c r="AR1778" s="1">
        <v>0</v>
      </c>
      <c r="AS1778" s="1">
        <v>1</v>
      </c>
      <c r="AT1778" s="1">
        <v>6</v>
      </c>
      <c r="AU1778" s="1">
        <v>26</v>
      </c>
      <c r="AV1778" s="1">
        <v>50501</v>
      </c>
    </row>
    <row r="1779" spans="1:48" s="1" customFormat="1" x14ac:dyDescent="0.25">
      <c r="A1779" s="1" t="str" cm="1">
        <f t="array" ref="A1779">_xlfn.IFS(AG1779&gt;=70,"70 and Older",AND(AG1779&gt;=60,AG1779&lt;70),"60-69",AND(AG1779&gt;=50,AG1779&lt;60),"50-59",AND(AG1779&gt;=40,AG1779&lt;50),"40-49",AND(AG1779&gt;=30,AG1779&lt;40),"30-39",AND(AG1779&gt;=20,AG1779&lt;30),"20-29")</f>
        <v>30-39</v>
      </c>
      <c r="B1779" s="1" t="str" cm="1">
        <f t="array" ref="B1779">_xlfn.IFS(AO1779=1,$AO$1,AP1779=1,$AP$1,AQ1779=1,$AQ$1,AR1779=1,$AR$1,AS1779=1,$AS$1)</f>
        <v>Graduation</v>
      </c>
      <c r="C1779" s="1" t="str" cm="1">
        <f t="array" ref="C1779">_xlfn.IFS(AJ1779=1,$AJ$1,AK1779=1,$AK$1,AL1779=1,$AL$1,AM1779=1,$AM$1,AN1779=1,$AN$1)</f>
        <v>Married</v>
      </c>
      <c r="D1779" s="1">
        <v>0</v>
      </c>
      <c r="E1779" s="1">
        <v>0</v>
      </c>
      <c r="F1779" s="1" t="str" cm="1">
        <f t="array" ref="F1779">_xlfn.IFS(AV1779&lt;43783,"1.Low Income",AND(AV1779&gt;=43783,AV1779&lt;=64856),"2.Mid Income",AV1779&gt;64856,"3.High Income")</f>
        <v>2.Mid Income</v>
      </c>
      <c r="G1779" s="1" t="str" cm="1">
        <f t="array" ref="G1779">_xlfn.IFS(AU1779&lt;=30,"&lt;1 month",AND(AU1779&gt;30,AU1779&lt;=60),"1-2months",AU1779&gt;60,"2months +")</f>
        <v>1-2months</v>
      </c>
      <c r="H1779" s="1" t="str" cm="1">
        <f t="array" ref="H1779">_xlfn.IFS(AT1779&lt;5,"&lt;5times",AND(AT1779&gt;=5,AT1779&lt;=10),"05-10times",AND(AT1779&gt;=11,AT1779&lt;=15),"11-15times",AT1779&gt;=16,"16times or more")</f>
        <v>05-10times</v>
      </c>
      <c r="I1779" s="1" t="s">
        <v>99</v>
      </c>
      <c r="J1779" s="1" t="str">
        <f t="shared" si="55"/>
        <v>6-7 years</v>
      </c>
      <c r="K1779" s="2">
        <v>380</v>
      </c>
      <c r="L1779" s="2">
        <v>98</v>
      </c>
      <c r="M1779" s="2">
        <v>733</v>
      </c>
      <c r="N1779" s="2">
        <v>110</v>
      </c>
      <c r="O1779" s="2">
        <v>112</v>
      </c>
      <c r="P1779" s="2">
        <v>28</v>
      </c>
      <c r="Q1779" s="8">
        <v>0</v>
      </c>
      <c r="R1779" s="8">
        <v>0</v>
      </c>
      <c r="S1779" s="8">
        <v>0</v>
      </c>
      <c r="T1779" s="8">
        <v>0</v>
      </c>
      <c r="U1779" s="8">
        <v>1</v>
      </c>
      <c r="V1779" s="8">
        <v>1</v>
      </c>
      <c r="W1779" s="6">
        <v>1</v>
      </c>
      <c r="X1779" s="6">
        <v>8</v>
      </c>
      <c r="Y1779" s="6">
        <v>8</v>
      </c>
      <c r="Z1779" s="6">
        <v>5</v>
      </c>
      <c r="AB1779" s="1">
        <v>1131</v>
      </c>
      <c r="AC1779" s="1">
        <v>1074</v>
      </c>
      <c r="AD1779" s="1">
        <v>2</v>
      </c>
      <c r="AE1779" s="1">
        <v>3</v>
      </c>
      <c r="AF1779" s="1">
        <v>11</v>
      </c>
      <c r="AG1779" s="1">
        <v>31</v>
      </c>
      <c r="AH1779" s="1">
        <v>2244</v>
      </c>
      <c r="AI1779" s="11">
        <f t="shared" si="54"/>
        <v>6.1479452054794521</v>
      </c>
      <c r="AJ1779" s="1">
        <v>0</v>
      </c>
      <c r="AK1779" s="1">
        <v>1</v>
      </c>
      <c r="AL1779" s="1">
        <v>0</v>
      </c>
      <c r="AM1779" s="1">
        <v>0</v>
      </c>
      <c r="AN1779" s="1">
        <v>0</v>
      </c>
      <c r="AO1779" s="1">
        <v>0</v>
      </c>
      <c r="AP1779" s="1">
        <v>0</v>
      </c>
      <c r="AQ1779" s="1">
        <v>1</v>
      </c>
      <c r="AR1779" s="1">
        <v>0</v>
      </c>
      <c r="AS1779" s="1">
        <v>0</v>
      </c>
      <c r="AT1779" s="1">
        <v>6</v>
      </c>
      <c r="AU1779" s="1">
        <v>47</v>
      </c>
      <c r="AV1779" s="1">
        <v>49269</v>
      </c>
    </row>
    <row r="1780" spans="1:48" s="1" customFormat="1" x14ac:dyDescent="0.25">
      <c r="A1780" s="1" t="str" cm="1">
        <f t="array" ref="A1780">_xlfn.IFS(AG1780&gt;=70,"70 and Older",AND(AG1780&gt;=60,AG1780&lt;70),"60-69",AND(AG1780&gt;=50,AG1780&lt;60),"50-59",AND(AG1780&gt;=40,AG1780&lt;50),"40-49",AND(AG1780&gt;=30,AG1780&lt;40),"30-39",AND(AG1780&gt;=20,AG1780&lt;30),"20-29")</f>
        <v>40-49</v>
      </c>
      <c r="B1780" s="1" t="str" cm="1">
        <f t="array" ref="B1780">_xlfn.IFS(AO1780=1,$AO$1,AP1780=1,$AP$1,AQ1780=1,$AQ$1,AR1780=1,$AR$1,AS1780=1,$AS$1)</f>
        <v>PhD</v>
      </c>
      <c r="C1780" s="1" t="str" cm="1">
        <f t="array" ref="C1780">_xlfn.IFS(AJ1780=1,$AJ$1,AK1780=1,$AK$1,AL1780=1,$AL$1,AM1780=1,$AM$1,AN1780=1,$AN$1)</f>
        <v>Married</v>
      </c>
      <c r="D1780" s="1">
        <v>0</v>
      </c>
      <c r="E1780" s="1">
        <v>1</v>
      </c>
      <c r="F1780" s="1" t="str" cm="1">
        <f t="array" ref="F1780">_xlfn.IFS(AV1780&lt;43783,"1.Low Income",AND(AV1780&gt;=43783,AV1780&lt;=64856),"2.Mid Income",AV1780&gt;64856,"3.High Income")</f>
        <v>2.Mid Income</v>
      </c>
      <c r="G1780" s="1" t="str" cm="1">
        <f t="array" ref="G1780">_xlfn.IFS(AU1780&lt;=30,"&lt;1 month",AND(AU1780&gt;30,AU1780&lt;=60),"1-2months",AU1780&gt;60,"2months +")</f>
        <v>1-2months</v>
      </c>
      <c r="H1780" s="1" t="str" cm="1">
        <f t="array" ref="H1780">_xlfn.IFS(AT1780&lt;5,"&lt;5times",AND(AT1780&gt;=5,AT1780&lt;=10),"05-10times",AND(AT1780&gt;=11,AT1780&lt;=15),"11-15times",AT1780&gt;=16,"16times or more")</f>
        <v>05-10times</v>
      </c>
      <c r="I1780" s="1" t="s">
        <v>99</v>
      </c>
      <c r="J1780" s="1" t="str">
        <f t="shared" si="55"/>
        <v>6-7 years</v>
      </c>
      <c r="K1780" s="2">
        <v>275</v>
      </c>
      <c r="L1780" s="2">
        <v>59</v>
      </c>
      <c r="M1780" s="2">
        <v>107</v>
      </c>
      <c r="N1780" s="2">
        <v>69</v>
      </c>
      <c r="O1780" s="2">
        <v>101</v>
      </c>
      <c r="P1780" s="2">
        <v>59</v>
      </c>
      <c r="Q1780" s="8">
        <v>0</v>
      </c>
      <c r="R1780" s="8">
        <v>0</v>
      </c>
      <c r="S1780" s="8">
        <v>0</v>
      </c>
      <c r="T1780" s="8">
        <v>0</v>
      </c>
      <c r="U1780" s="8">
        <v>0</v>
      </c>
      <c r="V1780" s="8">
        <v>0</v>
      </c>
      <c r="W1780" s="6">
        <v>2</v>
      </c>
      <c r="X1780" s="6">
        <v>6</v>
      </c>
      <c r="Y1780" s="6">
        <v>4</v>
      </c>
      <c r="Z1780" s="6">
        <v>8</v>
      </c>
      <c r="AB1780" s="1">
        <v>908</v>
      </c>
      <c r="AC1780" s="1">
        <v>828</v>
      </c>
      <c r="AD1780" s="1">
        <v>0</v>
      </c>
      <c r="AE1780" s="1">
        <v>3</v>
      </c>
      <c r="AF1780" s="1">
        <v>11</v>
      </c>
      <c r="AG1780" s="1">
        <v>48</v>
      </c>
      <c r="AH1780" s="1">
        <v>2244</v>
      </c>
      <c r="AI1780" s="11">
        <f t="shared" si="54"/>
        <v>6.1479452054794521</v>
      </c>
      <c r="AJ1780" s="1">
        <v>0</v>
      </c>
      <c r="AK1780" s="1">
        <v>1</v>
      </c>
      <c r="AL1780" s="1">
        <v>0</v>
      </c>
      <c r="AM1780" s="1">
        <v>0</v>
      </c>
      <c r="AN1780" s="1">
        <v>0</v>
      </c>
      <c r="AO1780" s="1">
        <v>0</v>
      </c>
      <c r="AP1780" s="1">
        <v>0</v>
      </c>
      <c r="AQ1780" s="1">
        <v>0</v>
      </c>
      <c r="AR1780" s="1">
        <v>0</v>
      </c>
      <c r="AS1780" s="1">
        <v>1</v>
      </c>
      <c r="AT1780" s="1">
        <v>6</v>
      </c>
      <c r="AU1780" s="1">
        <v>31</v>
      </c>
      <c r="AV1780" s="1">
        <v>46734</v>
      </c>
    </row>
    <row r="1781" spans="1:48" s="1" customFormat="1" x14ac:dyDescent="0.25">
      <c r="A1781" s="1" t="str" cm="1">
        <f t="array" ref="A1781">_xlfn.IFS(AG1781&gt;=70,"70 and Older",AND(AG1781&gt;=60,AG1781&lt;70),"60-69",AND(AG1781&gt;=50,AG1781&lt;60),"50-59",AND(AG1781&gt;=40,AG1781&lt;50),"40-49",AND(AG1781&gt;=30,AG1781&lt;40),"30-39",AND(AG1781&gt;=20,AG1781&lt;30),"20-29")</f>
        <v>40-49</v>
      </c>
      <c r="B1781" s="1" t="str" cm="1">
        <f t="array" ref="B1781">_xlfn.IFS(AO1781=1,$AO$1,AP1781=1,$AP$1,AQ1781=1,$AQ$1,AR1781=1,$AR$1,AS1781=1,$AS$1)</f>
        <v>Graduation</v>
      </c>
      <c r="C1781" s="1" t="str" cm="1">
        <f t="array" ref="C1781">_xlfn.IFS(AJ1781=1,$AJ$1,AK1781=1,$AK$1,AL1781=1,$AL$1,AM1781=1,$AM$1,AN1781=1,$AN$1)</f>
        <v>Divorced</v>
      </c>
      <c r="D1781" s="1">
        <v>0</v>
      </c>
      <c r="E1781" s="1">
        <v>1</v>
      </c>
      <c r="F1781" s="1" t="str" cm="1">
        <f t="array" ref="F1781">_xlfn.IFS(AV1781&lt;43783,"1.Low Income",AND(AV1781&gt;=43783,AV1781&lt;=64856),"2.Mid Income",AV1781&gt;64856,"3.High Income")</f>
        <v>2.Mid Income</v>
      </c>
      <c r="G1781" s="1" t="str" cm="1">
        <f t="array" ref="G1781">_xlfn.IFS(AU1781&lt;=30,"&lt;1 month",AND(AU1781&gt;30,AU1781&lt;=60),"1-2months",AU1781&gt;60,"2months +")</f>
        <v>2months +</v>
      </c>
      <c r="H1781" s="1" t="str" cm="1">
        <f t="array" ref="H1781">_xlfn.IFS(AT1781&lt;5,"&lt;5times",AND(AT1781&gt;=5,AT1781&lt;=10),"05-10times",AND(AT1781&gt;=11,AT1781&lt;=15),"11-15times",AT1781&gt;=16,"16times or more")</f>
        <v>05-10times</v>
      </c>
      <c r="I1781" s="1" t="s">
        <v>99</v>
      </c>
      <c r="J1781" s="1" t="str">
        <f t="shared" si="55"/>
        <v>6-7 years</v>
      </c>
      <c r="K1781" s="2">
        <v>129</v>
      </c>
      <c r="L1781" s="2">
        <v>0</v>
      </c>
      <c r="M1781" s="2">
        <v>21</v>
      </c>
      <c r="N1781" s="2">
        <v>0</v>
      </c>
      <c r="O1781" s="2">
        <v>1</v>
      </c>
      <c r="P1781" s="2">
        <v>7</v>
      </c>
      <c r="Q1781" s="8">
        <v>0</v>
      </c>
      <c r="R1781" s="8">
        <v>0</v>
      </c>
      <c r="S1781" s="8">
        <v>0</v>
      </c>
      <c r="T1781" s="8">
        <v>0</v>
      </c>
      <c r="U1781" s="8">
        <v>0</v>
      </c>
      <c r="V1781" s="8">
        <v>0</v>
      </c>
      <c r="W1781" s="6">
        <v>1</v>
      </c>
      <c r="X1781" s="6">
        <v>3</v>
      </c>
      <c r="Y1781" s="6">
        <v>1</v>
      </c>
      <c r="Z1781" s="6">
        <v>4</v>
      </c>
      <c r="AB1781" s="1">
        <v>41</v>
      </c>
      <c r="AC1781" s="1">
        <v>39</v>
      </c>
      <c r="AD1781" s="1">
        <v>0</v>
      </c>
      <c r="AE1781" s="1">
        <v>3</v>
      </c>
      <c r="AF1781" s="1">
        <v>11</v>
      </c>
      <c r="AG1781" s="1">
        <v>42</v>
      </c>
      <c r="AH1781" s="1">
        <v>2244</v>
      </c>
      <c r="AI1781" s="11">
        <f t="shared" si="54"/>
        <v>6.1479452054794521</v>
      </c>
      <c r="AJ1781" s="1">
        <v>1</v>
      </c>
      <c r="AK1781" s="1">
        <v>0</v>
      </c>
      <c r="AL1781" s="1">
        <v>0</v>
      </c>
      <c r="AM1781" s="1">
        <v>0</v>
      </c>
      <c r="AN1781" s="1">
        <v>0</v>
      </c>
      <c r="AO1781" s="1">
        <v>0</v>
      </c>
      <c r="AP1781" s="1">
        <v>0</v>
      </c>
      <c r="AQ1781" s="1">
        <v>1</v>
      </c>
      <c r="AR1781" s="1">
        <v>0</v>
      </c>
      <c r="AS1781" s="1">
        <v>0</v>
      </c>
      <c r="AT1781" s="1">
        <v>7</v>
      </c>
      <c r="AU1781" s="1">
        <v>77</v>
      </c>
      <c r="AV1781" s="1">
        <v>45576</v>
      </c>
    </row>
    <row r="1782" spans="1:48" s="1" customFormat="1" x14ac:dyDescent="0.25">
      <c r="A1782" s="1" t="str" cm="1">
        <f t="array" ref="A1782">_xlfn.IFS(AG1782&gt;=70,"70 and Older",AND(AG1782&gt;=60,AG1782&lt;70),"60-69",AND(AG1782&gt;=50,AG1782&lt;60),"50-59",AND(AG1782&gt;=40,AG1782&lt;50),"40-49",AND(AG1782&gt;=30,AG1782&lt;40),"30-39",AND(AG1782&gt;=20,AG1782&lt;30),"20-29")</f>
        <v>30-39</v>
      </c>
      <c r="B1782" s="1" t="str" cm="1">
        <f t="array" ref="B1782">_xlfn.IFS(AO1782=1,$AO$1,AP1782=1,$AP$1,AQ1782=1,$AQ$1,AR1782=1,$AR$1,AS1782=1,$AS$1)</f>
        <v>Graduation</v>
      </c>
      <c r="C1782" s="1" t="str" cm="1">
        <f t="array" ref="C1782">_xlfn.IFS(AJ1782=1,$AJ$1,AK1782=1,$AK$1,AL1782=1,$AL$1,AM1782=1,$AM$1,AN1782=1,$AN$1)</f>
        <v>Married</v>
      </c>
      <c r="D1782" s="1">
        <v>1</v>
      </c>
      <c r="E1782" s="1">
        <v>0</v>
      </c>
      <c r="F1782" s="1" t="str" cm="1">
        <f t="array" ref="F1782">_xlfn.IFS(AV1782&lt;43783,"1.Low Income",AND(AV1782&gt;=43783,AV1782&lt;=64856),"2.Mid Income",AV1782&gt;64856,"3.High Income")</f>
        <v>1.Low Income</v>
      </c>
      <c r="G1782" s="1" t="str" cm="1">
        <f t="array" ref="G1782">_xlfn.IFS(AU1782&lt;=30,"&lt;1 month",AND(AU1782&gt;30,AU1782&lt;=60),"1-2months",AU1782&gt;60,"2months +")</f>
        <v>1-2months</v>
      </c>
      <c r="H1782" s="1" t="str" cm="1">
        <f t="array" ref="H1782">_xlfn.IFS(AT1782&lt;5,"&lt;5times",AND(AT1782&gt;=5,AT1782&lt;=10),"05-10times",AND(AT1782&gt;=11,AT1782&lt;=15),"11-15times",AT1782&gt;=16,"16times or more")</f>
        <v>05-10times</v>
      </c>
      <c r="I1782" s="1" t="s">
        <v>99</v>
      </c>
      <c r="J1782" s="1" t="str">
        <f t="shared" si="55"/>
        <v>6-7 years</v>
      </c>
      <c r="K1782" s="2">
        <v>2</v>
      </c>
      <c r="L1782" s="2">
        <v>8</v>
      </c>
      <c r="M1782" s="2">
        <v>10</v>
      </c>
      <c r="N1782" s="2">
        <v>12</v>
      </c>
      <c r="O1782" s="2">
        <v>14</v>
      </c>
      <c r="P1782" s="2">
        <v>23</v>
      </c>
      <c r="Q1782" s="8">
        <v>0</v>
      </c>
      <c r="R1782" s="8">
        <v>0</v>
      </c>
      <c r="S1782" s="8">
        <v>0</v>
      </c>
      <c r="T1782" s="8">
        <v>0</v>
      </c>
      <c r="U1782" s="8">
        <v>0</v>
      </c>
      <c r="V1782" s="8">
        <v>0</v>
      </c>
      <c r="W1782" s="6">
        <v>3</v>
      </c>
      <c r="X1782" s="6">
        <v>2</v>
      </c>
      <c r="Y1782" s="6">
        <v>1</v>
      </c>
      <c r="Z1782" s="6">
        <v>3</v>
      </c>
      <c r="AB1782" s="1">
        <v>70</v>
      </c>
      <c r="AC1782" s="1">
        <v>42</v>
      </c>
      <c r="AD1782" s="1">
        <v>0</v>
      </c>
      <c r="AE1782" s="1">
        <v>3</v>
      </c>
      <c r="AF1782" s="1">
        <v>11</v>
      </c>
      <c r="AG1782" s="1">
        <v>36</v>
      </c>
      <c r="AH1782" s="1">
        <v>2244</v>
      </c>
      <c r="AI1782" s="11">
        <f t="shared" si="54"/>
        <v>6.1479452054794521</v>
      </c>
      <c r="AJ1782" s="1">
        <v>0</v>
      </c>
      <c r="AK1782" s="1">
        <v>1</v>
      </c>
      <c r="AL1782" s="1">
        <v>0</v>
      </c>
      <c r="AM1782" s="1">
        <v>0</v>
      </c>
      <c r="AN1782" s="1">
        <v>0</v>
      </c>
      <c r="AO1782" s="1">
        <v>0</v>
      </c>
      <c r="AP1782" s="1">
        <v>0</v>
      </c>
      <c r="AQ1782" s="1">
        <v>1</v>
      </c>
      <c r="AR1782" s="1">
        <v>0</v>
      </c>
      <c r="AS1782" s="1">
        <v>0</v>
      </c>
      <c r="AT1782" s="1">
        <v>7</v>
      </c>
      <c r="AU1782" s="1">
        <v>60</v>
      </c>
      <c r="AV1782" s="1">
        <v>40706</v>
      </c>
    </row>
    <row r="1783" spans="1:48" s="1" customFormat="1" x14ac:dyDescent="0.25">
      <c r="A1783" s="1" t="str" cm="1">
        <f t="array" ref="A1783">_xlfn.IFS(AG1783&gt;=70,"70 and Older",AND(AG1783&gt;=60,AG1783&lt;70),"60-69",AND(AG1783&gt;=50,AG1783&lt;60),"50-59",AND(AG1783&gt;=40,AG1783&lt;50),"40-49",AND(AG1783&gt;=30,AG1783&lt;40),"30-39",AND(AG1783&gt;=20,AG1783&lt;30),"20-29")</f>
        <v>40-49</v>
      </c>
      <c r="B1783" s="1" t="str" cm="1">
        <f t="array" ref="B1783">_xlfn.IFS(AO1783=1,$AO$1,AP1783=1,$AP$1,AQ1783=1,$AQ$1,AR1783=1,$AR$1,AS1783=1,$AS$1)</f>
        <v>PhD</v>
      </c>
      <c r="C1783" s="1" t="str" cm="1">
        <f t="array" ref="C1783">_xlfn.IFS(AJ1783=1,$AJ$1,AK1783=1,$AK$1,AL1783=1,$AL$1,AM1783=1,$AM$1,AN1783=1,$AN$1)</f>
        <v>Single</v>
      </c>
      <c r="D1783" s="1">
        <v>0</v>
      </c>
      <c r="E1783" s="1">
        <v>1</v>
      </c>
      <c r="F1783" s="1" t="str" cm="1">
        <f t="array" ref="F1783">_xlfn.IFS(AV1783&lt;43783,"1.Low Income",AND(AV1783&gt;=43783,AV1783&lt;=64856),"2.Mid Income",AV1783&gt;64856,"3.High Income")</f>
        <v>1.Low Income</v>
      </c>
      <c r="G1783" s="1" t="str" cm="1">
        <f t="array" ref="G1783">_xlfn.IFS(AU1783&lt;=30,"&lt;1 month",AND(AU1783&gt;30,AU1783&lt;=60),"1-2months",AU1783&gt;60,"2months +")</f>
        <v>&lt;1 month</v>
      </c>
      <c r="H1783" s="1" t="str" cm="1">
        <f t="array" ref="H1783">_xlfn.IFS(AT1783&lt;5,"&lt;5times",AND(AT1783&gt;=5,AT1783&lt;=10),"05-10times",AND(AT1783&gt;=11,AT1783&lt;=15),"11-15times",AT1783&gt;=16,"16times or more")</f>
        <v>05-10times</v>
      </c>
      <c r="I1783" s="1" t="s">
        <v>99</v>
      </c>
      <c r="J1783" s="1" t="str">
        <f t="shared" si="55"/>
        <v>6-7 years</v>
      </c>
      <c r="K1783" s="2">
        <v>479</v>
      </c>
      <c r="L1783" s="2">
        <v>28</v>
      </c>
      <c r="M1783" s="2">
        <v>136</v>
      </c>
      <c r="N1783" s="2">
        <v>75</v>
      </c>
      <c r="O1783" s="2">
        <v>14</v>
      </c>
      <c r="P1783" s="2">
        <v>35</v>
      </c>
      <c r="Q1783" s="8">
        <v>0</v>
      </c>
      <c r="R1783" s="8">
        <v>0</v>
      </c>
      <c r="S1783" s="8">
        <v>0</v>
      </c>
      <c r="T1783" s="8">
        <v>0</v>
      </c>
      <c r="U1783" s="8">
        <v>0</v>
      </c>
      <c r="V1783" s="8">
        <v>0</v>
      </c>
      <c r="W1783" s="6">
        <v>3</v>
      </c>
      <c r="X1783" s="6">
        <v>10</v>
      </c>
      <c r="Y1783" s="6">
        <v>3</v>
      </c>
      <c r="Z1783" s="6">
        <v>7</v>
      </c>
      <c r="AB1783" s="1">
        <v>1230</v>
      </c>
      <c r="AC1783" s="1">
        <v>1230</v>
      </c>
      <c r="AD1783" s="1">
        <v>0</v>
      </c>
      <c r="AE1783" s="1">
        <v>3</v>
      </c>
      <c r="AF1783" s="1">
        <v>11</v>
      </c>
      <c r="AG1783" s="1">
        <v>46</v>
      </c>
      <c r="AH1783" s="1">
        <v>2244</v>
      </c>
      <c r="AI1783" s="11">
        <f t="shared" si="54"/>
        <v>6.1479452054794521</v>
      </c>
      <c r="AJ1783" s="1">
        <v>0</v>
      </c>
      <c r="AK1783" s="1">
        <v>0</v>
      </c>
      <c r="AL1783" s="1">
        <v>1</v>
      </c>
      <c r="AM1783" s="1">
        <v>0</v>
      </c>
      <c r="AN1783" s="1">
        <v>0</v>
      </c>
      <c r="AO1783" s="1">
        <v>0</v>
      </c>
      <c r="AP1783" s="1">
        <v>0</v>
      </c>
      <c r="AQ1783" s="1">
        <v>0</v>
      </c>
      <c r="AR1783" s="1">
        <v>0</v>
      </c>
      <c r="AS1783" s="1">
        <v>1</v>
      </c>
      <c r="AT1783" s="1">
        <v>7</v>
      </c>
      <c r="AU1783" s="1">
        <v>0</v>
      </c>
      <c r="AV1783" s="1">
        <v>39922</v>
      </c>
    </row>
    <row r="1784" spans="1:48" s="1" customFormat="1" x14ac:dyDescent="0.25">
      <c r="A1784" s="1" t="str" cm="1">
        <f t="array" ref="A1784">_xlfn.IFS(AG1784&gt;=70,"70 and Older",AND(AG1784&gt;=60,AG1784&lt;70),"60-69",AND(AG1784&gt;=50,AG1784&lt;60),"50-59",AND(AG1784&gt;=40,AG1784&lt;50),"40-49",AND(AG1784&gt;=30,AG1784&lt;40),"30-39",AND(AG1784&gt;=20,AG1784&lt;30),"20-29")</f>
        <v>60-69</v>
      </c>
      <c r="B1784" s="1" t="str" cm="1">
        <f t="array" ref="B1784">_xlfn.IFS(AO1784=1,$AO$1,AP1784=1,$AP$1,AQ1784=1,$AQ$1,AR1784=1,$AR$1,AS1784=1,$AS$1)</f>
        <v>PhD</v>
      </c>
      <c r="C1784" s="1" t="str" cm="1">
        <f t="array" ref="C1784">_xlfn.IFS(AJ1784=1,$AJ$1,AK1784=1,$AK$1,AL1784=1,$AL$1,AM1784=1,$AM$1,AN1784=1,$AN$1)</f>
        <v>Married</v>
      </c>
      <c r="D1784" s="1">
        <v>2</v>
      </c>
      <c r="E1784" s="1">
        <v>1</v>
      </c>
      <c r="F1784" s="1" t="str" cm="1">
        <f t="array" ref="F1784">_xlfn.IFS(AV1784&lt;43783,"1.Low Income",AND(AV1784&gt;=43783,AV1784&lt;=64856),"2.Mid Income",AV1784&gt;64856,"3.High Income")</f>
        <v>1.Low Income</v>
      </c>
      <c r="G1784" s="1" t="str" cm="1">
        <f t="array" ref="G1784">_xlfn.IFS(AU1784&lt;=30,"&lt;1 month",AND(AU1784&gt;30,AU1784&lt;=60),"1-2months",AU1784&gt;60,"2months +")</f>
        <v>1-2months</v>
      </c>
      <c r="H1784" s="1" t="str" cm="1">
        <f t="array" ref="H1784">_xlfn.IFS(AT1784&lt;5,"&lt;5times",AND(AT1784&gt;=5,AT1784&lt;=10),"05-10times",AND(AT1784&gt;=11,AT1784&lt;=15),"11-15times",AT1784&gt;=16,"16times or more")</f>
        <v>05-10times</v>
      </c>
      <c r="I1784" s="1" t="s">
        <v>99</v>
      </c>
      <c r="J1784" s="1" t="str">
        <f t="shared" si="55"/>
        <v>6-7 years</v>
      </c>
      <c r="K1784" s="2">
        <v>73</v>
      </c>
      <c r="L1784" s="2">
        <v>3</v>
      </c>
      <c r="M1784" s="2">
        <v>90</v>
      </c>
      <c r="N1784" s="2">
        <v>12</v>
      </c>
      <c r="O1784" s="2">
        <v>1</v>
      </c>
      <c r="P1784" s="2">
        <v>32</v>
      </c>
      <c r="Q1784" s="8">
        <v>0</v>
      </c>
      <c r="R1784" s="8">
        <v>0</v>
      </c>
      <c r="S1784" s="8">
        <v>0</v>
      </c>
      <c r="T1784" s="8">
        <v>0</v>
      </c>
      <c r="U1784" s="8">
        <v>0</v>
      </c>
      <c r="V1784" s="8">
        <v>0</v>
      </c>
      <c r="W1784" s="6">
        <v>7</v>
      </c>
      <c r="X1784" s="6">
        <v>4</v>
      </c>
      <c r="Y1784" s="6">
        <v>1</v>
      </c>
      <c r="Z1784" s="6">
        <v>4</v>
      </c>
      <c r="AB1784" s="1">
        <v>83</v>
      </c>
      <c r="AC1784" s="1">
        <v>67</v>
      </c>
      <c r="AD1784" s="1">
        <v>0</v>
      </c>
      <c r="AE1784" s="1">
        <v>3</v>
      </c>
      <c r="AF1784" s="1">
        <v>11</v>
      </c>
      <c r="AG1784" s="1">
        <v>61</v>
      </c>
      <c r="AH1784" s="1">
        <v>2243</v>
      </c>
      <c r="AI1784" s="11">
        <f t="shared" si="54"/>
        <v>6.1452054794520548</v>
      </c>
      <c r="AJ1784" s="1">
        <v>0</v>
      </c>
      <c r="AK1784" s="1">
        <v>1</v>
      </c>
      <c r="AL1784" s="1">
        <v>0</v>
      </c>
      <c r="AM1784" s="1">
        <v>0</v>
      </c>
      <c r="AN1784" s="1">
        <v>0</v>
      </c>
      <c r="AO1784" s="1">
        <v>0</v>
      </c>
      <c r="AP1784" s="1">
        <v>0</v>
      </c>
      <c r="AQ1784" s="1">
        <v>0</v>
      </c>
      <c r="AR1784" s="1">
        <v>0</v>
      </c>
      <c r="AS1784" s="1">
        <v>1</v>
      </c>
      <c r="AT1784" s="1">
        <v>8</v>
      </c>
      <c r="AU1784" s="1">
        <v>39</v>
      </c>
      <c r="AV1784" s="1">
        <v>27244</v>
      </c>
    </row>
    <row r="1785" spans="1:48" s="1" customFormat="1" x14ac:dyDescent="0.25">
      <c r="A1785" s="1" t="str" cm="1">
        <f t="array" ref="A1785">_xlfn.IFS(AG1785&gt;=70,"70 and Older",AND(AG1785&gt;=60,AG1785&lt;70),"60-69",AND(AG1785&gt;=50,AG1785&lt;60),"50-59",AND(AG1785&gt;=40,AG1785&lt;50),"40-49",AND(AG1785&gt;=30,AG1785&lt;40),"30-39",AND(AG1785&gt;=20,AG1785&lt;30),"20-29")</f>
        <v>50-59</v>
      </c>
      <c r="B1785" s="1" t="str" cm="1">
        <f t="array" ref="B1785">_xlfn.IFS(AO1785=1,$AO$1,AP1785=1,$AP$1,AQ1785=1,$AQ$1,AR1785=1,$AR$1,AS1785=1,$AS$1)</f>
        <v>Graduation</v>
      </c>
      <c r="C1785" s="1" t="str" cm="1">
        <f t="array" ref="C1785">_xlfn.IFS(AJ1785=1,$AJ$1,AK1785=1,$AK$1,AL1785=1,$AL$1,AM1785=1,$AM$1,AN1785=1,$AN$1)</f>
        <v>Married</v>
      </c>
      <c r="D1785" s="1">
        <v>1</v>
      </c>
      <c r="E1785" s="1">
        <v>1</v>
      </c>
      <c r="F1785" s="1" t="str" cm="1">
        <f t="array" ref="F1785">_xlfn.IFS(AV1785&lt;43783,"1.Low Income",AND(AV1785&gt;=43783,AV1785&lt;=64856),"2.Mid Income",AV1785&gt;64856,"3.High Income")</f>
        <v>1.Low Income</v>
      </c>
      <c r="G1785" s="1" t="str" cm="1">
        <f t="array" ref="G1785">_xlfn.IFS(AU1785&lt;=30,"&lt;1 month",AND(AU1785&gt;30,AU1785&lt;=60),"1-2months",AU1785&gt;60,"2months +")</f>
        <v>&lt;1 month</v>
      </c>
      <c r="H1785" s="1" t="str" cm="1">
        <f t="array" ref="H1785">_xlfn.IFS(AT1785&lt;5,"&lt;5times",AND(AT1785&gt;=5,AT1785&lt;=10),"05-10times",AND(AT1785&gt;=11,AT1785&lt;=15),"11-15times",AT1785&gt;=16,"16times or more")</f>
        <v>05-10times</v>
      </c>
      <c r="I1785" s="1" t="s">
        <v>99</v>
      </c>
      <c r="J1785" s="1" t="str">
        <f t="shared" si="55"/>
        <v>6-7 years</v>
      </c>
      <c r="K1785" s="2">
        <v>230</v>
      </c>
      <c r="L1785" s="2">
        <v>48</v>
      </c>
      <c r="M1785" s="2">
        <v>214</v>
      </c>
      <c r="N1785" s="2">
        <v>13</v>
      </c>
      <c r="O1785" s="2">
        <v>32</v>
      </c>
      <c r="P1785" s="2">
        <v>75</v>
      </c>
      <c r="Q1785" s="8">
        <v>0</v>
      </c>
      <c r="R1785" s="8">
        <v>0</v>
      </c>
      <c r="S1785" s="8">
        <v>0</v>
      </c>
      <c r="T1785" s="8">
        <v>0</v>
      </c>
      <c r="U1785" s="8">
        <v>0</v>
      </c>
      <c r="V1785" s="8">
        <v>0</v>
      </c>
      <c r="W1785" s="6">
        <v>8</v>
      </c>
      <c r="X1785" s="6">
        <v>9</v>
      </c>
      <c r="Y1785" s="6">
        <v>1</v>
      </c>
      <c r="Z1785" s="6">
        <v>7</v>
      </c>
      <c r="AB1785" s="1">
        <v>384</v>
      </c>
      <c r="AC1785" s="1">
        <v>373</v>
      </c>
      <c r="AD1785" s="1">
        <v>0</v>
      </c>
      <c r="AE1785" s="1">
        <v>3</v>
      </c>
      <c r="AF1785" s="1">
        <v>11</v>
      </c>
      <c r="AG1785" s="1">
        <v>55</v>
      </c>
      <c r="AH1785" s="1">
        <v>2243</v>
      </c>
      <c r="AI1785" s="11">
        <f t="shared" si="54"/>
        <v>6.1452054794520548</v>
      </c>
      <c r="AJ1785" s="1">
        <v>0</v>
      </c>
      <c r="AK1785" s="1">
        <v>1</v>
      </c>
      <c r="AL1785" s="1">
        <v>0</v>
      </c>
      <c r="AM1785" s="1">
        <v>0</v>
      </c>
      <c r="AN1785" s="1">
        <v>0</v>
      </c>
      <c r="AO1785" s="1">
        <v>0</v>
      </c>
      <c r="AP1785" s="1">
        <v>0</v>
      </c>
      <c r="AQ1785" s="1">
        <v>1</v>
      </c>
      <c r="AR1785" s="1">
        <v>0</v>
      </c>
      <c r="AS1785" s="1">
        <v>0</v>
      </c>
      <c r="AT1785" s="1">
        <v>9</v>
      </c>
      <c r="AU1785" s="1">
        <v>19</v>
      </c>
      <c r="AV1785" s="1">
        <v>24570</v>
      </c>
    </row>
    <row r="1786" spans="1:48" s="1" customFormat="1" x14ac:dyDescent="0.25">
      <c r="A1786" s="1" t="str" cm="1">
        <f t="array" ref="A1786">_xlfn.IFS(AG1786&gt;=70,"70 and Older",AND(AG1786&gt;=60,AG1786&lt;70),"60-69",AND(AG1786&gt;=50,AG1786&lt;60),"50-59",AND(AG1786&gt;=40,AG1786&lt;50),"40-49",AND(AG1786&gt;=30,AG1786&lt;40),"30-39",AND(AG1786&gt;=20,AG1786&lt;30),"20-29")</f>
        <v>60-69</v>
      </c>
      <c r="B1786" s="1" t="str" cm="1">
        <f t="array" ref="B1786">_xlfn.IFS(AO1786=1,$AO$1,AP1786=1,$AP$1,AQ1786=1,$AQ$1,AR1786=1,$AR$1,AS1786=1,$AS$1)</f>
        <v>Graduation</v>
      </c>
      <c r="C1786" s="1" t="str" cm="1">
        <f t="array" ref="C1786">_xlfn.IFS(AJ1786=1,$AJ$1,AK1786=1,$AK$1,AL1786=1,$AL$1,AM1786=1,$AM$1,AN1786=1,$AN$1)</f>
        <v>Married</v>
      </c>
      <c r="D1786" s="1">
        <v>1</v>
      </c>
      <c r="E1786" s="1">
        <v>0</v>
      </c>
      <c r="F1786" s="1" t="str" cm="1">
        <f t="array" ref="F1786">_xlfn.IFS(AV1786&lt;43783,"1.Low Income",AND(AV1786&gt;=43783,AV1786&lt;=64856),"2.Mid Income",AV1786&gt;64856,"3.High Income")</f>
        <v>1.Low Income</v>
      </c>
      <c r="G1786" s="1" t="str" cm="1">
        <f t="array" ref="G1786">_xlfn.IFS(AU1786&lt;=30,"&lt;1 month",AND(AU1786&gt;30,AU1786&lt;=60),"1-2months",AU1786&gt;60,"2months +")</f>
        <v>2months +</v>
      </c>
      <c r="H1786" s="1" t="str" cm="1">
        <f t="array" ref="H1786">_xlfn.IFS(AT1786&lt;5,"&lt;5times",AND(AT1786&gt;=5,AT1786&lt;=10),"05-10times",AND(AT1786&gt;=11,AT1786&lt;=15),"11-15times",AT1786&gt;=16,"16times or more")</f>
        <v>05-10times</v>
      </c>
      <c r="I1786" s="1" t="s">
        <v>99</v>
      </c>
      <c r="J1786" s="1" t="str">
        <f t="shared" si="55"/>
        <v>6-7 years</v>
      </c>
      <c r="K1786" s="2">
        <v>14</v>
      </c>
      <c r="L1786" s="2">
        <v>1</v>
      </c>
      <c r="M1786" s="2">
        <v>7</v>
      </c>
      <c r="N1786" s="2">
        <v>2</v>
      </c>
      <c r="O1786" s="2">
        <v>1</v>
      </c>
      <c r="P1786" s="2">
        <v>1</v>
      </c>
      <c r="Q1786" s="8">
        <v>0</v>
      </c>
      <c r="R1786" s="8">
        <v>0</v>
      </c>
      <c r="S1786" s="8">
        <v>0</v>
      </c>
      <c r="T1786" s="8">
        <v>0</v>
      </c>
      <c r="U1786" s="8">
        <v>0</v>
      </c>
      <c r="V1786" s="8">
        <v>0</v>
      </c>
      <c r="W1786" s="6">
        <v>1</v>
      </c>
      <c r="X1786" s="6">
        <v>2</v>
      </c>
      <c r="Y1786" s="6">
        <v>0</v>
      </c>
      <c r="Z1786" s="6">
        <v>2</v>
      </c>
      <c r="AB1786" s="1">
        <v>44</v>
      </c>
      <c r="AC1786" s="1">
        <v>40</v>
      </c>
      <c r="AD1786" s="1">
        <v>0</v>
      </c>
      <c r="AE1786" s="1">
        <v>3</v>
      </c>
      <c r="AF1786" s="1">
        <v>11</v>
      </c>
      <c r="AG1786" s="1">
        <v>60</v>
      </c>
      <c r="AH1786" s="1">
        <v>2243</v>
      </c>
      <c r="AI1786" s="11">
        <f t="shared" si="54"/>
        <v>6.1452054794520548</v>
      </c>
      <c r="AJ1786" s="1">
        <v>0</v>
      </c>
      <c r="AK1786" s="1">
        <v>1</v>
      </c>
      <c r="AL1786" s="1">
        <v>0</v>
      </c>
      <c r="AM1786" s="1">
        <v>0</v>
      </c>
      <c r="AN1786" s="1">
        <v>0</v>
      </c>
      <c r="AO1786" s="1">
        <v>0</v>
      </c>
      <c r="AP1786" s="1">
        <v>0</v>
      </c>
      <c r="AQ1786" s="1">
        <v>1</v>
      </c>
      <c r="AR1786" s="1">
        <v>0</v>
      </c>
      <c r="AS1786" s="1">
        <v>0</v>
      </c>
      <c r="AT1786" s="1">
        <v>9</v>
      </c>
      <c r="AU1786" s="1">
        <v>82</v>
      </c>
      <c r="AV1786" s="1">
        <v>23331</v>
      </c>
    </row>
    <row r="1787" spans="1:48" s="1" customFormat="1" x14ac:dyDescent="0.25">
      <c r="A1787" s="1" t="str" cm="1">
        <f t="array" ref="A1787">_xlfn.IFS(AG1787&gt;=70,"70 and Older",AND(AG1787&gt;=60,AG1787&lt;70),"60-69",AND(AG1787&gt;=50,AG1787&lt;60),"50-59",AND(AG1787&gt;=40,AG1787&lt;50),"40-49",AND(AG1787&gt;=30,AG1787&lt;40),"30-39",AND(AG1787&gt;=20,AG1787&lt;30),"20-29")</f>
        <v>50-59</v>
      </c>
      <c r="B1787" s="1" t="str" cm="1">
        <f t="array" ref="B1787">_xlfn.IFS(AO1787=1,$AO$1,AP1787=1,$AP$1,AQ1787=1,$AQ$1,AR1787=1,$AR$1,AS1787=1,$AS$1)</f>
        <v>2nd Cycle</v>
      </c>
      <c r="C1787" s="1" t="str" cm="1">
        <f t="array" ref="C1787">_xlfn.IFS(AJ1787=1,$AJ$1,AK1787=1,$AK$1,AL1787=1,$AL$1,AM1787=1,$AM$1,AN1787=1,$AN$1)</f>
        <v>Married</v>
      </c>
      <c r="D1787" s="1">
        <v>0</v>
      </c>
      <c r="E1787" s="1">
        <v>0</v>
      </c>
      <c r="F1787" s="1" t="str" cm="1">
        <f t="array" ref="F1787">_xlfn.IFS(AV1787&lt;43783,"1.Low Income",AND(AV1787&gt;=43783,AV1787&lt;=64856),"2.Mid Income",AV1787&gt;64856,"3.High Income")</f>
        <v>2.Mid Income</v>
      </c>
      <c r="G1787" s="1" t="str" cm="1">
        <f t="array" ref="G1787">_xlfn.IFS(AU1787&lt;=30,"&lt;1 month",AND(AU1787&gt;30,AU1787&lt;=60),"1-2months",AU1787&gt;60,"2months +")</f>
        <v>1-2months</v>
      </c>
      <c r="H1787" s="1" t="str" cm="1">
        <f t="array" ref="H1787">_xlfn.IFS(AT1787&lt;5,"&lt;5times",AND(AT1787&gt;=5,AT1787&lt;=10),"05-10times",AND(AT1787&gt;=11,AT1787&lt;=15),"11-15times",AT1787&gt;=16,"16times or more")</f>
        <v>05-10times</v>
      </c>
      <c r="I1787" s="1" t="s">
        <v>99</v>
      </c>
      <c r="J1787" s="1" t="str">
        <f t="shared" si="55"/>
        <v>6-7 years</v>
      </c>
      <c r="K1787" s="2">
        <v>252</v>
      </c>
      <c r="L1787" s="2">
        <v>98</v>
      </c>
      <c r="M1787" s="2">
        <v>827</v>
      </c>
      <c r="N1787" s="2">
        <v>219</v>
      </c>
      <c r="O1787" s="2">
        <v>70</v>
      </c>
      <c r="P1787" s="2">
        <v>196</v>
      </c>
      <c r="Q1787" s="8">
        <v>0</v>
      </c>
      <c r="R1787" s="8">
        <v>0</v>
      </c>
      <c r="S1787" s="8">
        <v>0</v>
      </c>
      <c r="T1787" s="8">
        <v>0</v>
      </c>
      <c r="U1787" s="8">
        <v>0</v>
      </c>
      <c r="V1787" s="8">
        <v>0</v>
      </c>
      <c r="W1787" s="6">
        <v>1</v>
      </c>
      <c r="X1787" s="6">
        <v>4</v>
      </c>
      <c r="Y1787" s="6">
        <v>5</v>
      </c>
      <c r="Z1787" s="6">
        <v>12</v>
      </c>
      <c r="AB1787" s="1">
        <v>1287</v>
      </c>
      <c r="AC1787" s="1">
        <v>1211</v>
      </c>
      <c r="AD1787" s="1">
        <v>1</v>
      </c>
      <c r="AE1787" s="1">
        <v>3</v>
      </c>
      <c r="AF1787" s="1">
        <v>11</v>
      </c>
      <c r="AG1787" s="1">
        <v>55</v>
      </c>
      <c r="AH1787" s="1">
        <v>2242</v>
      </c>
      <c r="AI1787" s="11">
        <f t="shared" si="54"/>
        <v>6.1424657534246574</v>
      </c>
      <c r="AJ1787" s="1">
        <v>0</v>
      </c>
      <c r="AK1787" s="1">
        <v>1</v>
      </c>
      <c r="AL1787" s="1">
        <v>0</v>
      </c>
      <c r="AM1787" s="1">
        <v>0</v>
      </c>
      <c r="AN1787" s="1">
        <v>0</v>
      </c>
      <c r="AO1787" s="1">
        <v>1</v>
      </c>
      <c r="AP1787" s="1">
        <v>0</v>
      </c>
      <c r="AQ1787" s="1">
        <v>0</v>
      </c>
      <c r="AR1787" s="1">
        <v>0</v>
      </c>
      <c r="AS1787" s="1">
        <v>0</v>
      </c>
      <c r="AT1787" s="1">
        <v>6</v>
      </c>
      <c r="AU1787" s="1">
        <v>34</v>
      </c>
      <c r="AV1787" s="1">
        <v>48920</v>
      </c>
    </row>
    <row r="1788" spans="1:48" s="1" customFormat="1" x14ac:dyDescent="0.25">
      <c r="A1788" s="1" t="str" cm="1">
        <f t="array" ref="A1788">_xlfn.IFS(AG1788&gt;=70,"70 and Older",AND(AG1788&gt;=60,AG1788&lt;70),"60-69",AND(AG1788&gt;=50,AG1788&lt;60),"50-59",AND(AG1788&gt;=40,AG1788&lt;50),"40-49",AND(AG1788&gt;=30,AG1788&lt;40),"30-39",AND(AG1788&gt;=20,AG1788&lt;30),"20-29")</f>
        <v>50-59</v>
      </c>
      <c r="B1788" s="1" t="str" cm="1">
        <f t="array" ref="B1788">_xlfn.IFS(AO1788=1,$AO$1,AP1788=1,$AP$1,AQ1788=1,$AQ$1,AR1788=1,$AR$1,AS1788=1,$AS$1)</f>
        <v>2nd Cycle</v>
      </c>
      <c r="C1788" s="1" t="str" cm="1">
        <f t="array" ref="C1788">_xlfn.IFS(AJ1788=1,$AJ$1,AK1788=1,$AK$1,AL1788=1,$AL$1,AM1788=1,$AM$1,AN1788=1,$AN$1)</f>
        <v>Married</v>
      </c>
      <c r="D1788" s="1">
        <v>0</v>
      </c>
      <c r="E1788" s="1">
        <v>1</v>
      </c>
      <c r="F1788" s="1" t="str" cm="1">
        <f t="array" ref="F1788">_xlfn.IFS(AV1788&lt;43783,"1.Low Income",AND(AV1788&gt;=43783,AV1788&lt;=64856),"2.Mid Income",AV1788&gt;64856,"3.High Income")</f>
        <v>1.Low Income</v>
      </c>
      <c r="G1788" s="1" t="str" cm="1">
        <f t="array" ref="G1788">_xlfn.IFS(AU1788&lt;=30,"&lt;1 month",AND(AU1788&gt;30,AU1788&lt;=60),"1-2months",AU1788&gt;60,"2months +")</f>
        <v>1-2months</v>
      </c>
      <c r="H1788" s="1" t="str" cm="1">
        <f t="array" ref="H1788">_xlfn.IFS(AT1788&lt;5,"&lt;5times",AND(AT1788&gt;=5,AT1788&lt;=10),"05-10times",AND(AT1788&gt;=11,AT1788&lt;=15),"11-15times",AT1788&gt;=16,"16times or more")</f>
        <v>05-10times</v>
      </c>
      <c r="I1788" s="1" t="s">
        <v>99</v>
      </c>
      <c r="J1788" s="1" t="str">
        <f t="shared" si="55"/>
        <v>6-7 years</v>
      </c>
      <c r="K1788" s="2">
        <v>312</v>
      </c>
      <c r="L1788" s="2">
        <v>21</v>
      </c>
      <c r="M1788" s="2">
        <v>206</v>
      </c>
      <c r="N1788" s="2">
        <v>102</v>
      </c>
      <c r="O1788" s="2">
        <v>92</v>
      </c>
      <c r="P1788" s="2">
        <v>149</v>
      </c>
      <c r="Q1788" s="8">
        <v>0</v>
      </c>
      <c r="R1788" s="8">
        <v>0</v>
      </c>
      <c r="S1788" s="8">
        <v>0</v>
      </c>
      <c r="T1788" s="8">
        <v>0</v>
      </c>
      <c r="U1788" s="8">
        <v>0</v>
      </c>
      <c r="V1788" s="8">
        <v>0</v>
      </c>
      <c r="W1788" s="6">
        <v>3</v>
      </c>
      <c r="X1788" s="6">
        <v>7</v>
      </c>
      <c r="Y1788" s="6">
        <v>3</v>
      </c>
      <c r="Z1788" s="6">
        <v>10</v>
      </c>
      <c r="AB1788" s="1">
        <v>1287</v>
      </c>
      <c r="AC1788" s="1">
        <v>1211</v>
      </c>
      <c r="AD1788" s="1">
        <v>1</v>
      </c>
      <c r="AE1788" s="1">
        <v>3</v>
      </c>
      <c r="AF1788" s="1">
        <v>11</v>
      </c>
      <c r="AG1788" s="1">
        <v>55</v>
      </c>
      <c r="AH1788" s="1">
        <v>2242</v>
      </c>
      <c r="AI1788" s="11">
        <f t="shared" si="54"/>
        <v>6.1424657534246574</v>
      </c>
      <c r="AJ1788" s="1">
        <v>0</v>
      </c>
      <c r="AK1788" s="1">
        <v>1</v>
      </c>
      <c r="AL1788" s="1">
        <v>0</v>
      </c>
      <c r="AM1788" s="1">
        <v>0</v>
      </c>
      <c r="AN1788" s="1">
        <v>0</v>
      </c>
      <c r="AO1788" s="1">
        <v>1</v>
      </c>
      <c r="AP1788" s="1">
        <v>0</v>
      </c>
      <c r="AQ1788" s="1">
        <v>0</v>
      </c>
      <c r="AR1788" s="1">
        <v>0</v>
      </c>
      <c r="AS1788" s="1">
        <v>0</v>
      </c>
      <c r="AT1788" s="1">
        <v>7</v>
      </c>
      <c r="AU1788" s="1">
        <v>49</v>
      </c>
      <c r="AV1788" s="1">
        <v>43776</v>
      </c>
    </row>
    <row r="1789" spans="1:48" s="1" customFormat="1" x14ac:dyDescent="0.25">
      <c r="A1789" s="1" t="str" cm="1">
        <f t="array" ref="A1789">_xlfn.IFS(AG1789&gt;=70,"70 and Older",AND(AG1789&gt;=60,AG1789&lt;70),"60-69",AND(AG1789&gt;=50,AG1789&lt;60),"50-59",AND(AG1789&gt;=40,AG1789&lt;50),"40-49",AND(AG1789&gt;=30,AG1789&lt;40),"30-39",AND(AG1789&gt;=20,AG1789&lt;30),"20-29")</f>
        <v>70 and Older</v>
      </c>
      <c r="B1789" s="1" t="str" cm="1">
        <f t="array" ref="B1789">_xlfn.IFS(AO1789=1,$AO$1,AP1789=1,$AP$1,AQ1789=1,$AQ$1,AR1789=1,$AR$1,AS1789=1,$AS$1)</f>
        <v>Graduation</v>
      </c>
      <c r="C1789" s="1" t="str" cm="1">
        <f t="array" ref="C1789">_xlfn.IFS(AJ1789=1,$AJ$1,AK1789=1,$AK$1,AL1789=1,$AL$1,AM1789=1,$AM$1,AN1789=1,$AN$1)</f>
        <v>Married</v>
      </c>
      <c r="D1789" s="1">
        <v>1</v>
      </c>
      <c r="E1789" s="1">
        <v>1</v>
      </c>
      <c r="F1789" s="1" t="str" cm="1">
        <f t="array" ref="F1789">_xlfn.IFS(AV1789&lt;43783,"1.Low Income",AND(AV1789&gt;=43783,AV1789&lt;=64856),"2.Mid Income",AV1789&gt;64856,"3.High Income")</f>
        <v>1.Low Income</v>
      </c>
      <c r="G1789" s="1" t="str" cm="1">
        <f t="array" ref="G1789">_xlfn.IFS(AU1789&lt;=30,"&lt;1 month",AND(AU1789&gt;30,AU1789&lt;=60),"1-2months",AU1789&gt;60,"2months +")</f>
        <v>&lt;1 month</v>
      </c>
      <c r="H1789" s="1" t="str" cm="1">
        <f t="array" ref="H1789">_xlfn.IFS(AT1789&lt;5,"&lt;5times",AND(AT1789&gt;=5,AT1789&lt;=10),"05-10times",AND(AT1789&gt;=11,AT1789&lt;=15),"11-15times",AT1789&gt;=16,"16times or more")</f>
        <v>05-10times</v>
      </c>
      <c r="I1789" s="1" t="s">
        <v>99</v>
      </c>
      <c r="J1789" s="1" t="str">
        <f t="shared" si="55"/>
        <v>6-7 years</v>
      </c>
      <c r="K1789" s="2">
        <v>81</v>
      </c>
      <c r="L1789" s="2">
        <v>0</v>
      </c>
      <c r="M1789" s="2">
        <v>6</v>
      </c>
      <c r="N1789" s="2">
        <v>0</v>
      </c>
      <c r="O1789" s="2">
        <v>0</v>
      </c>
      <c r="P1789" s="2">
        <v>6</v>
      </c>
      <c r="Q1789" s="8">
        <v>0</v>
      </c>
      <c r="R1789" s="8">
        <v>0</v>
      </c>
      <c r="S1789" s="8">
        <v>0</v>
      </c>
      <c r="T1789" s="8">
        <v>0</v>
      </c>
      <c r="U1789" s="8">
        <v>0</v>
      </c>
      <c r="V1789" s="8">
        <v>0</v>
      </c>
      <c r="W1789" s="6">
        <v>2</v>
      </c>
      <c r="X1789" s="6">
        <v>2</v>
      </c>
      <c r="Y1789" s="6">
        <v>1</v>
      </c>
      <c r="Z1789" s="6">
        <v>3</v>
      </c>
      <c r="AB1789" s="1">
        <v>961</v>
      </c>
      <c r="AC1789" s="1">
        <v>923</v>
      </c>
      <c r="AD1789" s="1">
        <v>1</v>
      </c>
      <c r="AE1789" s="1">
        <v>3</v>
      </c>
      <c r="AF1789" s="1">
        <v>11</v>
      </c>
      <c r="AG1789" s="1">
        <v>76</v>
      </c>
      <c r="AH1789" s="1">
        <v>2242</v>
      </c>
      <c r="AI1789" s="11">
        <f t="shared" si="54"/>
        <v>6.1424657534246574</v>
      </c>
      <c r="AJ1789" s="1">
        <v>0</v>
      </c>
      <c r="AK1789" s="1">
        <v>1</v>
      </c>
      <c r="AL1789" s="1">
        <v>0</v>
      </c>
      <c r="AM1789" s="1">
        <v>0</v>
      </c>
      <c r="AN1789" s="1">
        <v>0</v>
      </c>
      <c r="AO1789" s="1">
        <v>0</v>
      </c>
      <c r="AP1789" s="1">
        <v>0</v>
      </c>
      <c r="AQ1789" s="1">
        <v>1</v>
      </c>
      <c r="AR1789" s="1">
        <v>0</v>
      </c>
      <c r="AS1789" s="1">
        <v>0</v>
      </c>
      <c r="AT1789" s="1">
        <v>7</v>
      </c>
      <c r="AU1789" s="1">
        <v>11</v>
      </c>
      <c r="AV1789" s="1">
        <v>42315</v>
      </c>
    </row>
    <row r="1790" spans="1:48" s="1" customFormat="1" x14ac:dyDescent="0.25">
      <c r="A1790" s="1" t="str" cm="1">
        <f t="array" ref="A1790">_xlfn.IFS(AG1790&gt;=70,"70 and Older",AND(AG1790&gt;=60,AG1790&lt;70),"60-69",AND(AG1790&gt;=50,AG1790&lt;60),"50-59",AND(AG1790&gt;=40,AG1790&lt;50),"40-49",AND(AG1790&gt;=30,AG1790&lt;40),"30-39",AND(AG1790&gt;=20,AG1790&lt;30),"20-29")</f>
        <v>50-59</v>
      </c>
      <c r="B1790" s="1" t="str" cm="1">
        <f t="array" ref="B1790">_xlfn.IFS(AO1790=1,$AO$1,AP1790=1,$AP$1,AQ1790=1,$AQ$1,AR1790=1,$AR$1,AS1790=1,$AS$1)</f>
        <v>Graduation</v>
      </c>
      <c r="C1790" s="1" t="str" cm="1">
        <f t="array" ref="C1790">_xlfn.IFS(AJ1790=1,$AJ$1,AK1790=1,$AK$1,AL1790=1,$AL$1,AM1790=1,$AM$1,AN1790=1,$AN$1)</f>
        <v>Together</v>
      </c>
      <c r="D1790" s="1">
        <v>0</v>
      </c>
      <c r="E1790" s="1">
        <v>1</v>
      </c>
      <c r="F1790" s="1" t="str" cm="1">
        <f t="array" ref="F1790">_xlfn.IFS(AV1790&lt;43783,"1.Low Income",AND(AV1790&gt;=43783,AV1790&lt;=64856),"2.Mid Income",AV1790&gt;64856,"3.High Income")</f>
        <v>1.Low Income</v>
      </c>
      <c r="G1790" s="1" t="str" cm="1">
        <f t="array" ref="G1790">_xlfn.IFS(AU1790&lt;=30,"&lt;1 month",AND(AU1790&gt;30,AU1790&lt;=60),"1-2months",AU1790&gt;60,"2months +")</f>
        <v>1-2months</v>
      </c>
      <c r="H1790" s="1" t="str" cm="1">
        <f t="array" ref="H1790">_xlfn.IFS(AT1790&lt;5,"&lt;5times",AND(AT1790&gt;=5,AT1790&lt;=10),"05-10times",AND(AT1790&gt;=11,AT1790&lt;=15),"11-15times",AT1790&gt;=16,"16times or more")</f>
        <v>05-10times</v>
      </c>
      <c r="I1790" s="1" t="s">
        <v>99</v>
      </c>
      <c r="J1790" s="1" t="str">
        <f t="shared" si="55"/>
        <v>6-7 years</v>
      </c>
      <c r="K1790" s="2">
        <v>365</v>
      </c>
      <c r="L1790" s="2">
        <v>3</v>
      </c>
      <c r="M1790" s="2">
        <v>15</v>
      </c>
      <c r="N1790" s="2">
        <v>4</v>
      </c>
      <c r="O1790" s="2">
        <v>3</v>
      </c>
      <c r="P1790" s="2">
        <v>11</v>
      </c>
      <c r="Q1790" s="8">
        <v>0</v>
      </c>
      <c r="R1790" s="8">
        <v>0</v>
      </c>
      <c r="S1790" s="8">
        <v>0</v>
      </c>
      <c r="T1790" s="8">
        <v>0</v>
      </c>
      <c r="U1790" s="8">
        <v>0</v>
      </c>
      <c r="V1790" s="8">
        <v>0</v>
      </c>
      <c r="W1790" s="6">
        <v>5</v>
      </c>
      <c r="X1790" s="6">
        <v>7</v>
      </c>
      <c r="Y1790" s="6">
        <v>2</v>
      </c>
      <c r="Z1790" s="6">
        <v>5</v>
      </c>
      <c r="AB1790" s="1">
        <v>892</v>
      </c>
      <c r="AC1790" s="1">
        <v>831</v>
      </c>
      <c r="AD1790" s="1">
        <v>1</v>
      </c>
      <c r="AE1790" s="1">
        <v>3</v>
      </c>
      <c r="AF1790" s="1">
        <v>11</v>
      </c>
      <c r="AG1790" s="1">
        <v>58</v>
      </c>
      <c r="AH1790" s="1">
        <v>2242</v>
      </c>
      <c r="AI1790" s="11">
        <f t="shared" si="54"/>
        <v>6.1424657534246574</v>
      </c>
      <c r="AJ1790" s="1">
        <v>0</v>
      </c>
      <c r="AK1790" s="1">
        <v>0</v>
      </c>
      <c r="AL1790" s="1">
        <v>0</v>
      </c>
      <c r="AM1790" s="1">
        <v>1</v>
      </c>
      <c r="AN1790" s="1">
        <v>0</v>
      </c>
      <c r="AO1790" s="1">
        <v>0</v>
      </c>
      <c r="AP1790" s="1">
        <v>0</v>
      </c>
      <c r="AQ1790" s="1">
        <v>1</v>
      </c>
      <c r="AR1790" s="1">
        <v>0</v>
      </c>
      <c r="AS1790" s="1">
        <v>0</v>
      </c>
      <c r="AT1790" s="1">
        <v>7</v>
      </c>
      <c r="AU1790" s="1">
        <v>38</v>
      </c>
      <c r="AV1790" s="1">
        <v>38946</v>
      </c>
    </row>
    <row r="1791" spans="1:48" s="1" customFormat="1" x14ac:dyDescent="0.25">
      <c r="A1791" s="1" t="str" cm="1">
        <f t="array" ref="A1791">_xlfn.IFS(AG1791&gt;=70,"70 and Older",AND(AG1791&gt;=60,AG1791&lt;70),"60-69",AND(AG1791&gt;=50,AG1791&lt;60),"50-59",AND(AG1791&gt;=40,AG1791&lt;50),"40-49",AND(AG1791&gt;=30,AG1791&lt;40),"30-39",AND(AG1791&gt;=20,AG1791&lt;30),"20-29")</f>
        <v>40-49</v>
      </c>
      <c r="B1791" s="1" t="str" cm="1">
        <f t="array" ref="B1791">_xlfn.IFS(AO1791=1,$AO$1,AP1791=1,$AP$1,AQ1791=1,$AQ$1,AR1791=1,$AR$1,AS1791=1,$AS$1)</f>
        <v>PhD</v>
      </c>
      <c r="C1791" s="1" t="str" cm="1">
        <f t="array" ref="C1791">_xlfn.IFS(AJ1791=1,$AJ$1,AK1791=1,$AK$1,AL1791=1,$AL$1,AM1791=1,$AM$1,AN1791=1,$AN$1)</f>
        <v>Together</v>
      </c>
      <c r="D1791" s="1">
        <v>0</v>
      </c>
      <c r="E1791" s="1">
        <v>0</v>
      </c>
      <c r="F1791" s="1" t="str" cm="1">
        <f t="array" ref="F1791">_xlfn.IFS(AV1791&lt;43783,"1.Low Income",AND(AV1791&gt;=43783,AV1791&lt;=64856),"2.Mid Income",AV1791&gt;64856,"3.High Income")</f>
        <v>2.Mid Income</v>
      </c>
      <c r="G1791" s="1" t="str" cm="1">
        <f t="array" ref="G1791">_xlfn.IFS(AU1791&lt;=30,"&lt;1 month",AND(AU1791&gt;30,AU1791&lt;=60),"1-2months",AU1791&gt;60,"2months +")</f>
        <v>1-2months</v>
      </c>
      <c r="H1791" s="1" t="str" cm="1">
        <f t="array" ref="H1791">_xlfn.IFS(AT1791&lt;5,"&lt;5times",AND(AT1791&gt;=5,AT1791&lt;=10),"05-10times",AND(AT1791&gt;=11,AT1791&lt;=15),"11-15times",AT1791&gt;=16,"16times or more")</f>
        <v>05-10times</v>
      </c>
      <c r="I1791" s="1" t="s">
        <v>99</v>
      </c>
      <c r="J1791" s="1" t="str">
        <f t="shared" si="55"/>
        <v>6-7 years</v>
      </c>
      <c r="K1791" s="2">
        <v>667</v>
      </c>
      <c r="L1791" s="2">
        <v>50</v>
      </c>
      <c r="M1791" s="2">
        <v>850</v>
      </c>
      <c r="N1791" s="2">
        <v>21</v>
      </c>
      <c r="O1791" s="2">
        <v>83</v>
      </c>
      <c r="P1791" s="2">
        <v>83</v>
      </c>
      <c r="Q1791" s="8">
        <v>0</v>
      </c>
      <c r="R1791" s="8">
        <v>0</v>
      </c>
      <c r="S1791" s="8">
        <v>0</v>
      </c>
      <c r="T1791" s="8">
        <v>0</v>
      </c>
      <c r="U1791" s="8">
        <v>0</v>
      </c>
      <c r="V1791" s="8">
        <v>1</v>
      </c>
      <c r="W1791" s="6">
        <v>1</v>
      </c>
      <c r="X1791" s="6">
        <v>4</v>
      </c>
      <c r="Y1791" s="6">
        <v>6</v>
      </c>
      <c r="Z1791" s="6">
        <v>5</v>
      </c>
      <c r="AB1791" s="1">
        <v>1101</v>
      </c>
      <c r="AC1791" s="1">
        <v>1089</v>
      </c>
      <c r="AD1791" s="1">
        <v>0</v>
      </c>
      <c r="AE1791" s="1">
        <v>3</v>
      </c>
      <c r="AF1791" s="1">
        <v>11</v>
      </c>
      <c r="AG1791" s="1">
        <v>46</v>
      </c>
      <c r="AH1791" s="1">
        <v>2241</v>
      </c>
      <c r="AI1791" s="11">
        <f t="shared" si="54"/>
        <v>6.13972602739726</v>
      </c>
      <c r="AJ1791" s="1">
        <v>0</v>
      </c>
      <c r="AK1791" s="1">
        <v>0</v>
      </c>
      <c r="AL1791" s="1">
        <v>0</v>
      </c>
      <c r="AM1791" s="1">
        <v>1</v>
      </c>
      <c r="AN1791" s="1">
        <v>0</v>
      </c>
      <c r="AO1791" s="1">
        <v>0</v>
      </c>
      <c r="AP1791" s="1">
        <v>0</v>
      </c>
      <c r="AQ1791" s="1">
        <v>0</v>
      </c>
      <c r="AR1791" s="1">
        <v>0</v>
      </c>
      <c r="AS1791" s="1">
        <v>1</v>
      </c>
      <c r="AT1791" s="1">
        <v>6</v>
      </c>
      <c r="AU1791" s="1">
        <v>34</v>
      </c>
      <c r="AV1791" s="1">
        <v>52513</v>
      </c>
    </row>
    <row r="1792" spans="1:48" s="1" customFormat="1" x14ac:dyDescent="0.25">
      <c r="A1792" s="1" t="str" cm="1">
        <f t="array" ref="A1792">_xlfn.IFS(AG1792&gt;=70,"70 and Older",AND(AG1792&gt;=60,AG1792&lt;70),"60-69",AND(AG1792&gt;=50,AG1792&lt;60),"50-59",AND(AG1792&gt;=40,AG1792&lt;50),"40-49",AND(AG1792&gt;=30,AG1792&lt;40),"30-39",AND(AG1792&gt;=20,AG1792&lt;30),"20-29")</f>
        <v>40-49</v>
      </c>
      <c r="B1792" s="1" t="str" cm="1">
        <f t="array" ref="B1792">_xlfn.IFS(AO1792=1,$AO$1,AP1792=1,$AP$1,AQ1792=1,$AQ$1,AR1792=1,$AR$1,AS1792=1,$AS$1)</f>
        <v>Graduation</v>
      </c>
      <c r="C1792" s="1" t="str" cm="1">
        <f t="array" ref="C1792">_xlfn.IFS(AJ1792=1,$AJ$1,AK1792=1,$AK$1,AL1792=1,$AL$1,AM1792=1,$AM$1,AN1792=1,$AN$1)</f>
        <v>Single</v>
      </c>
      <c r="D1792" s="1">
        <v>0</v>
      </c>
      <c r="E1792" s="1">
        <v>0</v>
      </c>
      <c r="F1792" s="1" t="str" cm="1">
        <f t="array" ref="F1792">_xlfn.IFS(AV1792&lt;43783,"1.Low Income",AND(AV1792&gt;=43783,AV1792&lt;=64856),"2.Mid Income",AV1792&gt;64856,"3.High Income")</f>
        <v>2.Mid Income</v>
      </c>
      <c r="G1792" s="1" t="str" cm="1">
        <f t="array" ref="G1792">_xlfn.IFS(AU1792&lt;=30,"&lt;1 month",AND(AU1792&gt;30,AU1792&lt;=60),"1-2months",AU1792&gt;60,"2months +")</f>
        <v>1-2months</v>
      </c>
      <c r="H1792" s="1" t="str" cm="1">
        <f t="array" ref="H1792">_xlfn.IFS(AT1792&lt;5,"&lt;5times",AND(AT1792&gt;=5,AT1792&lt;=10),"05-10times",AND(AT1792&gt;=11,AT1792&lt;=15),"11-15times",AT1792&gt;=16,"16times or more")</f>
        <v>05-10times</v>
      </c>
      <c r="I1792" s="1" t="s">
        <v>99</v>
      </c>
      <c r="J1792" s="1" t="str">
        <f t="shared" si="55"/>
        <v>6-7 years</v>
      </c>
      <c r="K1792" s="2">
        <v>684</v>
      </c>
      <c r="L1792" s="2">
        <v>100</v>
      </c>
      <c r="M1792" s="2">
        <v>801</v>
      </c>
      <c r="N1792" s="2">
        <v>21</v>
      </c>
      <c r="O1792" s="2">
        <v>66</v>
      </c>
      <c r="P1792" s="2">
        <v>0</v>
      </c>
      <c r="Q1792" s="8">
        <v>0</v>
      </c>
      <c r="R1792" s="8">
        <v>0</v>
      </c>
      <c r="S1792" s="8">
        <v>0</v>
      </c>
      <c r="T1792" s="8">
        <v>0</v>
      </c>
      <c r="U1792" s="8">
        <v>1</v>
      </c>
      <c r="V1792" s="8">
        <v>0</v>
      </c>
      <c r="W1792" s="6">
        <v>1</v>
      </c>
      <c r="X1792" s="6">
        <v>6</v>
      </c>
      <c r="Y1792" s="6">
        <v>9</v>
      </c>
      <c r="Z1792" s="6">
        <v>10</v>
      </c>
      <c r="AB1792" s="1">
        <v>1182</v>
      </c>
      <c r="AC1792" s="1">
        <v>941</v>
      </c>
      <c r="AD1792" s="1">
        <v>0</v>
      </c>
      <c r="AE1792" s="1">
        <v>3</v>
      </c>
      <c r="AF1792" s="1">
        <v>11</v>
      </c>
      <c r="AG1792" s="1">
        <v>43</v>
      </c>
      <c r="AH1792" s="1">
        <v>2240</v>
      </c>
      <c r="AI1792" s="11">
        <f t="shared" si="54"/>
        <v>6.1369863013698627</v>
      </c>
      <c r="AJ1792" s="1">
        <v>0</v>
      </c>
      <c r="AK1792" s="1">
        <v>0</v>
      </c>
      <c r="AL1792" s="1">
        <v>1</v>
      </c>
      <c r="AM1792" s="1">
        <v>0</v>
      </c>
      <c r="AN1792" s="1">
        <v>0</v>
      </c>
      <c r="AO1792" s="1">
        <v>0</v>
      </c>
      <c r="AP1792" s="1">
        <v>0</v>
      </c>
      <c r="AQ1792" s="1">
        <v>1</v>
      </c>
      <c r="AR1792" s="1">
        <v>0</v>
      </c>
      <c r="AS1792" s="1">
        <v>0</v>
      </c>
      <c r="AT1792" s="1">
        <v>6</v>
      </c>
      <c r="AU1792" s="1">
        <v>59</v>
      </c>
      <c r="AV1792" s="1">
        <v>53172</v>
      </c>
    </row>
    <row r="1793" spans="1:48" s="1" customFormat="1" x14ac:dyDescent="0.25">
      <c r="A1793" s="1" t="str" cm="1">
        <f t="array" ref="A1793">_xlfn.IFS(AG1793&gt;=70,"70 and Older",AND(AG1793&gt;=60,AG1793&lt;70),"60-69",AND(AG1793&gt;=50,AG1793&lt;60),"50-59",AND(AG1793&gt;=40,AG1793&lt;50),"40-49",AND(AG1793&gt;=30,AG1793&lt;40),"30-39",AND(AG1793&gt;=20,AG1793&lt;30),"20-29")</f>
        <v>60-69</v>
      </c>
      <c r="B1793" s="1" t="str" cm="1">
        <f t="array" ref="B1793">_xlfn.IFS(AO1793=1,$AO$1,AP1793=1,$AP$1,AQ1793=1,$AQ$1,AR1793=1,$AR$1,AS1793=1,$AS$1)</f>
        <v>Graduation</v>
      </c>
      <c r="C1793" s="1" t="str" cm="1">
        <f t="array" ref="C1793">_xlfn.IFS(AJ1793=1,$AJ$1,AK1793=1,$AK$1,AL1793=1,$AL$1,AM1793=1,$AM$1,AN1793=1,$AN$1)</f>
        <v>Together</v>
      </c>
      <c r="D1793" s="1">
        <v>0</v>
      </c>
      <c r="E1793" s="1">
        <v>2</v>
      </c>
      <c r="F1793" s="1" t="str" cm="1">
        <f t="array" ref="F1793">_xlfn.IFS(AV1793&lt;43783,"1.Low Income",AND(AV1793&gt;=43783,AV1793&lt;=64856),"2.Mid Income",AV1793&gt;64856,"3.High Income")</f>
        <v>2.Mid Income</v>
      </c>
      <c r="G1793" s="1" t="str" cm="1">
        <f t="array" ref="G1793">_xlfn.IFS(AU1793&lt;=30,"&lt;1 month",AND(AU1793&gt;30,AU1793&lt;=60),"1-2months",AU1793&gt;60,"2months +")</f>
        <v>2months +</v>
      </c>
      <c r="H1793" s="1" t="str" cm="1">
        <f t="array" ref="H1793">_xlfn.IFS(AT1793&lt;5,"&lt;5times",AND(AT1793&gt;=5,AT1793&lt;=10),"05-10times",AND(AT1793&gt;=11,AT1793&lt;=15),"11-15times",AT1793&gt;=16,"16times or more")</f>
        <v>05-10times</v>
      </c>
      <c r="I1793" s="1" t="s">
        <v>99</v>
      </c>
      <c r="J1793" s="1" t="str">
        <f t="shared" si="55"/>
        <v>6-7 years</v>
      </c>
      <c r="K1793" s="2">
        <v>520</v>
      </c>
      <c r="L1793" s="2">
        <v>7</v>
      </c>
      <c r="M1793" s="2">
        <v>154</v>
      </c>
      <c r="N1793" s="2">
        <v>19</v>
      </c>
      <c r="O1793" s="2">
        <v>0</v>
      </c>
      <c r="P1793" s="2">
        <v>14</v>
      </c>
      <c r="Q1793" s="8">
        <v>0</v>
      </c>
      <c r="R1793" s="8">
        <v>0</v>
      </c>
      <c r="S1793" s="8">
        <v>0</v>
      </c>
      <c r="T1793" s="8">
        <v>0</v>
      </c>
      <c r="U1793" s="8">
        <v>0</v>
      </c>
      <c r="V1793" s="8">
        <v>0</v>
      </c>
      <c r="W1793" s="6">
        <v>2</v>
      </c>
      <c r="X1793" s="6">
        <v>6</v>
      </c>
      <c r="Y1793" s="6">
        <v>3</v>
      </c>
      <c r="Z1793" s="6">
        <v>11</v>
      </c>
      <c r="AB1793" s="1">
        <v>970</v>
      </c>
      <c r="AC1793" s="1">
        <v>936</v>
      </c>
      <c r="AD1793" s="1">
        <v>1</v>
      </c>
      <c r="AE1793" s="1">
        <v>3</v>
      </c>
      <c r="AF1793" s="1">
        <v>11</v>
      </c>
      <c r="AG1793" s="1">
        <v>60</v>
      </c>
      <c r="AH1793" s="1">
        <v>2240</v>
      </c>
      <c r="AI1793" s="11">
        <f t="shared" si="54"/>
        <v>6.1369863013698627</v>
      </c>
      <c r="AJ1793" s="1">
        <v>0</v>
      </c>
      <c r="AK1793" s="1">
        <v>0</v>
      </c>
      <c r="AL1793" s="1">
        <v>0</v>
      </c>
      <c r="AM1793" s="1">
        <v>1</v>
      </c>
      <c r="AN1793" s="1">
        <v>0</v>
      </c>
      <c r="AO1793" s="1">
        <v>0</v>
      </c>
      <c r="AP1793" s="1">
        <v>0</v>
      </c>
      <c r="AQ1793" s="1">
        <v>1</v>
      </c>
      <c r="AR1793" s="1">
        <v>0</v>
      </c>
      <c r="AS1793" s="1">
        <v>0</v>
      </c>
      <c r="AT1793" s="1">
        <v>6</v>
      </c>
      <c r="AU1793" s="1">
        <v>84</v>
      </c>
      <c r="AV1793" s="1">
        <v>49618</v>
      </c>
    </row>
    <row r="1794" spans="1:48" s="1" customFormat="1" x14ac:dyDescent="0.25">
      <c r="A1794" s="1" t="str" cm="1">
        <f t="array" ref="A1794">_xlfn.IFS(AG1794&gt;=70,"70 and Older",AND(AG1794&gt;=60,AG1794&lt;70),"60-69",AND(AG1794&gt;=50,AG1794&lt;60),"50-59",AND(AG1794&gt;=40,AG1794&lt;50),"40-49",AND(AG1794&gt;=30,AG1794&lt;40),"30-39",AND(AG1794&gt;=20,AG1794&lt;30),"20-29")</f>
        <v>40-49</v>
      </c>
      <c r="B1794" s="1" t="str" cm="1">
        <f t="array" ref="B1794">_xlfn.IFS(AO1794=1,$AO$1,AP1794=1,$AP$1,AQ1794=1,$AQ$1,AR1794=1,$AR$1,AS1794=1,$AS$1)</f>
        <v>Graduation</v>
      </c>
      <c r="C1794" s="1" t="str" cm="1">
        <f t="array" ref="C1794">_xlfn.IFS(AJ1794=1,$AJ$1,AK1794=1,$AK$1,AL1794=1,$AL$1,AM1794=1,$AM$1,AN1794=1,$AN$1)</f>
        <v>Married</v>
      </c>
      <c r="D1794" s="1">
        <v>1</v>
      </c>
      <c r="E1794" s="1">
        <v>0</v>
      </c>
      <c r="F1794" s="1" t="str" cm="1">
        <f t="array" ref="F1794">_xlfn.IFS(AV1794&lt;43783,"1.Low Income",AND(AV1794&gt;=43783,AV1794&lt;=64856),"2.Mid Income",AV1794&gt;64856,"3.High Income")</f>
        <v>1.Low Income</v>
      </c>
      <c r="G1794" s="1" t="str" cm="1">
        <f t="array" ref="G1794">_xlfn.IFS(AU1794&lt;=30,"&lt;1 month",AND(AU1794&gt;30,AU1794&lt;=60),"1-2months",AU1794&gt;60,"2months +")</f>
        <v>2months +</v>
      </c>
      <c r="H1794" s="1" t="str" cm="1">
        <f t="array" ref="H1794">_xlfn.IFS(AT1794&lt;5,"&lt;5times",AND(AT1794&gt;=5,AT1794&lt;=10),"05-10times",AND(AT1794&gt;=11,AT1794&lt;=15),"11-15times",AT1794&gt;=16,"16times or more")</f>
        <v>05-10times</v>
      </c>
      <c r="I1794" s="1" t="s">
        <v>99</v>
      </c>
      <c r="J1794" s="1" t="str">
        <f t="shared" si="55"/>
        <v>6-7 years</v>
      </c>
      <c r="K1794" s="2">
        <v>26</v>
      </c>
      <c r="L1794" s="2">
        <v>0</v>
      </c>
      <c r="M1794" s="2">
        <v>15</v>
      </c>
      <c r="N1794" s="2">
        <v>2</v>
      </c>
      <c r="O1794" s="2">
        <v>1</v>
      </c>
      <c r="P1794" s="2">
        <v>2</v>
      </c>
      <c r="Q1794" s="8">
        <v>0</v>
      </c>
      <c r="R1794" s="8">
        <v>0</v>
      </c>
      <c r="S1794" s="8">
        <v>0</v>
      </c>
      <c r="T1794" s="8">
        <v>0</v>
      </c>
      <c r="U1794" s="8">
        <v>0</v>
      </c>
      <c r="V1794" s="8">
        <v>0</v>
      </c>
      <c r="W1794" s="6">
        <v>2</v>
      </c>
      <c r="X1794" s="6">
        <v>3</v>
      </c>
      <c r="Y1794" s="6">
        <v>0</v>
      </c>
      <c r="Z1794" s="6">
        <v>3</v>
      </c>
      <c r="AB1794" s="1">
        <v>50</v>
      </c>
      <c r="AC1794" s="1">
        <v>37</v>
      </c>
      <c r="AD1794" s="1">
        <v>0</v>
      </c>
      <c r="AE1794" s="1">
        <v>3</v>
      </c>
      <c r="AF1794" s="1">
        <v>11</v>
      </c>
      <c r="AG1794" s="1">
        <v>41</v>
      </c>
      <c r="AH1794" s="1">
        <v>2239</v>
      </c>
      <c r="AI1794" s="11">
        <f t="shared" ref="AI1794:AI1857" si="56">AH1794/365</f>
        <v>6.1342465753424653</v>
      </c>
      <c r="AJ1794" s="1">
        <v>0</v>
      </c>
      <c r="AK1794" s="1">
        <v>1</v>
      </c>
      <c r="AL1794" s="1">
        <v>0</v>
      </c>
      <c r="AM1794" s="1">
        <v>0</v>
      </c>
      <c r="AN1794" s="1">
        <v>0</v>
      </c>
      <c r="AO1794" s="1">
        <v>0</v>
      </c>
      <c r="AP1794" s="1">
        <v>0</v>
      </c>
      <c r="AQ1794" s="1">
        <v>1</v>
      </c>
      <c r="AR1794" s="1">
        <v>0</v>
      </c>
      <c r="AS1794" s="1">
        <v>0</v>
      </c>
      <c r="AT1794" s="1">
        <v>8</v>
      </c>
      <c r="AU1794" s="1">
        <v>70</v>
      </c>
      <c r="AV1794" s="1">
        <v>27100</v>
      </c>
    </row>
    <row r="1795" spans="1:48" s="1" customFormat="1" x14ac:dyDescent="0.25">
      <c r="A1795" s="1" t="str" cm="1">
        <f t="array" ref="A1795">_xlfn.IFS(AG1795&gt;=70,"70 and Older",AND(AG1795&gt;=60,AG1795&lt;70),"60-69",AND(AG1795&gt;=50,AG1795&lt;60),"50-59",AND(AG1795&gt;=40,AG1795&lt;50),"40-49",AND(AG1795&gt;=30,AG1795&lt;40),"30-39",AND(AG1795&gt;=20,AG1795&lt;30),"20-29")</f>
        <v>50-59</v>
      </c>
      <c r="B1795" s="1" t="str" cm="1">
        <f t="array" ref="B1795">_xlfn.IFS(AO1795=1,$AO$1,AP1795=1,$AP$1,AQ1795=1,$AQ$1,AR1795=1,$AR$1,AS1795=1,$AS$1)</f>
        <v>PhD</v>
      </c>
      <c r="C1795" s="1" t="str" cm="1">
        <f t="array" ref="C1795">_xlfn.IFS(AJ1795=1,$AJ$1,AK1795=1,$AK$1,AL1795=1,$AL$1,AM1795=1,$AM$1,AN1795=1,$AN$1)</f>
        <v>Married</v>
      </c>
      <c r="D1795" s="1">
        <v>0</v>
      </c>
      <c r="E1795" s="1">
        <v>1</v>
      </c>
      <c r="F1795" s="1" t="str" cm="1">
        <f t="array" ref="F1795">_xlfn.IFS(AV1795&lt;43783,"1.Low Income",AND(AV1795&gt;=43783,AV1795&lt;=64856),"2.Mid Income",AV1795&gt;64856,"3.High Income")</f>
        <v>2.Mid Income</v>
      </c>
      <c r="G1795" s="1" t="str" cm="1">
        <f t="array" ref="G1795">_xlfn.IFS(AU1795&lt;=30,"&lt;1 month",AND(AU1795&gt;30,AU1795&lt;=60),"1-2months",AU1795&gt;60,"2months +")</f>
        <v>1-2months</v>
      </c>
      <c r="H1795" s="1" t="str" cm="1">
        <f t="array" ref="H1795">_xlfn.IFS(AT1795&lt;5,"&lt;5times",AND(AT1795&gt;=5,AT1795&lt;=10),"05-10times",AND(AT1795&gt;=11,AT1795&lt;=15),"11-15times",AT1795&gt;=16,"16times or more")</f>
        <v>05-10times</v>
      </c>
      <c r="I1795" s="1" t="s">
        <v>99</v>
      </c>
      <c r="J1795" s="1" t="str">
        <f t="shared" ref="J1795:J1858" si="57">IF(AI1795&gt;7,"7-8 years",IF(AND(AI1795&gt;6,AI1795&lt;=7),"6-7 years",IF(AI1795&lt;=6,"4-6 years","invalid")))</f>
        <v>6-7 years</v>
      </c>
      <c r="K1795" s="2">
        <v>387</v>
      </c>
      <c r="L1795" s="2">
        <v>84</v>
      </c>
      <c r="M1795" s="2">
        <v>141</v>
      </c>
      <c r="N1795" s="2">
        <v>73</v>
      </c>
      <c r="O1795" s="2">
        <v>35</v>
      </c>
      <c r="P1795" s="2">
        <v>162</v>
      </c>
      <c r="Q1795" s="8">
        <v>0</v>
      </c>
      <c r="R1795" s="8">
        <v>0</v>
      </c>
      <c r="S1795" s="8">
        <v>0</v>
      </c>
      <c r="T1795" s="8">
        <v>0</v>
      </c>
      <c r="U1795" s="8">
        <v>0</v>
      </c>
      <c r="V1795" s="8">
        <v>0</v>
      </c>
      <c r="W1795" s="6">
        <v>3</v>
      </c>
      <c r="X1795" s="6">
        <v>4</v>
      </c>
      <c r="Y1795" s="6">
        <v>4</v>
      </c>
      <c r="Z1795" s="6">
        <v>12</v>
      </c>
      <c r="AB1795" s="1">
        <v>497</v>
      </c>
      <c r="AC1795" s="1">
        <v>488</v>
      </c>
      <c r="AD1795" s="1">
        <v>0</v>
      </c>
      <c r="AE1795" s="1">
        <v>3</v>
      </c>
      <c r="AF1795" s="1">
        <v>11</v>
      </c>
      <c r="AG1795" s="1">
        <v>56</v>
      </c>
      <c r="AH1795" s="1">
        <v>2238</v>
      </c>
      <c r="AI1795" s="11">
        <f t="shared" si="56"/>
        <v>6.1315068493150688</v>
      </c>
      <c r="AJ1795" s="1">
        <v>0</v>
      </c>
      <c r="AK1795" s="1">
        <v>1</v>
      </c>
      <c r="AL1795" s="1">
        <v>0</v>
      </c>
      <c r="AM1795" s="1">
        <v>0</v>
      </c>
      <c r="AN1795" s="1">
        <v>0</v>
      </c>
      <c r="AO1795" s="1">
        <v>0</v>
      </c>
      <c r="AP1795" s="1">
        <v>0</v>
      </c>
      <c r="AQ1795" s="1">
        <v>0</v>
      </c>
      <c r="AR1795" s="1">
        <v>0</v>
      </c>
      <c r="AS1795" s="1">
        <v>1</v>
      </c>
      <c r="AT1795" s="1">
        <v>6</v>
      </c>
      <c r="AU1795" s="1">
        <v>43</v>
      </c>
      <c r="AV1795" s="1">
        <v>50943</v>
      </c>
    </row>
    <row r="1796" spans="1:48" s="1" customFormat="1" x14ac:dyDescent="0.25">
      <c r="A1796" s="1" t="str" cm="1">
        <f t="array" ref="A1796">_xlfn.IFS(AG1796&gt;=70,"70 and Older",AND(AG1796&gt;=60,AG1796&lt;70),"60-69",AND(AG1796&gt;=50,AG1796&lt;60),"50-59",AND(AG1796&gt;=40,AG1796&lt;50),"40-49",AND(AG1796&gt;=30,AG1796&lt;40),"30-39",AND(AG1796&gt;=20,AG1796&lt;30),"20-29")</f>
        <v>50-59</v>
      </c>
      <c r="B1796" s="1" t="str" cm="1">
        <f t="array" ref="B1796">_xlfn.IFS(AO1796=1,$AO$1,AP1796=1,$AP$1,AQ1796=1,$AQ$1,AR1796=1,$AR$1,AS1796=1,$AS$1)</f>
        <v>PhD</v>
      </c>
      <c r="C1796" s="1" t="str" cm="1">
        <f t="array" ref="C1796">_xlfn.IFS(AJ1796=1,$AJ$1,AK1796=1,$AK$1,AL1796=1,$AL$1,AM1796=1,$AM$1,AN1796=1,$AN$1)</f>
        <v>Married</v>
      </c>
      <c r="D1796" s="1">
        <v>0</v>
      </c>
      <c r="E1796" s="1">
        <v>1</v>
      </c>
      <c r="F1796" s="1" t="str" cm="1">
        <f t="array" ref="F1796">_xlfn.IFS(AV1796&lt;43783,"1.Low Income",AND(AV1796&gt;=43783,AV1796&lt;=64856),"2.Mid Income",AV1796&gt;64856,"3.High Income")</f>
        <v>2.Mid Income</v>
      </c>
      <c r="G1796" s="1" t="str" cm="1">
        <f t="array" ref="G1796">_xlfn.IFS(AU1796&lt;=30,"&lt;1 month",AND(AU1796&gt;30,AU1796&lt;=60),"1-2months",AU1796&gt;60,"2months +")</f>
        <v>1-2months</v>
      </c>
      <c r="H1796" s="1" t="str" cm="1">
        <f t="array" ref="H1796">_xlfn.IFS(AT1796&lt;5,"&lt;5times",AND(AT1796&gt;=5,AT1796&lt;=10),"05-10times",AND(AT1796&gt;=11,AT1796&lt;=15),"11-15times",AT1796&gt;=16,"16times or more")</f>
        <v>05-10times</v>
      </c>
      <c r="I1796" s="1" t="s">
        <v>99</v>
      </c>
      <c r="J1796" s="1" t="str">
        <f t="shared" si="57"/>
        <v>6-7 years</v>
      </c>
      <c r="K1796" s="2">
        <v>928</v>
      </c>
      <c r="L1796" s="2">
        <v>63</v>
      </c>
      <c r="M1796" s="2">
        <v>254</v>
      </c>
      <c r="N1796" s="2">
        <v>0</v>
      </c>
      <c r="O1796" s="2">
        <v>12</v>
      </c>
      <c r="P1796" s="2">
        <v>12</v>
      </c>
      <c r="Q1796" s="8">
        <v>0</v>
      </c>
      <c r="R1796" s="8">
        <v>0</v>
      </c>
      <c r="S1796" s="8">
        <v>0</v>
      </c>
      <c r="T1796" s="8">
        <v>1</v>
      </c>
      <c r="U1796" s="8">
        <v>0</v>
      </c>
      <c r="V1796" s="8">
        <v>0</v>
      </c>
      <c r="W1796" s="6">
        <v>4</v>
      </c>
      <c r="X1796" s="6">
        <v>5</v>
      </c>
      <c r="Y1796" s="6">
        <v>4</v>
      </c>
      <c r="Z1796" s="6">
        <v>10</v>
      </c>
      <c r="AB1796" s="1">
        <v>497</v>
      </c>
      <c r="AC1796" s="1">
        <v>488</v>
      </c>
      <c r="AD1796" s="1">
        <v>0</v>
      </c>
      <c r="AE1796" s="1">
        <v>3</v>
      </c>
      <c r="AF1796" s="1">
        <v>11</v>
      </c>
      <c r="AG1796" s="1">
        <v>56</v>
      </c>
      <c r="AH1796" s="1">
        <v>2238</v>
      </c>
      <c r="AI1796" s="11">
        <f t="shared" si="56"/>
        <v>6.1315068493150688</v>
      </c>
      <c r="AJ1796" s="1">
        <v>0</v>
      </c>
      <c r="AK1796" s="1">
        <v>1</v>
      </c>
      <c r="AL1796" s="1">
        <v>0</v>
      </c>
      <c r="AM1796" s="1">
        <v>0</v>
      </c>
      <c r="AN1796" s="1">
        <v>0</v>
      </c>
      <c r="AO1796" s="1">
        <v>0</v>
      </c>
      <c r="AP1796" s="1">
        <v>0</v>
      </c>
      <c r="AQ1796" s="1">
        <v>0</v>
      </c>
      <c r="AR1796" s="1">
        <v>0</v>
      </c>
      <c r="AS1796" s="1">
        <v>1</v>
      </c>
      <c r="AT1796" s="1">
        <v>7</v>
      </c>
      <c r="AU1796" s="1">
        <v>38</v>
      </c>
      <c r="AV1796" s="1">
        <v>46053</v>
      </c>
    </row>
    <row r="1797" spans="1:48" s="1" customFormat="1" x14ac:dyDescent="0.25">
      <c r="A1797" s="1" t="str" cm="1">
        <f t="array" ref="A1797">_xlfn.IFS(AG1797&gt;=70,"70 and Older",AND(AG1797&gt;=60,AG1797&lt;70),"60-69",AND(AG1797&gt;=50,AG1797&lt;60),"50-59",AND(AG1797&gt;=40,AG1797&lt;50),"40-49",AND(AG1797&gt;=30,AG1797&lt;40),"30-39",AND(AG1797&gt;=20,AG1797&lt;30),"20-29")</f>
        <v>30-39</v>
      </c>
      <c r="B1797" s="1" t="str" cm="1">
        <f t="array" ref="B1797">_xlfn.IFS(AO1797=1,$AO$1,AP1797=1,$AP$1,AQ1797=1,$AQ$1,AR1797=1,$AR$1,AS1797=1,$AS$1)</f>
        <v>2nd Cycle</v>
      </c>
      <c r="C1797" s="1" t="str" cm="1">
        <f t="array" ref="C1797">_xlfn.IFS(AJ1797=1,$AJ$1,AK1797=1,$AK$1,AL1797=1,$AL$1,AM1797=1,$AM$1,AN1797=1,$AN$1)</f>
        <v>Together</v>
      </c>
      <c r="D1797" s="1">
        <v>1</v>
      </c>
      <c r="E1797" s="1">
        <v>1</v>
      </c>
      <c r="F1797" s="1" t="str" cm="1">
        <f t="array" ref="F1797">_xlfn.IFS(AV1797&lt;43783,"1.Low Income",AND(AV1797&gt;=43783,AV1797&lt;=64856),"2.Mid Income",AV1797&gt;64856,"3.High Income")</f>
        <v>1.Low Income</v>
      </c>
      <c r="G1797" s="1" t="str" cm="1">
        <f t="array" ref="G1797">_xlfn.IFS(AU1797&lt;=30,"&lt;1 month",AND(AU1797&gt;30,AU1797&lt;=60),"1-2months",AU1797&gt;60,"2months +")</f>
        <v>&lt;1 month</v>
      </c>
      <c r="H1797" s="1" t="str" cm="1">
        <f t="array" ref="H1797">_xlfn.IFS(AT1797&lt;5,"&lt;5times",AND(AT1797&gt;=5,AT1797&lt;=10),"05-10times",AND(AT1797&gt;=11,AT1797&lt;=15),"11-15times",AT1797&gt;=16,"16times or more")</f>
        <v>05-10times</v>
      </c>
      <c r="I1797" s="1" t="s">
        <v>99</v>
      </c>
      <c r="J1797" s="1" t="str">
        <f t="shared" si="57"/>
        <v>6-7 years</v>
      </c>
      <c r="K1797" s="2">
        <v>19</v>
      </c>
      <c r="L1797" s="2">
        <v>0</v>
      </c>
      <c r="M1797" s="2">
        <v>9</v>
      </c>
      <c r="N1797" s="2">
        <v>0</v>
      </c>
      <c r="O1797" s="2">
        <v>0</v>
      </c>
      <c r="P1797" s="2">
        <v>2</v>
      </c>
      <c r="Q1797" s="8">
        <v>0</v>
      </c>
      <c r="R1797" s="8">
        <v>0</v>
      </c>
      <c r="S1797" s="8">
        <v>0</v>
      </c>
      <c r="T1797" s="8">
        <v>0</v>
      </c>
      <c r="U1797" s="8">
        <v>0</v>
      </c>
      <c r="V1797" s="8">
        <v>0</v>
      </c>
      <c r="W1797" s="6">
        <v>2</v>
      </c>
      <c r="X1797" s="6">
        <v>1</v>
      </c>
      <c r="Y1797" s="6">
        <v>0</v>
      </c>
      <c r="Z1797" s="6">
        <v>3</v>
      </c>
      <c r="AB1797" s="1">
        <v>96</v>
      </c>
      <c r="AC1797" s="1">
        <v>78</v>
      </c>
      <c r="AD1797" s="1">
        <v>0</v>
      </c>
      <c r="AE1797" s="1">
        <v>3</v>
      </c>
      <c r="AF1797" s="1">
        <v>11</v>
      </c>
      <c r="AG1797" s="1">
        <v>32</v>
      </c>
      <c r="AH1797" s="1">
        <v>2238</v>
      </c>
      <c r="AI1797" s="11">
        <f t="shared" si="56"/>
        <v>6.1315068493150688</v>
      </c>
      <c r="AJ1797" s="1">
        <v>0</v>
      </c>
      <c r="AK1797" s="1">
        <v>0</v>
      </c>
      <c r="AL1797" s="1">
        <v>0</v>
      </c>
      <c r="AM1797" s="1">
        <v>1</v>
      </c>
      <c r="AN1797" s="1">
        <v>0</v>
      </c>
      <c r="AO1797" s="1">
        <v>1</v>
      </c>
      <c r="AP1797" s="1">
        <v>0</v>
      </c>
      <c r="AQ1797" s="1">
        <v>0</v>
      </c>
      <c r="AR1797" s="1">
        <v>0</v>
      </c>
      <c r="AS1797" s="1">
        <v>0</v>
      </c>
      <c r="AT1797" s="1">
        <v>8</v>
      </c>
      <c r="AU1797" s="1">
        <v>7</v>
      </c>
      <c r="AV1797" s="1">
        <v>28442</v>
      </c>
    </row>
    <row r="1798" spans="1:48" s="1" customFormat="1" x14ac:dyDescent="0.25">
      <c r="A1798" s="1" t="str" cm="1">
        <f t="array" ref="A1798">_xlfn.IFS(AG1798&gt;=70,"70 and Older",AND(AG1798&gt;=60,AG1798&lt;70),"60-69",AND(AG1798&gt;=50,AG1798&lt;60),"50-59",AND(AG1798&gt;=40,AG1798&lt;50),"40-49",AND(AG1798&gt;=30,AG1798&lt;40),"30-39",AND(AG1798&gt;=20,AG1798&lt;30),"20-29")</f>
        <v>40-49</v>
      </c>
      <c r="B1798" s="1" t="str" cm="1">
        <f t="array" ref="B1798">_xlfn.IFS(AO1798=1,$AO$1,AP1798=1,$AP$1,AQ1798=1,$AQ$1,AR1798=1,$AR$1,AS1798=1,$AS$1)</f>
        <v>PhD</v>
      </c>
      <c r="C1798" s="1" t="str" cm="1">
        <f t="array" ref="C1798">_xlfn.IFS(AJ1798=1,$AJ$1,AK1798=1,$AK$1,AL1798=1,$AL$1,AM1798=1,$AM$1,AN1798=1,$AN$1)</f>
        <v>Together</v>
      </c>
      <c r="D1798" s="1">
        <v>1</v>
      </c>
      <c r="E1798" s="1">
        <v>0</v>
      </c>
      <c r="F1798" s="1" t="str" cm="1">
        <f t="array" ref="F1798">_xlfn.IFS(AV1798&lt;43783,"1.Low Income",AND(AV1798&gt;=43783,AV1798&lt;=64856),"2.Mid Income",AV1798&gt;64856,"3.High Income")</f>
        <v>1.Low Income</v>
      </c>
      <c r="G1798" s="1" t="str" cm="1">
        <f t="array" ref="G1798">_xlfn.IFS(AU1798&lt;=30,"&lt;1 month",AND(AU1798&gt;30,AU1798&lt;=60),"1-2months",AU1798&gt;60,"2months +")</f>
        <v>2months +</v>
      </c>
      <c r="H1798" s="1" t="str" cm="1">
        <f t="array" ref="H1798">_xlfn.IFS(AT1798&lt;5,"&lt;5times",AND(AT1798&gt;=5,AT1798&lt;=10),"05-10times",AND(AT1798&gt;=11,AT1798&lt;=15),"11-15times",AT1798&gt;=16,"16times or more")</f>
        <v>05-10times</v>
      </c>
      <c r="I1798" s="1" t="s">
        <v>99</v>
      </c>
      <c r="J1798" s="1" t="str">
        <f t="shared" si="57"/>
        <v>6-7 years</v>
      </c>
      <c r="K1798" s="2">
        <v>10</v>
      </c>
      <c r="L1798" s="2">
        <v>4</v>
      </c>
      <c r="M1798" s="2">
        <v>14</v>
      </c>
      <c r="N1798" s="2">
        <v>4</v>
      </c>
      <c r="O1798" s="2">
        <v>4</v>
      </c>
      <c r="P1798" s="2">
        <v>1</v>
      </c>
      <c r="Q1798" s="8">
        <v>0</v>
      </c>
      <c r="R1798" s="8">
        <v>0</v>
      </c>
      <c r="S1798" s="8">
        <v>0</v>
      </c>
      <c r="T1798" s="8">
        <v>0</v>
      </c>
      <c r="U1798" s="8">
        <v>0</v>
      </c>
      <c r="V1798" s="8">
        <v>0</v>
      </c>
      <c r="W1798" s="6">
        <v>1</v>
      </c>
      <c r="X1798" s="6">
        <v>1</v>
      </c>
      <c r="Y1798" s="6">
        <v>0</v>
      </c>
      <c r="Z1798" s="6">
        <v>3</v>
      </c>
      <c r="AB1798" s="1">
        <v>8</v>
      </c>
      <c r="AC1798" s="1">
        <v>8</v>
      </c>
      <c r="AD1798" s="1">
        <v>0</v>
      </c>
      <c r="AE1798" s="1">
        <v>3</v>
      </c>
      <c r="AF1798" s="1">
        <v>11</v>
      </c>
      <c r="AG1798" s="1">
        <v>48</v>
      </c>
      <c r="AH1798" s="1">
        <v>2238</v>
      </c>
      <c r="AI1798" s="11">
        <f t="shared" si="56"/>
        <v>6.1315068493150688</v>
      </c>
      <c r="AJ1798" s="1">
        <v>0</v>
      </c>
      <c r="AK1798" s="1">
        <v>0</v>
      </c>
      <c r="AL1798" s="1">
        <v>0</v>
      </c>
      <c r="AM1798" s="1">
        <v>1</v>
      </c>
      <c r="AN1798" s="1">
        <v>0</v>
      </c>
      <c r="AO1798" s="1">
        <v>0</v>
      </c>
      <c r="AP1798" s="1">
        <v>0</v>
      </c>
      <c r="AQ1798" s="1">
        <v>0</v>
      </c>
      <c r="AR1798" s="1">
        <v>0</v>
      </c>
      <c r="AS1798" s="1">
        <v>1</v>
      </c>
      <c r="AT1798" s="1">
        <v>8</v>
      </c>
      <c r="AU1798" s="1">
        <v>69</v>
      </c>
      <c r="AV1798" s="1">
        <v>26887</v>
      </c>
    </row>
    <row r="1799" spans="1:48" s="1" customFormat="1" x14ac:dyDescent="0.25">
      <c r="A1799" s="1" t="str" cm="1">
        <f t="array" ref="A1799">_xlfn.IFS(AG1799&gt;=70,"70 and Older",AND(AG1799&gt;=60,AG1799&lt;70),"60-69",AND(AG1799&gt;=50,AG1799&lt;60),"50-59",AND(AG1799&gt;=40,AG1799&lt;50),"40-49",AND(AG1799&gt;=30,AG1799&lt;40),"30-39",AND(AG1799&gt;=20,AG1799&lt;30),"20-29")</f>
        <v>50-59</v>
      </c>
      <c r="B1799" s="1" t="str" cm="1">
        <f t="array" ref="B1799">_xlfn.IFS(AO1799=1,$AO$1,AP1799=1,$AP$1,AQ1799=1,$AQ$1,AR1799=1,$AR$1,AS1799=1,$AS$1)</f>
        <v>PhD</v>
      </c>
      <c r="C1799" s="1" t="str" cm="1">
        <f t="array" ref="C1799">_xlfn.IFS(AJ1799=1,$AJ$1,AK1799=1,$AK$1,AL1799=1,$AL$1,AM1799=1,$AM$1,AN1799=1,$AN$1)</f>
        <v>Single</v>
      </c>
      <c r="D1799" s="1">
        <v>0</v>
      </c>
      <c r="E1799" s="1">
        <v>1</v>
      </c>
      <c r="F1799" s="1" t="str" cm="1">
        <f t="array" ref="F1799">_xlfn.IFS(AV1799&lt;43783,"1.Low Income",AND(AV1799&gt;=43783,AV1799&lt;=64856),"2.Mid Income",AV1799&gt;64856,"3.High Income")</f>
        <v>2.Mid Income</v>
      </c>
      <c r="G1799" s="1" t="str" cm="1">
        <f t="array" ref="G1799">_xlfn.IFS(AU1799&lt;=30,"&lt;1 month",AND(AU1799&gt;30,AU1799&lt;=60),"1-2months",AU1799&gt;60,"2months +")</f>
        <v>&lt;1 month</v>
      </c>
      <c r="H1799" s="1" t="str" cm="1">
        <f t="array" ref="H1799">_xlfn.IFS(AT1799&lt;5,"&lt;5times",AND(AT1799&gt;=5,AT1799&lt;=10),"05-10times",AND(AT1799&gt;=11,AT1799&lt;=15),"11-15times",AT1799&gt;=16,"16times or more")</f>
        <v>05-10times</v>
      </c>
      <c r="I1799" s="1" t="s">
        <v>99</v>
      </c>
      <c r="J1799" s="1" t="str">
        <f t="shared" si="57"/>
        <v>6-7 years</v>
      </c>
      <c r="K1799" s="2">
        <v>33</v>
      </c>
      <c r="L1799" s="2">
        <v>8</v>
      </c>
      <c r="M1799" s="2">
        <v>10</v>
      </c>
      <c r="N1799" s="2">
        <v>2</v>
      </c>
      <c r="O1799" s="2">
        <v>10</v>
      </c>
      <c r="P1799" s="2">
        <v>3</v>
      </c>
      <c r="Q1799" s="8">
        <v>0</v>
      </c>
      <c r="R1799" s="8">
        <v>0</v>
      </c>
      <c r="S1799" s="8">
        <v>0</v>
      </c>
      <c r="T1799" s="8">
        <v>0</v>
      </c>
      <c r="U1799" s="8">
        <v>0</v>
      </c>
      <c r="V1799" s="8">
        <v>0</v>
      </c>
      <c r="W1799" s="6">
        <v>2</v>
      </c>
      <c r="X1799" s="6">
        <v>2</v>
      </c>
      <c r="Y1799" s="6">
        <v>1</v>
      </c>
      <c r="Z1799" s="6">
        <v>3</v>
      </c>
      <c r="AB1799" s="1">
        <v>61</v>
      </c>
      <c r="AC1799" s="1">
        <v>60</v>
      </c>
      <c r="AD1799" s="1">
        <v>0</v>
      </c>
      <c r="AE1799" s="1">
        <v>3</v>
      </c>
      <c r="AF1799" s="1">
        <v>11</v>
      </c>
      <c r="AG1799" s="1">
        <v>57</v>
      </c>
      <c r="AH1799" s="1">
        <v>2237</v>
      </c>
      <c r="AI1799" s="11">
        <f t="shared" si="56"/>
        <v>6.1287671232876715</v>
      </c>
      <c r="AJ1799" s="1">
        <v>0</v>
      </c>
      <c r="AK1799" s="1">
        <v>0</v>
      </c>
      <c r="AL1799" s="1">
        <v>1</v>
      </c>
      <c r="AM1799" s="1">
        <v>0</v>
      </c>
      <c r="AN1799" s="1">
        <v>0</v>
      </c>
      <c r="AO1799" s="1">
        <v>0</v>
      </c>
      <c r="AP1799" s="1">
        <v>0</v>
      </c>
      <c r="AQ1799" s="1">
        <v>0</v>
      </c>
      <c r="AR1799" s="1">
        <v>0</v>
      </c>
      <c r="AS1799" s="1">
        <v>1</v>
      </c>
      <c r="AT1799" s="1">
        <v>7</v>
      </c>
      <c r="AU1799" s="1">
        <v>26</v>
      </c>
      <c r="AV1799" s="1">
        <v>45057</v>
      </c>
    </row>
    <row r="1800" spans="1:48" s="1" customFormat="1" x14ac:dyDescent="0.25">
      <c r="A1800" s="1" t="str" cm="1">
        <f t="array" ref="A1800">_xlfn.IFS(AG1800&gt;=70,"70 and Older",AND(AG1800&gt;=60,AG1800&lt;70),"60-69",AND(AG1800&gt;=50,AG1800&lt;60),"50-59",AND(AG1800&gt;=40,AG1800&lt;50),"40-49",AND(AG1800&gt;=30,AG1800&lt;40),"30-39",AND(AG1800&gt;=20,AG1800&lt;30),"20-29")</f>
        <v>50-59</v>
      </c>
      <c r="B1800" s="1" t="str" cm="1">
        <f t="array" ref="B1800">_xlfn.IFS(AO1800=1,$AO$1,AP1800=1,$AP$1,AQ1800=1,$AQ$1,AR1800=1,$AR$1,AS1800=1,$AS$1)</f>
        <v>PhD</v>
      </c>
      <c r="C1800" s="1" t="str" cm="1">
        <f t="array" ref="C1800">_xlfn.IFS(AJ1800=1,$AJ$1,AK1800=1,$AK$1,AL1800=1,$AL$1,AM1800=1,$AM$1,AN1800=1,$AN$1)</f>
        <v>Single</v>
      </c>
      <c r="D1800" s="1">
        <v>0</v>
      </c>
      <c r="E1800" s="1">
        <v>2</v>
      </c>
      <c r="F1800" s="1" t="str" cm="1">
        <f t="array" ref="F1800">_xlfn.IFS(AV1800&lt;43783,"1.Low Income",AND(AV1800&gt;=43783,AV1800&lt;=64856),"2.Mid Income",AV1800&gt;64856,"3.High Income")</f>
        <v>1.Low Income</v>
      </c>
      <c r="G1800" s="1" t="str" cm="1">
        <f t="array" ref="G1800">_xlfn.IFS(AU1800&lt;=30,"&lt;1 month",AND(AU1800&gt;30,AU1800&lt;=60),"1-2months",AU1800&gt;60,"2months +")</f>
        <v>1-2months</v>
      </c>
      <c r="H1800" s="1" t="str" cm="1">
        <f t="array" ref="H1800">_xlfn.IFS(AT1800&lt;5,"&lt;5times",AND(AT1800&gt;=5,AT1800&lt;=10),"05-10times",AND(AT1800&gt;=11,AT1800&lt;=15),"11-15times",AT1800&gt;=16,"16times or more")</f>
        <v>05-10times</v>
      </c>
      <c r="I1800" s="1" t="s">
        <v>99</v>
      </c>
      <c r="J1800" s="1" t="str">
        <f t="shared" si="57"/>
        <v>6-7 years</v>
      </c>
      <c r="K1800" s="2">
        <v>27</v>
      </c>
      <c r="L1800" s="2">
        <v>2</v>
      </c>
      <c r="M1800" s="2">
        <v>7</v>
      </c>
      <c r="N1800" s="2">
        <v>0</v>
      </c>
      <c r="O1800" s="2">
        <v>2</v>
      </c>
      <c r="P1800" s="2">
        <v>13</v>
      </c>
      <c r="Q1800" s="8">
        <v>0</v>
      </c>
      <c r="R1800" s="8">
        <v>0</v>
      </c>
      <c r="S1800" s="8">
        <v>0</v>
      </c>
      <c r="T1800" s="8">
        <v>0</v>
      </c>
      <c r="U1800" s="8">
        <v>0</v>
      </c>
      <c r="V1800" s="8">
        <v>0</v>
      </c>
      <c r="W1800" s="6">
        <v>1</v>
      </c>
      <c r="X1800" s="6">
        <v>1</v>
      </c>
      <c r="Y1800" s="6">
        <v>0</v>
      </c>
      <c r="Z1800" s="6">
        <v>3</v>
      </c>
      <c r="AB1800" s="1">
        <v>61</v>
      </c>
      <c r="AC1800" s="1">
        <v>60</v>
      </c>
      <c r="AD1800" s="1">
        <v>0</v>
      </c>
      <c r="AE1800" s="1">
        <v>3</v>
      </c>
      <c r="AF1800" s="1">
        <v>11</v>
      </c>
      <c r="AG1800" s="1">
        <v>57</v>
      </c>
      <c r="AH1800" s="1">
        <v>2237</v>
      </c>
      <c r="AI1800" s="11">
        <f t="shared" si="56"/>
        <v>6.1287671232876715</v>
      </c>
      <c r="AJ1800" s="1">
        <v>0</v>
      </c>
      <c r="AK1800" s="1">
        <v>0</v>
      </c>
      <c r="AL1800" s="1">
        <v>1</v>
      </c>
      <c r="AM1800" s="1">
        <v>0</v>
      </c>
      <c r="AN1800" s="1">
        <v>0</v>
      </c>
      <c r="AO1800" s="1">
        <v>0</v>
      </c>
      <c r="AP1800" s="1">
        <v>0</v>
      </c>
      <c r="AQ1800" s="1">
        <v>0</v>
      </c>
      <c r="AR1800" s="1">
        <v>0</v>
      </c>
      <c r="AS1800" s="1">
        <v>1</v>
      </c>
      <c r="AT1800" s="1">
        <v>7</v>
      </c>
      <c r="AU1800" s="1">
        <v>37</v>
      </c>
      <c r="AV1800" s="1">
        <v>41883</v>
      </c>
    </row>
    <row r="1801" spans="1:48" s="1" customFormat="1" x14ac:dyDescent="0.25">
      <c r="A1801" s="1" t="str" cm="1">
        <f t="array" ref="A1801">_xlfn.IFS(AG1801&gt;=70,"70 and Older",AND(AG1801&gt;=60,AG1801&lt;70),"60-69",AND(AG1801&gt;=50,AG1801&lt;60),"50-59",AND(AG1801&gt;=40,AG1801&lt;50),"40-49",AND(AG1801&gt;=30,AG1801&lt;40),"30-39",AND(AG1801&gt;=20,AG1801&lt;30),"20-29")</f>
        <v>60-69</v>
      </c>
      <c r="B1801" s="1" t="str" cm="1">
        <f t="array" ref="B1801">_xlfn.IFS(AO1801=1,$AO$1,AP1801=1,$AP$1,AQ1801=1,$AQ$1,AR1801=1,$AR$1,AS1801=1,$AS$1)</f>
        <v>PhD</v>
      </c>
      <c r="C1801" s="1" t="str" cm="1">
        <f t="array" ref="C1801">_xlfn.IFS(AJ1801=1,$AJ$1,AK1801=1,$AK$1,AL1801=1,$AL$1,AM1801=1,$AM$1,AN1801=1,$AN$1)</f>
        <v>Together</v>
      </c>
      <c r="D1801" s="1">
        <v>0</v>
      </c>
      <c r="E1801" s="1">
        <v>1</v>
      </c>
      <c r="F1801" s="1" t="str" cm="1">
        <f t="array" ref="F1801">_xlfn.IFS(AV1801&lt;43783,"1.Low Income",AND(AV1801&gt;=43783,AV1801&lt;=64856),"2.Mid Income",AV1801&gt;64856,"3.High Income")</f>
        <v>2.Mid Income</v>
      </c>
      <c r="G1801" s="1" t="str" cm="1">
        <f t="array" ref="G1801">_xlfn.IFS(AU1801&lt;=30,"&lt;1 month",AND(AU1801&gt;30,AU1801&lt;=60),"1-2months",AU1801&gt;60,"2months +")</f>
        <v>&lt;1 month</v>
      </c>
      <c r="H1801" s="1" t="str" cm="1">
        <f t="array" ref="H1801">_xlfn.IFS(AT1801&lt;5,"&lt;5times",AND(AT1801&gt;=5,AT1801&lt;=10),"05-10times",AND(AT1801&gt;=11,AT1801&lt;=15),"11-15times",AT1801&gt;=16,"16times or more")</f>
        <v>05-10times</v>
      </c>
      <c r="I1801" s="1" t="s">
        <v>99</v>
      </c>
      <c r="J1801" s="1" t="str">
        <f t="shared" si="57"/>
        <v>6-7 years</v>
      </c>
      <c r="K1801" s="2">
        <v>156</v>
      </c>
      <c r="L1801" s="2">
        <v>29</v>
      </c>
      <c r="M1801" s="2">
        <v>56</v>
      </c>
      <c r="N1801" s="2">
        <v>30</v>
      </c>
      <c r="O1801" s="2">
        <v>32</v>
      </c>
      <c r="P1801" s="2">
        <v>47</v>
      </c>
      <c r="Q1801" s="8">
        <v>0</v>
      </c>
      <c r="R1801" s="8">
        <v>0</v>
      </c>
      <c r="S1801" s="8">
        <v>0</v>
      </c>
      <c r="T1801" s="8">
        <v>0</v>
      </c>
      <c r="U1801" s="8">
        <v>0</v>
      </c>
      <c r="V1801" s="8">
        <v>0</v>
      </c>
      <c r="W1801" s="6">
        <v>2</v>
      </c>
      <c r="X1801" s="6">
        <v>3</v>
      </c>
      <c r="Y1801" s="6">
        <v>2</v>
      </c>
      <c r="Z1801" s="6">
        <v>7</v>
      </c>
      <c r="AB1801" s="1">
        <v>40</v>
      </c>
      <c r="AC1801" s="1">
        <v>34</v>
      </c>
      <c r="AD1801" s="1">
        <v>2</v>
      </c>
      <c r="AE1801" s="1">
        <v>3</v>
      </c>
      <c r="AF1801" s="1">
        <v>11</v>
      </c>
      <c r="AG1801" s="1">
        <v>65</v>
      </c>
      <c r="AH1801" s="1">
        <v>2236</v>
      </c>
      <c r="AI1801" s="11">
        <f t="shared" si="56"/>
        <v>6.1260273972602741</v>
      </c>
      <c r="AJ1801" s="1">
        <v>0</v>
      </c>
      <c r="AK1801" s="1">
        <v>0</v>
      </c>
      <c r="AL1801" s="1">
        <v>0</v>
      </c>
      <c r="AM1801" s="1">
        <v>1</v>
      </c>
      <c r="AN1801" s="1">
        <v>0</v>
      </c>
      <c r="AO1801" s="1">
        <v>0</v>
      </c>
      <c r="AP1801" s="1">
        <v>0</v>
      </c>
      <c r="AQ1801" s="1">
        <v>0</v>
      </c>
      <c r="AR1801" s="1">
        <v>0</v>
      </c>
      <c r="AS1801" s="1">
        <v>1</v>
      </c>
      <c r="AT1801" s="1">
        <v>6</v>
      </c>
      <c r="AU1801" s="1">
        <v>27</v>
      </c>
      <c r="AV1801" s="1">
        <v>47139</v>
      </c>
    </row>
    <row r="1802" spans="1:48" s="1" customFormat="1" x14ac:dyDescent="0.25">
      <c r="A1802" s="1" t="str" cm="1">
        <f t="array" ref="A1802">_xlfn.IFS(AG1802&gt;=70,"70 and Older",AND(AG1802&gt;=60,AG1802&lt;70),"60-69",AND(AG1802&gt;=50,AG1802&lt;60),"50-59",AND(AG1802&gt;=40,AG1802&lt;50),"40-49",AND(AG1802&gt;=30,AG1802&lt;40),"30-39",AND(AG1802&gt;=20,AG1802&lt;30),"20-29")</f>
        <v>60-69</v>
      </c>
      <c r="B1802" s="1" t="str" cm="1">
        <f t="array" ref="B1802">_xlfn.IFS(AO1802=1,$AO$1,AP1802=1,$AP$1,AQ1802=1,$AQ$1,AR1802=1,$AR$1,AS1802=1,$AS$1)</f>
        <v>Graduation</v>
      </c>
      <c r="C1802" s="1" t="str" cm="1">
        <f t="array" ref="C1802">_xlfn.IFS(AJ1802=1,$AJ$1,AK1802=1,$AK$1,AL1802=1,$AL$1,AM1802=1,$AM$1,AN1802=1,$AN$1)</f>
        <v>Married</v>
      </c>
      <c r="D1802" s="1">
        <v>0</v>
      </c>
      <c r="E1802" s="1">
        <v>1</v>
      </c>
      <c r="F1802" s="1" t="str" cm="1">
        <f t="array" ref="F1802">_xlfn.IFS(AV1802&lt;43783,"1.Low Income",AND(AV1802&gt;=43783,AV1802&lt;=64856),"2.Mid Income",AV1802&gt;64856,"3.High Income")</f>
        <v>1.Low Income</v>
      </c>
      <c r="G1802" s="1" t="str" cm="1">
        <f t="array" ref="G1802">_xlfn.IFS(AU1802&lt;=30,"&lt;1 month",AND(AU1802&gt;30,AU1802&lt;=60),"1-2months",AU1802&gt;60,"2months +")</f>
        <v>&lt;1 month</v>
      </c>
      <c r="H1802" s="1" t="str" cm="1">
        <f t="array" ref="H1802">_xlfn.IFS(AT1802&lt;5,"&lt;5times",AND(AT1802&gt;=5,AT1802&lt;=10),"05-10times",AND(AT1802&gt;=11,AT1802&lt;=15),"11-15times",AT1802&gt;=16,"16times or more")</f>
        <v>05-10times</v>
      </c>
      <c r="I1802" s="1" t="s">
        <v>99</v>
      </c>
      <c r="J1802" s="1" t="str">
        <f t="shared" si="57"/>
        <v>6-7 years</v>
      </c>
      <c r="K1802" s="2">
        <v>293</v>
      </c>
      <c r="L1802" s="2">
        <v>8</v>
      </c>
      <c r="M1802" s="2">
        <v>124</v>
      </c>
      <c r="N1802" s="2">
        <v>11</v>
      </c>
      <c r="O1802" s="2">
        <v>4</v>
      </c>
      <c r="P1802" s="2">
        <v>106</v>
      </c>
      <c r="Q1802" s="8">
        <v>0</v>
      </c>
      <c r="R1802" s="8">
        <v>0</v>
      </c>
      <c r="S1802" s="8">
        <v>1</v>
      </c>
      <c r="T1802" s="8">
        <v>0</v>
      </c>
      <c r="U1802" s="8">
        <v>0</v>
      </c>
      <c r="V1802" s="8">
        <v>0</v>
      </c>
      <c r="W1802" s="6">
        <v>2</v>
      </c>
      <c r="X1802" s="6">
        <v>6</v>
      </c>
      <c r="Y1802" s="6">
        <v>6</v>
      </c>
      <c r="Z1802" s="6">
        <v>3</v>
      </c>
      <c r="AB1802" s="1">
        <v>392</v>
      </c>
      <c r="AC1802" s="1">
        <v>341</v>
      </c>
      <c r="AD1802" s="1">
        <v>0</v>
      </c>
      <c r="AE1802" s="1">
        <v>3</v>
      </c>
      <c r="AF1802" s="1">
        <v>11</v>
      </c>
      <c r="AG1802" s="1">
        <v>64</v>
      </c>
      <c r="AH1802" s="1">
        <v>2236</v>
      </c>
      <c r="AI1802" s="11">
        <f t="shared" si="56"/>
        <v>6.1260273972602741</v>
      </c>
      <c r="AJ1802" s="1">
        <v>0</v>
      </c>
      <c r="AK1802" s="1">
        <v>1</v>
      </c>
      <c r="AL1802" s="1">
        <v>0</v>
      </c>
      <c r="AM1802" s="1">
        <v>0</v>
      </c>
      <c r="AN1802" s="1">
        <v>0</v>
      </c>
      <c r="AO1802" s="1">
        <v>0</v>
      </c>
      <c r="AP1802" s="1">
        <v>0</v>
      </c>
      <c r="AQ1802" s="1">
        <v>1</v>
      </c>
      <c r="AR1802" s="1">
        <v>0</v>
      </c>
      <c r="AS1802" s="1">
        <v>0</v>
      </c>
      <c r="AT1802" s="1">
        <v>7</v>
      </c>
      <c r="AU1802" s="1">
        <v>15</v>
      </c>
      <c r="AV1802" s="1">
        <v>38576</v>
      </c>
    </row>
    <row r="1803" spans="1:48" s="1" customFormat="1" x14ac:dyDescent="0.25">
      <c r="A1803" s="1" t="str" cm="1">
        <f t="array" ref="A1803">_xlfn.IFS(AG1803&gt;=70,"70 and Older",AND(AG1803&gt;=60,AG1803&lt;70),"60-69",AND(AG1803&gt;=50,AG1803&lt;60),"50-59",AND(AG1803&gt;=40,AG1803&lt;50),"40-49",AND(AG1803&gt;=30,AG1803&lt;40),"30-39",AND(AG1803&gt;=20,AG1803&lt;30),"20-29")</f>
        <v>70 and Older</v>
      </c>
      <c r="B1803" s="1" t="str" cm="1">
        <f t="array" ref="B1803">_xlfn.IFS(AO1803=1,$AO$1,AP1803=1,$AP$1,AQ1803=1,$AQ$1,AR1803=1,$AR$1,AS1803=1,$AS$1)</f>
        <v>PhD</v>
      </c>
      <c r="C1803" s="1" t="str" cm="1">
        <f t="array" ref="C1803">_xlfn.IFS(AJ1803=1,$AJ$1,AK1803=1,$AK$1,AL1803=1,$AL$1,AM1803=1,$AM$1,AN1803=1,$AN$1)</f>
        <v>Together</v>
      </c>
      <c r="D1803" s="1">
        <v>0</v>
      </c>
      <c r="E1803" s="1">
        <v>1</v>
      </c>
      <c r="F1803" s="1" t="str" cm="1">
        <f t="array" ref="F1803">_xlfn.IFS(AV1803&lt;43783,"1.Low Income",AND(AV1803&gt;=43783,AV1803&lt;=64856),"2.Mid Income",AV1803&gt;64856,"3.High Income")</f>
        <v>1.Low Income</v>
      </c>
      <c r="G1803" s="1" t="str" cm="1">
        <f t="array" ref="G1803">_xlfn.IFS(AU1803&lt;=30,"&lt;1 month",AND(AU1803&gt;30,AU1803&lt;=60),"1-2months",AU1803&gt;60,"2months +")</f>
        <v>&lt;1 month</v>
      </c>
      <c r="H1803" s="1" t="str" cm="1">
        <f t="array" ref="H1803">_xlfn.IFS(AT1803&lt;5,"&lt;5times",AND(AT1803&gt;=5,AT1803&lt;=10),"05-10times",AND(AT1803&gt;=11,AT1803&lt;=15),"11-15times",AT1803&gt;=16,"16times or more")</f>
        <v>05-10times</v>
      </c>
      <c r="I1803" s="1" t="s">
        <v>99</v>
      </c>
      <c r="J1803" s="1" t="str">
        <f t="shared" si="57"/>
        <v>6-7 years</v>
      </c>
      <c r="K1803" s="2">
        <v>14</v>
      </c>
      <c r="L1803" s="2">
        <v>0</v>
      </c>
      <c r="M1803" s="2">
        <v>3</v>
      </c>
      <c r="N1803" s="2">
        <v>0</v>
      </c>
      <c r="O1803" s="2">
        <v>0</v>
      </c>
      <c r="P1803" s="2">
        <v>4</v>
      </c>
      <c r="Q1803" s="8">
        <v>0</v>
      </c>
      <c r="R1803" s="8">
        <v>0</v>
      </c>
      <c r="S1803" s="8">
        <v>0</v>
      </c>
      <c r="T1803" s="8">
        <v>0</v>
      </c>
      <c r="U1803" s="8">
        <v>0</v>
      </c>
      <c r="V1803" s="8">
        <v>0</v>
      </c>
      <c r="W1803" s="6">
        <v>1</v>
      </c>
      <c r="X1803" s="6">
        <v>1</v>
      </c>
      <c r="Y1803" s="6">
        <v>0</v>
      </c>
      <c r="Z1803" s="6">
        <v>2</v>
      </c>
      <c r="AB1803" s="1">
        <v>58</v>
      </c>
      <c r="AC1803" s="1">
        <v>49</v>
      </c>
      <c r="AD1803" s="1">
        <v>0</v>
      </c>
      <c r="AE1803" s="1">
        <v>3</v>
      </c>
      <c r="AF1803" s="1">
        <v>11</v>
      </c>
      <c r="AG1803" s="1">
        <v>70</v>
      </c>
      <c r="AH1803" s="1">
        <v>2236</v>
      </c>
      <c r="AI1803" s="11">
        <f t="shared" si="56"/>
        <v>6.1260273972602741</v>
      </c>
      <c r="AJ1803" s="1">
        <v>0</v>
      </c>
      <c r="AK1803" s="1">
        <v>0</v>
      </c>
      <c r="AL1803" s="1">
        <v>0</v>
      </c>
      <c r="AM1803" s="1">
        <v>1</v>
      </c>
      <c r="AN1803" s="1">
        <v>0</v>
      </c>
      <c r="AO1803" s="1">
        <v>0</v>
      </c>
      <c r="AP1803" s="1">
        <v>0</v>
      </c>
      <c r="AQ1803" s="1">
        <v>0</v>
      </c>
      <c r="AR1803" s="1">
        <v>0</v>
      </c>
      <c r="AS1803" s="1">
        <v>1</v>
      </c>
      <c r="AT1803" s="1">
        <v>7</v>
      </c>
      <c r="AU1803" s="1">
        <v>23</v>
      </c>
      <c r="AV1803" s="1">
        <v>38175</v>
      </c>
    </row>
    <row r="1804" spans="1:48" s="1" customFormat="1" x14ac:dyDescent="0.25">
      <c r="A1804" s="1" t="str" cm="1">
        <f t="array" ref="A1804">_xlfn.IFS(AG1804&gt;=70,"70 and Older",AND(AG1804&gt;=60,AG1804&lt;70),"60-69",AND(AG1804&gt;=50,AG1804&lt;60),"50-59",AND(AG1804&gt;=40,AG1804&lt;50),"40-49",AND(AG1804&gt;=30,AG1804&lt;40),"30-39",AND(AG1804&gt;=20,AG1804&lt;30),"20-29")</f>
        <v>60-69</v>
      </c>
      <c r="B1804" s="1" t="str" cm="1">
        <f t="array" ref="B1804">_xlfn.IFS(AO1804=1,$AO$1,AP1804=1,$AP$1,AQ1804=1,$AQ$1,AR1804=1,$AR$1,AS1804=1,$AS$1)</f>
        <v>PhD</v>
      </c>
      <c r="C1804" s="1" t="str" cm="1">
        <f t="array" ref="C1804">_xlfn.IFS(AJ1804=1,$AJ$1,AK1804=1,$AK$1,AL1804=1,$AL$1,AM1804=1,$AM$1,AN1804=1,$AN$1)</f>
        <v>Together</v>
      </c>
      <c r="D1804" s="1">
        <v>1</v>
      </c>
      <c r="E1804" s="1">
        <v>1</v>
      </c>
      <c r="F1804" s="1" t="str" cm="1">
        <f t="array" ref="F1804">_xlfn.IFS(AV1804&lt;43783,"1.Low Income",AND(AV1804&gt;=43783,AV1804&lt;=64856),"2.Mid Income",AV1804&gt;64856,"3.High Income")</f>
        <v>1.Low Income</v>
      </c>
      <c r="G1804" s="1" t="str" cm="1">
        <f t="array" ref="G1804">_xlfn.IFS(AU1804&lt;=30,"&lt;1 month",AND(AU1804&gt;30,AU1804&lt;=60),"1-2months",AU1804&gt;60,"2months +")</f>
        <v>&lt;1 month</v>
      </c>
      <c r="H1804" s="1" t="str" cm="1">
        <f t="array" ref="H1804">_xlfn.IFS(AT1804&lt;5,"&lt;5times",AND(AT1804&gt;=5,AT1804&lt;=10),"05-10times",AND(AT1804&gt;=11,AT1804&lt;=15),"11-15times",AT1804&gt;=16,"16times or more")</f>
        <v>05-10times</v>
      </c>
      <c r="I1804" s="1" t="s">
        <v>99</v>
      </c>
      <c r="J1804" s="1" t="str">
        <f t="shared" si="57"/>
        <v>6-7 years</v>
      </c>
      <c r="K1804" s="2">
        <v>194</v>
      </c>
      <c r="L1804" s="2">
        <v>2</v>
      </c>
      <c r="M1804" s="2">
        <v>56</v>
      </c>
      <c r="N1804" s="2">
        <v>0</v>
      </c>
      <c r="O1804" s="2">
        <v>0</v>
      </c>
      <c r="P1804" s="2">
        <v>0</v>
      </c>
      <c r="Q1804" s="8">
        <v>0</v>
      </c>
      <c r="R1804" s="8">
        <v>0</v>
      </c>
      <c r="S1804" s="8">
        <v>0</v>
      </c>
      <c r="T1804" s="8">
        <v>0</v>
      </c>
      <c r="U1804" s="8">
        <v>0</v>
      </c>
      <c r="V1804" s="8">
        <v>1</v>
      </c>
      <c r="W1804" s="6">
        <v>5</v>
      </c>
      <c r="X1804" s="6">
        <v>4</v>
      </c>
      <c r="Y1804" s="6">
        <v>1</v>
      </c>
      <c r="Z1804" s="6">
        <v>6</v>
      </c>
      <c r="AB1804" s="1">
        <v>40</v>
      </c>
      <c r="AC1804" s="1">
        <v>34</v>
      </c>
      <c r="AD1804" s="1">
        <v>2</v>
      </c>
      <c r="AE1804" s="1">
        <v>3</v>
      </c>
      <c r="AF1804" s="1">
        <v>11</v>
      </c>
      <c r="AG1804" s="1">
        <v>65</v>
      </c>
      <c r="AH1804" s="1">
        <v>2236</v>
      </c>
      <c r="AI1804" s="11">
        <f t="shared" si="56"/>
        <v>6.1260273972602741</v>
      </c>
      <c r="AJ1804" s="1">
        <v>0</v>
      </c>
      <c r="AK1804" s="1">
        <v>0</v>
      </c>
      <c r="AL1804" s="1">
        <v>0</v>
      </c>
      <c r="AM1804" s="1">
        <v>1</v>
      </c>
      <c r="AN1804" s="1">
        <v>0</v>
      </c>
      <c r="AO1804" s="1">
        <v>0</v>
      </c>
      <c r="AP1804" s="1">
        <v>0</v>
      </c>
      <c r="AQ1804" s="1">
        <v>0</v>
      </c>
      <c r="AR1804" s="1">
        <v>0</v>
      </c>
      <c r="AS1804" s="1">
        <v>1</v>
      </c>
      <c r="AT1804" s="1">
        <v>8</v>
      </c>
      <c r="AU1804" s="1">
        <v>6</v>
      </c>
      <c r="AV1804" s="1">
        <v>28510</v>
      </c>
    </row>
    <row r="1805" spans="1:48" s="1" customFormat="1" x14ac:dyDescent="0.25">
      <c r="A1805" s="1" t="str" cm="1">
        <f t="array" ref="A1805">_xlfn.IFS(AG1805&gt;=70,"70 and Older",AND(AG1805&gt;=60,AG1805&lt;70),"60-69",AND(AG1805&gt;=50,AG1805&lt;60),"50-59",AND(AG1805&gt;=40,AG1805&lt;50),"40-49",AND(AG1805&gt;=30,AG1805&lt;40),"30-39",AND(AG1805&gt;=20,AG1805&lt;30),"20-29")</f>
        <v>30-39</v>
      </c>
      <c r="B1805" s="1" t="str" cm="1">
        <f t="array" ref="B1805">_xlfn.IFS(AO1805=1,$AO$1,AP1805=1,$AP$1,AQ1805=1,$AQ$1,AR1805=1,$AR$1,AS1805=1,$AS$1)</f>
        <v>Graduation</v>
      </c>
      <c r="C1805" s="1" t="str" cm="1">
        <f t="array" ref="C1805">_xlfn.IFS(AJ1805=1,$AJ$1,AK1805=1,$AK$1,AL1805=1,$AL$1,AM1805=1,$AM$1,AN1805=1,$AN$1)</f>
        <v>Single</v>
      </c>
      <c r="D1805" s="1">
        <v>1</v>
      </c>
      <c r="E1805" s="1">
        <v>0</v>
      </c>
      <c r="F1805" s="1" t="str" cm="1">
        <f t="array" ref="F1805">_xlfn.IFS(AV1805&lt;43783,"1.Low Income",AND(AV1805&gt;=43783,AV1805&lt;=64856),"2.Mid Income",AV1805&gt;64856,"3.High Income")</f>
        <v>1.Low Income</v>
      </c>
      <c r="G1805" s="1" t="str" cm="1">
        <f t="array" ref="G1805">_xlfn.IFS(AU1805&lt;=30,"&lt;1 month",AND(AU1805&gt;30,AU1805&lt;=60),"1-2months",AU1805&gt;60,"2months +")</f>
        <v>2months +</v>
      </c>
      <c r="H1805" s="1" t="str" cm="1">
        <f t="array" ref="H1805">_xlfn.IFS(AT1805&lt;5,"&lt;5times",AND(AT1805&gt;=5,AT1805&lt;=10),"05-10times",AND(AT1805&gt;=11,AT1805&lt;=15),"11-15times",AT1805&gt;=16,"16times or more")</f>
        <v>05-10times</v>
      </c>
      <c r="I1805" s="1" t="s">
        <v>99</v>
      </c>
      <c r="J1805" s="1" t="str">
        <f t="shared" si="57"/>
        <v>6-7 years</v>
      </c>
      <c r="K1805" s="2">
        <v>56</v>
      </c>
      <c r="L1805" s="2">
        <v>4</v>
      </c>
      <c r="M1805" s="2">
        <v>76</v>
      </c>
      <c r="N1805" s="2">
        <v>17</v>
      </c>
      <c r="O1805" s="2">
        <v>1</v>
      </c>
      <c r="P1805" s="2">
        <v>18</v>
      </c>
      <c r="Q1805" s="8">
        <v>0</v>
      </c>
      <c r="R1805" s="8">
        <v>0</v>
      </c>
      <c r="S1805" s="8">
        <v>1</v>
      </c>
      <c r="T1805" s="8">
        <v>0</v>
      </c>
      <c r="U1805" s="8">
        <v>0</v>
      </c>
      <c r="V1805" s="8">
        <v>1</v>
      </c>
      <c r="W1805" s="6">
        <v>4</v>
      </c>
      <c r="X1805" s="6">
        <v>4</v>
      </c>
      <c r="Y1805" s="6">
        <v>1</v>
      </c>
      <c r="Z1805" s="6">
        <v>3</v>
      </c>
      <c r="AB1805" s="1">
        <v>221</v>
      </c>
      <c r="AC1805" s="1">
        <v>169</v>
      </c>
      <c r="AD1805" s="1">
        <v>0</v>
      </c>
      <c r="AE1805" s="1">
        <v>3</v>
      </c>
      <c r="AF1805" s="1">
        <v>11</v>
      </c>
      <c r="AG1805" s="1">
        <v>32</v>
      </c>
      <c r="AH1805" s="1">
        <v>2236</v>
      </c>
      <c r="AI1805" s="11">
        <f t="shared" si="56"/>
        <v>6.1260273972602741</v>
      </c>
      <c r="AJ1805" s="1">
        <v>0</v>
      </c>
      <c r="AK1805" s="1">
        <v>0</v>
      </c>
      <c r="AL1805" s="1">
        <v>1</v>
      </c>
      <c r="AM1805" s="1">
        <v>0</v>
      </c>
      <c r="AN1805" s="1">
        <v>0</v>
      </c>
      <c r="AO1805" s="1">
        <v>0</v>
      </c>
      <c r="AP1805" s="1">
        <v>0</v>
      </c>
      <c r="AQ1805" s="1">
        <v>1</v>
      </c>
      <c r="AR1805" s="1">
        <v>0</v>
      </c>
      <c r="AS1805" s="1">
        <v>0</v>
      </c>
      <c r="AT1805" s="1">
        <v>9</v>
      </c>
      <c r="AU1805" s="1">
        <v>97</v>
      </c>
      <c r="AV1805" s="1">
        <v>23763</v>
      </c>
    </row>
    <row r="1806" spans="1:48" s="1" customFormat="1" x14ac:dyDescent="0.25">
      <c r="A1806" s="1" t="str" cm="1">
        <f t="array" ref="A1806">_xlfn.IFS(AG1806&gt;=70,"70 and Older",AND(AG1806&gt;=60,AG1806&lt;70),"60-69",AND(AG1806&gt;=50,AG1806&lt;60),"50-59",AND(AG1806&gt;=40,AG1806&lt;50),"40-49",AND(AG1806&gt;=30,AG1806&lt;40),"30-39",AND(AG1806&gt;=20,AG1806&lt;30),"20-29")</f>
        <v>50-59</v>
      </c>
      <c r="B1806" s="1" t="str" cm="1">
        <f t="array" ref="B1806">_xlfn.IFS(AO1806=1,$AO$1,AP1806=1,$AP$1,AQ1806=1,$AQ$1,AR1806=1,$AR$1,AS1806=1,$AS$1)</f>
        <v>PhD</v>
      </c>
      <c r="C1806" s="1" t="str" cm="1">
        <f t="array" ref="C1806">_xlfn.IFS(AJ1806=1,$AJ$1,AK1806=1,$AK$1,AL1806=1,$AL$1,AM1806=1,$AM$1,AN1806=1,$AN$1)</f>
        <v>Together</v>
      </c>
      <c r="D1806" s="1">
        <v>0</v>
      </c>
      <c r="E1806" s="1">
        <v>0</v>
      </c>
      <c r="F1806" s="1" t="str" cm="1">
        <f t="array" ref="F1806">_xlfn.IFS(AV1806&lt;43783,"1.Low Income",AND(AV1806&gt;=43783,AV1806&lt;=64856),"2.Mid Income",AV1806&gt;64856,"3.High Income")</f>
        <v>2.Mid Income</v>
      </c>
      <c r="G1806" s="1" t="str" cm="1">
        <f t="array" ref="G1806">_xlfn.IFS(AU1806&lt;=30,"&lt;1 month",AND(AU1806&gt;30,AU1806&lt;=60),"1-2months",AU1806&gt;60,"2months +")</f>
        <v>2months +</v>
      </c>
      <c r="H1806" s="1" t="str" cm="1">
        <f t="array" ref="H1806">_xlfn.IFS(AT1806&lt;5,"&lt;5times",AND(AT1806&gt;=5,AT1806&lt;=10),"05-10times",AND(AT1806&gt;=11,AT1806&lt;=15),"11-15times",AT1806&gt;=16,"16times or more")</f>
        <v>05-10times</v>
      </c>
      <c r="I1806" s="1" t="s">
        <v>99</v>
      </c>
      <c r="J1806" s="1" t="str">
        <f t="shared" si="57"/>
        <v>6-7 years</v>
      </c>
      <c r="K1806" s="2">
        <v>605</v>
      </c>
      <c r="L1806" s="2">
        <v>10</v>
      </c>
      <c r="M1806" s="2">
        <v>345</v>
      </c>
      <c r="N1806" s="2">
        <v>84</v>
      </c>
      <c r="O1806" s="2">
        <v>54</v>
      </c>
      <c r="P1806" s="2">
        <v>32</v>
      </c>
      <c r="Q1806" s="8">
        <v>0</v>
      </c>
      <c r="R1806" s="8">
        <v>0</v>
      </c>
      <c r="S1806" s="8">
        <v>0</v>
      </c>
      <c r="T1806" s="8">
        <v>0</v>
      </c>
      <c r="U1806" s="8">
        <v>0</v>
      </c>
      <c r="V1806" s="8">
        <v>0</v>
      </c>
      <c r="W1806" s="6">
        <v>1</v>
      </c>
      <c r="X1806" s="6">
        <v>1</v>
      </c>
      <c r="Y1806" s="6">
        <v>8</v>
      </c>
      <c r="Z1806" s="6">
        <v>7</v>
      </c>
      <c r="AB1806" s="1">
        <v>700</v>
      </c>
      <c r="AC1806" s="1">
        <v>686</v>
      </c>
      <c r="AD1806" s="1">
        <v>0</v>
      </c>
      <c r="AE1806" s="1">
        <v>3</v>
      </c>
      <c r="AF1806" s="1">
        <v>11</v>
      </c>
      <c r="AG1806" s="1">
        <v>50</v>
      </c>
      <c r="AH1806" s="1">
        <v>2235</v>
      </c>
      <c r="AI1806" s="11">
        <f t="shared" si="56"/>
        <v>6.1232876712328768</v>
      </c>
      <c r="AJ1806" s="1">
        <v>0</v>
      </c>
      <c r="AK1806" s="1">
        <v>0</v>
      </c>
      <c r="AL1806" s="1">
        <v>0</v>
      </c>
      <c r="AM1806" s="1">
        <v>1</v>
      </c>
      <c r="AN1806" s="1">
        <v>0</v>
      </c>
      <c r="AO1806" s="1">
        <v>0</v>
      </c>
      <c r="AP1806" s="1">
        <v>0</v>
      </c>
      <c r="AQ1806" s="1">
        <v>0</v>
      </c>
      <c r="AR1806" s="1">
        <v>0</v>
      </c>
      <c r="AS1806" s="1">
        <v>1</v>
      </c>
      <c r="AT1806" s="1">
        <v>6</v>
      </c>
      <c r="AU1806" s="1">
        <v>61</v>
      </c>
      <c r="AV1806" s="1">
        <v>55614</v>
      </c>
    </row>
    <row r="1807" spans="1:48" s="1" customFormat="1" x14ac:dyDescent="0.25">
      <c r="A1807" s="1" t="str" cm="1">
        <f t="array" ref="A1807">_xlfn.IFS(AG1807&gt;=70,"70 and Older",AND(AG1807&gt;=60,AG1807&lt;70),"60-69",AND(AG1807&gt;=50,AG1807&lt;60),"50-59",AND(AG1807&gt;=40,AG1807&lt;50),"40-49",AND(AG1807&gt;=30,AG1807&lt;40),"30-39",AND(AG1807&gt;=20,AG1807&lt;30),"20-29")</f>
        <v>40-49</v>
      </c>
      <c r="B1807" s="1" t="str" cm="1">
        <f t="array" ref="B1807">_xlfn.IFS(AO1807=1,$AO$1,AP1807=1,$AP$1,AQ1807=1,$AQ$1,AR1807=1,$AR$1,AS1807=1,$AS$1)</f>
        <v>Graduation</v>
      </c>
      <c r="C1807" s="1" t="str" cm="1">
        <f t="array" ref="C1807">_xlfn.IFS(AJ1807=1,$AJ$1,AK1807=1,$AK$1,AL1807=1,$AL$1,AM1807=1,$AM$1,AN1807=1,$AN$1)</f>
        <v>Together</v>
      </c>
      <c r="D1807" s="1">
        <v>0</v>
      </c>
      <c r="E1807" s="1">
        <v>1</v>
      </c>
      <c r="F1807" s="1" t="str" cm="1">
        <f t="array" ref="F1807">_xlfn.IFS(AV1807&lt;43783,"1.Low Income",AND(AV1807&gt;=43783,AV1807&lt;=64856),"2.Mid Income",AV1807&gt;64856,"3.High Income")</f>
        <v>1.Low Income</v>
      </c>
      <c r="G1807" s="1" t="str" cm="1">
        <f t="array" ref="G1807">_xlfn.IFS(AU1807&lt;=30,"&lt;1 month",AND(AU1807&gt;30,AU1807&lt;=60),"1-2months",AU1807&gt;60,"2months +")</f>
        <v>&lt;1 month</v>
      </c>
      <c r="H1807" s="1" t="str" cm="1">
        <f t="array" ref="H1807">_xlfn.IFS(AT1807&lt;5,"&lt;5times",AND(AT1807&gt;=5,AT1807&lt;=10),"05-10times",AND(AT1807&gt;=11,AT1807&lt;=15),"11-15times",AT1807&gt;=16,"16times or more")</f>
        <v>05-10times</v>
      </c>
      <c r="I1807" s="1" t="s">
        <v>99</v>
      </c>
      <c r="J1807" s="1" t="str">
        <f t="shared" si="57"/>
        <v>6-7 years</v>
      </c>
      <c r="K1807" s="2">
        <v>35</v>
      </c>
      <c r="L1807" s="2">
        <v>0</v>
      </c>
      <c r="M1807" s="2">
        <v>2</v>
      </c>
      <c r="N1807" s="2">
        <v>0</v>
      </c>
      <c r="O1807" s="2">
        <v>0</v>
      </c>
      <c r="P1807" s="2">
        <v>2</v>
      </c>
      <c r="Q1807" s="8">
        <v>0</v>
      </c>
      <c r="R1807" s="8">
        <v>0</v>
      </c>
      <c r="S1807" s="8">
        <v>0</v>
      </c>
      <c r="T1807" s="8">
        <v>0</v>
      </c>
      <c r="U1807" s="8">
        <v>0</v>
      </c>
      <c r="V1807" s="8">
        <v>0</v>
      </c>
      <c r="W1807" s="6">
        <v>2</v>
      </c>
      <c r="X1807" s="6">
        <v>1</v>
      </c>
      <c r="Y1807" s="6">
        <v>0</v>
      </c>
      <c r="Z1807" s="6">
        <v>4</v>
      </c>
      <c r="AB1807" s="1">
        <v>24</v>
      </c>
      <c r="AC1807" s="1">
        <v>19</v>
      </c>
      <c r="AD1807" s="1">
        <v>0</v>
      </c>
      <c r="AE1807" s="1">
        <v>3</v>
      </c>
      <c r="AF1807" s="1">
        <v>11</v>
      </c>
      <c r="AG1807" s="1">
        <v>44</v>
      </c>
      <c r="AH1807" s="1">
        <v>2235</v>
      </c>
      <c r="AI1807" s="11">
        <f t="shared" si="56"/>
        <v>6.1232876712328768</v>
      </c>
      <c r="AJ1807" s="1">
        <v>0</v>
      </c>
      <c r="AK1807" s="1">
        <v>0</v>
      </c>
      <c r="AL1807" s="1">
        <v>0</v>
      </c>
      <c r="AM1807" s="1">
        <v>1</v>
      </c>
      <c r="AN1807" s="1">
        <v>0</v>
      </c>
      <c r="AO1807" s="1">
        <v>0</v>
      </c>
      <c r="AP1807" s="1">
        <v>0</v>
      </c>
      <c r="AQ1807" s="1">
        <v>1</v>
      </c>
      <c r="AR1807" s="1">
        <v>0</v>
      </c>
      <c r="AS1807" s="1">
        <v>0</v>
      </c>
      <c r="AT1807" s="1">
        <v>7</v>
      </c>
      <c r="AU1807" s="1">
        <v>20</v>
      </c>
      <c r="AV1807" s="1">
        <v>41003</v>
      </c>
    </row>
    <row r="1808" spans="1:48" s="1" customFormat="1" x14ac:dyDescent="0.25">
      <c r="A1808" s="1" t="str" cm="1">
        <f t="array" ref="A1808">_xlfn.IFS(AG1808&gt;=70,"70 and Older",AND(AG1808&gt;=60,AG1808&lt;70),"60-69",AND(AG1808&gt;=50,AG1808&lt;60),"50-59",AND(AG1808&gt;=40,AG1808&lt;50),"40-49",AND(AG1808&gt;=30,AG1808&lt;40),"30-39",AND(AG1808&gt;=20,AG1808&lt;30),"20-29")</f>
        <v>60-69</v>
      </c>
      <c r="B1808" s="1" t="str" cm="1">
        <f t="array" ref="B1808">_xlfn.IFS(AO1808=1,$AO$1,AP1808=1,$AP$1,AQ1808=1,$AQ$1,AR1808=1,$AR$1,AS1808=1,$AS$1)</f>
        <v>Graduation</v>
      </c>
      <c r="C1808" s="1" t="str" cm="1">
        <f t="array" ref="C1808">_xlfn.IFS(AJ1808=1,$AJ$1,AK1808=1,$AK$1,AL1808=1,$AL$1,AM1808=1,$AM$1,AN1808=1,$AN$1)</f>
        <v>Together</v>
      </c>
      <c r="D1808" s="1">
        <v>0</v>
      </c>
      <c r="E1808" s="1">
        <v>0</v>
      </c>
      <c r="F1808" s="1" t="str" cm="1">
        <f t="array" ref="F1808">_xlfn.IFS(AV1808&lt;43783,"1.Low Income",AND(AV1808&gt;=43783,AV1808&lt;=64856),"2.Mid Income",AV1808&gt;64856,"3.High Income")</f>
        <v>2.Mid Income</v>
      </c>
      <c r="G1808" s="1" t="str" cm="1">
        <f t="array" ref="G1808">_xlfn.IFS(AU1808&lt;=30,"&lt;1 month",AND(AU1808&gt;30,AU1808&lt;=60),"1-2months",AU1808&gt;60,"2months +")</f>
        <v>1-2months</v>
      </c>
      <c r="H1808" s="1" t="str" cm="1">
        <f t="array" ref="H1808">_xlfn.IFS(AT1808&lt;5,"&lt;5times",AND(AT1808&gt;=5,AT1808&lt;=10),"05-10times",AND(AT1808&gt;=11,AT1808&lt;=15),"11-15times",AT1808&gt;=16,"16times or more")</f>
        <v>05-10times</v>
      </c>
      <c r="I1808" s="1" t="s">
        <v>99</v>
      </c>
      <c r="J1808" s="1" t="str">
        <f t="shared" si="57"/>
        <v>6-7 years</v>
      </c>
      <c r="K1808" s="2">
        <v>199</v>
      </c>
      <c r="L1808" s="2">
        <v>66</v>
      </c>
      <c r="M1808" s="2">
        <v>315</v>
      </c>
      <c r="N1808" s="2">
        <v>97</v>
      </c>
      <c r="O1808" s="2">
        <v>174</v>
      </c>
      <c r="P1808" s="2">
        <v>41</v>
      </c>
      <c r="Q1808" s="8">
        <v>0</v>
      </c>
      <c r="R1808" s="8">
        <v>0</v>
      </c>
      <c r="S1808" s="8">
        <v>0</v>
      </c>
      <c r="T1808" s="8">
        <v>0</v>
      </c>
      <c r="U1808" s="8">
        <v>0</v>
      </c>
      <c r="V1808" s="8">
        <v>0</v>
      </c>
      <c r="W1808" s="6">
        <v>1</v>
      </c>
      <c r="X1808" s="6">
        <v>4</v>
      </c>
      <c r="Y1808" s="6">
        <v>3</v>
      </c>
      <c r="Z1808" s="6">
        <v>5</v>
      </c>
      <c r="AB1808" s="1">
        <v>810</v>
      </c>
      <c r="AC1808" s="1">
        <v>779</v>
      </c>
      <c r="AD1808" s="1">
        <v>0</v>
      </c>
      <c r="AE1808" s="1">
        <v>3</v>
      </c>
      <c r="AF1808" s="1">
        <v>11</v>
      </c>
      <c r="AG1808" s="1">
        <v>66</v>
      </c>
      <c r="AH1808" s="1">
        <v>2234</v>
      </c>
      <c r="AI1808" s="11">
        <f t="shared" si="56"/>
        <v>6.1205479452054794</v>
      </c>
      <c r="AJ1808" s="1">
        <v>0</v>
      </c>
      <c r="AK1808" s="1">
        <v>0</v>
      </c>
      <c r="AL1808" s="1">
        <v>0</v>
      </c>
      <c r="AM1808" s="1">
        <v>1</v>
      </c>
      <c r="AN1808" s="1">
        <v>0</v>
      </c>
      <c r="AO1808" s="1">
        <v>0</v>
      </c>
      <c r="AP1808" s="1">
        <v>0</v>
      </c>
      <c r="AQ1808" s="1">
        <v>1</v>
      </c>
      <c r="AR1808" s="1">
        <v>0</v>
      </c>
      <c r="AS1808" s="1">
        <v>0</v>
      </c>
      <c r="AT1808" s="1">
        <v>6</v>
      </c>
      <c r="AU1808" s="1">
        <v>56</v>
      </c>
      <c r="AV1808" s="1">
        <v>51876</v>
      </c>
    </row>
    <row r="1809" spans="1:48" s="1" customFormat="1" x14ac:dyDescent="0.25">
      <c r="A1809" s="1" t="str" cm="1">
        <f t="array" ref="A1809">_xlfn.IFS(AG1809&gt;=70,"70 and Older",AND(AG1809&gt;=60,AG1809&lt;70),"60-69",AND(AG1809&gt;=50,AG1809&lt;60),"50-59",AND(AG1809&gt;=40,AG1809&lt;50),"40-49",AND(AG1809&gt;=30,AG1809&lt;40),"30-39",AND(AG1809&gt;=20,AG1809&lt;30),"20-29")</f>
        <v>40-49</v>
      </c>
      <c r="B1809" s="1" t="str" cm="1">
        <f t="array" ref="B1809">_xlfn.IFS(AO1809=1,$AO$1,AP1809=1,$AP$1,AQ1809=1,$AQ$1,AR1809=1,$AR$1,AS1809=1,$AS$1)</f>
        <v>Graduation</v>
      </c>
      <c r="C1809" s="1" t="str" cm="1">
        <f t="array" ref="C1809">_xlfn.IFS(AJ1809=1,$AJ$1,AK1809=1,$AK$1,AL1809=1,$AL$1,AM1809=1,$AM$1,AN1809=1,$AN$1)</f>
        <v>Single</v>
      </c>
      <c r="D1809" s="1">
        <v>1</v>
      </c>
      <c r="E1809" s="1">
        <v>2</v>
      </c>
      <c r="F1809" s="1" t="str" cm="1">
        <f t="array" ref="F1809">_xlfn.IFS(AV1809&lt;43783,"1.Low Income",AND(AV1809&gt;=43783,AV1809&lt;=64856),"2.Mid Income",AV1809&gt;64856,"3.High Income")</f>
        <v>1.Low Income</v>
      </c>
      <c r="G1809" s="1" t="str" cm="1">
        <f t="array" ref="G1809">_xlfn.IFS(AU1809&lt;=30,"&lt;1 month",AND(AU1809&gt;30,AU1809&lt;=60),"1-2months",AU1809&gt;60,"2months +")</f>
        <v>2months +</v>
      </c>
      <c r="H1809" s="1" t="str" cm="1">
        <f t="array" ref="H1809">_xlfn.IFS(AT1809&lt;5,"&lt;5times",AND(AT1809&gt;=5,AT1809&lt;=10),"05-10times",AND(AT1809&gt;=11,AT1809&lt;=15),"11-15times",AT1809&gt;=16,"16times or more")</f>
        <v>05-10times</v>
      </c>
      <c r="I1809" s="1" t="s">
        <v>99</v>
      </c>
      <c r="J1809" s="1" t="str">
        <f t="shared" si="57"/>
        <v>6-7 years</v>
      </c>
      <c r="K1809" s="2">
        <v>24</v>
      </c>
      <c r="L1809" s="2">
        <v>4</v>
      </c>
      <c r="M1809" s="2">
        <v>22</v>
      </c>
      <c r="N1809" s="2">
        <v>0</v>
      </c>
      <c r="O1809" s="2">
        <v>2</v>
      </c>
      <c r="P1809" s="2">
        <v>9</v>
      </c>
      <c r="Q1809" s="8">
        <v>0</v>
      </c>
      <c r="R1809" s="8">
        <v>0</v>
      </c>
      <c r="S1809" s="8">
        <v>0</v>
      </c>
      <c r="T1809" s="8">
        <v>0</v>
      </c>
      <c r="U1809" s="8">
        <v>0</v>
      </c>
      <c r="V1809" s="8">
        <v>0</v>
      </c>
      <c r="W1809" s="6">
        <v>4</v>
      </c>
      <c r="X1809" s="6">
        <v>3</v>
      </c>
      <c r="Y1809" s="6">
        <v>1</v>
      </c>
      <c r="Z1809" s="6">
        <v>3</v>
      </c>
      <c r="AB1809" s="1">
        <v>40</v>
      </c>
      <c r="AC1809" s="1">
        <v>32</v>
      </c>
      <c r="AD1809" s="1">
        <v>0</v>
      </c>
      <c r="AE1809" s="1">
        <v>3</v>
      </c>
      <c r="AF1809" s="1">
        <v>11</v>
      </c>
      <c r="AG1809" s="1">
        <v>48</v>
      </c>
      <c r="AH1809" s="1">
        <v>2233</v>
      </c>
      <c r="AI1809" s="11">
        <f t="shared" si="56"/>
        <v>6.117808219178082</v>
      </c>
      <c r="AJ1809" s="1">
        <v>0</v>
      </c>
      <c r="AK1809" s="1">
        <v>0</v>
      </c>
      <c r="AL1809" s="1">
        <v>1</v>
      </c>
      <c r="AM1809" s="1">
        <v>0</v>
      </c>
      <c r="AN1809" s="1">
        <v>0</v>
      </c>
      <c r="AO1809" s="1">
        <v>0</v>
      </c>
      <c r="AP1809" s="1">
        <v>0</v>
      </c>
      <c r="AQ1809" s="1">
        <v>1</v>
      </c>
      <c r="AR1809" s="1">
        <v>0</v>
      </c>
      <c r="AS1809" s="1">
        <v>0</v>
      </c>
      <c r="AT1809" s="1">
        <v>7</v>
      </c>
      <c r="AU1809" s="1">
        <v>95</v>
      </c>
      <c r="AV1809" s="1">
        <v>41551</v>
      </c>
    </row>
    <row r="1810" spans="1:48" s="1" customFormat="1" x14ac:dyDescent="0.25">
      <c r="A1810" s="1" t="str" cm="1">
        <f t="array" ref="A1810">_xlfn.IFS(AG1810&gt;=70,"70 and Older",AND(AG1810&gt;=60,AG1810&lt;70),"60-69",AND(AG1810&gt;=50,AG1810&lt;60),"50-59",AND(AG1810&gt;=40,AG1810&lt;50),"40-49",AND(AG1810&gt;=30,AG1810&lt;40),"30-39",AND(AG1810&gt;=20,AG1810&lt;30),"20-29")</f>
        <v>60-69</v>
      </c>
      <c r="B1810" s="1" t="str" cm="1">
        <f t="array" ref="B1810">_xlfn.IFS(AO1810=1,$AO$1,AP1810=1,$AP$1,AQ1810=1,$AQ$1,AR1810=1,$AR$1,AS1810=1,$AS$1)</f>
        <v>Graduation</v>
      </c>
      <c r="C1810" s="1" t="str" cm="1">
        <f t="array" ref="C1810">_xlfn.IFS(AJ1810=1,$AJ$1,AK1810=1,$AK$1,AL1810=1,$AL$1,AM1810=1,$AM$1,AN1810=1,$AN$1)</f>
        <v>Divorced</v>
      </c>
      <c r="D1810" s="1">
        <v>1</v>
      </c>
      <c r="E1810" s="1">
        <v>1</v>
      </c>
      <c r="F1810" s="1" t="str" cm="1">
        <f t="array" ref="F1810">_xlfn.IFS(AV1810&lt;43783,"1.Low Income",AND(AV1810&gt;=43783,AV1810&lt;=64856),"2.Mid Income",AV1810&gt;64856,"3.High Income")</f>
        <v>1.Low Income</v>
      </c>
      <c r="G1810" s="1" t="str" cm="1">
        <f t="array" ref="G1810">_xlfn.IFS(AU1810&lt;=30,"&lt;1 month",AND(AU1810&gt;30,AU1810&lt;=60),"1-2months",AU1810&gt;60,"2months +")</f>
        <v>1-2months</v>
      </c>
      <c r="H1810" s="1" t="str" cm="1">
        <f t="array" ref="H1810">_xlfn.IFS(AT1810&lt;5,"&lt;5times",AND(AT1810&gt;=5,AT1810&lt;=10),"05-10times",AND(AT1810&gt;=11,AT1810&lt;=15),"11-15times",AT1810&gt;=16,"16times or more")</f>
        <v>05-10times</v>
      </c>
      <c r="I1810" s="1" t="s">
        <v>99</v>
      </c>
      <c r="J1810" s="1" t="str">
        <f t="shared" si="57"/>
        <v>6-7 years</v>
      </c>
      <c r="K1810" s="2">
        <v>11</v>
      </c>
      <c r="L1810" s="2">
        <v>0</v>
      </c>
      <c r="M1810" s="2">
        <v>7</v>
      </c>
      <c r="N1810" s="2">
        <v>3</v>
      </c>
      <c r="O1810" s="2">
        <v>1</v>
      </c>
      <c r="P1810" s="2">
        <v>6</v>
      </c>
      <c r="Q1810" s="8">
        <v>0</v>
      </c>
      <c r="R1810" s="8">
        <v>0</v>
      </c>
      <c r="S1810" s="8">
        <v>0</v>
      </c>
      <c r="T1810" s="8">
        <v>0</v>
      </c>
      <c r="U1810" s="8">
        <v>0</v>
      </c>
      <c r="V1810" s="8">
        <v>0</v>
      </c>
      <c r="W1810" s="6">
        <v>2</v>
      </c>
      <c r="X1810" s="6">
        <v>1</v>
      </c>
      <c r="Y1810" s="6">
        <v>0</v>
      </c>
      <c r="Z1810" s="6">
        <v>3</v>
      </c>
      <c r="AB1810" s="1">
        <v>52</v>
      </c>
      <c r="AC1810" s="1">
        <v>42</v>
      </c>
      <c r="AD1810" s="1">
        <v>0</v>
      </c>
      <c r="AE1810" s="1">
        <v>3</v>
      </c>
      <c r="AF1810" s="1">
        <v>11</v>
      </c>
      <c r="AG1810" s="1">
        <v>62</v>
      </c>
      <c r="AH1810" s="1">
        <v>2233</v>
      </c>
      <c r="AI1810" s="11">
        <f t="shared" si="56"/>
        <v>6.117808219178082</v>
      </c>
      <c r="AJ1810" s="1">
        <v>1</v>
      </c>
      <c r="AK1810" s="1">
        <v>0</v>
      </c>
      <c r="AL1810" s="1">
        <v>0</v>
      </c>
      <c r="AM1810" s="1">
        <v>0</v>
      </c>
      <c r="AN1810" s="1">
        <v>0</v>
      </c>
      <c r="AO1810" s="1">
        <v>0</v>
      </c>
      <c r="AP1810" s="1">
        <v>0</v>
      </c>
      <c r="AQ1810" s="1">
        <v>1</v>
      </c>
      <c r="AR1810" s="1">
        <v>0</v>
      </c>
      <c r="AS1810" s="1">
        <v>0</v>
      </c>
      <c r="AT1810" s="1">
        <v>7</v>
      </c>
      <c r="AU1810" s="1">
        <v>41</v>
      </c>
      <c r="AV1810" s="1">
        <v>40851</v>
      </c>
    </row>
    <row r="1811" spans="1:48" s="1" customFormat="1" x14ac:dyDescent="0.25">
      <c r="A1811" s="1" t="str" cm="1">
        <f t="array" ref="A1811">_xlfn.IFS(AG1811&gt;=70,"70 and Older",AND(AG1811&gt;=60,AG1811&lt;70),"60-69",AND(AG1811&gt;=50,AG1811&lt;60),"50-59",AND(AG1811&gt;=40,AG1811&lt;50),"40-49",AND(AG1811&gt;=30,AG1811&lt;40),"30-39",AND(AG1811&gt;=20,AG1811&lt;30),"20-29")</f>
        <v>40-49</v>
      </c>
      <c r="B1811" s="1" t="str" cm="1">
        <f t="array" ref="B1811">_xlfn.IFS(AO1811=1,$AO$1,AP1811=1,$AP$1,AQ1811=1,$AQ$1,AR1811=1,$AR$1,AS1811=1,$AS$1)</f>
        <v>Master</v>
      </c>
      <c r="C1811" s="1" t="str" cm="1">
        <f t="array" ref="C1811">_xlfn.IFS(AJ1811=1,$AJ$1,AK1811=1,$AK$1,AL1811=1,$AL$1,AM1811=1,$AM$1,AN1811=1,$AN$1)</f>
        <v>Single</v>
      </c>
      <c r="D1811" s="1">
        <v>1</v>
      </c>
      <c r="E1811" s="1">
        <v>0</v>
      </c>
      <c r="F1811" s="1" t="str" cm="1">
        <f t="array" ref="F1811">_xlfn.IFS(AV1811&lt;43783,"1.Low Income",AND(AV1811&gt;=43783,AV1811&lt;=64856),"2.Mid Income",AV1811&gt;64856,"3.High Income")</f>
        <v>1.Low Income</v>
      </c>
      <c r="G1811" s="1" t="str" cm="1">
        <f t="array" ref="G1811">_xlfn.IFS(AU1811&lt;=30,"&lt;1 month",AND(AU1811&gt;30,AU1811&lt;=60),"1-2months",AU1811&gt;60,"2months +")</f>
        <v>1-2months</v>
      </c>
      <c r="H1811" s="1" t="str" cm="1">
        <f t="array" ref="H1811">_xlfn.IFS(AT1811&lt;5,"&lt;5times",AND(AT1811&gt;=5,AT1811&lt;=10),"05-10times",AND(AT1811&gt;=11,AT1811&lt;=15),"11-15times",AT1811&gt;=16,"16times or more")</f>
        <v>05-10times</v>
      </c>
      <c r="I1811" s="1" t="s">
        <v>99</v>
      </c>
      <c r="J1811" s="1" t="str">
        <f t="shared" si="57"/>
        <v>6-7 years</v>
      </c>
      <c r="K1811" s="2">
        <v>13</v>
      </c>
      <c r="L1811" s="2">
        <v>3</v>
      </c>
      <c r="M1811" s="2">
        <v>6</v>
      </c>
      <c r="N1811" s="2">
        <v>6</v>
      </c>
      <c r="O1811" s="2">
        <v>5</v>
      </c>
      <c r="P1811" s="2">
        <v>6</v>
      </c>
      <c r="Q1811" s="8">
        <v>0</v>
      </c>
      <c r="R1811" s="8">
        <v>0</v>
      </c>
      <c r="S1811" s="8">
        <v>0</v>
      </c>
      <c r="T1811" s="8">
        <v>0</v>
      </c>
      <c r="U1811" s="8">
        <v>0</v>
      </c>
      <c r="V1811" s="8">
        <v>0</v>
      </c>
      <c r="W1811" s="6">
        <v>1</v>
      </c>
      <c r="X1811" s="6">
        <v>1</v>
      </c>
      <c r="Y1811" s="6">
        <v>0</v>
      </c>
      <c r="Z1811" s="6">
        <v>3</v>
      </c>
      <c r="AB1811" s="1">
        <v>67</v>
      </c>
      <c r="AC1811" s="1">
        <v>58</v>
      </c>
      <c r="AD1811" s="1">
        <v>0</v>
      </c>
      <c r="AE1811" s="1">
        <v>3</v>
      </c>
      <c r="AF1811" s="1">
        <v>11</v>
      </c>
      <c r="AG1811" s="1">
        <v>43</v>
      </c>
      <c r="AH1811" s="1">
        <v>2233</v>
      </c>
      <c r="AI1811" s="11">
        <f t="shared" si="56"/>
        <v>6.117808219178082</v>
      </c>
      <c r="AJ1811" s="1">
        <v>0</v>
      </c>
      <c r="AK1811" s="1">
        <v>0</v>
      </c>
      <c r="AL1811" s="1">
        <v>1</v>
      </c>
      <c r="AM1811" s="1">
        <v>0</v>
      </c>
      <c r="AN1811" s="1">
        <v>0</v>
      </c>
      <c r="AO1811" s="1">
        <v>0</v>
      </c>
      <c r="AP1811" s="1">
        <v>0</v>
      </c>
      <c r="AQ1811" s="1">
        <v>0</v>
      </c>
      <c r="AR1811" s="1">
        <v>1</v>
      </c>
      <c r="AS1811" s="1">
        <v>0</v>
      </c>
      <c r="AT1811" s="1">
        <v>8</v>
      </c>
      <c r="AU1811" s="1">
        <v>38</v>
      </c>
      <c r="AV1811" s="1">
        <v>27071</v>
      </c>
    </row>
    <row r="1812" spans="1:48" s="1" customFormat="1" x14ac:dyDescent="0.25">
      <c r="A1812" s="1" t="str" cm="1">
        <f t="array" ref="A1812">_xlfn.IFS(AG1812&gt;=70,"70 and Older",AND(AG1812&gt;=60,AG1812&lt;70),"60-69",AND(AG1812&gt;=50,AG1812&lt;60),"50-59",AND(AG1812&gt;=40,AG1812&lt;50),"40-49",AND(AG1812&gt;=30,AG1812&lt;40),"30-39",AND(AG1812&gt;=20,AG1812&lt;30),"20-29")</f>
        <v>60-69</v>
      </c>
      <c r="B1812" s="1" t="str" cm="1">
        <f t="array" ref="B1812">_xlfn.IFS(AO1812=1,$AO$1,AP1812=1,$AP$1,AQ1812=1,$AQ$1,AR1812=1,$AR$1,AS1812=1,$AS$1)</f>
        <v>Master</v>
      </c>
      <c r="C1812" s="1" t="str" cm="1">
        <f t="array" ref="C1812">_xlfn.IFS(AJ1812=1,$AJ$1,AK1812=1,$AK$1,AL1812=1,$AL$1,AM1812=1,$AM$1,AN1812=1,$AN$1)</f>
        <v>Together</v>
      </c>
      <c r="D1812" s="1">
        <v>0</v>
      </c>
      <c r="E1812" s="1">
        <v>1</v>
      </c>
      <c r="F1812" s="1" t="str" cm="1">
        <f t="array" ref="F1812">_xlfn.IFS(AV1812&lt;43783,"1.Low Income",AND(AV1812&gt;=43783,AV1812&lt;=64856),"2.Mid Income",AV1812&gt;64856,"3.High Income")</f>
        <v>2.Mid Income</v>
      </c>
      <c r="G1812" s="1" t="str" cm="1">
        <f t="array" ref="G1812">_xlfn.IFS(AU1812&lt;=30,"&lt;1 month",AND(AU1812&gt;30,AU1812&lt;=60),"1-2months",AU1812&gt;60,"2months +")</f>
        <v>1-2months</v>
      </c>
      <c r="H1812" s="1" t="str" cm="1">
        <f t="array" ref="H1812">_xlfn.IFS(AT1812&lt;5,"&lt;5times",AND(AT1812&gt;=5,AT1812&lt;=10),"05-10times",AND(AT1812&gt;=11,AT1812&lt;=15),"11-15times",AT1812&gt;=16,"16times or more")</f>
        <v>05-10times</v>
      </c>
      <c r="I1812" s="1" t="s">
        <v>99</v>
      </c>
      <c r="J1812" s="1" t="str">
        <f t="shared" si="57"/>
        <v>6-7 years</v>
      </c>
      <c r="K1812" s="2">
        <v>85</v>
      </c>
      <c r="L1812" s="2">
        <v>0</v>
      </c>
      <c r="M1812" s="2">
        <v>3</v>
      </c>
      <c r="N1812" s="2">
        <v>0</v>
      </c>
      <c r="O1812" s="2">
        <v>0</v>
      </c>
      <c r="P1812" s="2">
        <v>7</v>
      </c>
      <c r="Q1812" s="8">
        <v>0</v>
      </c>
      <c r="R1812" s="8">
        <v>0</v>
      </c>
      <c r="S1812" s="8">
        <v>0</v>
      </c>
      <c r="T1812" s="8">
        <v>0</v>
      </c>
      <c r="U1812" s="8">
        <v>0</v>
      </c>
      <c r="V1812" s="8">
        <v>0</v>
      </c>
      <c r="W1812" s="6">
        <v>1</v>
      </c>
      <c r="X1812" s="6">
        <v>2</v>
      </c>
      <c r="Y1812" s="6">
        <v>0</v>
      </c>
      <c r="Z1812" s="6">
        <v>4</v>
      </c>
      <c r="AB1812" s="1">
        <v>119</v>
      </c>
      <c r="AC1812" s="1">
        <v>108</v>
      </c>
      <c r="AD1812" s="1">
        <v>0</v>
      </c>
      <c r="AE1812" s="1">
        <v>3</v>
      </c>
      <c r="AF1812" s="1">
        <v>11</v>
      </c>
      <c r="AG1812" s="1">
        <v>64</v>
      </c>
      <c r="AH1812" s="1">
        <v>2232</v>
      </c>
      <c r="AI1812" s="11">
        <f t="shared" si="56"/>
        <v>6.1150684931506847</v>
      </c>
      <c r="AJ1812" s="1">
        <v>0</v>
      </c>
      <c r="AK1812" s="1">
        <v>0</v>
      </c>
      <c r="AL1812" s="1">
        <v>0</v>
      </c>
      <c r="AM1812" s="1">
        <v>1</v>
      </c>
      <c r="AN1812" s="1">
        <v>0</v>
      </c>
      <c r="AO1812" s="1">
        <v>0</v>
      </c>
      <c r="AP1812" s="1">
        <v>0</v>
      </c>
      <c r="AQ1812" s="1">
        <v>0</v>
      </c>
      <c r="AR1812" s="1">
        <v>1</v>
      </c>
      <c r="AS1812" s="1">
        <v>0</v>
      </c>
      <c r="AT1812" s="1">
        <v>6</v>
      </c>
      <c r="AU1812" s="1">
        <v>42</v>
      </c>
      <c r="AV1812" s="1">
        <v>47703</v>
      </c>
    </row>
    <row r="1813" spans="1:48" s="1" customFormat="1" x14ac:dyDescent="0.25">
      <c r="A1813" s="1" t="str" cm="1">
        <f t="array" ref="A1813">_xlfn.IFS(AG1813&gt;=70,"70 and Older",AND(AG1813&gt;=60,AG1813&lt;70),"60-69",AND(AG1813&gt;=50,AG1813&lt;60),"50-59",AND(AG1813&gt;=40,AG1813&lt;50),"40-49",AND(AG1813&gt;=30,AG1813&lt;40),"30-39",AND(AG1813&gt;=20,AG1813&lt;30),"20-29")</f>
        <v>40-49</v>
      </c>
      <c r="B1813" s="1" t="str" cm="1">
        <f t="array" ref="B1813">_xlfn.IFS(AO1813=1,$AO$1,AP1813=1,$AP$1,AQ1813=1,$AQ$1,AR1813=1,$AR$1,AS1813=1,$AS$1)</f>
        <v>Master</v>
      </c>
      <c r="C1813" s="1" t="str" cm="1">
        <f t="array" ref="C1813">_xlfn.IFS(AJ1813=1,$AJ$1,AK1813=1,$AK$1,AL1813=1,$AL$1,AM1813=1,$AM$1,AN1813=1,$AN$1)</f>
        <v>Married</v>
      </c>
      <c r="D1813" s="1">
        <v>0</v>
      </c>
      <c r="E1813" s="1">
        <v>0</v>
      </c>
      <c r="F1813" s="1" t="str" cm="1">
        <f t="array" ref="F1813">_xlfn.IFS(AV1813&lt;43783,"1.Low Income",AND(AV1813&gt;=43783,AV1813&lt;=64856),"2.Mid Income",AV1813&gt;64856,"3.High Income")</f>
        <v>1.Low Income</v>
      </c>
      <c r="G1813" s="1" t="str" cm="1">
        <f t="array" ref="G1813">_xlfn.IFS(AU1813&lt;=30,"&lt;1 month",AND(AU1813&gt;30,AU1813&lt;=60),"1-2months",AU1813&gt;60,"2months +")</f>
        <v>1-2months</v>
      </c>
      <c r="H1813" s="1" t="str" cm="1">
        <f t="array" ref="H1813">_xlfn.IFS(AT1813&lt;5,"&lt;5times",AND(AT1813&gt;=5,AT1813&lt;=10),"05-10times",AND(AT1813&gt;=11,AT1813&lt;=15),"11-15times",AT1813&gt;=16,"16times or more")</f>
        <v>05-10times</v>
      </c>
      <c r="I1813" s="1" t="s">
        <v>99</v>
      </c>
      <c r="J1813" s="1" t="str">
        <f t="shared" si="57"/>
        <v>6-7 years</v>
      </c>
      <c r="K1813" s="2">
        <v>123</v>
      </c>
      <c r="L1813" s="2">
        <v>133</v>
      </c>
      <c r="M1813" s="2">
        <v>142</v>
      </c>
      <c r="N1813" s="2">
        <v>71</v>
      </c>
      <c r="O1813" s="2">
        <v>44</v>
      </c>
      <c r="P1813" s="2">
        <v>88</v>
      </c>
      <c r="Q1813" s="8">
        <v>0</v>
      </c>
      <c r="R1813" s="8">
        <v>0</v>
      </c>
      <c r="S1813" s="8">
        <v>0</v>
      </c>
      <c r="T1813" s="8">
        <v>0</v>
      </c>
      <c r="U1813" s="8">
        <v>0</v>
      </c>
      <c r="V1813" s="8">
        <v>0</v>
      </c>
      <c r="W1813" s="6">
        <v>1</v>
      </c>
      <c r="X1813" s="6">
        <v>6</v>
      </c>
      <c r="Y1813" s="6">
        <v>2</v>
      </c>
      <c r="Z1813" s="6">
        <v>8</v>
      </c>
      <c r="AB1813" s="1">
        <v>34</v>
      </c>
      <c r="AC1813" s="1">
        <v>31</v>
      </c>
      <c r="AD1813" s="1">
        <v>0</v>
      </c>
      <c r="AE1813" s="1">
        <v>3</v>
      </c>
      <c r="AF1813" s="1">
        <v>11</v>
      </c>
      <c r="AG1813" s="1">
        <v>45</v>
      </c>
      <c r="AH1813" s="1">
        <v>2232</v>
      </c>
      <c r="AI1813" s="11">
        <f t="shared" si="56"/>
        <v>6.1150684931506847</v>
      </c>
      <c r="AJ1813" s="1">
        <v>0</v>
      </c>
      <c r="AK1813" s="1">
        <v>1</v>
      </c>
      <c r="AL1813" s="1">
        <v>0</v>
      </c>
      <c r="AM1813" s="1">
        <v>0</v>
      </c>
      <c r="AN1813" s="1">
        <v>0</v>
      </c>
      <c r="AO1813" s="1">
        <v>0</v>
      </c>
      <c r="AP1813" s="1">
        <v>0</v>
      </c>
      <c r="AQ1813" s="1">
        <v>0</v>
      </c>
      <c r="AR1813" s="1">
        <v>1</v>
      </c>
      <c r="AS1813" s="1">
        <v>0</v>
      </c>
      <c r="AT1813" s="1">
        <v>7</v>
      </c>
      <c r="AU1813" s="1">
        <v>45</v>
      </c>
      <c r="AV1813" s="1">
        <v>37509</v>
      </c>
    </row>
    <row r="1814" spans="1:48" s="1" customFormat="1" x14ac:dyDescent="0.25">
      <c r="A1814" s="1" t="str" cm="1">
        <f t="array" ref="A1814">_xlfn.IFS(AG1814&gt;=70,"70 and Older",AND(AG1814&gt;=60,AG1814&lt;70),"60-69",AND(AG1814&gt;=50,AG1814&lt;60),"50-59",AND(AG1814&gt;=40,AG1814&lt;50),"40-49",AND(AG1814&gt;=30,AG1814&lt;40),"30-39",AND(AG1814&gt;=20,AG1814&lt;30),"20-29")</f>
        <v>50-59</v>
      </c>
      <c r="B1814" s="1" t="str" cm="1">
        <f t="array" ref="B1814">_xlfn.IFS(AO1814=1,$AO$1,AP1814=1,$AP$1,AQ1814=1,$AQ$1,AR1814=1,$AR$1,AS1814=1,$AS$1)</f>
        <v>PhD</v>
      </c>
      <c r="C1814" s="1" t="str" cm="1">
        <f t="array" ref="C1814">_xlfn.IFS(AJ1814=1,$AJ$1,AK1814=1,$AK$1,AL1814=1,$AL$1,AM1814=1,$AM$1,AN1814=1,$AN$1)</f>
        <v>Divorced</v>
      </c>
      <c r="D1814" s="1">
        <v>0</v>
      </c>
      <c r="E1814" s="1">
        <v>1</v>
      </c>
      <c r="F1814" s="1" t="str" cm="1">
        <f t="array" ref="F1814">_xlfn.IFS(AV1814&lt;43783,"1.Low Income",AND(AV1814&gt;=43783,AV1814&lt;=64856),"2.Mid Income",AV1814&gt;64856,"3.High Income")</f>
        <v>1.Low Income</v>
      </c>
      <c r="G1814" s="1" t="str" cm="1">
        <f t="array" ref="G1814">_xlfn.IFS(AU1814&lt;=30,"&lt;1 month",AND(AU1814&gt;30,AU1814&lt;=60),"1-2months",AU1814&gt;60,"2months +")</f>
        <v>&lt;1 month</v>
      </c>
      <c r="H1814" s="1" t="str" cm="1">
        <f t="array" ref="H1814">_xlfn.IFS(AT1814&lt;5,"&lt;5times",AND(AT1814&gt;=5,AT1814&lt;=10),"05-10times",AND(AT1814&gt;=11,AT1814&lt;=15),"11-15times",AT1814&gt;=16,"16times or more")</f>
        <v>05-10times</v>
      </c>
      <c r="I1814" s="1" t="s">
        <v>99</v>
      </c>
      <c r="J1814" s="1" t="str">
        <f t="shared" si="57"/>
        <v>6-7 years</v>
      </c>
      <c r="K1814" s="2">
        <v>162</v>
      </c>
      <c r="L1814" s="2">
        <v>61</v>
      </c>
      <c r="M1814" s="2">
        <v>83</v>
      </c>
      <c r="N1814" s="2">
        <v>97</v>
      </c>
      <c r="O1814" s="2">
        <v>57</v>
      </c>
      <c r="P1814" s="2">
        <v>61</v>
      </c>
      <c r="Q1814" s="8">
        <v>0</v>
      </c>
      <c r="R1814" s="8">
        <v>0</v>
      </c>
      <c r="S1814" s="8">
        <v>0</v>
      </c>
      <c r="T1814" s="8">
        <v>0</v>
      </c>
      <c r="U1814" s="8">
        <v>0</v>
      </c>
      <c r="V1814" s="8">
        <v>0</v>
      </c>
      <c r="W1814" s="6">
        <v>4</v>
      </c>
      <c r="X1814" s="6">
        <v>4</v>
      </c>
      <c r="Y1814" s="6">
        <v>3</v>
      </c>
      <c r="Z1814" s="6">
        <v>8</v>
      </c>
      <c r="AB1814" s="1">
        <v>145</v>
      </c>
      <c r="AC1814" s="1">
        <v>141</v>
      </c>
      <c r="AD1814" s="1">
        <v>0</v>
      </c>
      <c r="AE1814" s="1">
        <v>3</v>
      </c>
      <c r="AF1814" s="1">
        <v>11</v>
      </c>
      <c r="AG1814" s="1">
        <v>52</v>
      </c>
      <c r="AH1814" s="1">
        <v>2231</v>
      </c>
      <c r="AI1814" s="11">
        <f t="shared" si="56"/>
        <v>6.1123287671232873</v>
      </c>
      <c r="AJ1814" s="1">
        <v>1</v>
      </c>
      <c r="AK1814" s="1">
        <v>0</v>
      </c>
      <c r="AL1814" s="1">
        <v>0</v>
      </c>
      <c r="AM1814" s="1">
        <v>0</v>
      </c>
      <c r="AN1814" s="1">
        <v>0</v>
      </c>
      <c r="AO1814" s="1">
        <v>0</v>
      </c>
      <c r="AP1814" s="1">
        <v>0</v>
      </c>
      <c r="AQ1814" s="1">
        <v>0</v>
      </c>
      <c r="AR1814" s="1">
        <v>0</v>
      </c>
      <c r="AS1814" s="1">
        <v>1</v>
      </c>
      <c r="AT1814" s="1">
        <v>7</v>
      </c>
      <c r="AU1814" s="1">
        <v>24</v>
      </c>
      <c r="AV1814" s="1">
        <v>42011</v>
      </c>
    </row>
    <row r="1815" spans="1:48" s="1" customFormat="1" x14ac:dyDescent="0.25">
      <c r="A1815" s="1" t="str" cm="1">
        <f t="array" ref="A1815">_xlfn.IFS(AG1815&gt;=70,"70 and Older",AND(AG1815&gt;=60,AG1815&lt;70),"60-69",AND(AG1815&gt;=50,AG1815&lt;60),"50-59",AND(AG1815&gt;=40,AG1815&lt;50),"40-49",AND(AG1815&gt;=30,AG1815&lt;40),"30-39",AND(AG1815&gt;=20,AG1815&lt;30),"20-29")</f>
        <v>30-39</v>
      </c>
      <c r="B1815" s="1" t="str" cm="1">
        <f t="array" ref="B1815">_xlfn.IFS(AO1815=1,$AO$1,AP1815=1,$AP$1,AQ1815=1,$AQ$1,AR1815=1,$AR$1,AS1815=1,$AS$1)</f>
        <v>Graduation</v>
      </c>
      <c r="C1815" s="1" t="str" cm="1">
        <f t="array" ref="C1815">_xlfn.IFS(AJ1815=1,$AJ$1,AK1815=1,$AK$1,AL1815=1,$AL$1,AM1815=1,$AM$1,AN1815=1,$AN$1)</f>
        <v>Married</v>
      </c>
      <c r="D1815" s="1">
        <v>1</v>
      </c>
      <c r="E1815" s="1">
        <v>1</v>
      </c>
      <c r="F1815" s="1" t="str" cm="1">
        <f t="array" ref="F1815">_xlfn.IFS(AV1815&lt;43783,"1.Low Income",AND(AV1815&gt;=43783,AV1815&lt;=64856),"2.Mid Income",AV1815&gt;64856,"3.High Income")</f>
        <v>1.Low Income</v>
      </c>
      <c r="G1815" s="1" t="str" cm="1">
        <f t="array" ref="G1815">_xlfn.IFS(AU1815&lt;=30,"&lt;1 month",AND(AU1815&gt;30,AU1815&lt;=60),"1-2months",AU1815&gt;60,"2months +")</f>
        <v>2months +</v>
      </c>
      <c r="H1815" s="1" t="str" cm="1">
        <f t="array" ref="H1815">_xlfn.IFS(AT1815&lt;5,"&lt;5times",AND(AT1815&gt;=5,AT1815&lt;=10),"05-10times",AND(AT1815&gt;=11,AT1815&lt;=15),"11-15times",AT1815&gt;=16,"16times or more")</f>
        <v>05-10times</v>
      </c>
      <c r="I1815" s="1" t="s">
        <v>99</v>
      </c>
      <c r="J1815" s="1" t="str">
        <f t="shared" si="57"/>
        <v>6-7 years</v>
      </c>
      <c r="K1815" s="2">
        <v>6</v>
      </c>
      <c r="L1815" s="2">
        <v>12</v>
      </c>
      <c r="M1815" s="2">
        <v>3</v>
      </c>
      <c r="N1815" s="2">
        <v>21</v>
      </c>
      <c r="O1815" s="2">
        <v>6</v>
      </c>
      <c r="P1815" s="2">
        <v>40</v>
      </c>
      <c r="Q1815" s="8">
        <v>0</v>
      </c>
      <c r="R1815" s="8">
        <v>0</v>
      </c>
      <c r="S1815" s="8">
        <v>0</v>
      </c>
      <c r="T1815" s="8">
        <v>0</v>
      </c>
      <c r="U1815" s="8">
        <v>0</v>
      </c>
      <c r="V1815" s="8">
        <v>0</v>
      </c>
      <c r="W1815" s="6">
        <v>5</v>
      </c>
      <c r="X1815" s="6">
        <v>2</v>
      </c>
      <c r="Y1815" s="6">
        <v>2</v>
      </c>
      <c r="Z1815" s="6">
        <v>3</v>
      </c>
      <c r="AB1815" s="1">
        <v>51</v>
      </c>
      <c r="AC1815" s="1">
        <v>44</v>
      </c>
      <c r="AD1815" s="1">
        <v>0</v>
      </c>
      <c r="AE1815" s="1">
        <v>3</v>
      </c>
      <c r="AF1815" s="1">
        <v>11</v>
      </c>
      <c r="AG1815" s="1">
        <v>38</v>
      </c>
      <c r="AH1815" s="1">
        <v>2231</v>
      </c>
      <c r="AI1815" s="11">
        <f t="shared" si="56"/>
        <v>6.1123287671232873</v>
      </c>
      <c r="AJ1815" s="1">
        <v>0</v>
      </c>
      <c r="AK1815" s="1">
        <v>1</v>
      </c>
      <c r="AL1815" s="1">
        <v>0</v>
      </c>
      <c r="AM1815" s="1">
        <v>0</v>
      </c>
      <c r="AN1815" s="1">
        <v>0</v>
      </c>
      <c r="AO1815" s="1">
        <v>0</v>
      </c>
      <c r="AP1815" s="1">
        <v>0</v>
      </c>
      <c r="AQ1815" s="1">
        <v>1</v>
      </c>
      <c r="AR1815" s="1">
        <v>0</v>
      </c>
      <c r="AS1815" s="1">
        <v>0</v>
      </c>
      <c r="AT1815" s="1">
        <v>7</v>
      </c>
      <c r="AU1815" s="1">
        <v>70</v>
      </c>
      <c r="AV1815" s="1">
        <v>40321</v>
      </c>
    </row>
    <row r="1816" spans="1:48" s="1" customFormat="1" x14ac:dyDescent="0.25">
      <c r="A1816" s="1" t="str" cm="1">
        <f t="array" ref="A1816">_xlfn.IFS(AG1816&gt;=70,"70 and Older",AND(AG1816&gt;=60,AG1816&lt;70),"60-69",AND(AG1816&gt;=50,AG1816&lt;60),"50-59",AND(AG1816&gt;=40,AG1816&lt;50),"40-49",AND(AG1816&gt;=30,AG1816&lt;40),"30-39",AND(AG1816&gt;=20,AG1816&lt;30),"20-29")</f>
        <v>40-49</v>
      </c>
      <c r="B1816" s="1" t="str" cm="1">
        <f t="array" ref="B1816">_xlfn.IFS(AO1816=1,$AO$1,AP1816=1,$AP$1,AQ1816=1,$AQ$1,AR1816=1,$AR$1,AS1816=1,$AS$1)</f>
        <v>Master</v>
      </c>
      <c r="C1816" s="1" t="str" cm="1">
        <f t="array" ref="C1816">_xlfn.IFS(AJ1816=1,$AJ$1,AK1816=1,$AK$1,AL1816=1,$AL$1,AM1816=1,$AM$1,AN1816=1,$AN$1)</f>
        <v>Married</v>
      </c>
      <c r="D1816" s="1">
        <v>1</v>
      </c>
      <c r="E1816" s="1">
        <v>0</v>
      </c>
      <c r="F1816" s="1" t="str" cm="1">
        <f t="array" ref="F1816">_xlfn.IFS(AV1816&lt;43783,"1.Low Income",AND(AV1816&gt;=43783,AV1816&lt;=64856),"2.Mid Income",AV1816&gt;64856,"3.High Income")</f>
        <v>1.Low Income</v>
      </c>
      <c r="G1816" s="1" t="str" cm="1">
        <f t="array" ref="G1816">_xlfn.IFS(AU1816&lt;=30,"&lt;1 month",AND(AU1816&gt;30,AU1816&lt;=60),"1-2months",AU1816&gt;60,"2months +")</f>
        <v>1-2months</v>
      </c>
      <c r="H1816" s="1" t="str" cm="1">
        <f t="array" ref="H1816">_xlfn.IFS(AT1816&lt;5,"&lt;5times",AND(AT1816&gt;=5,AT1816&lt;=10),"05-10times",AND(AT1816&gt;=11,AT1816&lt;=15),"11-15times",AT1816&gt;=16,"16times or more")</f>
        <v>05-10times</v>
      </c>
      <c r="I1816" s="1" t="s">
        <v>99</v>
      </c>
      <c r="J1816" s="1" t="str">
        <f t="shared" si="57"/>
        <v>6-7 years</v>
      </c>
      <c r="K1816" s="2">
        <v>68</v>
      </c>
      <c r="L1816" s="2">
        <v>6</v>
      </c>
      <c r="M1816" s="2">
        <v>38</v>
      </c>
      <c r="N1816" s="2">
        <v>3</v>
      </c>
      <c r="O1816" s="2">
        <v>6</v>
      </c>
      <c r="P1816" s="2">
        <v>41</v>
      </c>
      <c r="Q1816" s="8">
        <v>0</v>
      </c>
      <c r="R1816" s="8">
        <v>0</v>
      </c>
      <c r="S1816" s="8">
        <v>0</v>
      </c>
      <c r="T1816" s="8">
        <v>0</v>
      </c>
      <c r="U1816" s="8">
        <v>0</v>
      </c>
      <c r="V1816" s="8">
        <v>0</v>
      </c>
      <c r="W1816" s="6">
        <v>2</v>
      </c>
      <c r="X1816" s="6">
        <v>2</v>
      </c>
      <c r="Y1816" s="6">
        <v>2</v>
      </c>
      <c r="Z1816" s="6">
        <v>3</v>
      </c>
      <c r="AB1816" s="1">
        <v>41</v>
      </c>
      <c r="AC1816" s="1">
        <v>38</v>
      </c>
      <c r="AD1816" s="1">
        <v>0</v>
      </c>
      <c r="AE1816" s="1">
        <v>3</v>
      </c>
      <c r="AF1816" s="1">
        <v>11</v>
      </c>
      <c r="AG1816" s="1">
        <v>49</v>
      </c>
      <c r="AH1816" s="1">
        <v>2231</v>
      </c>
      <c r="AI1816" s="11">
        <f t="shared" si="56"/>
        <v>6.1123287671232873</v>
      </c>
      <c r="AJ1816" s="1">
        <v>0</v>
      </c>
      <c r="AK1816" s="1">
        <v>1</v>
      </c>
      <c r="AL1816" s="1">
        <v>0</v>
      </c>
      <c r="AM1816" s="1">
        <v>0</v>
      </c>
      <c r="AN1816" s="1">
        <v>0</v>
      </c>
      <c r="AO1816" s="1">
        <v>0</v>
      </c>
      <c r="AP1816" s="1">
        <v>0</v>
      </c>
      <c r="AQ1816" s="1">
        <v>0</v>
      </c>
      <c r="AR1816" s="1">
        <v>1</v>
      </c>
      <c r="AS1816" s="1">
        <v>0</v>
      </c>
      <c r="AT1816" s="1">
        <v>8</v>
      </c>
      <c r="AU1816" s="1">
        <v>46</v>
      </c>
      <c r="AV1816" s="1">
        <v>32892</v>
      </c>
    </row>
    <row r="1817" spans="1:48" s="1" customFormat="1" x14ac:dyDescent="0.25">
      <c r="A1817" s="1" t="str" cm="1">
        <f t="array" ref="A1817">_xlfn.IFS(AG1817&gt;=70,"70 and Older",AND(AG1817&gt;=60,AG1817&lt;70),"60-69",AND(AG1817&gt;=50,AG1817&lt;60),"50-59",AND(AG1817&gt;=40,AG1817&lt;50),"40-49",AND(AG1817&gt;=30,AG1817&lt;40),"30-39",AND(AG1817&gt;=20,AG1817&lt;30),"20-29")</f>
        <v>40-49</v>
      </c>
      <c r="B1817" s="1" t="str" cm="1">
        <f t="array" ref="B1817">_xlfn.IFS(AO1817=1,$AO$1,AP1817=1,$AP$1,AQ1817=1,$AQ$1,AR1817=1,$AR$1,AS1817=1,$AS$1)</f>
        <v>2nd Cycle</v>
      </c>
      <c r="C1817" s="1" t="str" cm="1">
        <f t="array" ref="C1817">_xlfn.IFS(AJ1817=1,$AJ$1,AK1817=1,$AK$1,AL1817=1,$AL$1,AM1817=1,$AM$1,AN1817=1,$AN$1)</f>
        <v>Together</v>
      </c>
      <c r="D1817" s="1">
        <v>1</v>
      </c>
      <c r="E1817" s="1">
        <v>0</v>
      </c>
      <c r="F1817" s="1" t="str" cm="1">
        <f t="array" ref="F1817">_xlfn.IFS(AV1817&lt;43783,"1.Low Income",AND(AV1817&gt;=43783,AV1817&lt;=64856),"2.Mid Income",AV1817&gt;64856,"3.High Income")</f>
        <v>1.Low Income</v>
      </c>
      <c r="G1817" s="1" t="str" cm="1">
        <f t="array" ref="G1817">_xlfn.IFS(AU1817&lt;=30,"&lt;1 month",AND(AU1817&gt;30,AU1817&lt;=60),"1-2months",AU1817&gt;60,"2months +")</f>
        <v>&lt;1 month</v>
      </c>
      <c r="H1817" s="1" t="str" cm="1">
        <f t="array" ref="H1817">_xlfn.IFS(AT1817&lt;5,"&lt;5times",AND(AT1817&gt;=5,AT1817&lt;=10),"05-10times",AND(AT1817&gt;=11,AT1817&lt;=15),"11-15times",AT1817&gt;=16,"16times or more")</f>
        <v>05-10times</v>
      </c>
      <c r="I1817" s="1" t="s">
        <v>99</v>
      </c>
      <c r="J1817" s="1" t="str">
        <f t="shared" si="57"/>
        <v>6-7 years</v>
      </c>
      <c r="K1817" s="2">
        <v>2</v>
      </c>
      <c r="L1817" s="2">
        <v>8</v>
      </c>
      <c r="M1817" s="2">
        <v>1</v>
      </c>
      <c r="N1817" s="2">
        <v>4</v>
      </c>
      <c r="O1817" s="2">
        <v>7</v>
      </c>
      <c r="P1817" s="2">
        <v>15</v>
      </c>
      <c r="Q1817" s="8">
        <v>0</v>
      </c>
      <c r="R1817" s="8">
        <v>0</v>
      </c>
      <c r="S1817" s="8">
        <v>0</v>
      </c>
      <c r="T1817" s="8">
        <v>0</v>
      </c>
      <c r="U1817" s="8">
        <v>0</v>
      </c>
      <c r="V1817" s="8">
        <v>0</v>
      </c>
      <c r="W1817" s="6">
        <v>1</v>
      </c>
      <c r="X1817" s="6">
        <v>1</v>
      </c>
      <c r="Y1817" s="6">
        <v>0</v>
      </c>
      <c r="Z1817" s="6">
        <v>3</v>
      </c>
      <c r="AB1817" s="1">
        <v>54</v>
      </c>
      <c r="AC1817" s="1">
        <v>45</v>
      </c>
      <c r="AD1817" s="1">
        <v>0</v>
      </c>
      <c r="AE1817" s="1">
        <v>3</v>
      </c>
      <c r="AF1817" s="1">
        <v>11</v>
      </c>
      <c r="AG1817" s="1">
        <v>49</v>
      </c>
      <c r="AH1817" s="1">
        <v>2231</v>
      </c>
      <c r="AI1817" s="11">
        <f t="shared" si="56"/>
        <v>6.1123287671232873</v>
      </c>
      <c r="AJ1817" s="1">
        <v>0</v>
      </c>
      <c r="AK1817" s="1">
        <v>0</v>
      </c>
      <c r="AL1817" s="1">
        <v>0</v>
      </c>
      <c r="AM1817" s="1">
        <v>1</v>
      </c>
      <c r="AN1817" s="1">
        <v>0</v>
      </c>
      <c r="AO1817" s="1">
        <v>1</v>
      </c>
      <c r="AP1817" s="1">
        <v>0</v>
      </c>
      <c r="AQ1817" s="1">
        <v>0</v>
      </c>
      <c r="AR1817" s="1">
        <v>0</v>
      </c>
      <c r="AS1817" s="1">
        <v>0</v>
      </c>
      <c r="AT1817" s="1">
        <v>9</v>
      </c>
      <c r="AU1817" s="1">
        <v>28</v>
      </c>
      <c r="AV1817" s="1">
        <v>25509</v>
      </c>
    </row>
    <row r="1818" spans="1:48" s="1" customFormat="1" x14ac:dyDescent="0.25">
      <c r="A1818" s="1" t="str" cm="1">
        <f t="array" ref="A1818">_xlfn.IFS(AG1818&gt;=70,"70 and Older",AND(AG1818&gt;=60,AG1818&lt;70),"60-69",AND(AG1818&gt;=50,AG1818&lt;60),"50-59",AND(AG1818&gt;=40,AG1818&lt;50),"40-49",AND(AG1818&gt;=30,AG1818&lt;40),"30-39",AND(AG1818&gt;=20,AG1818&lt;30),"20-29")</f>
        <v>60-69</v>
      </c>
      <c r="B1818" s="1" t="str" cm="1">
        <f t="array" ref="B1818">_xlfn.IFS(AO1818=1,$AO$1,AP1818=1,$AP$1,AQ1818=1,$AQ$1,AR1818=1,$AR$1,AS1818=1,$AS$1)</f>
        <v>Master</v>
      </c>
      <c r="C1818" s="1" t="str" cm="1">
        <f t="array" ref="C1818">_xlfn.IFS(AJ1818=1,$AJ$1,AK1818=1,$AK$1,AL1818=1,$AL$1,AM1818=1,$AM$1,AN1818=1,$AN$1)</f>
        <v>Married</v>
      </c>
      <c r="D1818" s="1">
        <v>0</v>
      </c>
      <c r="E1818" s="1">
        <v>1</v>
      </c>
      <c r="F1818" s="1" t="str" cm="1">
        <f t="array" ref="F1818">_xlfn.IFS(AV1818&lt;43783,"1.Low Income",AND(AV1818&gt;=43783,AV1818&lt;=64856),"2.Mid Income",AV1818&gt;64856,"3.High Income")</f>
        <v>1.Low Income</v>
      </c>
      <c r="G1818" s="1" t="str" cm="1">
        <f t="array" ref="G1818">_xlfn.IFS(AU1818&lt;=30,"&lt;1 month",AND(AU1818&gt;30,AU1818&lt;=60),"1-2months",AU1818&gt;60,"2months +")</f>
        <v>1-2months</v>
      </c>
      <c r="H1818" s="1" t="str" cm="1">
        <f t="array" ref="H1818">_xlfn.IFS(AT1818&lt;5,"&lt;5times",AND(AT1818&gt;=5,AT1818&lt;=10),"05-10times",AND(AT1818&gt;=11,AT1818&lt;=15),"11-15times",AT1818&gt;=16,"16times or more")</f>
        <v>05-10times</v>
      </c>
      <c r="I1818" s="1" t="s">
        <v>99</v>
      </c>
      <c r="J1818" s="1" t="str">
        <f t="shared" si="57"/>
        <v>6-7 years</v>
      </c>
      <c r="K1818" s="2">
        <v>462</v>
      </c>
      <c r="L1818" s="2">
        <v>0</v>
      </c>
      <c r="M1818" s="2">
        <v>24</v>
      </c>
      <c r="N1818" s="2">
        <v>6</v>
      </c>
      <c r="O1818" s="2">
        <v>0</v>
      </c>
      <c r="P1818" s="2">
        <v>4</v>
      </c>
      <c r="Q1818" s="8">
        <v>0</v>
      </c>
      <c r="R1818" s="8">
        <v>0</v>
      </c>
      <c r="S1818" s="8">
        <v>0</v>
      </c>
      <c r="T1818" s="8">
        <v>1</v>
      </c>
      <c r="U1818" s="8">
        <v>0</v>
      </c>
      <c r="V1818" s="8">
        <v>1</v>
      </c>
      <c r="W1818" s="6">
        <v>2</v>
      </c>
      <c r="X1818" s="6">
        <v>9</v>
      </c>
      <c r="Y1818" s="6">
        <v>2</v>
      </c>
      <c r="Z1818" s="6">
        <v>5</v>
      </c>
      <c r="AB1818" s="1">
        <v>395</v>
      </c>
      <c r="AC1818" s="1">
        <v>384</v>
      </c>
      <c r="AD1818" s="1">
        <v>0</v>
      </c>
      <c r="AE1818" s="1">
        <v>3</v>
      </c>
      <c r="AF1818" s="1">
        <v>11</v>
      </c>
      <c r="AG1818" s="1">
        <v>69</v>
      </c>
      <c r="AH1818" s="1">
        <v>2230</v>
      </c>
      <c r="AI1818" s="11">
        <f t="shared" si="56"/>
        <v>6.1095890410958908</v>
      </c>
      <c r="AJ1818" s="1">
        <v>0</v>
      </c>
      <c r="AK1818" s="1">
        <v>1</v>
      </c>
      <c r="AL1818" s="1">
        <v>0</v>
      </c>
      <c r="AM1818" s="1">
        <v>0</v>
      </c>
      <c r="AN1818" s="1">
        <v>0</v>
      </c>
      <c r="AO1818" s="1">
        <v>0</v>
      </c>
      <c r="AP1818" s="1">
        <v>0</v>
      </c>
      <c r="AQ1818" s="1">
        <v>0</v>
      </c>
      <c r="AR1818" s="1">
        <v>1</v>
      </c>
      <c r="AS1818" s="1">
        <v>0</v>
      </c>
      <c r="AT1818" s="1">
        <v>8</v>
      </c>
      <c r="AU1818" s="1">
        <v>36</v>
      </c>
      <c r="AV1818" s="1">
        <v>35246</v>
      </c>
    </row>
    <row r="1819" spans="1:48" s="1" customFormat="1" x14ac:dyDescent="0.25">
      <c r="A1819" s="1" t="str" cm="1">
        <f t="array" ref="A1819">_xlfn.IFS(AG1819&gt;=70,"70 and Older",AND(AG1819&gt;=60,AG1819&lt;70),"60-69",AND(AG1819&gt;=50,AG1819&lt;60),"50-59",AND(AG1819&gt;=40,AG1819&lt;50),"40-49",AND(AG1819&gt;=30,AG1819&lt;40),"30-39",AND(AG1819&gt;=20,AG1819&lt;30),"20-29")</f>
        <v>60-69</v>
      </c>
      <c r="B1819" s="1" t="str" cm="1">
        <f t="array" ref="B1819">_xlfn.IFS(AO1819=1,$AO$1,AP1819=1,$AP$1,AQ1819=1,$AQ$1,AR1819=1,$AR$1,AS1819=1,$AS$1)</f>
        <v>Graduation</v>
      </c>
      <c r="C1819" s="1" t="str" cm="1">
        <f t="array" ref="C1819">_xlfn.IFS(AJ1819=1,$AJ$1,AK1819=1,$AK$1,AL1819=1,$AL$1,AM1819=1,$AM$1,AN1819=1,$AN$1)</f>
        <v>Divorced</v>
      </c>
      <c r="D1819" s="1">
        <v>1</v>
      </c>
      <c r="E1819" s="1">
        <v>1</v>
      </c>
      <c r="F1819" s="1" t="str" cm="1">
        <f t="array" ref="F1819">_xlfn.IFS(AV1819&lt;43783,"1.Low Income",AND(AV1819&gt;=43783,AV1819&lt;=64856),"2.Mid Income",AV1819&gt;64856,"3.High Income")</f>
        <v>1.Low Income</v>
      </c>
      <c r="G1819" s="1" t="str" cm="1">
        <f t="array" ref="G1819">_xlfn.IFS(AU1819&lt;=30,"&lt;1 month",AND(AU1819&gt;30,AU1819&lt;=60),"1-2months",AU1819&gt;60,"2months +")</f>
        <v>&lt;1 month</v>
      </c>
      <c r="H1819" s="1" t="str" cm="1">
        <f t="array" ref="H1819">_xlfn.IFS(AT1819&lt;5,"&lt;5times",AND(AT1819&gt;=5,AT1819&lt;=10),"05-10times",AND(AT1819&gt;=11,AT1819&lt;=15),"11-15times",AT1819&gt;=16,"16times or more")</f>
        <v>05-10times</v>
      </c>
      <c r="I1819" s="1" t="s">
        <v>99</v>
      </c>
      <c r="J1819" s="1" t="str">
        <f t="shared" si="57"/>
        <v>6-7 years</v>
      </c>
      <c r="K1819" s="2">
        <v>68</v>
      </c>
      <c r="L1819" s="2">
        <v>0</v>
      </c>
      <c r="M1819" s="2">
        <v>16</v>
      </c>
      <c r="N1819" s="2">
        <v>0</v>
      </c>
      <c r="O1819" s="2">
        <v>0</v>
      </c>
      <c r="P1819" s="2">
        <v>8</v>
      </c>
      <c r="Q1819" s="8">
        <v>0</v>
      </c>
      <c r="R1819" s="8">
        <v>0</v>
      </c>
      <c r="S1819" s="8">
        <v>0</v>
      </c>
      <c r="T1819" s="8">
        <v>0</v>
      </c>
      <c r="U1819" s="8">
        <v>0</v>
      </c>
      <c r="V1819" s="8">
        <v>0</v>
      </c>
      <c r="W1819" s="6">
        <v>3</v>
      </c>
      <c r="X1819" s="6">
        <v>2</v>
      </c>
      <c r="Y1819" s="6">
        <v>0</v>
      </c>
      <c r="Z1819" s="6">
        <v>4</v>
      </c>
      <c r="AB1819" s="1">
        <v>39</v>
      </c>
      <c r="AC1819" s="1">
        <v>39</v>
      </c>
      <c r="AD1819" s="1">
        <v>0</v>
      </c>
      <c r="AE1819" s="1">
        <v>3</v>
      </c>
      <c r="AF1819" s="1">
        <v>11</v>
      </c>
      <c r="AG1819" s="1">
        <v>68</v>
      </c>
      <c r="AH1819" s="1">
        <v>2230</v>
      </c>
      <c r="AI1819" s="11">
        <f t="shared" si="56"/>
        <v>6.1095890410958908</v>
      </c>
      <c r="AJ1819" s="1">
        <v>1</v>
      </c>
      <c r="AK1819" s="1">
        <v>0</v>
      </c>
      <c r="AL1819" s="1">
        <v>0</v>
      </c>
      <c r="AM1819" s="1">
        <v>0</v>
      </c>
      <c r="AN1819" s="1">
        <v>0</v>
      </c>
      <c r="AO1819" s="1">
        <v>0</v>
      </c>
      <c r="AP1819" s="1">
        <v>0</v>
      </c>
      <c r="AQ1819" s="1">
        <v>1</v>
      </c>
      <c r="AR1819" s="1">
        <v>0</v>
      </c>
      <c r="AS1819" s="1">
        <v>0</v>
      </c>
      <c r="AT1819" s="1">
        <v>8</v>
      </c>
      <c r="AU1819" s="1">
        <v>2</v>
      </c>
      <c r="AV1819" s="1">
        <v>34469</v>
      </c>
    </row>
    <row r="1820" spans="1:48" s="1" customFormat="1" x14ac:dyDescent="0.25">
      <c r="A1820" s="1" t="str" cm="1">
        <f t="array" ref="A1820">_xlfn.IFS(AG1820&gt;=70,"70 and Older",AND(AG1820&gt;=60,AG1820&lt;70),"60-69",AND(AG1820&gt;=50,AG1820&lt;60),"50-59",AND(AG1820&gt;=40,AG1820&lt;50),"40-49",AND(AG1820&gt;=30,AG1820&lt;40),"30-39",AND(AG1820&gt;=20,AG1820&lt;30),"20-29")</f>
        <v>60-69</v>
      </c>
      <c r="B1820" s="1" t="str" cm="1">
        <f t="array" ref="B1820">_xlfn.IFS(AO1820=1,$AO$1,AP1820=1,$AP$1,AQ1820=1,$AQ$1,AR1820=1,$AR$1,AS1820=1,$AS$1)</f>
        <v>2nd Cycle</v>
      </c>
      <c r="C1820" s="1" t="str" cm="1">
        <f t="array" ref="C1820">_xlfn.IFS(AJ1820=1,$AJ$1,AK1820=1,$AK$1,AL1820=1,$AL$1,AM1820=1,$AM$1,AN1820=1,$AN$1)</f>
        <v>Together</v>
      </c>
      <c r="D1820" s="1">
        <v>0</v>
      </c>
      <c r="E1820" s="1">
        <v>0</v>
      </c>
      <c r="F1820" s="1" t="str" cm="1">
        <f t="array" ref="F1820">_xlfn.IFS(AV1820&lt;43783,"1.Low Income",AND(AV1820&gt;=43783,AV1820&lt;=64856),"2.Mid Income",AV1820&gt;64856,"3.High Income")</f>
        <v>2.Mid Income</v>
      </c>
      <c r="G1820" s="1" t="str" cm="1">
        <f t="array" ref="G1820">_xlfn.IFS(AU1820&lt;=30,"&lt;1 month",AND(AU1820&gt;30,AU1820&lt;=60),"1-2months",AU1820&gt;60,"2months +")</f>
        <v>2months +</v>
      </c>
      <c r="H1820" s="1" t="str" cm="1">
        <f t="array" ref="H1820">_xlfn.IFS(AT1820&lt;5,"&lt;5times",AND(AT1820&gt;=5,AT1820&lt;=10),"05-10times",AND(AT1820&gt;=11,AT1820&lt;=15),"11-15times",AT1820&gt;=16,"16times or more")</f>
        <v>05-10times</v>
      </c>
      <c r="I1820" s="1" t="s">
        <v>99</v>
      </c>
      <c r="J1820" s="1" t="str">
        <f t="shared" si="57"/>
        <v>6-7 years</v>
      </c>
      <c r="K1820" s="2">
        <v>979</v>
      </c>
      <c r="L1820" s="2">
        <v>44</v>
      </c>
      <c r="M1820" s="2">
        <v>935</v>
      </c>
      <c r="N1820" s="2">
        <v>29</v>
      </c>
      <c r="O1820" s="2">
        <v>25</v>
      </c>
      <c r="P1820" s="2">
        <v>22</v>
      </c>
      <c r="Q1820" s="8">
        <v>1</v>
      </c>
      <c r="R1820" s="8">
        <v>0</v>
      </c>
      <c r="S1820" s="8">
        <v>0</v>
      </c>
      <c r="T1820" s="8">
        <v>1</v>
      </c>
      <c r="U1820" s="8">
        <v>1</v>
      </c>
      <c r="V1820" s="8">
        <v>1</v>
      </c>
      <c r="W1820" s="6">
        <v>1</v>
      </c>
      <c r="X1820" s="6">
        <v>7</v>
      </c>
      <c r="Y1820" s="6">
        <v>5</v>
      </c>
      <c r="Z1820" s="6">
        <v>12</v>
      </c>
      <c r="AB1820" s="1">
        <v>1235</v>
      </c>
      <c r="AC1820" s="1">
        <v>1207</v>
      </c>
      <c r="AD1820" s="1">
        <v>0</v>
      </c>
      <c r="AE1820" s="1">
        <v>3</v>
      </c>
      <c r="AF1820" s="1">
        <v>11</v>
      </c>
      <c r="AG1820" s="1">
        <v>60</v>
      </c>
      <c r="AH1820" s="1">
        <v>2229</v>
      </c>
      <c r="AI1820" s="11">
        <f t="shared" si="56"/>
        <v>6.1068493150684935</v>
      </c>
      <c r="AJ1820" s="1">
        <v>0</v>
      </c>
      <c r="AK1820" s="1">
        <v>0</v>
      </c>
      <c r="AL1820" s="1">
        <v>0</v>
      </c>
      <c r="AM1820" s="1">
        <v>1</v>
      </c>
      <c r="AN1820" s="1">
        <v>0</v>
      </c>
      <c r="AO1820" s="1">
        <v>1</v>
      </c>
      <c r="AP1820" s="1">
        <v>0</v>
      </c>
      <c r="AQ1820" s="1">
        <v>0</v>
      </c>
      <c r="AR1820" s="1">
        <v>0</v>
      </c>
      <c r="AS1820" s="1">
        <v>0</v>
      </c>
      <c r="AT1820" s="1">
        <v>6</v>
      </c>
      <c r="AU1820" s="1">
        <v>77</v>
      </c>
      <c r="AV1820" s="1">
        <v>50272</v>
      </c>
    </row>
    <row r="1821" spans="1:48" s="1" customFormat="1" x14ac:dyDescent="0.25">
      <c r="A1821" s="1" t="str" cm="1">
        <f t="array" ref="A1821">_xlfn.IFS(AG1821&gt;=70,"70 and Older",AND(AG1821&gt;=60,AG1821&lt;70),"60-69",AND(AG1821&gt;=50,AG1821&lt;60),"50-59",AND(AG1821&gt;=40,AG1821&lt;50),"40-49",AND(AG1821&gt;=30,AG1821&lt;40),"30-39",AND(AG1821&gt;=20,AG1821&lt;30),"20-29")</f>
        <v>30-39</v>
      </c>
      <c r="B1821" s="1" t="str" cm="1">
        <f t="array" ref="B1821">_xlfn.IFS(AO1821=1,$AO$1,AP1821=1,$AP$1,AQ1821=1,$AQ$1,AR1821=1,$AR$1,AS1821=1,$AS$1)</f>
        <v>Master</v>
      </c>
      <c r="C1821" s="1" t="str" cm="1">
        <f t="array" ref="C1821">_xlfn.IFS(AJ1821=1,$AJ$1,AK1821=1,$AK$1,AL1821=1,$AL$1,AM1821=1,$AM$1,AN1821=1,$AN$1)</f>
        <v>Married</v>
      </c>
      <c r="D1821" s="1">
        <v>1</v>
      </c>
      <c r="E1821" s="1">
        <v>0</v>
      </c>
      <c r="F1821" s="1" t="str" cm="1">
        <f t="array" ref="F1821">_xlfn.IFS(AV1821&lt;43783,"1.Low Income",AND(AV1821&gt;=43783,AV1821&lt;=64856),"2.Mid Income",AV1821&gt;64856,"3.High Income")</f>
        <v>1.Low Income</v>
      </c>
      <c r="G1821" s="1" t="str" cm="1">
        <f t="array" ref="G1821">_xlfn.IFS(AU1821&lt;=30,"&lt;1 month",AND(AU1821&gt;30,AU1821&lt;=60),"1-2months",AU1821&gt;60,"2months +")</f>
        <v>2months +</v>
      </c>
      <c r="H1821" s="1" t="str" cm="1">
        <f t="array" ref="H1821">_xlfn.IFS(AT1821&lt;5,"&lt;5times",AND(AT1821&gt;=5,AT1821&lt;=10),"05-10times",AND(AT1821&gt;=11,AT1821&lt;=15),"11-15times",AT1821&gt;=16,"16times or more")</f>
        <v>05-10times</v>
      </c>
      <c r="I1821" s="1" t="s">
        <v>99</v>
      </c>
      <c r="J1821" s="1" t="str">
        <f t="shared" si="57"/>
        <v>6-7 years</v>
      </c>
      <c r="K1821" s="2">
        <v>19</v>
      </c>
      <c r="L1821" s="2">
        <v>1</v>
      </c>
      <c r="M1821" s="2">
        <v>20</v>
      </c>
      <c r="N1821" s="2">
        <v>16</v>
      </c>
      <c r="O1821" s="2">
        <v>14</v>
      </c>
      <c r="P1821" s="2">
        <v>28</v>
      </c>
      <c r="Q1821" s="8">
        <v>0</v>
      </c>
      <c r="R1821" s="8">
        <v>0</v>
      </c>
      <c r="S1821" s="8">
        <v>0</v>
      </c>
      <c r="T1821" s="8">
        <v>0</v>
      </c>
      <c r="U1821" s="8">
        <v>0</v>
      </c>
      <c r="V1821" s="8">
        <v>0</v>
      </c>
      <c r="W1821" s="6">
        <v>2</v>
      </c>
      <c r="X1821" s="6">
        <v>3</v>
      </c>
      <c r="Y1821" s="6">
        <v>0</v>
      </c>
      <c r="Z1821" s="6">
        <v>4</v>
      </c>
      <c r="AB1821" s="1">
        <v>115</v>
      </c>
      <c r="AC1821" s="1">
        <v>101</v>
      </c>
      <c r="AD1821" s="1">
        <v>0</v>
      </c>
      <c r="AE1821" s="1">
        <v>3</v>
      </c>
      <c r="AF1821" s="1">
        <v>11</v>
      </c>
      <c r="AG1821" s="1">
        <v>37</v>
      </c>
      <c r="AH1821" s="1">
        <v>2229</v>
      </c>
      <c r="AI1821" s="11">
        <f t="shared" si="56"/>
        <v>6.1068493150684935</v>
      </c>
      <c r="AJ1821" s="1">
        <v>0</v>
      </c>
      <c r="AK1821" s="1">
        <v>1</v>
      </c>
      <c r="AL1821" s="1">
        <v>0</v>
      </c>
      <c r="AM1821" s="1">
        <v>0</v>
      </c>
      <c r="AN1821" s="1">
        <v>0</v>
      </c>
      <c r="AO1821" s="1">
        <v>0</v>
      </c>
      <c r="AP1821" s="1">
        <v>0</v>
      </c>
      <c r="AQ1821" s="1">
        <v>0</v>
      </c>
      <c r="AR1821" s="1">
        <v>1</v>
      </c>
      <c r="AS1821" s="1">
        <v>0</v>
      </c>
      <c r="AT1821" s="1">
        <v>7</v>
      </c>
      <c r="AU1821" s="1">
        <v>89</v>
      </c>
      <c r="AV1821" s="1">
        <v>40887</v>
      </c>
    </row>
    <row r="1822" spans="1:48" s="1" customFormat="1" x14ac:dyDescent="0.25">
      <c r="A1822" s="1" t="str" cm="1">
        <f t="array" ref="A1822">_xlfn.IFS(AG1822&gt;=70,"70 and Older",AND(AG1822&gt;=60,AG1822&lt;70),"60-69",AND(AG1822&gt;=50,AG1822&lt;60),"50-59",AND(AG1822&gt;=40,AG1822&lt;50),"40-49",AND(AG1822&gt;=30,AG1822&lt;40),"30-39",AND(AG1822&gt;=20,AG1822&lt;30),"20-29")</f>
        <v>70 and Older</v>
      </c>
      <c r="B1822" s="1" t="str" cm="1">
        <f t="array" ref="B1822">_xlfn.IFS(AO1822=1,$AO$1,AP1822=1,$AP$1,AQ1822=1,$AQ$1,AR1822=1,$AR$1,AS1822=1,$AS$1)</f>
        <v>Master</v>
      </c>
      <c r="C1822" s="1" t="str" cm="1">
        <f t="array" ref="C1822">_xlfn.IFS(AJ1822=1,$AJ$1,AK1822=1,$AK$1,AL1822=1,$AL$1,AM1822=1,$AM$1,AN1822=1,$AN$1)</f>
        <v>Together</v>
      </c>
      <c r="D1822" s="1">
        <v>0</v>
      </c>
      <c r="E1822" s="1">
        <v>0</v>
      </c>
      <c r="F1822" s="1" t="str" cm="1">
        <f t="array" ref="F1822">_xlfn.IFS(AV1822&lt;43783,"1.Low Income",AND(AV1822&gt;=43783,AV1822&lt;=64856),"2.Mid Income",AV1822&gt;64856,"3.High Income")</f>
        <v>1.Low Income</v>
      </c>
      <c r="G1822" s="1" t="str" cm="1">
        <f t="array" ref="G1822">_xlfn.IFS(AU1822&lt;=30,"&lt;1 month",AND(AU1822&gt;30,AU1822&lt;=60),"1-2months",AU1822&gt;60,"2months +")</f>
        <v>1-2months</v>
      </c>
      <c r="H1822" s="1" t="str" cm="1">
        <f t="array" ref="H1822">_xlfn.IFS(AT1822&lt;5,"&lt;5times",AND(AT1822&gt;=5,AT1822&lt;=10),"05-10times",AND(AT1822&gt;=11,AT1822&lt;=15),"11-15times",AT1822&gt;=16,"16times or more")</f>
        <v>05-10times</v>
      </c>
      <c r="I1822" s="1" t="s">
        <v>99</v>
      </c>
      <c r="J1822" s="1" t="str">
        <f t="shared" si="57"/>
        <v>6-7 years</v>
      </c>
      <c r="K1822" s="2">
        <v>920</v>
      </c>
      <c r="L1822" s="2">
        <v>138</v>
      </c>
      <c r="M1822" s="2">
        <v>168</v>
      </c>
      <c r="N1822" s="2">
        <v>36</v>
      </c>
      <c r="O1822" s="2">
        <v>46</v>
      </c>
      <c r="P1822" s="2">
        <v>30</v>
      </c>
      <c r="Q1822" s="8">
        <v>0</v>
      </c>
      <c r="R1822" s="8">
        <v>0</v>
      </c>
      <c r="S1822" s="8">
        <v>0</v>
      </c>
      <c r="T1822" s="8">
        <v>0</v>
      </c>
      <c r="U1822" s="8">
        <v>0</v>
      </c>
      <c r="V1822" s="8">
        <v>0</v>
      </c>
      <c r="W1822" s="6">
        <v>1</v>
      </c>
      <c r="X1822" s="6">
        <v>9</v>
      </c>
      <c r="Y1822" s="6">
        <v>4</v>
      </c>
      <c r="Z1822" s="6">
        <v>10</v>
      </c>
      <c r="AB1822" s="1">
        <v>666</v>
      </c>
      <c r="AC1822" s="1">
        <v>621</v>
      </c>
      <c r="AD1822" s="1">
        <v>0</v>
      </c>
      <c r="AE1822" s="1">
        <v>3</v>
      </c>
      <c r="AF1822" s="1">
        <v>11</v>
      </c>
      <c r="AG1822" s="1">
        <v>73</v>
      </c>
      <c r="AH1822" s="1">
        <v>2229</v>
      </c>
      <c r="AI1822" s="11">
        <f t="shared" si="56"/>
        <v>6.1068493150684935</v>
      </c>
      <c r="AJ1822" s="1">
        <v>0</v>
      </c>
      <c r="AK1822" s="1">
        <v>0</v>
      </c>
      <c r="AL1822" s="1">
        <v>0</v>
      </c>
      <c r="AM1822" s="1">
        <v>1</v>
      </c>
      <c r="AN1822" s="1">
        <v>0</v>
      </c>
      <c r="AO1822" s="1">
        <v>0</v>
      </c>
      <c r="AP1822" s="1">
        <v>0</v>
      </c>
      <c r="AQ1822" s="1">
        <v>0</v>
      </c>
      <c r="AR1822" s="1">
        <v>1</v>
      </c>
      <c r="AS1822" s="1">
        <v>0</v>
      </c>
      <c r="AT1822" s="1">
        <v>7</v>
      </c>
      <c r="AU1822" s="1">
        <v>55</v>
      </c>
      <c r="AV1822" s="1">
        <v>39435</v>
      </c>
    </row>
    <row r="1823" spans="1:48" s="1" customFormat="1" x14ac:dyDescent="0.25">
      <c r="A1823" s="1" t="str" cm="1">
        <f t="array" ref="A1823">_xlfn.IFS(AG1823&gt;=70,"70 and Older",AND(AG1823&gt;=60,AG1823&lt;70),"60-69",AND(AG1823&gt;=50,AG1823&lt;60),"50-59",AND(AG1823&gt;=40,AG1823&lt;50),"40-49",AND(AG1823&gt;=30,AG1823&lt;40),"30-39",AND(AG1823&gt;=20,AG1823&lt;30),"20-29")</f>
        <v>60-69</v>
      </c>
      <c r="B1823" s="1" t="str" cm="1">
        <f t="array" ref="B1823">_xlfn.IFS(AO1823=1,$AO$1,AP1823=1,$AP$1,AQ1823=1,$AQ$1,AR1823=1,$AR$1,AS1823=1,$AS$1)</f>
        <v>Graduation</v>
      </c>
      <c r="C1823" s="1" t="str" cm="1">
        <f t="array" ref="C1823">_xlfn.IFS(AJ1823=1,$AJ$1,AK1823=1,$AK$1,AL1823=1,$AL$1,AM1823=1,$AM$1,AN1823=1,$AN$1)</f>
        <v>Divorced</v>
      </c>
      <c r="D1823" s="1">
        <v>0</v>
      </c>
      <c r="E1823" s="1">
        <v>1</v>
      </c>
      <c r="F1823" s="1" t="str" cm="1">
        <f t="array" ref="F1823">_xlfn.IFS(AV1823&lt;43783,"1.Low Income",AND(AV1823&gt;=43783,AV1823&lt;=64856),"2.Mid Income",AV1823&gt;64856,"3.High Income")</f>
        <v>1.Low Income</v>
      </c>
      <c r="G1823" s="1" t="str" cm="1">
        <f t="array" ref="G1823">_xlfn.IFS(AU1823&lt;=30,"&lt;1 month",AND(AU1823&gt;30,AU1823&lt;=60),"1-2months",AU1823&gt;60,"2months +")</f>
        <v>1-2months</v>
      </c>
      <c r="H1823" s="1" t="str" cm="1">
        <f t="array" ref="H1823">_xlfn.IFS(AT1823&lt;5,"&lt;5times",AND(AT1823&gt;=5,AT1823&lt;=10),"05-10times",AND(AT1823&gt;=11,AT1823&lt;=15),"11-15times",AT1823&gt;=16,"16times or more")</f>
        <v>05-10times</v>
      </c>
      <c r="I1823" s="1" t="s">
        <v>99</v>
      </c>
      <c r="J1823" s="1" t="str">
        <f t="shared" si="57"/>
        <v>6-7 years</v>
      </c>
      <c r="K1823" s="2">
        <v>1241</v>
      </c>
      <c r="L1823" s="2">
        <v>0</v>
      </c>
      <c r="M1823" s="2">
        <v>80</v>
      </c>
      <c r="N1823" s="2">
        <v>0</v>
      </c>
      <c r="O1823" s="2">
        <v>13</v>
      </c>
      <c r="P1823" s="2">
        <v>40</v>
      </c>
      <c r="Q1823" s="8">
        <v>0</v>
      </c>
      <c r="R1823" s="8">
        <v>1</v>
      </c>
      <c r="S1823" s="8">
        <v>0</v>
      </c>
      <c r="T1823" s="8">
        <v>1</v>
      </c>
      <c r="U1823" s="8">
        <v>0</v>
      </c>
      <c r="V1823" s="8">
        <v>0</v>
      </c>
      <c r="W1823" s="6">
        <v>3</v>
      </c>
      <c r="X1823" s="6">
        <v>3</v>
      </c>
      <c r="Y1823" s="6">
        <v>6</v>
      </c>
      <c r="Z1823" s="6">
        <v>11</v>
      </c>
      <c r="AB1823" s="1">
        <v>67</v>
      </c>
      <c r="AC1823" s="1">
        <v>38</v>
      </c>
      <c r="AD1823" s="1">
        <v>0</v>
      </c>
      <c r="AE1823" s="1">
        <v>3</v>
      </c>
      <c r="AF1823" s="1">
        <v>11</v>
      </c>
      <c r="AG1823" s="1">
        <v>60</v>
      </c>
      <c r="AH1823" s="1">
        <v>2229</v>
      </c>
      <c r="AI1823" s="11">
        <f t="shared" si="56"/>
        <v>6.1068493150684935</v>
      </c>
      <c r="AJ1823" s="1">
        <v>1</v>
      </c>
      <c r="AK1823" s="1">
        <v>0</v>
      </c>
      <c r="AL1823" s="1">
        <v>0</v>
      </c>
      <c r="AM1823" s="1">
        <v>0</v>
      </c>
      <c r="AN1823" s="1">
        <v>0</v>
      </c>
      <c r="AO1823" s="1">
        <v>0</v>
      </c>
      <c r="AP1823" s="1">
        <v>0</v>
      </c>
      <c r="AQ1823" s="1">
        <v>1</v>
      </c>
      <c r="AR1823" s="1">
        <v>0</v>
      </c>
      <c r="AS1823" s="1">
        <v>0</v>
      </c>
      <c r="AT1823" s="1">
        <v>8</v>
      </c>
      <c r="AU1823" s="1">
        <v>44</v>
      </c>
      <c r="AV1823" s="1">
        <v>30168</v>
      </c>
    </row>
    <row r="1824" spans="1:48" s="1" customFormat="1" x14ac:dyDescent="0.25">
      <c r="A1824" s="1" t="str" cm="1">
        <f t="array" ref="A1824">_xlfn.IFS(AG1824&gt;=70,"70 and Older",AND(AG1824&gt;=60,AG1824&lt;70),"60-69",AND(AG1824&gt;=50,AG1824&lt;60),"50-59",AND(AG1824&gt;=40,AG1824&lt;50),"40-49",AND(AG1824&gt;=30,AG1824&lt;40),"30-39",AND(AG1824&gt;=20,AG1824&lt;30),"20-29")</f>
        <v>50-59</v>
      </c>
      <c r="B1824" s="1" t="str" cm="1">
        <f t="array" ref="B1824">_xlfn.IFS(AO1824=1,$AO$1,AP1824=1,$AP$1,AQ1824=1,$AQ$1,AR1824=1,$AR$1,AS1824=1,$AS$1)</f>
        <v>Graduation</v>
      </c>
      <c r="C1824" s="1" t="str" cm="1">
        <f t="array" ref="C1824">_xlfn.IFS(AJ1824=1,$AJ$1,AK1824=1,$AK$1,AL1824=1,$AL$1,AM1824=1,$AM$1,AN1824=1,$AN$1)</f>
        <v>Together</v>
      </c>
      <c r="D1824" s="1">
        <v>1</v>
      </c>
      <c r="E1824" s="1">
        <v>0</v>
      </c>
      <c r="F1824" s="1" t="str" cm="1">
        <f t="array" ref="F1824">_xlfn.IFS(AV1824&lt;43783,"1.Low Income",AND(AV1824&gt;=43783,AV1824&lt;=64856),"2.Mid Income",AV1824&gt;64856,"3.High Income")</f>
        <v>1.Low Income</v>
      </c>
      <c r="G1824" s="1" t="str" cm="1">
        <f t="array" ref="G1824">_xlfn.IFS(AU1824&lt;=30,"&lt;1 month",AND(AU1824&gt;30,AU1824&lt;=60),"1-2months",AU1824&gt;60,"2months +")</f>
        <v>&lt;1 month</v>
      </c>
      <c r="H1824" s="1" t="str" cm="1">
        <f t="array" ref="H1824">_xlfn.IFS(AT1824&lt;5,"&lt;5times",AND(AT1824&gt;=5,AT1824&lt;=10),"05-10times",AND(AT1824&gt;=11,AT1824&lt;=15),"11-15times",AT1824&gt;=16,"16times or more")</f>
        <v>05-10times</v>
      </c>
      <c r="I1824" s="1" t="s">
        <v>99</v>
      </c>
      <c r="J1824" s="1" t="str">
        <f t="shared" si="57"/>
        <v>6-7 years</v>
      </c>
      <c r="K1824" s="2">
        <v>4</v>
      </c>
      <c r="L1824" s="2">
        <v>2</v>
      </c>
      <c r="M1824" s="2">
        <v>5</v>
      </c>
      <c r="N1824" s="2">
        <v>2</v>
      </c>
      <c r="O1824" s="2">
        <v>0</v>
      </c>
      <c r="P1824" s="2">
        <v>0</v>
      </c>
      <c r="Q1824" s="8">
        <v>0</v>
      </c>
      <c r="R1824" s="8">
        <v>0</v>
      </c>
      <c r="S1824" s="8">
        <v>0</v>
      </c>
      <c r="T1824" s="8">
        <v>0</v>
      </c>
      <c r="U1824" s="8">
        <v>0</v>
      </c>
      <c r="V1824" s="8">
        <v>0</v>
      </c>
      <c r="W1824" s="6">
        <v>1</v>
      </c>
      <c r="X1824" s="6">
        <v>1</v>
      </c>
      <c r="Y1824" s="6">
        <v>0</v>
      </c>
      <c r="Z1824" s="6">
        <v>2</v>
      </c>
      <c r="AB1824" s="1">
        <v>29</v>
      </c>
      <c r="AC1824" s="1">
        <v>22</v>
      </c>
      <c r="AD1824" s="1">
        <v>0</v>
      </c>
      <c r="AE1824" s="1">
        <v>3</v>
      </c>
      <c r="AF1824" s="1">
        <v>11</v>
      </c>
      <c r="AG1824" s="1">
        <v>55</v>
      </c>
      <c r="AH1824" s="1">
        <v>2228</v>
      </c>
      <c r="AI1824" s="11">
        <f t="shared" si="56"/>
        <v>6.1041095890410961</v>
      </c>
      <c r="AJ1824" s="1">
        <v>0</v>
      </c>
      <c r="AK1824" s="1">
        <v>0</v>
      </c>
      <c r="AL1824" s="1">
        <v>0</v>
      </c>
      <c r="AM1824" s="1">
        <v>1</v>
      </c>
      <c r="AN1824" s="1">
        <v>0</v>
      </c>
      <c r="AO1824" s="1">
        <v>0</v>
      </c>
      <c r="AP1824" s="1">
        <v>0</v>
      </c>
      <c r="AQ1824" s="1">
        <v>1</v>
      </c>
      <c r="AR1824" s="1">
        <v>0</v>
      </c>
      <c r="AS1824" s="1">
        <v>0</v>
      </c>
      <c r="AT1824" s="1">
        <v>7</v>
      </c>
      <c r="AU1824" s="1">
        <v>5</v>
      </c>
      <c r="AV1824" s="1">
        <v>36790</v>
      </c>
    </row>
    <row r="1825" spans="1:48" s="1" customFormat="1" x14ac:dyDescent="0.25">
      <c r="A1825" s="1" t="str" cm="1">
        <f t="array" ref="A1825">_xlfn.IFS(AG1825&gt;=70,"70 and Older",AND(AG1825&gt;=60,AG1825&lt;70),"60-69",AND(AG1825&gt;=50,AG1825&lt;60),"50-59",AND(AG1825&gt;=40,AG1825&lt;50),"40-49",AND(AG1825&gt;=30,AG1825&lt;40),"30-39",AND(AG1825&gt;=20,AG1825&lt;30),"20-29")</f>
        <v>50-59</v>
      </c>
      <c r="B1825" s="1" t="str" cm="1">
        <f t="array" ref="B1825">_xlfn.IFS(AO1825=1,$AO$1,AP1825=1,$AP$1,AQ1825=1,$AQ$1,AR1825=1,$AR$1,AS1825=1,$AS$1)</f>
        <v>Graduation</v>
      </c>
      <c r="C1825" s="1" t="str" cm="1">
        <f t="array" ref="C1825">_xlfn.IFS(AJ1825=1,$AJ$1,AK1825=1,$AK$1,AL1825=1,$AL$1,AM1825=1,$AM$1,AN1825=1,$AN$1)</f>
        <v>Married</v>
      </c>
      <c r="D1825" s="1">
        <v>1</v>
      </c>
      <c r="E1825" s="1">
        <v>1</v>
      </c>
      <c r="F1825" s="1" t="str" cm="1">
        <f t="array" ref="F1825">_xlfn.IFS(AV1825&lt;43783,"1.Low Income",AND(AV1825&gt;=43783,AV1825&lt;=64856),"2.Mid Income",AV1825&gt;64856,"3.High Income")</f>
        <v>1.Low Income</v>
      </c>
      <c r="G1825" s="1" t="str" cm="1">
        <f t="array" ref="G1825">_xlfn.IFS(AU1825&lt;=30,"&lt;1 month",AND(AU1825&gt;30,AU1825&lt;=60),"1-2months",AU1825&gt;60,"2months +")</f>
        <v>2months +</v>
      </c>
      <c r="H1825" s="1" t="str" cm="1">
        <f t="array" ref="H1825">_xlfn.IFS(AT1825&lt;5,"&lt;5times",AND(AT1825&gt;=5,AT1825&lt;=10),"05-10times",AND(AT1825&gt;=11,AT1825&lt;=15),"11-15times",AT1825&gt;=16,"16times or more")</f>
        <v>05-10times</v>
      </c>
      <c r="I1825" s="1" t="s">
        <v>99</v>
      </c>
      <c r="J1825" s="1" t="str">
        <f t="shared" si="57"/>
        <v>6-7 years</v>
      </c>
      <c r="K1825" s="2">
        <v>167</v>
      </c>
      <c r="L1825" s="2">
        <v>2</v>
      </c>
      <c r="M1825" s="2">
        <v>44</v>
      </c>
      <c r="N1825" s="2">
        <v>6</v>
      </c>
      <c r="O1825" s="2">
        <v>2</v>
      </c>
      <c r="P1825" s="2">
        <v>19</v>
      </c>
      <c r="Q1825" s="8">
        <v>0</v>
      </c>
      <c r="R1825" s="8">
        <v>0</v>
      </c>
      <c r="S1825" s="8">
        <v>1</v>
      </c>
      <c r="T1825" s="8">
        <v>0</v>
      </c>
      <c r="U1825" s="8">
        <v>0</v>
      </c>
      <c r="V1825" s="8">
        <v>1</v>
      </c>
      <c r="W1825" s="6">
        <v>7</v>
      </c>
      <c r="X1825" s="6">
        <v>4</v>
      </c>
      <c r="Y1825" s="6">
        <v>2</v>
      </c>
      <c r="Z1825" s="6">
        <v>4</v>
      </c>
      <c r="AB1825" s="1">
        <v>121</v>
      </c>
      <c r="AC1825" s="1">
        <v>94</v>
      </c>
      <c r="AD1825" s="1">
        <v>0</v>
      </c>
      <c r="AE1825" s="1">
        <v>3</v>
      </c>
      <c r="AF1825" s="1">
        <v>11</v>
      </c>
      <c r="AG1825" s="1">
        <v>50</v>
      </c>
      <c r="AH1825" s="1">
        <v>2228</v>
      </c>
      <c r="AI1825" s="11">
        <f t="shared" si="56"/>
        <v>6.1041095890410961</v>
      </c>
      <c r="AJ1825" s="1">
        <v>0</v>
      </c>
      <c r="AK1825" s="1">
        <v>1</v>
      </c>
      <c r="AL1825" s="1">
        <v>0</v>
      </c>
      <c r="AM1825" s="1">
        <v>0</v>
      </c>
      <c r="AN1825" s="1">
        <v>0</v>
      </c>
      <c r="AO1825" s="1">
        <v>0</v>
      </c>
      <c r="AP1825" s="1">
        <v>0</v>
      </c>
      <c r="AQ1825" s="1">
        <v>1</v>
      </c>
      <c r="AR1825" s="1">
        <v>0</v>
      </c>
      <c r="AS1825" s="1">
        <v>0</v>
      </c>
      <c r="AT1825" s="1">
        <v>8</v>
      </c>
      <c r="AU1825" s="1">
        <v>90</v>
      </c>
      <c r="AV1825" s="1">
        <v>29440</v>
      </c>
    </row>
    <row r="1826" spans="1:48" s="1" customFormat="1" x14ac:dyDescent="0.25">
      <c r="A1826" s="1" t="str" cm="1">
        <f t="array" ref="A1826">_xlfn.IFS(AG1826&gt;=70,"70 and Older",AND(AG1826&gt;=60,AG1826&lt;70),"60-69",AND(AG1826&gt;=50,AG1826&lt;60),"50-59",AND(AG1826&gt;=40,AG1826&lt;50),"40-49",AND(AG1826&gt;=30,AG1826&lt;40),"30-39",AND(AG1826&gt;=20,AG1826&lt;30),"20-29")</f>
        <v>40-49</v>
      </c>
      <c r="B1826" s="1" t="str" cm="1">
        <f t="array" ref="B1826">_xlfn.IFS(AO1826=1,$AO$1,AP1826=1,$AP$1,AQ1826=1,$AQ$1,AR1826=1,$AR$1,AS1826=1,$AS$1)</f>
        <v>Graduation</v>
      </c>
      <c r="C1826" s="1" t="str" cm="1">
        <f t="array" ref="C1826">_xlfn.IFS(AJ1826=1,$AJ$1,AK1826=1,$AK$1,AL1826=1,$AL$1,AM1826=1,$AM$1,AN1826=1,$AN$1)</f>
        <v>Single</v>
      </c>
      <c r="D1826" s="1">
        <v>1</v>
      </c>
      <c r="E1826" s="1">
        <v>1</v>
      </c>
      <c r="F1826" s="1" t="str" cm="1">
        <f t="array" ref="F1826">_xlfn.IFS(AV1826&lt;43783,"1.Low Income",AND(AV1826&gt;=43783,AV1826&lt;=64856),"2.Mid Income",AV1826&gt;64856,"3.High Income")</f>
        <v>1.Low Income</v>
      </c>
      <c r="G1826" s="1" t="str" cm="1">
        <f t="array" ref="G1826">_xlfn.IFS(AU1826&lt;=30,"&lt;1 month",AND(AU1826&gt;30,AU1826&lt;=60),"1-2months",AU1826&gt;60,"2months +")</f>
        <v>2months +</v>
      </c>
      <c r="H1826" s="1" t="str" cm="1">
        <f t="array" ref="H1826">_xlfn.IFS(AT1826&lt;5,"&lt;5times",AND(AT1826&gt;=5,AT1826&lt;=10),"05-10times",AND(AT1826&gt;=11,AT1826&lt;=15),"11-15times",AT1826&gt;=16,"16times or more")</f>
        <v>05-10times</v>
      </c>
      <c r="I1826" s="1" t="s">
        <v>99</v>
      </c>
      <c r="J1826" s="1" t="str">
        <f t="shared" si="57"/>
        <v>6-7 years</v>
      </c>
      <c r="K1826" s="2">
        <v>51</v>
      </c>
      <c r="L1826" s="2">
        <v>1</v>
      </c>
      <c r="M1826" s="2">
        <v>7</v>
      </c>
      <c r="N1826" s="2">
        <v>2</v>
      </c>
      <c r="O1826" s="2">
        <v>1</v>
      </c>
      <c r="P1826" s="2">
        <v>25</v>
      </c>
      <c r="Q1826" s="8">
        <v>0</v>
      </c>
      <c r="R1826" s="8">
        <v>0</v>
      </c>
      <c r="S1826" s="8">
        <v>1</v>
      </c>
      <c r="T1826" s="8">
        <v>0</v>
      </c>
      <c r="U1826" s="8">
        <v>0</v>
      </c>
      <c r="V1826" s="8">
        <v>0</v>
      </c>
      <c r="W1826" s="6">
        <v>2</v>
      </c>
      <c r="X1826" s="6">
        <v>2</v>
      </c>
      <c r="Y1826" s="6">
        <v>1</v>
      </c>
      <c r="Z1826" s="6">
        <v>2</v>
      </c>
      <c r="AB1826" s="1">
        <v>123</v>
      </c>
      <c r="AC1826" s="1">
        <v>105</v>
      </c>
      <c r="AD1826" s="1">
        <v>0</v>
      </c>
      <c r="AE1826" s="1">
        <v>3</v>
      </c>
      <c r="AF1826" s="1">
        <v>11</v>
      </c>
      <c r="AG1826" s="1">
        <v>46</v>
      </c>
      <c r="AH1826" s="1">
        <v>2228</v>
      </c>
      <c r="AI1826" s="11">
        <f t="shared" si="56"/>
        <v>6.1041095890410961</v>
      </c>
      <c r="AJ1826" s="1">
        <v>0</v>
      </c>
      <c r="AK1826" s="1">
        <v>0</v>
      </c>
      <c r="AL1826" s="1">
        <v>1</v>
      </c>
      <c r="AM1826" s="1">
        <v>0</v>
      </c>
      <c r="AN1826" s="1">
        <v>0</v>
      </c>
      <c r="AO1826" s="1">
        <v>0</v>
      </c>
      <c r="AP1826" s="1">
        <v>0</v>
      </c>
      <c r="AQ1826" s="1">
        <v>1</v>
      </c>
      <c r="AR1826" s="1">
        <v>0</v>
      </c>
      <c r="AS1826" s="1">
        <v>0</v>
      </c>
      <c r="AT1826" s="1">
        <v>8</v>
      </c>
      <c r="AU1826" s="1">
        <v>71</v>
      </c>
      <c r="AV1826" s="1">
        <v>28320</v>
      </c>
    </row>
    <row r="1827" spans="1:48" s="1" customFormat="1" x14ac:dyDescent="0.25">
      <c r="A1827" s="1" t="str" cm="1">
        <f t="array" ref="A1827">_xlfn.IFS(AG1827&gt;=70,"70 and Older",AND(AG1827&gt;=60,AG1827&lt;70),"60-69",AND(AG1827&gt;=50,AG1827&lt;60),"50-59",AND(AG1827&gt;=40,AG1827&lt;50),"40-49",AND(AG1827&gt;=30,AG1827&lt;40),"30-39",AND(AG1827&gt;=20,AG1827&lt;30),"20-29")</f>
        <v>60-69</v>
      </c>
      <c r="B1827" s="1" t="str" cm="1">
        <f t="array" ref="B1827">_xlfn.IFS(AO1827=1,$AO$1,AP1827=1,$AP$1,AQ1827=1,$AQ$1,AR1827=1,$AR$1,AS1827=1,$AS$1)</f>
        <v>Graduation</v>
      </c>
      <c r="C1827" s="1" t="str" cm="1">
        <f t="array" ref="C1827">_xlfn.IFS(AJ1827=1,$AJ$1,AK1827=1,$AK$1,AL1827=1,$AL$1,AM1827=1,$AM$1,AN1827=1,$AN$1)</f>
        <v>Married</v>
      </c>
      <c r="D1827" s="1">
        <v>1</v>
      </c>
      <c r="E1827" s="1">
        <v>0</v>
      </c>
      <c r="F1827" s="1" t="str" cm="1">
        <f t="array" ref="F1827">_xlfn.IFS(AV1827&lt;43783,"1.Low Income",AND(AV1827&gt;=43783,AV1827&lt;=64856),"2.Mid Income",AV1827&gt;64856,"3.High Income")</f>
        <v>1.Low Income</v>
      </c>
      <c r="G1827" s="1" t="str" cm="1">
        <f t="array" ref="G1827">_xlfn.IFS(AU1827&lt;=30,"&lt;1 month",AND(AU1827&gt;30,AU1827&lt;=60),"1-2months",AU1827&gt;60,"2months +")</f>
        <v>&lt;1 month</v>
      </c>
      <c r="H1827" s="1" t="str" cm="1">
        <f t="array" ref="H1827">_xlfn.IFS(AT1827&lt;5,"&lt;5times",AND(AT1827&gt;=5,AT1827&lt;=10),"05-10times",AND(AT1827&gt;=11,AT1827&lt;=15),"11-15times",AT1827&gt;=16,"16times or more")</f>
        <v>05-10times</v>
      </c>
      <c r="I1827" s="1" t="s">
        <v>99</v>
      </c>
      <c r="J1827" s="1" t="str">
        <f t="shared" si="57"/>
        <v>6-7 years</v>
      </c>
      <c r="K1827" s="2">
        <v>20</v>
      </c>
      <c r="L1827" s="2">
        <v>2</v>
      </c>
      <c r="M1827" s="2">
        <v>14</v>
      </c>
      <c r="N1827" s="2">
        <v>3</v>
      </c>
      <c r="O1827" s="2">
        <v>0</v>
      </c>
      <c r="P1827" s="2">
        <v>10</v>
      </c>
      <c r="Q1827" s="8">
        <v>0</v>
      </c>
      <c r="R1827" s="8">
        <v>0</v>
      </c>
      <c r="S1827" s="8">
        <v>0</v>
      </c>
      <c r="T1827" s="8">
        <v>0</v>
      </c>
      <c r="U1827" s="8">
        <v>0</v>
      </c>
      <c r="V1827" s="8">
        <v>0</v>
      </c>
      <c r="W1827" s="6">
        <v>1</v>
      </c>
      <c r="X1827" s="6">
        <v>2</v>
      </c>
      <c r="Y1827" s="6">
        <v>0</v>
      </c>
      <c r="Z1827" s="6">
        <v>2</v>
      </c>
      <c r="AB1827" s="1">
        <v>147</v>
      </c>
      <c r="AC1827" s="1">
        <v>106</v>
      </c>
      <c r="AD1827" s="1">
        <v>0</v>
      </c>
      <c r="AE1827" s="1">
        <v>3</v>
      </c>
      <c r="AF1827" s="1">
        <v>11</v>
      </c>
      <c r="AG1827" s="1">
        <v>67</v>
      </c>
      <c r="AH1827" s="1">
        <v>2228</v>
      </c>
      <c r="AI1827" s="11">
        <f t="shared" si="56"/>
        <v>6.1041095890410961</v>
      </c>
      <c r="AJ1827" s="1">
        <v>0</v>
      </c>
      <c r="AK1827" s="1">
        <v>1</v>
      </c>
      <c r="AL1827" s="1">
        <v>0</v>
      </c>
      <c r="AM1827" s="1">
        <v>0</v>
      </c>
      <c r="AN1827" s="1">
        <v>0</v>
      </c>
      <c r="AO1827" s="1">
        <v>0</v>
      </c>
      <c r="AP1827" s="1">
        <v>0</v>
      </c>
      <c r="AQ1827" s="1">
        <v>1</v>
      </c>
      <c r="AR1827" s="1">
        <v>0</v>
      </c>
      <c r="AS1827" s="1">
        <v>0</v>
      </c>
      <c r="AT1827" s="1">
        <v>9</v>
      </c>
      <c r="AU1827" s="1">
        <v>23</v>
      </c>
      <c r="AV1827" s="1">
        <v>23718</v>
      </c>
    </row>
    <row r="1828" spans="1:48" s="1" customFormat="1" x14ac:dyDescent="0.25">
      <c r="A1828" s="1" t="str" cm="1">
        <f t="array" ref="A1828">_xlfn.IFS(AG1828&gt;=70,"70 and Older",AND(AG1828&gt;=60,AG1828&lt;70),"60-69",AND(AG1828&gt;=50,AG1828&lt;60),"50-59",AND(AG1828&gt;=40,AG1828&lt;50),"40-49",AND(AG1828&gt;=30,AG1828&lt;40),"30-39",AND(AG1828&gt;=20,AG1828&lt;30),"20-29")</f>
        <v>30-39</v>
      </c>
      <c r="B1828" s="1" t="str" cm="1">
        <f t="array" ref="B1828">_xlfn.IFS(AO1828=1,$AO$1,AP1828=1,$AP$1,AQ1828=1,$AQ$1,AR1828=1,$AR$1,AS1828=1,$AS$1)</f>
        <v>2nd Cycle</v>
      </c>
      <c r="C1828" s="1" t="str" cm="1">
        <f t="array" ref="C1828">_xlfn.IFS(AJ1828=1,$AJ$1,AK1828=1,$AK$1,AL1828=1,$AL$1,AM1828=1,$AM$1,AN1828=1,$AN$1)</f>
        <v>Married</v>
      </c>
      <c r="D1828" s="1">
        <v>1</v>
      </c>
      <c r="E1828" s="1">
        <v>0</v>
      </c>
      <c r="F1828" s="1" t="str" cm="1">
        <f t="array" ref="F1828">_xlfn.IFS(AV1828&lt;43783,"1.Low Income",AND(AV1828&gt;=43783,AV1828&lt;=64856),"2.Mid Income",AV1828&gt;64856,"3.High Income")</f>
        <v>1.Low Income</v>
      </c>
      <c r="G1828" s="1" t="str" cm="1">
        <f t="array" ref="G1828">_xlfn.IFS(AU1828&lt;=30,"&lt;1 month",AND(AU1828&gt;30,AU1828&lt;=60),"1-2months",AU1828&gt;60,"2months +")</f>
        <v>1-2months</v>
      </c>
      <c r="H1828" s="1" t="str" cm="1">
        <f t="array" ref="H1828">_xlfn.IFS(AT1828&lt;5,"&lt;5times",AND(AT1828&gt;=5,AT1828&lt;=10),"05-10times",AND(AT1828&gt;=11,AT1828&lt;=15),"11-15times",AT1828&gt;=16,"16times or more")</f>
        <v>05-10times</v>
      </c>
      <c r="I1828" s="1" t="s">
        <v>99</v>
      </c>
      <c r="J1828" s="1" t="str">
        <f t="shared" si="57"/>
        <v>6-7 years</v>
      </c>
      <c r="K1828" s="2">
        <v>2</v>
      </c>
      <c r="L1828" s="2">
        <v>3</v>
      </c>
      <c r="M1828" s="2">
        <v>10</v>
      </c>
      <c r="N1828" s="2">
        <v>11</v>
      </c>
      <c r="O1828" s="2">
        <v>2</v>
      </c>
      <c r="P1828" s="2">
        <v>10</v>
      </c>
      <c r="Q1828" s="8">
        <v>0</v>
      </c>
      <c r="R1828" s="8">
        <v>0</v>
      </c>
      <c r="S1828" s="8">
        <v>0</v>
      </c>
      <c r="T1828" s="8">
        <v>0</v>
      </c>
      <c r="U1828" s="8">
        <v>0</v>
      </c>
      <c r="V1828" s="8">
        <v>0</v>
      </c>
      <c r="W1828" s="6">
        <v>1</v>
      </c>
      <c r="X1828" s="6">
        <v>1</v>
      </c>
      <c r="Y1828" s="6">
        <v>0</v>
      </c>
      <c r="Z1828" s="6">
        <v>3</v>
      </c>
      <c r="AB1828" s="1">
        <v>27</v>
      </c>
      <c r="AC1828" s="1">
        <v>24</v>
      </c>
      <c r="AD1828" s="1">
        <v>0</v>
      </c>
      <c r="AE1828" s="1">
        <v>3</v>
      </c>
      <c r="AF1828" s="1">
        <v>11</v>
      </c>
      <c r="AG1828" s="1">
        <v>36</v>
      </c>
      <c r="AH1828" s="1">
        <v>2227</v>
      </c>
      <c r="AI1828" s="11">
        <f t="shared" si="56"/>
        <v>6.1013698630136988</v>
      </c>
      <c r="AJ1828" s="1">
        <v>0</v>
      </c>
      <c r="AK1828" s="1">
        <v>1</v>
      </c>
      <c r="AL1828" s="1">
        <v>0</v>
      </c>
      <c r="AM1828" s="1">
        <v>0</v>
      </c>
      <c r="AN1828" s="1">
        <v>0</v>
      </c>
      <c r="AO1828" s="1">
        <v>1</v>
      </c>
      <c r="AP1828" s="1">
        <v>0</v>
      </c>
      <c r="AQ1828" s="1">
        <v>0</v>
      </c>
      <c r="AR1828" s="1">
        <v>0</v>
      </c>
      <c r="AS1828" s="1">
        <v>0</v>
      </c>
      <c r="AT1828" s="1">
        <v>7</v>
      </c>
      <c r="AU1828" s="1">
        <v>46</v>
      </c>
      <c r="AV1828" s="1">
        <v>36947</v>
      </c>
    </row>
    <row r="1829" spans="1:48" s="1" customFormat="1" x14ac:dyDescent="0.25">
      <c r="A1829" s="1" t="str" cm="1">
        <f t="array" ref="A1829">_xlfn.IFS(AG1829&gt;=70,"70 and Older",AND(AG1829&gt;=60,AG1829&lt;70),"60-69",AND(AG1829&gt;=50,AG1829&lt;60),"50-59",AND(AG1829&gt;=40,AG1829&lt;50),"40-49",AND(AG1829&gt;=30,AG1829&lt;40),"30-39",AND(AG1829&gt;=20,AG1829&lt;30),"20-29")</f>
        <v>50-59</v>
      </c>
      <c r="B1829" s="1" t="str" cm="1">
        <f t="array" ref="B1829">_xlfn.IFS(AO1829=1,$AO$1,AP1829=1,$AP$1,AQ1829=1,$AQ$1,AR1829=1,$AR$1,AS1829=1,$AS$1)</f>
        <v>Master</v>
      </c>
      <c r="C1829" s="1" t="str" cm="1">
        <f t="array" ref="C1829">_xlfn.IFS(AJ1829=1,$AJ$1,AK1829=1,$AK$1,AL1829=1,$AL$1,AM1829=1,$AM$1,AN1829=1,$AN$1)</f>
        <v>Together</v>
      </c>
      <c r="D1829" s="1">
        <v>0</v>
      </c>
      <c r="E1829" s="1">
        <v>1</v>
      </c>
      <c r="F1829" s="1" t="str" cm="1">
        <f t="array" ref="F1829">_xlfn.IFS(AV1829&lt;43783,"1.Low Income",AND(AV1829&gt;=43783,AV1829&lt;=64856),"2.Mid Income",AV1829&gt;64856,"3.High Income")</f>
        <v>1.Low Income</v>
      </c>
      <c r="G1829" s="1" t="str" cm="1">
        <f t="array" ref="G1829">_xlfn.IFS(AU1829&lt;=30,"&lt;1 month",AND(AU1829&gt;30,AU1829&lt;=60),"1-2months",AU1829&gt;60,"2months +")</f>
        <v>2months +</v>
      </c>
      <c r="H1829" s="1" t="str" cm="1">
        <f t="array" ref="H1829">_xlfn.IFS(AT1829&lt;5,"&lt;5times",AND(AT1829&gt;=5,AT1829&lt;=10),"05-10times",AND(AT1829&gt;=11,AT1829&lt;=15),"11-15times",AT1829&gt;=16,"16times or more")</f>
        <v>05-10times</v>
      </c>
      <c r="I1829" s="1" t="s">
        <v>99</v>
      </c>
      <c r="J1829" s="1" t="str">
        <f t="shared" si="57"/>
        <v>6-7 years</v>
      </c>
      <c r="K1829" s="2">
        <v>55</v>
      </c>
      <c r="L1829" s="2">
        <v>0</v>
      </c>
      <c r="M1829" s="2">
        <v>6</v>
      </c>
      <c r="N1829" s="2">
        <v>2</v>
      </c>
      <c r="O1829" s="2">
        <v>0</v>
      </c>
      <c r="P1829" s="2">
        <v>4</v>
      </c>
      <c r="Q1829" s="8">
        <v>0</v>
      </c>
      <c r="R1829" s="8">
        <v>0</v>
      </c>
      <c r="S1829" s="8">
        <v>0</v>
      </c>
      <c r="T1829" s="8">
        <v>0</v>
      </c>
      <c r="U1829" s="8">
        <v>0</v>
      </c>
      <c r="V1829" s="8">
        <v>0</v>
      </c>
      <c r="W1829" s="6">
        <v>2</v>
      </c>
      <c r="X1829" s="6">
        <v>1</v>
      </c>
      <c r="Y1829" s="6">
        <v>1</v>
      </c>
      <c r="Z1829" s="6">
        <v>3</v>
      </c>
      <c r="AB1829" s="1">
        <v>63</v>
      </c>
      <c r="AC1829" s="1">
        <v>60</v>
      </c>
      <c r="AD1829" s="1">
        <v>0</v>
      </c>
      <c r="AE1829" s="1">
        <v>3</v>
      </c>
      <c r="AF1829" s="1">
        <v>11</v>
      </c>
      <c r="AG1829" s="1">
        <v>54</v>
      </c>
      <c r="AH1829" s="1">
        <v>2226</v>
      </c>
      <c r="AI1829" s="11">
        <f t="shared" si="56"/>
        <v>6.0986301369863014</v>
      </c>
      <c r="AJ1829" s="1">
        <v>0</v>
      </c>
      <c r="AK1829" s="1">
        <v>0</v>
      </c>
      <c r="AL1829" s="1">
        <v>0</v>
      </c>
      <c r="AM1829" s="1">
        <v>1</v>
      </c>
      <c r="AN1829" s="1">
        <v>0</v>
      </c>
      <c r="AO1829" s="1">
        <v>0</v>
      </c>
      <c r="AP1829" s="1">
        <v>0</v>
      </c>
      <c r="AQ1829" s="1">
        <v>0</v>
      </c>
      <c r="AR1829" s="1">
        <v>1</v>
      </c>
      <c r="AS1829" s="1">
        <v>0</v>
      </c>
      <c r="AT1829" s="1">
        <v>7</v>
      </c>
      <c r="AU1829" s="1">
        <v>69</v>
      </c>
      <c r="AV1829" s="1">
        <v>41644</v>
      </c>
    </row>
    <row r="1830" spans="1:48" s="1" customFormat="1" x14ac:dyDescent="0.25">
      <c r="A1830" s="1" t="str" cm="1">
        <f t="array" ref="A1830">_xlfn.IFS(AG1830&gt;=70,"70 and Older",AND(AG1830&gt;=60,AG1830&lt;70),"60-69",AND(AG1830&gt;=50,AG1830&lt;60),"50-59",AND(AG1830&gt;=40,AG1830&lt;50),"40-49",AND(AG1830&gt;=30,AG1830&lt;40),"30-39",AND(AG1830&gt;=20,AG1830&lt;30),"20-29")</f>
        <v>50-59</v>
      </c>
      <c r="B1830" s="1" t="str" cm="1">
        <f t="array" ref="B1830">_xlfn.IFS(AO1830=1,$AO$1,AP1830=1,$AP$1,AQ1830=1,$AQ$1,AR1830=1,$AR$1,AS1830=1,$AS$1)</f>
        <v>Graduation</v>
      </c>
      <c r="C1830" s="1" t="str" cm="1">
        <f t="array" ref="C1830">_xlfn.IFS(AJ1830=1,$AJ$1,AK1830=1,$AK$1,AL1830=1,$AL$1,AM1830=1,$AM$1,AN1830=1,$AN$1)</f>
        <v>Married</v>
      </c>
      <c r="D1830" s="1">
        <v>0</v>
      </c>
      <c r="E1830" s="1">
        <v>1</v>
      </c>
      <c r="F1830" s="1" t="str" cm="1">
        <f t="array" ref="F1830">_xlfn.IFS(AV1830&lt;43783,"1.Low Income",AND(AV1830&gt;=43783,AV1830&lt;=64856),"2.Mid Income",AV1830&gt;64856,"3.High Income")</f>
        <v>1.Low Income</v>
      </c>
      <c r="G1830" s="1" t="str" cm="1">
        <f t="array" ref="G1830">_xlfn.IFS(AU1830&lt;=30,"&lt;1 month",AND(AU1830&gt;30,AU1830&lt;=60),"1-2months",AU1830&gt;60,"2months +")</f>
        <v>&lt;1 month</v>
      </c>
      <c r="H1830" s="1" t="str" cm="1">
        <f t="array" ref="H1830">_xlfn.IFS(AT1830&lt;5,"&lt;5times",AND(AT1830&gt;=5,AT1830&lt;=10),"05-10times",AND(AT1830&gt;=11,AT1830&lt;=15),"11-15times",AT1830&gt;=16,"16times or more")</f>
        <v>05-10times</v>
      </c>
      <c r="I1830" s="1" t="s">
        <v>99</v>
      </c>
      <c r="J1830" s="1" t="str">
        <f t="shared" si="57"/>
        <v>6-7 years</v>
      </c>
      <c r="K1830" s="2">
        <v>116</v>
      </c>
      <c r="L1830" s="2">
        <v>6</v>
      </c>
      <c r="M1830" s="2">
        <v>82</v>
      </c>
      <c r="N1830" s="2">
        <v>6</v>
      </c>
      <c r="O1830" s="2">
        <v>6</v>
      </c>
      <c r="P1830" s="2">
        <v>41</v>
      </c>
      <c r="Q1830" s="8">
        <v>0</v>
      </c>
      <c r="R1830" s="8">
        <v>0</v>
      </c>
      <c r="S1830" s="8">
        <v>0</v>
      </c>
      <c r="T1830" s="8">
        <v>0</v>
      </c>
      <c r="U1830" s="8">
        <v>0</v>
      </c>
      <c r="V1830" s="8">
        <v>0</v>
      </c>
      <c r="W1830" s="6">
        <v>2</v>
      </c>
      <c r="X1830" s="6">
        <v>3</v>
      </c>
      <c r="Y1830" s="6">
        <v>1</v>
      </c>
      <c r="Z1830" s="6">
        <v>6</v>
      </c>
      <c r="AB1830" s="1">
        <v>90</v>
      </c>
      <c r="AC1830" s="1">
        <v>55</v>
      </c>
      <c r="AD1830" s="1">
        <v>0</v>
      </c>
      <c r="AE1830" s="1">
        <v>3</v>
      </c>
      <c r="AF1830" s="1">
        <v>11</v>
      </c>
      <c r="AG1830" s="1">
        <v>56</v>
      </c>
      <c r="AH1830" s="1">
        <v>2226</v>
      </c>
      <c r="AI1830" s="11">
        <f t="shared" si="56"/>
        <v>6.0986301369863014</v>
      </c>
      <c r="AJ1830" s="1">
        <v>0</v>
      </c>
      <c r="AK1830" s="1">
        <v>1</v>
      </c>
      <c r="AL1830" s="1">
        <v>0</v>
      </c>
      <c r="AM1830" s="1">
        <v>0</v>
      </c>
      <c r="AN1830" s="1">
        <v>0</v>
      </c>
      <c r="AO1830" s="1">
        <v>0</v>
      </c>
      <c r="AP1830" s="1">
        <v>0</v>
      </c>
      <c r="AQ1830" s="1">
        <v>1</v>
      </c>
      <c r="AR1830" s="1">
        <v>0</v>
      </c>
      <c r="AS1830" s="1">
        <v>0</v>
      </c>
      <c r="AT1830" s="1">
        <v>7</v>
      </c>
      <c r="AU1830" s="1">
        <v>5</v>
      </c>
      <c r="AV1830" s="1">
        <v>41437</v>
      </c>
    </row>
    <row r="1831" spans="1:48" s="1" customFormat="1" x14ac:dyDescent="0.25">
      <c r="A1831" s="1" t="str" cm="1">
        <f t="array" ref="A1831">_xlfn.IFS(AG1831&gt;=70,"70 and Older",AND(AG1831&gt;=60,AG1831&lt;70),"60-69",AND(AG1831&gt;=50,AG1831&lt;60),"50-59",AND(AG1831&gt;=40,AG1831&lt;50),"40-49",AND(AG1831&gt;=30,AG1831&lt;40),"30-39",AND(AG1831&gt;=20,AG1831&lt;30),"20-29")</f>
        <v>50-59</v>
      </c>
      <c r="B1831" s="1" t="str" cm="1">
        <f t="array" ref="B1831">_xlfn.IFS(AO1831=1,$AO$1,AP1831=1,$AP$1,AQ1831=1,$AQ$1,AR1831=1,$AR$1,AS1831=1,$AS$1)</f>
        <v>Graduation</v>
      </c>
      <c r="C1831" s="1" t="str" cm="1">
        <f t="array" ref="C1831">_xlfn.IFS(AJ1831=1,$AJ$1,AK1831=1,$AK$1,AL1831=1,$AL$1,AM1831=1,$AM$1,AN1831=1,$AN$1)</f>
        <v>Married</v>
      </c>
      <c r="D1831" s="1">
        <v>1</v>
      </c>
      <c r="E1831" s="1">
        <v>0</v>
      </c>
      <c r="F1831" s="1" t="str" cm="1">
        <f t="array" ref="F1831">_xlfn.IFS(AV1831&lt;43783,"1.Low Income",AND(AV1831&gt;=43783,AV1831&lt;=64856),"2.Mid Income",AV1831&gt;64856,"3.High Income")</f>
        <v>1.Low Income</v>
      </c>
      <c r="G1831" s="1" t="str" cm="1">
        <f t="array" ref="G1831">_xlfn.IFS(AU1831&lt;=30,"&lt;1 month",AND(AU1831&gt;30,AU1831&lt;=60),"1-2months",AU1831&gt;60,"2months +")</f>
        <v>1-2months</v>
      </c>
      <c r="H1831" s="1" t="str" cm="1">
        <f t="array" ref="H1831">_xlfn.IFS(AT1831&lt;5,"&lt;5times",AND(AT1831&gt;=5,AT1831&lt;=10),"05-10times",AND(AT1831&gt;=11,AT1831&lt;=15),"11-15times",AT1831&gt;=16,"16times or more")</f>
        <v>05-10times</v>
      </c>
      <c r="I1831" s="1" t="s">
        <v>99</v>
      </c>
      <c r="J1831" s="1" t="str">
        <f t="shared" si="57"/>
        <v>6-7 years</v>
      </c>
      <c r="K1831" s="2">
        <v>25</v>
      </c>
      <c r="L1831" s="2">
        <v>1</v>
      </c>
      <c r="M1831" s="2">
        <v>13</v>
      </c>
      <c r="N1831" s="2">
        <v>0</v>
      </c>
      <c r="O1831" s="2">
        <v>0</v>
      </c>
      <c r="P1831" s="2">
        <v>3</v>
      </c>
      <c r="Q1831" s="8">
        <v>0</v>
      </c>
      <c r="R1831" s="8">
        <v>0</v>
      </c>
      <c r="S1831" s="8">
        <v>0</v>
      </c>
      <c r="T1831" s="8">
        <v>0</v>
      </c>
      <c r="U1831" s="8">
        <v>0</v>
      </c>
      <c r="V1831" s="8">
        <v>0</v>
      </c>
      <c r="W1831" s="6">
        <v>1</v>
      </c>
      <c r="X1831" s="6">
        <v>1</v>
      </c>
      <c r="Y1831" s="6">
        <v>0</v>
      </c>
      <c r="Z1831" s="6">
        <v>3</v>
      </c>
      <c r="AB1831" s="1">
        <v>90</v>
      </c>
      <c r="AC1831" s="1">
        <v>55</v>
      </c>
      <c r="AD1831" s="1">
        <v>0</v>
      </c>
      <c r="AE1831" s="1">
        <v>3</v>
      </c>
      <c r="AF1831" s="1">
        <v>11</v>
      </c>
      <c r="AG1831" s="1">
        <v>56</v>
      </c>
      <c r="AH1831" s="1">
        <v>2226</v>
      </c>
      <c r="AI1831" s="11">
        <f t="shared" si="56"/>
        <v>6.0986301369863014</v>
      </c>
      <c r="AJ1831" s="1">
        <v>0</v>
      </c>
      <c r="AK1831" s="1">
        <v>1</v>
      </c>
      <c r="AL1831" s="1">
        <v>0</v>
      </c>
      <c r="AM1831" s="1">
        <v>0</v>
      </c>
      <c r="AN1831" s="1">
        <v>0</v>
      </c>
      <c r="AO1831" s="1">
        <v>0</v>
      </c>
      <c r="AP1831" s="1">
        <v>0</v>
      </c>
      <c r="AQ1831" s="1">
        <v>1</v>
      </c>
      <c r="AR1831" s="1">
        <v>0</v>
      </c>
      <c r="AS1831" s="1">
        <v>0</v>
      </c>
      <c r="AT1831" s="1">
        <v>8</v>
      </c>
      <c r="AU1831" s="1">
        <v>35</v>
      </c>
      <c r="AV1831" s="1">
        <v>33569</v>
      </c>
    </row>
    <row r="1832" spans="1:48" s="1" customFormat="1" x14ac:dyDescent="0.25">
      <c r="A1832" s="1" t="str" cm="1">
        <f t="array" ref="A1832">_xlfn.IFS(AG1832&gt;=70,"70 and Older",AND(AG1832&gt;=60,AG1832&lt;70),"60-69",AND(AG1832&gt;=50,AG1832&lt;60),"50-59",AND(AG1832&gt;=40,AG1832&lt;50),"40-49",AND(AG1832&gt;=30,AG1832&lt;40),"30-39",AND(AG1832&gt;=20,AG1832&lt;30),"20-29")</f>
        <v>60-69</v>
      </c>
      <c r="B1832" s="1" t="str" cm="1">
        <f t="array" ref="B1832">_xlfn.IFS(AO1832=1,$AO$1,AP1832=1,$AP$1,AQ1832=1,$AQ$1,AR1832=1,$AR$1,AS1832=1,$AS$1)</f>
        <v>Graduation</v>
      </c>
      <c r="C1832" s="1" t="str" cm="1">
        <f t="array" ref="C1832">_xlfn.IFS(AJ1832=1,$AJ$1,AK1832=1,$AK$1,AL1832=1,$AL$1,AM1832=1,$AM$1,AN1832=1,$AN$1)</f>
        <v>Married</v>
      </c>
      <c r="D1832" s="1">
        <v>0</v>
      </c>
      <c r="E1832" s="1">
        <v>1</v>
      </c>
      <c r="F1832" s="1" t="str" cm="1">
        <f t="array" ref="F1832">_xlfn.IFS(AV1832&lt;43783,"1.Low Income",AND(AV1832&gt;=43783,AV1832&lt;=64856),"2.Mid Income",AV1832&gt;64856,"3.High Income")</f>
        <v>1.Low Income</v>
      </c>
      <c r="G1832" s="1" t="str" cm="1">
        <f t="array" ref="G1832">_xlfn.IFS(AU1832&lt;=30,"&lt;1 month",AND(AU1832&gt;30,AU1832&lt;=60),"1-2months",AU1832&gt;60,"2months +")</f>
        <v>2months +</v>
      </c>
      <c r="H1832" s="1" t="str" cm="1">
        <f t="array" ref="H1832">_xlfn.IFS(AT1832&lt;5,"&lt;5times",AND(AT1832&gt;=5,AT1832&lt;=10),"05-10times",AND(AT1832&gt;=11,AT1832&lt;=15),"11-15times",AT1832&gt;=16,"16times or more")</f>
        <v>05-10times</v>
      </c>
      <c r="I1832" s="1" t="s">
        <v>99</v>
      </c>
      <c r="J1832" s="1" t="str">
        <f t="shared" si="57"/>
        <v>6-7 years</v>
      </c>
      <c r="K1832" s="2">
        <v>895</v>
      </c>
      <c r="L1832" s="2">
        <v>10</v>
      </c>
      <c r="M1832" s="2">
        <v>101</v>
      </c>
      <c r="N1832" s="2">
        <v>13</v>
      </c>
      <c r="O1832" s="2">
        <v>0</v>
      </c>
      <c r="P1832" s="2">
        <v>152</v>
      </c>
      <c r="Q1832" s="8">
        <v>0</v>
      </c>
      <c r="R1832" s="8">
        <v>0</v>
      </c>
      <c r="S1832" s="8">
        <v>0</v>
      </c>
      <c r="T1832" s="8">
        <v>0</v>
      </c>
      <c r="U1832" s="8">
        <v>0</v>
      </c>
      <c r="V1832" s="8">
        <v>0</v>
      </c>
      <c r="W1832" s="6">
        <v>5</v>
      </c>
      <c r="X1832" s="6">
        <v>3</v>
      </c>
      <c r="Y1832" s="6">
        <v>4</v>
      </c>
      <c r="Z1832" s="6">
        <v>8</v>
      </c>
      <c r="AB1832" s="1">
        <v>486</v>
      </c>
      <c r="AC1832" s="1">
        <v>268</v>
      </c>
      <c r="AD1832" s="1">
        <v>1</v>
      </c>
      <c r="AE1832" s="1">
        <v>3</v>
      </c>
      <c r="AF1832" s="1">
        <v>11</v>
      </c>
      <c r="AG1832" s="1">
        <v>61</v>
      </c>
      <c r="AH1832" s="1">
        <v>2226</v>
      </c>
      <c r="AI1832" s="11">
        <f t="shared" si="56"/>
        <v>6.0986301369863014</v>
      </c>
      <c r="AJ1832" s="1">
        <v>0</v>
      </c>
      <c r="AK1832" s="1">
        <v>1</v>
      </c>
      <c r="AL1832" s="1">
        <v>0</v>
      </c>
      <c r="AM1832" s="1">
        <v>0</v>
      </c>
      <c r="AN1832" s="1">
        <v>0</v>
      </c>
      <c r="AO1832" s="1">
        <v>0</v>
      </c>
      <c r="AP1832" s="1">
        <v>0</v>
      </c>
      <c r="AQ1832" s="1">
        <v>1</v>
      </c>
      <c r="AR1832" s="1">
        <v>0</v>
      </c>
      <c r="AS1832" s="1">
        <v>0</v>
      </c>
      <c r="AT1832" s="1">
        <v>8</v>
      </c>
      <c r="AU1832" s="1">
        <v>79</v>
      </c>
      <c r="AV1832" s="1">
        <v>30279</v>
      </c>
    </row>
    <row r="1833" spans="1:48" s="1" customFormat="1" x14ac:dyDescent="0.25">
      <c r="A1833" s="1" t="str" cm="1">
        <f t="array" ref="A1833">_xlfn.IFS(AG1833&gt;=70,"70 and Older",AND(AG1833&gt;=60,AG1833&lt;70),"60-69",AND(AG1833&gt;=50,AG1833&lt;60),"50-59",AND(AG1833&gt;=40,AG1833&lt;50),"40-49",AND(AG1833&gt;=30,AG1833&lt;40),"30-39",AND(AG1833&gt;=20,AG1833&lt;30),"20-29")</f>
        <v>50-59</v>
      </c>
      <c r="B1833" s="1" t="str" cm="1">
        <f t="array" ref="B1833">_xlfn.IFS(AO1833=1,$AO$1,AP1833=1,$AP$1,AQ1833=1,$AQ$1,AR1833=1,$AR$1,AS1833=1,$AS$1)</f>
        <v>Master</v>
      </c>
      <c r="C1833" s="1" t="str" cm="1">
        <f t="array" ref="C1833">_xlfn.IFS(AJ1833=1,$AJ$1,AK1833=1,$AK$1,AL1833=1,$AL$1,AM1833=1,$AM$1,AN1833=1,$AN$1)</f>
        <v>Divorced</v>
      </c>
      <c r="D1833" s="1">
        <v>1</v>
      </c>
      <c r="E1833" s="1">
        <v>1</v>
      </c>
      <c r="F1833" s="1" t="str" cm="1">
        <f t="array" ref="F1833">_xlfn.IFS(AV1833&lt;43783,"1.Low Income",AND(AV1833&gt;=43783,AV1833&lt;=64856),"2.Mid Income",AV1833&gt;64856,"3.High Income")</f>
        <v>1.Low Income</v>
      </c>
      <c r="G1833" s="1" t="str" cm="1">
        <f t="array" ref="G1833">_xlfn.IFS(AU1833&lt;=30,"&lt;1 month",AND(AU1833&gt;30,AU1833&lt;=60),"1-2months",AU1833&gt;60,"2months +")</f>
        <v>&lt;1 month</v>
      </c>
      <c r="H1833" s="1" t="str" cm="1">
        <f t="array" ref="H1833">_xlfn.IFS(AT1833&lt;5,"&lt;5times",AND(AT1833&gt;=5,AT1833&lt;=10),"05-10times",AND(AT1833&gt;=11,AT1833&lt;=15),"11-15times",AT1833&gt;=16,"16times or more")</f>
        <v>05-10times</v>
      </c>
      <c r="I1833" s="1" t="s">
        <v>99</v>
      </c>
      <c r="J1833" s="1" t="str">
        <f t="shared" si="57"/>
        <v>6-7 years</v>
      </c>
      <c r="K1833" s="2">
        <v>14</v>
      </c>
      <c r="L1833" s="2">
        <v>3</v>
      </c>
      <c r="M1833" s="2">
        <v>21</v>
      </c>
      <c r="N1833" s="2">
        <v>2</v>
      </c>
      <c r="O1833" s="2">
        <v>1</v>
      </c>
      <c r="P1833" s="2">
        <v>28</v>
      </c>
      <c r="Q1833" s="8">
        <v>0</v>
      </c>
      <c r="R1833" s="8">
        <v>0</v>
      </c>
      <c r="S1833" s="8">
        <v>1</v>
      </c>
      <c r="T1833" s="8">
        <v>0</v>
      </c>
      <c r="U1833" s="8">
        <v>0</v>
      </c>
      <c r="V1833" s="8">
        <v>0</v>
      </c>
      <c r="W1833" s="6">
        <v>4</v>
      </c>
      <c r="X1833" s="6">
        <v>3</v>
      </c>
      <c r="Y1833" s="6">
        <v>1</v>
      </c>
      <c r="Z1833" s="6">
        <v>2</v>
      </c>
      <c r="AB1833" s="1">
        <v>32</v>
      </c>
      <c r="AC1833" s="1">
        <v>29</v>
      </c>
      <c r="AD1833" s="1">
        <v>0</v>
      </c>
      <c r="AE1833" s="1">
        <v>3</v>
      </c>
      <c r="AF1833" s="1">
        <v>11</v>
      </c>
      <c r="AG1833" s="1">
        <v>52</v>
      </c>
      <c r="AH1833" s="1">
        <v>2226</v>
      </c>
      <c r="AI1833" s="11">
        <f t="shared" si="56"/>
        <v>6.0986301369863014</v>
      </c>
      <c r="AJ1833" s="1">
        <v>1</v>
      </c>
      <c r="AK1833" s="1">
        <v>0</v>
      </c>
      <c r="AL1833" s="1">
        <v>0</v>
      </c>
      <c r="AM1833" s="1">
        <v>0</v>
      </c>
      <c r="AN1833" s="1">
        <v>0</v>
      </c>
      <c r="AO1833" s="1">
        <v>0</v>
      </c>
      <c r="AP1833" s="1">
        <v>0</v>
      </c>
      <c r="AQ1833" s="1">
        <v>0</v>
      </c>
      <c r="AR1833" s="1">
        <v>1</v>
      </c>
      <c r="AS1833" s="1">
        <v>0</v>
      </c>
      <c r="AT1833" s="1">
        <v>9</v>
      </c>
      <c r="AU1833" s="1">
        <v>30</v>
      </c>
      <c r="AV1833" s="1">
        <v>25707</v>
      </c>
    </row>
    <row r="1834" spans="1:48" s="1" customFormat="1" x14ac:dyDescent="0.25">
      <c r="A1834" s="1" t="str" cm="1">
        <f t="array" ref="A1834">_xlfn.IFS(AG1834&gt;=70,"70 and Older",AND(AG1834&gt;=60,AG1834&lt;70),"60-69",AND(AG1834&gt;=50,AG1834&lt;60),"50-59",AND(AG1834&gt;=40,AG1834&lt;50),"40-49",AND(AG1834&gt;=30,AG1834&lt;40),"30-39",AND(AG1834&gt;=20,AG1834&lt;30),"20-29")</f>
        <v>30-39</v>
      </c>
      <c r="B1834" s="1" t="str" cm="1">
        <f t="array" ref="B1834">_xlfn.IFS(AO1834=1,$AO$1,AP1834=1,$AP$1,AQ1834=1,$AQ$1,AR1834=1,$AR$1,AS1834=1,$AS$1)</f>
        <v>Graduation</v>
      </c>
      <c r="C1834" s="1" t="str" cm="1">
        <f t="array" ref="C1834">_xlfn.IFS(AJ1834=1,$AJ$1,AK1834=1,$AK$1,AL1834=1,$AL$1,AM1834=1,$AM$1,AN1834=1,$AN$1)</f>
        <v>Married</v>
      </c>
      <c r="D1834" s="1">
        <v>0</v>
      </c>
      <c r="E1834" s="1">
        <v>0</v>
      </c>
      <c r="F1834" s="1" t="str" cm="1">
        <f t="array" ref="F1834">_xlfn.IFS(AV1834&lt;43783,"1.Low Income",AND(AV1834&gt;=43783,AV1834&lt;=64856),"2.Mid Income",AV1834&gt;64856,"3.High Income")</f>
        <v>2.Mid Income</v>
      </c>
      <c r="G1834" s="1" t="str" cm="1">
        <f t="array" ref="G1834">_xlfn.IFS(AU1834&lt;=30,"&lt;1 month",AND(AU1834&gt;30,AU1834&lt;=60),"1-2months",AU1834&gt;60,"2months +")</f>
        <v>1-2months</v>
      </c>
      <c r="H1834" s="1" t="str" cm="1">
        <f t="array" ref="H1834">_xlfn.IFS(AT1834&lt;5,"&lt;5times",AND(AT1834&gt;=5,AT1834&lt;=10),"05-10times",AND(AT1834&gt;=11,AT1834&lt;=15),"11-15times",AT1834&gt;=16,"16times or more")</f>
        <v>05-10times</v>
      </c>
      <c r="I1834" s="1" t="s">
        <v>99</v>
      </c>
      <c r="J1834" s="1" t="str">
        <f t="shared" si="57"/>
        <v>6-7 years</v>
      </c>
      <c r="K1834" s="2">
        <v>493</v>
      </c>
      <c r="L1834" s="2">
        <v>183</v>
      </c>
      <c r="M1834" s="2">
        <v>352</v>
      </c>
      <c r="N1834" s="2">
        <v>184</v>
      </c>
      <c r="O1834" s="2">
        <v>23</v>
      </c>
      <c r="P1834" s="2">
        <v>28</v>
      </c>
      <c r="Q1834" s="8">
        <v>0</v>
      </c>
      <c r="R1834" s="8">
        <v>0</v>
      </c>
      <c r="S1834" s="8">
        <v>0</v>
      </c>
      <c r="T1834" s="8">
        <v>0</v>
      </c>
      <c r="U1834" s="8">
        <v>0</v>
      </c>
      <c r="V1834" s="8">
        <v>0</v>
      </c>
      <c r="W1834" s="6">
        <v>0</v>
      </c>
      <c r="X1834" s="6">
        <v>3</v>
      </c>
      <c r="Y1834" s="6">
        <v>5</v>
      </c>
      <c r="Z1834" s="6">
        <v>13</v>
      </c>
      <c r="AB1834" s="1">
        <v>1762</v>
      </c>
      <c r="AC1834" s="1">
        <v>1729</v>
      </c>
      <c r="AD1834" s="1">
        <v>3</v>
      </c>
      <c r="AE1834" s="1">
        <v>3</v>
      </c>
      <c r="AF1834" s="1">
        <v>11</v>
      </c>
      <c r="AG1834" s="1">
        <v>34</v>
      </c>
      <c r="AH1834" s="1">
        <v>2225</v>
      </c>
      <c r="AI1834" s="11">
        <f t="shared" si="56"/>
        <v>6.095890410958904</v>
      </c>
      <c r="AJ1834" s="1">
        <v>0</v>
      </c>
      <c r="AK1834" s="1">
        <v>1</v>
      </c>
      <c r="AL1834" s="1">
        <v>0</v>
      </c>
      <c r="AM1834" s="1">
        <v>0</v>
      </c>
      <c r="AN1834" s="1">
        <v>0</v>
      </c>
      <c r="AO1834" s="1">
        <v>0</v>
      </c>
      <c r="AP1834" s="1">
        <v>0</v>
      </c>
      <c r="AQ1834" s="1">
        <v>1</v>
      </c>
      <c r="AR1834" s="1">
        <v>0</v>
      </c>
      <c r="AS1834" s="1">
        <v>0</v>
      </c>
      <c r="AT1834" s="1">
        <v>5</v>
      </c>
      <c r="AU1834" s="1">
        <v>52</v>
      </c>
      <c r="AV1834" s="1">
        <v>55707</v>
      </c>
    </row>
    <row r="1835" spans="1:48" s="1" customFormat="1" x14ac:dyDescent="0.25">
      <c r="A1835" s="1" t="str" cm="1">
        <f t="array" ref="A1835">_xlfn.IFS(AG1835&gt;=70,"70 and Older",AND(AG1835&gt;=60,AG1835&lt;70),"60-69",AND(AG1835&gt;=50,AG1835&lt;60),"50-59",AND(AG1835&gt;=40,AG1835&lt;50),"40-49",AND(AG1835&gt;=30,AG1835&lt;40),"30-39",AND(AG1835&gt;=20,AG1835&lt;30),"20-29")</f>
        <v>50-59</v>
      </c>
      <c r="B1835" s="1" t="str" cm="1">
        <f t="array" ref="B1835">_xlfn.IFS(AO1835=1,$AO$1,AP1835=1,$AP$1,AQ1835=1,$AQ$1,AR1835=1,$AR$1,AS1835=1,$AS$1)</f>
        <v>Graduation</v>
      </c>
      <c r="C1835" s="1" t="str" cm="1">
        <f t="array" ref="C1835">_xlfn.IFS(AJ1835=1,$AJ$1,AK1835=1,$AK$1,AL1835=1,$AL$1,AM1835=1,$AM$1,AN1835=1,$AN$1)</f>
        <v>Single</v>
      </c>
      <c r="D1835" s="1">
        <v>0</v>
      </c>
      <c r="E1835" s="1">
        <v>0</v>
      </c>
      <c r="F1835" s="1" t="str" cm="1">
        <f t="array" ref="F1835">_xlfn.IFS(AV1835&lt;43783,"1.Low Income",AND(AV1835&gt;=43783,AV1835&lt;=64856),"2.Mid Income",AV1835&gt;64856,"3.High Income")</f>
        <v>2.Mid Income</v>
      </c>
      <c r="G1835" s="1" t="str" cm="1">
        <f t="array" ref="G1835">_xlfn.IFS(AU1835&lt;=30,"&lt;1 month",AND(AU1835&gt;30,AU1835&lt;=60),"1-2months",AU1835&gt;60,"2months +")</f>
        <v>&lt;1 month</v>
      </c>
      <c r="H1835" s="1" t="str" cm="1">
        <f t="array" ref="H1835">_xlfn.IFS(AT1835&lt;5,"&lt;5times",AND(AT1835&gt;=5,AT1835&lt;=10),"05-10times",AND(AT1835&gt;=11,AT1835&lt;=15),"11-15times",AT1835&gt;=16,"16times or more")</f>
        <v>05-10times</v>
      </c>
      <c r="I1835" s="1" t="s">
        <v>99</v>
      </c>
      <c r="J1835" s="1" t="str">
        <f t="shared" si="57"/>
        <v>6-7 years</v>
      </c>
      <c r="K1835" s="2">
        <v>298</v>
      </c>
      <c r="L1835" s="2">
        <v>27</v>
      </c>
      <c r="M1835" s="2">
        <v>697</v>
      </c>
      <c r="N1835" s="2">
        <v>216</v>
      </c>
      <c r="O1835" s="2">
        <v>24</v>
      </c>
      <c r="P1835" s="2">
        <v>166</v>
      </c>
      <c r="Q1835" s="8">
        <v>0</v>
      </c>
      <c r="R1835" s="8">
        <v>0</v>
      </c>
      <c r="S1835" s="8">
        <v>0</v>
      </c>
      <c r="T1835" s="8">
        <v>0</v>
      </c>
      <c r="U1835" s="8">
        <v>0</v>
      </c>
      <c r="V1835" s="8">
        <v>1</v>
      </c>
      <c r="W1835" s="6">
        <v>1</v>
      </c>
      <c r="X1835" s="6">
        <v>4</v>
      </c>
      <c r="Y1835" s="6">
        <v>6</v>
      </c>
      <c r="Z1835" s="6">
        <v>5</v>
      </c>
      <c r="AB1835" s="1">
        <v>548</v>
      </c>
      <c r="AC1835" s="1">
        <v>532</v>
      </c>
      <c r="AD1835" s="1">
        <v>0</v>
      </c>
      <c r="AE1835" s="1">
        <v>3</v>
      </c>
      <c r="AF1835" s="1">
        <v>11</v>
      </c>
      <c r="AG1835" s="1">
        <v>53</v>
      </c>
      <c r="AH1835" s="1">
        <v>2225</v>
      </c>
      <c r="AI1835" s="11">
        <f t="shared" si="56"/>
        <v>6.095890410958904</v>
      </c>
      <c r="AJ1835" s="1">
        <v>0</v>
      </c>
      <c r="AK1835" s="1">
        <v>0</v>
      </c>
      <c r="AL1835" s="1">
        <v>1</v>
      </c>
      <c r="AM1835" s="1">
        <v>0</v>
      </c>
      <c r="AN1835" s="1">
        <v>0</v>
      </c>
      <c r="AO1835" s="1">
        <v>0</v>
      </c>
      <c r="AP1835" s="1">
        <v>0</v>
      </c>
      <c r="AQ1835" s="1">
        <v>1</v>
      </c>
      <c r="AR1835" s="1">
        <v>0</v>
      </c>
      <c r="AS1835" s="1">
        <v>0</v>
      </c>
      <c r="AT1835" s="1">
        <v>6</v>
      </c>
      <c r="AU1835" s="1">
        <v>6</v>
      </c>
      <c r="AV1835" s="1">
        <v>52413</v>
      </c>
    </row>
    <row r="1836" spans="1:48" s="1" customFormat="1" x14ac:dyDescent="0.25">
      <c r="A1836" s="1" t="str" cm="1">
        <f t="array" ref="A1836">_xlfn.IFS(AG1836&gt;=70,"70 and Older",AND(AG1836&gt;=60,AG1836&lt;70),"60-69",AND(AG1836&gt;=50,AG1836&lt;60),"50-59",AND(AG1836&gt;=40,AG1836&lt;50),"40-49",AND(AG1836&gt;=30,AG1836&lt;40),"30-39",AND(AG1836&gt;=20,AG1836&lt;30),"20-29")</f>
        <v>50-59</v>
      </c>
      <c r="B1836" s="1" t="str" cm="1">
        <f t="array" ref="B1836">_xlfn.IFS(AO1836=1,$AO$1,AP1836=1,$AP$1,AQ1836=1,$AQ$1,AR1836=1,$AR$1,AS1836=1,$AS$1)</f>
        <v>Graduation</v>
      </c>
      <c r="C1836" s="1" t="str" cm="1">
        <f t="array" ref="C1836">_xlfn.IFS(AJ1836=1,$AJ$1,AK1836=1,$AK$1,AL1836=1,$AL$1,AM1836=1,$AM$1,AN1836=1,$AN$1)</f>
        <v>Single</v>
      </c>
      <c r="D1836" s="1">
        <v>0</v>
      </c>
      <c r="E1836" s="1">
        <v>1</v>
      </c>
      <c r="F1836" s="1" t="str" cm="1">
        <f t="array" ref="F1836">_xlfn.IFS(AV1836&lt;43783,"1.Low Income",AND(AV1836&gt;=43783,AV1836&lt;=64856),"2.Mid Income",AV1836&gt;64856,"3.High Income")</f>
        <v>2.Mid Income</v>
      </c>
      <c r="G1836" s="1" t="str" cm="1">
        <f t="array" ref="G1836">_xlfn.IFS(AU1836&lt;=30,"&lt;1 month",AND(AU1836&gt;30,AU1836&lt;=60),"1-2months",AU1836&gt;60,"2months +")</f>
        <v>2months +</v>
      </c>
      <c r="H1836" s="1" t="str" cm="1">
        <f t="array" ref="H1836">_xlfn.IFS(AT1836&lt;5,"&lt;5times",AND(AT1836&gt;=5,AT1836&lt;=10),"05-10times",AND(AT1836&gt;=11,AT1836&lt;=15),"11-15times",AT1836&gt;=16,"16times or more")</f>
        <v>05-10times</v>
      </c>
      <c r="I1836" s="1" t="s">
        <v>99</v>
      </c>
      <c r="J1836" s="1" t="str">
        <f t="shared" si="57"/>
        <v>6-7 years</v>
      </c>
      <c r="K1836" s="2">
        <v>453</v>
      </c>
      <c r="L1836" s="2">
        <v>38</v>
      </c>
      <c r="M1836" s="2">
        <v>279</v>
      </c>
      <c r="N1836" s="2">
        <v>188</v>
      </c>
      <c r="O1836" s="2">
        <v>38</v>
      </c>
      <c r="P1836" s="2">
        <v>183</v>
      </c>
      <c r="Q1836" s="8">
        <v>0</v>
      </c>
      <c r="R1836" s="8">
        <v>0</v>
      </c>
      <c r="S1836" s="8">
        <v>0</v>
      </c>
      <c r="T1836" s="8">
        <v>0</v>
      </c>
      <c r="U1836" s="8">
        <v>0</v>
      </c>
      <c r="V1836" s="8">
        <v>0</v>
      </c>
      <c r="W1836" s="6">
        <v>2</v>
      </c>
      <c r="X1836" s="6">
        <v>7</v>
      </c>
      <c r="Y1836" s="6">
        <v>7</v>
      </c>
      <c r="Z1836" s="6">
        <v>10</v>
      </c>
      <c r="AB1836" s="1">
        <v>548</v>
      </c>
      <c r="AC1836" s="1">
        <v>532</v>
      </c>
      <c r="AD1836" s="1">
        <v>0</v>
      </c>
      <c r="AE1836" s="1">
        <v>3</v>
      </c>
      <c r="AF1836" s="1">
        <v>11</v>
      </c>
      <c r="AG1836" s="1">
        <v>53</v>
      </c>
      <c r="AH1836" s="1">
        <v>2225</v>
      </c>
      <c r="AI1836" s="11">
        <f t="shared" si="56"/>
        <v>6.095890410958904</v>
      </c>
      <c r="AJ1836" s="1">
        <v>0</v>
      </c>
      <c r="AK1836" s="1">
        <v>0</v>
      </c>
      <c r="AL1836" s="1">
        <v>1</v>
      </c>
      <c r="AM1836" s="1">
        <v>0</v>
      </c>
      <c r="AN1836" s="1">
        <v>0</v>
      </c>
      <c r="AO1836" s="1">
        <v>0</v>
      </c>
      <c r="AP1836" s="1">
        <v>0</v>
      </c>
      <c r="AQ1836" s="1">
        <v>1</v>
      </c>
      <c r="AR1836" s="1">
        <v>0</v>
      </c>
      <c r="AS1836" s="1">
        <v>0</v>
      </c>
      <c r="AT1836" s="1">
        <v>6</v>
      </c>
      <c r="AU1836" s="1">
        <v>64</v>
      </c>
      <c r="AV1836" s="1">
        <v>49669</v>
      </c>
    </row>
    <row r="1837" spans="1:48" s="1" customFormat="1" x14ac:dyDescent="0.25">
      <c r="A1837" s="1" t="str" cm="1">
        <f t="array" ref="A1837">_xlfn.IFS(AG1837&gt;=70,"70 and Older",AND(AG1837&gt;=60,AG1837&lt;70),"60-69",AND(AG1837&gt;=50,AG1837&lt;60),"50-59",AND(AG1837&gt;=40,AG1837&lt;50),"40-49",AND(AG1837&gt;=30,AG1837&lt;40),"30-39",AND(AG1837&gt;=20,AG1837&lt;30),"20-29")</f>
        <v>50-59</v>
      </c>
      <c r="B1837" s="1" t="str" cm="1">
        <f t="array" ref="B1837">_xlfn.IFS(AO1837=1,$AO$1,AP1837=1,$AP$1,AQ1837=1,$AQ$1,AR1837=1,$AR$1,AS1837=1,$AS$1)</f>
        <v>Graduation</v>
      </c>
      <c r="C1837" s="1" t="str" cm="1">
        <f t="array" ref="C1837">_xlfn.IFS(AJ1837=1,$AJ$1,AK1837=1,$AK$1,AL1837=1,$AL$1,AM1837=1,$AM$1,AN1837=1,$AN$1)</f>
        <v>Together</v>
      </c>
      <c r="D1837" s="1">
        <v>1</v>
      </c>
      <c r="E1837" s="1">
        <v>1</v>
      </c>
      <c r="F1837" s="1" t="str" cm="1">
        <f t="array" ref="F1837">_xlfn.IFS(AV1837&lt;43783,"1.Low Income",AND(AV1837&gt;=43783,AV1837&lt;=64856),"2.Mid Income",AV1837&gt;64856,"3.High Income")</f>
        <v>1.Low Income</v>
      </c>
      <c r="G1837" s="1" t="str" cm="1">
        <f t="array" ref="G1837">_xlfn.IFS(AU1837&lt;=30,"&lt;1 month",AND(AU1837&gt;30,AU1837&lt;=60),"1-2months",AU1837&gt;60,"2months +")</f>
        <v>&lt;1 month</v>
      </c>
      <c r="H1837" s="1" t="str" cm="1">
        <f t="array" ref="H1837">_xlfn.IFS(AT1837&lt;5,"&lt;5times",AND(AT1837&gt;=5,AT1837&lt;=10),"05-10times",AND(AT1837&gt;=11,AT1837&lt;=15),"11-15times",AT1837&gt;=16,"16times or more")</f>
        <v>05-10times</v>
      </c>
      <c r="I1837" s="1" t="s">
        <v>99</v>
      </c>
      <c r="J1837" s="1" t="str">
        <f t="shared" si="57"/>
        <v>6-7 years</v>
      </c>
      <c r="K1837" s="2">
        <v>216</v>
      </c>
      <c r="L1837" s="2">
        <v>9</v>
      </c>
      <c r="M1837" s="2">
        <v>57</v>
      </c>
      <c r="N1837" s="2">
        <v>20</v>
      </c>
      <c r="O1837" s="2">
        <v>9</v>
      </c>
      <c r="P1837" s="2">
        <v>125</v>
      </c>
      <c r="Q1837" s="8">
        <v>0</v>
      </c>
      <c r="R1837" s="8">
        <v>0</v>
      </c>
      <c r="S1837" s="8">
        <v>0</v>
      </c>
      <c r="T1837" s="8">
        <v>0</v>
      </c>
      <c r="U1837" s="8">
        <v>0</v>
      </c>
      <c r="V1837" s="8">
        <v>0</v>
      </c>
      <c r="W1837" s="6">
        <v>7</v>
      </c>
      <c r="X1837" s="6">
        <v>4</v>
      </c>
      <c r="Y1837" s="6">
        <v>3</v>
      </c>
      <c r="Z1837" s="6">
        <v>5</v>
      </c>
      <c r="AB1837" s="1">
        <v>152</v>
      </c>
      <c r="AC1837" s="1">
        <v>120</v>
      </c>
      <c r="AD1837" s="1">
        <v>1</v>
      </c>
      <c r="AE1837" s="1">
        <v>3</v>
      </c>
      <c r="AF1837" s="1">
        <v>11</v>
      </c>
      <c r="AG1837" s="1">
        <v>56</v>
      </c>
      <c r="AH1837" s="1">
        <v>2225</v>
      </c>
      <c r="AI1837" s="11">
        <f t="shared" si="56"/>
        <v>6.095890410958904</v>
      </c>
      <c r="AJ1837" s="1">
        <v>0</v>
      </c>
      <c r="AK1837" s="1">
        <v>0</v>
      </c>
      <c r="AL1837" s="1">
        <v>0</v>
      </c>
      <c r="AM1837" s="1">
        <v>1</v>
      </c>
      <c r="AN1837" s="1">
        <v>0</v>
      </c>
      <c r="AO1837" s="1">
        <v>0</v>
      </c>
      <c r="AP1837" s="1">
        <v>0</v>
      </c>
      <c r="AQ1837" s="1">
        <v>1</v>
      </c>
      <c r="AR1837" s="1">
        <v>0</v>
      </c>
      <c r="AS1837" s="1">
        <v>0</v>
      </c>
      <c r="AT1837" s="1">
        <v>7</v>
      </c>
      <c r="AU1837" s="1">
        <v>25</v>
      </c>
      <c r="AV1837" s="1">
        <v>42243</v>
      </c>
    </row>
    <row r="1838" spans="1:48" s="1" customFormat="1" x14ac:dyDescent="0.25">
      <c r="A1838" s="1" t="str" cm="1">
        <f t="array" ref="A1838">_xlfn.IFS(AG1838&gt;=70,"70 and Older",AND(AG1838&gt;=60,AG1838&lt;70),"60-69",AND(AG1838&gt;=50,AG1838&lt;60),"50-59",AND(AG1838&gt;=40,AG1838&lt;50),"40-49",AND(AG1838&gt;=30,AG1838&lt;40),"30-39",AND(AG1838&gt;=20,AG1838&lt;30),"20-29")</f>
        <v>40-49</v>
      </c>
      <c r="B1838" s="1" t="str" cm="1">
        <f t="array" ref="B1838">_xlfn.IFS(AO1838=1,$AO$1,AP1838=1,$AP$1,AQ1838=1,$AQ$1,AR1838=1,$AR$1,AS1838=1,$AS$1)</f>
        <v>Graduation</v>
      </c>
      <c r="C1838" s="1" t="str" cm="1">
        <f t="array" ref="C1838">_xlfn.IFS(AJ1838=1,$AJ$1,AK1838=1,$AK$1,AL1838=1,$AL$1,AM1838=1,$AM$1,AN1838=1,$AN$1)</f>
        <v>Together</v>
      </c>
      <c r="D1838" s="1">
        <v>1</v>
      </c>
      <c r="E1838" s="1">
        <v>1</v>
      </c>
      <c r="F1838" s="1" t="str" cm="1">
        <f t="array" ref="F1838">_xlfn.IFS(AV1838&lt;43783,"1.Low Income",AND(AV1838&gt;=43783,AV1838&lt;=64856),"2.Mid Income",AV1838&gt;64856,"3.High Income")</f>
        <v>1.Low Income</v>
      </c>
      <c r="G1838" s="1" t="str" cm="1">
        <f t="array" ref="G1838">_xlfn.IFS(AU1838&lt;=30,"&lt;1 month",AND(AU1838&gt;30,AU1838&lt;=60),"1-2months",AU1838&gt;60,"2months +")</f>
        <v>2months +</v>
      </c>
      <c r="H1838" s="1" t="str" cm="1">
        <f t="array" ref="H1838">_xlfn.IFS(AT1838&lt;5,"&lt;5times",AND(AT1838&gt;=5,AT1838&lt;=10),"05-10times",AND(AT1838&gt;=11,AT1838&lt;=15),"11-15times",AT1838&gt;=16,"16times or more")</f>
        <v>05-10times</v>
      </c>
      <c r="I1838" s="1" t="s">
        <v>99</v>
      </c>
      <c r="J1838" s="1" t="str">
        <f t="shared" si="57"/>
        <v>6-7 years</v>
      </c>
      <c r="K1838" s="2">
        <v>24</v>
      </c>
      <c r="L1838" s="2">
        <v>1</v>
      </c>
      <c r="M1838" s="2">
        <v>10</v>
      </c>
      <c r="N1838" s="2">
        <v>2</v>
      </c>
      <c r="O1838" s="2">
        <v>0</v>
      </c>
      <c r="P1838" s="2">
        <v>4</v>
      </c>
      <c r="Q1838" s="8">
        <v>0</v>
      </c>
      <c r="R1838" s="8">
        <v>0</v>
      </c>
      <c r="S1838" s="8">
        <v>0</v>
      </c>
      <c r="T1838" s="8">
        <v>0</v>
      </c>
      <c r="U1838" s="8">
        <v>0</v>
      </c>
      <c r="V1838" s="8">
        <v>0</v>
      </c>
      <c r="W1838" s="6">
        <v>2</v>
      </c>
      <c r="X1838" s="6">
        <v>2</v>
      </c>
      <c r="Y1838" s="6">
        <v>0</v>
      </c>
      <c r="Z1838" s="6">
        <v>3</v>
      </c>
      <c r="AB1838" s="1">
        <v>62</v>
      </c>
      <c r="AC1838" s="1">
        <v>46</v>
      </c>
      <c r="AD1838" s="1">
        <v>0</v>
      </c>
      <c r="AE1838" s="1">
        <v>3</v>
      </c>
      <c r="AF1838" s="1">
        <v>11</v>
      </c>
      <c r="AG1838" s="1">
        <v>43</v>
      </c>
      <c r="AH1838" s="1">
        <v>2225</v>
      </c>
      <c r="AI1838" s="11">
        <f t="shared" si="56"/>
        <v>6.095890410958904</v>
      </c>
      <c r="AJ1838" s="1">
        <v>0</v>
      </c>
      <c r="AK1838" s="1">
        <v>0</v>
      </c>
      <c r="AL1838" s="1">
        <v>0</v>
      </c>
      <c r="AM1838" s="1">
        <v>1</v>
      </c>
      <c r="AN1838" s="1">
        <v>0</v>
      </c>
      <c r="AO1838" s="1">
        <v>0</v>
      </c>
      <c r="AP1838" s="1">
        <v>0</v>
      </c>
      <c r="AQ1838" s="1">
        <v>1</v>
      </c>
      <c r="AR1838" s="1">
        <v>0</v>
      </c>
      <c r="AS1838" s="1">
        <v>0</v>
      </c>
      <c r="AT1838" s="1">
        <v>7</v>
      </c>
      <c r="AU1838" s="1">
        <v>84</v>
      </c>
      <c r="AV1838" s="1">
        <v>41769</v>
      </c>
    </row>
    <row r="1839" spans="1:48" s="1" customFormat="1" x14ac:dyDescent="0.25">
      <c r="A1839" s="1" t="str" cm="1">
        <f t="array" ref="A1839">_xlfn.IFS(AG1839&gt;=70,"70 and Older",AND(AG1839&gt;=60,AG1839&lt;70),"60-69",AND(AG1839&gt;=50,AG1839&lt;60),"50-59",AND(AG1839&gt;=40,AG1839&lt;50),"40-49",AND(AG1839&gt;=30,AG1839&lt;40),"30-39",AND(AG1839&gt;=20,AG1839&lt;30),"20-29")</f>
        <v>60-69</v>
      </c>
      <c r="B1839" s="1" t="str" cm="1">
        <f t="array" ref="B1839">_xlfn.IFS(AO1839=1,$AO$1,AP1839=1,$AP$1,AQ1839=1,$AQ$1,AR1839=1,$AR$1,AS1839=1,$AS$1)</f>
        <v>Master</v>
      </c>
      <c r="C1839" s="1" t="str" cm="1">
        <f t="array" ref="C1839">_xlfn.IFS(AJ1839=1,$AJ$1,AK1839=1,$AK$1,AL1839=1,$AL$1,AM1839=1,$AM$1,AN1839=1,$AN$1)</f>
        <v>Married</v>
      </c>
      <c r="D1839" s="1">
        <v>0</v>
      </c>
      <c r="E1839" s="1">
        <v>1</v>
      </c>
      <c r="F1839" s="1" t="str" cm="1">
        <f t="array" ref="F1839">_xlfn.IFS(AV1839&lt;43783,"1.Low Income",AND(AV1839&gt;=43783,AV1839&lt;=64856),"2.Mid Income",AV1839&gt;64856,"3.High Income")</f>
        <v>1.Low Income</v>
      </c>
      <c r="G1839" s="1" t="str" cm="1">
        <f t="array" ref="G1839">_xlfn.IFS(AU1839&lt;=30,"&lt;1 month",AND(AU1839&gt;30,AU1839&lt;=60),"1-2months",AU1839&gt;60,"2months +")</f>
        <v>&lt;1 month</v>
      </c>
      <c r="H1839" s="1" t="str" cm="1">
        <f t="array" ref="H1839">_xlfn.IFS(AT1839&lt;5,"&lt;5times",AND(AT1839&gt;=5,AT1839&lt;=10),"05-10times",AND(AT1839&gt;=11,AT1839&lt;=15),"11-15times",AT1839&gt;=16,"16times or more")</f>
        <v>05-10times</v>
      </c>
      <c r="I1839" s="1" t="s">
        <v>99</v>
      </c>
      <c r="J1839" s="1" t="str">
        <f t="shared" si="57"/>
        <v>6-7 years</v>
      </c>
      <c r="K1839" s="2">
        <v>1171</v>
      </c>
      <c r="L1839" s="2">
        <v>43</v>
      </c>
      <c r="M1839" s="2">
        <v>219</v>
      </c>
      <c r="N1839" s="2">
        <v>19</v>
      </c>
      <c r="O1839" s="2">
        <v>14</v>
      </c>
      <c r="P1839" s="2">
        <v>47</v>
      </c>
      <c r="Q1839" s="8">
        <v>0</v>
      </c>
      <c r="R1839" s="8">
        <v>0</v>
      </c>
      <c r="S1839" s="8">
        <v>1</v>
      </c>
      <c r="T1839" s="8">
        <v>0</v>
      </c>
      <c r="U1839" s="8">
        <v>0</v>
      </c>
      <c r="V1839" s="8">
        <v>0</v>
      </c>
      <c r="W1839" s="6">
        <v>4</v>
      </c>
      <c r="X1839" s="6">
        <v>6</v>
      </c>
      <c r="Y1839" s="6">
        <v>3</v>
      </c>
      <c r="Z1839" s="6">
        <v>13</v>
      </c>
      <c r="AB1839" s="1">
        <v>446</v>
      </c>
      <c r="AC1839" s="1">
        <v>433</v>
      </c>
      <c r="AD1839" s="1">
        <v>0</v>
      </c>
      <c r="AE1839" s="1">
        <v>3</v>
      </c>
      <c r="AF1839" s="1">
        <v>11</v>
      </c>
      <c r="AG1839" s="1">
        <v>67</v>
      </c>
      <c r="AH1839" s="1">
        <v>2225</v>
      </c>
      <c r="AI1839" s="11">
        <f t="shared" si="56"/>
        <v>6.095890410958904</v>
      </c>
      <c r="AJ1839" s="1">
        <v>0</v>
      </c>
      <c r="AK1839" s="1">
        <v>1</v>
      </c>
      <c r="AL1839" s="1">
        <v>0</v>
      </c>
      <c r="AM1839" s="1">
        <v>0</v>
      </c>
      <c r="AN1839" s="1">
        <v>0</v>
      </c>
      <c r="AO1839" s="1">
        <v>0</v>
      </c>
      <c r="AP1839" s="1">
        <v>0</v>
      </c>
      <c r="AQ1839" s="1">
        <v>0</v>
      </c>
      <c r="AR1839" s="1">
        <v>1</v>
      </c>
      <c r="AS1839" s="1">
        <v>0</v>
      </c>
      <c r="AT1839" s="1">
        <v>9</v>
      </c>
      <c r="AU1839" s="1">
        <v>19</v>
      </c>
      <c r="AV1839" s="1">
        <v>24594</v>
      </c>
    </row>
    <row r="1840" spans="1:48" s="1" customFormat="1" x14ac:dyDescent="0.25">
      <c r="A1840" s="1" t="str" cm="1">
        <f t="array" ref="A1840">_xlfn.IFS(AG1840&gt;=70,"70 and Older",AND(AG1840&gt;=60,AG1840&lt;70),"60-69",AND(AG1840&gt;=50,AG1840&lt;60),"50-59",AND(AG1840&gt;=40,AG1840&lt;50),"40-49",AND(AG1840&gt;=30,AG1840&lt;40),"30-39",AND(AG1840&gt;=20,AG1840&lt;30),"20-29")</f>
        <v>30-39</v>
      </c>
      <c r="B1840" s="1" t="str" cm="1">
        <f t="array" ref="B1840">_xlfn.IFS(AO1840=1,$AO$1,AP1840=1,$AP$1,AQ1840=1,$AQ$1,AR1840=1,$AR$1,AS1840=1,$AS$1)</f>
        <v>Graduation</v>
      </c>
      <c r="C1840" s="1" t="str" cm="1">
        <f t="array" ref="C1840">_xlfn.IFS(AJ1840=1,$AJ$1,AK1840=1,$AK$1,AL1840=1,$AL$1,AM1840=1,$AM$1,AN1840=1,$AN$1)</f>
        <v>Married</v>
      </c>
      <c r="D1840" s="1">
        <v>0</v>
      </c>
      <c r="E1840" s="1">
        <v>0</v>
      </c>
      <c r="F1840" s="1" t="str" cm="1">
        <f t="array" ref="F1840">_xlfn.IFS(AV1840&lt;43783,"1.Low Income",AND(AV1840&gt;=43783,AV1840&lt;=64856),"2.Mid Income",AV1840&gt;64856,"3.High Income")</f>
        <v>2.Mid Income</v>
      </c>
      <c r="G1840" s="1" t="str" cm="1">
        <f t="array" ref="G1840">_xlfn.IFS(AU1840&lt;=30,"&lt;1 month",AND(AU1840&gt;30,AU1840&lt;=60),"1-2months",AU1840&gt;60,"2months +")</f>
        <v>&lt;1 month</v>
      </c>
      <c r="H1840" s="1" t="str" cm="1">
        <f t="array" ref="H1840">_xlfn.IFS(AT1840&lt;5,"&lt;5times",AND(AT1840&gt;=5,AT1840&lt;=10),"05-10times",AND(AT1840&gt;=11,AT1840&lt;=15),"11-15times",AT1840&gt;=16,"16times or more")</f>
        <v>05-10times</v>
      </c>
      <c r="I1840" s="1" t="s">
        <v>99</v>
      </c>
      <c r="J1840" s="1" t="str">
        <f t="shared" si="57"/>
        <v>6-7 years</v>
      </c>
      <c r="K1840" s="2">
        <v>336</v>
      </c>
      <c r="L1840" s="2">
        <v>130</v>
      </c>
      <c r="M1840" s="2">
        <v>411</v>
      </c>
      <c r="N1840" s="2">
        <v>240</v>
      </c>
      <c r="O1840" s="2">
        <v>32</v>
      </c>
      <c r="P1840" s="2">
        <v>43</v>
      </c>
      <c r="Q1840" s="8">
        <v>0</v>
      </c>
      <c r="R1840" s="8">
        <v>0</v>
      </c>
      <c r="S1840" s="8">
        <v>0</v>
      </c>
      <c r="T1840" s="8">
        <v>0</v>
      </c>
      <c r="U1840" s="8">
        <v>0</v>
      </c>
      <c r="V1840" s="8">
        <v>1</v>
      </c>
      <c r="W1840" s="6">
        <v>1</v>
      </c>
      <c r="X1840" s="6">
        <v>4</v>
      </c>
      <c r="Y1840" s="6">
        <v>7</v>
      </c>
      <c r="Z1840" s="6">
        <v>5</v>
      </c>
      <c r="AB1840" s="1">
        <v>865</v>
      </c>
      <c r="AC1840" s="1">
        <v>641</v>
      </c>
      <c r="AD1840" s="1">
        <v>0</v>
      </c>
      <c r="AE1840" s="1">
        <v>3</v>
      </c>
      <c r="AF1840" s="1">
        <v>11</v>
      </c>
      <c r="AG1840" s="1">
        <v>36</v>
      </c>
      <c r="AH1840" s="1">
        <v>2224</v>
      </c>
      <c r="AI1840" s="11">
        <f t="shared" si="56"/>
        <v>6.0931506849315067</v>
      </c>
      <c r="AJ1840" s="1">
        <v>0</v>
      </c>
      <c r="AK1840" s="1">
        <v>1</v>
      </c>
      <c r="AL1840" s="1">
        <v>0</v>
      </c>
      <c r="AM1840" s="1">
        <v>0</v>
      </c>
      <c r="AN1840" s="1">
        <v>0</v>
      </c>
      <c r="AO1840" s="1">
        <v>0</v>
      </c>
      <c r="AP1840" s="1">
        <v>0</v>
      </c>
      <c r="AQ1840" s="1">
        <v>1</v>
      </c>
      <c r="AR1840" s="1">
        <v>0</v>
      </c>
      <c r="AS1840" s="1">
        <v>0</v>
      </c>
      <c r="AT1840" s="1">
        <v>6</v>
      </c>
      <c r="AU1840" s="1">
        <v>24</v>
      </c>
      <c r="AV1840" s="1">
        <v>51390</v>
      </c>
    </row>
    <row r="1841" spans="1:48" s="1" customFormat="1" x14ac:dyDescent="0.25">
      <c r="A1841" s="1" t="str" cm="1">
        <f t="array" ref="A1841">_xlfn.IFS(AG1841&gt;=70,"70 and Older",AND(AG1841&gt;=60,AG1841&lt;70),"60-69",AND(AG1841&gt;=50,AG1841&lt;60),"50-59",AND(AG1841&gt;=40,AG1841&lt;50),"40-49",AND(AG1841&gt;=30,AG1841&lt;40),"30-39",AND(AG1841&gt;=20,AG1841&lt;30),"20-29")</f>
        <v>40-49</v>
      </c>
      <c r="B1841" s="1" t="str" cm="1">
        <f t="array" ref="B1841">_xlfn.IFS(AO1841=1,$AO$1,AP1841=1,$AP$1,AQ1841=1,$AQ$1,AR1841=1,$AR$1,AS1841=1,$AS$1)</f>
        <v>PhD</v>
      </c>
      <c r="C1841" s="1" t="str" cm="1">
        <f t="array" ref="C1841">_xlfn.IFS(AJ1841=1,$AJ$1,AK1841=1,$AK$1,AL1841=1,$AL$1,AM1841=1,$AM$1,AN1841=1,$AN$1)</f>
        <v>Married</v>
      </c>
      <c r="D1841" s="1">
        <v>0</v>
      </c>
      <c r="E1841" s="1">
        <v>0</v>
      </c>
      <c r="F1841" s="1" t="str" cm="1">
        <f t="array" ref="F1841">_xlfn.IFS(AV1841&lt;43783,"1.Low Income",AND(AV1841&gt;=43783,AV1841&lt;=64856),"2.Mid Income",AV1841&gt;64856,"3.High Income")</f>
        <v>1.Low Income</v>
      </c>
      <c r="G1841" s="1" t="str" cm="1">
        <f t="array" ref="G1841">_xlfn.IFS(AU1841&lt;=30,"&lt;1 month",AND(AU1841&gt;30,AU1841&lt;=60),"1-2months",AU1841&gt;60,"2months +")</f>
        <v>2months +</v>
      </c>
      <c r="H1841" s="1" t="str" cm="1">
        <f t="array" ref="H1841">_xlfn.IFS(AT1841&lt;5,"&lt;5times",AND(AT1841&gt;=5,AT1841&lt;=10),"05-10times",AND(AT1841&gt;=11,AT1841&lt;=15),"11-15times",AT1841&gt;=16,"16times or more")</f>
        <v>05-10times</v>
      </c>
      <c r="I1841" s="1" t="s">
        <v>99</v>
      </c>
      <c r="J1841" s="1" t="str">
        <f t="shared" si="57"/>
        <v>6-7 years</v>
      </c>
      <c r="K1841" s="2">
        <v>167</v>
      </c>
      <c r="L1841" s="2">
        <v>13</v>
      </c>
      <c r="M1841" s="2">
        <v>180</v>
      </c>
      <c r="N1841" s="2">
        <v>86</v>
      </c>
      <c r="O1841" s="2">
        <v>13</v>
      </c>
      <c r="P1841" s="2">
        <v>70</v>
      </c>
      <c r="Q1841" s="8">
        <v>0</v>
      </c>
      <c r="R1841" s="8">
        <v>0</v>
      </c>
      <c r="S1841" s="8">
        <v>0</v>
      </c>
      <c r="T1841" s="8">
        <v>0</v>
      </c>
      <c r="U1841" s="8">
        <v>0</v>
      </c>
      <c r="V1841" s="8">
        <v>0</v>
      </c>
      <c r="W1841" s="6">
        <v>2</v>
      </c>
      <c r="X1841" s="6">
        <v>7</v>
      </c>
      <c r="Y1841" s="6">
        <v>3</v>
      </c>
      <c r="Z1841" s="6">
        <v>5</v>
      </c>
      <c r="AB1841" s="1">
        <v>30</v>
      </c>
      <c r="AC1841" s="1">
        <v>25</v>
      </c>
      <c r="AD1841" s="1">
        <v>0</v>
      </c>
      <c r="AE1841" s="1">
        <v>3</v>
      </c>
      <c r="AF1841" s="1">
        <v>11</v>
      </c>
      <c r="AG1841" s="1">
        <v>45</v>
      </c>
      <c r="AH1841" s="1">
        <v>2224</v>
      </c>
      <c r="AI1841" s="11">
        <f t="shared" si="56"/>
        <v>6.0931506849315067</v>
      </c>
      <c r="AJ1841" s="1">
        <v>0</v>
      </c>
      <c r="AK1841" s="1">
        <v>1</v>
      </c>
      <c r="AL1841" s="1">
        <v>0</v>
      </c>
      <c r="AM1841" s="1">
        <v>0</v>
      </c>
      <c r="AN1841" s="1">
        <v>0</v>
      </c>
      <c r="AO1841" s="1">
        <v>0</v>
      </c>
      <c r="AP1841" s="1">
        <v>0</v>
      </c>
      <c r="AQ1841" s="1">
        <v>0</v>
      </c>
      <c r="AR1841" s="1">
        <v>0</v>
      </c>
      <c r="AS1841" s="1">
        <v>1</v>
      </c>
      <c r="AT1841" s="1">
        <v>8</v>
      </c>
      <c r="AU1841" s="1">
        <v>79</v>
      </c>
      <c r="AV1841" s="1">
        <v>27100</v>
      </c>
    </row>
    <row r="1842" spans="1:48" s="1" customFormat="1" x14ac:dyDescent="0.25">
      <c r="A1842" s="1" t="str" cm="1">
        <f t="array" ref="A1842">_xlfn.IFS(AG1842&gt;=70,"70 and Older",AND(AG1842&gt;=60,AG1842&lt;70),"60-69",AND(AG1842&gt;=50,AG1842&lt;60),"50-59",AND(AG1842&gt;=40,AG1842&lt;50),"40-49",AND(AG1842&gt;=30,AG1842&lt;40),"30-39",AND(AG1842&gt;=20,AG1842&lt;30),"20-29")</f>
        <v>40-49</v>
      </c>
      <c r="B1842" s="1" t="str" cm="1">
        <f t="array" ref="B1842">_xlfn.IFS(AO1842=1,$AO$1,AP1842=1,$AP$1,AQ1842=1,$AQ$1,AR1842=1,$AR$1,AS1842=1,$AS$1)</f>
        <v>PhD</v>
      </c>
      <c r="C1842" s="1" t="str" cm="1">
        <f t="array" ref="C1842">_xlfn.IFS(AJ1842=1,$AJ$1,AK1842=1,$AK$1,AL1842=1,$AL$1,AM1842=1,$AM$1,AN1842=1,$AN$1)</f>
        <v>Single</v>
      </c>
      <c r="D1842" s="1">
        <v>1</v>
      </c>
      <c r="E1842" s="1">
        <v>1</v>
      </c>
      <c r="F1842" s="1" t="str" cm="1">
        <f t="array" ref="F1842">_xlfn.IFS(AV1842&lt;43783,"1.Low Income",AND(AV1842&gt;=43783,AV1842&lt;=64856),"2.Mid Income",AV1842&gt;64856,"3.High Income")</f>
        <v>1.Low Income</v>
      </c>
      <c r="G1842" s="1" t="str" cm="1">
        <f t="array" ref="G1842">_xlfn.IFS(AU1842&lt;=30,"&lt;1 month",AND(AU1842&gt;30,AU1842&lt;=60),"1-2months",AU1842&gt;60,"2months +")</f>
        <v>1-2months</v>
      </c>
      <c r="H1842" s="1" t="str" cm="1">
        <f t="array" ref="H1842">_xlfn.IFS(AT1842&lt;5,"&lt;5times",AND(AT1842&gt;=5,AT1842&lt;=10),"05-10times",AND(AT1842&gt;=11,AT1842&lt;=15),"11-15times",AT1842&gt;=16,"16times or more")</f>
        <v>05-10times</v>
      </c>
      <c r="I1842" s="1" t="s">
        <v>99</v>
      </c>
      <c r="J1842" s="1" t="str">
        <f t="shared" si="57"/>
        <v>6-7 years</v>
      </c>
      <c r="K1842" s="2">
        <v>158</v>
      </c>
      <c r="L1842" s="2">
        <v>0</v>
      </c>
      <c r="M1842" s="2">
        <v>23</v>
      </c>
      <c r="N1842" s="2">
        <v>0</v>
      </c>
      <c r="O1842" s="2">
        <v>0</v>
      </c>
      <c r="P1842" s="2">
        <v>18</v>
      </c>
      <c r="Q1842" s="8">
        <v>0</v>
      </c>
      <c r="R1842" s="8">
        <v>0</v>
      </c>
      <c r="S1842" s="8">
        <v>0</v>
      </c>
      <c r="T1842" s="8">
        <v>0</v>
      </c>
      <c r="U1842" s="8">
        <v>0</v>
      </c>
      <c r="V1842" s="8">
        <v>0</v>
      </c>
      <c r="W1842" s="6">
        <v>6</v>
      </c>
      <c r="X1842" s="6">
        <v>3</v>
      </c>
      <c r="Y1842" s="6">
        <v>1</v>
      </c>
      <c r="Z1842" s="6">
        <v>5</v>
      </c>
      <c r="AB1842" s="1">
        <v>121</v>
      </c>
      <c r="AC1842" s="1">
        <v>109</v>
      </c>
      <c r="AD1842" s="1">
        <v>0</v>
      </c>
      <c r="AE1842" s="1">
        <v>3</v>
      </c>
      <c r="AF1842" s="1">
        <v>11</v>
      </c>
      <c r="AG1842" s="1">
        <v>46</v>
      </c>
      <c r="AH1842" s="1">
        <v>2223</v>
      </c>
      <c r="AI1842" s="11">
        <f t="shared" si="56"/>
        <v>6.0904109589041093</v>
      </c>
      <c r="AJ1842" s="1">
        <v>0</v>
      </c>
      <c r="AK1842" s="1">
        <v>0</v>
      </c>
      <c r="AL1842" s="1">
        <v>1</v>
      </c>
      <c r="AM1842" s="1">
        <v>0</v>
      </c>
      <c r="AN1842" s="1">
        <v>0</v>
      </c>
      <c r="AO1842" s="1">
        <v>0</v>
      </c>
      <c r="AP1842" s="1">
        <v>0</v>
      </c>
      <c r="AQ1842" s="1">
        <v>0</v>
      </c>
      <c r="AR1842" s="1">
        <v>0</v>
      </c>
      <c r="AS1842" s="1">
        <v>1</v>
      </c>
      <c r="AT1842" s="1">
        <v>8</v>
      </c>
      <c r="AU1842" s="1">
        <v>32</v>
      </c>
      <c r="AV1842" s="1">
        <v>27421</v>
      </c>
    </row>
    <row r="1843" spans="1:48" s="1" customFormat="1" x14ac:dyDescent="0.25">
      <c r="A1843" s="1" t="str" cm="1">
        <f t="array" ref="A1843">_xlfn.IFS(AG1843&gt;=70,"70 and Older",AND(AG1843&gt;=60,AG1843&lt;70),"60-69",AND(AG1843&gt;=50,AG1843&lt;60),"50-59",AND(AG1843&gt;=40,AG1843&lt;50),"40-49",AND(AG1843&gt;=30,AG1843&lt;40),"30-39",AND(AG1843&gt;=20,AG1843&lt;30),"20-29")</f>
        <v>30-39</v>
      </c>
      <c r="B1843" s="1" t="str" cm="1">
        <f t="array" ref="B1843">_xlfn.IFS(AO1843=1,$AO$1,AP1843=1,$AP$1,AQ1843=1,$AQ$1,AR1843=1,$AR$1,AS1843=1,$AS$1)</f>
        <v>Graduation</v>
      </c>
      <c r="C1843" s="1" t="str" cm="1">
        <f t="array" ref="C1843">_xlfn.IFS(AJ1843=1,$AJ$1,AK1843=1,$AK$1,AL1843=1,$AL$1,AM1843=1,$AM$1,AN1843=1,$AN$1)</f>
        <v>Married</v>
      </c>
      <c r="D1843" s="1">
        <v>0</v>
      </c>
      <c r="E1843" s="1">
        <v>0</v>
      </c>
      <c r="F1843" s="1" t="str" cm="1">
        <f t="array" ref="F1843">_xlfn.IFS(AV1843&lt;43783,"1.Low Income",AND(AV1843&gt;=43783,AV1843&lt;=64856),"2.Mid Income",AV1843&gt;64856,"3.High Income")</f>
        <v>2.Mid Income</v>
      </c>
      <c r="G1843" s="1" t="str" cm="1">
        <f t="array" ref="G1843">_xlfn.IFS(AU1843&lt;=30,"&lt;1 month",AND(AU1843&gt;30,AU1843&lt;=60),"1-2months",AU1843&gt;60,"2months +")</f>
        <v>&lt;1 month</v>
      </c>
      <c r="H1843" s="1" t="str" cm="1">
        <f t="array" ref="H1843">_xlfn.IFS(AT1843&lt;5,"&lt;5times",AND(AT1843&gt;=5,AT1843&lt;=10),"05-10times",AND(AT1843&gt;=11,AT1843&lt;=15),"11-15times",AT1843&gt;=16,"16times or more")</f>
        <v>05-10times</v>
      </c>
      <c r="I1843" s="1" t="s">
        <v>99</v>
      </c>
      <c r="J1843" s="1" t="str">
        <f t="shared" si="57"/>
        <v>6-7 years</v>
      </c>
      <c r="K1843" s="2">
        <v>816</v>
      </c>
      <c r="L1843" s="2">
        <v>66</v>
      </c>
      <c r="M1843" s="2">
        <v>549</v>
      </c>
      <c r="N1843" s="2">
        <v>216</v>
      </c>
      <c r="O1843" s="2">
        <v>66</v>
      </c>
      <c r="P1843" s="2">
        <v>99</v>
      </c>
      <c r="Q1843" s="8">
        <v>0</v>
      </c>
      <c r="R1843" s="8">
        <v>0</v>
      </c>
      <c r="S1843" s="8">
        <v>0</v>
      </c>
      <c r="T1843" s="8">
        <v>0</v>
      </c>
      <c r="U1843" s="8">
        <v>0</v>
      </c>
      <c r="V1843" s="8">
        <v>1</v>
      </c>
      <c r="W1843" s="6">
        <v>1</v>
      </c>
      <c r="X1843" s="6">
        <v>5</v>
      </c>
      <c r="Y1843" s="6">
        <v>6</v>
      </c>
      <c r="Z1843" s="6">
        <v>4</v>
      </c>
      <c r="AB1843" s="1">
        <v>1441</v>
      </c>
      <c r="AC1843" s="1">
        <v>1244</v>
      </c>
      <c r="AD1843" s="1">
        <v>0</v>
      </c>
      <c r="AE1843" s="1">
        <v>3</v>
      </c>
      <c r="AF1843" s="1">
        <v>11</v>
      </c>
      <c r="AG1843" s="1">
        <v>34</v>
      </c>
      <c r="AH1843" s="1">
        <v>2222</v>
      </c>
      <c r="AI1843" s="11">
        <f t="shared" si="56"/>
        <v>6.087671232876712</v>
      </c>
      <c r="AJ1843" s="1">
        <v>0</v>
      </c>
      <c r="AK1843" s="1">
        <v>1</v>
      </c>
      <c r="AL1843" s="1">
        <v>0</v>
      </c>
      <c r="AM1843" s="1">
        <v>0</v>
      </c>
      <c r="AN1843" s="1">
        <v>0</v>
      </c>
      <c r="AO1843" s="1">
        <v>0</v>
      </c>
      <c r="AP1843" s="1">
        <v>0</v>
      </c>
      <c r="AQ1843" s="1">
        <v>1</v>
      </c>
      <c r="AR1843" s="1">
        <v>0</v>
      </c>
      <c r="AS1843" s="1">
        <v>0</v>
      </c>
      <c r="AT1843" s="1">
        <v>6</v>
      </c>
      <c r="AU1843" s="1">
        <v>11</v>
      </c>
      <c r="AV1843" s="1">
        <v>49678</v>
      </c>
    </row>
    <row r="1844" spans="1:48" s="1" customFormat="1" x14ac:dyDescent="0.25">
      <c r="A1844" s="1" t="str" cm="1">
        <f t="array" ref="A1844">_xlfn.IFS(AG1844&gt;=70,"70 and Older",AND(AG1844&gt;=60,AG1844&lt;70),"60-69",AND(AG1844&gt;=50,AG1844&lt;60),"50-59",AND(AG1844&gt;=40,AG1844&lt;50),"40-49",AND(AG1844&gt;=30,AG1844&lt;40),"30-39",AND(AG1844&gt;=20,AG1844&lt;30),"20-29")</f>
        <v>60-69</v>
      </c>
      <c r="B1844" s="1" t="str" cm="1">
        <f t="array" ref="B1844">_xlfn.IFS(AO1844=1,$AO$1,AP1844=1,$AP$1,AQ1844=1,$AQ$1,AR1844=1,$AR$1,AS1844=1,$AS$1)</f>
        <v>Graduation</v>
      </c>
      <c r="C1844" s="1" t="str" cm="1">
        <f t="array" ref="C1844">_xlfn.IFS(AJ1844=1,$AJ$1,AK1844=1,$AK$1,AL1844=1,$AL$1,AM1844=1,$AM$1,AN1844=1,$AN$1)</f>
        <v>Married</v>
      </c>
      <c r="D1844" s="1">
        <v>0</v>
      </c>
      <c r="E1844" s="1">
        <v>0</v>
      </c>
      <c r="F1844" s="1" t="str" cm="1">
        <f t="array" ref="F1844">_xlfn.IFS(AV1844&lt;43783,"1.Low Income",AND(AV1844&gt;=43783,AV1844&lt;=64856),"2.Mid Income",AV1844&gt;64856,"3.High Income")</f>
        <v>2.Mid Income</v>
      </c>
      <c r="G1844" s="1" t="str" cm="1">
        <f t="array" ref="G1844">_xlfn.IFS(AU1844&lt;=30,"&lt;1 month",AND(AU1844&gt;30,AU1844&lt;=60),"1-2months",AU1844&gt;60,"2months +")</f>
        <v>2months +</v>
      </c>
      <c r="H1844" s="1" t="str" cm="1">
        <f t="array" ref="H1844">_xlfn.IFS(AT1844&lt;5,"&lt;5times",AND(AT1844&gt;=5,AT1844&lt;=10),"05-10times",AND(AT1844&gt;=11,AT1844&lt;=15),"11-15times",AT1844&gt;=16,"16times or more")</f>
        <v>05-10times</v>
      </c>
      <c r="I1844" s="1" t="s">
        <v>99</v>
      </c>
      <c r="J1844" s="1" t="str">
        <f t="shared" si="57"/>
        <v>6-7 years</v>
      </c>
      <c r="K1844" s="2">
        <v>704</v>
      </c>
      <c r="L1844" s="2">
        <v>129</v>
      </c>
      <c r="M1844" s="2">
        <v>853</v>
      </c>
      <c r="N1844" s="2">
        <v>120</v>
      </c>
      <c r="O1844" s="2">
        <v>74</v>
      </c>
      <c r="P1844" s="2">
        <v>111</v>
      </c>
      <c r="Q1844" s="8">
        <v>1</v>
      </c>
      <c r="R1844" s="8">
        <v>0</v>
      </c>
      <c r="S1844" s="8">
        <v>0</v>
      </c>
      <c r="T1844" s="8">
        <v>1</v>
      </c>
      <c r="U1844" s="8">
        <v>1</v>
      </c>
      <c r="V1844" s="8">
        <v>1</v>
      </c>
      <c r="W1844" s="6">
        <v>1</v>
      </c>
      <c r="X1844" s="6">
        <v>5</v>
      </c>
      <c r="Y1844" s="6">
        <v>6</v>
      </c>
      <c r="Z1844" s="6">
        <v>7</v>
      </c>
      <c r="AB1844" s="1">
        <v>1571</v>
      </c>
      <c r="AC1844" s="1">
        <v>1554</v>
      </c>
      <c r="AD1844" s="1">
        <v>0</v>
      </c>
      <c r="AE1844" s="1">
        <v>3</v>
      </c>
      <c r="AF1844" s="1">
        <v>11</v>
      </c>
      <c r="AG1844" s="1">
        <v>64</v>
      </c>
      <c r="AH1844" s="1">
        <v>2221</v>
      </c>
      <c r="AI1844" s="11">
        <f t="shared" si="56"/>
        <v>6.0849315068493155</v>
      </c>
      <c r="AJ1844" s="1">
        <v>0</v>
      </c>
      <c r="AK1844" s="1">
        <v>1</v>
      </c>
      <c r="AL1844" s="1">
        <v>0</v>
      </c>
      <c r="AM1844" s="1">
        <v>0</v>
      </c>
      <c r="AN1844" s="1">
        <v>0</v>
      </c>
      <c r="AO1844" s="1">
        <v>0</v>
      </c>
      <c r="AP1844" s="1">
        <v>0</v>
      </c>
      <c r="AQ1844" s="1">
        <v>1</v>
      </c>
      <c r="AR1844" s="1">
        <v>0</v>
      </c>
      <c r="AS1844" s="1">
        <v>0</v>
      </c>
      <c r="AT1844" s="1">
        <v>6</v>
      </c>
      <c r="AU1844" s="1">
        <v>83</v>
      </c>
      <c r="AV1844" s="1">
        <v>53359</v>
      </c>
    </row>
    <row r="1845" spans="1:48" s="1" customFormat="1" x14ac:dyDescent="0.25">
      <c r="A1845" s="1" t="str" cm="1">
        <f t="array" ref="A1845">_xlfn.IFS(AG1845&gt;=70,"70 and Older",AND(AG1845&gt;=60,AG1845&lt;70),"60-69",AND(AG1845&gt;=50,AG1845&lt;60),"50-59",AND(AG1845&gt;=40,AG1845&lt;50),"40-49",AND(AG1845&gt;=30,AG1845&lt;40),"30-39",AND(AG1845&gt;=20,AG1845&lt;30),"20-29")</f>
        <v>70 and Older</v>
      </c>
      <c r="B1845" s="1" t="str" cm="1">
        <f t="array" ref="B1845">_xlfn.IFS(AO1845=1,$AO$1,AP1845=1,$AP$1,AQ1845=1,$AQ$1,AR1845=1,$AR$1,AS1845=1,$AS$1)</f>
        <v>PhD</v>
      </c>
      <c r="C1845" s="1" t="str" cm="1">
        <f t="array" ref="C1845">_xlfn.IFS(AJ1845=1,$AJ$1,AK1845=1,$AK$1,AL1845=1,$AL$1,AM1845=1,$AM$1,AN1845=1,$AN$1)</f>
        <v>Together</v>
      </c>
      <c r="D1845" s="1">
        <v>1</v>
      </c>
      <c r="E1845" s="1">
        <v>1</v>
      </c>
      <c r="F1845" s="1" t="str" cm="1">
        <f t="array" ref="F1845">_xlfn.IFS(AV1845&lt;43783,"1.Low Income",AND(AV1845&gt;=43783,AV1845&lt;=64856),"2.Mid Income",AV1845&gt;64856,"3.High Income")</f>
        <v>2.Mid Income</v>
      </c>
      <c r="G1845" s="1" t="str" cm="1">
        <f t="array" ref="G1845">_xlfn.IFS(AU1845&lt;=30,"&lt;1 month",AND(AU1845&gt;30,AU1845&lt;=60),"1-2months",AU1845&gt;60,"2months +")</f>
        <v>1-2months</v>
      </c>
      <c r="H1845" s="1" t="str" cm="1">
        <f t="array" ref="H1845">_xlfn.IFS(AT1845&lt;5,"&lt;5times",AND(AT1845&gt;=5,AT1845&lt;=10),"05-10times",AND(AT1845&gt;=11,AT1845&lt;=15),"11-15times",AT1845&gt;=16,"16times or more")</f>
        <v>05-10times</v>
      </c>
      <c r="I1845" s="1" t="s">
        <v>100</v>
      </c>
      <c r="J1845" s="1" t="str">
        <f t="shared" si="57"/>
        <v>6-7 years</v>
      </c>
      <c r="K1845" s="2">
        <v>505</v>
      </c>
      <c r="L1845" s="2">
        <v>137</v>
      </c>
      <c r="M1845" s="2">
        <v>401</v>
      </c>
      <c r="N1845" s="2">
        <v>104</v>
      </c>
      <c r="O1845" s="2">
        <v>22</v>
      </c>
      <c r="P1845" s="2">
        <v>22</v>
      </c>
      <c r="Q1845" s="8">
        <v>0</v>
      </c>
      <c r="R1845" s="8">
        <v>0</v>
      </c>
      <c r="S1845" s="8">
        <v>0</v>
      </c>
      <c r="T1845" s="8">
        <v>0</v>
      </c>
      <c r="U1845" s="8">
        <v>0</v>
      </c>
      <c r="V1845" s="8">
        <v>0</v>
      </c>
      <c r="W1845" s="6">
        <v>3</v>
      </c>
      <c r="X1845" s="6">
        <v>11</v>
      </c>
      <c r="Y1845" s="6">
        <v>5</v>
      </c>
      <c r="Z1845" s="6">
        <v>11</v>
      </c>
      <c r="AB1845" s="1">
        <v>1798</v>
      </c>
      <c r="AC1845" s="1">
        <v>1798</v>
      </c>
      <c r="AD1845" s="1">
        <v>2</v>
      </c>
      <c r="AE1845" s="1">
        <v>3</v>
      </c>
      <c r="AF1845" s="1">
        <v>11</v>
      </c>
      <c r="AG1845" s="1">
        <v>73</v>
      </c>
      <c r="AH1845" s="1">
        <v>2221</v>
      </c>
      <c r="AI1845" s="11">
        <f t="shared" si="56"/>
        <v>6.0849315068493155</v>
      </c>
      <c r="AJ1845" s="1">
        <v>0</v>
      </c>
      <c r="AK1845" s="1">
        <v>0</v>
      </c>
      <c r="AL1845" s="1">
        <v>0</v>
      </c>
      <c r="AM1845" s="1">
        <v>1</v>
      </c>
      <c r="AN1845" s="1">
        <v>0</v>
      </c>
      <c r="AO1845" s="1">
        <v>0</v>
      </c>
      <c r="AP1845" s="1">
        <v>0</v>
      </c>
      <c r="AQ1845" s="1">
        <v>0</v>
      </c>
      <c r="AR1845" s="1">
        <v>0</v>
      </c>
      <c r="AS1845" s="1">
        <v>1</v>
      </c>
      <c r="AT1845" s="1">
        <v>7</v>
      </c>
      <c r="AU1845" s="1">
        <v>51</v>
      </c>
      <c r="AV1845" s="1">
        <v>44159</v>
      </c>
    </row>
    <row r="1846" spans="1:48" s="1" customFormat="1" x14ac:dyDescent="0.25">
      <c r="A1846" s="1" t="str" cm="1">
        <f t="array" ref="A1846">_xlfn.IFS(AG1846&gt;=70,"70 and Older",AND(AG1846&gt;=60,AG1846&lt;70),"60-69",AND(AG1846&gt;=50,AG1846&lt;60),"50-59",AND(AG1846&gt;=40,AG1846&lt;50),"40-49",AND(AG1846&gt;=30,AG1846&lt;40),"30-39",AND(AG1846&gt;=20,AG1846&lt;30),"20-29")</f>
        <v>70 and Older</v>
      </c>
      <c r="B1846" s="1" t="str" cm="1">
        <f t="array" ref="B1846">_xlfn.IFS(AO1846=1,$AO$1,AP1846=1,$AP$1,AQ1846=1,$AQ$1,AR1846=1,$AR$1,AS1846=1,$AS$1)</f>
        <v>PhD</v>
      </c>
      <c r="C1846" s="1" t="str" cm="1">
        <f t="array" ref="C1846">_xlfn.IFS(AJ1846=1,$AJ$1,AK1846=1,$AK$1,AL1846=1,$AL$1,AM1846=1,$AM$1,AN1846=1,$AN$1)</f>
        <v>Single</v>
      </c>
      <c r="D1846" s="1">
        <v>0</v>
      </c>
      <c r="E1846" s="1">
        <v>2</v>
      </c>
      <c r="F1846" s="1" t="str" cm="1">
        <f t="array" ref="F1846">_xlfn.IFS(AV1846&lt;43783,"1.Low Income",AND(AV1846&gt;=43783,AV1846&lt;=64856),"2.Mid Income",AV1846&gt;64856,"3.High Income")</f>
        <v>1.Low Income</v>
      </c>
      <c r="G1846" s="1" t="str" cm="1">
        <f t="array" ref="G1846">_xlfn.IFS(AU1846&lt;=30,"&lt;1 month",AND(AU1846&gt;30,AU1846&lt;=60),"1-2months",AU1846&gt;60,"2months +")</f>
        <v>1-2months</v>
      </c>
      <c r="H1846" s="1" t="str" cm="1">
        <f t="array" ref="H1846">_xlfn.IFS(AT1846&lt;5,"&lt;5times",AND(AT1846&gt;=5,AT1846&lt;=10),"05-10times",AND(AT1846&gt;=11,AT1846&lt;=15),"11-15times",AT1846&gt;=16,"16times or more")</f>
        <v>05-10times</v>
      </c>
      <c r="I1846" s="1" t="s">
        <v>99</v>
      </c>
      <c r="J1846" s="1" t="str">
        <f t="shared" si="57"/>
        <v>6-7 years</v>
      </c>
      <c r="K1846" s="2">
        <v>598</v>
      </c>
      <c r="L1846" s="2">
        <v>16</v>
      </c>
      <c r="M1846" s="2">
        <v>141</v>
      </c>
      <c r="N1846" s="2">
        <v>32</v>
      </c>
      <c r="O1846" s="2">
        <v>41</v>
      </c>
      <c r="P1846" s="2">
        <v>49</v>
      </c>
      <c r="Q1846" s="8">
        <v>0</v>
      </c>
      <c r="R1846" s="8">
        <v>0</v>
      </c>
      <c r="S1846" s="8">
        <v>0</v>
      </c>
      <c r="T1846" s="8">
        <v>0</v>
      </c>
      <c r="U1846" s="8">
        <v>0</v>
      </c>
      <c r="V1846" s="8">
        <v>0</v>
      </c>
      <c r="W1846" s="6">
        <v>3</v>
      </c>
      <c r="X1846" s="6">
        <v>3</v>
      </c>
      <c r="Y1846" s="6">
        <v>3</v>
      </c>
      <c r="Z1846" s="6">
        <v>6</v>
      </c>
      <c r="AB1846" s="1">
        <v>605</v>
      </c>
      <c r="AC1846" s="1">
        <v>576</v>
      </c>
      <c r="AD1846" s="1">
        <v>0</v>
      </c>
      <c r="AE1846" s="1">
        <v>3</v>
      </c>
      <c r="AF1846" s="1">
        <v>11</v>
      </c>
      <c r="AG1846" s="1">
        <v>74</v>
      </c>
      <c r="AH1846" s="1">
        <v>2221</v>
      </c>
      <c r="AI1846" s="11">
        <f t="shared" si="56"/>
        <v>6.0849315068493155</v>
      </c>
      <c r="AJ1846" s="1">
        <v>0</v>
      </c>
      <c r="AK1846" s="1">
        <v>0</v>
      </c>
      <c r="AL1846" s="1">
        <v>1</v>
      </c>
      <c r="AM1846" s="1">
        <v>0</v>
      </c>
      <c r="AN1846" s="1">
        <v>0</v>
      </c>
      <c r="AO1846" s="1">
        <v>0</v>
      </c>
      <c r="AP1846" s="1">
        <v>0</v>
      </c>
      <c r="AQ1846" s="1">
        <v>0</v>
      </c>
      <c r="AR1846" s="1">
        <v>0</v>
      </c>
      <c r="AS1846" s="1">
        <v>1</v>
      </c>
      <c r="AT1846" s="1">
        <v>8</v>
      </c>
      <c r="AU1846" s="1">
        <v>59</v>
      </c>
      <c r="AV1846" s="1">
        <v>30351</v>
      </c>
    </row>
    <row r="1847" spans="1:48" s="1" customFormat="1" x14ac:dyDescent="0.25">
      <c r="A1847" s="1" t="str" cm="1">
        <f t="array" ref="A1847">_xlfn.IFS(AG1847&gt;=70,"70 and Older",AND(AG1847&gt;=60,AG1847&lt;70),"60-69",AND(AG1847&gt;=50,AG1847&lt;60),"50-59",AND(AG1847&gt;=40,AG1847&lt;50),"40-49",AND(AG1847&gt;=30,AG1847&lt;40),"30-39",AND(AG1847&gt;=20,AG1847&lt;30),"20-29")</f>
        <v>30-39</v>
      </c>
      <c r="B1847" s="1" t="str" cm="1">
        <f t="array" ref="B1847">_xlfn.IFS(AO1847=1,$AO$1,AP1847=1,$AP$1,AQ1847=1,$AQ$1,AR1847=1,$AR$1,AS1847=1,$AS$1)</f>
        <v>Graduation</v>
      </c>
      <c r="C1847" s="1" t="str" cm="1">
        <f t="array" ref="C1847">_xlfn.IFS(AJ1847=1,$AJ$1,AK1847=1,$AK$1,AL1847=1,$AL$1,AM1847=1,$AM$1,AN1847=1,$AN$1)</f>
        <v>Single</v>
      </c>
      <c r="D1847" s="1">
        <v>1</v>
      </c>
      <c r="E1847" s="1">
        <v>0</v>
      </c>
      <c r="F1847" s="1" t="str" cm="1">
        <f t="array" ref="F1847">_xlfn.IFS(AV1847&lt;43783,"1.Low Income",AND(AV1847&gt;=43783,AV1847&lt;=64856),"2.Mid Income",AV1847&gt;64856,"3.High Income")</f>
        <v>1.Low Income</v>
      </c>
      <c r="G1847" s="1" t="str" cm="1">
        <f t="array" ref="G1847">_xlfn.IFS(AU1847&lt;=30,"&lt;1 month",AND(AU1847&gt;30,AU1847&lt;=60),"1-2months",AU1847&gt;60,"2months +")</f>
        <v>1-2months</v>
      </c>
      <c r="H1847" s="1" t="str" cm="1">
        <f t="array" ref="H1847">_xlfn.IFS(AT1847&lt;5,"&lt;5times",AND(AT1847&gt;=5,AT1847&lt;=10),"05-10times",AND(AT1847&gt;=11,AT1847&lt;=15),"11-15times",AT1847&gt;=16,"16times or more")</f>
        <v>05-10times</v>
      </c>
      <c r="I1847" s="1" t="s">
        <v>99</v>
      </c>
      <c r="J1847" s="1" t="str">
        <f t="shared" si="57"/>
        <v>6-7 years</v>
      </c>
      <c r="K1847" s="2">
        <v>12</v>
      </c>
      <c r="L1847" s="2">
        <v>2</v>
      </c>
      <c r="M1847" s="2">
        <v>17</v>
      </c>
      <c r="N1847" s="2">
        <v>6</v>
      </c>
      <c r="O1847" s="2">
        <v>1</v>
      </c>
      <c r="P1847" s="2">
        <v>10</v>
      </c>
      <c r="Q1847" s="8">
        <v>0</v>
      </c>
      <c r="R1847" s="8">
        <v>0</v>
      </c>
      <c r="S1847" s="8">
        <v>0</v>
      </c>
      <c r="T1847" s="8">
        <v>0</v>
      </c>
      <c r="U1847" s="8">
        <v>0</v>
      </c>
      <c r="V1847" s="8">
        <v>1</v>
      </c>
      <c r="W1847" s="6">
        <v>2</v>
      </c>
      <c r="X1847" s="6">
        <v>2</v>
      </c>
      <c r="Y1847" s="6">
        <v>0</v>
      </c>
      <c r="Z1847" s="6">
        <v>3</v>
      </c>
      <c r="AB1847" s="1">
        <v>24</v>
      </c>
      <c r="AC1847" s="1">
        <v>19</v>
      </c>
      <c r="AD1847" s="1">
        <v>0</v>
      </c>
      <c r="AE1847" s="1">
        <v>3</v>
      </c>
      <c r="AF1847" s="1">
        <v>11</v>
      </c>
      <c r="AG1847" s="1">
        <v>32</v>
      </c>
      <c r="AH1847" s="1">
        <v>2221</v>
      </c>
      <c r="AI1847" s="11">
        <f t="shared" si="56"/>
        <v>6.0849315068493155</v>
      </c>
      <c r="AJ1847" s="1">
        <v>0</v>
      </c>
      <c r="AK1847" s="1">
        <v>0</v>
      </c>
      <c r="AL1847" s="1">
        <v>1</v>
      </c>
      <c r="AM1847" s="1">
        <v>0</v>
      </c>
      <c r="AN1847" s="1">
        <v>0</v>
      </c>
      <c r="AO1847" s="1">
        <v>0</v>
      </c>
      <c r="AP1847" s="1">
        <v>0</v>
      </c>
      <c r="AQ1847" s="1">
        <v>1</v>
      </c>
      <c r="AR1847" s="1">
        <v>0</v>
      </c>
      <c r="AS1847" s="1">
        <v>0</v>
      </c>
      <c r="AT1847" s="1">
        <v>9</v>
      </c>
      <c r="AU1847" s="1">
        <v>34</v>
      </c>
      <c r="AV1847" s="1">
        <v>25804</v>
      </c>
    </row>
    <row r="1848" spans="1:48" s="1" customFormat="1" x14ac:dyDescent="0.25">
      <c r="A1848" s="1" t="str" cm="1">
        <f t="array" ref="A1848">_xlfn.IFS(AG1848&gt;=70,"70 and Older",AND(AG1848&gt;=60,AG1848&lt;70),"60-69",AND(AG1848&gt;=50,AG1848&lt;60),"50-59",AND(AG1848&gt;=40,AG1848&lt;50),"40-49",AND(AG1848&gt;=30,AG1848&lt;40),"30-39",AND(AG1848&gt;=20,AG1848&lt;30),"20-29")</f>
        <v>30-39</v>
      </c>
      <c r="B1848" s="1" t="str" cm="1">
        <f t="array" ref="B1848">_xlfn.IFS(AO1848=1,$AO$1,AP1848=1,$AP$1,AQ1848=1,$AQ$1,AR1848=1,$AR$1,AS1848=1,$AS$1)</f>
        <v>Master</v>
      </c>
      <c r="C1848" s="1" t="str" cm="1">
        <f t="array" ref="C1848">_xlfn.IFS(AJ1848=1,$AJ$1,AK1848=1,$AK$1,AL1848=1,$AL$1,AM1848=1,$AM$1,AN1848=1,$AN$1)</f>
        <v>Single</v>
      </c>
      <c r="D1848" s="1">
        <v>0</v>
      </c>
      <c r="E1848" s="1">
        <v>0</v>
      </c>
      <c r="F1848" s="1" t="str" cm="1">
        <f t="array" ref="F1848">_xlfn.IFS(AV1848&lt;43783,"1.Low Income",AND(AV1848&gt;=43783,AV1848&lt;=64856),"2.Mid Income",AV1848&gt;64856,"3.High Income")</f>
        <v>2.Mid Income</v>
      </c>
      <c r="G1848" s="1" t="str" cm="1">
        <f t="array" ref="G1848">_xlfn.IFS(AU1848&lt;=30,"&lt;1 month",AND(AU1848&gt;30,AU1848&lt;=60),"1-2months",AU1848&gt;60,"2months +")</f>
        <v>1-2months</v>
      </c>
      <c r="H1848" s="1" t="str" cm="1">
        <f t="array" ref="H1848">_xlfn.IFS(AT1848&lt;5,"&lt;5times",AND(AT1848&gt;=5,AT1848&lt;=10),"05-10times",AND(AT1848&gt;=11,AT1848&lt;=15),"11-15times",AT1848&gt;=16,"16times or more")</f>
        <v>05-10times</v>
      </c>
      <c r="I1848" s="1" t="s">
        <v>99</v>
      </c>
      <c r="J1848" s="1" t="str">
        <f t="shared" si="57"/>
        <v>6-7 years</v>
      </c>
      <c r="K1848" s="2">
        <v>675</v>
      </c>
      <c r="L1848" s="2">
        <v>144</v>
      </c>
      <c r="M1848" s="2">
        <v>133</v>
      </c>
      <c r="N1848" s="2">
        <v>94</v>
      </c>
      <c r="O1848" s="2">
        <v>192</v>
      </c>
      <c r="P1848" s="2">
        <v>241</v>
      </c>
      <c r="Q1848" s="8">
        <v>1</v>
      </c>
      <c r="R1848" s="8">
        <v>0</v>
      </c>
      <c r="S1848" s="8">
        <v>1</v>
      </c>
      <c r="T1848" s="8">
        <v>0</v>
      </c>
      <c r="U1848" s="8">
        <v>1</v>
      </c>
      <c r="V1848" s="8">
        <v>0</v>
      </c>
      <c r="W1848" s="6">
        <v>1</v>
      </c>
      <c r="X1848" s="6">
        <v>4</v>
      </c>
      <c r="Y1848" s="6">
        <v>8</v>
      </c>
      <c r="Z1848" s="6">
        <v>5</v>
      </c>
      <c r="AB1848" s="1">
        <v>1605</v>
      </c>
      <c r="AC1848" s="1">
        <v>1589</v>
      </c>
      <c r="AD1848" s="1">
        <v>3</v>
      </c>
      <c r="AE1848" s="1">
        <v>3</v>
      </c>
      <c r="AF1848" s="1">
        <v>11</v>
      </c>
      <c r="AG1848" s="1">
        <v>32</v>
      </c>
      <c r="AH1848" s="1">
        <v>2220</v>
      </c>
      <c r="AI1848" s="11">
        <f t="shared" si="56"/>
        <v>6.0821917808219181</v>
      </c>
      <c r="AJ1848" s="1">
        <v>0</v>
      </c>
      <c r="AK1848" s="1">
        <v>0</v>
      </c>
      <c r="AL1848" s="1">
        <v>1</v>
      </c>
      <c r="AM1848" s="1">
        <v>0</v>
      </c>
      <c r="AN1848" s="1">
        <v>0</v>
      </c>
      <c r="AO1848" s="1">
        <v>0</v>
      </c>
      <c r="AP1848" s="1">
        <v>0</v>
      </c>
      <c r="AQ1848" s="1">
        <v>0</v>
      </c>
      <c r="AR1848" s="1">
        <v>1</v>
      </c>
      <c r="AS1848" s="1">
        <v>0</v>
      </c>
      <c r="AT1848" s="1">
        <v>6</v>
      </c>
      <c r="AU1848" s="1">
        <v>44</v>
      </c>
      <c r="AV1848" s="1">
        <v>55282</v>
      </c>
    </row>
    <row r="1849" spans="1:48" s="1" customFormat="1" x14ac:dyDescent="0.25">
      <c r="A1849" s="1" t="str" cm="1">
        <f t="array" ref="A1849">_xlfn.IFS(AG1849&gt;=70,"70 and Older",AND(AG1849&gt;=60,AG1849&lt;70),"60-69",AND(AG1849&gt;=50,AG1849&lt;60),"50-59",AND(AG1849&gt;=40,AG1849&lt;50),"40-49",AND(AG1849&gt;=30,AG1849&lt;40),"30-39",AND(AG1849&gt;=20,AG1849&lt;30),"20-29")</f>
        <v>50-59</v>
      </c>
      <c r="B1849" s="1" t="str" cm="1">
        <f t="array" ref="B1849">_xlfn.IFS(AO1849=1,$AO$1,AP1849=1,$AP$1,AQ1849=1,$AQ$1,AR1849=1,$AR$1,AS1849=1,$AS$1)</f>
        <v>2nd Cycle</v>
      </c>
      <c r="C1849" s="1" t="str" cm="1">
        <f t="array" ref="C1849">_xlfn.IFS(AJ1849=1,$AJ$1,AK1849=1,$AK$1,AL1849=1,$AL$1,AM1849=1,$AM$1,AN1849=1,$AN$1)</f>
        <v>Divorced</v>
      </c>
      <c r="D1849" s="1">
        <v>1</v>
      </c>
      <c r="E1849" s="1">
        <v>1</v>
      </c>
      <c r="F1849" s="1" t="str" cm="1">
        <f t="array" ref="F1849">_xlfn.IFS(AV1849&lt;43783,"1.Low Income",AND(AV1849&gt;=43783,AV1849&lt;=64856),"2.Mid Income",AV1849&gt;64856,"3.High Income")</f>
        <v>1.Low Income</v>
      </c>
      <c r="G1849" s="1" t="str" cm="1">
        <f t="array" ref="G1849">_xlfn.IFS(AU1849&lt;=30,"&lt;1 month",AND(AU1849&gt;30,AU1849&lt;=60),"1-2months",AU1849&gt;60,"2months +")</f>
        <v>2months +</v>
      </c>
      <c r="H1849" s="1" t="str" cm="1">
        <f t="array" ref="H1849">_xlfn.IFS(AT1849&lt;5,"&lt;5times",AND(AT1849&gt;=5,AT1849&lt;=10),"05-10times",AND(AT1849&gt;=11,AT1849&lt;=15),"11-15times",AT1849&gt;=16,"16times or more")</f>
        <v>05-10times</v>
      </c>
      <c r="I1849" s="1" t="s">
        <v>99</v>
      </c>
      <c r="J1849" s="1" t="str">
        <f t="shared" si="57"/>
        <v>6-7 years</v>
      </c>
      <c r="K1849" s="2">
        <v>30</v>
      </c>
      <c r="L1849" s="2">
        <v>0</v>
      </c>
      <c r="M1849" s="2">
        <v>11</v>
      </c>
      <c r="N1849" s="2">
        <v>0</v>
      </c>
      <c r="O1849" s="2">
        <v>0</v>
      </c>
      <c r="P1849" s="2">
        <v>3</v>
      </c>
      <c r="Q1849" s="8">
        <v>0</v>
      </c>
      <c r="R1849" s="8">
        <v>0</v>
      </c>
      <c r="S1849" s="8">
        <v>0</v>
      </c>
      <c r="T1849" s="8">
        <v>0</v>
      </c>
      <c r="U1849" s="8">
        <v>0</v>
      </c>
      <c r="V1849" s="8">
        <v>0</v>
      </c>
      <c r="W1849" s="6">
        <v>3</v>
      </c>
      <c r="X1849" s="6">
        <v>2</v>
      </c>
      <c r="Y1849" s="6">
        <v>0</v>
      </c>
      <c r="Z1849" s="6">
        <v>4</v>
      </c>
      <c r="AB1849" s="1">
        <v>149</v>
      </c>
      <c r="AC1849" s="1">
        <v>124</v>
      </c>
      <c r="AD1849" s="1">
        <v>0</v>
      </c>
      <c r="AE1849" s="1">
        <v>3</v>
      </c>
      <c r="AF1849" s="1">
        <v>11</v>
      </c>
      <c r="AG1849" s="1">
        <v>56</v>
      </c>
      <c r="AH1849" s="1">
        <v>2220</v>
      </c>
      <c r="AI1849" s="11">
        <f t="shared" si="56"/>
        <v>6.0821917808219181</v>
      </c>
      <c r="AJ1849" s="1">
        <v>1</v>
      </c>
      <c r="AK1849" s="1">
        <v>0</v>
      </c>
      <c r="AL1849" s="1">
        <v>0</v>
      </c>
      <c r="AM1849" s="1">
        <v>0</v>
      </c>
      <c r="AN1849" s="1">
        <v>0</v>
      </c>
      <c r="AO1849" s="1">
        <v>1</v>
      </c>
      <c r="AP1849" s="1">
        <v>0</v>
      </c>
      <c r="AQ1849" s="1">
        <v>0</v>
      </c>
      <c r="AR1849" s="1">
        <v>0</v>
      </c>
      <c r="AS1849" s="1">
        <v>0</v>
      </c>
      <c r="AT1849" s="1">
        <v>7</v>
      </c>
      <c r="AU1849" s="1">
        <v>65</v>
      </c>
      <c r="AV1849" s="1">
        <v>41335</v>
      </c>
    </row>
    <row r="1850" spans="1:48" s="1" customFormat="1" x14ac:dyDescent="0.25">
      <c r="A1850" s="1" t="str" cm="1">
        <f t="array" ref="A1850">_xlfn.IFS(AG1850&gt;=70,"70 and Older",AND(AG1850&gt;=60,AG1850&lt;70),"60-69",AND(AG1850&gt;=50,AG1850&lt;60),"50-59",AND(AG1850&gt;=40,AG1850&lt;50),"40-49",AND(AG1850&gt;=30,AG1850&lt;40),"30-39",AND(AG1850&gt;=20,AG1850&lt;30),"20-29")</f>
        <v>70 and Older</v>
      </c>
      <c r="B1850" s="1" t="str" cm="1">
        <f t="array" ref="B1850">_xlfn.IFS(AO1850=1,$AO$1,AP1850=1,$AP$1,AQ1850=1,$AQ$1,AR1850=1,$AR$1,AS1850=1,$AS$1)</f>
        <v>Graduation</v>
      </c>
      <c r="C1850" s="1" t="str" cm="1">
        <f t="array" ref="C1850">_xlfn.IFS(AJ1850=1,$AJ$1,AK1850=1,$AK$1,AL1850=1,$AL$1,AM1850=1,$AM$1,AN1850=1,$AN$1)</f>
        <v>Married</v>
      </c>
      <c r="D1850" s="1">
        <v>0</v>
      </c>
      <c r="E1850" s="1">
        <v>1</v>
      </c>
      <c r="F1850" s="1" t="str" cm="1">
        <f t="array" ref="F1850">_xlfn.IFS(AV1850&lt;43783,"1.Low Income",AND(AV1850&gt;=43783,AV1850&lt;=64856),"2.Mid Income",AV1850&gt;64856,"3.High Income")</f>
        <v>1.Low Income</v>
      </c>
      <c r="G1850" s="1" t="str" cm="1">
        <f t="array" ref="G1850">_xlfn.IFS(AU1850&lt;=30,"&lt;1 month",AND(AU1850&gt;30,AU1850&lt;=60),"1-2months",AU1850&gt;60,"2months +")</f>
        <v>2months +</v>
      </c>
      <c r="H1850" s="1" t="str" cm="1">
        <f t="array" ref="H1850">_xlfn.IFS(AT1850&lt;5,"&lt;5times",AND(AT1850&gt;=5,AT1850&lt;=10),"05-10times",AND(AT1850&gt;=11,AT1850&lt;=15),"11-15times",AT1850&gt;=16,"16times or more")</f>
        <v>05-10times</v>
      </c>
      <c r="I1850" s="1" t="s">
        <v>99</v>
      </c>
      <c r="J1850" s="1" t="str">
        <f t="shared" si="57"/>
        <v>6-7 years</v>
      </c>
      <c r="K1850" s="2">
        <v>1001</v>
      </c>
      <c r="L1850" s="2">
        <v>17</v>
      </c>
      <c r="M1850" s="2">
        <v>572</v>
      </c>
      <c r="N1850" s="2">
        <v>93</v>
      </c>
      <c r="O1850" s="2">
        <v>125</v>
      </c>
      <c r="P1850" s="2">
        <v>17</v>
      </c>
      <c r="Q1850" s="8">
        <v>0</v>
      </c>
      <c r="R1850" s="8">
        <v>0</v>
      </c>
      <c r="S1850" s="8">
        <v>0</v>
      </c>
      <c r="T1850" s="8">
        <v>0</v>
      </c>
      <c r="U1850" s="8">
        <v>0</v>
      </c>
      <c r="V1850" s="8">
        <v>1</v>
      </c>
      <c r="W1850" s="6">
        <v>7</v>
      </c>
      <c r="X1850" s="6">
        <v>11</v>
      </c>
      <c r="Y1850" s="6">
        <v>11</v>
      </c>
      <c r="Z1850" s="6">
        <v>5</v>
      </c>
      <c r="AB1850" s="1">
        <v>1677</v>
      </c>
      <c r="AC1850" s="1">
        <v>1677</v>
      </c>
      <c r="AD1850" s="1">
        <v>3</v>
      </c>
      <c r="AE1850" s="1">
        <v>3</v>
      </c>
      <c r="AF1850" s="1">
        <v>11</v>
      </c>
      <c r="AG1850" s="1">
        <v>71</v>
      </c>
      <c r="AH1850" s="1">
        <v>2220</v>
      </c>
      <c r="AI1850" s="11">
        <f t="shared" si="56"/>
        <v>6.0821917808219181</v>
      </c>
      <c r="AJ1850" s="1">
        <v>0</v>
      </c>
      <c r="AK1850" s="1">
        <v>1</v>
      </c>
      <c r="AL1850" s="1">
        <v>0</v>
      </c>
      <c r="AM1850" s="1">
        <v>0</v>
      </c>
      <c r="AN1850" s="1">
        <v>0</v>
      </c>
      <c r="AO1850" s="1">
        <v>0</v>
      </c>
      <c r="AP1850" s="1">
        <v>0</v>
      </c>
      <c r="AQ1850" s="1">
        <v>1</v>
      </c>
      <c r="AR1850" s="1">
        <v>0</v>
      </c>
      <c r="AS1850" s="1">
        <v>0</v>
      </c>
      <c r="AT1850" s="1">
        <v>8</v>
      </c>
      <c r="AU1850" s="1">
        <v>89</v>
      </c>
      <c r="AV1850" s="1">
        <v>35791</v>
      </c>
    </row>
    <row r="1851" spans="1:48" s="1" customFormat="1" x14ac:dyDescent="0.25">
      <c r="A1851" s="1" t="str" cm="1">
        <f t="array" ref="A1851">_xlfn.IFS(AG1851&gt;=70,"70 and Older",AND(AG1851&gt;=60,AG1851&lt;70),"60-69",AND(AG1851&gt;=50,AG1851&lt;60),"50-59",AND(AG1851&gt;=40,AG1851&lt;50),"40-49",AND(AG1851&gt;=30,AG1851&lt;40),"30-39",AND(AG1851&gt;=20,AG1851&lt;30),"20-29")</f>
        <v>40-49</v>
      </c>
      <c r="B1851" s="1" t="str" cm="1">
        <f t="array" ref="B1851">_xlfn.IFS(AO1851=1,$AO$1,AP1851=1,$AP$1,AQ1851=1,$AQ$1,AR1851=1,$AR$1,AS1851=1,$AS$1)</f>
        <v>Graduation</v>
      </c>
      <c r="C1851" s="1" t="str" cm="1">
        <f t="array" ref="C1851">_xlfn.IFS(AJ1851=1,$AJ$1,AK1851=1,$AK$1,AL1851=1,$AL$1,AM1851=1,$AM$1,AN1851=1,$AN$1)</f>
        <v>Single</v>
      </c>
      <c r="D1851" s="1">
        <v>0</v>
      </c>
      <c r="E1851" s="1">
        <v>1</v>
      </c>
      <c r="F1851" s="1" t="str" cm="1">
        <f t="array" ref="F1851">_xlfn.IFS(AV1851&lt;43783,"1.Low Income",AND(AV1851&gt;=43783,AV1851&lt;=64856),"2.Mid Income",AV1851&gt;64856,"3.High Income")</f>
        <v>1.Low Income</v>
      </c>
      <c r="G1851" s="1" t="str" cm="1">
        <f t="array" ref="G1851">_xlfn.IFS(AU1851&lt;=30,"&lt;1 month",AND(AU1851&gt;30,AU1851&lt;=60),"1-2months",AU1851&gt;60,"2months +")</f>
        <v>2months +</v>
      </c>
      <c r="H1851" s="1" t="str" cm="1">
        <f t="array" ref="H1851">_xlfn.IFS(AT1851&lt;5,"&lt;5times",AND(AT1851&gt;=5,AT1851&lt;=10),"05-10times",AND(AT1851&gt;=11,AT1851&lt;=15),"11-15times",AT1851&gt;=16,"16times or more")</f>
        <v>05-10times</v>
      </c>
      <c r="I1851" s="1" t="s">
        <v>99</v>
      </c>
      <c r="J1851" s="1" t="str">
        <f t="shared" si="57"/>
        <v>6-7 years</v>
      </c>
      <c r="K1851" s="2">
        <v>1148</v>
      </c>
      <c r="L1851" s="2">
        <v>0</v>
      </c>
      <c r="M1851" s="2">
        <v>60</v>
      </c>
      <c r="N1851" s="2">
        <v>0</v>
      </c>
      <c r="O1851" s="2">
        <v>0</v>
      </c>
      <c r="P1851" s="2">
        <v>24</v>
      </c>
      <c r="Q1851" s="8">
        <v>0</v>
      </c>
      <c r="R1851" s="8">
        <v>0</v>
      </c>
      <c r="S1851" s="8">
        <v>0</v>
      </c>
      <c r="T1851" s="8">
        <v>1</v>
      </c>
      <c r="U1851" s="8">
        <v>0</v>
      </c>
      <c r="V1851" s="8">
        <v>1</v>
      </c>
      <c r="W1851" s="6">
        <v>3</v>
      </c>
      <c r="X1851" s="6">
        <v>9</v>
      </c>
      <c r="Y1851" s="6">
        <v>5</v>
      </c>
      <c r="Z1851" s="6">
        <v>4</v>
      </c>
      <c r="AB1851" s="1">
        <v>220</v>
      </c>
      <c r="AC1851" s="1">
        <v>203</v>
      </c>
      <c r="AD1851" s="1">
        <v>0</v>
      </c>
      <c r="AE1851" s="1">
        <v>3</v>
      </c>
      <c r="AF1851" s="1">
        <v>11</v>
      </c>
      <c r="AG1851" s="1">
        <v>45</v>
      </c>
      <c r="AH1851" s="1">
        <v>2220</v>
      </c>
      <c r="AI1851" s="11">
        <f t="shared" si="56"/>
        <v>6.0821917808219181</v>
      </c>
      <c r="AJ1851" s="1">
        <v>0</v>
      </c>
      <c r="AK1851" s="1">
        <v>0</v>
      </c>
      <c r="AL1851" s="1">
        <v>1</v>
      </c>
      <c r="AM1851" s="1">
        <v>0</v>
      </c>
      <c r="AN1851" s="1">
        <v>0</v>
      </c>
      <c r="AO1851" s="1">
        <v>0</v>
      </c>
      <c r="AP1851" s="1">
        <v>0</v>
      </c>
      <c r="AQ1851" s="1">
        <v>1</v>
      </c>
      <c r="AR1851" s="1">
        <v>0</v>
      </c>
      <c r="AS1851" s="1">
        <v>0</v>
      </c>
      <c r="AT1851" s="1">
        <v>8</v>
      </c>
      <c r="AU1851" s="1">
        <v>80</v>
      </c>
      <c r="AV1851" s="1">
        <v>34968</v>
      </c>
    </row>
    <row r="1852" spans="1:48" s="1" customFormat="1" x14ac:dyDescent="0.25">
      <c r="A1852" s="1" t="str" cm="1">
        <f t="array" ref="A1852">_xlfn.IFS(AG1852&gt;=70,"70 and Older",AND(AG1852&gt;=60,AG1852&lt;70),"60-69",AND(AG1852&gt;=50,AG1852&lt;60),"50-59",AND(AG1852&gt;=40,AG1852&lt;50),"40-49",AND(AG1852&gt;=30,AG1852&lt;40),"30-39",AND(AG1852&gt;=20,AG1852&lt;30),"20-29")</f>
        <v>30-39</v>
      </c>
      <c r="B1852" s="1" t="str" cm="1">
        <f t="array" ref="B1852">_xlfn.IFS(AO1852=1,$AO$1,AP1852=1,$AP$1,AQ1852=1,$AQ$1,AR1852=1,$AR$1,AS1852=1,$AS$1)</f>
        <v>Master</v>
      </c>
      <c r="C1852" s="1" t="str" cm="1">
        <f t="array" ref="C1852">_xlfn.IFS(AJ1852=1,$AJ$1,AK1852=1,$AK$1,AL1852=1,$AL$1,AM1852=1,$AM$1,AN1852=1,$AN$1)</f>
        <v>Together</v>
      </c>
      <c r="D1852" s="1">
        <v>0</v>
      </c>
      <c r="E1852" s="1">
        <v>0</v>
      </c>
      <c r="F1852" s="1" t="str" cm="1">
        <f t="array" ref="F1852">_xlfn.IFS(AV1852&lt;43783,"1.Low Income",AND(AV1852&gt;=43783,AV1852&lt;=64856),"2.Mid Income",AV1852&gt;64856,"3.High Income")</f>
        <v>2.Mid Income</v>
      </c>
      <c r="G1852" s="1" t="str" cm="1">
        <f t="array" ref="G1852">_xlfn.IFS(AU1852&lt;=30,"&lt;1 month",AND(AU1852&gt;30,AU1852&lt;=60),"1-2months",AU1852&gt;60,"2months +")</f>
        <v>&lt;1 month</v>
      </c>
      <c r="H1852" s="1" t="str" cm="1">
        <f t="array" ref="H1852">_xlfn.IFS(AT1852&lt;5,"&lt;5times",AND(AT1852&gt;=5,AT1852&lt;=10),"05-10times",AND(AT1852&gt;=11,AT1852&lt;=15),"11-15times",AT1852&gt;=16,"16times or more")</f>
        <v>05-10times</v>
      </c>
      <c r="I1852" s="1" t="s">
        <v>99</v>
      </c>
      <c r="J1852" s="1" t="str">
        <f t="shared" si="57"/>
        <v>6-7 years</v>
      </c>
      <c r="K1852" s="2">
        <v>476</v>
      </c>
      <c r="L1852" s="2">
        <v>75</v>
      </c>
      <c r="M1852" s="2">
        <v>162</v>
      </c>
      <c r="N1852" s="2">
        <v>29</v>
      </c>
      <c r="O1852" s="2">
        <v>151</v>
      </c>
      <c r="P1852" s="2">
        <v>97</v>
      </c>
      <c r="Q1852" s="8">
        <v>0</v>
      </c>
      <c r="R1852" s="8">
        <v>0</v>
      </c>
      <c r="S1852" s="8">
        <v>0</v>
      </c>
      <c r="T1852" s="8">
        <v>0</v>
      </c>
      <c r="U1852" s="8">
        <v>0</v>
      </c>
      <c r="V1852" s="8">
        <v>0</v>
      </c>
      <c r="W1852" s="6">
        <v>1</v>
      </c>
      <c r="X1852" s="6">
        <v>4</v>
      </c>
      <c r="Y1852" s="6">
        <v>4</v>
      </c>
      <c r="Z1852" s="6">
        <v>8</v>
      </c>
      <c r="AB1852" s="1">
        <v>803</v>
      </c>
      <c r="AC1852" s="1">
        <v>788</v>
      </c>
      <c r="AD1852" s="1">
        <v>0</v>
      </c>
      <c r="AE1852" s="1">
        <v>3</v>
      </c>
      <c r="AF1852" s="1">
        <v>11</v>
      </c>
      <c r="AG1852" s="1">
        <v>39</v>
      </c>
      <c r="AH1852" s="1">
        <v>2219</v>
      </c>
      <c r="AI1852" s="11">
        <f t="shared" si="56"/>
        <v>6.0794520547945208</v>
      </c>
      <c r="AJ1852" s="1">
        <v>0</v>
      </c>
      <c r="AK1852" s="1">
        <v>0</v>
      </c>
      <c r="AL1852" s="1">
        <v>0</v>
      </c>
      <c r="AM1852" s="1">
        <v>1</v>
      </c>
      <c r="AN1852" s="1">
        <v>0</v>
      </c>
      <c r="AO1852" s="1">
        <v>0</v>
      </c>
      <c r="AP1852" s="1">
        <v>0</v>
      </c>
      <c r="AQ1852" s="1">
        <v>0</v>
      </c>
      <c r="AR1852" s="1">
        <v>1</v>
      </c>
      <c r="AS1852" s="1">
        <v>0</v>
      </c>
      <c r="AT1852" s="1">
        <v>6</v>
      </c>
      <c r="AU1852" s="1">
        <v>23</v>
      </c>
      <c r="AV1852" s="1">
        <v>52278</v>
      </c>
    </row>
    <row r="1853" spans="1:48" s="1" customFormat="1" x14ac:dyDescent="0.25">
      <c r="A1853" s="1" t="str" cm="1">
        <f t="array" ref="A1853">_xlfn.IFS(AG1853&gt;=70,"70 and Older",AND(AG1853&gt;=60,AG1853&lt;70),"60-69",AND(AG1853&gt;=50,AG1853&lt;60),"50-59",AND(AG1853&gt;=40,AG1853&lt;50),"40-49",AND(AG1853&gt;=30,AG1853&lt;40),"30-39",AND(AG1853&gt;=20,AG1853&lt;30),"20-29")</f>
        <v>60-69</v>
      </c>
      <c r="B1853" s="1" t="str" cm="1">
        <f t="array" ref="B1853">_xlfn.IFS(AO1853=1,$AO$1,AP1853=1,$AP$1,AQ1853=1,$AQ$1,AR1853=1,$AR$1,AS1853=1,$AS$1)</f>
        <v>Graduation</v>
      </c>
      <c r="C1853" s="1" t="str" cm="1">
        <f t="array" ref="C1853">_xlfn.IFS(AJ1853=1,$AJ$1,AK1853=1,$AK$1,AL1853=1,$AL$1,AM1853=1,$AM$1,AN1853=1,$AN$1)</f>
        <v>Married</v>
      </c>
      <c r="D1853" s="1">
        <v>0</v>
      </c>
      <c r="E1853" s="1">
        <v>1</v>
      </c>
      <c r="F1853" s="1" t="str" cm="1">
        <f t="array" ref="F1853">_xlfn.IFS(AV1853&lt;43783,"1.Low Income",AND(AV1853&gt;=43783,AV1853&lt;=64856),"2.Mid Income",AV1853&gt;64856,"3.High Income")</f>
        <v>1.Low Income</v>
      </c>
      <c r="G1853" s="1" t="str" cm="1">
        <f t="array" ref="G1853">_xlfn.IFS(AU1853&lt;=30,"&lt;1 month",AND(AU1853&gt;30,AU1853&lt;=60),"1-2months",AU1853&gt;60,"2months +")</f>
        <v>2months +</v>
      </c>
      <c r="H1853" s="1" t="str" cm="1">
        <f t="array" ref="H1853">_xlfn.IFS(AT1853&lt;5,"&lt;5times",AND(AT1853&gt;=5,AT1853&lt;=10),"05-10times",AND(AT1853&gt;=11,AT1853&lt;=15),"11-15times",AT1853&gt;=16,"16times or more")</f>
        <v>05-10times</v>
      </c>
      <c r="I1853" s="1" t="s">
        <v>99</v>
      </c>
      <c r="J1853" s="1" t="str">
        <f t="shared" si="57"/>
        <v>6-7 years</v>
      </c>
      <c r="K1853" s="2">
        <v>9</v>
      </c>
      <c r="L1853" s="2">
        <v>0</v>
      </c>
      <c r="M1853" s="2">
        <v>6</v>
      </c>
      <c r="N1853" s="2">
        <v>3</v>
      </c>
      <c r="O1853" s="2">
        <v>1</v>
      </c>
      <c r="P1853" s="2">
        <v>3</v>
      </c>
      <c r="Q1853" s="8">
        <v>0</v>
      </c>
      <c r="R1853" s="8">
        <v>0</v>
      </c>
      <c r="S1853" s="8">
        <v>0</v>
      </c>
      <c r="T1853" s="8">
        <v>0</v>
      </c>
      <c r="U1853" s="8">
        <v>0</v>
      </c>
      <c r="V1853" s="8">
        <v>0</v>
      </c>
      <c r="W1853" s="6">
        <v>1</v>
      </c>
      <c r="X1853" s="6">
        <v>0</v>
      </c>
      <c r="Y1853" s="6">
        <v>0</v>
      </c>
      <c r="Z1853" s="6">
        <v>3</v>
      </c>
      <c r="AB1853" s="1">
        <v>56</v>
      </c>
      <c r="AC1853" s="1">
        <v>47</v>
      </c>
      <c r="AD1853" s="1">
        <v>0</v>
      </c>
      <c r="AE1853" s="1">
        <v>3</v>
      </c>
      <c r="AF1853" s="1">
        <v>11</v>
      </c>
      <c r="AG1853" s="1">
        <v>68</v>
      </c>
      <c r="AH1853" s="1">
        <v>2219</v>
      </c>
      <c r="AI1853" s="11">
        <f t="shared" si="56"/>
        <v>6.0794520547945208</v>
      </c>
      <c r="AJ1853" s="1">
        <v>0</v>
      </c>
      <c r="AK1853" s="1">
        <v>1</v>
      </c>
      <c r="AL1853" s="1">
        <v>0</v>
      </c>
      <c r="AM1853" s="1">
        <v>0</v>
      </c>
      <c r="AN1853" s="1">
        <v>0</v>
      </c>
      <c r="AO1853" s="1">
        <v>0</v>
      </c>
      <c r="AP1853" s="1">
        <v>0</v>
      </c>
      <c r="AQ1853" s="1">
        <v>1</v>
      </c>
      <c r="AR1853" s="1">
        <v>0</v>
      </c>
      <c r="AS1853" s="1">
        <v>0</v>
      </c>
      <c r="AT1853" s="1">
        <v>7</v>
      </c>
      <c r="AU1853" s="1">
        <v>62</v>
      </c>
      <c r="AV1853" s="1">
        <v>40590</v>
      </c>
    </row>
    <row r="1854" spans="1:48" s="1" customFormat="1" x14ac:dyDescent="0.25">
      <c r="A1854" s="1" t="str" cm="1">
        <f t="array" ref="A1854">_xlfn.IFS(AG1854&gt;=70,"70 and Older",AND(AG1854&gt;=60,AG1854&lt;70),"60-69",AND(AG1854&gt;=50,AG1854&lt;60),"50-59",AND(AG1854&gt;=40,AG1854&lt;50),"40-49",AND(AG1854&gt;=30,AG1854&lt;40),"30-39",AND(AG1854&gt;=20,AG1854&lt;30),"20-29")</f>
        <v>50-59</v>
      </c>
      <c r="B1854" s="1" t="str" cm="1">
        <f t="array" ref="B1854">_xlfn.IFS(AO1854=1,$AO$1,AP1854=1,$AP$1,AQ1854=1,$AQ$1,AR1854=1,$AR$1,AS1854=1,$AS$1)</f>
        <v>PhD</v>
      </c>
      <c r="C1854" s="1" t="str" cm="1">
        <f t="array" ref="C1854">_xlfn.IFS(AJ1854=1,$AJ$1,AK1854=1,$AK$1,AL1854=1,$AL$1,AM1854=1,$AM$1,AN1854=1,$AN$1)</f>
        <v>Married</v>
      </c>
      <c r="D1854" s="1">
        <v>1</v>
      </c>
      <c r="E1854" s="1">
        <v>0</v>
      </c>
      <c r="F1854" s="1" t="str" cm="1">
        <f t="array" ref="F1854">_xlfn.IFS(AV1854&lt;43783,"1.Low Income",AND(AV1854&gt;=43783,AV1854&lt;=64856),"2.Mid Income",AV1854&gt;64856,"3.High Income")</f>
        <v>1.Low Income</v>
      </c>
      <c r="G1854" s="1" t="str" cm="1">
        <f t="array" ref="G1854">_xlfn.IFS(AU1854&lt;=30,"&lt;1 month",AND(AU1854&gt;30,AU1854&lt;=60),"1-2months",AU1854&gt;60,"2months +")</f>
        <v>2months +</v>
      </c>
      <c r="H1854" s="1" t="str" cm="1">
        <f t="array" ref="H1854">_xlfn.IFS(AT1854&lt;5,"&lt;5times",AND(AT1854&gt;=5,AT1854&lt;=10),"05-10times",AND(AT1854&gt;=11,AT1854&lt;=15),"11-15times",AT1854&gt;=16,"16times or more")</f>
        <v>05-10times</v>
      </c>
      <c r="I1854" s="1" t="s">
        <v>99</v>
      </c>
      <c r="J1854" s="1" t="str">
        <f t="shared" si="57"/>
        <v>6-7 years</v>
      </c>
      <c r="K1854" s="2">
        <v>7</v>
      </c>
      <c r="L1854" s="2">
        <v>2</v>
      </c>
      <c r="M1854" s="2">
        <v>8</v>
      </c>
      <c r="N1854" s="2">
        <v>3</v>
      </c>
      <c r="O1854" s="2">
        <v>2</v>
      </c>
      <c r="P1854" s="2">
        <v>3</v>
      </c>
      <c r="Q1854" s="8">
        <v>0</v>
      </c>
      <c r="R1854" s="8">
        <v>0</v>
      </c>
      <c r="S1854" s="8">
        <v>0</v>
      </c>
      <c r="T1854" s="8">
        <v>0</v>
      </c>
      <c r="U1854" s="8">
        <v>0</v>
      </c>
      <c r="V1854" s="8">
        <v>0</v>
      </c>
      <c r="W1854" s="6">
        <v>1</v>
      </c>
      <c r="X1854" s="6">
        <v>1</v>
      </c>
      <c r="Y1854" s="6">
        <v>0</v>
      </c>
      <c r="Z1854" s="6">
        <v>3</v>
      </c>
      <c r="AB1854" s="1">
        <v>22</v>
      </c>
      <c r="AC1854" s="1">
        <v>10</v>
      </c>
      <c r="AD1854" s="1">
        <v>1</v>
      </c>
      <c r="AE1854" s="1">
        <v>3</v>
      </c>
      <c r="AF1854" s="1">
        <v>11</v>
      </c>
      <c r="AG1854" s="1">
        <v>51</v>
      </c>
      <c r="AH1854" s="1">
        <v>2219</v>
      </c>
      <c r="AI1854" s="11">
        <f t="shared" si="56"/>
        <v>6.0794520547945208</v>
      </c>
      <c r="AJ1854" s="1">
        <v>0</v>
      </c>
      <c r="AK1854" s="1">
        <v>1</v>
      </c>
      <c r="AL1854" s="1">
        <v>0</v>
      </c>
      <c r="AM1854" s="1">
        <v>0</v>
      </c>
      <c r="AN1854" s="1">
        <v>0</v>
      </c>
      <c r="AO1854" s="1">
        <v>0</v>
      </c>
      <c r="AP1854" s="1">
        <v>0</v>
      </c>
      <c r="AQ1854" s="1">
        <v>0</v>
      </c>
      <c r="AR1854" s="1">
        <v>0</v>
      </c>
      <c r="AS1854" s="1">
        <v>1</v>
      </c>
      <c r="AT1854" s="1">
        <v>7</v>
      </c>
      <c r="AU1854" s="1">
        <v>96</v>
      </c>
      <c r="AV1854" s="1">
        <v>36283</v>
      </c>
    </row>
    <row r="1855" spans="1:48" s="1" customFormat="1" x14ac:dyDescent="0.25">
      <c r="A1855" s="1" t="str" cm="1">
        <f t="array" ref="A1855">_xlfn.IFS(AG1855&gt;=70,"70 and Older",AND(AG1855&gt;=60,AG1855&lt;70),"60-69",AND(AG1855&gt;=50,AG1855&lt;60),"50-59",AND(AG1855&gt;=40,AG1855&lt;50),"40-49",AND(AG1855&gt;=30,AG1855&lt;40),"30-39",AND(AG1855&gt;=20,AG1855&lt;30),"20-29")</f>
        <v>20-29</v>
      </c>
      <c r="B1855" s="1" t="str" cm="1">
        <f t="array" ref="B1855">_xlfn.IFS(AO1855=1,$AO$1,AP1855=1,$AP$1,AQ1855=1,$AQ$1,AR1855=1,$AR$1,AS1855=1,$AS$1)</f>
        <v>Basic</v>
      </c>
      <c r="C1855" s="1" t="str" cm="1">
        <f t="array" ref="C1855">_xlfn.IFS(AJ1855=1,$AJ$1,AK1855=1,$AK$1,AL1855=1,$AL$1,AM1855=1,$AM$1,AN1855=1,$AN$1)</f>
        <v>Single</v>
      </c>
      <c r="D1855" s="1">
        <v>1</v>
      </c>
      <c r="E1855" s="1">
        <v>0</v>
      </c>
      <c r="F1855" s="1" t="str" cm="1">
        <f t="array" ref="F1855">_xlfn.IFS(AV1855&lt;43783,"1.Low Income",AND(AV1855&gt;=43783,AV1855&lt;=64856),"2.Mid Income",AV1855&gt;64856,"3.High Income")</f>
        <v>1.Low Income</v>
      </c>
      <c r="G1855" s="1" t="str" cm="1">
        <f t="array" ref="G1855">_xlfn.IFS(AU1855&lt;=30,"&lt;1 month",AND(AU1855&gt;30,AU1855&lt;=60),"1-2months",AU1855&gt;60,"2months +")</f>
        <v>1-2months</v>
      </c>
      <c r="H1855" s="1" t="str" cm="1">
        <f t="array" ref="H1855">_xlfn.IFS(AT1855&lt;5,"&lt;5times",AND(AT1855&gt;=5,AT1855&lt;=10),"05-10times",AND(AT1855&gt;=11,AT1855&lt;=15),"11-15times",AT1855&gt;=16,"16times or more")</f>
        <v>05-10times</v>
      </c>
      <c r="I1855" s="1" t="s">
        <v>99</v>
      </c>
      <c r="J1855" s="1" t="str">
        <f t="shared" si="57"/>
        <v>6-7 years</v>
      </c>
      <c r="K1855" s="2">
        <v>6</v>
      </c>
      <c r="L1855" s="2">
        <v>0</v>
      </c>
      <c r="M1855" s="2">
        <v>6</v>
      </c>
      <c r="N1855" s="2">
        <v>2</v>
      </c>
      <c r="O1855" s="2">
        <v>1</v>
      </c>
      <c r="P1855" s="2">
        <v>1</v>
      </c>
      <c r="Q1855" s="8">
        <v>0</v>
      </c>
      <c r="R1855" s="8">
        <v>0</v>
      </c>
      <c r="S1855" s="8">
        <v>0</v>
      </c>
      <c r="T1855" s="8">
        <v>0</v>
      </c>
      <c r="U1855" s="8">
        <v>0</v>
      </c>
      <c r="V1855" s="8">
        <v>0</v>
      </c>
      <c r="W1855" s="6">
        <v>2</v>
      </c>
      <c r="X1855" s="6">
        <v>1</v>
      </c>
      <c r="Y1855" s="6">
        <v>0</v>
      </c>
      <c r="Z1855" s="6">
        <v>3</v>
      </c>
      <c r="AB1855" s="1">
        <v>12</v>
      </c>
      <c r="AC1855" s="1">
        <v>10</v>
      </c>
      <c r="AD1855" s="1">
        <v>0</v>
      </c>
      <c r="AE1855" s="1">
        <v>3</v>
      </c>
      <c r="AF1855" s="1">
        <v>11</v>
      </c>
      <c r="AG1855" s="1">
        <v>29</v>
      </c>
      <c r="AH1855" s="1">
        <v>2219</v>
      </c>
      <c r="AI1855" s="11">
        <f t="shared" si="56"/>
        <v>6.0794520547945208</v>
      </c>
      <c r="AJ1855" s="1">
        <v>0</v>
      </c>
      <c r="AK1855" s="1">
        <v>0</v>
      </c>
      <c r="AL1855" s="1">
        <v>1</v>
      </c>
      <c r="AM1855" s="1">
        <v>0</v>
      </c>
      <c r="AN1855" s="1">
        <v>0</v>
      </c>
      <c r="AO1855" s="1">
        <v>0</v>
      </c>
      <c r="AP1855" s="1">
        <v>1</v>
      </c>
      <c r="AQ1855" s="1">
        <v>0</v>
      </c>
      <c r="AR1855" s="1">
        <v>0</v>
      </c>
      <c r="AS1855" s="1">
        <v>0</v>
      </c>
      <c r="AT1855" s="1">
        <v>8</v>
      </c>
      <c r="AU1855" s="1">
        <v>48</v>
      </c>
      <c r="AV1855" s="1">
        <v>30833</v>
      </c>
    </row>
    <row r="1856" spans="1:48" s="1" customFormat="1" x14ac:dyDescent="0.25">
      <c r="A1856" s="1" t="str" cm="1">
        <f t="array" ref="A1856">_xlfn.IFS(AG1856&gt;=70,"70 and Older",AND(AG1856&gt;=60,AG1856&lt;70),"60-69",AND(AG1856&gt;=50,AG1856&lt;60),"50-59",AND(AG1856&gt;=40,AG1856&lt;50),"40-49",AND(AG1856&gt;=30,AG1856&lt;40),"30-39",AND(AG1856&gt;=20,AG1856&lt;30),"20-29")</f>
        <v>20-29</v>
      </c>
      <c r="B1856" s="1" t="str" cm="1">
        <f t="array" ref="B1856">_xlfn.IFS(AO1856=1,$AO$1,AP1856=1,$AP$1,AQ1856=1,$AQ$1,AR1856=1,$AR$1,AS1856=1,$AS$1)</f>
        <v>Graduation</v>
      </c>
      <c r="C1856" s="1" t="str" cm="1">
        <f t="array" ref="C1856">_xlfn.IFS(AJ1856=1,$AJ$1,AK1856=1,$AK$1,AL1856=1,$AL$1,AM1856=1,$AM$1,AN1856=1,$AN$1)</f>
        <v>Single</v>
      </c>
      <c r="D1856" s="1">
        <v>0</v>
      </c>
      <c r="E1856" s="1">
        <v>0</v>
      </c>
      <c r="F1856" s="1" t="str" cm="1">
        <f t="array" ref="F1856">_xlfn.IFS(AV1856&lt;43783,"1.Low Income",AND(AV1856&gt;=43783,AV1856&lt;=64856),"2.Mid Income",AV1856&gt;64856,"3.High Income")</f>
        <v>2.Mid Income</v>
      </c>
      <c r="G1856" s="1" t="str" cm="1">
        <f t="array" ref="G1856">_xlfn.IFS(AU1856&lt;=30,"&lt;1 month",AND(AU1856&gt;30,AU1856&lt;=60),"1-2months",AU1856&gt;60,"2months +")</f>
        <v>1-2months</v>
      </c>
      <c r="H1856" s="1" t="str" cm="1">
        <f t="array" ref="H1856">_xlfn.IFS(AT1856&lt;5,"&lt;5times",AND(AT1856&gt;=5,AT1856&lt;=10),"05-10times",AND(AT1856&gt;=11,AT1856&lt;=15),"11-15times",AT1856&gt;=16,"16times or more")</f>
        <v>05-10times</v>
      </c>
      <c r="I1856" s="1" t="s">
        <v>99</v>
      </c>
      <c r="J1856" s="1" t="str">
        <f t="shared" si="57"/>
        <v>6-7 years</v>
      </c>
      <c r="K1856" s="2">
        <v>606</v>
      </c>
      <c r="L1856" s="2">
        <v>148</v>
      </c>
      <c r="M1856" s="2">
        <v>228</v>
      </c>
      <c r="N1856" s="2">
        <v>15</v>
      </c>
      <c r="O1856" s="2">
        <v>148</v>
      </c>
      <c r="P1856" s="2">
        <v>22</v>
      </c>
      <c r="Q1856" s="8">
        <v>0</v>
      </c>
      <c r="R1856" s="8">
        <v>0</v>
      </c>
      <c r="S1856" s="8">
        <v>0</v>
      </c>
      <c r="T1856" s="8">
        <v>0</v>
      </c>
      <c r="U1856" s="8">
        <v>0</v>
      </c>
      <c r="V1856" s="8">
        <v>0</v>
      </c>
      <c r="W1856" s="6">
        <v>1</v>
      </c>
      <c r="X1856" s="6">
        <v>6</v>
      </c>
      <c r="Y1856" s="6">
        <v>8</v>
      </c>
      <c r="Z1856" s="6">
        <v>13</v>
      </c>
      <c r="AB1856" s="1">
        <v>1503</v>
      </c>
      <c r="AC1856" s="1">
        <v>1356</v>
      </c>
      <c r="AD1856" s="1">
        <v>2</v>
      </c>
      <c r="AE1856" s="1">
        <v>3</v>
      </c>
      <c r="AF1856" s="1">
        <v>11</v>
      </c>
      <c r="AG1856" s="1">
        <v>28</v>
      </c>
      <c r="AH1856" s="1">
        <v>2218</v>
      </c>
      <c r="AI1856" s="11">
        <f t="shared" si="56"/>
        <v>6.0767123287671234</v>
      </c>
      <c r="AJ1856" s="1">
        <v>0</v>
      </c>
      <c r="AK1856" s="1">
        <v>0</v>
      </c>
      <c r="AL1856" s="1">
        <v>1</v>
      </c>
      <c r="AM1856" s="1">
        <v>0</v>
      </c>
      <c r="AN1856" s="1">
        <v>0</v>
      </c>
      <c r="AO1856" s="1">
        <v>0</v>
      </c>
      <c r="AP1856" s="1">
        <v>0</v>
      </c>
      <c r="AQ1856" s="1">
        <v>1</v>
      </c>
      <c r="AR1856" s="1">
        <v>0</v>
      </c>
      <c r="AS1856" s="1">
        <v>0</v>
      </c>
      <c r="AT1856" s="1">
        <v>6</v>
      </c>
      <c r="AU1856" s="1">
        <v>48</v>
      </c>
      <c r="AV1856" s="1">
        <v>53083</v>
      </c>
    </row>
    <row r="1857" spans="1:48" s="1" customFormat="1" x14ac:dyDescent="0.25">
      <c r="A1857" s="1" t="str" cm="1">
        <f t="array" ref="A1857">_xlfn.IFS(AG1857&gt;=70,"70 and Older",AND(AG1857&gt;=60,AG1857&lt;70),"60-69",AND(AG1857&gt;=50,AG1857&lt;60),"50-59",AND(AG1857&gt;=40,AG1857&lt;50),"40-49",AND(AG1857&gt;=30,AG1857&lt;40),"30-39",AND(AG1857&gt;=20,AG1857&lt;30),"20-29")</f>
        <v>70 and Older</v>
      </c>
      <c r="B1857" s="1" t="str" cm="1">
        <f t="array" ref="B1857">_xlfn.IFS(AO1857=1,$AO$1,AP1857=1,$AP$1,AQ1857=1,$AQ$1,AR1857=1,$AR$1,AS1857=1,$AS$1)</f>
        <v>Master</v>
      </c>
      <c r="C1857" s="1" t="str" cm="1">
        <f t="array" ref="C1857">_xlfn.IFS(AJ1857=1,$AJ$1,AK1857=1,$AK$1,AL1857=1,$AL$1,AM1857=1,$AM$1,AN1857=1,$AN$1)</f>
        <v>Divorced</v>
      </c>
      <c r="D1857" s="1">
        <v>1</v>
      </c>
      <c r="E1857" s="1">
        <v>0</v>
      </c>
      <c r="F1857" s="1" t="str" cm="1">
        <f t="array" ref="F1857">_xlfn.IFS(AV1857&lt;43783,"1.Low Income",AND(AV1857&gt;=43783,AV1857&lt;=64856),"2.Mid Income",AV1857&gt;64856,"3.High Income")</f>
        <v>1.Low Income</v>
      </c>
      <c r="G1857" s="1" t="str" cm="1">
        <f t="array" ref="G1857">_xlfn.IFS(AU1857&lt;=30,"&lt;1 month",AND(AU1857&gt;30,AU1857&lt;=60),"1-2months",AU1857&gt;60,"2months +")</f>
        <v>&lt;1 month</v>
      </c>
      <c r="H1857" s="1" t="str" cm="1">
        <f t="array" ref="H1857">_xlfn.IFS(AT1857&lt;5,"&lt;5times",AND(AT1857&gt;=5,AT1857&lt;=10),"05-10times",AND(AT1857&gt;=11,AT1857&lt;=15),"11-15times",AT1857&gt;=16,"16times or more")</f>
        <v>05-10times</v>
      </c>
      <c r="I1857" s="1" t="s">
        <v>99</v>
      </c>
      <c r="J1857" s="1" t="str">
        <f t="shared" si="57"/>
        <v>6-7 years</v>
      </c>
      <c r="K1857" s="2">
        <v>52</v>
      </c>
      <c r="L1857" s="2">
        <v>12</v>
      </c>
      <c r="M1857" s="2">
        <v>50</v>
      </c>
      <c r="N1857" s="2">
        <v>4</v>
      </c>
      <c r="O1857" s="2">
        <v>36</v>
      </c>
      <c r="P1857" s="2">
        <v>55</v>
      </c>
      <c r="Q1857" s="8">
        <v>0</v>
      </c>
      <c r="R1857" s="8">
        <v>0</v>
      </c>
      <c r="S1857" s="8">
        <v>0</v>
      </c>
      <c r="T1857" s="8">
        <v>0</v>
      </c>
      <c r="U1857" s="8">
        <v>0</v>
      </c>
      <c r="V1857" s="8">
        <v>0</v>
      </c>
      <c r="W1857" s="6">
        <v>3</v>
      </c>
      <c r="X1857" s="6">
        <v>5</v>
      </c>
      <c r="Y1857" s="6">
        <v>0</v>
      </c>
      <c r="Z1857" s="6">
        <v>3</v>
      </c>
      <c r="AB1857" s="1">
        <v>45</v>
      </c>
      <c r="AC1857" s="1">
        <v>45</v>
      </c>
      <c r="AD1857" s="1">
        <v>0</v>
      </c>
      <c r="AE1857" s="1">
        <v>3</v>
      </c>
      <c r="AF1857" s="1">
        <v>11</v>
      </c>
      <c r="AG1857" s="1">
        <v>70</v>
      </c>
      <c r="AH1857" s="1">
        <v>2218</v>
      </c>
      <c r="AI1857" s="11">
        <f t="shared" si="56"/>
        <v>6.0767123287671234</v>
      </c>
      <c r="AJ1857" s="1">
        <v>1</v>
      </c>
      <c r="AK1857" s="1">
        <v>0</v>
      </c>
      <c r="AL1857" s="1">
        <v>0</v>
      </c>
      <c r="AM1857" s="1">
        <v>0</v>
      </c>
      <c r="AN1857" s="1">
        <v>0</v>
      </c>
      <c r="AO1857" s="1">
        <v>0</v>
      </c>
      <c r="AP1857" s="1">
        <v>0</v>
      </c>
      <c r="AQ1857" s="1">
        <v>0</v>
      </c>
      <c r="AR1857" s="1">
        <v>1</v>
      </c>
      <c r="AS1857" s="1">
        <v>0</v>
      </c>
      <c r="AT1857" s="1">
        <v>9</v>
      </c>
      <c r="AU1857" s="1">
        <v>30</v>
      </c>
      <c r="AV1857" s="1">
        <v>23724</v>
      </c>
    </row>
    <row r="1858" spans="1:48" s="1" customFormat="1" x14ac:dyDescent="0.25">
      <c r="A1858" s="1" t="str" cm="1">
        <f t="array" ref="A1858">_xlfn.IFS(AG1858&gt;=70,"70 and Older",AND(AG1858&gt;=60,AG1858&lt;70),"60-69",AND(AG1858&gt;=50,AG1858&lt;60),"50-59",AND(AG1858&gt;=40,AG1858&lt;50),"40-49",AND(AG1858&gt;=30,AG1858&lt;40),"30-39",AND(AG1858&gt;=20,AG1858&lt;30),"20-29")</f>
        <v>30-39</v>
      </c>
      <c r="B1858" s="1" t="str" cm="1">
        <f t="array" ref="B1858">_xlfn.IFS(AO1858=1,$AO$1,AP1858=1,$AP$1,AQ1858=1,$AQ$1,AR1858=1,$AR$1,AS1858=1,$AS$1)</f>
        <v>2nd Cycle</v>
      </c>
      <c r="C1858" s="1" t="str" cm="1">
        <f t="array" ref="C1858">_xlfn.IFS(AJ1858=1,$AJ$1,AK1858=1,$AK$1,AL1858=1,$AL$1,AM1858=1,$AM$1,AN1858=1,$AN$1)</f>
        <v>Together</v>
      </c>
      <c r="D1858" s="1">
        <v>0</v>
      </c>
      <c r="E1858" s="1">
        <v>0</v>
      </c>
      <c r="F1858" s="1" t="str" cm="1">
        <f t="array" ref="F1858">_xlfn.IFS(AV1858&lt;43783,"1.Low Income",AND(AV1858&gt;=43783,AV1858&lt;=64856),"2.Mid Income",AV1858&gt;64856,"3.High Income")</f>
        <v>2.Mid Income</v>
      </c>
      <c r="G1858" s="1" t="str" cm="1">
        <f t="array" ref="G1858">_xlfn.IFS(AU1858&lt;=30,"&lt;1 month",AND(AU1858&gt;30,AU1858&lt;=60),"1-2months",AU1858&gt;60,"2months +")</f>
        <v>1-2months</v>
      </c>
      <c r="H1858" s="1" t="str" cm="1">
        <f t="array" ref="H1858">_xlfn.IFS(AT1858&lt;5,"&lt;5times",AND(AT1858&gt;=5,AT1858&lt;=10),"05-10times",AND(AT1858&gt;=11,AT1858&lt;=15),"11-15times",AT1858&gt;=16,"16times or more")</f>
        <v>05-10times</v>
      </c>
      <c r="I1858" s="1" t="s">
        <v>99</v>
      </c>
      <c r="J1858" s="1" t="str">
        <f t="shared" si="57"/>
        <v>6-7 years</v>
      </c>
      <c r="K1858" s="2">
        <v>294</v>
      </c>
      <c r="L1858" s="2">
        <v>142</v>
      </c>
      <c r="M1858" s="2">
        <v>218</v>
      </c>
      <c r="N1858" s="2">
        <v>164</v>
      </c>
      <c r="O1858" s="2">
        <v>58</v>
      </c>
      <c r="P1858" s="2">
        <v>151</v>
      </c>
      <c r="Q1858" s="8">
        <v>0</v>
      </c>
      <c r="R1858" s="8">
        <v>0</v>
      </c>
      <c r="S1858" s="8">
        <v>0</v>
      </c>
      <c r="T1858" s="8">
        <v>0</v>
      </c>
      <c r="U1858" s="8">
        <v>0</v>
      </c>
      <c r="V1858" s="8">
        <v>0</v>
      </c>
      <c r="W1858" s="6">
        <v>1</v>
      </c>
      <c r="X1858" s="6">
        <v>3</v>
      </c>
      <c r="Y1858" s="6">
        <v>8</v>
      </c>
      <c r="Z1858" s="6">
        <v>11</v>
      </c>
      <c r="AB1858" s="1">
        <v>767</v>
      </c>
      <c r="AC1858" s="1">
        <v>711</v>
      </c>
      <c r="AD1858" s="1">
        <v>0</v>
      </c>
      <c r="AE1858" s="1">
        <v>3</v>
      </c>
      <c r="AF1858" s="1">
        <v>11</v>
      </c>
      <c r="AG1858" s="1">
        <v>39</v>
      </c>
      <c r="AH1858" s="1">
        <v>2217</v>
      </c>
      <c r="AI1858" s="11">
        <f t="shared" ref="AI1858:AI1921" si="58">AH1858/365</f>
        <v>6.0739726027397261</v>
      </c>
      <c r="AJ1858" s="1">
        <v>0</v>
      </c>
      <c r="AK1858" s="1">
        <v>0</v>
      </c>
      <c r="AL1858" s="1">
        <v>0</v>
      </c>
      <c r="AM1858" s="1">
        <v>1</v>
      </c>
      <c r="AN1858" s="1">
        <v>0</v>
      </c>
      <c r="AO1858" s="1">
        <v>1</v>
      </c>
      <c r="AP1858" s="1">
        <v>0</v>
      </c>
      <c r="AQ1858" s="1">
        <v>0</v>
      </c>
      <c r="AR1858" s="1">
        <v>0</v>
      </c>
      <c r="AS1858" s="1">
        <v>0</v>
      </c>
      <c r="AT1858" s="1">
        <v>6</v>
      </c>
      <c r="AU1858" s="1">
        <v>55</v>
      </c>
      <c r="AV1858" s="1">
        <v>54252</v>
      </c>
    </row>
    <row r="1859" spans="1:48" s="1" customFormat="1" x14ac:dyDescent="0.25">
      <c r="A1859" s="1" t="str" cm="1">
        <f t="array" ref="A1859">_xlfn.IFS(AG1859&gt;=70,"70 and Older",AND(AG1859&gt;=60,AG1859&lt;70),"60-69",AND(AG1859&gt;=50,AG1859&lt;60),"50-59",AND(AG1859&gt;=40,AG1859&lt;50),"40-49",AND(AG1859&gt;=30,AG1859&lt;40),"30-39",AND(AG1859&gt;=20,AG1859&lt;30),"20-29")</f>
        <v>30-39</v>
      </c>
      <c r="B1859" s="1" t="str" cm="1">
        <f t="array" ref="B1859">_xlfn.IFS(AO1859=1,$AO$1,AP1859=1,$AP$1,AQ1859=1,$AQ$1,AR1859=1,$AR$1,AS1859=1,$AS$1)</f>
        <v>Master</v>
      </c>
      <c r="C1859" s="1" t="str" cm="1">
        <f t="array" ref="C1859">_xlfn.IFS(AJ1859=1,$AJ$1,AK1859=1,$AK$1,AL1859=1,$AL$1,AM1859=1,$AM$1,AN1859=1,$AN$1)</f>
        <v>Together</v>
      </c>
      <c r="D1859" s="1">
        <v>0</v>
      </c>
      <c r="E1859" s="1">
        <v>0</v>
      </c>
      <c r="F1859" s="1" t="str" cm="1">
        <f t="array" ref="F1859">_xlfn.IFS(AV1859&lt;43783,"1.Low Income",AND(AV1859&gt;=43783,AV1859&lt;=64856),"2.Mid Income",AV1859&gt;64856,"3.High Income")</f>
        <v>2.Mid Income</v>
      </c>
      <c r="G1859" s="1" t="str" cm="1">
        <f t="array" ref="G1859">_xlfn.IFS(AU1859&lt;=30,"&lt;1 month",AND(AU1859&gt;30,AU1859&lt;=60),"1-2months",AU1859&gt;60,"2months +")</f>
        <v>1-2months</v>
      </c>
      <c r="H1859" s="1" t="str" cm="1">
        <f t="array" ref="H1859">_xlfn.IFS(AT1859&lt;5,"&lt;5times",AND(AT1859&gt;=5,AT1859&lt;=10),"05-10times",AND(AT1859&gt;=11,AT1859&lt;=15),"11-15times",AT1859&gt;=16,"16times or more")</f>
        <v>05-10times</v>
      </c>
      <c r="I1859" s="1" t="s">
        <v>99</v>
      </c>
      <c r="J1859" s="1" t="str">
        <f t="shared" ref="J1859:J1922" si="59">IF(AI1859&gt;7,"7-8 years",IF(AND(AI1859&gt;6,AI1859&lt;=7),"6-7 years",IF(AI1859&lt;=6,"4-6 years","invalid")))</f>
        <v>6-7 years</v>
      </c>
      <c r="K1859" s="2">
        <v>519</v>
      </c>
      <c r="L1859" s="2">
        <v>71</v>
      </c>
      <c r="M1859" s="2">
        <v>860</v>
      </c>
      <c r="N1859" s="2">
        <v>93</v>
      </c>
      <c r="O1859" s="2">
        <v>27</v>
      </c>
      <c r="P1859" s="2">
        <v>53</v>
      </c>
      <c r="Q1859" s="8">
        <v>0</v>
      </c>
      <c r="R1859" s="8">
        <v>0</v>
      </c>
      <c r="S1859" s="8">
        <v>0</v>
      </c>
      <c r="T1859" s="8">
        <v>0</v>
      </c>
      <c r="U1859" s="8">
        <v>0</v>
      </c>
      <c r="V1859" s="8">
        <v>0</v>
      </c>
      <c r="W1859" s="6">
        <v>1</v>
      </c>
      <c r="X1859" s="6">
        <v>6</v>
      </c>
      <c r="Y1859" s="6">
        <v>2</v>
      </c>
      <c r="Z1859" s="6">
        <v>9</v>
      </c>
      <c r="AB1859" s="1">
        <v>1916</v>
      </c>
      <c r="AC1859" s="1">
        <v>1763</v>
      </c>
      <c r="AD1859" s="1">
        <v>3</v>
      </c>
      <c r="AE1859" s="1">
        <v>3</v>
      </c>
      <c r="AF1859" s="1">
        <v>11</v>
      </c>
      <c r="AG1859" s="1">
        <v>31</v>
      </c>
      <c r="AH1859" s="1">
        <v>2217</v>
      </c>
      <c r="AI1859" s="11">
        <f t="shared" si="58"/>
        <v>6.0739726027397261</v>
      </c>
      <c r="AJ1859" s="1">
        <v>0</v>
      </c>
      <c r="AK1859" s="1">
        <v>0</v>
      </c>
      <c r="AL1859" s="1">
        <v>0</v>
      </c>
      <c r="AM1859" s="1">
        <v>1</v>
      </c>
      <c r="AN1859" s="1">
        <v>0</v>
      </c>
      <c r="AO1859" s="1">
        <v>0</v>
      </c>
      <c r="AP1859" s="1">
        <v>0</v>
      </c>
      <c r="AQ1859" s="1">
        <v>0</v>
      </c>
      <c r="AR1859" s="1">
        <v>1</v>
      </c>
      <c r="AS1859" s="1">
        <v>0</v>
      </c>
      <c r="AT1859" s="1">
        <v>6</v>
      </c>
      <c r="AU1859" s="1">
        <v>53</v>
      </c>
      <c r="AV1859" s="1">
        <v>53253</v>
      </c>
    </row>
    <row r="1860" spans="1:48" s="1" customFormat="1" x14ac:dyDescent="0.25">
      <c r="A1860" s="1" t="str" cm="1">
        <f t="array" ref="A1860">_xlfn.IFS(AG1860&gt;=70,"70 and Older",AND(AG1860&gt;=60,AG1860&lt;70),"60-69",AND(AG1860&gt;=50,AG1860&lt;60),"50-59",AND(AG1860&gt;=40,AG1860&lt;50),"40-49",AND(AG1860&gt;=30,AG1860&lt;40),"30-39",AND(AG1860&gt;=20,AG1860&lt;30),"20-29")</f>
        <v>30-39</v>
      </c>
      <c r="B1860" s="1" t="str" cm="1">
        <f t="array" ref="B1860">_xlfn.IFS(AO1860=1,$AO$1,AP1860=1,$AP$1,AQ1860=1,$AQ$1,AR1860=1,$AR$1,AS1860=1,$AS$1)</f>
        <v>2nd Cycle</v>
      </c>
      <c r="C1860" s="1" t="str" cm="1">
        <f t="array" ref="C1860">_xlfn.IFS(AJ1860=1,$AJ$1,AK1860=1,$AK$1,AL1860=1,$AL$1,AM1860=1,$AM$1,AN1860=1,$AN$1)</f>
        <v>Together</v>
      </c>
      <c r="D1860" s="1">
        <v>0</v>
      </c>
      <c r="E1860" s="1">
        <v>0</v>
      </c>
      <c r="F1860" s="1" t="str" cm="1">
        <f t="array" ref="F1860">_xlfn.IFS(AV1860&lt;43783,"1.Low Income",AND(AV1860&gt;=43783,AV1860&lt;=64856),"2.Mid Income",AV1860&gt;64856,"3.High Income")</f>
        <v>2.Mid Income</v>
      </c>
      <c r="G1860" s="1" t="str" cm="1">
        <f t="array" ref="G1860">_xlfn.IFS(AU1860&lt;=30,"&lt;1 month",AND(AU1860&gt;30,AU1860&lt;=60),"1-2months",AU1860&gt;60,"2months +")</f>
        <v>&lt;1 month</v>
      </c>
      <c r="H1860" s="1" t="str" cm="1">
        <f t="array" ref="H1860">_xlfn.IFS(AT1860&lt;5,"&lt;5times",AND(AT1860&gt;=5,AT1860&lt;=10),"05-10times",AND(AT1860&gt;=11,AT1860&lt;=15),"11-15times",AT1860&gt;=16,"16times or more")</f>
        <v>05-10times</v>
      </c>
      <c r="I1860" s="1" t="s">
        <v>99</v>
      </c>
      <c r="J1860" s="1" t="str">
        <f t="shared" si="59"/>
        <v>6-7 years</v>
      </c>
      <c r="K1860" s="2">
        <v>587</v>
      </c>
      <c r="L1860" s="2">
        <v>51</v>
      </c>
      <c r="M1860" s="2">
        <v>898</v>
      </c>
      <c r="N1860" s="2">
        <v>247</v>
      </c>
      <c r="O1860" s="2">
        <v>0</v>
      </c>
      <c r="P1860" s="2">
        <v>86</v>
      </c>
      <c r="Q1860" s="8">
        <v>0</v>
      </c>
      <c r="R1860" s="8">
        <v>0</v>
      </c>
      <c r="S1860" s="8">
        <v>0</v>
      </c>
      <c r="T1860" s="8">
        <v>0</v>
      </c>
      <c r="U1860" s="8">
        <v>0</v>
      </c>
      <c r="V1860" s="8">
        <v>0</v>
      </c>
      <c r="W1860" s="6">
        <v>1</v>
      </c>
      <c r="X1860" s="6">
        <v>3</v>
      </c>
      <c r="Y1860" s="6">
        <v>6</v>
      </c>
      <c r="Z1860" s="6">
        <v>7</v>
      </c>
      <c r="AB1860" s="1">
        <v>767</v>
      </c>
      <c r="AC1860" s="1">
        <v>711</v>
      </c>
      <c r="AD1860" s="1">
        <v>0</v>
      </c>
      <c r="AE1860" s="1">
        <v>3</v>
      </c>
      <c r="AF1860" s="1">
        <v>11</v>
      </c>
      <c r="AG1860" s="1">
        <v>39</v>
      </c>
      <c r="AH1860" s="1">
        <v>2217</v>
      </c>
      <c r="AI1860" s="11">
        <f t="shared" si="58"/>
        <v>6.0739726027397261</v>
      </c>
      <c r="AJ1860" s="1">
        <v>0</v>
      </c>
      <c r="AK1860" s="1">
        <v>0</v>
      </c>
      <c r="AL1860" s="1">
        <v>0</v>
      </c>
      <c r="AM1860" s="1">
        <v>1</v>
      </c>
      <c r="AN1860" s="1">
        <v>0</v>
      </c>
      <c r="AO1860" s="1">
        <v>1</v>
      </c>
      <c r="AP1860" s="1">
        <v>0</v>
      </c>
      <c r="AQ1860" s="1">
        <v>0</v>
      </c>
      <c r="AR1860" s="1">
        <v>0</v>
      </c>
      <c r="AS1860" s="1">
        <v>0</v>
      </c>
      <c r="AT1860" s="1">
        <v>6</v>
      </c>
      <c r="AU1860" s="1">
        <v>7</v>
      </c>
      <c r="AV1860" s="1">
        <v>51983</v>
      </c>
    </row>
    <row r="1861" spans="1:48" s="1" customFormat="1" x14ac:dyDescent="0.25">
      <c r="A1861" s="1" t="str" cm="1">
        <f t="array" ref="A1861">_xlfn.IFS(AG1861&gt;=70,"70 and Older",AND(AG1861&gt;=60,AG1861&lt;70),"60-69",AND(AG1861&gt;=50,AG1861&lt;60),"50-59",AND(AG1861&gt;=40,AG1861&lt;50),"40-49",AND(AG1861&gt;=30,AG1861&lt;40),"30-39",AND(AG1861&gt;=20,AG1861&lt;30),"20-29")</f>
        <v>40-49</v>
      </c>
      <c r="B1861" s="1" t="str" cm="1">
        <f t="array" ref="B1861">_xlfn.IFS(AO1861=1,$AO$1,AP1861=1,$AP$1,AQ1861=1,$AQ$1,AR1861=1,$AR$1,AS1861=1,$AS$1)</f>
        <v>Graduation</v>
      </c>
      <c r="C1861" s="1" t="str" cm="1">
        <f t="array" ref="C1861">_xlfn.IFS(AJ1861=1,$AJ$1,AK1861=1,$AK$1,AL1861=1,$AL$1,AM1861=1,$AM$1,AN1861=1,$AN$1)</f>
        <v>Together</v>
      </c>
      <c r="D1861" s="1">
        <v>0</v>
      </c>
      <c r="E1861" s="1">
        <v>1</v>
      </c>
      <c r="F1861" s="1" t="str" cm="1">
        <f t="array" ref="F1861">_xlfn.IFS(AV1861&lt;43783,"1.Low Income",AND(AV1861&gt;=43783,AV1861&lt;=64856),"2.Mid Income",AV1861&gt;64856,"3.High Income")</f>
        <v>2.Mid Income</v>
      </c>
      <c r="G1861" s="1" t="str" cm="1">
        <f t="array" ref="G1861">_xlfn.IFS(AU1861&lt;=30,"&lt;1 month",AND(AU1861&gt;30,AU1861&lt;=60),"1-2months",AU1861&gt;60,"2months +")</f>
        <v>2months +</v>
      </c>
      <c r="H1861" s="1" t="str" cm="1">
        <f t="array" ref="H1861">_xlfn.IFS(AT1861&lt;5,"&lt;5times",AND(AT1861&gt;=5,AT1861&lt;=10),"05-10times",AND(AT1861&gt;=11,AT1861&lt;=15),"11-15times",AT1861&gt;=16,"16times or more")</f>
        <v>05-10times</v>
      </c>
      <c r="I1861" s="1" t="s">
        <v>99</v>
      </c>
      <c r="J1861" s="1" t="str">
        <f t="shared" si="59"/>
        <v>6-7 years</v>
      </c>
      <c r="K1861" s="2">
        <v>209</v>
      </c>
      <c r="L1861" s="2">
        <v>162</v>
      </c>
      <c r="M1861" s="2">
        <v>209</v>
      </c>
      <c r="N1861" s="2">
        <v>41</v>
      </c>
      <c r="O1861" s="2">
        <v>162</v>
      </c>
      <c r="P1861" s="2">
        <v>37</v>
      </c>
      <c r="Q1861" s="8">
        <v>0</v>
      </c>
      <c r="R1861" s="8">
        <v>0</v>
      </c>
      <c r="S1861" s="8">
        <v>0</v>
      </c>
      <c r="T1861" s="8">
        <v>0</v>
      </c>
      <c r="U1861" s="8">
        <v>0</v>
      </c>
      <c r="V1861" s="8">
        <v>0</v>
      </c>
      <c r="W1861" s="6">
        <v>5</v>
      </c>
      <c r="X1861" s="6">
        <v>4</v>
      </c>
      <c r="Y1861" s="6">
        <v>7</v>
      </c>
      <c r="Z1861" s="6">
        <v>10</v>
      </c>
      <c r="AB1861" s="1">
        <v>1360</v>
      </c>
      <c r="AC1861" s="1">
        <v>1280</v>
      </c>
      <c r="AD1861" s="1">
        <v>0</v>
      </c>
      <c r="AE1861" s="1">
        <v>3</v>
      </c>
      <c r="AF1861" s="1">
        <v>11</v>
      </c>
      <c r="AG1861" s="1">
        <v>41</v>
      </c>
      <c r="AH1861" s="1">
        <v>2217</v>
      </c>
      <c r="AI1861" s="11">
        <f t="shared" si="58"/>
        <v>6.0739726027397261</v>
      </c>
      <c r="AJ1861" s="1">
        <v>0</v>
      </c>
      <c r="AK1861" s="1">
        <v>0</v>
      </c>
      <c r="AL1861" s="1">
        <v>0</v>
      </c>
      <c r="AM1861" s="1">
        <v>1</v>
      </c>
      <c r="AN1861" s="1">
        <v>0</v>
      </c>
      <c r="AO1861" s="1">
        <v>0</v>
      </c>
      <c r="AP1861" s="1">
        <v>0</v>
      </c>
      <c r="AQ1861" s="1">
        <v>1</v>
      </c>
      <c r="AR1861" s="1">
        <v>0</v>
      </c>
      <c r="AS1861" s="1">
        <v>0</v>
      </c>
      <c r="AT1861" s="1">
        <v>6</v>
      </c>
      <c r="AU1861" s="1">
        <v>68</v>
      </c>
      <c r="AV1861" s="1">
        <v>51948</v>
      </c>
    </row>
    <row r="1862" spans="1:48" s="1" customFormat="1" x14ac:dyDescent="0.25">
      <c r="A1862" s="1" t="str" cm="1">
        <f t="array" ref="A1862">_xlfn.IFS(AG1862&gt;=70,"70 and Older",AND(AG1862&gt;=60,AG1862&lt;70),"60-69",AND(AG1862&gt;=50,AG1862&lt;60),"50-59",AND(AG1862&gt;=40,AG1862&lt;50),"40-49",AND(AG1862&gt;=30,AG1862&lt;40),"30-39",AND(AG1862&gt;=20,AG1862&lt;30),"20-29")</f>
        <v>40-49</v>
      </c>
      <c r="B1862" s="1" t="str" cm="1">
        <f t="array" ref="B1862">_xlfn.IFS(AO1862=1,$AO$1,AP1862=1,$AP$1,AQ1862=1,$AQ$1,AR1862=1,$AR$1,AS1862=1,$AS$1)</f>
        <v>Graduation</v>
      </c>
      <c r="C1862" s="1" t="str" cm="1">
        <f t="array" ref="C1862">_xlfn.IFS(AJ1862=1,$AJ$1,AK1862=1,$AK$1,AL1862=1,$AL$1,AM1862=1,$AM$1,AN1862=1,$AN$1)</f>
        <v>Together</v>
      </c>
      <c r="D1862" s="1">
        <v>0</v>
      </c>
      <c r="E1862" s="1">
        <v>1</v>
      </c>
      <c r="F1862" s="1" t="str" cm="1">
        <f t="array" ref="F1862">_xlfn.IFS(AV1862&lt;43783,"1.Low Income",AND(AV1862&gt;=43783,AV1862&lt;=64856),"2.Mid Income",AV1862&gt;64856,"3.High Income")</f>
        <v>2.Mid Income</v>
      </c>
      <c r="G1862" s="1" t="str" cm="1">
        <f t="array" ref="G1862">_xlfn.IFS(AU1862&lt;=30,"&lt;1 month",AND(AU1862&gt;30,AU1862&lt;=60),"1-2months",AU1862&gt;60,"2months +")</f>
        <v>2months +</v>
      </c>
      <c r="H1862" s="1" t="str" cm="1">
        <f t="array" ref="H1862">_xlfn.IFS(AT1862&lt;5,"&lt;5times",AND(AT1862&gt;=5,AT1862&lt;=10),"05-10times",AND(AT1862&gt;=11,AT1862&lt;=15),"11-15times",AT1862&gt;=16,"16times or more")</f>
        <v>05-10times</v>
      </c>
      <c r="I1862" s="1" t="s">
        <v>99</v>
      </c>
      <c r="J1862" s="1" t="str">
        <f t="shared" si="59"/>
        <v>6-7 years</v>
      </c>
      <c r="K1862" s="2">
        <v>670</v>
      </c>
      <c r="L1862" s="2">
        <v>9</v>
      </c>
      <c r="M1862" s="2">
        <v>249</v>
      </c>
      <c r="N1862" s="2">
        <v>0</v>
      </c>
      <c r="O1862" s="2">
        <v>28</v>
      </c>
      <c r="P1862" s="2">
        <v>9</v>
      </c>
      <c r="Q1862" s="8">
        <v>0</v>
      </c>
      <c r="R1862" s="8">
        <v>0</v>
      </c>
      <c r="S1862" s="8">
        <v>0</v>
      </c>
      <c r="T1862" s="8">
        <v>0</v>
      </c>
      <c r="U1862" s="8">
        <v>0</v>
      </c>
      <c r="V1862" s="8">
        <v>0</v>
      </c>
      <c r="W1862" s="6">
        <v>2</v>
      </c>
      <c r="X1862" s="6">
        <v>5</v>
      </c>
      <c r="Y1862" s="6">
        <v>4</v>
      </c>
      <c r="Z1862" s="6">
        <v>5</v>
      </c>
      <c r="AB1862" s="1">
        <v>1360</v>
      </c>
      <c r="AC1862" s="1">
        <v>1280</v>
      </c>
      <c r="AD1862" s="1">
        <v>0</v>
      </c>
      <c r="AE1862" s="1">
        <v>3</v>
      </c>
      <c r="AF1862" s="1">
        <v>11</v>
      </c>
      <c r="AG1862" s="1">
        <v>41</v>
      </c>
      <c r="AH1862" s="1">
        <v>2217</v>
      </c>
      <c r="AI1862" s="11">
        <f t="shared" si="58"/>
        <v>6.0739726027397261</v>
      </c>
      <c r="AJ1862" s="1">
        <v>0</v>
      </c>
      <c r="AK1862" s="1">
        <v>0</v>
      </c>
      <c r="AL1862" s="1">
        <v>0</v>
      </c>
      <c r="AM1862" s="1">
        <v>1</v>
      </c>
      <c r="AN1862" s="1">
        <v>0</v>
      </c>
      <c r="AO1862" s="1">
        <v>0</v>
      </c>
      <c r="AP1862" s="1">
        <v>0</v>
      </c>
      <c r="AQ1862" s="1">
        <v>1</v>
      </c>
      <c r="AR1862" s="1">
        <v>0</v>
      </c>
      <c r="AS1862" s="1">
        <v>0</v>
      </c>
      <c r="AT1862" s="1">
        <v>6</v>
      </c>
      <c r="AU1862" s="1">
        <v>76</v>
      </c>
      <c r="AV1862" s="1">
        <v>46610</v>
      </c>
    </row>
    <row r="1863" spans="1:48" s="1" customFormat="1" x14ac:dyDescent="0.25">
      <c r="A1863" s="1" t="str" cm="1">
        <f t="array" ref="A1863">_xlfn.IFS(AG1863&gt;=70,"70 and Older",AND(AG1863&gt;=60,AG1863&lt;70),"60-69",AND(AG1863&gt;=50,AG1863&lt;60),"50-59",AND(AG1863&gt;=40,AG1863&lt;50),"40-49",AND(AG1863&gt;=30,AG1863&lt;40),"30-39",AND(AG1863&gt;=20,AG1863&lt;30),"20-29")</f>
        <v>40-49</v>
      </c>
      <c r="B1863" s="1" t="str" cm="1">
        <f t="array" ref="B1863">_xlfn.IFS(AO1863=1,$AO$1,AP1863=1,$AP$1,AQ1863=1,$AQ$1,AR1863=1,$AR$1,AS1863=1,$AS$1)</f>
        <v>Graduation</v>
      </c>
      <c r="C1863" s="1" t="str" cm="1">
        <f t="array" ref="C1863">_xlfn.IFS(AJ1863=1,$AJ$1,AK1863=1,$AK$1,AL1863=1,$AL$1,AM1863=1,$AM$1,AN1863=1,$AN$1)</f>
        <v>Together</v>
      </c>
      <c r="D1863" s="1">
        <v>0</v>
      </c>
      <c r="E1863" s="1">
        <v>1</v>
      </c>
      <c r="F1863" s="1" t="str" cm="1">
        <f t="array" ref="F1863">_xlfn.IFS(AV1863&lt;43783,"1.Low Income",AND(AV1863&gt;=43783,AV1863&lt;=64856),"2.Mid Income",AV1863&gt;64856,"3.High Income")</f>
        <v>2.Mid Income</v>
      </c>
      <c r="G1863" s="1" t="str" cm="1">
        <f t="array" ref="G1863">_xlfn.IFS(AU1863&lt;=30,"&lt;1 month",AND(AU1863&gt;30,AU1863&lt;=60),"1-2months",AU1863&gt;60,"2months +")</f>
        <v>&lt;1 month</v>
      </c>
      <c r="H1863" s="1" t="str" cm="1">
        <f t="array" ref="H1863">_xlfn.IFS(AT1863&lt;5,"&lt;5times",AND(AT1863&gt;=5,AT1863&lt;=10),"05-10times",AND(AT1863&gt;=11,AT1863&lt;=15),"11-15times",AT1863&gt;=16,"16times or more")</f>
        <v>05-10times</v>
      </c>
      <c r="I1863" s="1" t="s">
        <v>99</v>
      </c>
      <c r="J1863" s="1" t="str">
        <f t="shared" si="59"/>
        <v>6-7 years</v>
      </c>
      <c r="K1863" s="2">
        <v>532</v>
      </c>
      <c r="L1863" s="2">
        <v>88</v>
      </c>
      <c r="M1863" s="2">
        <v>168</v>
      </c>
      <c r="N1863" s="2">
        <v>69</v>
      </c>
      <c r="O1863" s="2">
        <v>44</v>
      </c>
      <c r="P1863" s="2">
        <v>133</v>
      </c>
      <c r="Q1863" s="8">
        <v>0</v>
      </c>
      <c r="R1863" s="8">
        <v>0</v>
      </c>
      <c r="S1863" s="8">
        <v>0</v>
      </c>
      <c r="T1863" s="8">
        <v>0</v>
      </c>
      <c r="U1863" s="8">
        <v>0</v>
      </c>
      <c r="V1863" s="8">
        <v>0</v>
      </c>
      <c r="W1863" s="6">
        <v>3</v>
      </c>
      <c r="X1863" s="6">
        <v>7</v>
      </c>
      <c r="Y1863" s="6">
        <v>3</v>
      </c>
      <c r="Z1863" s="6">
        <v>13</v>
      </c>
      <c r="AB1863" s="1">
        <v>308</v>
      </c>
      <c r="AC1863" s="1">
        <v>266</v>
      </c>
      <c r="AD1863" s="1">
        <v>0</v>
      </c>
      <c r="AE1863" s="1">
        <v>3</v>
      </c>
      <c r="AF1863" s="1">
        <v>11</v>
      </c>
      <c r="AG1863" s="1">
        <v>44</v>
      </c>
      <c r="AH1863" s="1">
        <v>2217</v>
      </c>
      <c r="AI1863" s="11">
        <f t="shared" si="58"/>
        <v>6.0739726027397261</v>
      </c>
      <c r="AJ1863" s="1">
        <v>0</v>
      </c>
      <c r="AK1863" s="1">
        <v>0</v>
      </c>
      <c r="AL1863" s="1">
        <v>0</v>
      </c>
      <c r="AM1863" s="1">
        <v>1</v>
      </c>
      <c r="AN1863" s="1">
        <v>0</v>
      </c>
      <c r="AO1863" s="1">
        <v>0</v>
      </c>
      <c r="AP1863" s="1">
        <v>0</v>
      </c>
      <c r="AQ1863" s="1">
        <v>1</v>
      </c>
      <c r="AR1863" s="1">
        <v>0</v>
      </c>
      <c r="AS1863" s="1">
        <v>0</v>
      </c>
      <c r="AT1863" s="1">
        <v>7</v>
      </c>
      <c r="AU1863" s="1">
        <v>4</v>
      </c>
      <c r="AV1863" s="1">
        <v>43795</v>
      </c>
    </row>
    <row r="1864" spans="1:48" s="1" customFormat="1" x14ac:dyDescent="0.25">
      <c r="A1864" s="1" t="str" cm="1">
        <f t="array" ref="A1864">_xlfn.IFS(AG1864&gt;=70,"70 and Older",AND(AG1864&gt;=60,AG1864&lt;70),"60-69",AND(AG1864&gt;=50,AG1864&lt;60),"50-59",AND(AG1864&gt;=40,AG1864&lt;50),"40-49",AND(AG1864&gt;=30,AG1864&lt;40),"30-39",AND(AG1864&gt;=20,AG1864&lt;30),"20-29")</f>
        <v>40-49</v>
      </c>
      <c r="B1864" s="1" t="str" cm="1">
        <f t="array" ref="B1864">_xlfn.IFS(AO1864=1,$AO$1,AP1864=1,$AP$1,AQ1864=1,$AQ$1,AR1864=1,$AR$1,AS1864=1,$AS$1)</f>
        <v>PhD</v>
      </c>
      <c r="C1864" s="1" t="str" cm="1">
        <f t="array" ref="C1864">_xlfn.IFS(AJ1864=1,$AJ$1,AK1864=1,$AK$1,AL1864=1,$AL$1,AM1864=1,$AM$1,AN1864=1,$AN$1)</f>
        <v>Together</v>
      </c>
      <c r="D1864" s="1">
        <v>1</v>
      </c>
      <c r="E1864" s="1">
        <v>1</v>
      </c>
      <c r="F1864" s="1" t="str" cm="1">
        <f t="array" ref="F1864">_xlfn.IFS(AV1864&lt;43783,"1.Low Income",AND(AV1864&gt;=43783,AV1864&lt;=64856),"2.Mid Income",AV1864&gt;64856,"3.High Income")</f>
        <v>1.Low Income</v>
      </c>
      <c r="G1864" s="1" t="str" cm="1">
        <f t="array" ref="G1864">_xlfn.IFS(AU1864&lt;=30,"&lt;1 month",AND(AU1864&gt;30,AU1864&lt;=60),"1-2months",AU1864&gt;60,"2months +")</f>
        <v>2months +</v>
      </c>
      <c r="H1864" s="1" t="str" cm="1">
        <f t="array" ref="H1864">_xlfn.IFS(AT1864&lt;5,"&lt;5times",AND(AT1864&gt;=5,AT1864&lt;=10),"05-10times",AND(AT1864&gt;=11,AT1864&lt;=15),"11-15times",AT1864&gt;=16,"16times or more")</f>
        <v>05-10times</v>
      </c>
      <c r="I1864" s="1" t="s">
        <v>99</v>
      </c>
      <c r="J1864" s="1" t="str">
        <f t="shared" si="59"/>
        <v>6-7 years</v>
      </c>
      <c r="K1864" s="2">
        <v>132</v>
      </c>
      <c r="L1864" s="2">
        <v>0</v>
      </c>
      <c r="M1864" s="2">
        <v>16</v>
      </c>
      <c r="N1864" s="2">
        <v>0</v>
      </c>
      <c r="O1864" s="2">
        <v>0</v>
      </c>
      <c r="P1864" s="2">
        <v>4</v>
      </c>
      <c r="Q1864" s="8">
        <v>0</v>
      </c>
      <c r="R1864" s="8">
        <v>0</v>
      </c>
      <c r="S1864" s="8">
        <v>0</v>
      </c>
      <c r="T1864" s="8">
        <v>0</v>
      </c>
      <c r="U1864" s="8">
        <v>0</v>
      </c>
      <c r="V1864" s="8">
        <v>0</v>
      </c>
      <c r="W1864" s="6">
        <v>5</v>
      </c>
      <c r="X1864" s="6">
        <v>3</v>
      </c>
      <c r="Y1864" s="6">
        <v>1</v>
      </c>
      <c r="Z1864" s="6">
        <v>4</v>
      </c>
      <c r="AB1864" s="1">
        <v>28</v>
      </c>
      <c r="AC1864" s="1">
        <v>17</v>
      </c>
      <c r="AD1864" s="1">
        <v>0</v>
      </c>
      <c r="AE1864" s="1">
        <v>3</v>
      </c>
      <c r="AF1864" s="1">
        <v>11</v>
      </c>
      <c r="AG1864" s="1">
        <v>44</v>
      </c>
      <c r="AH1864" s="1">
        <v>2217</v>
      </c>
      <c r="AI1864" s="11">
        <f t="shared" si="58"/>
        <v>6.0739726027397261</v>
      </c>
      <c r="AJ1864" s="1">
        <v>0</v>
      </c>
      <c r="AK1864" s="1">
        <v>0</v>
      </c>
      <c r="AL1864" s="1">
        <v>0</v>
      </c>
      <c r="AM1864" s="1">
        <v>1</v>
      </c>
      <c r="AN1864" s="1">
        <v>0</v>
      </c>
      <c r="AO1864" s="1">
        <v>0</v>
      </c>
      <c r="AP1864" s="1">
        <v>0</v>
      </c>
      <c r="AQ1864" s="1">
        <v>0</v>
      </c>
      <c r="AR1864" s="1">
        <v>0</v>
      </c>
      <c r="AS1864" s="1">
        <v>1</v>
      </c>
      <c r="AT1864" s="1">
        <v>9</v>
      </c>
      <c r="AU1864" s="1">
        <v>67</v>
      </c>
      <c r="AV1864" s="1">
        <v>23661</v>
      </c>
    </row>
    <row r="1865" spans="1:48" s="1" customFormat="1" x14ac:dyDescent="0.25">
      <c r="A1865" s="1" t="str" cm="1">
        <f t="array" ref="A1865">_xlfn.IFS(AG1865&gt;=70,"70 and Older",AND(AG1865&gt;=60,AG1865&lt;70),"60-69",AND(AG1865&gt;=50,AG1865&lt;60),"50-59",AND(AG1865&gt;=40,AG1865&lt;50),"40-49",AND(AG1865&gt;=30,AG1865&lt;40),"30-39",AND(AG1865&gt;=20,AG1865&lt;30),"20-29")</f>
        <v>70 and Older</v>
      </c>
      <c r="B1865" s="1" t="str" cm="1">
        <f t="array" ref="B1865">_xlfn.IFS(AO1865=1,$AO$1,AP1865=1,$AP$1,AQ1865=1,$AQ$1,AR1865=1,$AR$1,AS1865=1,$AS$1)</f>
        <v>PhD</v>
      </c>
      <c r="C1865" s="1" t="str" cm="1">
        <f t="array" ref="C1865">_xlfn.IFS(AJ1865=1,$AJ$1,AK1865=1,$AK$1,AL1865=1,$AL$1,AM1865=1,$AM$1,AN1865=1,$AN$1)</f>
        <v>Widow</v>
      </c>
      <c r="D1865" s="1">
        <v>0</v>
      </c>
      <c r="E1865" s="1">
        <v>0</v>
      </c>
      <c r="F1865" s="1" t="str" cm="1">
        <f t="array" ref="F1865">_xlfn.IFS(AV1865&lt;43783,"1.Low Income",AND(AV1865&gt;=43783,AV1865&lt;=64856),"2.Mid Income",AV1865&gt;64856,"3.High Income")</f>
        <v>2.Mid Income</v>
      </c>
      <c r="G1865" s="1" t="str" cm="1">
        <f t="array" ref="G1865">_xlfn.IFS(AU1865&lt;=30,"&lt;1 month",AND(AU1865&gt;30,AU1865&lt;=60),"1-2months",AU1865&gt;60,"2months +")</f>
        <v>&lt;1 month</v>
      </c>
      <c r="H1865" s="1" t="str" cm="1">
        <f t="array" ref="H1865">_xlfn.IFS(AT1865&lt;5,"&lt;5times",AND(AT1865&gt;=5,AT1865&lt;=10),"05-10times",AND(AT1865&gt;=11,AT1865&lt;=15),"11-15times",AT1865&gt;=16,"16times or more")</f>
        <v>05-10times</v>
      </c>
      <c r="I1865" s="1" t="s">
        <v>99</v>
      </c>
      <c r="J1865" s="1" t="str">
        <f t="shared" si="59"/>
        <v>6-7 years</v>
      </c>
      <c r="K1865" s="2">
        <v>754</v>
      </c>
      <c r="L1865" s="2">
        <v>160</v>
      </c>
      <c r="M1865" s="2">
        <v>625</v>
      </c>
      <c r="N1865" s="2">
        <v>63</v>
      </c>
      <c r="O1865" s="2">
        <v>32</v>
      </c>
      <c r="P1865" s="2">
        <v>48</v>
      </c>
      <c r="Q1865" s="8">
        <v>1</v>
      </c>
      <c r="R1865" s="8">
        <v>0</v>
      </c>
      <c r="S1865" s="8">
        <v>0</v>
      </c>
      <c r="T1865" s="8">
        <v>0</v>
      </c>
      <c r="U1865" s="8">
        <v>0</v>
      </c>
      <c r="V1865" s="8">
        <v>0</v>
      </c>
      <c r="W1865" s="6">
        <v>1</v>
      </c>
      <c r="X1865" s="6">
        <v>7</v>
      </c>
      <c r="Y1865" s="6">
        <v>5</v>
      </c>
      <c r="Z1865" s="6">
        <v>12</v>
      </c>
      <c r="AB1865" s="1">
        <v>1098</v>
      </c>
      <c r="AC1865" s="1">
        <v>1066</v>
      </c>
      <c r="AD1865" s="1">
        <v>0</v>
      </c>
      <c r="AE1865" s="1">
        <v>3</v>
      </c>
      <c r="AF1865" s="1">
        <v>11</v>
      </c>
      <c r="AG1865" s="1">
        <v>70</v>
      </c>
      <c r="AH1865" s="1">
        <v>2216</v>
      </c>
      <c r="AI1865" s="11">
        <f t="shared" si="58"/>
        <v>6.0712328767123287</v>
      </c>
      <c r="AJ1865" s="1">
        <v>0</v>
      </c>
      <c r="AK1865" s="1">
        <v>0</v>
      </c>
      <c r="AL1865" s="1">
        <v>0</v>
      </c>
      <c r="AM1865" s="1">
        <v>0</v>
      </c>
      <c r="AN1865" s="1">
        <v>1</v>
      </c>
      <c r="AO1865" s="1">
        <v>0</v>
      </c>
      <c r="AP1865" s="1">
        <v>0</v>
      </c>
      <c r="AQ1865" s="1">
        <v>0</v>
      </c>
      <c r="AR1865" s="1">
        <v>0</v>
      </c>
      <c r="AS1865" s="1">
        <v>1</v>
      </c>
      <c r="AT1865" s="1">
        <v>6</v>
      </c>
      <c r="AU1865" s="1">
        <v>21</v>
      </c>
      <c r="AV1865" s="1">
        <v>49505</v>
      </c>
    </row>
    <row r="1866" spans="1:48" s="1" customFormat="1" x14ac:dyDescent="0.25">
      <c r="A1866" s="1" t="str" cm="1">
        <f t="array" ref="A1866">_xlfn.IFS(AG1866&gt;=70,"70 and Older",AND(AG1866&gt;=60,AG1866&lt;70),"60-69",AND(AG1866&gt;=50,AG1866&lt;60),"50-59",AND(AG1866&gt;=40,AG1866&lt;50),"40-49",AND(AG1866&gt;=30,AG1866&lt;40),"30-39",AND(AG1866&gt;=20,AG1866&lt;30),"20-29")</f>
        <v>30-39</v>
      </c>
      <c r="B1866" s="1" t="str" cm="1">
        <f t="array" ref="B1866">_xlfn.IFS(AO1866=1,$AO$1,AP1866=1,$AP$1,AQ1866=1,$AQ$1,AR1866=1,$AR$1,AS1866=1,$AS$1)</f>
        <v>Graduation</v>
      </c>
      <c r="C1866" s="1" t="str" cm="1">
        <f t="array" ref="C1866">_xlfn.IFS(AJ1866=1,$AJ$1,AK1866=1,$AK$1,AL1866=1,$AL$1,AM1866=1,$AM$1,AN1866=1,$AN$1)</f>
        <v>Together</v>
      </c>
      <c r="D1866" s="1">
        <v>0</v>
      </c>
      <c r="E1866" s="1">
        <v>1</v>
      </c>
      <c r="F1866" s="1" t="str" cm="1">
        <f t="array" ref="F1866">_xlfn.IFS(AV1866&lt;43783,"1.Low Income",AND(AV1866&gt;=43783,AV1866&lt;=64856),"2.Mid Income",AV1866&gt;64856,"3.High Income")</f>
        <v>1.Low Income</v>
      </c>
      <c r="G1866" s="1" t="str" cm="1">
        <f t="array" ref="G1866">_xlfn.IFS(AU1866&lt;=30,"&lt;1 month",AND(AU1866&gt;30,AU1866&lt;=60),"1-2months",AU1866&gt;60,"2months +")</f>
        <v>2months +</v>
      </c>
      <c r="H1866" s="1" t="str" cm="1">
        <f t="array" ref="H1866">_xlfn.IFS(AT1866&lt;5,"&lt;5times",AND(AT1866&gt;=5,AT1866&lt;=10),"05-10times",AND(AT1866&gt;=11,AT1866&lt;=15),"11-15times",AT1866&gt;=16,"16times or more")</f>
        <v>05-10times</v>
      </c>
      <c r="I1866" s="1" t="s">
        <v>99</v>
      </c>
      <c r="J1866" s="1" t="str">
        <f t="shared" si="59"/>
        <v>6-7 years</v>
      </c>
      <c r="K1866" s="2">
        <v>424</v>
      </c>
      <c r="L1866" s="2">
        <v>17</v>
      </c>
      <c r="M1866" s="2">
        <v>118</v>
      </c>
      <c r="N1866" s="2">
        <v>7</v>
      </c>
      <c r="O1866" s="2">
        <v>23</v>
      </c>
      <c r="P1866" s="2">
        <v>41</v>
      </c>
      <c r="Q1866" s="8">
        <v>0</v>
      </c>
      <c r="R1866" s="8">
        <v>0</v>
      </c>
      <c r="S1866" s="8">
        <v>0</v>
      </c>
      <c r="T1866" s="8">
        <v>0</v>
      </c>
      <c r="U1866" s="8">
        <v>0</v>
      </c>
      <c r="V1866" s="8">
        <v>0</v>
      </c>
      <c r="W1866" s="6">
        <v>6</v>
      </c>
      <c r="X1866" s="6">
        <v>8</v>
      </c>
      <c r="Y1866" s="6">
        <v>2</v>
      </c>
      <c r="Z1866" s="6">
        <v>8</v>
      </c>
      <c r="AB1866" s="1">
        <v>20</v>
      </c>
      <c r="AC1866" s="1">
        <v>17</v>
      </c>
      <c r="AD1866" s="1">
        <v>0</v>
      </c>
      <c r="AE1866" s="1">
        <v>3</v>
      </c>
      <c r="AF1866" s="1">
        <v>11</v>
      </c>
      <c r="AG1866" s="1">
        <v>37</v>
      </c>
      <c r="AH1866" s="1">
        <v>2216</v>
      </c>
      <c r="AI1866" s="11">
        <f t="shared" si="58"/>
        <v>6.0712328767123287</v>
      </c>
      <c r="AJ1866" s="1">
        <v>0</v>
      </c>
      <c r="AK1866" s="1">
        <v>0</v>
      </c>
      <c r="AL1866" s="1">
        <v>0</v>
      </c>
      <c r="AM1866" s="1">
        <v>1</v>
      </c>
      <c r="AN1866" s="1">
        <v>0</v>
      </c>
      <c r="AO1866" s="1">
        <v>0</v>
      </c>
      <c r="AP1866" s="1">
        <v>0</v>
      </c>
      <c r="AQ1866" s="1">
        <v>1</v>
      </c>
      <c r="AR1866" s="1">
        <v>0</v>
      </c>
      <c r="AS1866" s="1">
        <v>0</v>
      </c>
      <c r="AT1866" s="1">
        <v>8</v>
      </c>
      <c r="AU1866" s="1">
        <v>72</v>
      </c>
      <c r="AV1866" s="1">
        <v>28332</v>
      </c>
    </row>
    <row r="1867" spans="1:48" s="1" customFormat="1" x14ac:dyDescent="0.25">
      <c r="A1867" s="1" t="str" cm="1">
        <f t="array" ref="A1867">_xlfn.IFS(AG1867&gt;=70,"70 and Older",AND(AG1867&gt;=60,AG1867&lt;70),"60-69",AND(AG1867&gt;=50,AG1867&lt;60),"50-59",AND(AG1867&gt;=40,AG1867&lt;50),"40-49",AND(AG1867&gt;=30,AG1867&lt;40),"30-39",AND(AG1867&gt;=20,AG1867&lt;30),"20-29")</f>
        <v>20-29</v>
      </c>
      <c r="B1867" s="1" t="str" cm="1">
        <f t="array" ref="B1867">_xlfn.IFS(AO1867=1,$AO$1,AP1867=1,$AP$1,AQ1867=1,$AQ$1,AR1867=1,$AR$1,AS1867=1,$AS$1)</f>
        <v>Graduation</v>
      </c>
      <c r="C1867" s="1" t="str" cm="1">
        <f t="array" ref="C1867">_xlfn.IFS(AJ1867=1,$AJ$1,AK1867=1,$AK$1,AL1867=1,$AL$1,AM1867=1,$AM$1,AN1867=1,$AN$1)</f>
        <v>Single</v>
      </c>
      <c r="D1867" s="1">
        <v>0</v>
      </c>
      <c r="E1867" s="1">
        <v>0</v>
      </c>
      <c r="F1867" s="1" t="str" cm="1">
        <f t="array" ref="F1867">_xlfn.IFS(AV1867&lt;43783,"1.Low Income",AND(AV1867&gt;=43783,AV1867&lt;=64856),"2.Mid Income",AV1867&gt;64856,"3.High Income")</f>
        <v>2.Mid Income</v>
      </c>
      <c r="G1867" s="1" t="str" cm="1">
        <f t="array" ref="G1867">_xlfn.IFS(AU1867&lt;=30,"&lt;1 month",AND(AU1867&gt;30,AU1867&lt;=60),"1-2months",AU1867&gt;60,"2months +")</f>
        <v>1-2months</v>
      </c>
      <c r="H1867" s="1" t="str" cm="1">
        <f t="array" ref="H1867">_xlfn.IFS(AT1867&lt;5,"&lt;5times",AND(AT1867&gt;=5,AT1867&lt;=10),"05-10times",AND(AT1867&gt;=11,AT1867&lt;=15),"11-15times",AT1867&gt;=16,"16times or more")</f>
        <v>05-10times</v>
      </c>
      <c r="I1867" s="1" t="s">
        <v>99</v>
      </c>
      <c r="J1867" s="1" t="str">
        <f t="shared" si="59"/>
        <v>6-7 years</v>
      </c>
      <c r="K1867" s="2">
        <v>182</v>
      </c>
      <c r="L1867" s="2">
        <v>74</v>
      </c>
      <c r="M1867" s="2">
        <v>298</v>
      </c>
      <c r="N1867" s="2">
        <v>162</v>
      </c>
      <c r="O1867" s="2">
        <v>149</v>
      </c>
      <c r="P1867" s="2">
        <v>116</v>
      </c>
      <c r="Q1867" s="8">
        <v>0</v>
      </c>
      <c r="R1867" s="8">
        <v>0</v>
      </c>
      <c r="S1867" s="8">
        <v>0</v>
      </c>
      <c r="T1867" s="8">
        <v>0</v>
      </c>
      <c r="U1867" s="8">
        <v>0</v>
      </c>
      <c r="V1867" s="8">
        <v>0</v>
      </c>
      <c r="W1867" s="6">
        <v>1</v>
      </c>
      <c r="X1867" s="6">
        <v>3</v>
      </c>
      <c r="Y1867" s="6">
        <v>3</v>
      </c>
      <c r="Z1867" s="6">
        <v>6</v>
      </c>
      <c r="AB1867" s="1">
        <v>1046</v>
      </c>
      <c r="AC1867" s="1">
        <v>965</v>
      </c>
      <c r="AD1867" s="1">
        <v>0</v>
      </c>
      <c r="AE1867" s="1">
        <v>3</v>
      </c>
      <c r="AF1867" s="1">
        <v>11</v>
      </c>
      <c r="AG1867" s="1">
        <v>27</v>
      </c>
      <c r="AH1867" s="1">
        <v>2215</v>
      </c>
      <c r="AI1867" s="11">
        <f t="shared" si="58"/>
        <v>6.0684931506849313</v>
      </c>
      <c r="AJ1867" s="1">
        <v>0</v>
      </c>
      <c r="AK1867" s="1">
        <v>0</v>
      </c>
      <c r="AL1867" s="1">
        <v>1</v>
      </c>
      <c r="AM1867" s="1">
        <v>0</v>
      </c>
      <c r="AN1867" s="1">
        <v>0</v>
      </c>
      <c r="AO1867" s="1">
        <v>0</v>
      </c>
      <c r="AP1867" s="1">
        <v>0</v>
      </c>
      <c r="AQ1867" s="1">
        <v>1</v>
      </c>
      <c r="AR1867" s="1">
        <v>0</v>
      </c>
      <c r="AS1867" s="1">
        <v>0</v>
      </c>
      <c r="AT1867" s="1">
        <v>6</v>
      </c>
      <c r="AU1867" s="1">
        <v>47</v>
      </c>
      <c r="AV1867" s="1">
        <v>54233</v>
      </c>
    </row>
    <row r="1868" spans="1:48" s="1" customFormat="1" x14ac:dyDescent="0.25">
      <c r="A1868" s="1" t="str" cm="1">
        <f t="array" ref="A1868">_xlfn.IFS(AG1868&gt;=70,"70 and Older",AND(AG1868&gt;=60,AG1868&lt;70),"60-69",AND(AG1868&gt;=50,AG1868&lt;60),"50-59",AND(AG1868&gt;=40,AG1868&lt;50),"40-49",AND(AG1868&gt;=30,AG1868&lt;40),"30-39",AND(AG1868&gt;=20,AG1868&lt;30),"20-29")</f>
        <v>20-29</v>
      </c>
      <c r="B1868" s="1" t="str" cm="1">
        <f t="array" ref="B1868">_xlfn.IFS(AO1868=1,$AO$1,AP1868=1,$AP$1,AQ1868=1,$AQ$1,AR1868=1,$AR$1,AS1868=1,$AS$1)</f>
        <v>Graduation</v>
      </c>
      <c r="C1868" s="1" t="str" cm="1">
        <f t="array" ref="C1868">_xlfn.IFS(AJ1868=1,$AJ$1,AK1868=1,$AK$1,AL1868=1,$AL$1,AM1868=1,$AM$1,AN1868=1,$AN$1)</f>
        <v>Single</v>
      </c>
      <c r="D1868" s="1">
        <v>0</v>
      </c>
      <c r="E1868" s="1">
        <v>0</v>
      </c>
      <c r="F1868" s="1" t="str" cm="1">
        <f t="array" ref="F1868">_xlfn.IFS(AV1868&lt;43783,"1.Low Income",AND(AV1868&gt;=43783,AV1868&lt;=64856),"2.Mid Income",AV1868&gt;64856,"3.High Income")</f>
        <v>2.Mid Income</v>
      </c>
      <c r="G1868" s="1" t="str" cm="1">
        <f t="array" ref="G1868">_xlfn.IFS(AU1868&lt;=30,"&lt;1 month",AND(AU1868&gt;30,AU1868&lt;=60),"1-2months",AU1868&gt;60,"2months +")</f>
        <v>2months +</v>
      </c>
      <c r="H1868" s="1" t="str" cm="1">
        <f t="array" ref="H1868">_xlfn.IFS(AT1868&lt;5,"&lt;5times",AND(AT1868&gt;=5,AT1868&lt;=10),"05-10times",AND(AT1868&gt;=11,AT1868&lt;=15),"11-15times",AT1868&gt;=16,"16times or more")</f>
        <v>05-10times</v>
      </c>
      <c r="I1868" s="1" t="s">
        <v>99</v>
      </c>
      <c r="J1868" s="1" t="str">
        <f t="shared" si="59"/>
        <v>6-7 years</v>
      </c>
      <c r="K1868" s="2">
        <v>400</v>
      </c>
      <c r="L1868" s="2">
        <v>32</v>
      </c>
      <c r="M1868" s="2">
        <v>519</v>
      </c>
      <c r="N1868" s="2">
        <v>71</v>
      </c>
      <c r="O1868" s="2">
        <v>75</v>
      </c>
      <c r="P1868" s="2">
        <v>54</v>
      </c>
      <c r="Q1868" s="8">
        <v>0</v>
      </c>
      <c r="R1868" s="8">
        <v>0</v>
      </c>
      <c r="S1868" s="8">
        <v>0</v>
      </c>
      <c r="T1868" s="8">
        <v>0</v>
      </c>
      <c r="U1868" s="8">
        <v>0</v>
      </c>
      <c r="V1868" s="8">
        <v>0</v>
      </c>
      <c r="W1868" s="6">
        <v>1</v>
      </c>
      <c r="X1868" s="6">
        <v>3</v>
      </c>
      <c r="Y1868" s="6">
        <v>4</v>
      </c>
      <c r="Z1868" s="6">
        <v>9</v>
      </c>
      <c r="AB1868" s="1">
        <v>1046</v>
      </c>
      <c r="AC1868" s="1">
        <v>965</v>
      </c>
      <c r="AD1868" s="1">
        <v>0</v>
      </c>
      <c r="AE1868" s="1">
        <v>3</v>
      </c>
      <c r="AF1868" s="1">
        <v>11</v>
      </c>
      <c r="AG1868" s="1">
        <v>27</v>
      </c>
      <c r="AH1868" s="1">
        <v>2215</v>
      </c>
      <c r="AI1868" s="11">
        <f t="shared" si="58"/>
        <v>6.0684931506849313</v>
      </c>
      <c r="AJ1868" s="1">
        <v>0</v>
      </c>
      <c r="AK1868" s="1">
        <v>0</v>
      </c>
      <c r="AL1868" s="1">
        <v>1</v>
      </c>
      <c r="AM1868" s="1">
        <v>0</v>
      </c>
      <c r="AN1868" s="1">
        <v>0</v>
      </c>
      <c r="AO1868" s="1">
        <v>0</v>
      </c>
      <c r="AP1868" s="1">
        <v>0</v>
      </c>
      <c r="AQ1868" s="1">
        <v>1</v>
      </c>
      <c r="AR1868" s="1">
        <v>0</v>
      </c>
      <c r="AS1868" s="1">
        <v>0</v>
      </c>
      <c r="AT1868" s="1">
        <v>6</v>
      </c>
      <c r="AU1868" s="1">
        <v>98</v>
      </c>
      <c r="AV1868" s="1">
        <v>54222</v>
      </c>
    </row>
    <row r="1869" spans="1:48" s="1" customFormat="1" x14ac:dyDescent="0.25">
      <c r="A1869" s="1" t="str" cm="1">
        <f t="array" ref="A1869">_xlfn.IFS(AG1869&gt;=70,"70 and Older",AND(AG1869&gt;=60,AG1869&lt;70),"60-69",AND(AG1869&gt;=50,AG1869&lt;60),"50-59",AND(AG1869&gt;=40,AG1869&lt;50),"40-49",AND(AG1869&gt;=30,AG1869&lt;40),"30-39",AND(AG1869&gt;=20,AG1869&lt;30),"20-29")</f>
        <v>70 and Older</v>
      </c>
      <c r="B1869" s="1" t="str" cm="1">
        <f t="array" ref="B1869">_xlfn.IFS(AO1869=1,$AO$1,AP1869=1,$AP$1,AQ1869=1,$AQ$1,AR1869=1,$AR$1,AS1869=1,$AS$1)</f>
        <v>PhD</v>
      </c>
      <c r="C1869" s="1" t="str" cm="1">
        <f t="array" ref="C1869">_xlfn.IFS(AJ1869=1,$AJ$1,AK1869=1,$AK$1,AL1869=1,$AL$1,AM1869=1,$AM$1,AN1869=1,$AN$1)</f>
        <v>Married</v>
      </c>
      <c r="D1869" s="1">
        <v>0</v>
      </c>
      <c r="E1869" s="1">
        <v>0</v>
      </c>
      <c r="F1869" s="1" t="str" cm="1">
        <f t="array" ref="F1869">_xlfn.IFS(AV1869&lt;43783,"1.Low Income",AND(AV1869&gt;=43783,AV1869&lt;=64856),"2.Mid Income",AV1869&gt;64856,"3.High Income")</f>
        <v>1.Low Income</v>
      </c>
      <c r="G1869" s="1" t="str" cm="1">
        <f t="array" ref="G1869">_xlfn.IFS(AU1869&lt;=30,"&lt;1 month",AND(AU1869&gt;30,AU1869&lt;=60),"1-2months",AU1869&gt;60,"2months +")</f>
        <v>&lt;1 month</v>
      </c>
      <c r="H1869" s="1" t="str" cm="1">
        <f t="array" ref="H1869">_xlfn.IFS(AT1869&lt;5,"&lt;5times",AND(AT1869&gt;=5,AT1869&lt;=10),"05-10times",AND(AT1869&gt;=11,AT1869&lt;=15),"11-15times",AT1869&gt;=16,"16times or more")</f>
        <v>05-10times</v>
      </c>
      <c r="I1869" s="1" t="s">
        <v>99</v>
      </c>
      <c r="J1869" s="1" t="str">
        <f t="shared" si="59"/>
        <v>6-7 years</v>
      </c>
      <c r="K1869" s="2">
        <v>2</v>
      </c>
      <c r="L1869" s="2">
        <v>6</v>
      </c>
      <c r="M1869" s="2">
        <v>28</v>
      </c>
      <c r="N1869" s="2">
        <v>13</v>
      </c>
      <c r="O1869" s="2">
        <v>4</v>
      </c>
      <c r="P1869" s="2">
        <v>16</v>
      </c>
      <c r="Q1869" s="8">
        <v>0</v>
      </c>
      <c r="R1869" s="8">
        <v>0</v>
      </c>
      <c r="S1869" s="8">
        <v>0</v>
      </c>
      <c r="T1869" s="8">
        <v>0</v>
      </c>
      <c r="U1869" s="8">
        <v>0</v>
      </c>
      <c r="V1869" s="8">
        <v>0</v>
      </c>
      <c r="W1869" s="6">
        <v>1</v>
      </c>
      <c r="X1869" s="6">
        <v>2</v>
      </c>
      <c r="Y1869" s="6">
        <v>0</v>
      </c>
      <c r="Z1869" s="6">
        <v>3</v>
      </c>
      <c r="AB1869" s="1">
        <v>50</v>
      </c>
      <c r="AC1869" s="1">
        <v>38</v>
      </c>
      <c r="AD1869" s="1">
        <v>0</v>
      </c>
      <c r="AE1869" s="1">
        <v>3</v>
      </c>
      <c r="AF1869" s="1">
        <v>11</v>
      </c>
      <c r="AG1869" s="1">
        <v>72</v>
      </c>
      <c r="AH1869" s="1">
        <v>2215</v>
      </c>
      <c r="AI1869" s="11">
        <f t="shared" si="58"/>
        <v>6.0684931506849313</v>
      </c>
      <c r="AJ1869" s="1">
        <v>0</v>
      </c>
      <c r="AK1869" s="1">
        <v>1</v>
      </c>
      <c r="AL1869" s="1">
        <v>0</v>
      </c>
      <c r="AM1869" s="1">
        <v>0</v>
      </c>
      <c r="AN1869" s="1">
        <v>0</v>
      </c>
      <c r="AO1869" s="1">
        <v>0</v>
      </c>
      <c r="AP1869" s="1">
        <v>0</v>
      </c>
      <c r="AQ1869" s="1">
        <v>0</v>
      </c>
      <c r="AR1869" s="1">
        <v>0</v>
      </c>
      <c r="AS1869" s="1">
        <v>1</v>
      </c>
      <c r="AT1869" s="1">
        <v>8</v>
      </c>
      <c r="AU1869" s="1">
        <v>21</v>
      </c>
      <c r="AV1869" s="1">
        <v>32011</v>
      </c>
    </row>
    <row r="1870" spans="1:48" s="1" customFormat="1" x14ac:dyDescent="0.25">
      <c r="A1870" s="1" t="str" cm="1">
        <f t="array" ref="A1870">_xlfn.IFS(AG1870&gt;=70,"70 and Older",AND(AG1870&gt;=60,AG1870&lt;70),"60-69",AND(AG1870&gt;=50,AG1870&lt;60),"50-59",AND(AG1870&gt;=40,AG1870&lt;50),"40-49",AND(AG1870&gt;=30,AG1870&lt;40),"30-39",AND(AG1870&gt;=20,AG1870&lt;30),"20-29")</f>
        <v>60-69</v>
      </c>
      <c r="B1870" s="1" t="str" cm="1">
        <f t="array" ref="B1870">_xlfn.IFS(AO1870=1,$AO$1,AP1870=1,$AP$1,AQ1870=1,$AQ$1,AR1870=1,$AR$1,AS1870=1,$AS$1)</f>
        <v>Master</v>
      </c>
      <c r="C1870" s="1" t="str" cm="1">
        <f t="array" ref="C1870">_xlfn.IFS(AJ1870=1,$AJ$1,AK1870=1,$AK$1,AL1870=1,$AL$1,AM1870=1,$AM$1,AN1870=1,$AN$1)</f>
        <v>Divorced</v>
      </c>
      <c r="D1870" s="1">
        <v>1</v>
      </c>
      <c r="E1870" s="1">
        <v>1</v>
      </c>
      <c r="F1870" s="1" t="str" cm="1">
        <f t="array" ref="F1870">_xlfn.IFS(AV1870&lt;43783,"1.Low Income",AND(AV1870&gt;=43783,AV1870&lt;=64856),"2.Mid Income",AV1870&gt;64856,"3.High Income")</f>
        <v>1.Low Income</v>
      </c>
      <c r="G1870" s="1" t="str" cm="1">
        <f t="array" ref="G1870">_xlfn.IFS(AU1870&lt;=30,"&lt;1 month",AND(AU1870&gt;30,AU1870&lt;=60),"1-2months",AU1870&gt;60,"2months +")</f>
        <v>&lt;1 month</v>
      </c>
      <c r="H1870" s="1" t="str" cm="1">
        <f t="array" ref="H1870">_xlfn.IFS(AT1870&lt;5,"&lt;5times",AND(AT1870&gt;=5,AT1870&lt;=10),"05-10times",AND(AT1870&gt;=11,AT1870&lt;=15),"11-15times",AT1870&gt;=16,"16times or more")</f>
        <v>05-10times</v>
      </c>
      <c r="I1870" s="1" t="s">
        <v>99</v>
      </c>
      <c r="J1870" s="1" t="str">
        <f t="shared" si="59"/>
        <v>6-7 years</v>
      </c>
      <c r="K1870" s="2">
        <v>5</v>
      </c>
      <c r="L1870" s="2">
        <v>1</v>
      </c>
      <c r="M1870" s="2">
        <v>7</v>
      </c>
      <c r="N1870" s="2">
        <v>2</v>
      </c>
      <c r="O1870" s="2">
        <v>1</v>
      </c>
      <c r="P1870" s="2">
        <v>4</v>
      </c>
      <c r="Q1870" s="8">
        <v>0</v>
      </c>
      <c r="R1870" s="8">
        <v>0</v>
      </c>
      <c r="S1870" s="8">
        <v>0</v>
      </c>
      <c r="T1870" s="8">
        <v>0</v>
      </c>
      <c r="U1870" s="8">
        <v>0</v>
      </c>
      <c r="V1870" s="8">
        <v>0</v>
      </c>
      <c r="W1870" s="6">
        <v>1</v>
      </c>
      <c r="X1870" s="6">
        <v>1</v>
      </c>
      <c r="Y1870" s="6">
        <v>0</v>
      </c>
      <c r="Z1870" s="6">
        <v>2</v>
      </c>
      <c r="AB1870" s="1">
        <v>184</v>
      </c>
      <c r="AC1870" s="1">
        <v>146</v>
      </c>
      <c r="AD1870" s="1">
        <v>0</v>
      </c>
      <c r="AE1870" s="1">
        <v>3</v>
      </c>
      <c r="AF1870" s="1">
        <v>11</v>
      </c>
      <c r="AG1870" s="1">
        <v>65</v>
      </c>
      <c r="AH1870" s="1">
        <v>2214</v>
      </c>
      <c r="AI1870" s="11">
        <f t="shared" si="58"/>
        <v>6.065753424657534</v>
      </c>
      <c r="AJ1870" s="1">
        <v>1</v>
      </c>
      <c r="AK1870" s="1">
        <v>0</v>
      </c>
      <c r="AL1870" s="1">
        <v>0</v>
      </c>
      <c r="AM1870" s="1">
        <v>0</v>
      </c>
      <c r="AN1870" s="1">
        <v>0</v>
      </c>
      <c r="AO1870" s="1">
        <v>0</v>
      </c>
      <c r="AP1870" s="1">
        <v>0</v>
      </c>
      <c r="AQ1870" s="1">
        <v>0</v>
      </c>
      <c r="AR1870" s="1">
        <v>1</v>
      </c>
      <c r="AS1870" s="1">
        <v>0</v>
      </c>
      <c r="AT1870" s="1">
        <v>8</v>
      </c>
      <c r="AU1870" s="1">
        <v>3</v>
      </c>
      <c r="AV1870" s="1">
        <v>34043</v>
      </c>
    </row>
    <row r="1871" spans="1:48" s="1" customFormat="1" x14ac:dyDescent="0.25">
      <c r="A1871" s="1" t="str" cm="1">
        <f t="array" ref="A1871">_xlfn.IFS(AG1871&gt;=70,"70 and Older",AND(AG1871&gt;=60,AG1871&lt;70),"60-69",AND(AG1871&gt;=50,AG1871&lt;60),"50-59",AND(AG1871&gt;=40,AG1871&lt;50),"40-49",AND(AG1871&gt;=30,AG1871&lt;40),"30-39",AND(AG1871&gt;=20,AG1871&lt;30),"20-29")</f>
        <v>40-49</v>
      </c>
      <c r="B1871" s="1" t="str" cm="1">
        <f t="array" ref="B1871">_xlfn.IFS(AO1871=1,$AO$1,AP1871=1,$AP$1,AQ1871=1,$AQ$1,AR1871=1,$AR$1,AS1871=1,$AS$1)</f>
        <v>PhD</v>
      </c>
      <c r="C1871" s="1" t="str" cm="1">
        <f t="array" ref="C1871">_xlfn.IFS(AJ1871=1,$AJ$1,AK1871=1,$AK$1,AL1871=1,$AL$1,AM1871=1,$AM$1,AN1871=1,$AN$1)</f>
        <v>Married</v>
      </c>
      <c r="D1871" s="1">
        <v>1</v>
      </c>
      <c r="E1871" s="1">
        <v>0</v>
      </c>
      <c r="F1871" s="1" t="str" cm="1">
        <f t="array" ref="F1871">_xlfn.IFS(AV1871&lt;43783,"1.Low Income",AND(AV1871&gt;=43783,AV1871&lt;=64856),"2.Mid Income",AV1871&gt;64856,"3.High Income")</f>
        <v>1.Low Income</v>
      </c>
      <c r="G1871" s="1" t="str" cm="1">
        <f t="array" ref="G1871">_xlfn.IFS(AU1871&lt;=30,"&lt;1 month",AND(AU1871&gt;30,AU1871&lt;=60),"1-2months",AU1871&gt;60,"2months +")</f>
        <v>1-2months</v>
      </c>
      <c r="H1871" s="1" t="str" cm="1">
        <f t="array" ref="H1871">_xlfn.IFS(AT1871&lt;5,"&lt;5times",AND(AT1871&gt;=5,AT1871&lt;=10),"05-10times",AND(AT1871&gt;=11,AT1871&lt;=15),"11-15times",AT1871&gt;=16,"16times or more")</f>
        <v>05-10times</v>
      </c>
      <c r="I1871" s="1" t="s">
        <v>99</v>
      </c>
      <c r="J1871" s="1" t="str">
        <f t="shared" si="59"/>
        <v>6-7 years</v>
      </c>
      <c r="K1871" s="2">
        <v>4</v>
      </c>
      <c r="L1871" s="2">
        <v>3</v>
      </c>
      <c r="M1871" s="2">
        <v>7</v>
      </c>
      <c r="N1871" s="2">
        <v>0</v>
      </c>
      <c r="O1871" s="2">
        <v>3</v>
      </c>
      <c r="P1871" s="2">
        <v>11</v>
      </c>
      <c r="Q1871" s="8">
        <v>0</v>
      </c>
      <c r="R1871" s="8">
        <v>0</v>
      </c>
      <c r="S1871" s="8">
        <v>1</v>
      </c>
      <c r="T1871" s="8">
        <v>0</v>
      </c>
      <c r="U1871" s="8">
        <v>0</v>
      </c>
      <c r="V1871" s="8">
        <v>0</v>
      </c>
      <c r="W1871" s="6">
        <v>1</v>
      </c>
      <c r="X1871" s="6">
        <v>1</v>
      </c>
      <c r="Y1871" s="6">
        <v>0</v>
      </c>
      <c r="Z1871" s="6">
        <v>2</v>
      </c>
      <c r="AB1871" s="1">
        <v>45</v>
      </c>
      <c r="AC1871" s="1">
        <v>42</v>
      </c>
      <c r="AD1871" s="1">
        <v>0</v>
      </c>
      <c r="AE1871" s="1">
        <v>3</v>
      </c>
      <c r="AF1871" s="1">
        <v>11</v>
      </c>
      <c r="AG1871" s="1">
        <v>47</v>
      </c>
      <c r="AH1871" s="1">
        <v>2213</v>
      </c>
      <c r="AI1871" s="11">
        <f t="shared" si="58"/>
        <v>6.0630136986301366</v>
      </c>
      <c r="AJ1871" s="1">
        <v>0</v>
      </c>
      <c r="AK1871" s="1">
        <v>1</v>
      </c>
      <c r="AL1871" s="1">
        <v>0</v>
      </c>
      <c r="AM1871" s="1">
        <v>0</v>
      </c>
      <c r="AN1871" s="1">
        <v>0</v>
      </c>
      <c r="AO1871" s="1">
        <v>0</v>
      </c>
      <c r="AP1871" s="1">
        <v>0</v>
      </c>
      <c r="AQ1871" s="1">
        <v>0</v>
      </c>
      <c r="AR1871" s="1">
        <v>0</v>
      </c>
      <c r="AS1871" s="1">
        <v>1</v>
      </c>
      <c r="AT1871" s="1">
        <v>8</v>
      </c>
      <c r="AU1871" s="1">
        <v>31</v>
      </c>
      <c r="AV1871" s="1">
        <v>32889</v>
      </c>
    </row>
    <row r="1872" spans="1:48" s="1" customFormat="1" x14ac:dyDescent="0.25">
      <c r="A1872" s="1" t="str" cm="1">
        <f t="array" ref="A1872">_xlfn.IFS(AG1872&gt;=70,"70 and Older",AND(AG1872&gt;=60,AG1872&lt;70),"60-69",AND(AG1872&gt;=50,AG1872&lt;60),"50-59",AND(AG1872&gt;=40,AG1872&lt;50),"40-49",AND(AG1872&gt;=30,AG1872&lt;40),"30-39",AND(AG1872&gt;=20,AG1872&lt;30),"20-29")</f>
        <v>40-49</v>
      </c>
      <c r="B1872" s="1" t="str" cm="1">
        <f t="array" ref="B1872">_xlfn.IFS(AO1872=1,$AO$1,AP1872=1,$AP$1,AQ1872=1,$AQ$1,AR1872=1,$AR$1,AS1872=1,$AS$1)</f>
        <v>PhD</v>
      </c>
      <c r="C1872" s="1" t="str" cm="1">
        <f t="array" ref="C1872">_xlfn.IFS(AJ1872=1,$AJ$1,AK1872=1,$AK$1,AL1872=1,$AL$1,AM1872=1,$AM$1,AN1872=1,$AN$1)</f>
        <v>Married</v>
      </c>
      <c r="D1872" s="1">
        <v>2</v>
      </c>
      <c r="E1872" s="1">
        <v>1</v>
      </c>
      <c r="F1872" s="1" t="str" cm="1">
        <f t="array" ref="F1872">_xlfn.IFS(AV1872&lt;43783,"1.Low Income",AND(AV1872&gt;=43783,AV1872&lt;=64856),"2.Mid Income",AV1872&gt;64856,"3.High Income")</f>
        <v>1.Low Income</v>
      </c>
      <c r="G1872" s="1" t="str" cm="1">
        <f t="array" ref="G1872">_xlfn.IFS(AU1872&lt;=30,"&lt;1 month",AND(AU1872&gt;30,AU1872&lt;=60),"1-2months",AU1872&gt;60,"2months +")</f>
        <v>2months +</v>
      </c>
      <c r="H1872" s="1" t="str" cm="1">
        <f t="array" ref="H1872">_xlfn.IFS(AT1872&lt;5,"&lt;5times",AND(AT1872&gt;=5,AT1872&lt;=10),"05-10times",AND(AT1872&gt;=11,AT1872&lt;=15),"11-15times",AT1872&gt;=16,"16times or more")</f>
        <v>05-10times</v>
      </c>
      <c r="I1872" s="1" t="s">
        <v>99</v>
      </c>
      <c r="J1872" s="1" t="str">
        <f t="shared" si="59"/>
        <v>6-7 years</v>
      </c>
      <c r="K1872" s="2">
        <v>53</v>
      </c>
      <c r="L1872" s="2">
        <v>1</v>
      </c>
      <c r="M1872" s="2">
        <v>34</v>
      </c>
      <c r="N1872" s="2">
        <v>2</v>
      </c>
      <c r="O1872" s="2">
        <v>0</v>
      </c>
      <c r="P1872" s="2">
        <v>16</v>
      </c>
      <c r="Q1872" s="8">
        <v>0</v>
      </c>
      <c r="R1872" s="8">
        <v>0</v>
      </c>
      <c r="S1872" s="8">
        <v>0</v>
      </c>
      <c r="T1872" s="8">
        <v>0</v>
      </c>
      <c r="U1872" s="8">
        <v>0</v>
      </c>
      <c r="V1872" s="8">
        <v>0</v>
      </c>
      <c r="W1872" s="6">
        <v>3</v>
      </c>
      <c r="X1872" s="6">
        <v>2</v>
      </c>
      <c r="Y1872" s="6">
        <v>2</v>
      </c>
      <c r="Z1872" s="6">
        <v>2</v>
      </c>
      <c r="AB1872" s="1">
        <v>45</v>
      </c>
      <c r="AC1872" s="1">
        <v>42</v>
      </c>
      <c r="AD1872" s="1">
        <v>0</v>
      </c>
      <c r="AE1872" s="1">
        <v>3</v>
      </c>
      <c r="AF1872" s="1">
        <v>11</v>
      </c>
      <c r="AG1872" s="1">
        <v>47</v>
      </c>
      <c r="AH1872" s="1">
        <v>2213</v>
      </c>
      <c r="AI1872" s="11">
        <f t="shared" si="58"/>
        <v>6.0630136986301366</v>
      </c>
      <c r="AJ1872" s="1">
        <v>0</v>
      </c>
      <c r="AK1872" s="1">
        <v>1</v>
      </c>
      <c r="AL1872" s="1">
        <v>0</v>
      </c>
      <c r="AM1872" s="1">
        <v>0</v>
      </c>
      <c r="AN1872" s="1">
        <v>0</v>
      </c>
      <c r="AO1872" s="1">
        <v>0</v>
      </c>
      <c r="AP1872" s="1">
        <v>0</v>
      </c>
      <c r="AQ1872" s="1">
        <v>0</v>
      </c>
      <c r="AR1872" s="1">
        <v>0</v>
      </c>
      <c r="AS1872" s="1">
        <v>1</v>
      </c>
      <c r="AT1872" s="1">
        <v>8</v>
      </c>
      <c r="AU1872" s="1">
        <v>70</v>
      </c>
      <c r="AV1872" s="1">
        <v>27161</v>
      </c>
    </row>
    <row r="1873" spans="1:48" s="1" customFormat="1" x14ac:dyDescent="0.25">
      <c r="A1873" s="1" t="str" cm="1">
        <f t="array" ref="A1873">_xlfn.IFS(AG1873&gt;=70,"70 and Older",AND(AG1873&gt;=60,AG1873&lt;70),"60-69",AND(AG1873&gt;=50,AG1873&lt;60),"50-59",AND(AG1873&gt;=40,AG1873&lt;50),"40-49",AND(AG1873&gt;=30,AG1873&lt;40),"30-39",AND(AG1873&gt;=20,AG1873&lt;30),"20-29")</f>
        <v>50-59</v>
      </c>
      <c r="B1873" s="1" t="str" cm="1">
        <f t="array" ref="B1873">_xlfn.IFS(AO1873=1,$AO$1,AP1873=1,$AP$1,AQ1873=1,$AQ$1,AR1873=1,$AR$1,AS1873=1,$AS$1)</f>
        <v>Graduation</v>
      </c>
      <c r="C1873" s="1" t="str" cm="1">
        <f t="array" ref="C1873">_xlfn.IFS(AJ1873=1,$AJ$1,AK1873=1,$AK$1,AL1873=1,$AL$1,AM1873=1,$AM$1,AN1873=1,$AN$1)</f>
        <v>Married</v>
      </c>
      <c r="D1873" s="1">
        <v>0</v>
      </c>
      <c r="E1873" s="1">
        <v>0</v>
      </c>
      <c r="F1873" s="1" t="str" cm="1">
        <f t="array" ref="F1873">_xlfn.IFS(AV1873&lt;43783,"1.Low Income",AND(AV1873&gt;=43783,AV1873&lt;=64856),"2.Mid Income",AV1873&gt;64856,"3.High Income")</f>
        <v>2.Mid Income</v>
      </c>
      <c r="G1873" s="1" t="str" cm="1">
        <f t="array" ref="G1873">_xlfn.IFS(AU1873&lt;=30,"&lt;1 month",AND(AU1873&gt;30,AU1873&lt;=60),"1-2months",AU1873&gt;60,"2months +")</f>
        <v>&lt;1 month</v>
      </c>
      <c r="H1873" s="1" t="str" cm="1">
        <f t="array" ref="H1873">_xlfn.IFS(AT1873&lt;5,"&lt;5times",AND(AT1873&gt;=5,AT1873&lt;=10),"05-10times",AND(AT1873&gt;=11,AT1873&lt;=15),"11-15times",AT1873&gt;=16,"16times or more")</f>
        <v>05-10times</v>
      </c>
      <c r="I1873" s="1" t="s">
        <v>99</v>
      </c>
      <c r="J1873" s="1" t="str">
        <f t="shared" si="59"/>
        <v>6-7 years</v>
      </c>
      <c r="K1873" s="2">
        <v>507</v>
      </c>
      <c r="L1873" s="2">
        <v>93</v>
      </c>
      <c r="M1873" s="2">
        <v>520</v>
      </c>
      <c r="N1873" s="2">
        <v>242</v>
      </c>
      <c r="O1873" s="2">
        <v>40</v>
      </c>
      <c r="P1873" s="2">
        <v>26</v>
      </c>
      <c r="Q1873" s="8">
        <v>1</v>
      </c>
      <c r="R1873" s="8">
        <v>0</v>
      </c>
      <c r="S1873" s="8">
        <v>0</v>
      </c>
      <c r="T1873" s="8">
        <v>0</v>
      </c>
      <c r="U1873" s="8">
        <v>0</v>
      </c>
      <c r="V1873" s="8">
        <v>1</v>
      </c>
      <c r="W1873" s="6">
        <v>1</v>
      </c>
      <c r="X1873" s="6">
        <v>5</v>
      </c>
      <c r="Y1873" s="6">
        <v>10</v>
      </c>
      <c r="Z1873" s="6">
        <v>5</v>
      </c>
      <c r="AB1873" s="1">
        <v>1171</v>
      </c>
      <c r="AC1873" s="1">
        <v>1149</v>
      </c>
      <c r="AD1873" s="1">
        <v>1</v>
      </c>
      <c r="AE1873" s="1">
        <v>3</v>
      </c>
      <c r="AF1873" s="1">
        <v>11</v>
      </c>
      <c r="AG1873" s="1">
        <v>55</v>
      </c>
      <c r="AH1873" s="1">
        <v>2212</v>
      </c>
      <c r="AI1873" s="11">
        <f t="shared" si="58"/>
        <v>6.0602739726027401</v>
      </c>
      <c r="AJ1873" s="1">
        <v>0</v>
      </c>
      <c r="AK1873" s="1">
        <v>1</v>
      </c>
      <c r="AL1873" s="1">
        <v>0</v>
      </c>
      <c r="AM1873" s="1">
        <v>0</v>
      </c>
      <c r="AN1873" s="1">
        <v>0</v>
      </c>
      <c r="AO1873" s="1">
        <v>0</v>
      </c>
      <c r="AP1873" s="1">
        <v>0</v>
      </c>
      <c r="AQ1873" s="1">
        <v>1</v>
      </c>
      <c r="AR1873" s="1">
        <v>0</v>
      </c>
      <c r="AS1873" s="1">
        <v>0</v>
      </c>
      <c r="AT1873" s="1">
        <v>6</v>
      </c>
      <c r="AU1873" s="1">
        <v>14</v>
      </c>
      <c r="AV1873" s="1">
        <v>54753</v>
      </c>
    </row>
    <row r="1874" spans="1:48" s="1" customFormat="1" x14ac:dyDescent="0.25">
      <c r="A1874" s="1" t="str" cm="1">
        <f t="array" ref="A1874">_xlfn.IFS(AG1874&gt;=70,"70 and Older",AND(AG1874&gt;=60,AG1874&lt;70),"60-69",AND(AG1874&gt;=50,AG1874&lt;60),"50-59",AND(AG1874&gt;=40,AG1874&lt;50),"40-49",AND(AG1874&gt;=30,AG1874&lt;40),"30-39",AND(AG1874&gt;=20,AG1874&lt;30),"20-29")</f>
        <v>40-49</v>
      </c>
      <c r="B1874" s="1" t="str" cm="1">
        <f t="array" ref="B1874">_xlfn.IFS(AO1874=1,$AO$1,AP1874=1,$AP$1,AQ1874=1,$AQ$1,AR1874=1,$AR$1,AS1874=1,$AS$1)</f>
        <v>Graduation</v>
      </c>
      <c r="C1874" s="1" t="str" cm="1">
        <f t="array" ref="C1874">_xlfn.IFS(AJ1874=1,$AJ$1,AK1874=1,$AK$1,AL1874=1,$AL$1,AM1874=1,$AM$1,AN1874=1,$AN$1)</f>
        <v>Married</v>
      </c>
      <c r="D1874" s="1">
        <v>0</v>
      </c>
      <c r="E1874" s="1">
        <v>2</v>
      </c>
      <c r="F1874" s="1" t="str" cm="1">
        <f t="array" ref="F1874">_xlfn.IFS(AV1874&lt;43783,"1.Low Income",AND(AV1874&gt;=43783,AV1874&lt;=64856),"2.Mid Income",AV1874&gt;64856,"3.High Income")</f>
        <v>1.Low Income</v>
      </c>
      <c r="G1874" s="1" t="str" cm="1">
        <f t="array" ref="G1874">_xlfn.IFS(AU1874&lt;=30,"&lt;1 month",AND(AU1874&gt;30,AU1874&lt;=60),"1-2months",AU1874&gt;60,"2months +")</f>
        <v>&lt;1 month</v>
      </c>
      <c r="H1874" s="1" t="str" cm="1">
        <f t="array" ref="H1874">_xlfn.IFS(AT1874&lt;5,"&lt;5times",AND(AT1874&gt;=5,AT1874&lt;=10),"05-10times",AND(AT1874&gt;=11,AT1874&lt;=15),"11-15times",AT1874&gt;=16,"16times or more")</f>
        <v>05-10times</v>
      </c>
      <c r="I1874" s="1" t="s">
        <v>99</v>
      </c>
      <c r="J1874" s="1" t="str">
        <f t="shared" si="59"/>
        <v>6-7 years</v>
      </c>
      <c r="K1874" s="2">
        <v>421</v>
      </c>
      <c r="L1874" s="2">
        <v>5</v>
      </c>
      <c r="M1874" s="2">
        <v>90</v>
      </c>
      <c r="N1874" s="2">
        <v>0</v>
      </c>
      <c r="O1874" s="2">
        <v>16</v>
      </c>
      <c r="P1874" s="2">
        <v>10</v>
      </c>
      <c r="Q1874" s="8">
        <v>0</v>
      </c>
      <c r="R1874" s="8">
        <v>0</v>
      </c>
      <c r="S1874" s="8">
        <v>0</v>
      </c>
      <c r="T1874" s="8">
        <v>0</v>
      </c>
      <c r="U1874" s="8">
        <v>0</v>
      </c>
      <c r="V1874" s="8">
        <v>0</v>
      </c>
      <c r="W1874" s="6">
        <v>3</v>
      </c>
      <c r="X1874" s="6">
        <v>7</v>
      </c>
      <c r="Y1874" s="6">
        <v>3</v>
      </c>
      <c r="Z1874" s="6">
        <v>7</v>
      </c>
      <c r="AB1874" s="1">
        <v>90</v>
      </c>
      <c r="AC1874" s="1">
        <v>84</v>
      </c>
      <c r="AD1874" s="1">
        <v>0</v>
      </c>
      <c r="AE1874" s="1">
        <v>3</v>
      </c>
      <c r="AF1874" s="1">
        <v>11</v>
      </c>
      <c r="AG1874" s="1">
        <v>47</v>
      </c>
      <c r="AH1874" s="1">
        <v>2212</v>
      </c>
      <c r="AI1874" s="11">
        <f t="shared" si="58"/>
        <v>6.0602739726027401</v>
      </c>
      <c r="AJ1874" s="1">
        <v>0</v>
      </c>
      <c r="AK1874" s="1">
        <v>1</v>
      </c>
      <c r="AL1874" s="1">
        <v>0</v>
      </c>
      <c r="AM1874" s="1">
        <v>0</v>
      </c>
      <c r="AN1874" s="1">
        <v>0</v>
      </c>
      <c r="AO1874" s="1">
        <v>0</v>
      </c>
      <c r="AP1874" s="1">
        <v>0</v>
      </c>
      <c r="AQ1874" s="1">
        <v>1</v>
      </c>
      <c r="AR1874" s="1">
        <v>0</v>
      </c>
      <c r="AS1874" s="1">
        <v>0</v>
      </c>
      <c r="AT1874" s="1">
        <v>7</v>
      </c>
      <c r="AU1874" s="1">
        <v>3</v>
      </c>
      <c r="AV1874" s="1">
        <v>42523</v>
      </c>
    </row>
    <row r="1875" spans="1:48" s="1" customFormat="1" x14ac:dyDescent="0.25">
      <c r="A1875" s="1" t="str" cm="1">
        <f t="array" ref="A1875">_xlfn.IFS(AG1875&gt;=70,"70 and Older",AND(AG1875&gt;=60,AG1875&lt;70),"60-69",AND(AG1875&gt;=50,AG1875&lt;60),"50-59",AND(AG1875&gt;=40,AG1875&lt;50),"40-49",AND(AG1875&gt;=30,AG1875&lt;40),"30-39",AND(AG1875&gt;=20,AG1875&lt;30),"20-29")</f>
        <v>70 and Older</v>
      </c>
      <c r="B1875" s="1" t="str" cm="1">
        <f t="array" ref="B1875">_xlfn.IFS(AO1875=1,$AO$1,AP1875=1,$AP$1,AQ1875=1,$AQ$1,AR1875=1,$AR$1,AS1875=1,$AS$1)</f>
        <v>PhD</v>
      </c>
      <c r="C1875" s="1" t="str" cm="1">
        <f t="array" ref="C1875">_xlfn.IFS(AJ1875=1,$AJ$1,AK1875=1,$AK$1,AL1875=1,$AL$1,AM1875=1,$AM$1,AN1875=1,$AN$1)</f>
        <v>Widow</v>
      </c>
      <c r="D1875" s="1">
        <v>0</v>
      </c>
      <c r="E1875" s="1">
        <v>1</v>
      </c>
      <c r="F1875" s="1" t="str" cm="1">
        <f t="array" ref="F1875">_xlfn.IFS(AV1875&lt;43783,"1.Low Income",AND(AV1875&gt;=43783,AV1875&lt;=64856),"2.Mid Income",AV1875&gt;64856,"3.High Income")</f>
        <v>1.Low Income</v>
      </c>
      <c r="G1875" s="1" t="str" cm="1">
        <f t="array" ref="G1875">_xlfn.IFS(AU1875&lt;=30,"&lt;1 month",AND(AU1875&gt;30,AU1875&lt;=60),"1-2months",AU1875&gt;60,"2months +")</f>
        <v>&lt;1 month</v>
      </c>
      <c r="H1875" s="1" t="str" cm="1">
        <f t="array" ref="H1875">_xlfn.IFS(AT1875&lt;5,"&lt;5times",AND(AT1875&gt;=5,AT1875&lt;=10),"05-10times",AND(AT1875&gt;=11,AT1875&lt;=15),"11-15times",AT1875&gt;=16,"16times or more")</f>
        <v>05-10times</v>
      </c>
      <c r="I1875" s="1" t="s">
        <v>99</v>
      </c>
      <c r="J1875" s="1" t="str">
        <f t="shared" si="59"/>
        <v>6-7 years</v>
      </c>
      <c r="K1875" s="2">
        <v>267</v>
      </c>
      <c r="L1875" s="2">
        <v>6</v>
      </c>
      <c r="M1875" s="2">
        <v>54</v>
      </c>
      <c r="N1875" s="2">
        <v>8</v>
      </c>
      <c r="O1875" s="2">
        <v>3</v>
      </c>
      <c r="P1875" s="2">
        <v>50</v>
      </c>
      <c r="Q1875" s="8">
        <v>0</v>
      </c>
      <c r="R1875" s="8">
        <v>0</v>
      </c>
      <c r="S1875" s="8">
        <v>0</v>
      </c>
      <c r="T1875" s="8">
        <v>0</v>
      </c>
      <c r="U1875" s="8">
        <v>0</v>
      </c>
      <c r="V1875" s="8">
        <v>0</v>
      </c>
      <c r="W1875" s="6">
        <v>2</v>
      </c>
      <c r="X1875" s="6">
        <v>5</v>
      </c>
      <c r="Y1875" s="6">
        <v>2</v>
      </c>
      <c r="Z1875" s="6">
        <v>6</v>
      </c>
      <c r="AB1875" s="1">
        <v>122</v>
      </c>
      <c r="AC1875" s="1">
        <v>106</v>
      </c>
      <c r="AD1875" s="1">
        <v>0</v>
      </c>
      <c r="AE1875" s="1">
        <v>3</v>
      </c>
      <c r="AF1875" s="1">
        <v>11</v>
      </c>
      <c r="AG1875" s="1">
        <v>70</v>
      </c>
      <c r="AH1875" s="1">
        <v>2212</v>
      </c>
      <c r="AI1875" s="11">
        <f t="shared" si="58"/>
        <v>6.0602739726027401</v>
      </c>
      <c r="AJ1875" s="1">
        <v>0</v>
      </c>
      <c r="AK1875" s="1">
        <v>0</v>
      </c>
      <c r="AL1875" s="1">
        <v>0</v>
      </c>
      <c r="AM1875" s="1">
        <v>0</v>
      </c>
      <c r="AN1875" s="1">
        <v>1</v>
      </c>
      <c r="AO1875" s="1">
        <v>0</v>
      </c>
      <c r="AP1875" s="1">
        <v>0</v>
      </c>
      <c r="AQ1875" s="1">
        <v>0</v>
      </c>
      <c r="AR1875" s="1">
        <v>0</v>
      </c>
      <c r="AS1875" s="1">
        <v>1</v>
      </c>
      <c r="AT1875" s="1">
        <v>7</v>
      </c>
      <c r="AU1875" s="1">
        <v>28</v>
      </c>
      <c r="AV1875" s="1">
        <v>42386</v>
      </c>
    </row>
    <row r="1876" spans="1:48" s="1" customFormat="1" x14ac:dyDescent="0.25">
      <c r="A1876" s="1" t="str" cm="1">
        <f t="array" ref="A1876">_xlfn.IFS(AG1876&gt;=70,"70 and Older",AND(AG1876&gt;=60,AG1876&lt;70),"60-69",AND(AG1876&gt;=50,AG1876&lt;60),"50-59",AND(AG1876&gt;=40,AG1876&lt;50),"40-49",AND(AG1876&gt;=30,AG1876&lt;40),"30-39",AND(AG1876&gt;=20,AG1876&lt;30),"20-29")</f>
        <v>70 and Older</v>
      </c>
      <c r="B1876" s="1" t="str" cm="1">
        <f t="array" ref="B1876">_xlfn.IFS(AO1876=1,$AO$1,AP1876=1,$AP$1,AQ1876=1,$AQ$1,AR1876=1,$AR$1,AS1876=1,$AS$1)</f>
        <v>PhD</v>
      </c>
      <c r="C1876" s="1" t="str" cm="1">
        <f t="array" ref="C1876">_xlfn.IFS(AJ1876=1,$AJ$1,AK1876=1,$AK$1,AL1876=1,$AL$1,AM1876=1,$AM$1,AN1876=1,$AN$1)</f>
        <v>Widow</v>
      </c>
      <c r="D1876" s="1">
        <v>0</v>
      </c>
      <c r="E1876" s="1">
        <v>1</v>
      </c>
      <c r="F1876" s="1" t="str" cm="1">
        <f t="array" ref="F1876">_xlfn.IFS(AV1876&lt;43783,"1.Low Income",AND(AV1876&gt;=43783,AV1876&lt;=64856),"2.Mid Income",AV1876&gt;64856,"3.High Income")</f>
        <v>1.Low Income</v>
      </c>
      <c r="G1876" s="1" t="str" cm="1">
        <f t="array" ref="G1876">_xlfn.IFS(AU1876&lt;=30,"&lt;1 month",AND(AU1876&gt;30,AU1876&lt;=60),"1-2months",AU1876&gt;60,"2months +")</f>
        <v>1-2months</v>
      </c>
      <c r="H1876" s="1" t="str" cm="1">
        <f t="array" ref="H1876">_xlfn.IFS(AT1876&lt;5,"&lt;5times",AND(AT1876&gt;=5,AT1876&lt;=10),"05-10times",AND(AT1876&gt;=11,AT1876&lt;=15),"11-15times",AT1876&gt;=16,"16times or more")</f>
        <v>05-10times</v>
      </c>
      <c r="I1876" s="1" t="s">
        <v>99</v>
      </c>
      <c r="J1876" s="1" t="str">
        <f t="shared" si="59"/>
        <v>6-7 years</v>
      </c>
      <c r="K1876" s="2">
        <v>30</v>
      </c>
      <c r="L1876" s="2">
        <v>1</v>
      </c>
      <c r="M1876" s="2">
        <v>8</v>
      </c>
      <c r="N1876" s="2">
        <v>0</v>
      </c>
      <c r="O1876" s="2">
        <v>0</v>
      </c>
      <c r="P1876" s="2">
        <v>3</v>
      </c>
      <c r="Q1876" s="8">
        <v>0</v>
      </c>
      <c r="R1876" s="8">
        <v>0</v>
      </c>
      <c r="S1876" s="8">
        <v>0</v>
      </c>
      <c r="T1876" s="8">
        <v>0</v>
      </c>
      <c r="U1876" s="8">
        <v>0</v>
      </c>
      <c r="V1876" s="8">
        <v>0</v>
      </c>
      <c r="W1876" s="6">
        <v>1</v>
      </c>
      <c r="X1876" s="6">
        <v>1</v>
      </c>
      <c r="Y1876" s="6">
        <v>0</v>
      </c>
      <c r="Z1876" s="6">
        <v>3</v>
      </c>
      <c r="AB1876" s="1">
        <v>122</v>
      </c>
      <c r="AC1876" s="1">
        <v>106</v>
      </c>
      <c r="AD1876" s="1">
        <v>0</v>
      </c>
      <c r="AE1876" s="1">
        <v>3</v>
      </c>
      <c r="AF1876" s="1">
        <v>11</v>
      </c>
      <c r="AG1876" s="1">
        <v>70</v>
      </c>
      <c r="AH1876" s="1">
        <v>2212</v>
      </c>
      <c r="AI1876" s="11">
        <f t="shared" si="58"/>
        <v>6.0602739726027401</v>
      </c>
      <c r="AJ1876" s="1">
        <v>0</v>
      </c>
      <c r="AK1876" s="1">
        <v>0</v>
      </c>
      <c r="AL1876" s="1">
        <v>0</v>
      </c>
      <c r="AM1876" s="1">
        <v>0</v>
      </c>
      <c r="AN1876" s="1">
        <v>1</v>
      </c>
      <c r="AO1876" s="1">
        <v>0</v>
      </c>
      <c r="AP1876" s="1">
        <v>0</v>
      </c>
      <c r="AQ1876" s="1">
        <v>0</v>
      </c>
      <c r="AR1876" s="1">
        <v>0</v>
      </c>
      <c r="AS1876" s="1">
        <v>1</v>
      </c>
      <c r="AT1876" s="1">
        <v>8</v>
      </c>
      <c r="AU1876" s="1">
        <v>51</v>
      </c>
      <c r="AV1876" s="1">
        <v>34941</v>
      </c>
    </row>
    <row r="1877" spans="1:48" s="1" customFormat="1" x14ac:dyDescent="0.25">
      <c r="A1877" s="1" t="str" cm="1">
        <f t="array" ref="A1877">_xlfn.IFS(AG1877&gt;=70,"70 and Older",AND(AG1877&gt;=60,AG1877&lt;70),"60-69",AND(AG1877&gt;=50,AG1877&lt;60),"50-59",AND(AG1877&gt;=40,AG1877&lt;50),"40-49",AND(AG1877&gt;=30,AG1877&lt;40),"30-39",AND(AG1877&gt;=20,AG1877&lt;30),"20-29")</f>
        <v>50-59</v>
      </c>
      <c r="B1877" s="1" t="str" cm="1">
        <f t="array" ref="B1877">_xlfn.IFS(AO1877=1,$AO$1,AP1877=1,$AP$1,AQ1877=1,$AQ$1,AR1877=1,$AR$1,AS1877=1,$AS$1)</f>
        <v>PhD</v>
      </c>
      <c r="C1877" s="1" t="str" cm="1">
        <f t="array" ref="C1877">_xlfn.IFS(AJ1877=1,$AJ$1,AK1877=1,$AK$1,AL1877=1,$AL$1,AM1877=1,$AM$1,AN1877=1,$AN$1)</f>
        <v>Single</v>
      </c>
      <c r="D1877" s="1">
        <v>0</v>
      </c>
      <c r="E1877" s="1">
        <v>0</v>
      </c>
      <c r="F1877" s="1" t="str" cm="1">
        <f t="array" ref="F1877">_xlfn.IFS(AV1877&lt;43783,"1.Low Income",AND(AV1877&gt;=43783,AV1877&lt;=64856),"2.Mid Income",AV1877&gt;64856,"3.High Income")</f>
        <v>1.Low Income</v>
      </c>
      <c r="G1877" s="1" t="str" cm="1">
        <f t="array" ref="G1877">_xlfn.IFS(AU1877&lt;=30,"&lt;1 month",AND(AU1877&gt;30,AU1877&lt;=60),"1-2months",AU1877&gt;60,"2months +")</f>
        <v>2months +</v>
      </c>
      <c r="H1877" s="1" t="str" cm="1">
        <f t="array" ref="H1877">_xlfn.IFS(AT1877&lt;5,"&lt;5times",AND(AT1877&gt;=5,AT1877&lt;=10),"05-10times",AND(AT1877&gt;=11,AT1877&lt;=15),"11-15times",AT1877&gt;=16,"16times or more")</f>
        <v>05-10times</v>
      </c>
      <c r="I1877" s="1" t="s">
        <v>99</v>
      </c>
      <c r="J1877" s="1" t="str">
        <f t="shared" si="59"/>
        <v>6-7 years</v>
      </c>
      <c r="K1877" s="2">
        <v>1181</v>
      </c>
      <c r="L1877" s="2">
        <v>26</v>
      </c>
      <c r="M1877" s="2">
        <v>120</v>
      </c>
      <c r="N1877" s="2">
        <v>17</v>
      </c>
      <c r="O1877" s="2">
        <v>13</v>
      </c>
      <c r="P1877" s="2">
        <v>39</v>
      </c>
      <c r="Q1877" s="8">
        <v>0</v>
      </c>
      <c r="R1877" s="8">
        <v>0</v>
      </c>
      <c r="S1877" s="8">
        <v>1</v>
      </c>
      <c r="T1877" s="8">
        <v>0</v>
      </c>
      <c r="U1877" s="8">
        <v>0</v>
      </c>
      <c r="V1877" s="8">
        <v>1</v>
      </c>
      <c r="W1877" s="6">
        <v>2</v>
      </c>
      <c r="X1877" s="6">
        <v>5</v>
      </c>
      <c r="Y1877" s="6">
        <v>10</v>
      </c>
      <c r="Z1877" s="6">
        <v>5</v>
      </c>
      <c r="AB1877" s="1">
        <v>536</v>
      </c>
      <c r="AC1877" s="1">
        <v>494</v>
      </c>
      <c r="AD1877" s="1">
        <v>0</v>
      </c>
      <c r="AE1877" s="1">
        <v>3</v>
      </c>
      <c r="AF1877" s="1">
        <v>11</v>
      </c>
      <c r="AG1877" s="1">
        <v>58</v>
      </c>
      <c r="AH1877" s="1">
        <v>2212</v>
      </c>
      <c r="AI1877" s="11">
        <f t="shared" si="58"/>
        <v>6.0602739726027401</v>
      </c>
      <c r="AJ1877" s="1">
        <v>0</v>
      </c>
      <c r="AK1877" s="1">
        <v>0</v>
      </c>
      <c r="AL1877" s="1">
        <v>1</v>
      </c>
      <c r="AM1877" s="1">
        <v>0</v>
      </c>
      <c r="AN1877" s="1">
        <v>0</v>
      </c>
      <c r="AO1877" s="1">
        <v>0</v>
      </c>
      <c r="AP1877" s="1">
        <v>0</v>
      </c>
      <c r="AQ1877" s="1">
        <v>0</v>
      </c>
      <c r="AR1877" s="1">
        <v>0</v>
      </c>
      <c r="AS1877" s="1">
        <v>1</v>
      </c>
      <c r="AT1877" s="1">
        <v>8</v>
      </c>
      <c r="AU1877" s="1">
        <v>87</v>
      </c>
      <c r="AV1877" s="1">
        <v>29672</v>
      </c>
    </row>
    <row r="1878" spans="1:48" s="1" customFormat="1" x14ac:dyDescent="0.25">
      <c r="A1878" s="1" t="str" cm="1">
        <f t="array" ref="A1878">_xlfn.IFS(AG1878&gt;=70,"70 and Older",AND(AG1878&gt;=60,AG1878&lt;70),"60-69",AND(AG1878&gt;=50,AG1878&lt;60),"50-59",AND(AG1878&gt;=40,AG1878&lt;50),"40-49",AND(AG1878&gt;=30,AG1878&lt;40),"30-39",AND(AG1878&gt;=20,AG1878&lt;30),"20-29")</f>
        <v>60-69</v>
      </c>
      <c r="B1878" s="1" t="str" cm="1">
        <f t="array" ref="B1878">_xlfn.IFS(AO1878=1,$AO$1,AP1878=1,$AP$1,AQ1878=1,$AQ$1,AR1878=1,$AR$1,AS1878=1,$AS$1)</f>
        <v>Graduation</v>
      </c>
      <c r="C1878" s="1" t="str" cm="1">
        <f t="array" ref="C1878">_xlfn.IFS(AJ1878=1,$AJ$1,AK1878=1,$AK$1,AL1878=1,$AL$1,AM1878=1,$AM$1,AN1878=1,$AN$1)</f>
        <v>Married</v>
      </c>
      <c r="D1878" s="1">
        <v>0</v>
      </c>
      <c r="E1878" s="1">
        <v>0</v>
      </c>
      <c r="F1878" s="1" t="str" cm="1">
        <f t="array" ref="F1878">_xlfn.IFS(AV1878&lt;43783,"1.Low Income",AND(AV1878&gt;=43783,AV1878&lt;=64856),"2.Mid Income",AV1878&gt;64856,"3.High Income")</f>
        <v>2.Mid Income</v>
      </c>
      <c r="G1878" s="1" t="str" cm="1">
        <f t="array" ref="G1878">_xlfn.IFS(AU1878&lt;=30,"&lt;1 month",AND(AU1878&gt;30,AU1878&lt;=60),"1-2months",AU1878&gt;60,"2months +")</f>
        <v>2months +</v>
      </c>
      <c r="H1878" s="1" t="str" cm="1">
        <f t="array" ref="H1878">_xlfn.IFS(AT1878&lt;5,"&lt;5times",AND(AT1878&gt;=5,AT1878&lt;=10),"05-10times",AND(AT1878&gt;=11,AT1878&lt;=15),"11-15times",AT1878&gt;=16,"16times or more")</f>
        <v>05-10times</v>
      </c>
      <c r="I1878" s="1" t="s">
        <v>99</v>
      </c>
      <c r="J1878" s="1" t="str">
        <f t="shared" si="59"/>
        <v>6-7 years</v>
      </c>
      <c r="K1878" s="2">
        <v>196</v>
      </c>
      <c r="L1878" s="2">
        <v>25</v>
      </c>
      <c r="M1878" s="2">
        <v>607</v>
      </c>
      <c r="N1878" s="2">
        <v>67</v>
      </c>
      <c r="O1878" s="2">
        <v>17</v>
      </c>
      <c r="P1878" s="2">
        <v>49</v>
      </c>
      <c r="Q1878" s="8">
        <v>0</v>
      </c>
      <c r="R1878" s="8">
        <v>0</v>
      </c>
      <c r="S1878" s="8">
        <v>0</v>
      </c>
      <c r="T1878" s="8">
        <v>0</v>
      </c>
      <c r="U1878" s="8">
        <v>0</v>
      </c>
      <c r="V1878" s="8">
        <v>0</v>
      </c>
      <c r="W1878" s="6">
        <v>1</v>
      </c>
      <c r="X1878" s="6">
        <v>4</v>
      </c>
      <c r="Y1878" s="6">
        <v>6</v>
      </c>
      <c r="Z1878" s="6">
        <v>7</v>
      </c>
      <c r="AB1878" s="1">
        <v>1059</v>
      </c>
      <c r="AC1878" s="1">
        <v>1021</v>
      </c>
      <c r="AD1878" s="1">
        <v>0</v>
      </c>
      <c r="AE1878" s="1">
        <v>3</v>
      </c>
      <c r="AF1878" s="1">
        <v>11</v>
      </c>
      <c r="AG1878" s="1">
        <v>61</v>
      </c>
      <c r="AH1878" s="1">
        <v>2211</v>
      </c>
      <c r="AI1878" s="11">
        <f t="shared" si="58"/>
        <v>6.0575342465753428</v>
      </c>
      <c r="AJ1878" s="1">
        <v>0</v>
      </c>
      <c r="AK1878" s="1">
        <v>1</v>
      </c>
      <c r="AL1878" s="1">
        <v>0</v>
      </c>
      <c r="AM1878" s="1">
        <v>0</v>
      </c>
      <c r="AN1878" s="1">
        <v>0</v>
      </c>
      <c r="AO1878" s="1">
        <v>0</v>
      </c>
      <c r="AP1878" s="1">
        <v>0</v>
      </c>
      <c r="AQ1878" s="1">
        <v>1</v>
      </c>
      <c r="AR1878" s="1">
        <v>0</v>
      </c>
      <c r="AS1878" s="1">
        <v>0</v>
      </c>
      <c r="AT1878" s="1">
        <v>6</v>
      </c>
      <c r="AU1878" s="1">
        <v>87</v>
      </c>
      <c r="AV1878" s="1">
        <v>53233</v>
      </c>
    </row>
    <row r="1879" spans="1:48" s="1" customFormat="1" x14ac:dyDescent="0.25">
      <c r="A1879" s="1" t="str" cm="1">
        <f t="array" ref="A1879">_xlfn.IFS(AG1879&gt;=70,"70 and Older",AND(AG1879&gt;=60,AG1879&lt;70),"60-69",AND(AG1879&gt;=50,AG1879&lt;60),"50-59",AND(AG1879&gt;=40,AG1879&lt;50),"40-49",AND(AG1879&gt;=30,AG1879&lt;40),"30-39",AND(AG1879&gt;=20,AG1879&lt;30),"20-29")</f>
        <v>40-49</v>
      </c>
      <c r="B1879" s="1" t="str" cm="1">
        <f t="array" ref="B1879">_xlfn.IFS(AO1879=1,$AO$1,AP1879=1,$AP$1,AQ1879=1,$AQ$1,AR1879=1,$AR$1,AS1879=1,$AS$1)</f>
        <v>PhD</v>
      </c>
      <c r="C1879" s="1" t="str" cm="1">
        <f t="array" ref="C1879">_xlfn.IFS(AJ1879=1,$AJ$1,AK1879=1,$AK$1,AL1879=1,$AL$1,AM1879=1,$AM$1,AN1879=1,$AN$1)</f>
        <v>Together</v>
      </c>
      <c r="D1879" s="1">
        <v>0</v>
      </c>
      <c r="E1879" s="1">
        <v>1</v>
      </c>
      <c r="F1879" s="1" t="str" cm="1">
        <f t="array" ref="F1879">_xlfn.IFS(AV1879&lt;43783,"1.Low Income",AND(AV1879&gt;=43783,AV1879&lt;=64856),"2.Mid Income",AV1879&gt;64856,"3.High Income")</f>
        <v>1.Low Income</v>
      </c>
      <c r="G1879" s="1" t="str" cm="1">
        <f t="array" ref="G1879">_xlfn.IFS(AU1879&lt;=30,"&lt;1 month",AND(AU1879&gt;30,AU1879&lt;=60),"1-2months",AU1879&gt;60,"2months +")</f>
        <v>2months +</v>
      </c>
      <c r="H1879" s="1" t="str" cm="1">
        <f t="array" ref="H1879">_xlfn.IFS(AT1879&lt;5,"&lt;5times",AND(AT1879&gt;=5,AT1879&lt;=10),"05-10times",AND(AT1879&gt;=11,AT1879&lt;=15),"11-15times",AT1879&gt;=16,"16times or more")</f>
        <v>05-10times</v>
      </c>
      <c r="I1879" s="1" t="s">
        <v>99</v>
      </c>
      <c r="J1879" s="1" t="str">
        <f t="shared" si="59"/>
        <v>6-7 years</v>
      </c>
      <c r="K1879" s="2">
        <v>205</v>
      </c>
      <c r="L1879" s="2">
        <v>7</v>
      </c>
      <c r="M1879" s="2">
        <v>41</v>
      </c>
      <c r="N1879" s="2">
        <v>3</v>
      </c>
      <c r="O1879" s="2">
        <v>2</v>
      </c>
      <c r="P1879" s="2">
        <v>46</v>
      </c>
      <c r="Q1879" s="8">
        <v>0</v>
      </c>
      <c r="R1879" s="8">
        <v>0</v>
      </c>
      <c r="S1879" s="8">
        <v>0</v>
      </c>
      <c r="T1879" s="8">
        <v>0</v>
      </c>
      <c r="U1879" s="8">
        <v>0</v>
      </c>
      <c r="V1879" s="8">
        <v>0</v>
      </c>
      <c r="W1879" s="6">
        <v>2</v>
      </c>
      <c r="X1879" s="6">
        <v>4</v>
      </c>
      <c r="Y1879" s="6">
        <v>2</v>
      </c>
      <c r="Z1879" s="6">
        <v>5</v>
      </c>
      <c r="AB1879" s="1">
        <v>59</v>
      </c>
      <c r="AC1879" s="1">
        <v>41</v>
      </c>
      <c r="AD1879" s="1">
        <v>1</v>
      </c>
      <c r="AE1879" s="1">
        <v>3</v>
      </c>
      <c r="AF1879" s="1">
        <v>11</v>
      </c>
      <c r="AG1879" s="1">
        <v>44</v>
      </c>
      <c r="AH1879" s="1">
        <v>2211</v>
      </c>
      <c r="AI1879" s="11">
        <f t="shared" si="58"/>
        <v>6.0575342465753428</v>
      </c>
      <c r="AJ1879" s="1">
        <v>0</v>
      </c>
      <c r="AK1879" s="1">
        <v>0</v>
      </c>
      <c r="AL1879" s="1">
        <v>0</v>
      </c>
      <c r="AM1879" s="1">
        <v>1</v>
      </c>
      <c r="AN1879" s="1">
        <v>0</v>
      </c>
      <c r="AO1879" s="1">
        <v>0</v>
      </c>
      <c r="AP1879" s="1">
        <v>0</v>
      </c>
      <c r="AQ1879" s="1">
        <v>0</v>
      </c>
      <c r="AR1879" s="1">
        <v>0</v>
      </c>
      <c r="AS1879" s="1">
        <v>1</v>
      </c>
      <c r="AT1879" s="1">
        <v>7</v>
      </c>
      <c r="AU1879" s="1">
        <v>82</v>
      </c>
      <c r="AV1879" s="1">
        <v>42014</v>
      </c>
    </row>
    <row r="1880" spans="1:48" s="1" customFormat="1" x14ac:dyDescent="0.25">
      <c r="A1880" s="1" t="str" cm="1">
        <f t="array" ref="A1880">_xlfn.IFS(AG1880&gt;=70,"70 and Older",AND(AG1880&gt;=60,AG1880&lt;70),"60-69",AND(AG1880&gt;=50,AG1880&lt;60),"50-59",AND(AG1880&gt;=40,AG1880&lt;50),"40-49",AND(AG1880&gt;=30,AG1880&lt;40),"30-39",AND(AG1880&gt;=20,AG1880&lt;30),"20-29")</f>
        <v>40-49</v>
      </c>
      <c r="B1880" s="1" t="str" cm="1">
        <f t="array" ref="B1880">_xlfn.IFS(AO1880=1,$AO$1,AP1880=1,$AP$1,AQ1880=1,$AQ$1,AR1880=1,$AR$1,AS1880=1,$AS$1)</f>
        <v>Graduation</v>
      </c>
      <c r="C1880" s="1" t="str" cm="1">
        <f t="array" ref="C1880">_xlfn.IFS(AJ1880=1,$AJ$1,AK1880=1,$AK$1,AL1880=1,$AL$1,AM1880=1,$AM$1,AN1880=1,$AN$1)</f>
        <v>Single</v>
      </c>
      <c r="D1880" s="1">
        <v>1</v>
      </c>
      <c r="E1880" s="1">
        <v>0</v>
      </c>
      <c r="F1880" s="1" t="str" cm="1">
        <f t="array" ref="F1880">_xlfn.IFS(AV1880&lt;43783,"1.Low Income",AND(AV1880&gt;=43783,AV1880&lt;=64856),"2.Mid Income",AV1880&gt;64856,"3.High Income")</f>
        <v>1.Low Income</v>
      </c>
      <c r="G1880" s="1" t="str" cm="1">
        <f t="array" ref="G1880">_xlfn.IFS(AU1880&lt;=30,"&lt;1 month",AND(AU1880&gt;30,AU1880&lt;=60),"1-2months",AU1880&gt;60,"2months +")</f>
        <v>&lt;1 month</v>
      </c>
      <c r="H1880" s="1" t="str" cm="1">
        <f t="array" ref="H1880">_xlfn.IFS(AT1880&lt;5,"&lt;5times",AND(AT1880&gt;=5,AT1880&lt;=10),"05-10times",AND(AT1880&gt;=11,AT1880&lt;=15),"11-15times",AT1880&gt;=16,"16times or more")</f>
        <v>05-10times</v>
      </c>
      <c r="I1880" s="1" t="s">
        <v>99</v>
      </c>
      <c r="J1880" s="1" t="str">
        <f t="shared" si="59"/>
        <v>6-7 years</v>
      </c>
      <c r="K1880" s="2">
        <v>16</v>
      </c>
      <c r="L1880" s="2">
        <v>0</v>
      </c>
      <c r="M1880" s="2">
        <v>23</v>
      </c>
      <c r="N1880" s="2">
        <v>3</v>
      </c>
      <c r="O1880" s="2">
        <v>2</v>
      </c>
      <c r="P1880" s="2">
        <v>10</v>
      </c>
      <c r="Q1880" s="8">
        <v>0</v>
      </c>
      <c r="R1880" s="8">
        <v>0</v>
      </c>
      <c r="S1880" s="8">
        <v>0</v>
      </c>
      <c r="T1880" s="8">
        <v>0</v>
      </c>
      <c r="U1880" s="8">
        <v>0</v>
      </c>
      <c r="V1880" s="8">
        <v>1</v>
      </c>
      <c r="W1880" s="6">
        <v>3</v>
      </c>
      <c r="X1880" s="6">
        <v>4</v>
      </c>
      <c r="Y1880" s="6">
        <v>1</v>
      </c>
      <c r="Z1880" s="6">
        <v>2</v>
      </c>
      <c r="AB1880" s="1">
        <v>16</v>
      </c>
      <c r="AC1880" s="1">
        <v>15</v>
      </c>
      <c r="AD1880" s="1">
        <v>0</v>
      </c>
      <c r="AE1880" s="1">
        <v>3</v>
      </c>
      <c r="AF1880" s="1">
        <v>11</v>
      </c>
      <c r="AG1880" s="1">
        <v>49</v>
      </c>
      <c r="AH1880" s="1">
        <v>2211</v>
      </c>
      <c r="AI1880" s="11">
        <f t="shared" si="58"/>
        <v>6.0575342465753428</v>
      </c>
      <c r="AJ1880" s="1">
        <v>0</v>
      </c>
      <c r="AK1880" s="1">
        <v>0</v>
      </c>
      <c r="AL1880" s="1">
        <v>1</v>
      </c>
      <c r="AM1880" s="1">
        <v>0</v>
      </c>
      <c r="AN1880" s="1">
        <v>0</v>
      </c>
      <c r="AO1880" s="1">
        <v>0</v>
      </c>
      <c r="AP1880" s="1">
        <v>0</v>
      </c>
      <c r="AQ1880" s="1">
        <v>1</v>
      </c>
      <c r="AR1880" s="1">
        <v>0</v>
      </c>
      <c r="AS1880" s="1">
        <v>0</v>
      </c>
      <c r="AT1880" s="1">
        <v>8</v>
      </c>
      <c r="AU1880" s="1">
        <v>8</v>
      </c>
      <c r="AV1880" s="1">
        <v>30899</v>
      </c>
    </row>
    <row r="1881" spans="1:48" s="1" customFormat="1" x14ac:dyDescent="0.25">
      <c r="A1881" s="1" t="str" cm="1">
        <f t="array" ref="A1881">_xlfn.IFS(AG1881&gt;=70,"70 and Older",AND(AG1881&gt;=60,AG1881&lt;70),"60-69",AND(AG1881&gt;=50,AG1881&lt;60),"50-59",AND(AG1881&gt;=40,AG1881&lt;50),"40-49",AND(AG1881&gt;=30,AG1881&lt;40),"30-39",AND(AG1881&gt;=20,AG1881&lt;30),"20-29")</f>
        <v>40-49</v>
      </c>
      <c r="B1881" s="1" t="str" cm="1">
        <f t="array" ref="B1881">_xlfn.IFS(AO1881=1,$AO$1,AP1881=1,$AP$1,AQ1881=1,$AQ$1,AR1881=1,$AR$1,AS1881=1,$AS$1)</f>
        <v>PhD</v>
      </c>
      <c r="C1881" s="1" t="str" cm="1">
        <f t="array" ref="C1881">_xlfn.IFS(AJ1881=1,$AJ$1,AK1881=1,$AK$1,AL1881=1,$AL$1,AM1881=1,$AM$1,AN1881=1,$AN$1)</f>
        <v>Single</v>
      </c>
      <c r="D1881" s="1">
        <v>1</v>
      </c>
      <c r="E1881" s="1">
        <v>0</v>
      </c>
      <c r="F1881" s="1" t="str" cm="1">
        <f t="array" ref="F1881">_xlfn.IFS(AV1881&lt;43783,"1.Low Income",AND(AV1881&gt;=43783,AV1881&lt;=64856),"2.Mid Income",AV1881&gt;64856,"3.High Income")</f>
        <v>1.Low Income</v>
      </c>
      <c r="G1881" s="1" t="str" cm="1">
        <f t="array" ref="G1881">_xlfn.IFS(AU1881&lt;=30,"&lt;1 month",AND(AU1881&gt;30,AU1881&lt;=60),"1-2months",AU1881&gt;60,"2months +")</f>
        <v>2months +</v>
      </c>
      <c r="H1881" s="1" t="str" cm="1">
        <f t="array" ref="H1881">_xlfn.IFS(AT1881&lt;5,"&lt;5times",AND(AT1881&gt;=5,AT1881&lt;=10),"05-10times",AND(AT1881&gt;=11,AT1881&lt;=15),"11-15times",AT1881&gt;=16,"16times or more")</f>
        <v>05-10times</v>
      </c>
      <c r="I1881" s="1" t="s">
        <v>99</v>
      </c>
      <c r="J1881" s="1" t="str">
        <f t="shared" si="59"/>
        <v>6-7 years</v>
      </c>
      <c r="K1881" s="2">
        <v>70</v>
      </c>
      <c r="L1881" s="2">
        <v>6</v>
      </c>
      <c r="M1881" s="2">
        <v>69</v>
      </c>
      <c r="N1881" s="2">
        <v>2</v>
      </c>
      <c r="O1881" s="2">
        <v>3</v>
      </c>
      <c r="P1881" s="2">
        <v>3</v>
      </c>
      <c r="Q1881" s="8">
        <v>0</v>
      </c>
      <c r="R1881" s="8">
        <v>0</v>
      </c>
      <c r="S1881" s="8">
        <v>0</v>
      </c>
      <c r="T1881" s="8">
        <v>0</v>
      </c>
      <c r="U1881" s="8">
        <v>0</v>
      </c>
      <c r="V1881" s="8">
        <v>0</v>
      </c>
      <c r="W1881" s="6">
        <v>3</v>
      </c>
      <c r="X1881" s="6">
        <v>3</v>
      </c>
      <c r="Y1881" s="6">
        <v>1</v>
      </c>
      <c r="Z1881" s="6">
        <v>4</v>
      </c>
      <c r="AB1881" s="1">
        <v>29</v>
      </c>
      <c r="AC1881" s="1">
        <v>27</v>
      </c>
      <c r="AD1881" s="1">
        <v>0</v>
      </c>
      <c r="AE1881" s="1">
        <v>3</v>
      </c>
      <c r="AF1881" s="1">
        <v>11</v>
      </c>
      <c r="AG1881" s="1">
        <v>48</v>
      </c>
      <c r="AH1881" s="1">
        <v>2210</v>
      </c>
      <c r="AI1881" s="11">
        <f t="shared" si="58"/>
        <v>6.0547945205479454</v>
      </c>
      <c r="AJ1881" s="1">
        <v>0</v>
      </c>
      <c r="AK1881" s="1">
        <v>0</v>
      </c>
      <c r="AL1881" s="1">
        <v>1</v>
      </c>
      <c r="AM1881" s="1">
        <v>0</v>
      </c>
      <c r="AN1881" s="1">
        <v>0</v>
      </c>
      <c r="AO1881" s="1">
        <v>0</v>
      </c>
      <c r="AP1881" s="1">
        <v>0</v>
      </c>
      <c r="AQ1881" s="1">
        <v>0</v>
      </c>
      <c r="AR1881" s="1">
        <v>0</v>
      </c>
      <c r="AS1881" s="1">
        <v>1</v>
      </c>
      <c r="AT1881" s="1">
        <v>8</v>
      </c>
      <c r="AU1881" s="1">
        <v>62</v>
      </c>
      <c r="AV1881" s="1">
        <v>33438</v>
      </c>
    </row>
    <row r="1882" spans="1:48" s="1" customFormat="1" x14ac:dyDescent="0.25">
      <c r="A1882" s="1" t="str" cm="1">
        <f t="array" ref="A1882">_xlfn.IFS(AG1882&gt;=70,"70 and Older",AND(AG1882&gt;=60,AG1882&lt;70),"60-69",AND(AG1882&gt;=50,AG1882&lt;60),"50-59",AND(AG1882&gt;=40,AG1882&lt;50),"40-49",AND(AG1882&gt;=30,AG1882&lt;40),"30-39",AND(AG1882&gt;=20,AG1882&lt;30),"20-29")</f>
        <v>60-69</v>
      </c>
      <c r="B1882" s="1" t="str" cm="1">
        <f t="array" ref="B1882">_xlfn.IFS(AO1882=1,$AO$1,AP1882=1,$AP$1,AQ1882=1,$AQ$1,AR1882=1,$AR$1,AS1882=1,$AS$1)</f>
        <v>PhD</v>
      </c>
      <c r="C1882" s="1" t="str" cm="1">
        <f t="array" ref="C1882">_xlfn.IFS(AJ1882=1,$AJ$1,AK1882=1,$AK$1,AL1882=1,$AL$1,AM1882=1,$AM$1,AN1882=1,$AN$1)</f>
        <v>Together</v>
      </c>
      <c r="D1882" s="1">
        <v>1</v>
      </c>
      <c r="E1882" s="1">
        <v>0</v>
      </c>
      <c r="F1882" s="1" t="str" cm="1">
        <f t="array" ref="F1882">_xlfn.IFS(AV1882&lt;43783,"1.Low Income",AND(AV1882&gt;=43783,AV1882&lt;=64856),"2.Mid Income",AV1882&gt;64856,"3.High Income")</f>
        <v>1.Low Income</v>
      </c>
      <c r="G1882" s="1" t="str" cm="1">
        <f t="array" ref="G1882">_xlfn.IFS(AU1882&lt;=30,"&lt;1 month",AND(AU1882&gt;30,AU1882&lt;=60),"1-2months",AU1882&gt;60,"2months +")</f>
        <v>&lt;1 month</v>
      </c>
      <c r="H1882" s="1" t="str" cm="1">
        <f t="array" ref="H1882">_xlfn.IFS(AT1882&lt;5,"&lt;5times",AND(AT1882&gt;=5,AT1882&lt;=10),"05-10times",AND(AT1882&gt;=11,AT1882&lt;=15),"11-15times",AT1882&gt;=16,"16times or more")</f>
        <v>05-10times</v>
      </c>
      <c r="I1882" s="1" t="s">
        <v>99</v>
      </c>
      <c r="J1882" s="1" t="str">
        <f t="shared" si="59"/>
        <v>6-7 years</v>
      </c>
      <c r="K1882" s="2">
        <v>676</v>
      </c>
      <c r="L1882" s="2">
        <v>161</v>
      </c>
      <c r="M1882" s="2">
        <v>426</v>
      </c>
      <c r="N1882" s="2">
        <v>210</v>
      </c>
      <c r="O1882" s="2">
        <v>44</v>
      </c>
      <c r="P1882" s="2">
        <v>58</v>
      </c>
      <c r="Q1882" s="8">
        <v>0</v>
      </c>
      <c r="R1882" s="8">
        <v>0</v>
      </c>
      <c r="S1882" s="8">
        <v>0</v>
      </c>
      <c r="T1882" s="8">
        <v>0</v>
      </c>
      <c r="U1882" s="8">
        <v>0</v>
      </c>
      <c r="V1882" s="8">
        <v>1</v>
      </c>
      <c r="W1882" s="6">
        <v>2</v>
      </c>
      <c r="X1882" s="6">
        <v>2</v>
      </c>
      <c r="Y1882" s="6">
        <v>5</v>
      </c>
      <c r="Z1882" s="6">
        <v>5</v>
      </c>
      <c r="AB1882" s="1">
        <v>649</v>
      </c>
      <c r="AC1882" s="1">
        <v>637</v>
      </c>
      <c r="AD1882" s="1">
        <v>0</v>
      </c>
      <c r="AE1882" s="1">
        <v>3</v>
      </c>
      <c r="AF1882" s="1">
        <v>11</v>
      </c>
      <c r="AG1882" s="1">
        <v>64</v>
      </c>
      <c r="AH1882" s="1">
        <v>2209</v>
      </c>
      <c r="AI1882" s="11">
        <f t="shared" si="58"/>
        <v>6.0520547945205481</v>
      </c>
      <c r="AJ1882" s="1">
        <v>0</v>
      </c>
      <c r="AK1882" s="1">
        <v>0</v>
      </c>
      <c r="AL1882" s="1">
        <v>0</v>
      </c>
      <c r="AM1882" s="1">
        <v>1</v>
      </c>
      <c r="AN1882" s="1">
        <v>0</v>
      </c>
      <c r="AO1882" s="1">
        <v>0</v>
      </c>
      <c r="AP1882" s="1">
        <v>0</v>
      </c>
      <c r="AQ1882" s="1">
        <v>0</v>
      </c>
      <c r="AR1882" s="1">
        <v>0</v>
      </c>
      <c r="AS1882" s="1">
        <v>1</v>
      </c>
      <c r="AT1882" s="1">
        <v>7</v>
      </c>
      <c r="AU1882" s="1">
        <v>24</v>
      </c>
      <c r="AV1882" s="1">
        <v>40211</v>
      </c>
    </row>
    <row r="1883" spans="1:48" s="1" customFormat="1" x14ac:dyDescent="0.25">
      <c r="A1883" s="1" t="str" cm="1">
        <f t="array" ref="A1883">_xlfn.IFS(AG1883&gt;=70,"70 and Older",AND(AG1883&gt;=60,AG1883&lt;70),"60-69",AND(AG1883&gt;=50,AG1883&lt;60),"50-59",AND(AG1883&gt;=40,AG1883&lt;50),"40-49",AND(AG1883&gt;=30,AG1883&lt;40),"30-39",AND(AG1883&gt;=20,AG1883&lt;30),"20-29")</f>
        <v>40-49</v>
      </c>
      <c r="B1883" s="1" t="str" cm="1">
        <f t="array" ref="B1883">_xlfn.IFS(AO1883=1,$AO$1,AP1883=1,$AP$1,AQ1883=1,$AQ$1,AR1883=1,$AR$1,AS1883=1,$AS$1)</f>
        <v>PhD</v>
      </c>
      <c r="C1883" s="1" t="str" cm="1">
        <f t="array" ref="C1883">_xlfn.IFS(AJ1883=1,$AJ$1,AK1883=1,$AK$1,AL1883=1,$AL$1,AM1883=1,$AM$1,AN1883=1,$AN$1)</f>
        <v>Together</v>
      </c>
      <c r="D1883" s="1">
        <v>1</v>
      </c>
      <c r="E1883" s="1">
        <v>0</v>
      </c>
      <c r="F1883" s="1" t="str" cm="1">
        <f t="array" ref="F1883">_xlfn.IFS(AV1883&lt;43783,"1.Low Income",AND(AV1883&gt;=43783,AV1883&lt;=64856),"2.Mid Income",AV1883&gt;64856,"3.High Income")</f>
        <v>1.Low Income</v>
      </c>
      <c r="G1883" s="1" t="str" cm="1">
        <f t="array" ref="G1883">_xlfn.IFS(AU1883&lt;=30,"&lt;1 month",AND(AU1883&gt;30,AU1883&lt;=60),"1-2months",AU1883&gt;60,"2months +")</f>
        <v>&lt;1 month</v>
      </c>
      <c r="H1883" s="1" t="str" cm="1">
        <f t="array" ref="H1883">_xlfn.IFS(AT1883&lt;5,"&lt;5times",AND(AT1883&gt;=5,AT1883&lt;=10),"05-10times",AND(AT1883&gt;=11,AT1883&lt;=15),"11-15times",AT1883&gt;=16,"16times or more")</f>
        <v>05-10times</v>
      </c>
      <c r="I1883" s="1" t="s">
        <v>99</v>
      </c>
      <c r="J1883" s="1" t="str">
        <f t="shared" si="59"/>
        <v>6-7 years</v>
      </c>
      <c r="K1883" s="2">
        <v>5</v>
      </c>
      <c r="L1883" s="2">
        <v>13</v>
      </c>
      <c r="M1883" s="2">
        <v>14</v>
      </c>
      <c r="N1883" s="2">
        <v>0</v>
      </c>
      <c r="O1883" s="2">
        <v>5</v>
      </c>
      <c r="P1883" s="2">
        <v>31</v>
      </c>
      <c r="Q1883" s="8">
        <v>0</v>
      </c>
      <c r="R1883" s="8">
        <v>0</v>
      </c>
      <c r="S1883" s="8">
        <v>1</v>
      </c>
      <c r="T1883" s="8">
        <v>0</v>
      </c>
      <c r="U1883" s="8">
        <v>0</v>
      </c>
      <c r="V1883" s="8">
        <v>1</v>
      </c>
      <c r="W1883" s="6">
        <v>2</v>
      </c>
      <c r="X1883" s="6">
        <v>2</v>
      </c>
      <c r="Y1883" s="6">
        <v>1</v>
      </c>
      <c r="Z1883" s="6">
        <v>2</v>
      </c>
      <c r="AB1883" s="1">
        <v>30</v>
      </c>
      <c r="AC1883" s="1">
        <v>19</v>
      </c>
      <c r="AD1883" s="1">
        <v>0</v>
      </c>
      <c r="AE1883" s="1">
        <v>3</v>
      </c>
      <c r="AF1883" s="1">
        <v>11</v>
      </c>
      <c r="AG1883" s="1">
        <v>41</v>
      </c>
      <c r="AH1883" s="1">
        <v>2209</v>
      </c>
      <c r="AI1883" s="11">
        <f t="shared" si="58"/>
        <v>6.0520547945205481</v>
      </c>
      <c r="AJ1883" s="1">
        <v>0</v>
      </c>
      <c r="AK1883" s="1">
        <v>0</v>
      </c>
      <c r="AL1883" s="1">
        <v>0</v>
      </c>
      <c r="AM1883" s="1">
        <v>1</v>
      </c>
      <c r="AN1883" s="1">
        <v>0</v>
      </c>
      <c r="AO1883" s="1">
        <v>0</v>
      </c>
      <c r="AP1883" s="1">
        <v>0</v>
      </c>
      <c r="AQ1883" s="1">
        <v>0</v>
      </c>
      <c r="AR1883" s="1">
        <v>0</v>
      </c>
      <c r="AS1883" s="1">
        <v>1</v>
      </c>
      <c r="AT1883" s="1">
        <v>7</v>
      </c>
      <c r="AU1883" s="1">
        <v>13</v>
      </c>
      <c r="AV1883" s="1">
        <v>36138</v>
      </c>
    </row>
    <row r="1884" spans="1:48" s="1" customFormat="1" x14ac:dyDescent="0.25">
      <c r="A1884" s="1" t="str" cm="1">
        <f t="array" ref="A1884">_xlfn.IFS(AG1884&gt;=70,"70 and Older",AND(AG1884&gt;=60,AG1884&lt;70),"60-69",AND(AG1884&gt;=50,AG1884&lt;60),"50-59",AND(AG1884&gt;=40,AG1884&lt;50),"40-49",AND(AG1884&gt;=30,AG1884&lt;40),"30-39",AND(AG1884&gt;=20,AG1884&lt;30),"20-29")</f>
        <v>60-69</v>
      </c>
      <c r="B1884" s="1" t="str" cm="1">
        <f t="array" ref="B1884">_xlfn.IFS(AO1884=1,$AO$1,AP1884=1,$AP$1,AQ1884=1,$AQ$1,AR1884=1,$AR$1,AS1884=1,$AS$1)</f>
        <v>PhD</v>
      </c>
      <c r="C1884" s="1" t="str" cm="1">
        <f t="array" ref="C1884">_xlfn.IFS(AJ1884=1,$AJ$1,AK1884=1,$AK$1,AL1884=1,$AL$1,AM1884=1,$AM$1,AN1884=1,$AN$1)</f>
        <v>Married</v>
      </c>
      <c r="D1884" s="1">
        <v>1</v>
      </c>
      <c r="E1884" s="1">
        <v>0</v>
      </c>
      <c r="F1884" s="1" t="str" cm="1">
        <f t="array" ref="F1884">_xlfn.IFS(AV1884&lt;43783,"1.Low Income",AND(AV1884&gt;=43783,AV1884&lt;=64856),"2.Mid Income",AV1884&gt;64856,"3.High Income")</f>
        <v>1.Low Income</v>
      </c>
      <c r="G1884" s="1" t="str" cm="1">
        <f t="array" ref="G1884">_xlfn.IFS(AU1884&lt;=30,"&lt;1 month",AND(AU1884&gt;30,AU1884&lt;=60),"1-2months",AU1884&gt;60,"2months +")</f>
        <v>&lt;1 month</v>
      </c>
      <c r="H1884" s="1" t="str" cm="1">
        <f t="array" ref="H1884">_xlfn.IFS(AT1884&lt;5,"&lt;5times",AND(AT1884&gt;=5,AT1884&lt;=10),"05-10times",AND(AT1884&gt;=11,AT1884&lt;=15),"11-15times",AT1884&gt;=16,"16times or more")</f>
        <v>05-10times</v>
      </c>
      <c r="I1884" s="1" t="s">
        <v>99</v>
      </c>
      <c r="J1884" s="1" t="str">
        <f t="shared" si="59"/>
        <v>6-7 years</v>
      </c>
      <c r="K1884" s="2">
        <v>30</v>
      </c>
      <c r="L1884" s="2">
        <v>5</v>
      </c>
      <c r="M1884" s="2">
        <v>23</v>
      </c>
      <c r="N1884" s="2">
        <v>4</v>
      </c>
      <c r="O1884" s="2">
        <v>1</v>
      </c>
      <c r="P1884" s="2">
        <v>4</v>
      </c>
      <c r="Q1884" s="8">
        <v>0</v>
      </c>
      <c r="R1884" s="8">
        <v>0</v>
      </c>
      <c r="S1884" s="8">
        <v>0</v>
      </c>
      <c r="T1884" s="8">
        <v>0</v>
      </c>
      <c r="U1884" s="8">
        <v>0</v>
      </c>
      <c r="V1884" s="8">
        <v>0</v>
      </c>
      <c r="W1884" s="6">
        <v>1</v>
      </c>
      <c r="X1884" s="6">
        <v>2</v>
      </c>
      <c r="Y1884" s="6">
        <v>0</v>
      </c>
      <c r="Z1884" s="6">
        <v>3</v>
      </c>
      <c r="AB1884" s="1">
        <v>40</v>
      </c>
      <c r="AC1884" s="1">
        <v>35</v>
      </c>
      <c r="AD1884" s="1">
        <v>0</v>
      </c>
      <c r="AE1884" s="1">
        <v>3</v>
      </c>
      <c r="AF1884" s="1">
        <v>11</v>
      </c>
      <c r="AG1884" s="1">
        <v>65</v>
      </c>
      <c r="AH1884" s="1">
        <v>2209</v>
      </c>
      <c r="AI1884" s="11">
        <f t="shared" si="58"/>
        <v>6.0520547945205481</v>
      </c>
      <c r="AJ1884" s="1">
        <v>0</v>
      </c>
      <c r="AK1884" s="1">
        <v>1</v>
      </c>
      <c r="AL1884" s="1">
        <v>0</v>
      </c>
      <c r="AM1884" s="1">
        <v>0</v>
      </c>
      <c r="AN1884" s="1">
        <v>0</v>
      </c>
      <c r="AO1884" s="1">
        <v>0</v>
      </c>
      <c r="AP1884" s="1">
        <v>0</v>
      </c>
      <c r="AQ1884" s="1">
        <v>0</v>
      </c>
      <c r="AR1884" s="1">
        <v>0</v>
      </c>
      <c r="AS1884" s="1">
        <v>1</v>
      </c>
      <c r="AT1884" s="1">
        <v>8</v>
      </c>
      <c r="AU1884" s="1">
        <v>7</v>
      </c>
      <c r="AV1884" s="1">
        <v>33181</v>
      </c>
    </row>
    <row r="1885" spans="1:48" s="1" customFormat="1" x14ac:dyDescent="0.25">
      <c r="A1885" s="1" t="str" cm="1">
        <f t="array" ref="A1885">_xlfn.IFS(AG1885&gt;=70,"70 and Older",AND(AG1885&gt;=60,AG1885&lt;70),"60-69",AND(AG1885&gt;=50,AG1885&lt;60),"50-59",AND(AG1885&gt;=40,AG1885&lt;50),"40-49",AND(AG1885&gt;=30,AG1885&lt;40),"30-39",AND(AG1885&gt;=20,AG1885&lt;30),"20-29")</f>
        <v>60-69</v>
      </c>
      <c r="B1885" s="1" t="str" cm="1">
        <f t="array" ref="B1885">_xlfn.IFS(AO1885=1,$AO$1,AP1885=1,$AP$1,AQ1885=1,$AQ$1,AR1885=1,$AR$1,AS1885=1,$AS$1)</f>
        <v>PhD</v>
      </c>
      <c r="C1885" s="1" t="str" cm="1">
        <f t="array" ref="C1885">_xlfn.IFS(AJ1885=1,$AJ$1,AK1885=1,$AK$1,AL1885=1,$AL$1,AM1885=1,$AM$1,AN1885=1,$AN$1)</f>
        <v>Married</v>
      </c>
      <c r="D1885" s="1">
        <v>0</v>
      </c>
      <c r="E1885" s="1">
        <v>0</v>
      </c>
      <c r="F1885" s="1" t="str" cm="1">
        <f t="array" ref="F1885">_xlfn.IFS(AV1885&lt;43783,"1.Low Income",AND(AV1885&gt;=43783,AV1885&lt;=64856),"2.Mid Income",AV1885&gt;64856,"3.High Income")</f>
        <v>2.Mid Income</v>
      </c>
      <c r="G1885" s="1" t="str" cm="1">
        <f t="array" ref="G1885">_xlfn.IFS(AU1885&lt;=30,"&lt;1 month",AND(AU1885&gt;30,AU1885&lt;=60),"1-2months",AU1885&gt;60,"2months +")</f>
        <v>2months +</v>
      </c>
      <c r="H1885" s="1" t="str" cm="1">
        <f t="array" ref="H1885">_xlfn.IFS(AT1885&lt;5,"&lt;5times",AND(AT1885&gt;=5,AT1885&lt;=10),"05-10times",AND(AT1885&gt;=11,AT1885&lt;=15),"11-15times",AT1885&gt;=16,"16times or more")</f>
        <v>05-10times</v>
      </c>
      <c r="I1885" s="1" t="s">
        <v>99</v>
      </c>
      <c r="J1885" s="1" t="str">
        <f t="shared" si="59"/>
        <v>6-7 years</v>
      </c>
      <c r="K1885" s="2">
        <v>530</v>
      </c>
      <c r="L1885" s="2">
        <v>117</v>
      </c>
      <c r="M1885" s="2">
        <v>678</v>
      </c>
      <c r="N1885" s="2">
        <v>134</v>
      </c>
      <c r="O1885" s="2">
        <v>44</v>
      </c>
      <c r="P1885" s="2">
        <v>147</v>
      </c>
      <c r="Q1885" s="8">
        <v>1</v>
      </c>
      <c r="R1885" s="8">
        <v>0</v>
      </c>
      <c r="S1885" s="8">
        <v>1</v>
      </c>
      <c r="T1885" s="8">
        <v>0</v>
      </c>
      <c r="U1885" s="8">
        <v>0</v>
      </c>
      <c r="V1885" s="8">
        <v>1</v>
      </c>
      <c r="W1885" s="6">
        <v>1</v>
      </c>
      <c r="X1885" s="6">
        <v>4</v>
      </c>
      <c r="Y1885" s="6">
        <v>10</v>
      </c>
      <c r="Z1885" s="6">
        <v>8</v>
      </c>
      <c r="AB1885" s="1">
        <v>1540</v>
      </c>
      <c r="AC1885" s="1">
        <v>1514</v>
      </c>
      <c r="AD1885" s="1">
        <v>1</v>
      </c>
      <c r="AE1885" s="1">
        <v>3</v>
      </c>
      <c r="AF1885" s="1">
        <v>11</v>
      </c>
      <c r="AG1885" s="1">
        <v>64</v>
      </c>
      <c r="AH1885" s="1">
        <v>2208</v>
      </c>
      <c r="AI1885" s="11">
        <f t="shared" si="58"/>
        <v>6.0493150684931507</v>
      </c>
      <c r="AJ1885" s="1">
        <v>0</v>
      </c>
      <c r="AK1885" s="1">
        <v>1</v>
      </c>
      <c r="AL1885" s="1">
        <v>0</v>
      </c>
      <c r="AM1885" s="1">
        <v>0</v>
      </c>
      <c r="AN1885" s="1">
        <v>0</v>
      </c>
      <c r="AO1885" s="1">
        <v>0</v>
      </c>
      <c r="AP1885" s="1">
        <v>0</v>
      </c>
      <c r="AQ1885" s="1">
        <v>0</v>
      </c>
      <c r="AR1885" s="1">
        <v>0</v>
      </c>
      <c r="AS1885" s="1">
        <v>1</v>
      </c>
      <c r="AT1885" s="1">
        <v>6</v>
      </c>
      <c r="AU1885" s="1">
        <v>94</v>
      </c>
      <c r="AV1885" s="1">
        <v>55212</v>
      </c>
    </row>
    <row r="1886" spans="1:48" s="1" customFormat="1" x14ac:dyDescent="0.25">
      <c r="A1886" s="1" t="str" cm="1">
        <f t="array" ref="A1886">_xlfn.IFS(AG1886&gt;=70,"70 and Older",AND(AG1886&gt;=60,AG1886&lt;70),"60-69",AND(AG1886&gt;=50,AG1886&lt;60),"50-59",AND(AG1886&gt;=40,AG1886&lt;50),"40-49",AND(AG1886&gt;=30,AG1886&lt;40),"30-39",AND(AG1886&gt;=20,AG1886&lt;30),"20-29")</f>
        <v>40-49</v>
      </c>
      <c r="B1886" s="1" t="str" cm="1">
        <f t="array" ref="B1886">_xlfn.IFS(AO1886=1,$AO$1,AP1886=1,$AP$1,AQ1886=1,$AQ$1,AR1886=1,$AR$1,AS1886=1,$AS$1)</f>
        <v>Master</v>
      </c>
      <c r="C1886" s="1" t="str" cm="1">
        <f t="array" ref="C1886">_xlfn.IFS(AJ1886=1,$AJ$1,AK1886=1,$AK$1,AL1886=1,$AL$1,AM1886=1,$AM$1,AN1886=1,$AN$1)</f>
        <v>Together</v>
      </c>
      <c r="D1886" s="1">
        <v>0</v>
      </c>
      <c r="E1886" s="1">
        <v>1</v>
      </c>
      <c r="F1886" s="1" t="str" cm="1">
        <f t="array" ref="F1886">_xlfn.IFS(AV1886&lt;43783,"1.Low Income",AND(AV1886&gt;=43783,AV1886&lt;=64856),"2.Mid Income",AV1886&gt;64856,"3.High Income")</f>
        <v>2.Mid Income</v>
      </c>
      <c r="G1886" s="1" t="str" cm="1">
        <f t="array" ref="G1886">_xlfn.IFS(AU1886&lt;=30,"&lt;1 month",AND(AU1886&gt;30,AU1886&lt;=60),"1-2months",AU1886&gt;60,"2months +")</f>
        <v>2months +</v>
      </c>
      <c r="H1886" s="1" t="str" cm="1">
        <f t="array" ref="H1886">_xlfn.IFS(AT1886&lt;5,"&lt;5times",AND(AT1886&gt;=5,AT1886&lt;=10),"05-10times",AND(AT1886&gt;=11,AT1886&lt;=15),"11-15times",AT1886&gt;=16,"16times or more")</f>
        <v>05-10times</v>
      </c>
      <c r="I1886" s="1" t="s">
        <v>99</v>
      </c>
      <c r="J1886" s="1" t="str">
        <f t="shared" si="59"/>
        <v>6-7 years</v>
      </c>
      <c r="K1886" s="2">
        <v>71</v>
      </c>
      <c r="L1886" s="2">
        <v>0</v>
      </c>
      <c r="M1886" s="2">
        <v>13</v>
      </c>
      <c r="N1886" s="2">
        <v>3</v>
      </c>
      <c r="O1886" s="2">
        <v>1</v>
      </c>
      <c r="P1886" s="2">
        <v>0</v>
      </c>
      <c r="Q1886" s="8">
        <v>0</v>
      </c>
      <c r="R1886" s="8">
        <v>0</v>
      </c>
      <c r="S1886" s="8">
        <v>0</v>
      </c>
      <c r="T1886" s="8">
        <v>0</v>
      </c>
      <c r="U1886" s="8">
        <v>0</v>
      </c>
      <c r="V1886" s="8">
        <v>0</v>
      </c>
      <c r="W1886" s="6">
        <v>2</v>
      </c>
      <c r="X1886" s="6">
        <v>1</v>
      </c>
      <c r="Y1886" s="6">
        <v>1</v>
      </c>
      <c r="Z1886" s="6">
        <v>4</v>
      </c>
      <c r="AB1886" s="1">
        <v>40</v>
      </c>
      <c r="AC1886" s="1">
        <v>26</v>
      </c>
      <c r="AD1886" s="1">
        <v>0</v>
      </c>
      <c r="AE1886" s="1">
        <v>3</v>
      </c>
      <c r="AF1886" s="1">
        <v>11</v>
      </c>
      <c r="AG1886" s="1">
        <v>44</v>
      </c>
      <c r="AH1886" s="1">
        <v>2208</v>
      </c>
      <c r="AI1886" s="11">
        <f t="shared" si="58"/>
        <v>6.0493150684931507</v>
      </c>
      <c r="AJ1886" s="1">
        <v>0</v>
      </c>
      <c r="AK1886" s="1">
        <v>0</v>
      </c>
      <c r="AL1886" s="1">
        <v>0</v>
      </c>
      <c r="AM1886" s="1">
        <v>1</v>
      </c>
      <c r="AN1886" s="1">
        <v>0</v>
      </c>
      <c r="AO1886" s="1">
        <v>0</v>
      </c>
      <c r="AP1886" s="1">
        <v>0</v>
      </c>
      <c r="AQ1886" s="1">
        <v>0</v>
      </c>
      <c r="AR1886" s="1">
        <v>1</v>
      </c>
      <c r="AS1886" s="1">
        <v>0</v>
      </c>
      <c r="AT1886" s="1">
        <v>7</v>
      </c>
      <c r="AU1886" s="1">
        <v>61</v>
      </c>
      <c r="AV1886" s="1">
        <v>44989</v>
      </c>
    </row>
    <row r="1887" spans="1:48" s="1" customFormat="1" x14ac:dyDescent="0.25">
      <c r="A1887" s="1" t="str" cm="1">
        <f t="array" ref="A1887">_xlfn.IFS(AG1887&gt;=70,"70 and Older",AND(AG1887&gt;=60,AG1887&lt;70),"60-69",AND(AG1887&gt;=50,AG1887&lt;60),"50-59",AND(AG1887&gt;=40,AG1887&lt;50),"40-49",AND(AG1887&gt;=30,AG1887&lt;40),"30-39",AND(AG1887&gt;=20,AG1887&lt;30),"20-29")</f>
        <v>40-49</v>
      </c>
      <c r="B1887" s="1" t="str" cm="1">
        <f t="array" ref="B1887">_xlfn.IFS(AO1887=1,$AO$1,AP1887=1,$AP$1,AQ1887=1,$AQ$1,AR1887=1,$AR$1,AS1887=1,$AS$1)</f>
        <v>PhD</v>
      </c>
      <c r="C1887" s="1" t="str" cm="1">
        <f t="array" ref="C1887">_xlfn.IFS(AJ1887=1,$AJ$1,AK1887=1,$AK$1,AL1887=1,$AL$1,AM1887=1,$AM$1,AN1887=1,$AN$1)</f>
        <v>Married</v>
      </c>
      <c r="D1887" s="1">
        <v>0</v>
      </c>
      <c r="E1887" s="1">
        <v>0</v>
      </c>
      <c r="F1887" s="1" t="str" cm="1">
        <f t="array" ref="F1887">_xlfn.IFS(AV1887&lt;43783,"1.Low Income",AND(AV1887&gt;=43783,AV1887&lt;=64856),"2.Mid Income",AV1887&gt;64856,"3.High Income")</f>
        <v>1.Low Income</v>
      </c>
      <c r="G1887" s="1" t="str" cm="1">
        <f t="array" ref="G1887">_xlfn.IFS(AU1887&lt;=30,"&lt;1 month",AND(AU1887&gt;30,AU1887&lt;=60),"1-2months",AU1887&gt;60,"2months +")</f>
        <v>1-2months</v>
      </c>
      <c r="H1887" s="1" t="str" cm="1">
        <f t="array" ref="H1887">_xlfn.IFS(AT1887&lt;5,"&lt;5times",AND(AT1887&gt;=5,AT1887&lt;=10),"05-10times",AND(AT1887&gt;=11,AT1887&lt;=15),"11-15times",AT1887&gt;=16,"16times or more")</f>
        <v>05-10times</v>
      </c>
      <c r="I1887" s="1" t="s">
        <v>99</v>
      </c>
      <c r="J1887" s="1" t="str">
        <f t="shared" si="59"/>
        <v>6-7 years</v>
      </c>
      <c r="K1887" s="2">
        <v>437</v>
      </c>
      <c r="L1887" s="2">
        <v>8</v>
      </c>
      <c r="M1887" s="2">
        <v>206</v>
      </c>
      <c r="N1887" s="2">
        <v>160</v>
      </c>
      <c r="O1887" s="2">
        <v>49</v>
      </c>
      <c r="P1887" s="2">
        <v>42</v>
      </c>
      <c r="Q1887" s="8">
        <v>0</v>
      </c>
      <c r="R1887" s="8">
        <v>0</v>
      </c>
      <c r="S1887" s="8">
        <v>1</v>
      </c>
      <c r="T1887" s="8">
        <v>0</v>
      </c>
      <c r="U1887" s="8">
        <v>0</v>
      </c>
      <c r="V1887" s="8">
        <v>1</v>
      </c>
      <c r="W1887" s="6">
        <v>2</v>
      </c>
      <c r="X1887" s="6">
        <v>7</v>
      </c>
      <c r="Y1887" s="6">
        <v>10</v>
      </c>
      <c r="Z1887" s="6">
        <v>5</v>
      </c>
      <c r="AB1887" s="1">
        <v>184</v>
      </c>
      <c r="AC1887" s="1">
        <v>177</v>
      </c>
      <c r="AD1887" s="1">
        <v>0</v>
      </c>
      <c r="AE1887" s="1">
        <v>3</v>
      </c>
      <c r="AF1887" s="1">
        <v>11</v>
      </c>
      <c r="AG1887" s="1">
        <v>44</v>
      </c>
      <c r="AH1887" s="1">
        <v>2208</v>
      </c>
      <c r="AI1887" s="11">
        <f t="shared" si="58"/>
        <v>6.0493150684931507</v>
      </c>
      <c r="AJ1887" s="1">
        <v>0</v>
      </c>
      <c r="AK1887" s="1">
        <v>1</v>
      </c>
      <c r="AL1887" s="1">
        <v>0</v>
      </c>
      <c r="AM1887" s="1">
        <v>0</v>
      </c>
      <c r="AN1887" s="1">
        <v>0</v>
      </c>
      <c r="AO1887" s="1">
        <v>0</v>
      </c>
      <c r="AP1887" s="1">
        <v>0</v>
      </c>
      <c r="AQ1887" s="1">
        <v>0</v>
      </c>
      <c r="AR1887" s="1">
        <v>0</v>
      </c>
      <c r="AS1887" s="1">
        <v>1</v>
      </c>
      <c r="AT1887" s="1">
        <v>7</v>
      </c>
      <c r="AU1887" s="1">
        <v>47</v>
      </c>
      <c r="AV1887" s="1">
        <v>38201</v>
      </c>
    </row>
    <row r="1888" spans="1:48" s="1" customFormat="1" x14ac:dyDescent="0.25">
      <c r="A1888" s="1" t="str" cm="1">
        <f t="array" ref="A1888">_xlfn.IFS(AG1888&gt;=70,"70 and Older",AND(AG1888&gt;=60,AG1888&lt;70),"60-69",AND(AG1888&gt;=50,AG1888&lt;60),"50-59",AND(AG1888&gt;=40,AG1888&lt;50),"40-49",AND(AG1888&gt;=30,AG1888&lt;40),"30-39",AND(AG1888&gt;=20,AG1888&lt;30),"20-29")</f>
        <v>30-39</v>
      </c>
      <c r="B1888" s="1" t="str" cm="1">
        <f t="array" ref="B1888">_xlfn.IFS(AO1888=1,$AO$1,AP1888=1,$AP$1,AQ1888=1,$AQ$1,AR1888=1,$AR$1,AS1888=1,$AS$1)</f>
        <v>Graduation</v>
      </c>
      <c r="C1888" s="1" t="str" cm="1">
        <f t="array" ref="C1888">_xlfn.IFS(AJ1888=1,$AJ$1,AK1888=1,$AK$1,AL1888=1,$AL$1,AM1888=1,$AM$1,AN1888=1,$AN$1)</f>
        <v>Single</v>
      </c>
      <c r="D1888" s="1">
        <v>1</v>
      </c>
      <c r="E1888" s="1">
        <v>0</v>
      </c>
      <c r="F1888" s="1" t="str" cm="1">
        <f t="array" ref="F1888">_xlfn.IFS(AV1888&lt;43783,"1.Low Income",AND(AV1888&gt;=43783,AV1888&lt;=64856),"2.Mid Income",AV1888&gt;64856,"3.High Income")</f>
        <v>1.Low Income</v>
      </c>
      <c r="G1888" s="1" t="str" cm="1">
        <f t="array" ref="G1888">_xlfn.IFS(AU1888&lt;=30,"&lt;1 month",AND(AU1888&gt;30,AU1888&lt;=60),"1-2months",AU1888&gt;60,"2months +")</f>
        <v>1-2months</v>
      </c>
      <c r="H1888" s="1" t="str" cm="1">
        <f t="array" ref="H1888">_xlfn.IFS(AT1888&lt;5,"&lt;5times",AND(AT1888&gt;=5,AT1888&lt;=10),"05-10times",AND(AT1888&gt;=11,AT1888&lt;=15),"11-15times",AT1888&gt;=16,"16times or more")</f>
        <v>05-10times</v>
      </c>
      <c r="I1888" s="1" t="s">
        <v>99</v>
      </c>
      <c r="J1888" s="1" t="str">
        <f t="shared" si="59"/>
        <v>6-7 years</v>
      </c>
      <c r="K1888" s="2">
        <v>47</v>
      </c>
      <c r="L1888" s="2">
        <v>1</v>
      </c>
      <c r="M1888" s="2">
        <v>6</v>
      </c>
      <c r="N1888" s="2">
        <v>0</v>
      </c>
      <c r="O1888" s="2">
        <v>0</v>
      </c>
      <c r="P1888" s="2">
        <v>12</v>
      </c>
      <c r="Q1888" s="8">
        <v>0</v>
      </c>
      <c r="R1888" s="8">
        <v>0</v>
      </c>
      <c r="S1888" s="8">
        <v>0</v>
      </c>
      <c r="T1888" s="8">
        <v>0</v>
      </c>
      <c r="U1888" s="8">
        <v>0</v>
      </c>
      <c r="V1888" s="8">
        <v>0</v>
      </c>
      <c r="W1888" s="6">
        <v>1</v>
      </c>
      <c r="X1888" s="6">
        <v>1</v>
      </c>
      <c r="Y1888" s="6">
        <v>1</v>
      </c>
      <c r="Z1888" s="6">
        <v>3</v>
      </c>
      <c r="AB1888" s="1">
        <v>18</v>
      </c>
      <c r="AC1888" s="1">
        <v>16</v>
      </c>
      <c r="AD1888" s="1">
        <v>0</v>
      </c>
      <c r="AE1888" s="1">
        <v>3</v>
      </c>
      <c r="AF1888" s="1">
        <v>11</v>
      </c>
      <c r="AG1888" s="1">
        <v>36</v>
      </c>
      <c r="AH1888" s="1">
        <v>2208</v>
      </c>
      <c r="AI1888" s="11">
        <f t="shared" si="58"/>
        <v>6.0493150684931507</v>
      </c>
      <c r="AJ1888" s="1">
        <v>0</v>
      </c>
      <c r="AK1888" s="1">
        <v>0</v>
      </c>
      <c r="AL1888" s="1">
        <v>1</v>
      </c>
      <c r="AM1888" s="1">
        <v>0</v>
      </c>
      <c r="AN1888" s="1">
        <v>0</v>
      </c>
      <c r="AO1888" s="1">
        <v>0</v>
      </c>
      <c r="AP1888" s="1">
        <v>0</v>
      </c>
      <c r="AQ1888" s="1">
        <v>1</v>
      </c>
      <c r="AR1888" s="1">
        <v>0</v>
      </c>
      <c r="AS1888" s="1">
        <v>0</v>
      </c>
      <c r="AT1888" s="1">
        <v>7</v>
      </c>
      <c r="AU1888" s="1">
        <v>43</v>
      </c>
      <c r="AV1888" s="1">
        <v>36930</v>
      </c>
    </row>
    <row r="1889" spans="1:48" s="1" customFormat="1" x14ac:dyDescent="0.25">
      <c r="A1889" s="1" t="str" cm="1">
        <f t="array" ref="A1889">_xlfn.IFS(AG1889&gt;=70,"70 and Older",AND(AG1889&gt;=60,AG1889&lt;70),"60-69",AND(AG1889&gt;=50,AG1889&lt;60),"50-59",AND(AG1889&gt;=40,AG1889&lt;50),"40-49",AND(AG1889&gt;=30,AG1889&lt;40),"30-39",AND(AG1889&gt;=20,AG1889&lt;30),"20-29")</f>
        <v>50-59</v>
      </c>
      <c r="B1889" s="1" t="str" cm="1">
        <f t="array" ref="B1889">_xlfn.IFS(AO1889=1,$AO$1,AP1889=1,$AP$1,AQ1889=1,$AQ$1,AR1889=1,$AR$1,AS1889=1,$AS$1)</f>
        <v>Graduation</v>
      </c>
      <c r="C1889" s="1" t="str" cm="1">
        <f t="array" ref="C1889">_xlfn.IFS(AJ1889=1,$AJ$1,AK1889=1,$AK$1,AL1889=1,$AL$1,AM1889=1,$AM$1,AN1889=1,$AN$1)</f>
        <v>Together</v>
      </c>
      <c r="D1889" s="1">
        <v>1</v>
      </c>
      <c r="E1889" s="1">
        <v>0</v>
      </c>
      <c r="F1889" s="1" t="str" cm="1">
        <f t="array" ref="F1889">_xlfn.IFS(AV1889&lt;43783,"1.Low Income",AND(AV1889&gt;=43783,AV1889&lt;=64856),"2.Mid Income",AV1889&gt;64856,"3.High Income")</f>
        <v>1.Low Income</v>
      </c>
      <c r="G1889" s="1" t="str" cm="1">
        <f t="array" ref="G1889">_xlfn.IFS(AU1889&lt;=30,"&lt;1 month",AND(AU1889&gt;30,AU1889&lt;=60),"1-2months",AU1889&gt;60,"2months +")</f>
        <v>2months +</v>
      </c>
      <c r="H1889" s="1" t="str" cm="1">
        <f t="array" ref="H1889">_xlfn.IFS(AT1889&lt;5,"&lt;5times",AND(AT1889&gt;=5,AT1889&lt;=10),"05-10times",AND(AT1889&gt;=11,AT1889&lt;=15),"11-15times",AT1889&gt;=16,"16times or more")</f>
        <v>05-10times</v>
      </c>
      <c r="I1889" s="1" t="s">
        <v>99</v>
      </c>
      <c r="J1889" s="1" t="str">
        <f t="shared" si="59"/>
        <v>6-7 years</v>
      </c>
      <c r="K1889" s="2">
        <v>12</v>
      </c>
      <c r="L1889" s="2">
        <v>0</v>
      </c>
      <c r="M1889" s="2">
        <v>13</v>
      </c>
      <c r="N1889" s="2">
        <v>2</v>
      </c>
      <c r="O1889" s="2">
        <v>0</v>
      </c>
      <c r="P1889" s="2">
        <v>10</v>
      </c>
      <c r="Q1889" s="8">
        <v>0</v>
      </c>
      <c r="R1889" s="8">
        <v>0</v>
      </c>
      <c r="S1889" s="8">
        <v>0</v>
      </c>
      <c r="T1889" s="8">
        <v>0</v>
      </c>
      <c r="U1889" s="8">
        <v>0</v>
      </c>
      <c r="V1889" s="8">
        <v>0</v>
      </c>
      <c r="W1889" s="6">
        <v>1</v>
      </c>
      <c r="X1889" s="6">
        <v>1</v>
      </c>
      <c r="Y1889" s="6">
        <v>0</v>
      </c>
      <c r="Z1889" s="6">
        <v>3</v>
      </c>
      <c r="AB1889" s="1">
        <v>11</v>
      </c>
      <c r="AC1889" s="1">
        <v>11</v>
      </c>
      <c r="AD1889" s="1">
        <v>0</v>
      </c>
      <c r="AE1889" s="1">
        <v>3</v>
      </c>
      <c r="AF1889" s="1">
        <v>11</v>
      </c>
      <c r="AG1889" s="1">
        <v>53</v>
      </c>
      <c r="AH1889" s="1">
        <v>2208</v>
      </c>
      <c r="AI1889" s="11">
        <f t="shared" si="58"/>
        <v>6.0493150684931507</v>
      </c>
      <c r="AJ1889" s="1">
        <v>0</v>
      </c>
      <c r="AK1889" s="1">
        <v>0</v>
      </c>
      <c r="AL1889" s="1">
        <v>0</v>
      </c>
      <c r="AM1889" s="1">
        <v>1</v>
      </c>
      <c r="AN1889" s="1">
        <v>0</v>
      </c>
      <c r="AO1889" s="1">
        <v>0</v>
      </c>
      <c r="AP1889" s="1">
        <v>0</v>
      </c>
      <c r="AQ1889" s="1">
        <v>1</v>
      </c>
      <c r="AR1889" s="1">
        <v>0</v>
      </c>
      <c r="AS1889" s="1">
        <v>0</v>
      </c>
      <c r="AT1889" s="1">
        <v>8</v>
      </c>
      <c r="AU1889" s="1">
        <v>75</v>
      </c>
      <c r="AV1889" s="1">
        <v>31632</v>
      </c>
    </row>
    <row r="1890" spans="1:48" s="1" customFormat="1" x14ac:dyDescent="0.25">
      <c r="A1890" s="1" t="str" cm="1">
        <f t="array" ref="A1890">_xlfn.IFS(AG1890&gt;=70,"70 and Older",AND(AG1890&gt;=60,AG1890&lt;70),"60-69",AND(AG1890&gt;=50,AG1890&lt;60),"50-59",AND(AG1890&gt;=40,AG1890&lt;50),"40-49",AND(AG1890&gt;=30,AG1890&lt;40),"30-39",AND(AG1890&gt;=20,AG1890&lt;30),"20-29")</f>
        <v>50-59</v>
      </c>
      <c r="B1890" s="1" t="str" cm="1">
        <f t="array" ref="B1890">_xlfn.IFS(AO1890=1,$AO$1,AP1890=1,$AP$1,AQ1890=1,$AQ$1,AR1890=1,$AR$1,AS1890=1,$AS$1)</f>
        <v>Graduation</v>
      </c>
      <c r="C1890" s="1" t="str" cm="1">
        <f t="array" ref="C1890">_xlfn.IFS(AJ1890=1,$AJ$1,AK1890=1,$AK$1,AL1890=1,$AL$1,AM1890=1,$AM$1,AN1890=1,$AN$1)</f>
        <v>Widow</v>
      </c>
      <c r="D1890" s="1">
        <v>0</v>
      </c>
      <c r="E1890" s="1">
        <v>0</v>
      </c>
      <c r="F1890" s="1" t="str" cm="1">
        <f t="array" ref="F1890">_xlfn.IFS(AV1890&lt;43783,"1.Low Income",AND(AV1890&gt;=43783,AV1890&lt;=64856),"2.Mid Income",AV1890&gt;64856,"3.High Income")</f>
        <v>2.Mid Income</v>
      </c>
      <c r="G1890" s="1" t="str" cm="1">
        <f t="array" ref="G1890">_xlfn.IFS(AU1890&lt;=30,"&lt;1 month",AND(AU1890&gt;30,AU1890&lt;=60),"1-2months",AU1890&gt;60,"2months +")</f>
        <v>2months +</v>
      </c>
      <c r="H1890" s="1" t="str" cm="1">
        <f t="array" ref="H1890">_xlfn.IFS(AT1890&lt;5,"&lt;5times",AND(AT1890&gt;=5,AT1890&lt;=10),"05-10times",AND(AT1890&gt;=11,AT1890&lt;=15),"11-15times",AT1890&gt;=16,"16times or more")</f>
        <v>05-10times</v>
      </c>
      <c r="I1890" s="1" t="s">
        <v>99</v>
      </c>
      <c r="J1890" s="1" t="str">
        <f t="shared" si="59"/>
        <v>6-7 years</v>
      </c>
      <c r="K1890" s="2">
        <v>658</v>
      </c>
      <c r="L1890" s="2">
        <v>80</v>
      </c>
      <c r="M1890" s="2">
        <v>483</v>
      </c>
      <c r="N1890" s="2">
        <v>123</v>
      </c>
      <c r="O1890" s="2">
        <v>13</v>
      </c>
      <c r="P1890" s="2">
        <v>13</v>
      </c>
      <c r="Q1890" s="8">
        <v>0</v>
      </c>
      <c r="R1890" s="8">
        <v>0</v>
      </c>
      <c r="S1890" s="8">
        <v>0</v>
      </c>
      <c r="T1890" s="8">
        <v>0</v>
      </c>
      <c r="U1890" s="8">
        <v>0</v>
      </c>
      <c r="V1890" s="8">
        <v>0</v>
      </c>
      <c r="W1890" s="6">
        <v>1</v>
      </c>
      <c r="X1890" s="6">
        <v>3</v>
      </c>
      <c r="Y1890" s="6">
        <v>2</v>
      </c>
      <c r="Z1890" s="6">
        <v>5</v>
      </c>
      <c r="AB1890" s="1">
        <v>1450</v>
      </c>
      <c r="AC1890" s="1">
        <v>1422</v>
      </c>
      <c r="AD1890" s="1">
        <v>0</v>
      </c>
      <c r="AE1890" s="1">
        <v>3</v>
      </c>
      <c r="AF1890" s="1">
        <v>11</v>
      </c>
      <c r="AG1890" s="1">
        <v>54</v>
      </c>
      <c r="AH1890" s="1">
        <v>2207</v>
      </c>
      <c r="AI1890" s="11">
        <f t="shared" si="58"/>
        <v>6.0465753424657533</v>
      </c>
      <c r="AJ1890" s="1">
        <v>0</v>
      </c>
      <c r="AK1890" s="1">
        <v>0</v>
      </c>
      <c r="AL1890" s="1">
        <v>0</v>
      </c>
      <c r="AM1890" s="1">
        <v>0</v>
      </c>
      <c r="AN1890" s="1">
        <v>1</v>
      </c>
      <c r="AO1890" s="1">
        <v>0</v>
      </c>
      <c r="AP1890" s="1">
        <v>0</v>
      </c>
      <c r="AQ1890" s="1">
        <v>1</v>
      </c>
      <c r="AR1890" s="1">
        <v>0</v>
      </c>
      <c r="AS1890" s="1">
        <v>0</v>
      </c>
      <c r="AT1890" s="1">
        <v>6</v>
      </c>
      <c r="AU1890" s="1">
        <v>80</v>
      </c>
      <c r="AV1890" s="1">
        <v>54603</v>
      </c>
    </row>
    <row r="1891" spans="1:48" s="1" customFormat="1" x14ac:dyDescent="0.25">
      <c r="A1891" s="1" t="str" cm="1">
        <f t="array" ref="A1891">_xlfn.IFS(AG1891&gt;=70,"70 and Older",AND(AG1891&gt;=60,AG1891&lt;70),"60-69",AND(AG1891&gt;=50,AG1891&lt;60),"50-59",AND(AG1891&gt;=40,AG1891&lt;50),"40-49",AND(AG1891&gt;=30,AG1891&lt;40),"30-39",AND(AG1891&gt;=20,AG1891&lt;30),"20-29")</f>
        <v>40-49</v>
      </c>
      <c r="B1891" s="1" t="str" cm="1">
        <f t="array" ref="B1891">_xlfn.IFS(AO1891=1,$AO$1,AP1891=1,$AP$1,AQ1891=1,$AQ$1,AR1891=1,$AR$1,AS1891=1,$AS$1)</f>
        <v>Graduation</v>
      </c>
      <c r="C1891" s="1" t="str" cm="1">
        <f t="array" ref="C1891">_xlfn.IFS(AJ1891=1,$AJ$1,AK1891=1,$AK$1,AL1891=1,$AL$1,AM1891=1,$AM$1,AN1891=1,$AN$1)</f>
        <v>Married</v>
      </c>
      <c r="D1891" s="1">
        <v>0</v>
      </c>
      <c r="E1891" s="1">
        <v>0</v>
      </c>
      <c r="F1891" s="1" t="str" cm="1">
        <f t="array" ref="F1891">_xlfn.IFS(AV1891&lt;43783,"1.Low Income",AND(AV1891&gt;=43783,AV1891&lt;=64856),"2.Mid Income",AV1891&gt;64856,"3.High Income")</f>
        <v>2.Mid Income</v>
      </c>
      <c r="G1891" s="1" t="str" cm="1">
        <f t="array" ref="G1891">_xlfn.IFS(AU1891&lt;=30,"&lt;1 month",AND(AU1891&gt;30,AU1891&lt;=60),"1-2months",AU1891&gt;60,"2months +")</f>
        <v>2months +</v>
      </c>
      <c r="H1891" s="1" t="str" cm="1">
        <f t="array" ref="H1891">_xlfn.IFS(AT1891&lt;5,"&lt;5times",AND(AT1891&gt;=5,AT1891&lt;=10),"05-10times",AND(AT1891&gt;=11,AT1891&lt;=15),"11-15times",AT1891&gt;=16,"16times or more")</f>
        <v>05-10times</v>
      </c>
      <c r="I1891" s="1" t="s">
        <v>99</v>
      </c>
      <c r="J1891" s="1" t="str">
        <f t="shared" si="59"/>
        <v>6-7 years</v>
      </c>
      <c r="K1891" s="2">
        <v>817</v>
      </c>
      <c r="L1891" s="2">
        <v>185</v>
      </c>
      <c r="M1891" s="2">
        <v>687</v>
      </c>
      <c r="N1891" s="2">
        <v>145</v>
      </c>
      <c r="O1891" s="2">
        <v>55</v>
      </c>
      <c r="P1891" s="2">
        <v>241</v>
      </c>
      <c r="Q1891" s="8">
        <v>0</v>
      </c>
      <c r="R1891" s="8">
        <v>0</v>
      </c>
      <c r="S1891" s="8">
        <v>0</v>
      </c>
      <c r="T1891" s="8">
        <v>0</v>
      </c>
      <c r="U1891" s="8">
        <v>1</v>
      </c>
      <c r="V1891" s="8">
        <v>1</v>
      </c>
      <c r="W1891" s="6">
        <v>1</v>
      </c>
      <c r="X1891" s="6">
        <v>4</v>
      </c>
      <c r="Y1891" s="6">
        <v>6</v>
      </c>
      <c r="Z1891" s="6">
        <v>8</v>
      </c>
      <c r="AB1891" s="1">
        <v>1221</v>
      </c>
      <c r="AC1891" s="1">
        <v>1076</v>
      </c>
      <c r="AD1891" s="1">
        <v>1</v>
      </c>
      <c r="AE1891" s="1">
        <v>3</v>
      </c>
      <c r="AF1891" s="1">
        <v>11</v>
      </c>
      <c r="AG1891" s="1">
        <v>47</v>
      </c>
      <c r="AH1891" s="1">
        <v>2207</v>
      </c>
      <c r="AI1891" s="11">
        <f t="shared" si="58"/>
        <v>6.0465753424657533</v>
      </c>
      <c r="AJ1891" s="1">
        <v>0</v>
      </c>
      <c r="AK1891" s="1">
        <v>1</v>
      </c>
      <c r="AL1891" s="1">
        <v>0</v>
      </c>
      <c r="AM1891" s="1">
        <v>0</v>
      </c>
      <c r="AN1891" s="1">
        <v>0</v>
      </c>
      <c r="AO1891" s="1">
        <v>0</v>
      </c>
      <c r="AP1891" s="1">
        <v>0</v>
      </c>
      <c r="AQ1891" s="1">
        <v>1</v>
      </c>
      <c r="AR1891" s="1">
        <v>0</v>
      </c>
      <c r="AS1891" s="1">
        <v>0</v>
      </c>
      <c r="AT1891" s="1">
        <v>6</v>
      </c>
      <c r="AU1891" s="1">
        <v>63</v>
      </c>
      <c r="AV1891" s="1">
        <v>52413</v>
      </c>
    </row>
    <row r="1892" spans="1:48" s="1" customFormat="1" x14ac:dyDescent="0.25">
      <c r="A1892" s="1" t="str" cm="1">
        <f t="array" ref="A1892">_xlfn.IFS(AG1892&gt;=70,"70 and Older",AND(AG1892&gt;=60,AG1892&lt;70),"60-69",AND(AG1892&gt;=50,AG1892&lt;60),"50-59",AND(AG1892&gt;=40,AG1892&lt;50),"40-49",AND(AG1892&gt;=30,AG1892&lt;40),"30-39",AND(AG1892&gt;=20,AG1892&lt;30),"20-29")</f>
        <v>40-49</v>
      </c>
      <c r="B1892" s="1" t="str" cm="1">
        <f t="array" ref="B1892">_xlfn.IFS(AO1892=1,$AO$1,AP1892=1,$AP$1,AQ1892=1,$AQ$1,AR1892=1,$AR$1,AS1892=1,$AS$1)</f>
        <v>Graduation</v>
      </c>
      <c r="C1892" s="1" t="str" cm="1">
        <f t="array" ref="C1892">_xlfn.IFS(AJ1892=1,$AJ$1,AK1892=1,$AK$1,AL1892=1,$AL$1,AM1892=1,$AM$1,AN1892=1,$AN$1)</f>
        <v>Married</v>
      </c>
      <c r="D1892" s="1">
        <v>0</v>
      </c>
      <c r="E1892" s="1">
        <v>0</v>
      </c>
      <c r="F1892" s="1" t="str" cm="1">
        <f t="array" ref="F1892">_xlfn.IFS(AV1892&lt;43783,"1.Low Income",AND(AV1892&gt;=43783,AV1892&lt;=64856),"2.Mid Income",AV1892&gt;64856,"3.High Income")</f>
        <v>2.Mid Income</v>
      </c>
      <c r="G1892" s="1" t="str" cm="1">
        <f t="array" ref="G1892">_xlfn.IFS(AU1892&lt;=30,"&lt;1 month",AND(AU1892&gt;30,AU1892&lt;=60),"1-2months",AU1892&gt;60,"2months +")</f>
        <v>2months +</v>
      </c>
      <c r="H1892" s="1" t="str" cm="1">
        <f t="array" ref="H1892">_xlfn.IFS(AT1892&lt;5,"&lt;5times",AND(AT1892&gt;=5,AT1892&lt;=10),"05-10times",AND(AT1892&gt;=11,AT1892&lt;=15),"11-15times",AT1892&gt;=16,"16times or more")</f>
        <v>05-10times</v>
      </c>
      <c r="I1892" s="1" t="s">
        <v>99</v>
      </c>
      <c r="J1892" s="1" t="str">
        <f t="shared" si="59"/>
        <v>6-7 years</v>
      </c>
      <c r="K1892" s="2">
        <v>526</v>
      </c>
      <c r="L1892" s="2">
        <v>80</v>
      </c>
      <c r="M1892" s="2">
        <v>553</v>
      </c>
      <c r="N1892" s="2">
        <v>123</v>
      </c>
      <c r="O1892" s="2">
        <v>94</v>
      </c>
      <c r="P1892" s="2">
        <v>53</v>
      </c>
      <c r="Q1892" s="8">
        <v>1</v>
      </c>
      <c r="R1892" s="8">
        <v>0</v>
      </c>
      <c r="S1892" s="8">
        <v>0</v>
      </c>
      <c r="T1892" s="8">
        <v>0</v>
      </c>
      <c r="U1892" s="8">
        <v>0</v>
      </c>
      <c r="V1892" s="8">
        <v>1</v>
      </c>
      <c r="W1892" s="6">
        <v>1</v>
      </c>
      <c r="X1892" s="6">
        <v>3</v>
      </c>
      <c r="Y1892" s="6">
        <v>10</v>
      </c>
      <c r="Z1892" s="6">
        <v>7</v>
      </c>
      <c r="AB1892" s="1">
        <v>577</v>
      </c>
      <c r="AC1892" s="1">
        <v>513</v>
      </c>
      <c r="AD1892" s="1">
        <v>0</v>
      </c>
      <c r="AE1892" s="1">
        <v>3</v>
      </c>
      <c r="AF1892" s="1">
        <v>11</v>
      </c>
      <c r="AG1892" s="1">
        <v>45</v>
      </c>
      <c r="AH1892" s="1">
        <v>2207</v>
      </c>
      <c r="AI1892" s="11">
        <f t="shared" si="58"/>
        <v>6.0465753424657533</v>
      </c>
      <c r="AJ1892" s="1">
        <v>0</v>
      </c>
      <c r="AK1892" s="1">
        <v>1</v>
      </c>
      <c r="AL1892" s="1">
        <v>0</v>
      </c>
      <c r="AM1892" s="1">
        <v>0</v>
      </c>
      <c r="AN1892" s="1">
        <v>0</v>
      </c>
      <c r="AO1892" s="1">
        <v>0</v>
      </c>
      <c r="AP1892" s="1">
        <v>0</v>
      </c>
      <c r="AQ1892" s="1">
        <v>1</v>
      </c>
      <c r="AR1892" s="1">
        <v>0</v>
      </c>
      <c r="AS1892" s="1">
        <v>0</v>
      </c>
      <c r="AT1892" s="1">
        <v>6</v>
      </c>
      <c r="AU1892" s="1">
        <v>61</v>
      </c>
      <c r="AV1892" s="1">
        <v>51569</v>
      </c>
    </row>
    <row r="1893" spans="1:48" s="1" customFormat="1" x14ac:dyDescent="0.25">
      <c r="A1893" s="1" t="str" cm="1">
        <f t="array" ref="A1893">_xlfn.IFS(AG1893&gt;=70,"70 and Older",AND(AG1893&gt;=60,AG1893&lt;70),"60-69",AND(AG1893&gt;=50,AG1893&lt;60),"50-59",AND(AG1893&gt;=40,AG1893&lt;50),"40-49",AND(AG1893&gt;=30,AG1893&lt;40),"30-39",AND(AG1893&gt;=20,AG1893&lt;30),"20-29")</f>
        <v>60-69</v>
      </c>
      <c r="B1893" s="1" t="str" cm="1">
        <f t="array" ref="B1893">_xlfn.IFS(AO1893=1,$AO$1,AP1893=1,$AP$1,AQ1893=1,$AQ$1,AR1893=1,$AR$1,AS1893=1,$AS$1)</f>
        <v>Graduation</v>
      </c>
      <c r="C1893" s="1" t="str" cm="1">
        <f t="array" ref="C1893">_xlfn.IFS(AJ1893=1,$AJ$1,AK1893=1,$AK$1,AL1893=1,$AL$1,AM1893=1,$AM$1,AN1893=1,$AN$1)</f>
        <v>Single</v>
      </c>
      <c r="D1893" s="1">
        <v>0</v>
      </c>
      <c r="E1893" s="1">
        <v>0</v>
      </c>
      <c r="F1893" s="1" t="str" cm="1">
        <f t="array" ref="F1893">_xlfn.IFS(AV1893&lt;43783,"1.Low Income",AND(AV1893&gt;=43783,AV1893&lt;=64856),"2.Mid Income",AV1893&gt;64856,"3.High Income")</f>
        <v>2.Mid Income</v>
      </c>
      <c r="G1893" s="1" t="str" cm="1">
        <f t="array" ref="G1893">_xlfn.IFS(AU1893&lt;=30,"&lt;1 month",AND(AU1893&gt;30,AU1893&lt;=60),"1-2months",AU1893&gt;60,"2months +")</f>
        <v>2months +</v>
      </c>
      <c r="H1893" s="1" t="str" cm="1">
        <f t="array" ref="H1893">_xlfn.IFS(AT1893&lt;5,"&lt;5times",AND(AT1893&gt;=5,AT1893&lt;=10),"05-10times",AND(AT1893&gt;=11,AT1893&lt;=15),"11-15times",AT1893&gt;=16,"16times or more")</f>
        <v>05-10times</v>
      </c>
      <c r="I1893" s="1" t="s">
        <v>99</v>
      </c>
      <c r="J1893" s="1" t="str">
        <f t="shared" si="59"/>
        <v>6-7 years</v>
      </c>
      <c r="K1893" s="2">
        <v>1035</v>
      </c>
      <c r="L1893" s="2">
        <v>134</v>
      </c>
      <c r="M1893" s="2">
        <v>670</v>
      </c>
      <c r="N1893" s="2">
        <v>25</v>
      </c>
      <c r="O1893" s="2">
        <v>38</v>
      </c>
      <c r="P1893" s="2">
        <v>0</v>
      </c>
      <c r="Q1893" s="8">
        <v>1</v>
      </c>
      <c r="R1893" s="8">
        <v>0</v>
      </c>
      <c r="S1893" s="8">
        <v>0</v>
      </c>
      <c r="T1893" s="8">
        <v>0</v>
      </c>
      <c r="U1893" s="8">
        <v>1</v>
      </c>
      <c r="V1893" s="8">
        <v>0</v>
      </c>
      <c r="W1893" s="6">
        <v>1</v>
      </c>
      <c r="X1893" s="6">
        <v>6</v>
      </c>
      <c r="Y1893" s="6">
        <v>3</v>
      </c>
      <c r="Z1893" s="6">
        <v>10</v>
      </c>
      <c r="AB1893" s="1">
        <v>1228</v>
      </c>
      <c r="AC1893" s="1">
        <v>1120</v>
      </c>
      <c r="AD1893" s="1">
        <v>0</v>
      </c>
      <c r="AE1893" s="1">
        <v>3</v>
      </c>
      <c r="AF1893" s="1">
        <v>11</v>
      </c>
      <c r="AG1893" s="1">
        <v>69</v>
      </c>
      <c r="AH1893" s="1">
        <v>2207</v>
      </c>
      <c r="AI1893" s="11">
        <f t="shared" si="58"/>
        <v>6.0465753424657533</v>
      </c>
      <c r="AJ1893" s="1">
        <v>0</v>
      </c>
      <c r="AK1893" s="1">
        <v>0</v>
      </c>
      <c r="AL1893" s="1">
        <v>1</v>
      </c>
      <c r="AM1893" s="1">
        <v>0</v>
      </c>
      <c r="AN1893" s="1">
        <v>0</v>
      </c>
      <c r="AO1893" s="1">
        <v>0</v>
      </c>
      <c r="AP1893" s="1">
        <v>0</v>
      </c>
      <c r="AQ1893" s="1">
        <v>1</v>
      </c>
      <c r="AR1893" s="1">
        <v>0</v>
      </c>
      <c r="AS1893" s="1">
        <v>0</v>
      </c>
      <c r="AT1893" s="1">
        <v>6</v>
      </c>
      <c r="AU1893" s="1">
        <v>86</v>
      </c>
      <c r="AV1893" s="1">
        <v>49912</v>
      </c>
    </row>
    <row r="1894" spans="1:48" s="1" customFormat="1" x14ac:dyDescent="0.25">
      <c r="A1894" s="1" t="str" cm="1">
        <f t="array" ref="A1894">_xlfn.IFS(AG1894&gt;=70,"70 and Older",AND(AG1894&gt;=60,AG1894&lt;70),"60-69",AND(AG1894&gt;=50,AG1894&lt;60),"50-59",AND(AG1894&gt;=40,AG1894&lt;50),"40-49",AND(AG1894&gt;=30,AG1894&lt;40),"30-39",AND(AG1894&gt;=20,AG1894&lt;30),"20-29")</f>
        <v>50-59</v>
      </c>
      <c r="B1894" s="1" t="str" cm="1">
        <f t="array" ref="B1894">_xlfn.IFS(AO1894=1,$AO$1,AP1894=1,$AP$1,AQ1894=1,$AQ$1,AR1894=1,$AR$1,AS1894=1,$AS$1)</f>
        <v>PhD</v>
      </c>
      <c r="C1894" s="1" t="str" cm="1">
        <f t="array" ref="C1894">_xlfn.IFS(AJ1894=1,$AJ$1,AK1894=1,$AK$1,AL1894=1,$AL$1,AM1894=1,$AM$1,AN1894=1,$AN$1)</f>
        <v>Together</v>
      </c>
      <c r="D1894" s="1">
        <v>0</v>
      </c>
      <c r="E1894" s="1">
        <v>0</v>
      </c>
      <c r="F1894" s="1" t="str" cm="1">
        <f t="array" ref="F1894">_xlfn.IFS(AV1894&lt;43783,"1.Low Income",AND(AV1894&gt;=43783,AV1894&lt;=64856),"2.Mid Income",AV1894&gt;64856,"3.High Income")</f>
        <v>2.Mid Income</v>
      </c>
      <c r="G1894" s="1" t="str" cm="1">
        <f t="array" ref="G1894">_xlfn.IFS(AU1894&lt;=30,"&lt;1 month",AND(AU1894&gt;30,AU1894&lt;=60),"1-2months",AU1894&gt;60,"2months +")</f>
        <v>&lt;1 month</v>
      </c>
      <c r="H1894" s="1" t="str" cm="1">
        <f t="array" ref="H1894">_xlfn.IFS(AT1894&lt;5,"&lt;5times",AND(AT1894&gt;=5,AT1894&lt;=10),"05-10times",AND(AT1894&gt;=11,AT1894&lt;=15),"11-15times",AT1894&gt;=16,"16times or more")</f>
        <v>05-10times</v>
      </c>
      <c r="I1894" s="1" t="s">
        <v>99</v>
      </c>
      <c r="J1894" s="1" t="str">
        <f t="shared" si="59"/>
        <v>6-7 years</v>
      </c>
      <c r="K1894" s="2">
        <v>836</v>
      </c>
      <c r="L1894" s="2">
        <v>185</v>
      </c>
      <c r="M1894" s="2">
        <v>575</v>
      </c>
      <c r="N1894" s="2">
        <v>24</v>
      </c>
      <c r="O1894" s="2">
        <v>25</v>
      </c>
      <c r="P1894" s="2">
        <v>77</v>
      </c>
      <c r="Q1894" s="8">
        <v>0</v>
      </c>
      <c r="R1894" s="8">
        <v>0</v>
      </c>
      <c r="S1894" s="8">
        <v>1</v>
      </c>
      <c r="T1894" s="8">
        <v>0</v>
      </c>
      <c r="U1894" s="8">
        <v>0</v>
      </c>
      <c r="V1894" s="8">
        <v>1</v>
      </c>
      <c r="W1894" s="6">
        <v>1</v>
      </c>
      <c r="X1894" s="6">
        <v>6</v>
      </c>
      <c r="Y1894" s="6">
        <v>3</v>
      </c>
      <c r="Z1894" s="6">
        <v>9</v>
      </c>
      <c r="AB1894" s="1">
        <v>491</v>
      </c>
      <c r="AC1894" s="1">
        <v>487</v>
      </c>
      <c r="AD1894" s="1">
        <v>0</v>
      </c>
      <c r="AE1894" s="1">
        <v>3</v>
      </c>
      <c r="AF1894" s="1">
        <v>11</v>
      </c>
      <c r="AG1894" s="1">
        <v>50</v>
      </c>
      <c r="AH1894" s="1">
        <v>2207</v>
      </c>
      <c r="AI1894" s="11">
        <f t="shared" si="58"/>
        <v>6.0465753424657533</v>
      </c>
      <c r="AJ1894" s="1">
        <v>0</v>
      </c>
      <c r="AK1894" s="1">
        <v>0</v>
      </c>
      <c r="AL1894" s="1">
        <v>0</v>
      </c>
      <c r="AM1894" s="1">
        <v>1</v>
      </c>
      <c r="AN1894" s="1">
        <v>0</v>
      </c>
      <c r="AO1894" s="1">
        <v>0</v>
      </c>
      <c r="AP1894" s="1">
        <v>0</v>
      </c>
      <c r="AQ1894" s="1">
        <v>0</v>
      </c>
      <c r="AR1894" s="1">
        <v>0</v>
      </c>
      <c r="AS1894" s="1">
        <v>1</v>
      </c>
      <c r="AT1894" s="1">
        <v>7</v>
      </c>
      <c r="AU1894" s="1">
        <v>2</v>
      </c>
      <c r="AV1894" s="1">
        <v>46086</v>
      </c>
    </row>
    <row r="1895" spans="1:48" s="1" customFormat="1" x14ac:dyDescent="0.25">
      <c r="A1895" s="1" t="str" cm="1">
        <f t="array" ref="A1895">_xlfn.IFS(AG1895&gt;=70,"70 and Older",AND(AG1895&gt;=60,AG1895&lt;70),"60-69",AND(AG1895&gt;=50,AG1895&lt;60),"50-59",AND(AG1895&gt;=40,AG1895&lt;50),"40-49",AND(AG1895&gt;=30,AG1895&lt;40),"30-39",AND(AG1895&gt;=20,AG1895&lt;30),"20-29")</f>
        <v>40-49</v>
      </c>
      <c r="B1895" s="1" t="str" cm="1">
        <f t="array" ref="B1895">_xlfn.IFS(AO1895=1,$AO$1,AP1895=1,$AP$1,AQ1895=1,$AQ$1,AR1895=1,$AR$1,AS1895=1,$AS$1)</f>
        <v>Graduation</v>
      </c>
      <c r="C1895" s="1" t="str" cm="1">
        <f t="array" ref="C1895">_xlfn.IFS(AJ1895=1,$AJ$1,AK1895=1,$AK$1,AL1895=1,$AL$1,AM1895=1,$AM$1,AN1895=1,$AN$1)</f>
        <v>Married</v>
      </c>
      <c r="D1895" s="1">
        <v>0</v>
      </c>
      <c r="E1895" s="1">
        <v>1</v>
      </c>
      <c r="F1895" s="1" t="str" cm="1">
        <f t="array" ref="F1895">_xlfn.IFS(AV1895&lt;43783,"1.Low Income",AND(AV1895&gt;=43783,AV1895&lt;=64856),"2.Mid Income",AV1895&gt;64856,"3.High Income")</f>
        <v>1.Low Income</v>
      </c>
      <c r="G1895" s="1" t="str" cm="1">
        <f t="array" ref="G1895">_xlfn.IFS(AU1895&lt;=30,"&lt;1 month",AND(AU1895&gt;30,AU1895&lt;=60),"1-2months",AU1895&gt;60,"2months +")</f>
        <v>&lt;1 month</v>
      </c>
      <c r="H1895" s="1" t="str" cm="1">
        <f t="array" ref="H1895">_xlfn.IFS(AT1895&lt;5,"&lt;5times",AND(AT1895&gt;=5,AT1895&lt;=10),"05-10times",AND(AT1895&gt;=11,AT1895&lt;=15),"11-15times",AT1895&gt;=16,"16times or more")</f>
        <v>05-10times</v>
      </c>
      <c r="I1895" s="1" t="s">
        <v>99</v>
      </c>
      <c r="J1895" s="1" t="str">
        <f t="shared" si="59"/>
        <v>6-7 years</v>
      </c>
      <c r="K1895" s="2">
        <v>1396</v>
      </c>
      <c r="L1895" s="2">
        <v>0</v>
      </c>
      <c r="M1895" s="2">
        <v>322</v>
      </c>
      <c r="N1895" s="2">
        <v>46</v>
      </c>
      <c r="O1895" s="2">
        <v>35</v>
      </c>
      <c r="P1895" s="2">
        <v>17</v>
      </c>
      <c r="Q1895" s="8">
        <v>0</v>
      </c>
      <c r="R1895" s="8">
        <v>0</v>
      </c>
      <c r="S1895" s="8">
        <v>0</v>
      </c>
      <c r="T1895" s="8">
        <v>0</v>
      </c>
      <c r="U1895" s="8">
        <v>0</v>
      </c>
      <c r="V1895" s="8">
        <v>0</v>
      </c>
      <c r="W1895" s="6">
        <v>1</v>
      </c>
      <c r="X1895" s="6">
        <v>4</v>
      </c>
      <c r="Y1895" s="6">
        <v>9</v>
      </c>
      <c r="Z1895" s="6">
        <v>4</v>
      </c>
      <c r="AB1895" s="1">
        <v>1221</v>
      </c>
      <c r="AC1895" s="1">
        <v>1076</v>
      </c>
      <c r="AD1895" s="1">
        <v>1</v>
      </c>
      <c r="AE1895" s="1">
        <v>3</v>
      </c>
      <c r="AF1895" s="1">
        <v>11</v>
      </c>
      <c r="AG1895" s="1">
        <v>47</v>
      </c>
      <c r="AH1895" s="1">
        <v>2207</v>
      </c>
      <c r="AI1895" s="11">
        <f t="shared" si="58"/>
        <v>6.0465753424657533</v>
      </c>
      <c r="AJ1895" s="1">
        <v>0</v>
      </c>
      <c r="AK1895" s="1">
        <v>1</v>
      </c>
      <c r="AL1895" s="1">
        <v>0</v>
      </c>
      <c r="AM1895" s="1">
        <v>0</v>
      </c>
      <c r="AN1895" s="1">
        <v>0</v>
      </c>
      <c r="AO1895" s="1">
        <v>0</v>
      </c>
      <c r="AP1895" s="1">
        <v>0</v>
      </c>
      <c r="AQ1895" s="1">
        <v>1</v>
      </c>
      <c r="AR1895" s="1">
        <v>0</v>
      </c>
      <c r="AS1895" s="1">
        <v>0</v>
      </c>
      <c r="AT1895" s="1">
        <v>7</v>
      </c>
      <c r="AU1895" s="1">
        <v>20</v>
      </c>
      <c r="AV1895" s="1">
        <v>40246</v>
      </c>
    </row>
    <row r="1896" spans="1:48" s="1" customFormat="1" x14ac:dyDescent="0.25">
      <c r="A1896" s="1" t="str" cm="1">
        <f t="array" ref="A1896">_xlfn.IFS(AG1896&gt;=70,"70 and Older",AND(AG1896&gt;=60,AG1896&lt;70),"60-69",AND(AG1896&gt;=50,AG1896&lt;60),"50-59",AND(AG1896&gt;=40,AG1896&lt;50),"40-49",AND(AG1896&gt;=30,AG1896&lt;40),"30-39",AND(AG1896&gt;=20,AG1896&lt;30),"20-29")</f>
        <v>60-69</v>
      </c>
      <c r="B1896" s="1" t="str" cm="1">
        <f t="array" ref="B1896">_xlfn.IFS(AO1896=1,$AO$1,AP1896=1,$AP$1,AQ1896=1,$AQ$1,AR1896=1,$AR$1,AS1896=1,$AS$1)</f>
        <v>Graduation</v>
      </c>
      <c r="C1896" s="1" t="str" cm="1">
        <f t="array" ref="C1896">_xlfn.IFS(AJ1896=1,$AJ$1,AK1896=1,$AK$1,AL1896=1,$AL$1,AM1896=1,$AM$1,AN1896=1,$AN$1)</f>
        <v>Widow</v>
      </c>
      <c r="D1896" s="1">
        <v>0</v>
      </c>
      <c r="E1896" s="1">
        <v>1</v>
      </c>
      <c r="F1896" s="1" t="str" cm="1">
        <f t="array" ref="F1896">_xlfn.IFS(AV1896&lt;43783,"1.Low Income",AND(AV1896&gt;=43783,AV1896&lt;=64856),"2.Mid Income",AV1896&gt;64856,"3.High Income")</f>
        <v>1.Low Income</v>
      </c>
      <c r="G1896" s="1" t="str" cm="1">
        <f t="array" ref="G1896">_xlfn.IFS(AU1896&lt;=30,"&lt;1 month",AND(AU1896&gt;30,AU1896&lt;=60),"1-2months",AU1896&gt;60,"2months +")</f>
        <v>1-2months</v>
      </c>
      <c r="H1896" s="1" t="str" cm="1">
        <f t="array" ref="H1896">_xlfn.IFS(AT1896&lt;5,"&lt;5times",AND(AT1896&gt;=5,AT1896&lt;=10),"05-10times",AND(AT1896&gt;=11,AT1896&lt;=15),"11-15times",AT1896&gt;=16,"16times or more")</f>
        <v>05-10times</v>
      </c>
      <c r="I1896" s="1" t="s">
        <v>99</v>
      </c>
      <c r="J1896" s="1" t="str">
        <f t="shared" si="59"/>
        <v>6-7 years</v>
      </c>
      <c r="K1896" s="2">
        <v>635</v>
      </c>
      <c r="L1896" s="2">
        <v>15</v>
      </c>
      <c r="M1896" s="2">
        <v>100</v>
      </c>
      <c r="N1896" s="2">
        <v>20</v>
      </c>
      <c r="O1896" s="2">
        <v>7</v>
      </c>
      <c r="P1896" s="2">
        <v>131</v>
      </c>
      <c r="Q1896" s="8">
        <v>0</v>
      </c>
      <c r="R1896" s="8">
        <v>0</v>
      </c>
      <c r="S1896" s="8">
        <v>0</v>
      </c>
      <c r="T1896" s="8">
        <v>0</v>
      </c>
      <c r="U1896" s="8">
        <v>0</v>
      </c>
      <c r="V1896" s="8">
        <v>0</v>
      </c>
      <c r="W1896" s="6">
        <v>1</v>
      </c>
      <c r="X1896" s="6">
        <v>9</v>
      </c>
      <c r="Y1896" s="6">
        <v>3</v>
      </c>
      <c r="Z1896" s="6">
        <v>9</v>
      </c>
      <c r="AB1896" s="1">
        <v>493</v>
      </c>
      <c r="AC1896" s="1">
        <v>479</v>
      </c>
      <c r="AD1896" s="1">
        <v>0</v>
      </c>
      <c r="AE1896" s="1">
        <v>3</v>
      </c>
      <c r="AF1896" s="1">
        <v>11</v>
      </c>
      <c r="AG1896" s="1">
        <v>63</v>
      </c>
      <c r="AH1896" s="1">
        <v>2207</v>
      </c>
      <c r="AI1896" s="11">
        <f t="shared" si="58"/>
        <v>6.0465753424657533</v>
      </c>
      <c r="AJ1896" s="1">
        <v>0</v>
      </c>
      <c r="AK1896" s="1">
        <v>0</v>
      </c>
      <c r="AL1896" s="1">
        <v>0</v>
      </c>
      <c r="AM1896" s="1">
        <v>0</v>
      </c>
      <c r="AN1896" s="1">
        <v>1</v>
      </c>
      <c r="AO1896" s="1">
        <v>0</v>
      </c>
      <c r="AP1896" s="1">
        <v>0</v>
      </c>
      <c r="AQ1896" s="1">
        <v>1</v>
      </c>
      <c r="AR1896" s="1">
        <v>0</v>
      </c>
      <c r="AS1896" s="1">
        <v>0</v>
      </c>
      <c r="AT1896" s="1">
        <v>7</v>
      </c>
      <c r="AU1896" s="1">
        <v>43</v>
      </c>
      <c r="AV1896" s="1">
        <v>39190</v>
      </c>
    </row>
    <row r="1897" spans="1:48" s="1" customFormat="1" x14ac:dyDescent="0.25">
      <c r="A1897" s="1" t="str" cm="1">
        <f t="array" ref="A1897">_xlfn.IFS(AG1897&gt;=70,"70 and Older",AND(AG1897&gt;=60,AG1897&lt;70),"60-69",AND(AG1897&gt;=50,AG1897&lt;60),"50-59",AND(AG1897&gt;=40,AG1897&lt;50),"40-49",AND(AG1897&gt;=30,AG1897&lt;40),"30-39",AND(AG1897&gt;=20,AG1897&lt;30),"20-29")</f>
        <v>30-39</v>
      </c>
      <c r="B1897" s="1" t="str" cm="1">
        <f t="array" ref="B1897">_xlfn.IFS(AO1897=1,$AO$1,AP1897=1,$AP$1,AQ1897=1,$AQ$1,AR1897=1,$AR$1,AS1897=1,$AS$1)</f>
        <v>Graduation</v>
      </c>
      <c r="C1897" s="1" t="str" cm="1">
        <f t="array" ref="C1897">_xlfn.IFS(AJ1897=1,$AJ$1,AK1897=1,$AK$1,AL1897=1,$AL$1,AM1897=1,$AM$1,AN1897=1,$AN$1)</f>
        <v>Single</v>
      </c>
      <c r="D1897" s="1">
        <v>1</v>
      </c>
      <c r="E1897" s="1">
        <v>0</v>
      </c>
      <c r="F1897" s="1" t="str" cm="1">
        <f t="array" ref="F1897">_xlfn.IFS(AV1897&lt;43783,"1.Low Income",AND(AV1897&gt;=43783,AV1897&lt;=64856),"2.Mid Income",AV1897&gt;64856,"3.High Income")</f>
        <v>1.Low Income</v>
      </c>
      <c r="G1897" s="1" t="str" cm="1">
        <f t="array" ref="G1897">_xlfn.IFS(AU1897&lt;=30,"&lt;1 month",AND(AU1897&gt;30,AU1897&lt;=60),"1-2months",AU1897&gt;60,"2months +")</f>
        <v>&lt;1 month</v>
      </c>
      <c r="H1897" s="1" t="str" cm="1">
        <f t="array" ref="H1897">_xlfn.IFS(AT1897&lt;5,"&lt;5times",AND(AT1897&gt;=5,AT1897&lt;=10),"05-10times",AND(AT1897&gt;=11,AT1897&lt;=15),"11-15times",AT1897&gt;=16,"16times or more")</f>
        <v>05-10times</v>
      </c>
      <c r="I1897" s="1" t="s">
        <v>99</v>
      </c>
      <c r="J1897" s="1" t="str">
        <f t="shared" si="59"/>
        <v>6-7 years</v>
      </c>
      <c r="K1897" s="2">
        <v>8</v>
      </c>
      <c r="L1897" s="2">
        <v>0</v>
      </c>
      <c r="M1897" s="2">
        <v>7</v>
      </c>
      <c r="N1897" s="2">
        <v>3</v>
      </c>
      <c r="O1897" s="2">
        <v>1</v>
      </c>
      <c r="P1897" s="2">
        <v>1</v>
      </c>
      <c r="Q1897" s="8">
        <v>0</v>
      </c>
      <c r="R1897" s="8">
        <v>0</v>
      </c>
      <c r="S1897" s="8">
        <v>0</v>
      </c>
      <c r="T1897" s="8">
        <v>0</v>
      </c>
      <c r="U1897" s="8">
        <v>0</v>
      </c>
      <c r="V1897" s="8">
        <v>0</v>
      </c>
      <c r="W1897" s="6">
        <v>1</v>
      </c>
      <c r="X1897" s="6">
        <v>1</v>
      </c>
      <c r="Y1897" s="6">
        <v>0</v>
      </c>
      <c r="Z1897" s="6">
        <v>3</v>
      </c>
      <c r="AB1897" s="1">
        <v>69</v>
      </c>
      <c r="AC1897" s="1">
        <v>49</v>
      </c>
      <c r="AD1897" s="1">
        <v>0</v>
      </c>
      <c r="AE1897" s="1">
        <v>3</v>
      </c>
      <c r="AF1897" s="1">
        <v>11</v>
      </c>
      <c r="AG1897" s="1">
        <v>32</v>
      </c>
      <c r="AH1897" s="1">
        <v>2207</v>
      </c>
      <c r="AI1897" s="11">
        <f t="shared" si="58"/>
        <v>6.0465753424657533</v>
      </c>
      <c r="AJ1897" s="1">
        <v>0</v>
      </c>
      <c r="AK1897" s="1">
        <v>0</v>
      </c>
      <c r="AL1897" s="1">
        <v>1</v>
      </c>
      <c r="AM1897" s="1">
        <v>0</v>
      </c>
      <c r="AN1897" s="1">
        <v>0</v>
      </c>
      <c r="AO1897" s="1">
        <v>0</v>
      </c>
      <c r="AP1897" s="1">
        <v>0</v>
      </c>
      <c r="AQ1897" s="1">
        <v>1</v>
      </c>
      <c r="AR1897" s="1">
        <v>0</v>
      </c>
      <c r="AS1897" s="1">
        <v>0</v>
      </c>
      <c r="AT1897" s="1">
        <v>7</v>
      </c>
      <c r="AU1897" s="1">
        <v>0</v>
      </c>
      <c r="AV1897" s="1">
        <v>36921</v>
      </c>
    </row>
    <row r="1898" spans="1:48" s="1" customFormat="1" x14ac:dyDescent="0.25">
      <c r="A1898" s="1" t="str" cm="1">
        <f t="array" ref="A1898">_xlfn.IFS(AG1898&gt;=70,"70 and Older",AND(AG1898&gt;=60,AG1898&lt;70),"60-69",AND(AG1898&gt;=50,AG1898&lt;60),"50-59",AND(AG1898&gt;=40,AG1898&lt;50),"40-49",AND(AG1898&gt;=30,AG1898&lt;40),"30-39",AND(AG1898&gt;=20,AG1898&lt;30),"20-29")</f>
        <v>30-39</v>
      </c>
      <c r="B1898" s="1" t="str" cm="1">
        <f t="array" ref="B1898">_xlfn.IFS(AO1898=1,$AO$1,AP1898=1,$AP$1,AQ1898=1,$AQ$1,AR1898=1,$AR$1,AS1898=1,$AS$1)</f>
        <v>2nd Cycle</v>
      </c>
      <c r="C1898" s="1" t="str" cm="1">
        <f t="array" ref="C1898">_xlfn.IFS(AJ1898=1,$AJ$1,AK1898=1,$AK$1,AL1898=1,$AL$1,AM1898=1,$AM$1,AN1898=1,$AN$1)</f>
        <v>Married</v>
      </c>
      <c r="D1898" s="1">
        <v>0</v>
      </c>
      <c r="E1898" s="1">
        <v>0</v>
      </c>
      <c r="F1898" s="1" t="str" cm="1">
        <f t="array" ref="F1898">_xlfn.IFS(AV1898&lt;43783,"1.Low Income",AND(AV1898&gt;=43783,AV1898&lt;=64856),"2.Mid Income",AV1898&gt;64856,"3.High Income")</f>
        <v>1.Low Income</v>
      </c>
      <c r="G1898" s="1" t="str" cm="1">
        <f t="array" ref="G1898">_xlfn.IFS(AU1898&lt;=30,"&lt;1 month",AND(AU1898&gt;30,AU1898&lt;=60),"1-2months",AU1898&gt;60,"2months +")</f>
        <v>1-2months</v>
      </c>
      <c r="H1898" s="1" t="str" cm="1">
        <f t="array" ref="H1898">_xlfn.IFS(AT1898&lt;5,"&lt;5times",AND(AT1898&gt;=5,AT1898&lt;=10),"05-10times",AND(AT1898&gt;=11,AT1898&lt;=15),"11-15times",AT1898&gt;=16,"16times or more")</f>
        <v>05-10times</v>
      </c>
      <c r="I1898" s="1" t="s">
        <v>99</v>
      </c>
      <c r="J1898" s="1" t="str">
        <f t="shared" si="59"/>
        <v>6-7 years</v>
      </c>
      <c r="K1898" s="2">
        <v>3</v>
      </c>
      <c r="L1898" s="2">
        <v>10</v>
      </c>
      <c r="M1898" s="2">
        <v>8</v>
      </c>
      <c r="N1898" s="2">
        <v>3</v>
      </c>
      <c r="O1898" s="2">
        <v>16</v>
      </c>
      <c r="P1898" s="2">
        <v>32</v>
      </c>
      <c r="Q1898" s="8">
        <v>0</v>
      </c>
      <c r="R1898" s="8">
        <v>0</v>
      </c>
      <c r="S1898" s="8">
        <v>0</v>
      </c>
      <c r="T1898" s="8">
        <v>0</v>
      </c>
      <c r="U1898" s="8">
        <v>0</v>
      </c>
      <c r="V1898" s="8">
        <v>0</v>
      </c>
      <c r="W1898" s="6">
        <v>1</v>
      </c>
      <c r="X1898" s="6">
        <v>1</v>
      </c>
      <c r="Y1898" s="6">
        <v>1</v>
      </c>
      <c r="Z1898" s="6">
        <v>2</v>
      </c>
      <c r="AB1898" s="1">
        <v>63</v>
      </c>
      <c r="AC1898" s="1">
        <v>60</v>
      </c>
      <c r="AD1898" s="1">
        <v>0</v>
      </c>
      <c r="AE1898" s="1">
        <v>3</v>
      </c>
      <c r="AF1898" s="1">
        <v>11</v>
      </c>
      <c r="AG1898" s="1">
        <v>37</v>
      </c>
      <c r="AH1898" s="1">
        <v>2207</v>
      </c>
      <c r="AI1898" s="11">
        <f t="shared" si="58"/>
        <v>6.0465753424657533</v>
      </c>
      <c r="AJ1898" s="1">
        <v>0</v>
      </c>
      <c r="AK1898" s="1">
        <v>1</v>
      </c>
      <c r="AL1898" s="1">
        <v>0</v>
      </c>
      <c r="AM1898" s="1">
        <v>0</v>
      </c>
      <c r="AN1898" s="1">
        <v>0</v>
      </c>
      <c r="AO1898" s="1">
        <v>1</v>
      </c>
      <c r="AP1898" s="1">
        <v>0</v>
      </c>
      <c r="AQ1898" s="1">
        <v>0</v>
      </c>
      <c r="AR1898" s="1">
        <v>0</v>
      </c>
      <c r="AS1898" s="1">
        <v>0</v>
      </c>
      <c r="AT1898" s="1">
        <v>7</v>
      </c>
      <c r="AU1898" s="1">
        <v>49</v>
      </c>
      <c r="AV1898" s="1">
        <v>36634</v>
      </c>
    </row>
    <row r="1899" spans="1:48" s="1" customFormat="1" x14ac:dyDescent="0.25">
      <c r="A1899" s="1" t="str" cm="1">
        <f t="array" ref="A1899">_xlfn.IFS(AG1899&gt;=70,"70 and Older",AND(AG1899&gt;=60,AG1899&lt;70),"60-69",AND(AG1899&gt;=50,AG1899&lt;60),"50-59",AND(AG1899&gt;=40,AG1899&lt;50),"40-49",AND(AG1899&gt;=30,AG1899&lt;40),"30-39",AND(AG1899&gt;=20,AG1899&lt;30),"20-29")</f>
        <v>30-39</v>
      </c>
      <c r="B1899" s="1" t="str" cm="1">
        <f t="array" ref="B1899">_xlfn.IFS(AO1899=1,$AO$1,AP1899=1,$AP$1,AQ1899=1,$AQ$1,AR1899=1,$AR$1,AS1899=1,$AS$1)</f>
        <v>Graduation</v>
      </c>
      <c r="C1899" s="1" t="str" cm="1">
        <f t="array" ref="C1899">_xlfn.IFS(AJ1899=1,$AJ$1,AK1899=1,$AK$1,AL1899=1,$AL$1,AM1899=1,$AM$1,AN1899=1,$AN$1)</f>
        <v>Single</v>
      </c>
      <c r="D1899" s="1">
        <v>2</v>
      </c>
      <c r="E1899" s="1">
        <v>0</v>
      </c>
      <c r="F1899" s="1" t="str" cm="1">
        <f t="array" ref="F1899">_xlfn.IFS(AV1899&lt;43783,"1.Low Income",AND(AV1899&gt;=43783,AV1899&lt;=64856),"2.Mid Income",AV1899&gt;64856,"3.High Income")</f>
        <v>1.Low Income</v>
      </c>
      <c r="G1899" s="1" t="str" cm="1">
        <f t="array" ref="G1899">_xlfn.IFS(AU1899&lt;=30,"&lt;1 month",AND(AU1899&gt;30,AU1899&lt;=60),"1-2months",AU1899&gt;60,"2months +")</f>
        <v>1-2months</v>
      </c>
      <c r="H1899" s="1" t="str" cm="1">
        <f t="array" ref="H1899">_xlfn.IFS(AT1899&lt;5,"&lt;5times",AND(AT1899&gt;=5,AT1899&lt;=10),"05-10times",AND(AT1899&gt;=11,AT1899&lt;=15),"11-15times",AT1899&gt;=16,"16times or more")</f>
        <v>05-10times</v>
      </c>
      <c r="I1899" s="1" t="s">
        <v>99</v>
      </c>
      <c r="J1899" s="1" t="str">
        <f t="shared" si="59"/>
        <v>6-7 years</v>
      </c>
      <c r="K1899" s="2">
        <v>17</v>
      </c>
      <c r="L1899" s="2">
        <v>3</v>
      </c>
      <c r="M1899" s="2">
        <v>18</v>
      </c>
      <c r="N1899" s="2">
        <v>3</v>
      </c>
      <c r="O1899" s="2">
        <v>4</v>
      </c>
      <c r="P1899" s="2">
        <v>18</v>
      </c>
      <c r="Q1899" s="8">
        <v>0</v>
      </c>
      <c r="R1899" s="8">
        <v>0</v>
      </c>
      <c r="S1899" s="8">
        <v>0</v>
      </c>
      <c r="T1899" s="8">
        <v>0</v>
      </c>
      <c r="U1899" s="8">
        <v>0</v>
      </c>
      <c r="V1899" s="8">
        <v>0</v>
      </c>
      <c r="W1899" s="6">
        <v>2</v>
      </c>
      <c r="X1899" s="6">
        <v>3</v>
      </c>
      <c r="Y1899" s="6">
        <v>1</v>
      </c>
      <c r="Z1899" s="6">
        <v>2</v>
      </c>
      <c r="AB1899" s="1">
        <v>69</v>
      </c>
      <c r="AC1899" s="1">
        <v>49</v>
      </c>
      <c r="AD1899" s="1">
        <v>0</v>
      </c>
      <c r="AE1899" s="1">
        <v>3</v>
      </c>
      <c r="AF1899" s="1">
        <v>11</v>
      </c>
      <c r="AG1899" s="1">
        <v>32</v>
      </c>
      <c r="AH1899" s="1">
        <v>2207</v>
      </c>
      <c r="AI1899" s="11">
        <f t="shared" si="58"/>
        <v>6.0465753424657533</v>
      </c>
      <c r="AJ1899" s="1">
        <v>0</v>
      </c>
      <c r="AK1899" s="1">
        <v>0</v>
      </c>
      <c r="AL1899" s="1">
        <v>1</v>
      </c>
      <c r="AM1899" s="1">
        <v>0</v>
      </c>
      <c r="AN1899" s="1">
        <v>0</v>
      </c>
      <c r="AO1899" s="1">
        <v>0</v>
      </c>
      <c r="AP1899" s="1">
        <v>0</v>
      </c>
      <c r="AQ1899" s="1">
        <v>1</v>
      </c>
      <c r="AR1899" s="1">
        <v>0</v>
      </c>
      <c r="AS1899" s="1">
        <v>0</v>
      </c>
      <c r="AT1899" s="1">
        <v>8</v>
      </c>
      <c r="AU1899" s="1">
        <v>42</v>
      </c>
      <c r="AV1899" s="1">
        <v>31928</v>
      </c>
    </row>
    <row r="1900" spans="1:48" s="1" customFormat="1" x14ac:dyDescent="0.25">
      <c r="A1900" s="1" t="str" cm="1">
        <f t="array" ref="A1900">_xlfn.IFS(AG1900&gt;=70,"70 and Older",AND(AG1900&gt;=60,AG1900&lt;70),"60-69",AND(AG1900&gt;=50,AG1900&lt;60),"50-59",AND(AG1900&gt;=40,AG1900&lt;50),"40-49",AND(AG1900&gt;=30,AG1900&lt;40),"30-39",AND(AG1900&gt;=20,AG1900&lt;30),"20-29")</f>
        <v>40-49</v>
      </c>
      <c r="B1900" s="1" t="str" cm="1">
        <f t="array" ref="B1900">_xlfn.IFS(AO1900=1,$AO$1,AP1900=1,$AP$1,AQ1900=1,$AQ$1,AR1900=1,$AR$1,AS1900=1,$AS$1)</f>
        <v>2nd Cycle</v>
      </c>
      <c r="C1900" s="1" t="str" cm="1">
        <f t="array" ref="C1900">_xlfn.IFS(AJ1900=1,$AJ$1,AK1900=1,$AK$1,AL1900=1,$AL$1,AM1900=1,$AM$1,AN1900=1,$AN$1)</f>
        <v>Single</v>
      </c>
      <c r="D1900" s="1">
        <v>0</v>
      </c>
      <c r="E1900" s="1">
        <v>1</v>
      </c>
      <c r="F1900" s="1" t="str" cm="1">
        <f t="array" ref="F1900">_xlfn.IFS(AV1900&lt;43783,"1.Low Income",AND(AV1900&gt;=43783,AV1900&lt;=64856),"2.Mid Income",AV1900&gt;64856,"3.High Income")</f>
        <v>1.Low Income</v>
      </c>
      <c r="G1900" s="1" t="str" cm="1">
        <f t="array" ref="G1900">_xlfn.IFS(AU1900&lt;=30,"&lt;1 month",AND(AU1900&gt;30,AU1900&lt;=60),"1-2months",AU1900&gt;60,"2months +")</f>
        <v>2months +</v>
      </c>
      <c r="H1900" s="1" t="str" cm="1">
        <f t="array" ref="H1900">_xlfn.IFS(AT1900&lt;5,"&lt;5times",AND(AT1900&gt;=5,AT1900&lt;=10),"05-10times",AND(AT1900&gt;=11,AT1900&lt;=15),"11-15times",AT1900&gt;=16,"16times or more")</f>
        <v>05-10times</v>
      </c>
      <c r="I1900" s="1" t="s">
        <v>99</v>
      </c>
      <c r="J1900" s="1" t="str">
        <f t="shared" si="59"/>
        <v>6-7 years</v>
      </c>
      <c r="K1900" s="2">
        <v>219</v>
      </c>
      <c r="L1900" s="2">
        <v>3</v>
      </c>
      <c r="M1900" s="2">
        <v>100</v>
      </c>
      <c r="N1900" s="2">
        <v>26</v>
      </c>
      <c r="O1900" s="2">
        <v>0</v>
      </c>
      <c r="P1900" s="2">
        <v>17</v>
      </c>
      <c r="Q1900" s="8">
        <v>0</v>
      </c>
      <c r="R1900" s="8">
        <v>0</v>
      </c>
      <c r="S1900" s="8">
        <v>0</v>
      </c>
      <c r="T1900" s="8">
        <v>0</v>
      </c>
      <c r="U1900" s="8">
        <v>0</v>
      </c>
      <c r="V1900" s="8">
        <v>0</v>
      </c>
      <c r="W1900" s="6">
        <v>2</v>
      </c>
      <c r="X1900" s="6">
        <v>7</v>
      </c>
      <c r="Y1900" s="6">
        <v>1</v>
      </c>
      <c r="Z1900" s="6">
        <v>5</v>
      </c>
      <c r="AB1900" s="1">
        <v>16</v>
      </c>
      <c r="AC1900" s="1">
        <v>15</v>
      </c>
      <c r="AD1900" s="1">
        <v>0</v>
      </c>
      <c r="AE1900" s="1">
        <v>3</v>
      </c>
      <c r="AF1900" s="1">
        <v>11</v>
      </c>
      <c r="AG1900" s="1">
        <v>42</v>
      </c>
      <c r="AH1900" s="1">
        <v>2207</v>
      </c>
      <c r="AI1900" s="11">
        <f t="shared" si="58"/>
        <v>6.0465753424657533</v>
      </c>
      <c r="AJ1900" s="1">
        <v>0</v>
      </c>
      <c r="AK1900" s="1">
        <v>0</v>
      </c>
      <c r="AL1900" s="1">
        <v>1</v>
      </c>
      <c r="AM1900" s="1">
        <v>0</v>
      </c>
      <c r="AN1900" s="1">
        <v>0</v>
      </c>
      <c r="AO1900" s="1">
        <v>1</v>
      </c>
      <c r="AP1900" s="1">
        <v>0</v>
      </c>
      <c r="AQ1900" s="1">
        <v>0</v>
      </c>
      <c r="AR1900" s="1">
        <v>0</v>
      </c>
      <c r="AS1900" s="1">
        <v>0</v>
      </c>
      <c r="AT1900" s="1">
        <v>8</v>
      </c>
      <c r="AU1900" s="1">
        <v>67</v>
      </c>
      <c r="AV1900" s="1">
        <v>29672</v>
      </c>
    </row>
    <row r="1901" spans="1:48" s="1" customFormat="1" x14ac:dyDescent="0.25">
      <c r="A1901" s="1" t="str" cm="1">
        <f t="array" ref="A1901">_xlfn.IFS(AG1901&gt;=70,"70 and Older",AND(AG1901&gt;=60,AG1901&lt;70),"60-69",AND(AG1901&gt;=50,AG1901&lt;60),"50-59",AND(AG1901&gt;=40,AG1901&lt;50),"40-49",AND(AG1901&gt;=30,AG1901&lt;40),"30-39",AND(AG1901&gt;=20,AG1901&lt;30),"20-29")</f>
        <v>60-69</v>
      </c>
      <c r="B1901" s="1" t="str" cm="1">
        <f t="array" ref="B1901">_xlfn.IFS(AO1901=1,$AO$1,AP1901=1,$AP$1,AQ1901=1,$AQ$1,AR1901=1,$AR$1,AS1901=1,$AS$1)</f>
        <v>Graduation</v>
      </c>
      <c r="C1901" s="1" t="str" cm="1">
        <f t="array" ref="C1901">_xlfn.IFS(AJ1901=1,$AJ$1,AK1901=1,$AK$1,AL1901=1,$AL$1,AM1901=1,$AM$1,AN1901=1,$AN$1)</f>
        <v>Married</v>
      </c>
      <c r="D1901" s="1">
        <v>0</v>
      </c>
      <c r="E1901" s="1">
        <v>0</v>
      </c>
      <c r="F1901" s="1" t="str" cm="1">
        <f t="array" ref="F1901">_xlfn.IFS(AV1901&lt;43783,"1.Low Income",AND(AV1901&gt;=43783,AV1901&lt;=64856),"2.Mid Income",AV1901&gt;64856,"3.High Income")</f>
        <v>2.Mid Income</v>
      </c>
      <c r="G1901" s="1" t="str" cm="1">
        <f t="array" ref="G1901">_xlfn.IFS(AU1901&lt;=30,"&lt;1 month",AND(AU1901&gt;30,AU1901&lt;=60),"1-2months",AU1901&gt;60,"2months +")</f>
        <v>&lt;1 month</v>
      </c>
      <c r="H1901" s="1" t="str" cm="1">
        <f t="array" ref="H1901">_xlfn.IFS(AT1901&lt;5,"&lt;5times",AND(AT1901&gt;=5,AT1901&lt;=10),"05-10times",AND(AT1901&gt;=11,AT1901&lt;=15),"11-15times",AT1901&gt;=16,"16times or more")</f>
        <v>05-10times</v>
      </c>
      <c r="I1901" s="1" t="s">
        <v>99</v>
      </c>
      <c r="J1901" s="1" t="str">
        <f t="shared" si="59"/>
        <v>6-7 years</v>
      </c>
      <c r="K1901" s="2">
        <v>603</v>
      </c>
      <c r="L1901" s="2">
        <v>45</v>
      </c>
      <c r="M1901" s="2">
        <v>207</v>
      </c>
      <c r="N1901" s="2">
        <v>36</v>
      </c>
      <c r="O1901" s="2">
        <v>18</v>
      </c>
      <c r="P1901" s="2">
        <v>54</v>
      </c>
      <c r="Q1901" s="8">
        <v>0</v>
      </c>
      <c r="R1901" s="8">
        <v>0</v>
      </c>
      <c r="S1901" s="8">
        <v>0</v>
      </c>
      <c r="T1901" s="8">
        <v>0</v>
      </c>
      <c r="U1901" s="8">
        <v>0</v>
      </c>
      <c r="V1901" s="8">
        <v>0</v>
      </c>
      <c r="W1901" s="6">
        <v>1</v>
      </c>
      <c r="X1901" s="6">
        <v>3</v>
      </c>
      <c r="Y1901" s="6">
        <v>4</v>
      </c>
      <c r="Z1901" s="6">
        <v>6</v>
      </c>
      <c r="AB1901" s="1">
        <v>221</v>
      </c>
      <c r="AC1901" s="1">
        <v>191</v>
      </c>
      <c r="AD1901" s="1">
        <v>0</v>
      </c>
      <c r="AE1901" s="1">
        <v>3</v>
      </c>
      <c r="AF1901" s="1">
        <v>11</v>
      </c>
      <c r="AG1901" s="1">
        <v>62</v>
      </c>
      <c r="AH1901" s="1">
        <v>2206</v>
      </c>
      <c r="AI1901" s="11">
        <f t="shared" si="58"/>
        <v>6.043835616438356</v>
      </c>
      <c r="AJ1901" s="1">
        <v>0</v>
      </c>
      <c r="AK1901" s="1">
        <v>1</v>
      </c>
      <c r="AL1901" s="1">
        <v>0</v>
      </c>
      <c r="AM1901" s="1">
        <v>0</v>
      </c>
      <c r="AN1901" s="1">
        <v>0</v>
      </c>
      <c r="AO1901" s="1">
        <v>0</v>
      </c>
      <c r="AP1901" s="1">
        <v>0</v>
      </c>
      <c r="AQ1901" s="1">
        <v>1</v>
      </c>
      <c r="AR1901" s="1">
        <v>0</v>
      </c>
      <c r="AS1901" s="1">
        <v>0</v>
      </c>
      <c r="AT1901" s="1">
        <v>6</v>
      </c>
      <c r="AU1901" s="1">
        <v>12</v>
      </c>
      <c r="AV1901" s="1">
        <v>53977</v>
      </c>
    </row>
    <row r="1902" spans="1:48" s="1" customFormat="1" x14ac:dyDescent="0.25">
      <c r="A1902" s="1" t="str" cm="1">
        <f t="array" ref="A1902">_xlfn.IFS(AG1902&gt;=70,"70 and Older",AND(AG1902&gt;=60,AG1902&lt;70),"60-69",AND(AG1902&gt;=50,AG1902&lt;60),"50-59",AND(AG1902&gt;=40,AG1902&lt;50),"40-49",AND(AG1902&gt;=30,AG1902&lt;40),"30-39",AND(AG1902&gt;=20,AG1902&lt;30),"20-29")</f>
        <v>70 and Older</v>
      </c>
      <c r="B1902" s="1" t="str" cm="1">
        <f t="array" ref="B1902">_xlfn.IFS(AO1902=1,$AO$1,AP1902=1,$AP$1,AQ1902=1,$AQ$1,AR1902=1,$AR$1,AS1902=1,$AS$1)</f>
        <v>PhD</v>
      </c>
      <c r="C1902" s="1" t="str" cm="1">
        <f t="array" ref="C1902">_xlfn.IFS(AJ1902=1,$AJ$1,AK1902=1,$AK$1,AL1902=1,$AL$1,AM1902=1,$AM$1,AN1902=1,$AN$1)</f>
        <v>Together</v>
      </c>
      <c r="D1902" s="1">
        <v>0</v>
      </c>
      <c r="E1902" s="1">
        <v>1</v>
      </c>
      <c r="F1902" s="1" t="str" cm="1">
        <f t="array" ref="F1902">_xlfn.IFS(AV1902&lt;43783,"1.Low Income",AND(AV1902&gt;=43783,AV1902&lt;=64856),"2.Mid Income",AV1902&gt;64856,"3.High Income")</f>
        <v>2.Mid Income</v>
      </c>
      <c r="G1902" s="1" t="str" cm="1">
        <f t="array" ref="G1902">_xlfn.IFS(AU1902&lt;=30,"&lt;1 month",AND(AU1902&gt;30,AU1902&lt;=60),"1-2months",AU1902&gt;60,"2months +")</f>
        <v>2months +</v>
      </c>
      <c r="H1902" s="1" t="str" cm="1">
        <f t="array" ref="H1902">_xlfn.IFS(AT1902&lt;5,"&lt;5times",AND(AT1902&gt;=5,AT1902&lt;=10),"05-10times",AND(AT1902&gt;=11,AT1902&lt;=15),"11-15times",AT1902&gt;=16,"16times or more")</f>
        <v>05-10times</v>
      </c>
      <c r="I1902" s="1" t="s">
        <v>99</v>
      </c>
      <c r="J1902" s="1" t="str">
        <f t="shared" si="59"/>
        <v>6-7 years</v>
      </c>
      <c r="K1902" s="2">
        <v>459</v>
      </c>
      <c r="L1902" s="2">
        <v>15</v>
      </c>
      <c r="M1902" s="2">
        <v>171</v>
      </c>
      <c r="N1902" s="2">
        <v>142</v>
      </c>
      <c r="O1902" s="2">
        <v>23</v>
      </c>
      <c r="P1902" s="2">
        <v>31</v>
      </c>
      <c r="Q1902" s="8">
        <v>0</v>
      </c>
      <c r="R1902" s="8">
        <v>0</v>
      </c>
      <c r="S1902" s="8">
        <v>0</v>
      </c>
      <c r="T1902" s="8">
        <v>0</v>
      </c>
      <c r="U1902" s="8">
        <v>0</v>
      </c>
      <c r="V1902" s="8">
        <v>0</v>
      </c>
      <c r="W1902" s="6">
        <v>2</v>
      </c>
      <c r="X1902" s="6">
        <v>5</v>
      </c>
      <c r="Y1902" s="6">
        <v>4</v>
      </c>
      <c r="Z1902" s="6">
        <v>12</v>
      </c>
      <c r="AB1902" s="1">
        <v>1322</v>
      </c>
      <c r="AC1902" s="1">
        <v>1296</v>
      </c>
      <c r="AD1902" s="1">
        <v>0</v>
      </c>
      <c r="AE1902" s="1">
        <v>3</v>
      </c>
      <c r="AF1902" s="1">
        <v>11</v>
      </c>
      <c r="AG1902" s="1">
        <v>72</v>
      </c>
      <c r="AH1902" s="1">
        <v>2206</v>
      </c>
      <c r="AI1902" s="11">
        <f t="shared" si="58"/>
        <v>6.043835616438356</v>
      </c>
      <c r="AJ1902" s="1">
        <v>0</v>
      </c>
      <c r="AK1902" s="1">
        <v>0</v>
      </c>
      <c r="AL1902" s="1">
        <v>0</v>
      </c>
      <c r="AM1902" s="1">
        <v>1</v>
      </c>
      <c r="AN1902" s="1">
        <v>0</v>
      </c>
      <c r="AO1902" s="1">
        <v>0</v>
      </c>
      <c r="AP1902" s="1">
        <v>0</v>
      </c>
      <c r="AQ1902" s="1">
        <v>0</v>
      </c>
      <c r="AR1902" s="1">
        <v>0</v>
      </c>
      <c r="AS1902" s="1">
        <v>1</v>
      </c>
      <c r="AT1902" s="1">
        <v>6</v>
      </c>
      <c r="AU1902" s="1">
        <v>86</v>
      </c>
      <c r="AV1902" s="1">
        <v>52074</v>
      </c>
    </row>
    <row r="1903" spans="1:48" s="1" customFormat="1" x14ac:dyDescent="0.25">
      <c r="A1903" s="1" t="str" cm="1">
        <f t="array" ref="A1903">_xlfn.IFS(AG1903&gt;=70,"70 and Older",AND(AG1903&gt;=60,AG1903&lt;70),"60-69",AND(AG1903&gt;=50,AG1903&lt;60),"50-59",AND(AG1903&gt;=40,AG1903&lt;50),"40-49",AND(AG1903&gt;=30,AG1903&lt;40),"30-39",AND(AG1903&gt;=20,AG1903&lt;30),"20-29")</f>
        <v>40-49</v>
      </c>
      <c r="B1903" s="1" t="str" cm="1">
        <f t="array" ref="B1903">_xlfn.IFS(AO1903=1,$AO$1,AP1903=1,$AP$1,AQ1903=1,$AQ$1,AR1903=1,$AR$1,AS1903=1,$AS$1)</f>
        <v>Master</v>
      </c>
      <c r="C1903" s="1" t="str" cm="1">
        <f t="array" ref="C1903">_xlfn.IFS(AJ1903=1,$AJ$1,AK1903=1,$AK$1,AL1903=1,$AL$1,AM1903=1,$AM$1,AN1903=1,$AN$1)</f>
        <v>Married</v>
      </c>
      <c r="D1903" s="1">
        <v>0</v>
      </c>
      <c r="E1903" s="1">
        <v>0</v>
      </c>
      <c r="F1903" s="1" t="str" cm="1">
        <f t="array" ref="F1903">_xlfn.IFS(AV1903&lt;43783,"1.Low Income",AND(AV1903&gt;=43783,AV1903&lt;=64856),"2.Mid Income",AV1903&gt;64856,"3.High Income")</f>
        <v>1.Low Income</v>
      </c>
      <c r="G1903" s="1" t="str" cm="1">
        <f t="array" ref="G1903">_xlfn.IFS(AU1903&lt;=30,"&lt;1 month",AND(AU1903&gt;30,AU1903&lt;=60),"1-2months",AU1903&gt;60,"2months +")</f>
        <v>2months +</v>
      </c>
      <c r="H1903" s="1" t="str" cm="1">
        <f t="array" ref="H1903">_xlfn.IFS(AT1903&lt;5,"&lt;5times",AND(AT1903&gt;=5,AT1903&lt;=10),"05-10times",AND(AT1903&gt;=11,AT1903&lt;=15),"11-15times",AT1903&gt;=16,"16times or more")</f>
        <v>05-10times</v>
      </c>
      <c r="I1903" s="1" t="s">
        <v>99</v>
      </c>
      <c r="J1903" s="1" t="str">
        <f t="shared" si="59"/>
        <v>6-7 years</v>
      </c>
      <c r="K1903" s="2">
        <v>852</v>
      </c>
      <c r="L1903" s="2">
        <v>60</v>
      </c>
      <c r="M1903" s="2">
        <v>207</v>
      </c>
      <c r="N1903" s="2">
        <v>78</v>
      </c>
      <c r="O1903" s="2">
        <v>36</v>
      </c>
      <c r="P1903" s="2">
        <v>48</v>
      </c>
      <c r="Q1903" s="8">
        <v>0</v>
      </c>
      <c r="R1903" s="8">
        <v>0</v>
      </c>
      <c r="S1903" s="8">
        <v>0</v>
      </c>
      <c r="T1903" s="8">
        <v>0</v>
      </c>
      <c r="U1903" s="8">
        <v>0</v>
      </c>
      <c r="V1903" s="8">
        <v>0</v>
      </c>
      <c r="W1903" s="6">
        <v>2</v>
      </c>
      <c r="X1903" s="6">
        <v>2</v>
      </c>
      <c r="Y1903" s="6">
        <v>6</v>
      </c>
      <c r="Z1903" s="6">
        <v>10</v>
      </c>
      <c r="AB1903" s="1">
        <v>826</v>
      </c>
      <c r="AC1903" s="1">
        <v>818</v>
      </c>
      <c r="AD1903" s="1">
        <v>0</v>
      </c>
      <c r="AE1903" s="1">
        <v>3</v>
      </c>
      <c r="AF1903" s="1">
        <v>11</v>
      </c>
      <c r="AG1903" s="1">
        <v>40</v>
      </c>
      <c r="AH1903" s="1">
        <v>2206</v>
      </c>
      <c r="AI1903" s="11">
        <f t="shared" si="58"/>
        <v>6.043835616438356</v>
      </c>
      <c r="AJ1903" s="1">
        <v>0</v>
      </c>
      <c r="AK1903" s="1">
        <v>1</v>
      </c>
      <c r="AL1903" s="1">
        <v>0</v>
      </c>
      <c r="AM1903" s="1">
        <v>0</v>
      </c>
      <c r="AN1903" s="1">
        <v>0</v>
      </c>
      <c r="AO1903" s="1">
        <v>0</v>
      </c>
      <c r="AP1903" s="1">
        <v>0</v>
      </c>
      <c r="AQ1903" s="1">
        <v>0</v>
      </c>
      <c r="AR1903" s="1">
        <v>1</v>
      </c>
      <c r="AS1903" s="1">
        <v>0</v>
      </c>
      <c r="AT1903" s="1">
        <v>7</v>
      </c>
      <c r="AU1903" s="1">
        <v>67</v>
      </c>
      <c r="AV1903" s="1">
        <v>43482</v>
      </c>
    </row>
    <row r="1904" spans="1:48" s="1" customFormat="1" x14ac:dyDescent="0.25">
      <c r="A1904" s="1" t="str" cm="1">
        <f t="array" ref="A1904">_xlfn.IFS(AG1904&gt;=70,"70 and Older",AND(AG1904&gt;=60,AG1904&lt;70),"60-69",AND(AG1904&gt;=50,AG1904&lt;60),"50-59",AND(AG1904&gt;=40,AG1904&lt;50),"40-49",AND(AG1904&gt;=30,AG1904&lt;40),"30-39",AND(AG1904&gt;=20,AG1904&lt;30),"20-29")</f>
        <v>40-49</v>
      </c>
      <c r="B1904" s="1" t="str" cm="1">
        <f t="array" ref="B1904">_xlfn.IFS(AO1904=1,$AO$1,AP1904=1,$AP$1,AQ1904=1,$AQ$1,AR1904=1,$AR$1,AS1904=1,$AS$1)</f>
        <v>PhD</v>
      </c>
      <c r="C1904" s="1" t="str" cm="1">
        <f t="array" ref="C1904">_xlfn.IFS(AJ1904=1,$AJ$1,AK1904=1,$AK$1,AL1904=1,$AL$1,AM1904=1,$AM$1,AN1904=1,$AN$1)</f>
        <v>Married</v>
      </c>
      <c r="D1904" s="1">
        <v>1</v>
      </c>
      <c r="E1904" s="1">
        <v>0</v>
      </c>
      <c r="F1904" s="1" t="str" cm="1">
        <f t="array" ref="F1904">_xlfn.IFS(AV1904&lt;43783,"1.Low Income",AND(AV1904&gt;=43783,AV1904&lt;=64856),"2.Mid Income",AV1904&gt;64856,"3.High Income")</f>
        <v>1.Low Income</v>
      </c>
      <c r="G1904" s="1" t="str" cm="1">
        <f t="array" ref="G1904">_xlfn.IFS(AU1904&lt;=30,"&lt;1 month",AND(AU1904&gt;30,AU1904&lt;=60),"1-2months",AU1904&gt;60,"2months +")</f>
        <v>&lt;1 month</v>
      </c>
      <c r="H1904" s="1" t="str" cm="1">
        <f t="array" ref="H1904">_xlfn.IFS(AT1904&lt;5,"&lt;5times",AND(AT1904&gt;=5,AT1904&lt;=10),"05-10times",AND(AT1904&gt;=11,AT1904&lt;=15),"11-15times",AT1904&gt;=16,"16times or more")</f>
        <v>05-10times</v>
      </c>
      <c r="I1904" s="1" t="s">
        <v>99</v>
      </c>
      <c r="J1904" s="1" t="str">
        <f t="shared" si="59"/>
        <v>6-7 years</v>
      </c>
      <c r="K1904" s="2">
        <v>2</v>
      </c>
      <c r="L1904" s="2">
        <v>0</v>
      </c>
      <c r="M1904" s="2">
        <v>6</v>
      </c>
      <c r="N1904" s="2">
        <v>8</v>
      </c>
      <c r="O1904" s="2">
        <v>6</v>
      </c>
      <c r="P1904" s="2">
        <v>5</v>
      </c>
      <c r="Q1904" s="8">
        <v>0</v>
      </c>
      <c r="R1904" s="8">
        <v>0</v>
      </c>
      <c r="S1904" s="8">
        <v>0</v>
      </c>
      <c r="T1904" s="8">
        <v>0</v>
      </c>
      <c r="U1904" s="8">
        <v>0</v>
      </c>
      <c r="V1904" s="8">
        <v>0</v>
      </c>
      <c r="W1904" s="6">
        <v>1</v>
      </c>
      <c r="X1904" s="6">
        <v>1</v>
      </c>
      <c r="Y1904" s="6">
        <v>0</v>
      </c>
      <c r="Z1904" s="6">
        <v>3</v>
      </c>
      <c r="AB1904" s="1">
        <v>20</v>
      </c>
      <c r="AC1904" s="1">
        <v>20</v>
      </c>
      <c r="AD1904" s="1">
        <v>0</v>
      </c>
      <c r="AE1904" s="1">
        <v>3</v>
      </c>
      <c r="AF1904" s="1">
        <v>11</v>
      </c>
      <c r="AG1904" s="1">
        <v>48</v>
      </c>
      <c r="AH1904" s="1">
        <v>2204</v>
      </c>
      <c r="AI1904" s="11">
        <f t="shared" si="58"/>
        <v>6.0383561643835613</v>
      </c>
      <c r="AJ1904" s="1">
        <v>0</v>
      </c>
      <c r="AK1904" s="1">
        <v>1</v>
      </c>
      <c r="AL1904" s="1">
        <v>0</v>
      </c>
      <c r="AM1904" s="1">
        <v>0</v>
      </c>
      <c r="AN1904" s="1">
        <v>0</v>
      </c>
      <c r="AO1904" s="1">
        <v>0</v>
      </c>
      <c r="AP1904" s="1">
        <v>0</v>
      </c>
      <c r="AQ1904" s="1">
        <v>0</v>
      </c>
      <c r="AR1904" s="1">
        <v>0</v>
      </c>
      <c r="AS1904" s="1">
        <v>1</v>
      </c>
      <c r="AT1904" s="1">
        <v>8</v>
      </c>
      <c r="AU1904" s="1">
        <v>16</v>
      </c>
      <c r="AV1904" s="1">
        <v>31163</v>
      </c>
    </row>
    <row r="1905" spans="1:48" s="1" customFormat="1" x14ac:dyDescent="0.25">
      <c r="A1905" s="1" t="str" cm="1">
        <f t="array" ref="A1905">_xlfn.IFS(AG1905&gt;=70,"70 and Older",AND(AG1905&gt;=60,AG1905&lt;70),"60-69",AND(AG1905&gt;=50,AG1905&lt;60),"50-59",AND(AG1905&gt;=40,AG1905&lt;50),"40-49",AND(AG1905&gt;=30,AG1905&lt;40),"30-39",AND(AG1905&gt;=20,AG1905&lt;30),"20-29")</f>
        <v>60-69</v>
      </c>
      <c r="B1905" s="1" t="str" cm="1">
        <f t="array" ref="B1905">_xlfn.IFS(AO1905=1,$AO$1,AP1905=1,$AP$1,AQ1905=1,$AQ$1,AR1905=1,$AR$1,AS1905=1,$AS$1)</f>
        <v>Graduation</v>
      </c>
      <c r="C1905" s="1" t="str" cm="1">
        <f t="array" ref="C1905">_xlfn.IFS(AJ1905=1,$AJ$1,AK1905=1,$AK$1,AL1905=1,$AL$1,AM1905=1,$AM$1,AN1905=1,$AN$1)</f>
        <v>Together</v>
      </c>
      <c r="D1905" s="1">
        <v>0</v>
      </c>
      <c r="E1905" s="1">
        <v>0</v>
      </c>
      <c r="F1905" s="1" t="str" cm="1">
        <f t="array" ref="F1905">_xlfn.IFS(AV1905&lt;43783,"1.Low Income",AND(AV1905&gt;=43783,AV1905&lt;=64856),"2.Mid Income",AV1905&gt;64856,"3.High Income")</f>
        <v>2.Mid Income</v>
      </c>
      <c r="G1905" s="1" t="str" cm="1">
        <f t="array" ref="G1905">_xlfn.IFS(AU1905&lt;=30,"&lt;1 month",AND(AU1905&gt;30,AU1905&lt;=60),"1-2months",AU1905&gt;60,"2months +")</f>
        <v>1-2months</v>
      </c>
      <c r="H1905" s="1" t="str" cm="1">
        <f t="array" ref="H1905">_xlfn.IFS(AT1905&lt;5,"&lt;5times",AND(AT1905&gt;=5,AT1905&lt;=10),"05-10times",AND(AT1905&gt;=11,AT1905&lt;=15),"11-15times",AT1905&gt;=16,"16times or more")</f>
        <v>05-10times</v>
      </c>
      <c r="I1905" s="1" t="s">
        <v>99</v>
      </c>
      <c r="J1905" s="1" t="str">
        <f t="shared" si="59"/>
        <v>6-7 years</v>
      </c>
      <c r="K1905" s="2">
        <v>6</v>
      </c>
      <c r="L1905" s="2">
        <v>3</v>
      </c>
      <c r="M1905" s="2">
        <v>12</v>
      </c>
      <c r="N1905" s="2">
        <v>6</v>
      </c>
      <c r="O1905" s="2">
        <v>1</v>
      </c>
      <c r="P1905" s="2">
        <v>0</v>
      </c>
      <c r="Q1905" s="8">
        <v>0</v>
      </c>
      <c r="R1905" s="8">
        <v>0</v>
      </c>
      <c r="S1905" s="8">
        <v>0</v>
      </c>
      <c r="T1905" s="8">
        <v>0</v>
      </c>
      <c r="U1905" s="8">
        <v>0</v>
      </c>
      <c r="V1905" s="8">
        <v>0</v>
      </c>
      <c r="W1905" s="6">
        <v>1</v>
      </c>
      <c r="X1905" s="6">
        <v>1</v>
      </c>
      <c r="Y1905" s="6">
        <v>1</v>
      </c>
      <c r="Z1905" s="6">
        <v>3</v>
      </c>
      <c r="AB1905" s="1">
        <v>20</v>
      </c>
      <c r="AC1905" s="1">
        <v>18</v>
      </c>
      <c r="AD1905" s="1">
        <v>0</v>
      </c>
      <c r="AE1905" s="1">
        <v>3</v>
      </c>
      <c r="AF1905" s="1">
        <v>11</v>
      </c>
      <c r="AG1905" s="1">
        <v>67</v>
      </c>
      <c r="AH1905" s="1">
        <v>2203</v>
      </c>
      <c r="AI1905" s="11">
        <f t="shared" si="58"/>
        <v>6.0356164383561648</v>
      </c>
      <c r="AJ1905" s="1">
        <v>0</v>
      </c>
      <c r="AK1905" s="1">
        <v>0</v>
      </c>
      <c r="AL1905" s="1">
        <v>0</v>
      </c>
      <c r="AM1905" s="1">
        <v>1</v>
      </c>
      <c r="AN1905" s="1">
        <v>0</v>
      </c>
      <c r="AO1905" s="1">
        <v>0</v>
      </c>
      <c r="AP1905" s="1">
        <v>0</v>
      </c>
      <c r="AQ1905" s="1">
        <v>1</v>
      </c>
      <c r="AR1905" s="1">
        <v>0</v>
      </c>
      <c r="AS1905" s="1">
        <v>0</v>
      </c>
      <c r="AT1905" s="1">
        <v>6</v>
      </c>
      <c r="AU1905" s="1">
        <v>39</v>
      </c>
      <c r="AV1905" s="1">
        <v>46931</v>
      </c>
    </row>
    <row r="1906" spans="1:48" s="1" customFormat="1" x14ac:dyDescent="0.25">
      <c r="A1906" s="1" t="str" cm="1">
        <f t="array" ref="A1906">_xlfn.IFS(AG1906&gt;=70,"70 and Older",AND(AG1906&gt;=60,AG1906&lt;70),"60-69",AND(AG1906&gt;=50,AG1906&lt;60),"50-59",AND(AG1906&gt;=40,AG1906&lt;50),"40-49",AND(AG1906&gt;=30,AG1906&lt;40),"30-39",AND(AG1906&gt;=20,AG1906&lt;30),"20-29")</f>
        <v>30-39</v>
      </c>
      <c r="B1906" s="1" t="str" cm="1">
        <f t="array" ref="B1906">_xlfn.IFS(AO1906=1,$AO$1,AP1906=1,$AP$1,AQ1906=1,$AQ$1,AR1906=1,$AR$1,AS1906=1,$AS$1)</f>
        <v>PhD</v>
      </c>
      <c r="C1906" s="1" t="str" cm="1">
        <f t="array" ref="C1906">_xlfn.IFS(AJ1906=1,$AJ$1,AK1906=1,$AK$1,AL1906=1,$AL$1,AM1906=1,$AM$1,AN1906=1,$AN$1)</f>
        <v>Together</v>
      </c>
      <c r="D1906" s="1">
        <v>0</v>
      </c>
      <c r="E1906" s="1">
        <v>1</v>
      </c>
      <c r="F1906" s="1" t="str" cm="1">
        <f t="array" ref="F1906">_xlfn.IFS(AV1906&lt;43783,"1.Low Income",AND(AV1906&gt;=43783,AV1906&lt;=64856),"2.Mid Income",AV1906&gt;64856,"3.High Income")</f>
        <v>2.Mid Income</v>
      </c>
      <c r="G1906" s="1" t="str" cm="1">
        <f t="array" ref="G1906">_xlfn.IFS(AU1906&lt;=30,"&lt;1 month",AND(AU1906&gt;30,AU1906&lt;=60),"1-2months",AU1906&gt;60,"2months +")</f>
        <v>1-2months</v>
      </c>
      <c r="H1906" s="1" t="str" cm="1">
        <f t="array" ref="H1906">_xlfn.IFS(AT1906&lt;5,"&lt;5times",AND(AT1906&gt;=5,AT1906&lt;=10),"05-10times",AND(AT1906&gt;=11,AT1906&lt;=15),"11-15times",AT1906&gt;=16,"16times or more")</f>
        <v>05-10times</v>
      </c>
      <c r="I1906" s="1" t="s">
        <v>99</v>
      </c>
      <c r="J1906" s="1" t="str">
        <f t="shared" si="59"/>
        <v>6-7 years</v>
      </c>
      <c r="K1906" s="2">
        <v>820</v>
      </c>
      <c r="L1906" s="2">
        <v>57</v>
      </c>
      <c r="M1906" s="2">
        <v>242</v>
      </c>
      <c r="N1906" s="2">
        <v>45</v>
      </c>
      <c r="O1906" s="2">
        <v>0</v>
      </c>
      <c r="P1906" s="2">
        <v>11</v>
      </c>
      <c r="Q1906" s="8">
        <v>0</v>
      </c>
      <c r="R1906" s="8">
        <v>0</v>
      </c>
      <c r="S1906" s="8">
        <v>0</v>
      </c>
      <c r="T1906" s="8">
        <v>0</v>
      </c>
      <c r="U1906" s="8">
        <v>0</v>
      </c>
      <c r="V1906" s="8">
        <v>0</v>
      </c>
      <c r="W1906" s="6">
        <v>2</v>
      </c>
      <c r="X1906" s="6">
        <v>8</v>
      </c>
      <c r="Y1906" s="6">
        <v>3</v>
      </c>
      <c r="Z1906" s="6">
        <v>6</v>
      </c>
      <c r="AB1906" s="1">
        <v>1320</v>
      </c>
      <c r="AC1906" s="1">
        <v>1294</v>
      </c>
      <c r="AD1906" s="1">
        <v>2</v>
      </c>
      <c r="AE1906" s="1">
        <v>3</v>
      </c>
      <c r="AF1906" s="1">
        <v>11</v>
      </c>
      <c r="AG1906" s="1">
        <v>31</v>
      </c>
      <c r="AH1906" s="1">
        <v>2203</v>
      </c>
      <c r="AI1906" s="11">
        <f t="shared" si="58"/>
        <v>6.0356164383561648</v>
      </c>
      <c r="AJ1906" s="1">
        <v>0</v>
      </c>
      <c r="AK1906" s="1">
        <v>0</v>
      </c>
      <c r="AL1906" s="1">
        <v>0</v>
      </c>
      <c r="AM1906" s="1">
        <v>1</v>
      </c>
      <c r="AN1906" s="1">
        <v>0</v>
      </c>
      <c r="AO1906" s="1">
        <v>0</v>
      </c>
      <c r="AP1906" s="1">
        <v>0</v>
      </c>
      <c r="AQ1906" s="1">
        <v>0</v>
      </c>
      <c r="AR1906" s="1">
        <v>0</v>
      </c>
      <c r="AS1906" s="1">
        <v>1</v>
      </c>
      <c r="AT1906" s="1">
        <v>6</v>
      </c>
      <c r="AU1906" s="1">
        <v>49</v>
      </c>
      <c r="AV1906" s="1">
        <v>46734</v>
      </c>
    </row>
    <row r="1907" spans="1:48" s="1" customFormat="1" x14ac:dyDescent="0.25">
      <c r="A1907" s="1" t="str" cm="1">
        <f t="array" ref="A1907">_xlfn.IFS(AG1907&gt;=70,"70 and Older",AND(AG1907&gt;=60,AG1907&lt;70),"60-69",AND(AG1907&gt;=50,AG1907&lt;60),"50-59",AND(AG1907&gt;=40,AG1907&lt;50),"40-49",AND(AG1907&gt;=30,AG1907&lt;40),"30-39",AND(AG1907&gt;=20,AG1907&lt;30),"20-29")</f>
        <v>60-69</v>
      </c>
      <c r="B1907" s="1" t="str" cm="1">
        <f t="array" ref="B1907">_xlfn.IFS(AO1907=1,$AO$1,AP1907=1,$AP$1,AQ1907=1,$AQ$1,AR1907=1,$AR$1,AS1907=1,$AS$1)</f>
        <v>Graduation</v>
      </c>
      <c r="C1907" s="1" t="str" cm="1">
        <f t="array" ref="C1907">_xlfn.IFS(AJ1907=1,$AJ$1,AK1907=1,$AK$1,AL1907=1,$AL$1,AM1907=1,$AM$1,AN1907=1,$AN$1)</f>
        <v>Together</v>
      </c>
      <c r="D1907" s="1">
        <v>0</v>
      </c>
      <c r="E1907" s="1">
        <v>1</v>
      </c>
      <c r="F1907" s="1" t="str" cm="1">
        <f t="array" ref="F1907">_xlfn.IFS(AV1907&lt;43783,"1.Low Income",AND(AV1907&gt;=43783,AV1907&lt;=64856),"2.Mid Income",AV1907&gt;64856,"3.High Income")</f>
        <v>1.Low Income</v>
      </c>
      <c r="G1907" s="1" t="str" cm="1">
        <f t="array" ref="G1907">_xlfn.IFS(AU1907&lt;=30,"&lt;1 month",AND(AU1907&gt;30,AU1907&lt;=60),"1-2months",AU1907&gt;60,"2months +")</f>
        <v>&lt;1 month</v>
      </c>
      <c r="H1907" s="1" t="str" cm="1">
        <f t="array" ref="H1907">_xlfn.IFS(AT1907&lt;5,"&lt;5times",AND(AT1907&gt;=5,AT1907&lt;=10),"05-10times",AND(AT1907&gt;=11,AT1907&lt;=15),"11-15times",AT1907&gt;=16,"16times or more")</f>
        <v>05-10times</v>
      </c>
      <c r="I1907" s="1" t="s">
        <v>99</v>
      </c>
      <c r="J1907" s="1" t="str">
        <f t="shared" si="59"/>
        <v>6-7 years</v>
      </c>
      <c r="K1907" s="2">
        <v>78</v>
      </c>
      <c r="L1907" s="2">
        <v>0</v>
      </c>
      <c r="M1907" s="2">
        <v>11</v>
      </c>
      <c r="N1907" s="2">
        <v>0</v>
      </c>
      <c r="O1907" s="2">
        <v>0</v>
      </c>
      <c r="P1907" s="2">
        <v>10</v>
      </c>
      <c r="Q1907" s="8">
        <v>0</v>
      </c>
      <c r="R1907" s="8">
        <v>0</v>
      </c>
      <c r="S1907" s="8">
        <v>0</v>
      </c>
      <c r="T1907" s="8">
        <v>1</v>
      </c>
      <c r="U1907" s="8">
        <v>0</v>
      </c>
      <c r="V1907" s="8">
        <v>0</v>
      </c>
      <c r="W1907" s="6">
        <v>1</v>
      </c>
      <c r="X1907" s="6">
        <v>2</v>
      </c>
      <c r="Y1907" s="6">
        <v>0</v>
      </c>
      <c r="Z1907" s="6">
        <v>4</v>
      </c>
      <c r="AB1907" s="1">
        <v>443</v>
      </c>
      <c r="AC1907" s="1">
        <v>413</v>
      </c>
      <c r="AD1907" s="1">
        <v>1</v>
      </c>
      <c r="AE1907" s="1">
        <v>3</v>
      </c>
      <c r="AF1907" s="1">
        <v>11</v>
      </c>
      <c r="AG1907" s="1">
        <v>65</v>
      </c>
      <c r="AH1907" s="1">
        <v>2202</v>
      </c>
      <c r="AI1907" s="11">
        <f t="shared" si="58"/>
        <v>6.0328767123287674</v>
      </c>
      <c r="AJ1907" s="1">
        <v>0</v>
      </c>
      <c r="AK1907" s="1">
        <v>0</v>
      </c>
      <c r="AL1907" s="1">
        <v>0</v>
      </c>
      <c r="AM1907" s="1">
        <v>1</v>
      </c>
      <c r="AN1907" s="1">
        <v>0</v>
      </c>
      <c r="AO1907" s="1">
        <v>0</v>
      </c>
      <c r="AP1907" s="1">
        <v>0</v>
      </c>
      <c r="AQ1907" s="1">
        <v>1</v>
      </c>
      <c r="AR1907" s="1">
        <v>0</v>
      </c>
      <c r="AS1907" s="1">
        <v>0</v>
      </c>
      <c r="AT1907" s="1">
        <v>7</v>
      </c>
      <c r="AU1907" s="1">
        <v>29</v>
      </c>
      <c r="AV1907" s="1">
        <v>38361</v>
      </c>
    </row>
    <row r="1908" spans="1:48" s="1" customFormat="1" x14ac:dyDescent="0.25">
      <c r="A1908" s="1" t="str" cm="1">
        <f t="array" ref="A1908">_xlfn.IFS(AG1908&gt;=70,"70 and Older",AND(AG1908&gt;=60,AG1908&lt;70),"60-69",AND(AG1908&gt;=50,AG1908&lt;60),"50-59",AND(AG1908&gt;=40,AG1908&lt;50),"40-49",AND(AG1908&gt;=30,AG1908&lt;40),"30-39",AND(AG1908&gt;=20,AG1908&lt;30),"20-29")</f>
        <v>30-39</v>
      </c>
      <c r="B1908" s="1" t="str" cm="1">
        <f t="array" ref="B1908">_xlfn.IFS(AO1908=1,$AO$1,AP1908=1,$AP$1,AQ1908=1,$AQ$1,AR1908=1,$AR$1,AS1908=1,$AS$1)</f>
        <v>Graduation</v>
      </c>
      <c r="C1908" s="1" t="str" cm="1">
        <f t="array" ref="C1908">_xlfn.IFS(AJ1908=1,$AJ$1,AK1908=1,$AK$1,AL1908=1,$AL$1,AM1908=1,$AM$1,AN1908=1,$AN$1)</f>
        <v>Together</v>
      </c>
      <c r="D1908" s="1">
        <v>0</v>
      </c>
      <c r="E1908" s="1">
        <v>0</v>
      </c>
      <c r="F1908" s="1" t="str" cm="1">
        <f t="array" ref="F1908">_xlfn.IFS(AV1908&lt;43783,"1.Low Income",AND(AV1908&gt;=43783,AV1908&lt;=64856),"2.Mid Income",AV1908&gt;64856,"3.High Income")</f>
        <v>2.Mid Income</v>
      </c>
      <c r="G1908" s="1" t="str" cm="1">
        <f t="array" ref="G1908">_xlfn.IFS(AU1908&lt;=30,"&lt;1 month",AND(AU1908&gt;30,AU1908&lt;=60),"1-2months",AU1908&gt;60,"2months +")</f>
        <v>1-2months</v>
      </c>
      <c r="H1908" s="1" t="str" cm="1">
        <f t="array" ref="H1908">_xlfn.IFS(AT1908&lt;5,"&lt;5times",AND(AT1908&gt;=5,AT1908&lt;=10),"05-10times",AND(AT1908&gt;=11,AT1908&lt;=15),"11-15times",AT1908&gt;=16,"16times or more")</f>
        <v>05-10times</v>
      </c>
      <c r="I1908" s="1" t="s">
        <v>99</v>
      </c>
      <c r="J1908" s="1" t="str">
        <f t="shared" si="59"/>
        <v>6-7 years</v>
      </c>
      <c r="K1908" s="2">
        <v>777</v>
      </c>
      <c r="L1908" s="2">
        <v>129</v>
      </c>
      <c r="M1908" s="2">
        <v>573</v>
      </c>
      <c r="N1908" s="2">
        <v>216</v>
      </c>
      <c r="O1908" s="2">
        <v>21</v>
      </c>
      <c r="P1908" s="2">
        <v>203</v>
      </c>
      <c r="Q1908" s="8">
        <v>0</v>
      </c>
      <c r="R1908" s="8">
        <v>0</v>
      </c>
      <c r="S1908" s="8">
        <v>0</v>
      </c>
      <c r="T1908" s="8">
        <v>0</v>
      </c>
      <c r="U1908" s="8">
        <v>1</v>
      </c>
      <c r="V1908" s="8">
        <v>0</v>
      </c>
      <c r="W1908" s="6">
        <v>1</v>
      </c>
      <c r="X1908" s="6">
        <v>2</v>
      </c>
      <c r="Y1908" s="6">
        <v>7</v>
      </c>
      <c r="Z1908" s="6">
        <v>9</v>
      </c>
      <c r="AB1908" s="1">
        <v>1728</v>
      </c>
      <c r="AC1908" s="1">
        <v>1695</v>
      </c>
      <c r="AD1908" s="1">
        <v>1</v>
      </c>
      <c r="AE1908" s="1">
        <v>3</v>
      </c>
      <c r="AF1908" s="1">
        <v>11</v>
      </c>
      <c r="AG1908" s="1">
        <v>34</v>
      </c>
      <c r="AH1908" s="1">
        <v>2201</v>
      </c>
      <c r="AI1908" s="11">
        <f t="shared" si="58"/>
        <v>6.0301369863013701</v>
      </c>
      <c r="AJ1908" s="1">
        <v>0</v>
      </c>
      <c r="AK1908" s="1">
        <v>0</v>
      </c>
      <c r="AL1908" s="1">
        <v>0</v>
      </c>
      <c r="AM1908" s="1">
        <v>1</v>
      </c>
      <c r="AN1908" s="1">
        <v>0</v>
      </c>
      <c r="AO1908" s="1">
        <v>0</v>
      </c>
      <c r="AP1908" s="1">
        <v>0</v>
      </c>
      <c r="AQ1908" s="1">
        <v>1</v>
      </c>
      <c r="AR1908" s="1">
        <v>0</v>
      </c>
      <c r="AS1908" s="1">
        <v>0</v>
      </c>
      <c r="AT1908" s="1">
        <v>6</v>
      </c>
      <c r="AU1908" s="1">
        <v>47</v>
      </c>
      <c r="AV1908" s="1">
        <v>46831</v>
      </c>
    </row>
    <row r="1909" spans="1:48" s="1" customFormat="1" x14ac:dyDescent="0.25">
      <c r="A1909" s="1" t="str" cm="1">
        <f t="array" ref="A1909">_xlfn.IFS(AG1909&gt;=70,"70 and Older",AND(AG1909&gt;=60,AG1909&lt;70),"60-69",AND(AG1909&gt;=50,AG1909&lt;60),"50-59",AND(AG1909&gt;=40,AG1909&lt;50),"40-49",AND(AG1909&gt;=30,AG1909&lt;40),"30-39",AND(AG1909&gt;=20,AG1909&lt;30),"20-29")</f>
        <v>30-39</v>
      </c>
      <c r="B1909" s="1" t="str" cm="1">
        <f t="array" ref="B1909">_xlfn.IFS(AO1909=1,$AO$1,AP1909=1,$AP$1,AQ1909=1,$AQ$1,AR1909=1,$AR$1,AS1909=1,$AS$1)</f>
        <v>Graduation</v>
      </c>
      <c r="C1909" s="1" t="str" cm="1">
        <f t="array" ref="C1909">_xlfn.IFS(AJ1909=1,$AJ$1,AK1909=1,$AK$1,AL1909=1,$AL$1,AM1909=1,$AM$1,AN1909=1,$AN$1)</f>
        <v>Single</v>
      </c>
      <c r="D1909" s="1">
        <v>1</v>
      </c>
      <c r="E1909" s="1">
        <v>1</v>
      </c>
      <c r="F1909" s="1" t="str" cm="1">
        <f t="array" ref="F1909">_xlfn.IFS(AV1909&lt;43783,"1.Low Income",AND(AV1909&gt;=43783,AV1909&lt;=64856),"2.Mid Income",AV1909&gt;64856,"3.High Income")</f>
        <v>1.Low Income</v>
      </c>
      <c r="G1909" s="1" t="str" cm="1">
        <f t="array" ref="G1909">_xlfn.IFS(AU1909&lt;=30,"&lt;1 month",AND(AU1909&gt;30,AU1909&lt;=60),"1-2months",AU1909&gt;60,"2months +")</f>
        <v>1-2months</v>
      </c>
      <c r="H1909" s="1" t="str" cm="1">
        <f t="array" ref="H1909">_xlfn.IFS(AT1909&lt;5,"&lt;5times",AND(AT1909&gt;=5,AT1909&lt;=10),"05-10times",AND(AT1909&gt;=11,AT1909&lt;=15),"11-15times",AT1909&gt;=16,"16times or more")</f>
        <v>05-10times</v>
      </c>
      <c r="I1909" s="1" t="s">
        <v>99</v>
      </c>
      <c r="J1909" s="1" t="str">
        <f t="shared" si="59"/>
        <v>6-7 years</v>
      </c>
      <c r="K1909" s="2">
        <v>12</v>
      </c>
      <c r="L1909" s="2">
        <v>0</v>
      </c>
      <c r="M1909" s="2">
        <v>4</v>
      </c>
      <c r="N1909" s="2">
        <v>0</v>
      </c>
      <c r="O1909" s="2">
        <v>0</v>
      </c>
      <c r="P1909" s="2">
        <v>0</v>
      </c>
      <c r="Q1909" s="8">
        <v>0</v>
      </c>
      <c r="R1909" s="8">
        <v>0</v>
      </c>
      <c r="S1909" s="8">
        <v>0</v>
      </c>
      <c r="T1909" s="8">
        <v>0</v>
      </c>
      <c r="U1909" s="8">
        <v>0</v>
      </c>
      <c r="V1909" s="8">
        <v>0</v>
      </c>
      <c r="W1909" s="6">
        <v>1</v>
      </c>
      <c r="X1909" s="6">
        <v>1</v>
      </c>
      <c r="Y1909" s="6">
        <v>0</v>
      </c>
      <c r="Z1909" s="6">
        <v>2</v>
      </c>
      <c r="AB1909" s="1">
        <v>294</v>
      </c>
      <c r="AC1909" s="1">
        <v>277</v>
      </c>
      <c r="AD1909" s="1">
        <v>0</v>
      </c>
      <c r="AE1909" s="1">
        <v>3</v>
      </c>
      <c r="AF1909" s="1">
        <v>11</v>
      </c>
      <c r="AG1909" s="1">
        <v>33</v>
      </c>
      <c r="AH1909" s="1">
        <v>2201</v>
      </c>
      <c r="AI1909" s="11">
        <f t="shared" si="58"/>
        <v>6.0301369863013701</v>
      </c>
      <c r="AJ1909" s="1">
        <v>0</v>
      </c>
      <c r="AK1909" s="1">
        <v>0</v>
      </c>
      <c r="AL1909" s="1">
        <v>1</v>
      </c>
      <c r="AM1909" s="1">
        <v>0</v>
      </c>
      <c r="AN1909" s="1">
        <v>0</v>
      </c>
      <c r="AO1909" s="1">
        <v>0</v>
      </c>
      <c r="AP1909" s="1">
        <v>0</v>
      </c>
      <c r="AQ1909" s="1">
        <v>1</v>
      </c>
      <c r="AR1909" s="1">
        <v>0</v>
      </c>
      <c r="AS1909" s="1">
        <v>0</v>
      </c>
      <c r="AT1909" s="1">
        <v>7</v>
      </c>
      <c r="AU1909" s="1">
        <v>56</v>
      </c>
      <c r="AV1909" s="1">
        <v>42387</v>
      </c>
    </row>
    <row r="1910" spans="1:48" s="1" customFormat="1" x14ac:dyDescent="0.25">
      <c r="A1910" s="1" t="str" cm="1">
        <f t="array" ref="A1910">_xlfn.IFS(AG1910&gt;=70,"70 and Older",AND(AG1910&gt;=60,AG1910&lt;70),"60-69",AND(AG1910&gt;=50,AG1910&lt;60),"50-59",AND(AG1910&gt;=40,AG1910&lt;50),"40-49",AND(AG1910&gt;=30,AG1910&lt;40),"30-39",AND(AG1910&gt;=20,AG1910&lt;30),"20-29")</f>
        <v>40-49</v>
      </c>
      <c r="B1910" s="1" t="str" cm="1">
        <f t="array" ref="B1910">_xlfn.IFS(AO1910=1,$AO$1,AP1910=1,$AP$1,AQ1910=1,$AQ$1,AR1910=1,$AR$1,AS1910=1,$AS$1)</f>
        <v>Graduation</v>
      </c>
      <c r="C1910" s="1" t="str" cm="1">
        <f t="array" ref="C1910">_xlfn.IFS(AJ1910=1,$AJ$1,AK1910=1,$AK$1,AL1910=1,$AL$1,AM1910=1,$AM$1,AN1910=1,$AN$1)</f>
        <v>Married</v>
      </c>
      <c r="D1910" s="1">
        <v>1</v>
      </c>
      <c r="E1910" s="1">
        <v>0</v>
      </c>
      <c r="F1910" s="1" t="str" cm="1">
        <f t="array" ref="F1910">_xlfn.IFS(AV1910&lt;43783,"1.Low Income",AND(AV1910&gt;=43783,AV1910&lt;=64856),"2.Mid Income",AV1910&gt;64856,"3.High Income")</f>
        <v>1.Low Income</v>
      </c>
      <c r="G1910" s="1" t="str" cm="1">
        <f t="array" ref="G1910">_xlfn.IFS(AU1910&lt;=30,"&lt;1 month",AND(AU1910&gt;30,AU1910&lt;=60),"1-2months",AU1910&gt;60,"2months +")</f>
        <v>1-2months</v>
      </c>
      <c r="H1910" s="1" t="str" cm="1">
        <f t="array" ref="H1910">_xlfn.IFS(AT1910&lt;5,"&lt;5times",AND(AT1910&gt;=5,AT1910&lt;=10),"05-10times",AND(AT1910&gt;=11,AT1910&lt;=15),"11-15times",AT1910&gt;=16,"16times or more")</f>
        <v>05-10times</v>
      </c>
      <c r="I1910" s="1" t="s">
        <v>99</v>
      </c>
      <c r="J1910" s="1" t="str">
        <f t="shared" si="59"/>
        <v>6-7 years</v>
      </c>
      <c r="K1910" s="2">
        <v>6</v>
      </c>
      <c r="L1910" s="2">
        <v>4</v>
      </c>
      <c r="M1910" s="2">
        <v>9</v>
      </c>
      <c r="N1910" s="2">
        <v>6</v>
      </c>
      <c r="O1910" s="2">
        <v>36</v>
      </c>
      <c r="P1910" s="2">
        <v>35</v>
      </c>
      <c r="Q1910" s="8">
        <v>0</v>
      </c>
      <c r="R1910" s="8">
        <v>0</v>
      </c>
      <c r="S1910" s="8">
        <v>0</v>
      </c>
      <c r="T1910" s="8">
        <v>0</v>
      </c>
      <c r="U1910" s="8">
        <v>0</v>
      </c>
      <c r="V1910" s="8">
        <v>1</v>
      </c>
      <c r="W1910" s="6">
        <v>4</v>
      </c>
      <c r="X1910" s="6">
        <v>2</v>
      </c>
      <c r="Y1910" s="6">
        <v>2</v>
      </c>
      <c r="Z1910" s="6">
        <v>3</v>
      </c>
      <c r="AB1910" s="1">
        <v>33</v>
      </c>
      <c r="AC1910" s="1">
        <v>16</v>
      </c>
      <c r="AD1910" s="1">
        <v>0</v>
      </c>
      <c r="AE1910" s="1">
        <v>3</v>
      </c>
      <c r="AF1910" s="1">
        <v>11</v>
      </c>
      <c r="AG1910" s="1">
        <v>48</v>
      </c>
      <c r="AH1910" s="1">
        <v>2201</v>
      </c>
      <c r="AI1910" s="11">
        <f t="shared" si="58"/>
        <v>6.0301369863013701</v>
      </c>
      <c r="AJ1910" s="1">
        <v>0</v>
      </c>
      <c r="AK1910" s="1">
        <v>1</v>
      </c>
      <c r="AL1910" s="1">
        <v>0</v>
      </c>
      <c r="AM1910" s="1">
        <v>0</v>
      </c>
      <c r="AN1910" s="1">
        <v>0</v>
      </c>
      <c r="AO1910" s="1">
        <v>0</v>
      </c>
      <c r="AP1910" s="1">
        <v>0</v>
      </c>
      <c r="AQ1910" s="1">
        <v>1</v>
      </c>
      <c r="AR1910" s="1">
        <v>0</v>
      </c>
      <c r="AS1910" s="1">
        <v>0</v>
      </c>
      <c r="AT1910" s="1">
        <v>8</v>
      </c>
      <c r="AU1910" s="1">
        <v>32</v>
      </c>
      <c r="AV1910" s="1">
        <v>30631</v>
      </c>
    </row>
    <row r="1911" spans="1:48" s="1" customFormat="1" x14ac:dyDescent="0.25">
      <c r="A1911" s="1" t="str" cm="1">
        <f t="array" ref="A1911">_xlfn.IFS(AG1911&gt;=70,"70 and Older",AND(AG1911&gt;=60,AG1911&lt;70),"60-69",AND(AG1911&gt;=50,AG1911&lt;60),"50-59",AND(AG1911&gt;=40,AG1911&lt;50),"40-49",AND(AG1911&gt;=30,AG1911&lt;40),"30-39",AND(AG1911&gt;=20,AG1911&lt;30),"20-29")</f>
        <v>40-49</v>
      </c>
      <c r="B1911" s="1" t="str" cm="1">
        <f t="array" ref="B1911">_xlfn.IFS(AO1911=1,$AO$1,AP1911=1,$AP$1,AQ1911=1,$AQ$1,AR1911=1,$AR$1,AS1911=1,$AS$1)</f>
        <v>PhD</v>
      </c>
      <c r="C1911" s="1" t="str" cm="1">
        <f t="array" ref="C1911">_xlfn.IFS(AJ1911=1,$AJ$1,AK1911=1,$AK$1,AL1911=1,$AL$1,AM1911=1,$AM$1,AN1911=1,$AN$1)</f>
        <v>Single</v>
      </c>
      <c r="D1911" s="1">
        <v>1</v>
      </c>
      <c r="E1911" s="1">
        <v>1</v>
      </c>
      <c r="F1911" s="1" t="str" cm="1">
        <f t="array" ref="F1911">_xlfn.IFS(AV1911&lt;43783,"1.Low Income",AND(AV1911&gt;=43783,AV1911&lt;=64856),"2.Mid Income",AV1911&gt;64856,"3.High Income")</f>
        <v>1.Low Income</v>
      </c>
      <c r="G1911" s="1" t="str" cm="1">
        <f t="array" ref="G1911">_xlfn.IFS(AU1911&lt;=30,"&lt;1 month",AND(AU1911&gt;30,AU1911&lt;=60),"1-2months",AU1911&gt;60,"2months +")</f>
        <v>1-2months</v>
      </c>
      <c r="H1911" s="1" t="str" cm="1">
        <f t="array" ref="H1911">_xlfn.IFS(AT1911&lt;5,"&lt;5times",AND(AT1911&gt;=5,AT1911&lt;=10),"05-10times",AND(AT1911&gt;=11,AT1911&lt;=15),"11-15times",AT1911&gt;=16,"16times or more")</f>
        <v>05-10times</v>
      </c>
      <c r="I1911" s="1" t="s">
        <v>99</v>
      </c>
      <c r="J1911" s="1" t="str">
        <f t="shared" si="59"/>
        <v>6-7 years</v>
      </c>
      <c r="K1911" s="2">
        <v>11</v>
      </c>
      <c r="L1911" s="2">
        <v>0</v>
      </c>
      <c r="M1911" s="2">
        <v>5</v>
      </c>
      <c r="N1911" s="2">
        <v>0</v>
      </c>
      <c r="O1911" s="2">
        <v>0</v>
      </c>
      <c r="P1911" s="2">
        <v>1</v>
      </c>
      <c r="Q1911" s="8">
        <v>0</v>
      </c>
      <c r="R1911" s="8">
        <v>0</v>
      </c>
      <c r="S1911" s="8">
        <v>0</v>
      </c>
      <c r="T1911" s="8">
        <v>0</v>
      </c>
      <c r="U1911" s="8">
        <v>0</v>
      </c>
      <c r="V1911" s="8">
        <v>0</v>
      </c>
      <c r="W1911" s="6">
        <v>2</v>
      </c>
      <c r="X1911" s="6">
        <v>1</v>
      </c>
      <c r="Y1911" s="6">
        <v>0</v>
      </c>
      <c r="Z1911" s="6">
        <v>3</v>
      </c>
      <c r="AB1911" s="1">
        <v>29</v>
      </c>
      <c r="AC1911" s="1">
        <v>9</v>
      </c>
      <c r="AD1911" s="1">
        <v>1</v>
      </c>
      <c r="AE1911" s="1">
        <v>3</v>
      </c>
      <c r="AF1911" s="1">
        <v>11</v>
      </c>
      <c r="AG1911" s="1">
        <v>47</v>
      </c>
      <c r="AH1911" s="1">
        <v>2200</v>
      </c>
      <c r="AI1911" s="11">
        <f t="shared" si="58"/>
        <v>6.0273972602739727</v>
      </c>
      <c r="AJ1911" s="1">
        <v>0</v>
      </c>
      <c r="AK1911" s="1">
        <v>0</v>
      </c>
      <c r="AL1911" s="1">
        <v>1</v>
      </c>
      <c r="AM1911" s="1">
        <v>0</v>
      </c>
      <c r="AN1911" s="1">
        <v>0</v>
      </c>
      <c r="AO1911" s="1">
        <v>0</v>
      </c>
      <c r="AP1911" s="1">
        <v>0</v>
      </c>
      <c r="AQ1911" s="1">
        <v>0</v>
      </c>
      <c r="AR1911" s="1">
        <v>0</v>
      </c>
      <c r="AS1911" s="1">
        <v>1</v>
      </c>
      <c r="AT1911" s="1">
        <v>7</v>
      </c>
      <c r="AU1911" s="1">
        <v>49</v>
      </c>
      <c r="AV1911" s="1">
        <v>36959</v>
      </c>
    </row>
    <row r="1912" spans="1:48" s="1" customFormat="1" x14ac:dyDescent="0.25">
      <c r="A1912" s="1" t="str" cm="1">
        <f t="array" ref="A1912">_xlfn.IFS(AG1912&gt;=70,"70 and Older",AND(AG1912&gt;=60,AG1912&lt;70),"60-69",AND(AG1912&gt;=50,AG1912&lt;60),"50-59",AND(AG1912&gt;=40,AG1912&lt;50),"40-49",AND(AG1912&gt;=30,AG1912&lt;40),"30-39",AND(AG1912&gt;=20,AG1912&lt;30),"20-29")</f>
        <v>40-49</v>
      </c>
      <c r="B1912" s="1" t="str" cm="1">
        <f t="array" ref="B1912">_xlfn.IFS(AO1912=1,$AO$1,AP1912=1,$AP$1,AQ1912=1,$AQ$1,AR1912=1,$AR$1,AS1912=1,$AS$1)</f>
        <v>PhD</v>
      </c>
      <c r="C1912" s="1" t="str" cm="1">
        <f t="array" ref="C1912">_xlfn.IFS(AJ1912=1,$AJ$1,AK1912=1,$AK$1,AL1912=1,$AL$1,AM1912=1,$AM$1,AN1912=1,$AN$1)</f>
        <v>Divorced</v>
      </c>
      <c r="D1912" s="1">
        <v>0</v>
      </c>
      <c r="E1912" s="1">
        <v>0</v>
      </c>
      <c r="F1912" s="1" t="str" cm="1">
        <f t="array" ref="F1912">_xlfn.IFS(AV1912&lt;43783,"1.Low Income",AND(AV1912&gt;=43783,AV1912&lt;=64856),"2.Mid Income",AV1912&gt;64856,"3.High Income")</f>
        <v>1.Low Income</v>
      </c>
      <c r="G1912" s="1" t="str" cm="1">
        <f t="array" ref="G1912">_xlfn.IFS(AU1912&lt;=30,"&lt;1 month",AND(AU1912&gt;30,AU1912&lt;=60),"1-2months",AU1912&gt;60,"2months +")</f>
        <v>&lt;1 month</v>
      </c>
      <c r="H1912" s="1" t="str" cm="1">
        <f t="array" ref="H1912">_xlfn.IFS(AT1912&lt;5,"&lt;5times",AND(AT1912&gt;=5,AT1912&lt;=10),"05-10times",AND(AT1912&gt;=11,AT1912&lt;=15),"11-15times",AT1912&gt;=16,"16times or more")</f>
        <v>05-10times</v>
      </c>
      <c r="I1912" s="1" t="s">
        <v>99</v>
      </c>
      <c r="J1912" s="1" t="str">
        <f t="shared" si="59"/>
        <v>6-7 years</v>
      </c>
      <c r="K1912" s="2">
        <v>17</v>
      </c>
      <c r="L1912" s="2">
        <v>8</v>
      </c>
      <c r="M1912" s="2">
        <v>12</v>
      </c>
      <c r="N1912" s="2">
        <v>11</v>
      </c>
      <c r="O1912" s="2">
        <v>15</v>
      </c>
      <c r="P1912" s="2">
        <v>32</v>
      </c>
      <c r="Q1912" s="8">
        <v>0</v>
      </c>
      <c r="R1912" s="8">
        <v>0</v>
      </c>
      <c r="S1912" s="8">
        <v>0</v>
      </c>
      <c r="T1912" s="8">
        <v>0</v>
      </c>
      <c r="U1912" s="8">
        <v>0</v>
      </c>
      <c r="V1912" s="8">
        <v>0</v>
      </c>
      <c r="W1912" s="6">
        <v>1</v>
      </c>
      <c r="X1912" s="6">
        <v>2</v>
      </c>
      <c r="Y1912" s="6">
        <v>1</v>
      </c>
      <c r="Z1912" s="6">
        <v>2</v>
      </c>
      <c r="AB1912" s="1">
        <v>29</v>
      </c>
      <c r="AC1912" s="1">
        <v>9</v>
      </c>
      <c r="AD1912" s="1">
        <v>1</v>
      </c>
      <c r="AE1912" s="1">
        <v>3</v>
      </c>
      <c r="AF1912" s="1">
        <v>11</v>
      </c>
      <c r="AG1912" s="1">
        <v>47</v>
      </c>
      <c r="AH1912" s="1">
        <v>2200</v>
      </c>
      <c r="AI1912" s="11">
        <f t="shared" si="58"/>
        <v>6.0273972602739727</v>
      </c>
      <c r="AJ1912" s="1">
        <v>1</v>
      </c>
      <c r="AK1912" s="1">
        <v>0</v>
      </c>
      <c r="AL1912" s="1">
        <v>0</v>
      </c>
      <c r="AM1912" s="1">
        <v>0</v>
      </c>
      <c r="AN1912" s="1">
        <v>0</v>
      </c>
      <c r="AO1912" s="1">
        <v>0</v>
      </c>
      <c r="AP1912" s="1">
        <v>0</v>
      </c>
      <c r="AQ1912" s="1">
        <v>0</v>
      </c>
      <c r="AR1912" s="1">
        <v>0</v>
      </c>
      <c r="AS1912" s="1">
        <v>1</v>
      </c>
      <c r="AT1912" s="1">
        <v>8</v>
      </c>
      <c r="AU1912" s="1">
        <v>30</v>
      </c>
      <c r="AV1912" s="1">
        <v>32313</v>
      </c>
    </row>
    <row r="1913" spans="1:48" s="1" customFormat="1" x14ac:dyDescent="0.25">
      <c r="A1913" s="1" t="str" cm="1">
        <f t="array" ref="A1913">_xlfn.IFS(AG1913&gt;=70,"70 and Older",AND(AG1913&gt;=60,AG1913&lt;70),"60-69",AND(AG1913&gt;=50,AG1913&lt;60),"50-59",AND(AG1913&gt;=40,AG1913&lt;50),"40-49",AND(AG1913&gt;=30,AG1913&lt;40),"30-39",AND(AG1913&gt;=20,AG1913&lt;30),"20-29")</f>
        <v>40-49</v>
      </c>
      <c r="B1913" s="1" t="str" cm="1">
        <f t="array" ref="B1913">_xlfn.IFS(AO1913=1,$AO$1,AP1913=1,$AP$1,AQ1913=1,$AQ$1,AR1913=1,$AR$1,AS1913=1,$AS$1)</f>
        <v>PhD</v>
      </c>
      <c r="C1913" s="1" t="str" cm="1">
        <f t="array" ref="C1913">_xlfn.IFS(AJ1913=1,$AJ$1,AK1913=1,$AK$1,AL1913=1,$AL$1,AM1913=1,$AM$1,AN1913=1,$AN$1)</f>
        <v>Divorced</v>
      </c>
      <c r="D1913" s="1">
        <v>1</v>
      </c>
      <c r="E1913" s="1">
        <v>0</v>
      </c>
      <c r="F1913" s="1" t="str" cm="1">
        <f t="array" ref="F1913">_xlfn.IFS(AV1913&lt;43783,"1.Low Income",AND(AV1913&gt;=43783,AV1913&lt;=64856),"2.Mid Income",AV1913&gt;64856,"3.High Income")</f>
        <v>1.Low Income</v>
      </c>
      <c r="G1913" s="1" t="str" cm="1">
        <f t="array" ref="G1913">_xlfn.IFS(AU1913&lt;=30,"&lt;1 month",AND(AU1913&gt;30,AU1913&lt;=60),"1-2months",AU1913&gt;60,"2months +")</f>
        <v>&lt;1 month</v>
      </c>
      <c r="H1913" s="1" t="str" cm="1">
        <f t="array" ref="H1913">_xlfn.IFS(AT1913&lt;5,"&lt;5times",AND(AT1913&gt;=5,AT1913&lt;=10),"05-10times",AND(AT1913&gt;=11,AT1913&lt;=15),"11-15times",AT1913&gt;=16,"16times or more")</f>
        <v>05-10times</v>
      </c>
      <c r="I1913" s="1" t="s">
        <v>99</v>
      </c>
      <c r="J1913" s="1" t="str">
        <f t="shared" si="59"/>
        <v>6-7 years</v>
      </c>
      <c r="K1913" s="2">
        <v>39</v>
      </c>
      <c r="L1913" s="2">
        <v>1</v>
      </c>
      <c r="M1913" s="2">
        <v>9</v>
      </c>
      <c r="N1913" s="2">
        <v>2</v>
      </c>
      <c r="O1913" s="2">
        <v>1</v>
      </c>
      <c r="P1913" s="2">
        <v>34</v>
      </c>
      <c r="Q1913" s="8">
        <v>0</v>
      </c>
      <c r="R1913" s="8">
        <v>0</v>
      </c>
      <c r="S1913" s="8">
        <v>1</v>
      </c>
      <c r="T1913" s="8">
        <v>0</v>
      </c>
      <c r="U1913" s="8">
        <v>0</v>
      </c>
      <c r="V1913" s="8">
        <v>1</v>
      </c>
      <c r="W1913" s="6">
        <v>1</v>
      </c>
      <c r="X1913" s="6">
        <v>2</v>
      </c>
      <c r="Y1913" s="6">
        <v>1</v>
      </c>
      <c r="Z1913" s="6">
        <v>2</v>
      </c>
      <c r="AB1913" s="1">
        <v>29</v>
      </c>
      <c r="AC1913" s="1">
        <v>9</v>
      </c>
      <c r="AD1913" s="1">
        <v>1</v>
      </c>
      <c r="AE1913" s="1">
        <v>3</v>
      </c>
      <c r="AF1913" s="1">
        <v>11</v>
      </c>
      <c r="AG1913" s="1">
        <v>47</v>
      </c>
      <c r="AH1913" s="1">
        <v>2200</v>
      </c>
      <c r="AI1913" s="11">
        <f t="shared" si="58"/>
        <v>6.0273972602739727</v>
      </c>
      <c r="AJ1913" s="1">
        <v>1</v>
      </c>
      <c r="AK1913" s="1">
        <v>0</v>
      </c>
      <c r="AL1913" s="1">
        <v>0</v>
      </c>
      <c r="AM1913" s="1">
        <v>0</v>
      </c>
      <c r="AN1913" s="1">
        <v>0</v>
      </c>
      <c r="AO1913" s="1">
        <v>0</v>
      </c>
      <c r="AP1913" s="1">
        <v>0</v>
      </c>
      <c r="AQ1913" s="1">
        <v>0</v>
      </c>
      <c r="AR1913" s="1">
        <v>0</v>
      </c>
      <c r="AS1913" s="1">
        <v>1</v>
      </c>
      <c r="AT1913" s="1">
        <v>8</v>
      </c>
      <c r="AU1913" s="1">
        <v>18</v>
      </c>
      <c r="AV1913" s="1">
        <v>32303</v>
      </c>
    </row>
    <row r="1914" spans="1:48" s="1" customFormat="1" x14ac:dyDescent="0.25">
      <c r="A1914" s="1" t="str" cm="1">
        <f t="array" ref="A1914">_xlfn.IFS(AG1914&gt;=70,"70 and Older",AND(AG1914&gt;=60,AG1914&lt;70),"60-69",AND(AG1914&gt;=50,AG1914&lt;60),"50-59",AND(AG1914&gt;=40,AG1914&lt;50),"40-49",AND(AG1914&gt;=30,AG1914&lt;40),"30-39",AND(AG1914&gt;=20,AG1914&lt;30),"20-29")</f>
        <v>40-49</v>
      </c>
      <c r="B1914" s="1" t="str" cm="1">
        <f t="array" ref="B1914">_xlfn.IFS(AO1914=1,$AO$1,AP1914=1,$AP$1,AQ1914=1,$AQ$1,AR1914=1,$AR$1,AS1914=1,$AS$1)</f>
        <v>PhD</v>
      </c>
      <c r="C1914" s="1" t="str" cm="1">
        <f t="array" ref="C1914">_xlfn.IFS(AJ1914=1,$AJ$1,AK1914=1,$AK$1,AL1914=1,$AL$1,AM1914=1,$AM$1,AN1914=1,$AN$1)</f>
        <v>Divorced</v>
      </c>
      <c r="D1914" s="1">
        <v>1</v>
      </c>
      <c r="E1914" s="1">
        <v>0</v>
      </c>
      <c r="F1914" s="1" t="str" cm="1">
        <f t="array" ref="F1914">_xlfn.IFS(AV1914&lt;43783,"1.Low Income",AND(AV1914&gt;=43783,AV1914&lt;=64856),"2.Mid Income",AV1914&gt;64856,"3.High Income")</f>
        <v>1.Low Income</v>
      </c>
      <c r="G1914" s="1" t="str" cm="1">
        <f t="array" ref="G1914">_xlfn.IFS(AU1914&lt;=30,"&lt;1 month",AND(AU1914&gt;30,AU1914&lt;=60),"1-2months",AU1914&gt;60,"2months +")</f>
        <v>1-2months</v>
      </c>
      <c r="H1914" s="1" t="str" cm="1">
        <f t="array" ref="H1914">_xlfn.IFS(AT1914&lt;5,"&lt;5times",AND(AT1914&gt;=5,AT1914&lt;=10),"05-10times",AND(AT1914&gt;=11,AT1914&lt;=15),"11-15times",AT1914&gt;=16,"16times or more")</f>
        <v>05-10times</v>
      </c>
      <c r="I1914" s="1" t="s">
        <v>99</v>
      </c>
      <c r="J1914" s="1" t="str">
        <f t="shared" si="59"/>
        <v>6-7 years</v>
      </c>
      <c r="K1914" s="2">
        <v>2</v>
      </c>
      <c r="L1914" s="2">
        <v>3</v>
      </c>
      <c r="M1914" s="2">
        <v>20</v>
      </c>
      <c r="N1914" s="2">
        <v>6</v>
      </c>
      <c r="O1914" s="2">
        <v>11</v>
      </c>
      <c r="P1914" s="2">
        <v>9</v>
      </c>
      <c r="Q1914" s="8">
        <v>0</v>
      </c>
      <c r="R1914" s="8">
        <v>0</v>
      </c>
      <c r="S1914" s="8">
        <v>0</v>
      </c>
      <c r="T1914" s="8">
        <v>0</v>
      </c>
      <c r="U1914" s="8">
        <v>0</v>
      </c>
      <c r="V1914" s="8">
        <v>0</v>
      </c>
      <c r="W1914" s="6">
        <v>2</v>
      </c>
      <c r="X1914" s="6">
        <v>2</v>
      </c>
      <c r="Y1914" s="6">
        <v>0</v>
      </c>
      <c r="Z1914" s="6">
        <v>3</v>
      </c>
      <c r="AB1914" s="1">
        <v>29</v>
      </c>
      <c r="AC1914" s="1">
        <v>9</v>
      </c>
      <c r="AD1914" s="1">
        <v>1</v>
      </c>
      <c r="AE1914" s="1">
        <v>3</v>
      </c>
      <c r="AF1914" s="1">
        <v>11</v>
      </c>
      <c r="AG1914" s="1">
        <v>47</v>
      </c>
      <c r="AH1914" s="1">
        <v>2200</v>
      </c>
      <c r="AI1914" s="11">
        <f t="shared" si="58"/>
        <v>6.0273972602739727</v>
      </c>
      <c r="AJ1914" s="1">
        <v>1</v>
      </c>
      <c r="AK1914" s="1">
        <v>0</v>
      </c>
      <c r="AL1914" s="1">
        <v>0</v>
      </c>
      <c r="AM1914" s="1">
        <v>0</v>
      </c>
      <c r="AN1914" s="1">
        <v>0</v>
      </c>
      <c r="AO1914" s="1">
        <v>0</v>
      </c>
      <c r="AP1914" s="1">
        <v>0</v>
      </c>
      <c r="AQ1914" s="1">
        <v>0</v>
      </c>
      <c r="AR1914" s="1">
        <v>0</v>
      </c>
      <c r="AS1914" s="1">
        <v>1</v>
      </c>
      <c r="AT1914" s="1">
        <v>8</v>
      </c>
      <c r="AU1914" s="1">
        <v>43</v>
      </c>
      <c r="AV1914" s="1">
        <v>32300</v>
      </c>
    </row>
    <row r="1915" spans="1:48" s="1" customFormat="1" x14ac:dyDescent="0.25">
      <c r="A1915" s="1" t="str" cm="1">
        <f t="array" ref="A1915">_xlfn.IFS(AG1915&gt;=70,"70 and Older",AND(AG1915&gt;=60,AG1915&lt;70),"60-69",AND(AG1915&gt;=50,AG1915&lt;60),"50-59",AND(AG1915&gt;=40,AG1915&lt;50),"40-49",AND(AG1915&gt;=30,AG1915&lt;40),"30-39",AND(AG1915&gt;=20,AG1915&lt;30),"20-29")</f>
        <v>30-39</v>
      </c>
      <c r="B1915" s="1" t="str" cm="1">
        <f t="array" ref="B1915">_xlfn.IFS(AO1915=1,$AO$1,AP1915=1,$AP$1,AQ1915=1,$AQ$1,AR1915=1,$AR$1,AS1915=1,$AS$1)</f>
        <v>PhD</v>
      </c>
      <c r="C1915" s="1" t="str" cm="1">
        <f t="array" ref="C1915">_xlfn.IFS(AJ1915=1,$AJ$1,AK1915=1,$AK$1,AL1915=1,$AL$1,AM1915=1,$AM$1,AN1915=1,$AN$1)</f>
        <v>Single</v>
      </c>
      <c r="D1915" s="1">
        <v>0</v>
      </c>
      <c r="E1915" s="1">
        <v>0</v>
      </c>
      <c r="F1915" s="1" t="str" cm="1">
        <f t="array" ref="F1915">_xlfn.IFS(AV1915&lt;43783,"1.Low Income",AND(AV1915&gt;=43783,AV1915&lt;=64856),"2.Mid Income",AV1915&gt;64856,"3.High Income")</f>
        <v>1.Low Income</v>
      </c>
      <c r="G1915" s="1" t="str" cm="1">
        <f t="array" ref="G1915">_xlfn.IFS(AU1915&lt;=30,"&lt;1 month",AND(AU1915&gt;30,AU1915&lt;=60),"1-2months",AU1915&gt;60,"2months +")</f>
        <v>1-2months</v>
      </c>
      <c r="H1915" s="1" t="str" cm="1">
        <f t="array" ref="H1915">_xlfn.IFS(AT1915&lt;5,"&lt;5times",AND(AT1915&gt;=5,AT1915&lt;=10),"05-10times",AND(AT1915&gt;=11,AT1915&lt;=15),"11-15times",AT1915&gt;=16,"16times or more")</f>
        <v>05-10times</v>
      </c>
      <c r="I1915" s="1" t="s">
        <v>99</v>
      </c>
      <c r="J1915" s="1" t="str">
        <f t="shared" si="59"/>
        <v>6-7 years</v>
      </c>
      <c r="K1915" s="2">
        <v>1</v>
      </c>
      <c r="L1915" s="2">
        <v>8</v>
      </c>
      <c r="M1915" s="2">
        <v>6</v>
      </c>
      <c r="N1915" s="2">
        <v>4</v>
      </c>
      <c r="O1915" s="2">
        <v>8</v>
      </c>
      <c r="P1915" s="2">
        <v>16</v>
      </c>
      <c r="Q1915" s="8">
        <v>0</v>
      </c>
      <c r="R1915" s="8">
        <v>0</v>
      </c>
      <c r="S1915" s="8">
        <v>0</v>
      </c>
      <c r="T1915" s="8">
        <v>0</v>
      </c>
      <c r="U1915" s="8">
        <v>0</v>
      </c>
      <c r="V1915" s="8">
        <v>0</v>
      </c>
      <c r="W1915" s="6">
        <v>1</v>
      </c>
      <c r="X1915" s="6">
        <v>1</v>
      </c>
      <c r="Y1915" s="6">
        <v>0</v>
      </c>
      <c r="Z1915" s="6">
        <v>3</v>
      </c>
      <c r="AB1915" s="1">
        <v>28</v>
      </c>
      <c r="AC1915" s="1">
        <v>28</v>
      </c>
      <c r="AD1915" s="1">
        <v>0</v>
      </c>
      <c r="AE1915" s="1">
        <v>3</v>
      </c>
      <c r="AF1915" s="1">
        <v>11</v>
      </c>
      <c r="AG1915" s="1">
        <v>35</v>
      </c>
      <c r="AH1915" s="1">
        <v>2200</v>
      </c>
      <c r="AI1915" s="11">
        <f t="shared" si="58"/>
        <v>6.0273972602739727</v>
      </c>
      <c r="AJ1915" s="1">
        <v>0</v>
      </c>
      <c r="AK1915" s="1">
        <v>0</v>
      </c>
      <c r="AL1915" s="1">
        <v>1</v>
      </c>
      <c r="AM1915" s="1">
        <v>0</v>
      </c>
      <c r="AN1915" s="1">
        <v>0</v>
      </c>
      <c r="AO1915" s="1">
        <v>0</v>
      </c>
      <c r="AP1915" s="1">
        <v>0</v>
      </c>
      <c r="AQ1915" s="1">
        <v>0</v>
      </c>
      <c r="AR1915" s="1">
        <v>0</v>
      </c>
      <c r="AS1915" s="1">
        <v>1</v>
      </c>
      <c r="AT1915" s="1">
        <v>8</v>
      </c>
      <c r="AU1915" s="1">
        <v>54</v>
      </c>
      <c r="AV1915" s="1">
        <v>31353</v>
      </c>
    </row>
    <row r="1916" spans="1:48" s="1" customFormat="1" x14ac:dyDescent="0.25">
      <c r="A1916" s="1" t="str" cm="1">
        <f t="array" ref="A1916">_xlfn.IFS(AG1916&gt;=70,"70 and Older",AND(AG1916&gt;=60,AG1916&lt;70),"60-69",AND(AG1916&gt;=50,AG1916&lt;60),"50-59",AND(AG1916&gt;=40,AG1916&lt;50),"40-49",AND(AG1916&gt;=30,AG1916&lt;40),"30-39",AND(AG1916&gt;=20,AG1916&lt;30),"20-29")</f>
        <v>60-69</v>
      </c>
      <c r="B1916" s="1" t="str" cm="1">
        <f t="array" ref="B1916">_xlfn.IFS(AO1916=1,$AO$1,AP1916=1,$AP$1,AQ1916=1,$AQ$1,AR1916=1,$AR$1,AS1916=1,$AS$1)</f>
        <v>Graduation</v>
      </c>
      <c r="C1916" s="1" t="str" cm="1">
        <f t="array" ref="C1916">_xlfn.IFS(AJ1916=1,$AJ$1,AK1916=1,$AK$1,AL1916=1,$AL$1,AM1916=1,$AM$1,AN1916=1,$AN$1)</f>
        <v>Single</v>
      </c>
      <c r="D1916" s="1">
        <v>0</v>
      </c>
      <c r="E1916" s="1">
        <v>0</v>
      </c>
      <c r="F1916" s="1" t="str" cm="1">
        <f t="array" ref="F1916">_xlfn.IFS(AV1916&lt;43783,"1.Low Income",AND(AV1916&gt;=43783,AV1916&lt;=64856),"2.Mid Income",AV1916&gt;64856,"3.High Income")</f>
        <v>2.Mid Income</v>
      </c>
      <c r="G1916" s="1" t="str" cm="1">
        <f t="array" ref="G1916">_xlfn.IFS(AU1916&lt;=30,"&lt;1 month",AND(AU1916&gt;30,AU1916&lt;=60),"1-2months",AU1916&gt;60,"2months +")</f>
        <v>1-2months</v>
      </c>
      <c r="H1916" s="1" t="str" cm="1">
        <f t="array" ref="H1916">_xlfn.IFS(AT1916&lt;5,"&lt;5times",AND(AT1916&gt;=5,AT1916&lt;=10),"05-10times",AND(AT1916&gt;=11,AT1916&lt;=15),"11-15times",AT1916&gt;=16,"16times or more")</f>
        <v>05-10times</v>
      </c>
      <c r="I1916" s="1" t="s">
        <v>99</v>
      </c>
      <c r="J1916" s="1" t="str">
        <f t="shared" si="59"/>
        <v>6-7 years</v>
      </c>
      <c r="K1916" s="2">
        <v>703</v>
      </c>
      <c r="L1916" s="2">
        <v>102</v>
      </c>
      <c r="M1916" s="2">
        <v>601</v>
      </c>
      <c r="N1916" s="2">
        <v>0</v>
      </c>
      <c r="O1916" s="2">
        <v>58</v>
      </c>
      <c r="P1916" s="2">
        <v>43</v>
      </c>
      <c r="Q1916" s="8">
        <v>0</v>
      </c>
      <c r="R1916" s="8">
        <v>0</v>
      </c>
      <c r="S1916" s="8">
        <v>0</v>
      </c>
      <c r="T1916" s="8">
        <v>0</v>
      </c>
      <c r="U1916" s="8">
        <v>0</v>
      </c>
      <c r="V1916" s="8">
        <v>1</v>
      </c>
      <c r="W1916" s="6">
        <v>1</v>
      </c>
      <c r="X1916" s="6">
        <v>3</v>
      </c>
      <c r="Y1916" s="6">
        <v>11</v>
      </c>
      <c r="Z1916" s="6">
        <v>8</v>
      </c>
      <c r="AB1916" s="1">
        <v>606</v>
      </c>
      <c r="AC1916" s="1">
        <v>379</v>
      </c>
      <c r="AD1916" s="1">
        <v>0</v>
      </c>
      <c r="AE1916" s="1">
        <v>3</v>
      </c>
      <c r="AF1916" s="1">
        <v>11</v>
      </c>
      <c r="AG1916" s="1">
        <v>68</v>
      </c>
      <c r="AH1916" s="1">
        <v>2197</v>
      </c>
      <c r="AI1916" s="11">
        <f t="shared" si="58"/>
        <v>6.0191780821917806</v>
      </c>
      <c r="AJ1916" s="1">
        <v>0</v>
      </c>
      <c r="AK1916" s="1">
        <v>0</v>
      </c>
      <c r="AL1916" s="1">
        <v>1</v>
      </c>
      <c r="AM1916" s="1">
        <v>0</v>
      </c>
      <c r="AN1916" s="1">
        <v>0</v>
      </c>
      <c r="AO1916" s="1">
        <v>0</v>
      </c>
      <c r="AP1916" s="1">
        <v>0</v>
      </c>
      <c r="AQ1916" s="1">
        <v>1</v>
      </c>
      <c r="AR1916" s="1">
        <v>0</v>
      </c>
      <c r="AS1916" s="1">
        <v>0</v>
      </c>
      <c r="AT1916" s="1">
        <v>6</v>
      </c>
      <c r="AU1916" s="1">
        <v>51</v>
      </c>
      <c r="AV1916" s="1">
        <v>54237</v>
      </c>
    </row>
    <row r="1917" spans="1:48" s="1" customFormat="1" x14ac:dyDescent="0.25">
      <c r="A1917" s="1" t="str" cm="1">
        <f t="array" ref="A1917">_xlfn.IFS(AG1917&gt;=70,"70 and Older",AND(AG1917&gt;=60,AG1917&lt;70),"60-69",AND(AG1917&gt;=50,AG1917&lt;60),"50-59",AND(AG1917&gt;=40,AG1917&lt;50),"40-49",AND(AG1917&gt;=30,AG1917&lt;40),"30-39",AND(AG1917&gt;=20,AG1917&lt;30),"20-29")</f>
        <v>60-69</v>
      </c>
      <c r="B1917" s="1" t="str" cm="1">
        <f t="array" ref="B1917">_xlfn.IFS(AO1917=1,$AO$1,AP1917=1,$AP$1,AQ1917=1,$AQ$1,AR1917=1,$AR$1,AS1917=1,$AS$1)</f>
        <v>Graduation</v>
      </c>
      <c r="C1917" s="1" t="str" cm="1">
        <f t="array" ref="C1917">_xlfn.IFS(AJ1917=1,$AJ$1,AK1917=1,$AK$1,AL1917=1,$AL$1,AM1917=1,$AM$1,AN1917=1,$AN$1)</f>
        <v>Single</v>
      </c>
      <c r="D1917" s="1">
        <v>0</v>
      </c>
      <c r="E1917" s="1">
        <v>0</v>
      </c>
      <c r="F1917" s="1" t="str" cm="1">
        <f t="array" ref="F1917">_xlfn.IFS(AV1917&lt;43783,"1.Low Income",AND(AV1917&gt;=43783,AV1917&lt;=64856),"2.Mid Income",AV1917&gt;64856,"3.High Income")</f>
        <v>2.Mid Income</v>
      </c>
      <c r="G1917" s="1" t="str" cm="1">
        <f t="array" ref="G1917">_xlfn.IFS(AU1917&lt;=30,"&lt;1 month",AND(AU1917&gt;30,AU1917&lt;=60),"1-2months",AU1917&gt;60,"2months +")</f>
        <v>&lt;1 month</v>
      </c>
      <c r="H1917" s="1" t="str" cm="1">
        <f t="array" ref="H1917">_xlfn.IFS(AT1917&lt;5,"&lt;5times",AND(AT1917&gt;=5,AT1917&lt;=10),"05-10times",AND(AT1917&gt;=11,AT1917&lt;=15),"11-15times",AT1917&gt;=16,"16times or more")</f>
        <v>05-10times</v>
      </c>
      <c r="I1917" s="1" t="s">
        <v>99</v>
      </c>
      <c r="J1917" s="1" t="str">
        <f t="shared" si="59"/>
        <v>6-7 years</v>
      </c>
      <c r="K1917" s="2">
        <v>627</v>
      </c>
      <c r="L1917" s="2">
        <v>91</v>
      </c>
      <c r="M1917" s="2">
        <v>597</v>
      </c>
      <c r="N1917" s="2">
        <v>159</v>
      </c>
      <c r="O1917" s="2">
        <v>91</v>
      </c>
      <c r="P1917" s="2">
        <v>15</v>
      </c>
      <c r="Q1917" s="8">
        <v>0</v>
      </c>
      <c r="R1917" s="8">
        <v>0</v>
      </c>
      <c r="S1917" s="8">
        <v>0</v>
      </c>
      <c r="T1917" s="8">
        <v>0</v>
      </c>
      <c r="U1917" s="8">
        <v>0</v>
      </c>
      <c r="V1917" s="8">
        <v>0</v>
      </c>
      <c r="W1917" s="6">
        <v>1</v>
      </c>
      <c r="X1917" s="6">
        <v>6</v>
      </c>
      <c r="Y1917" s="6">
        <v>5</v>
      </c>
      <c r="Z1917" s="6">
        <v>12</v>
      </c>
      <c r="AB1917" s="1">
        <v>606</v>
      </c>
      <c r="AC1917" s="1">
        <v>379</v>
      </c>
      <c r="AD1917" s="1">
        <v>0</v>
      </c>
      <c r="AE1917" s="1">
        <v>3</v>
      </c>
      <c r="AF1917" s="1">
        <v>11</v>
      </c>
      <c r="AG1917" s="1">
        <v>68</v>
      </c>
      <c r="AH1917" s="1">
        <v>2197</v>
      </c>
      <c r="AI1917" s="11">
        <f t="shared" si="58"/>
        <v>6.0191780821917806</v>
      </c>
      <c r="AJ1917" s="1">
        <v>0</v>
      </c>
      <c r="AK1917" s="1">
        <v>0</v>
      </c>
      <c r="AL1917" s="1">
        <v>1</v>
      </c>
      <c r="AM1917" s="1">
        <v>0</v>
      </c>
      <c r="AN1917" s="1">
        <v>0</v>
      </c>
      <c r="AO1917" s="1">
        <v>0</v>
      </c>
      <c r="AP1917" s="1">
        <v>0</v>
      </c>
      <c r="AQ1917" s="1">
        <v>1</v>
      </c>
      <c r="AR1917" s="1">
        <v>0</v>
      </c>
      <c r="AS1917" s="1">
        <v>0</v>
      </c>
      <c r="AT1917" s="1">
        <v>6</v>
      </c>
      <c r="AU1917" s="1">
        <v>4</v>
      </c>
      <c r="AV1917" s="1">
        <v>49187</v>
      </c>
    </row>
    <row r="1918" spans="1:48" s="1" customFormat="1" x14ac:dyDescent="0.25">
      <c r="A1918" s="1" t="str" cm="1">
        <f t="array" ref="A1918">_xlfn.IFS(AG1918&gt;=70,"70 and Older",AND(AG1918&gt;=60,AG1918&lt;70),"60-69",AND(AG1918&gt;=50,AG1918&lt;60),"50-59",AND(AG1918&gt;=40,AG1918&lt;50),"40-49",AND(AG1918&gt;=30,AG1918&lt;40),"30-39",AND(AG1918&gt;=20,AG1918&lt;30),"20-29")</f>
        <v>70 and Older</v>
      </c>
      <c r="B1918" s="1" t="str" cm="1">
        <f t="array" ref="B1918">_xlfn.IFS(AO1918=1,$AO$1,AP1918=1,$AP$1,AQ1918=1,$AQ$1,AR1918=1,$AR$1,AS1918=1,$AS$1)</f>
        <v>PhD</v>
      </c>
      <c r="C1918" s="1" t="str" cm="1">
        <f t="array" ref="C1918">_xlfn.IFS(AJ1918=1,$AJ$1,AK1918=1,$AK$1,AL1918=1,$AL$1,AM1918=1,$AM$1,AN1918=1,$AN$1)</f>
        <v>Together</v>
      </c>
      <c r="D1918" s="1">
        <v>0</v>
      </c>
      <c r="E1918" s="1">
        <v>1</v>
      </c>
      <c r="F1918" s="1" t="str" cm="1">
        <f t="array" ref="F1918">_xlfn.IFS(AV1918&lt;43783,"1.Low Income",AND(AV1918&gt;=43783,AV1918&lt;=64856),"2.Mid Income",AV1918&gt;64856,"3.High Income")</f>
        <v>2.Mid Income</v>
      </c>
      <c r="G1918" s="1" t="str" cm="1">
        <f t="array" ref="G1918">_xlfn.IFS(AU1918&lt;=30,"&lt;1 month",AND(AU1918&gt;30,AU1918&lt;=60),"1-2months",AU1918&gt;60,"2months +")</f>
        <v>&lt;1 month</v>
      </c>
      <c r="H1918" s="1" t="str" cm="1">
        <f t="array" ref="H1918">_xlfn.IFS(AT1918&lt;5,"&lt;5times",AND(AT1918&gt;=5,AT1918&lt;=10),"05-10times",AND(AT1918&gt;=11,AT1918&lt;=15),"11-15times",AT1918&gt;=16,"16times or more")</f>
        <v>05-10times</v>
      </c>
      <c r="I1918" s="1" t="s">
        <v>99</v>
      </c>
      <c r="J1918" s="1" t="str">
        <f t="shared" si="59"/>
        <v>6-7 years</v>
      </c>
      <c r="K1918" s="2">
        <v>625</v>
      </c>
      <c r="L1918" s="2">
        <v>7</v>
      </c>
      <c r="M1918" s="2">
        <v>99</v>
      </c>
      <c r="N1918" s="2">
        <v>10</v>
      </c>
      <c r="O1918" s="2">
        <v>22</v>
      </c>
      <c r="P1918" s="2">
        <v>7</v>
      </c>
      <c r="Q1918" s="8">
        <v>0</v>
      </c>
      <c r="R1918" s="8">
        <v>0</v>
      </c>
      <c r="S1918" s="8">
        <v>0</v>
      </c>
      <c r="T1918" s="8">
        <v>0</v>
      </c>
      <c r="U1918" s="8">
        <v>0</v>
      </c>
      <c r="V1918" s="8">
        <v>0</v>
      </c>
      <c r="W1918" s="6">
        <v>2</v>
      </c>
      <c r="X1918" s="6">
        <v>6</v>
      </c>
      <c r="Y1918" s="6">
        <v>3</v>
      </c>
      <c r="Z1918" s="6">
        <v>12</v>
      </c>
      <c r="AB1918" s="1">
        <v>976</v>
      </c>
      <c r="AC1918" s="1">
        <v>976</v>
      </c>
      <c r="AD1918" s="1">
        <v>0</v>
      </c>
      <c r="AE1918" s="1">
        <v>3</v>
      </c>
      <c r="AF1918" s="1">
        <v>11</v>
      </c>
      <c r="AG1918" s="1">
        <v>71</v>
      </c>
      <c r="AH1918" s="1">
        <v>2197</v>
      </c>
      <c r="AI1918" s="11">
        <f t="shared" si="58"/>
        <v>6.0191780821917806</v>
      </c>
      <c r="AJ1918" s="1">
        <v>0</v>
      </c>
      <c r="AK1918" s="1">
        <v>0</v>
      </c>
      <c r="AL1918" s="1">
        <v>0</v>
      </c>
      <c r="AM1918" s="1">
        <v>1</v>
      </c>
      <c r="AN1918" s="1">
        <v>0</v>
      </c>
      <c r="AO1918" s="1">
        <v>0</v>
      </c>
      <c r="AP1918" s="1">
        <v>0</v>
      </c>
      <c r="AQ1918" s="1">
        <v>0</v>
      </c>
      <c r="AR1918" s="1">
        <v>0</v>
      </c>
      <c r="AS1918" s="1">
        <v>1</v>
      </c>
      <c r="AT1918" s="1">
        <v>6</v>
      </c>
      <c r="AU1918" s="1">
        <v>29</v>
      </c>
      <c r="AV1918" s="1">
        <v>46106</v>
      </c>
    </row>
    <row r="1919" spans="1:48" s="1" customFormat="1" x14ac:dyDescent="0.25">
      <c r="A1919" s="1" t="str" cm="1">
        <f t="array" ref="A1919">_xlfn.IFS(AG1919&gt;=70,"70 and Older",AND(AG1919&gt;=60,AG1919&lt;70),"60-69",AND(AG1919&gt;=50,AG1919&lt;60),"50-59",AND(AG1919&gt;=40,AG1919&lt;50),"40-49",AND(AG1919&gt;=30,AG1919&lt;40),"30-39",AND(AG1919&gt;=20,AG1919&lt;30),"20-29")</f>
        <v>70 and Older</v>
      </c>
      <c r="B1919" s="1" t="str" cm="1">
        <f t="array" ref="B1919">_xlfn.IFS(AO1919=1,$AO$1,AP1919=1,$AP$1,AQ1919=1,$AQ$1,AR1919=1,$AR$1,AS1919=1,$AS$1)</f>
        <v>PhD</v>
      </c>
      <c r="C1919" s="1" t="str" cm="1">
        <f t="array" ref="C1919">_xlfn.IFS(AJ1919=1,$AJ$1,AK1919=1,$AK$1,AL1919=1,$AL$1,AM1919=1,$AM$1,AN1919=1,$AN$1)</f>
        <v>Together</v>
      </c>
      <c r="D1919" s="1">
        <v>0</v>
      </c>
      <c r="E1919" s="1">
        <v>1</v>
      </c>
      <c r="F1919" s="1" t="str" cm="1">
        <f t="array" ref="F1919">_xlfn.IFS(AV1919&lt;43783,"1.Low Income",AND(AV1919&gt;=43783,AV1919&lt;=64856),"2.Mid Income",AV1919&gt;64856,"3.High Income")</f>
        <v>1.Low Income</v>
      </c>
      <c r="G1919" s="1" t="str" cm="1">
        <f t="array" ref="G1919">_xlfn.IFS(AU1919&lt;=30,"&lt;1 month",AND(AU1919&gt;30,AU1919&lt;=60),"1-2months",AU1919&gt;60,"2months +")</f>
        <v>1-2months</v>
      </c>
      <c r="H1919" s="1" t="str" cm="1">
        <f t="array" ref="H1919">_xlfn.IFS(AT1919&lt;5,"&lt;5times",AND(AT1919&gt;=5,AT1919&lt;=10),"05-10times",AND(AT1919&gt;=11,AT1919&lt;=15),"11-15times",AT1919&gt;=16,"16times or more")</f>
        <v>05-10times</v>
      </c>
      <c r="I1919" s="1" t="s">
        <v>99</v>
      </c>
      <c r="J1919" s="1" t="str">
        <f t="shared" si="59"/>
        <v>6-7 years</v>
      </c>
      <c r="K1919" s="2">
        <v>909</v>
      </c>
      <c r="L1919" s="2">
        <v>11</v>
      </c>
      <c r="M1919" s="2">
        <v>218</v>
      </c>
      <c r="N1919" s="2">
        <v>0</v>
      </c>
      <c r="O1919" s="2">
        <v>0</v>
      </c>
      <c r="P1919" s="2">
        <v>23</v>
      </c>
      <c r="Q1919" s="8">
        <v>0</v>
      </c>
      <c r="R1919" s="8">
        <v>0</v>
      </c>
      <c r="S1919" s="8">
        <v>0</v>
      </c>
      <c r="T1919" s="8">
        <v>0</v>
      </c>
      <c r="U1919" s="8">
        <v>0</v>
      </c>
      <c r="V1919" s="8">
        <v>1</v>
      </c>
      <c r="W1919" s="6">
        <v>2</v>
      </c>
      <c r="X1919" s="6">
        <v>9</v>
      </c>
      <c r="Y1919" s="6">
        <v>3</v>
      </c>
      <c r="Z1919" s="6">
        <v>5</v>
      </c>
      <c r="AB1919" s="1">
        <v>976</v>
      </c>
      <c r="AC1919" s="1">
        <v>976</v>
      </c>
      <c r="AD1919" s="1">
        <v>0</v>
      </c>
      <c r="AE1919" s="1">
        <v>3</v>
      </c>
      <c r="AF1919" s="1">
        <v>11</v>
      </c>
      <c r="AG1919" s="1">
        <v>71</v>
      </c>
      <c r="AH1919" s="1">
        <v>2197</v>
      </c>
      <c r="AI1919" s="11">
        <f t="shared" si="58"/>
        <v>6.0191780821917806</v>
      </c>
      <c r="AJ1919" s="1">
        <v>0</v>
      </c>
      <c r="AK1919" s="1">
        <v>0</v>
      </c>
      <c r="AL1919" s="1">
        <v>0</v>
      </c>
      <c r="AM1919" s="1">
        <v>1</v>
      </c>
      <c r="AN1919" s="1">
        <v>0</v>
      </c>
      <c r="AO1919" s="1">
        <v>0</v>
      </c>
      <c r="AP1919" s="1">
        <v>0</v>
      </c>
      <c r="AQ1919" s="1">
        <v>0</v>
      </c>
      <c r="AR1919" s="1">
        <v>0</v>
      </c>
      <c r="AS1919" s="1">
        <v>1</v>
      </c>
      <c r="AT1919" s="1">
        <v>7</v>
      </c>
      <c r="AU1919" s="1">
        <v>55</v>
      </c>
      <c r="AV1919" s="1">
        <v>43269</v>
      </c>
    </row>
    <row r="1920" spans="1:48" s="1" customFormat="1" x14ac:dyDescent="0.25">
      <c r="A1920" s="1" t="str" cm="1">
        <f t="array" ref="A1920">_xlfn.IFS(AG1920&gt;=70,"70 and Older",AND(AG1920&gt;=60,AG1920&lt;70),"60-69",AND(AG1920&gt;=50,AG1920&lt;60),"50-59",AND(AG1920&gt;=40,AG1920&lt;50),"40-49",AND(AG1920&gt;=30,AG1920&lt;40),"30-39",AND(AG1920&gt;=20,AG1920&lt;30),"20-29")</f>
        <v>30-39</v>
      </c>
      <c r="B1920" s="1" t="str" cm="1">
        <f t="array" ref="B1920">_xlfn.IFS(AO1920=1,$AO$1,AP1920=1,$AP$1,AQ1920=1,$AQ$1,AR1920=1,$AR$1,AS1920=1,$AS$1)</f>
        <v>Graduation</v>
      </c>
      <c r="C1920" s="1" t="str" cm="1">
        <f t="array" ref="C1920">_xlfn.IFS(AJ1920=1,$AJ$1,AK1920=1,$AK$1,AL1920=1,$AL$1,AM1920=1,$AM$1,AN1920=1,$AN$1)</f>
        <v>Married</v>
      </c>
      <c r="D1920" s="1">
        <v>1</v>
      </c>
      <c r="E1920" s="1">
        <v>0</v>
      </c>
      <c r="F1920" s="1" t="str" cm="1">
        <f t="array" ref="F1920">_xlfn.IFS(AV1920&lt;43783,"1.Low Income",AND(AV1920&gt;=43783,AV1920&lt;=64856),"2.Mid Income",AV1920&gt;64856,"3.High Income")</f>
        <v>1.Low Income</v>
      </c>
      <c r="G1920" s="1" t="str" cm="1">
        <f t="array" ref="G1920">_xlfn.IFS(AU1920&lt;=30,"&lt;1 month",AND(AU1920&gt;30,AU1920&lt;=60),"1-2months",AU1920&gt;60,"2months +")</f>
        <v>1-2months</v>
      </c>
      <c r="H1920" s="1" t="str" cm="1">
        <f t="array" ref="H1920">_xlfn.IFS(AT1920&lt;5,"&lt;5times",AND(AT1920&gt;=5,AT1920&lt;=10),"05-10times",AND(AT1920&gt;=11,AT1920&lt;=15),"11-15times",AT1920&gt;=16,"16times or more")</f>
        <v>05-10times</v>
      </c>
      <c r="I1920" s="1" t="s">
        <v>99</v>
      </c>
      <c r="J1920" s="1" t="str">
        <f t="shared" si="59"/>
        <v>6-7 years</v>
      </c>
      <c r="K1920" s="2">
        <v>27</v>
      </c>
      <c r="L1920" s="2">
        <v>2</v>
      </c>
      <c r="M1920" s="2">
        <v>14</v>
      </c>
      <c r="N1920" s="2">
        <v>0</v>
      </c>
      <c r="O1920" s="2">
        <v>0</v>
      </c>
      <c r="P1920" s="2">
        <v>0</v>
      </c>
      <c r="Q1920" s="8">
        <v>0</v>
      </c>
      <c r="R1920" s="8">
        <v>0</v>
      </c>
      <c r="S1920" s="8">
        <v>0</v>
      </c>
      <c r="T1920" s="8">
        <v>0</v>
      </c>
      <c r="U1920" s="8">
        <v>0</v>
      </c>
      <c r="V1920" s="8">
        <v>0</v>
      </c>
      <c r="W1920" s="6">
        <v>3</v>
      </c>
      <c r="X1920" s="6">
        <v>3</v>
      </c>
      <c r="Y1920" s="6">
        <v>1</v>
      </c>
      <c r="Z1920" s="6">
        <v>3</v>
      </c>
      <c r="AB1920" s="1">
        <v>36</v>
      </c>
      <c r="AC1920" s="1">
        <v>27</v>
      </c>
      <c r="AD1920" s="1">
        <v>0</v>
      </c>
      <c r="AE1920" s="1">
        <v>3</v>
      </c>
      <c r="AF1920" s="1">
        <v>11</v>
      </c>
      <c r="AG1920" s="1">
        <v>37</v>
      </c>
      <c r="AH1920" s="1">
        <v>2197</v>
      </c>
      <c r="AI1920" s="11">
        <f t="shared" si="58"/>
        <v>6.0191780821917806</v>
      </c>
      <c r="AJ1920" s="1">
        <v>0</v>
      </c>
      <c r="AK1920" s="1">
        <v>1</v>
      </c>
      <c r="AL1920" s="1">
        <v>0</v>
      </c>
      <c r="AM1920" s="1">
        <v>0</v>
      </c>
      <c r="AN1920" s="1">
        <v>0</v>
      </c>
      <c r="AO1920" s="1">
        <v>0</v>
      </c>
      <c r="AP1920" s="1">
        <v>0</v>
      </c>
      <c r="AQ1920" s="1">
        <v>1</v>
      </c>
      <c r="AR1920" s="1">
        <v>0</v>
      </c>
      <c r="AS1920" s="1">
        <v>0</v>
      </c>
      <c r="AT1920" s="1">
        <v>7</v>
      </c>
      <c r="AU1920" s="1">
        <v>45</v>
      </c>
      <c r="AV1920" s="1">
        <v>40662</v>
      </c>
    </row>
    <row r="1921" spans="1:48" s="1" customFormat="1" x14ac:dyDescent="0.25">
      <c r="A1921" s="1" t="str" cm="1">
        <f t="array" ref="A1921">_xlfn.IFS(AG1921&gt;=70,"70 and Older",AND(AG1921&gt;=60,AG1921&lt;70),"60-69",AND(AG1921&gt;=50,AG1921&lt;60),"50-59",AND(AG1921&gt;=40,AG1921&lt;50),"40-49",AND(AG1921&gt;=30,AG1921&lt;40),"30-39",AND(AG1921&gt;=20,AG1921&lt;30),"20-29")</f>
        <v>40-49</v>
      </c>
      <c r="B1921" s="1" t="str" cm="1">
        <f t="array" ref="B1921">_xlfn.IFS(AO1921=1,$AO$1,AP1921=1,$AP$1,AQ1921=1,$AQ$1,AR1921=1,$AR$1,AS1921=1,$AS$1)</f>
        <v>Graduation</v>
      </c>
      <c r="C1921" s="1" t="str" cm="1">
        <f t="array" ref="C1921">_xlfn.IFS(AJ1921=1,$AJ$1,AK1921=1,$AK$1,AL1921=1,$AL$1,AM1921=1,$AM$1,AN1921=1,$AN$1)</f>
        <v>Divorced</v>
      </c>
      <c r="D1921" s="1">
        <v>0</v>
      </c>
      <c r="E1921" s="1">
        <v>1</v>
      </c>
      <c r="F1921" s="1" t="str" cm="1">
        <f t="array" ref="F1921">_xlfn.IFS(AV1921&lt;43783,"1.Low Income",AND(AV1921&gt;=43783,AV1921&lt;=64856),"2.Mid Income",AV1921&gt;64856,"3.High Income")</f>
        <v>1.Low Income</v>
      </c>
      <c r="G1921" s="1" t="str" cm="1">
        <f t="array" ref="G1921">_xlfn.IFS(AU1921&lt;=30,"&lt;1 month",AND(AU1921&gt;30,AU1921&lt;=60),"1-2months",AU1921&gt;60,"2months +")</f>
        <v>1-2months</v>
      </c>
      <c r="H1921" s="1" t="str" cm="1">
        <f t="array" ref="H1921">_xlfn.IFS(AT1921&lt;5,"&lt;5times",AND(AT1921&gt;=5,AT1921&lt;=10),"05-10times",AND(AT1921&gt;=11,AT1921&lt;=15),"11-15times",AT1921&gt;=16,"16times or more")</f>
        <v>05-10times</v>
      </c>
      <c r="I1921" s="1" t="s">
        <v>99</v>
      </c>
      <c r="J1921" s="1" t="str">
        <f t="shared" si="59"/>
        <v>6-7 years</v>
      </c>
      <c r="K1921" s="2">
        <v>213</v>
      </c>
      <c r="L1921" s="2">
        <v>9</v>
      </c>
      <c r="M1921" s="2">
        <v>76</v>
      </c>
      <c r="N1921" s="2">
        <v>4</v>
      </c>
      <c r="O1921" s="2">
        <v>3</v>
      </c>
      <c r="P1921" s="2">
        <v>30</v>
      </c>
      <c r="Q1921" s="8">
        <v>0</v>
      </c>
      <c r="R1921" s="8">
        <v>0</v>
      </c>
      <c r="S1921" s="8">
        <v>0</v>
      </c>
      <c r="T1921" s="8">
        <v>0</v>
      </c>
      <c r="U1921" s="8">
        <v>0</v>
      </c>
      <c r="V1921" s="8">
        <v>0</v>
      </c>
      <c r="W1921" s="6">
        <v>3</v>
      </c>
      <c r="X1921" s="6">
        <v>5</v>
      </c>
      <c r="Y1921" s="6">
        <v>2</v>
      </c>
      <c r="Z1921" s="6">
        <v>5</v>
      </c>
      <c r="AB1921" s="1">
        <v>14</v>
      </c>
      <c r="AC1921" s="1">
        <v>13</v>
      </c>
      <c r="AD1921" s="1">
        <v>0</v>
      </c>
      <c r="AE1921" s="1">
        <v>3</v>
      </c>
      <c r="AF1921" s="1">
        <v>11</v>
      </c>
      <c r="AG1921" s="1">
        <v>46</v>
      </c>
      <c r="AH1921" s="1">
        <v>2197</v>
      </c>
      <c r="AI1921" s="11">
        <f t="shared" si="58"/>
        <v>6.0191780821917806</v>
      </c>
      <c r="AJ1921" s="1">
        <v>1</v>
      </c>
      <c r="AK1921" s="1">
        <v>0</v>
      </c>
      <c r="AL1921" s="1">
        <v>0</v>
      </c>
      <c r="AM1921" s="1">
        <v>0</v>
      </c>
      <c r="AN1921" s="1">
        <v>0</v>
      </c>
      <c r="AO1921" s="1">
        <v>0</v>
      </c>
      <c r="AP1921" s="1">
        <v>0</v>
      </c>
      <c r="AQ1921" s="1">
        <v>1</v>
      </c>
      <c r="AR1921" s="1">
        <v>0</v>
      </c>
      <c r="AS1921" s="1">
        <v>0</v>
      </c>
      <c r="AT1921" s="1">
        <v>8</v>
      </c>
      <c r="AU1921" s="1">
        <v>53</v>
      </c>
      <c r="AV1921" s="1">
        <v>33235</v>
      </c>
    </row>
    <row r="1922" spans="1:48" s="1" customFormat="1" x14ac:dyDescent="0.25">
      <c r="A1922" s="1" t="str" cm="1">
        <f t="array" ref="A1922">_xlfn.IFS(AG1922&gt;=70,"70 and Older",AND(AG1922&gt;=60,AG1922&lt;70),"60-69",AND(AG1922&gt;=50,AG1922&lt;60),"50-59",AND(AG1922&gt;=40,AG1922&lt;50),"40-49",AND(AG1922&gt;=30,AG1922&lt;40),"30-39",AND(AG1922&gt;=20,AG1922&lt;30),"20-29")</f>
        <v>30-39</v>
      </c>
      <c r="B1922" s="1" t="str" cm="1">
        <f t="array" ref="B1922">_xlfn.IFS(AO1922=1,$AO$1,AP1922=1,$AP$1,AQ1922=1,$AQ$1,AR1922=1,$AR$1,AS1922=1,$AS$1)</f>
        <v>Graduation</v>
      </c>
      <c r="C1922" s="1" t="str" cm="1">
        <f t="array" ref="C1922">_xlfn.IFS(AJ1922=1,$AJ$1,AK1922=1,$AK$1,AL1922=1,$AL$1,AM1922=1,$AM$1,AN1922=1,$AN$1)</f>
        <v>Married</v>
      </c>
      <c r="D1922" s="1">
        <v>1</v>
      </c>
      <c r="E1922" s="1">
        <v>0</v>
      </c>
      <c r="F1922" s="1" t="str" cm="1">
        <f t="array" ref="F1922">_xlfn.IFS(AV1922&lt;43783,"1.Low Income",AND(AV1922&gt;=43783,AV1922&lt;=64856),"2.Mid Income",AV1922&gt;64856,"3.High Income")</f>
        <v>1.Low Income</v>
      </c>
      <c r="G1922" s="1" t="str" cm="1">
        <f t="array" ref="G1922">_xlfn.IFS(AU1922&lt;=30,"&lt;1 month",AND(AU1922&gt;30,AU1922&lt;=60),"1-2months",AU1922&gt;60,"2months +")</f>
        <v>2months +</v>
      </c>
      <c r="H1922" s="1" t="str" cm="1">
        <f t="array" ref="H1922">_xlfn.IFS(AT1922&lt;5,"&lt;5times",AND(AT1922&gt;=5,AT1922&lt;=10),"05-10times",AND(AT1922&gt;=11,AT1922&lt;=15),"11-15times",AT1922&gt;=16,"16times or more")</f>
        <v>05-10times</v>
      </c>
      <c r="I1922" s="1" t="s">
        <v>99</v>
      </c>
      <c r="J1922" s="1" t="str">
        <f t="shared" si="59"/>
        <v>6-7 years</v>
      </c>
      <c r="K1922" s="2">
        <v>18</v>
      </c>
      <c r="L1922" s="2">
        <v>0</v>
      </c>
      <c r="M1922" s="2">
        <v>4</v>
      </c>
      <c r="N1922" s="2">
        <v>0</v>
      </c>
      <c r="O1922" s="2">
        <v>0</v>
      </c>
      <c r="P1922" s="2">
        <v>1</v>
      </c>
      <c r="Q1922" s="8">
        <v>0</v>
      </c>
      <c r="R1922" s="8">
        <v>0</v>
      </c>
      <c r="S1922" s="8">
        <v>0</v>
      </c>
      <c r="T1922" s="8">
        <v>0</v>
      </c>
      <c r="U1922" s="8">
        <v>0</v>
      </c>
      <c r="V1922" s="8">
        <v>0</v>
      </c>
      <c r="W1922" s="6">
        <v>1</v>
      </c>
      <c r="X1922" s="6">
        <v>1</v>
      </c>
      <c r="Y1922" s="6">
        <v>0</v>
      </c>
      <c r="Z1922" s="6">
        <v>3</v>
      </c>
      <c r="AB1922" s="1">
        <v>36</v>
      </c>
      <c r="AC1922" s="1">
        <v>27</v>
      </c>
      <c r="AD1922" s="1">
        <v>0</v>
      </c>
      <c r="AE1922" s="1">
        <v>3</v>
      </c>
      <c r="AF1922" s="1">
        <v>11</v>
      </c>
      <c r="AG1922" s="1">
        <v>37</v>
      </c>
      <c r="AH1922" s="1">
        <v>2197</v>
      </c>
      <c r="AI1922" s="11">
        <f t="shared" ref="AI1922:AI1985" si="60">AH1922/365</f>
        <v>6.0191780821917806</v>
      </c>
      <c r="AJ1922" s="1">
        <v>0</v>
      </c>
      <c r="AK1922" s="1">
        <v>1</v>
      </c>
      <c r="AL1922" s="1">
        <v>0</v>
      </c>
      <c r="AM1922" s="1">
        <v>0</v>
      </c>
      <c r="AN1922" s="1">
        <v>0</v>
      </c>
      <c r="AO1922" s="1">
        <v>0</v>
      </c>
      <c r="AP1922" s="1">
        <v>0</v>
      </c>
      <c r="AQ1922" s="1">
        <v>1</v>
      </c>
      <c r="AR1922" s="1">
        <v>0</v>
      </c>
      <c r="AS1922" s="1">
        <v>0</v>
      </c>
      <c r="AT1922" s="1">
        <v>8</v>
      </c>
      <c r="AU1922" s="1">
        <v>80</v>
      </c>
      <c r="AV1922" s="1">
        <v>31163</v>
      </c>
    </row>
    <row r="1923" spans="1:48" s="1" customFormat="1" x14ac:dyDescent="0.25">
      <c r="A1923" s="1" t="str" cm="1">
        <f t="array" ref="A1923">_xlfn.IFS(AG1923&gt;=70,"70 and Older",AND(AG1923&gt;=60,AG1923&lt;70),"60-69",AND(AG1923&gt;=50,AG1923&lt;60),"50-59",AND(AG1923&gt;=40,AG1923&lt;50),"40-49",AND(AG1923&gt;=30,AG1923&lt;40),"30-39",AND(AG1923&gt;=20,AG1923&lt;30),"20-29")</f>
        <v>40-49</v>
      </c>
      <c r="B1923" s="1" t="str" cm="1">
        <f t="array" ref="B1923">_xlfn.IFS(AO1923=1,$AO$1,AP1923=1,$AP$1,AQ1923=1,$AQ$1,AR1923=1,$AR$1,AS1923=1,$AS$1)</f>
        <v>Graduation</v>
      </c>
      <c r="C1923" s="1" t="str" cm="1">
        <f t="array" ref="C1923">_xlfn.IFS(AJ1923=1,$AJ$1,AK1923=1,$AK$1,AL1923=1,$AL$1,AM1923=1,$AM$1,AN1923=1,$AN$1)</f>
        <v>Married</v>
      </c>
      <c r="D1923" s="1">
        <v>1</v>
      </c>
      <c r="E1923" s="1">
        <v>0</v>
      </c>
      <c r="F1923" s="1" t="str" cm="1">
        <f t="array" ref="F1923">_xlfn.IFS(AV1923&lt;43783,"1.Low Income",AND(AV1923&gt;=43783,AV1923&lt;=64856),"2.Mid Income",AV1923&gt;64856,"3.High Income")</f>
        <v>1.Low Income</v>
      </c>
      <c r="G1923" s="1" t="str" cm="1">
        <f t="array" ref="G1923">_xlfn.IFS(AU1923&lt;=30,"&lt;1 month",AND(AU1923&gt;30,AU1923&lt;=60),"1-2months",AU1923&gt;60,"2months +")</f>
        <v>1-2months</v>
      </c>
      <c r="H1923" s="1" t="str" cm="1">
        <f t="array" ref="H1923">_xlfn.IFS(AT1923&lt;5,"&lt;5times",AND(AT1923&gt;=5,AT1923&lt;=10),"05-10times",AND(AT1923&gt;=11,AT1923&lt;=15),"11-15times",AT1923&gt;=16,"16times or more")</f>
        <v>05-10times</v>
      </c>
      <c r="I1923" s="1" t="s">
        <v>99</v>
      </c>
      <c r="J1923" s="1" t="str">
        <f t="shared" ref="J1923:J1986" si="61">IF(AI1923&gt;7,"7-8 years",IF(AND(AI1923&gt;6,AI1923&lt;=7),"6-7 years",IF(AI1923&lt;=6,"4-6 years","invalid")))</f>
        <v>6-7 years</v>
      </c>
      <c r="K1923" s="2">
        <v>4</v>
      </c>
      <c r="L1923" s="2">
        <v>16</v>
      </c>
      <c r="M1923" s="2">
        <v>20</v>
      </c>
      <c r="N1923" s="2">
        <v>0</v>
      </c>
      <c r="O1923" s="2">
        <v>17</v>
      </c>
      <c r="P1923" s="2">
        <v>20</v>
      </c>
      <c r="Q1923" s="8">
        <v>0</v>
      </c>
      <c r="R1923" s="8">
        <v>0</v>
      </c>
      <c r="S1923" s="8">
        <v>0</v>
      </c>
      <c r="T1923" s="8">
        <v>0</v>
      </c>
      <c r="U1923" s="8">
        <v>0</v>
      </c>
      <c r="V1923" s="8">
        <v>0</v>
      </c>
      <c r="W1923" s="6">
        <v>3</v>
      </c>
      <c r="X1923" s="6">
        <v>2</v>
      </c>
      <c r="Y1923" s="6">
        <v>0</v>
      </c>
      <c r="Z1923" s="6">
        <v>4</v>
      </c>
      <c r="AB1923" s="1">
        <v>10</v>
      </c>
      <c r="AC1923" s="1">
        <v>9</v>
      </c>
      <c r="AD1923" s="1">
        <v>0</v>
      </c>
      <c r="AE1923" s="1">
        <v>3</v>
      </c>
      <c r="AF1923" s="1">
        <v>11</v>
      </c>
      <c r="AG1923" s="1">
        <v>46</v>
      </c>
      <c r="AH1923" s="1">
        <v>2197</v>
      </c>
      <c r="AI1923" s="11">
        <f t="shared" si="60"/>
        <v>6.0191780821917806</v>
      </c>
      <c r="AJ1923" s="1">
        <v>0</v>
      </c>
      <c r="AK1923" s="1">
        <v>1</v>
      </c>
      <c r="AL1923" s="1">
        <v>0</v>
      </c>
      <c r="AM1923" s="1">
        <v>0</v>
      </c>
      <c r="AN1923" s="1">
        <v>0</v>
      </c>
      <c r="AO1923" s="1">
        <v>0</v>
      </c>
      <c r="AP1923" s="1">
        <v>0</v>
      </c>
      <c r="AQ1923" s="1">
        <v>1</v>
      </c>
      <c r="AR1923" s="1">
        <v>0</v>
      </c>
      <c r="AS1923" s="1">
        <v>0</v>
      </c>
      <c r="AT1923" s="1">
        <v>9</v>
      </c>
      <c r="AU1923" s="1">
        <v>31</v>
      </c>
      <c r="AV1923" s="1">
        <v>25443</v>
      </c>
    </row>
    <row r="1924" spans="1:48" s="1" customFormat="1" x14ac:dyDescent="0.25">
      <c r="A1924" s="1" t="str" cm="1">
        <f t="array" ref="A1924">_xlfn.IFS(AG1924&gt;=70,"70 and Older",AND(AG1924&gt;=60,AG1924&lt;70),"60-69",AND(AG1924&gt;=50,AG1924&lt;60),"50-59",AND(AG1924&gt;=40,AG1924&lt;50),"40-49",AND(AG1924&gt;=30,AG1924&lt;40),"30-39",AND(AG1924&gt;=20,AG1924&lt;30),"20-29")</f>
        <v>50-59</v>
      </c>
      <c r="B1924" s="1" t="str" cm="1">
        <f t="array" ref="B1924">_xlfn.IFS(AO1924=1,$AO$1,AP1924=1,$AP$1,AQ1924=1,$AQ$1,AR1924=1,$AR$1,AS1924=1,$AS$1)</f>
        <v>PhD</v>
      </c>
      <c r="C1924" s="1" t="str" cm="1">
        <f t="array" ref="C1924">_xlfn.IFS(AJ1924=1,$AJ$1,AK1924=1,$AK$1,AL1924=1,$AL$1,AM1924=1,$AM$1,AN1924=1,$AN$1)</f>
        <v>Married</v>
      </c>
      <c r="D1924" s="1">
        <v>0</v>
      </c>
      <c r="E1924" s="1">
        <v>0</v>
      </c>
      <c r="F1924" s="1" t="str" cm="1">
        <f t="array" ref="F1924">_xlfn.IFS(AV1924&lt;43783,"1.Low Income",AND(AV1924&gt;=43783,AV1924&lt;=64856),"2.Mid Income",AV1924&gt;64856,"3.High Income")</f>
        <v>2.Mid Income</v>
      </c>
      <c r="G1924" s="1" t="str" cm="1">
        <f t="array" ref="G1924">_xlfn.IFS(AU1924&lt;=30,"&lt;1 month",AND(AU1924&gt;30,AU1924&lt;=60),"1-2months",AU1924&gt;60,"2months +")</f>
        <v>2months +</v>
      </c>
      <c r="H1924" s="1" t="str" cm="1">
        <f t="array" ref="H1924">_xlfn.IFS(AT1924&lt;5,"&lt;5times",AND(AT1924&gt;=5,AT1924&lt;=10),"05-10times",AND(AT1924&gt;=11,AT1924&lt;=15),"11-15times",AT1924&gt;=16,"16times or more")</f>
        <v>05-10times</v>
      </c>
      <c r="I1924" s="1" t="s">
        <v>99</v>
      </c>
      <c r="J1924" s="1" t="str">
        <f t="shared" si="61"/>
        <v>6-7 years</v>
      </c>
      <c r="K1924" s="2">
        <v>829</v>
      </c>
      <c r="L1924" s="2">
        <v>138</v>
      </c>
      <c r="M1924" s="2">
        <v>430</v>
      </c>
      <c r="N1924" s="2">
        <v>60</v>
      </c>
      <c r="O1924" s="2">
        <v>92</v>
      </c>
      <c r="P1924" s="2">
        <v>15</v>
      </c>
      <c r="Q1924" s="8">
        <v>0</v>
      </c>
      <c r="R1924" s="8">
        <v>0</v>
      </c>
      <c r="S1924" s="8">
        <v>0</v>
      </c>
      <c r="T1924" s="8">
        <v>0</v>
      </c>
      <c r="U1924" s="8">
        <v>0</v>
      </c>
      <c r="V1924" s="8">
        <v>0</v>
      </c>
      <c r="W1924" s="6">
        <v>1</v>
      </c>
      <c r="X1924" s="6">
        <v>4</v>
      </c>
      <c r="Y1924" s="6">
        <v>6</v>
      </c>
      <c r="Z1924" s="6">
        <v>13</v>
      </c>
      <c r="AB1924" s="1">
        <v>1487</v>
      </c>
      <c r="AC1924" s="1">
        <v>1473</v>
      </c>
      <c r="AD1924" s="1">
        <v>2</v>
      </c>
      <c r="AE1924" s="1">
        <v>3</v>
      </c>
      <c r="AF1924" s="1">
        <v>11</v>
      </c>
      <c r="AG1924" s="1">
        <v>55</v>
      </c>
      <c r="AH1924" s="1">
        <v>2196</v>
      </c>
      <c r="AI1924" s="11">
        <f t="shared" si="60"/>
        <v>6.0164383561643833</v>
      </c>
      <c r="AJ1924" s="1">
        <v>0</v>
      </c>
      <c r="AK1924" s="1">
        <v>1</v>
      </c>
      <c r="AL1924" s="1">
        <v>0</v>
      </c>
      <c r="AM1924" s="1">
        <v>0</v>
      </c>
      <c r="AN1924" s="1">
        <v>0</v>
      </c>
      <c r="AO1924" s="1">
        <v>0</v>
      </c>
      <c r="AP1924" s="1">
        <v>0</v>
      </c>
      <c r="AQ1924" s="1">
        <v>0</v>
      </c>
      <c r="AR1924" s="1">
        <v>0</v>
      </c>
      <c r="AS1924" s="1">
        <v>1</v>
      </c>
      <c r="AT1924" s="1">
        <v>6</v>
      </c>
      <c r="AU1924" s="1">
        <v>72</v>
      </c>
      <c r="AV1924" s="1">
        <v>52569</v>
      </c>
    </row>
    <row r="1925" spans="1:48" s="1" customFormat="1" x14ac:dyDescent="0.25">
      <c r="A1925" s="1" t="str" cm="1">
        <f t="array" ref="A1925">_xlfn.IFS(AG1925&gt;=70,"70 and Older",AND(AG1925&gt;=60,AG1925&lt;70),"60-69",AND(AG1925&gt;=50,AG1925&lt;60),"50-59",AND(AG1925&gt;=40,AG1925&lt;50),"40-49",AND(AG1925&gt;=30,AG1925&lt;40),"30-39",AND(AG1925&gt;=20,AG1925&lt;30),"20-29")</f>
        <v>40-49</v>
      </c>
      <c r="B1925" s="1" t="str" cm="1">
        <f t="array" ref="B1925">_xlfn.IFS(AO1925=1,$AO$1,AP1925=1,$AP$1,AQ1925=1,$AQ$1,AR1925=1,$AR$1,AS1925=1,$AS$1)</f>
        <v>2nd Cycle</v>
      </c>
      <c r="C1925" s="1" t="str" cm="1">
        <f t="array" ref="C1925">_xlfn.IFS(AJ1925=1,$AJ$1,AK1925=1,$AK$1,AL1925=1,$AL$1,AM1925=1,$AM$1,AN1925=1,$AN$1)</f>
        <v>Married</v>
      </c>
      <c r="D1925" s="1">
        <v>0</v>
      </c>
      <c r="E1925" s="1">
        <v>0</v>
      </c>
      <c r="F1925" s="1" t="str" cm="1">
        <f t="array" ref="F1925">_xlfn.IFS(AV1925&lt;43783,"1.Low Income",AND(AV1925&gt;=43783,AV1925&lt;=64856),"2.Mid Income",AV1925&gt;64856,"3.High Income")</f>
        <v>2.Mid Income</v>
      </c>
      <c r="G1925" s="1" t="str" cm="1">
        <f t="array" ref="G1925">_xlfn.IFS(AU1925&lt;=30,"&lt;1 month",AND(AU1925&gt;30,AU1925&lt;=60),"1-2months",AU1925&gt;60,"2months +")</f>
        <v>1-2months</v>
      </c>
      <c r="H1925" s="1" t="str" cm="1">
        <f t="array" ref="H1925">_xlfn.IFS(AT1925&lt;5,"&lt;5times",AND(AT1925&gt;=5,AT1925&lt;=10),"05-10times",AND(AT1925&gt;=11,AT1925&lt;=15),"11-15times",AT1925&gt;=16,"16times or more")</f>
        <v>05-10times</v>
      </c>
      <c r="I1925" s="1" t="s">
        <v>99</v>
      </c>
      <c r="J1925" s="1" t="str">
        <f t="shared" si="61"/>
        <v>6-7 years</v>
      </c>
      <c r="K1925" s="2">
        <v>770</v>
      </c>
      <c r="L1925" s="2">
        <v>29</v>
      </c>
      <c r="M1925" s="2">
        <v>890</v>
      </c>
      <c r="N1925" s="2">
        <v>250</v>
      </c>
      <c r="O1925" s="2">
        <v>27</v>
      </c>
      <c r="P1925" s="2">
        <v>24</v>
      </c>
      <c r="Q1925" s="8">
        <v>0</v>
      </c>
      <c r="R1925" s="8">
        <v>0</v>
      </c>
      <c r="S1925" s="8">
        <v>0</v>
      </c>
      <c r="T1925" s="8">
        <v>0</v>
      </c>
      <c r="U1925" s="8">
        <v>1</v>
      </c>
      <c r="V1925" s="8">
        <v>1</v>
      </c>
      <c r="W1925" s="6">
        <v>1</v>
      </c>
      <c r="X1925" s="6">
        <v>7</v>
      </c>
      <c r="Y1925" s="6">
        <v>3</v>
      </c>
      <c r="Z1925" s="6">
        <v>7</v>
      </c>
      <c r="AB1925" s="1">
        <v>747</v>
      </c>
      <c r="AC1925" s="1">
        <v>685</v>
      </c>
      <c r="AD1925" s="1">
        <v>3</v>
      </c>
      <c r="AE1925" s="1">
        <v>3</v>
      </c>
      <c r="AF1925" s="1">
        <v>11</v>
      </c>
      <c r="AG1925" s="1">
        <v>40</v>
      </c>
      <c r="AH1925" s="1">
        <v>2196</v>
      </c>
      <c r="AI1925" s="11">
        <f t="shared" si="60"/>
        <v>6.0164383561643833</v>
      </c>
      <c r="AJ1925" s="1">
        <v>0</v>
      </c>
      <c r="AK1925" s="1">
        <v>1</v>
      </c>
      <c r="AL1925" s="1">
        <v>0</v>
      </c>
      <c r="AM1925" s="1">
        <v>0</v>
      </c>
      <c r="AN1925" s="1">
        <v>0</v>
      </c>
      <c r="AO1925" s="1">
        <v>1</v>
      </c>
      <c r="AP1925" s="1">
        <v>0</v>
      </c>
      <c r="AQ1925" s="1">
        <v>0</v>
      </c>
      <c r="AR1925" s="1">
        <v>0</v>
      </c>
      <c r="AS1925" s="1">
        <v>0</v>
      </c>
      <c r="AT1925" s="1">
        <v>6</v>
      </c>
      <c r="AU1925" s="1">
        <v>53</v>
      </c>
      <c r="AV1925" s="1">
        <v>50300</v>
      </c>
    </row>
    <row r="1926" spans="1:48" s="1" customFormat="1" x14ac:dyDescent="0.25">
      <c r="A1926" s="1" t="str" cm="1">
        <f t="array" ref="A1926">_xlfn.IFS(AG1926&gt;=70,"70 and Older",AND(AG1926&gt;=60,AG1926&lt;70),"60-69",AND(AG1926&gt;=50,AG1926&lt;60),"50-59",AND(AG1926&gt;=40,AG1926&lt;50),"40-49",AND(AG1926&gt;=30,AG1926&lt;40),"30-39",AND(AG1926&gt;=20,AG1926&lt;30),"20-29")</f>
        <v>50-59</v>
      </c>
      <c r="B1926" s="1" t="str" cm="1">
        <f t="array" ref="B1926">_xlfn.IFS(AO1926=1,$AO$1,AP1926=1,$AP$1,AQ1926=1,$AQ$1,AR1926=1,$AR$1,AS1926=1,$AS$1)</f>
        <v>Graduation</v>
      </c>
      <c r="C1926" s="1" t="str" cm="1">
        <f t="array" ref="C1926">_xlfn.IFS(AJ1926=1,$AJ$1,AK1926=1,$AK$1,AL1926=1,$AL$1,AM1926=1,$AM$1,AN1926=1,$AN$1)</f>
        <v>Together</v>
      </c>
      <c r="D1926" s="1">
        <v>0</v>
      </c>
      <c r="E1926" s="1">
        <v>0</v>
      </c>
      <c r="F1926" s="1" t="str" cm="1">
        <f t="array" ref="F1926">_xlfn.IFS(AV1926&lt;43783,"1.Low Income",AND(AV1926&gt;=43783,AV1926&lt;=64856),"2.Mid Income",AV1926&gt;64856,"3.High Income")</f>
        <v>2.Mid Income</v>
      </c>
      <c r="G1926" s="1" t="str" cm="1">
        <f t="array" ref="G1926">_xlfn.IFS(AU1926&lt;=30,"&lt;1 month",AND(AU1926&gt;30,AU1926&lt;=60),"1-2months",AU1926&gt;60,"2months +")</f>
        <v>1-2months</v>
      </c>
      <c r="H1926" s="1" t="str" cm="1">
        <f t="array" ref="H1926">_xlfn.IFS(AT1926&lt;5,"&lt;5times",AND(AT1926&gt;=5,AT1926&lt;=10),"05-10times",AND(AT1926&gt;=11,AT1926&lt;=15),"11-15times",AT1926&gt;=16,"16times or more")</f>
        <v>05-10times</v>
      </c>
      <c r="I1926" s="1" t="s">
        <v>99</v>
      </c>
      <c r="J1926" s="1" t="str">
        <f t="shared" si="61"/>
        <v>6-7 years</v>
      </c>
      <c r="K1926" s="2">
        <v>304</v>
      </c>
      <c r="L1926" s="2">
        <v>98</v>
      </c>
      <c r="M1926" s="2">
        <v>230</v>
      </c>
      <c r="N1926" s="2">
        <v>150</v>
      </c>
      <c r="O1926" s="2">
        <v>74</v>
      </c>
      <c r="P1926" s="2">
        <v>74</v>
      </c>
      <c r="Q1926" s="8">
        <v>0</v>
      </c>
      <c r="R1926" s="8">
        <v>0</v>
      </c>
      <c r="S1926" s="8">
        <v>0</v>
      </c>
      <c r="T1926" s="8">
        <v>0</v>
      </c>
      <c r="U1926" s="8">
        <v>0</v>
      </c>
      <c r="V1926" s="8">
        <v>0</v>
      </c>
      <c r="W1926" s="6">
        <v>1</v>
      </c>
      <c r="X1926" s="6">
        <v>6</v>
      </c>
      <c r="Y1926" s="6">
        <v>3</v>
      </c>
      <c r="Z1926" s="6">
        <v>13</v>
      </c>
      <c r="AB1926" s="1">
        <v>833</v>
      </c>
      <c r="AC1926" s="1">
        <v>633</v>
      </c>
      <c r="AD1926" s="1">
        <v>1</v>
      </c>
      <c r="AE1926" s="1">
        <v>3</v>
      </c>
      <c r="AF1926" s="1">
        <v>11</v>
      </c>
      <c r="AG1926" s="1">
        <v>58</v>
      </c>
      <c r="AH1926" s="1">
        <v>2196</v>
      </c>
      <c r="AI1926" s="11">
        <f t="shared" si="60"/>
        <v>6.0164383561643833</v>
      </c>
      <c r="AJ1926" s="1">
        <v>0</v>
      </c>
      <c r="AK1926" s="1">
        <v>0</v>
      </c>
      <c r="AL1926" s="1">
        <v>0</v>
      </c>
      <c r="AM1926" s="1">
        <v>1</v>
      </c>
      <c r="AN1926" s="1">
        <v>0</v>
      </c>
      <c r="AO1926" s="1">
        <v>0</v>
      </c>
      <c r="AP1926" s="1">
        <v>0</v>
      </c>
      <c r="AQ1926" s="1">
        <v>1</v>
      </c>
      <c r="AR1926" s="1">
        <v>0</v>
      </c>
      <c r="AS1926" s="1">
        <v>0</v>
      </c>
      <c r="AT1926" s="1">
        <v>6</v>
      </c>
      <c r="AU1926" s="1">
        <v>56</v>
      </c>
      <c r="AV1926" s="1">
        <v>49494</v>
      </c>
    </row>
    <row r="1927" spans="1:48" s="1" customFormat="1" x14ac:dyDescent="0.25">
      <c r="A1927" s="1" t="str" cm="1">
        <f t="array" ref="A1927">_xlfn.IFS(AG1927&gt;=70,"70 and Older",AND(AG1927&gt;=60,AG1927&lt;70),"60-69",AND(AG1927&gt;=50,AG1927&lt;60),"50-59",AND(AG1927&gt;=40,AG1927&lt;50),"40-49",AND(AG1927&gt;=30,AG1927&lt;40),"30-39",AND(AG1927&gt;=20,AG1927&lt;30),"20-29")</f>
        <v>50-59</v>
      </c>
      <c r="B1927" s="1" t="str" cm="1">
        <f t="array" ref="B1927">_xlfn.IFS(AO1927=1,$AO$1,AP1927=1,$AP$1,AQ1927=1,$AQ$1,AR1927=1,$AR$1,AS1927=1,$AS$1)</f>
        <v>Graduation</v>
      </c>
      <c r="C1927" s="1" t="str" cm="1">
        <f t="array" ref="C1927">_xlfn.IFS(AJ1927=1,$AJ$1,AK1927=1,$AK$1,AL1927=1,$AL$1,AM1927=1,$AM$1,AN1927=1,$AN$1)</f>
        <v>Together</v>
      </c>
      <c r="D1927" s="1">
        <v>1</v>
      </c>
      <c r="E1927" s="1">
        <v>2</v>
      </c>
      <c r="F1927" s="1" t="str" cm="1">
        <f t="array" ref="F1927">_xlfn.IFS(AV1927&lt;43783,"1.Low Income",AND(AV1927&gt;=43783,AV1927&lt;=64856),"2.Mid Income",AV1927&gt;64856,"3.High Income")</f>
        <v>2.Mid Income</v>
      </c>
      <c r="G1927" s="1" t="str" cm="1">
        <f t="array" ref="G1927">_xlfn.IFS(AU1927&lt;=30,"&lt;1 month",AND(AU1927&gt;30,AU1927&lt;=60),"1-2months",AU1927&gt;60,"2months +")</f>
        <v>1-2months</v>
      </c>
      <c r="H1927" s="1" t="str" cm="1">
        <f t="array" ref="H1927">_xlfn.IFS(AT1927&lt;5,"&lt;5times",AND(AT1927&gt;=5,AT1927&lt;=10),"05-10times",AND(AT1927&gt;=11,AT1927&lt;=15),"11-15times",AT1927&gt;=16,"16times or more")</f>
        <v>05-10times</v>
      </c>
      <c r="I1927" s="1" t="s">
        <v>99</v>
      </c>
      <c r="J1927" s="1" t="str">
        <f t="shared" si="61"/>
        <v>6-7 years</v>
      </c>
      <c r="K1927" s="2">
        <v>733</v>
      </c>
      <c r="L1927" s="2">
        <v>9</v>
      </c>
      <c r="M1927" s="2">
        <v>180</v>
      </c>
      <c r="N1927" s="2">
        <v>12</v>
      </c>
      <c r="O1927" s="2">
        <v>19</v>
      </c>
      <c r="P1927" s="2">
        <v>66</v>
      </c>
      <c r="Q1927" s="8">
        <v>0</v>
      </c>
      <c r="R1927" s="8">
        <v>0</v>
      </c>
      <c r="S1927" s="8">
        <v>0</v>
      </c>
      <c r="T1927" s="8">
        <v>0</v>
      </c>
      <c r="U1927" s="8">
        <v>0</v>
      </c>
      <c r="V1927" s="8">
        <v>0</v>
      </c>
      <c r="W1927" s="6">
        <v>11</v>
      </c>
      <c r="X1927" s="6">
        <v>6</v>
      </c>
      <c r="Y1927" s="6">
        <v>3</v>
      </c>
      <c r="Z1927" s="6">
        <v>5</v>
      </c>
      <c r="AB1927" s="1">
        <v>833</v>
      </c>
      <c r="AC1927" s="1">
        <v>633</v>
      </c>
      <c r="AD1927" s="1">
        <v>1</v>
      </c>
      <c r="AE1927" s="1">
        <v>3</v>
      </c>
      <c r="AF1927" s="1">
        <v>11</v>
      </c>
      <c r="AG1927" s="1">
        <v>58</v>
      </c>
      <c r="AH1927" s="1">
        <v>2196</v>
      </c>
      <c r="AI1927" s="11">
        <f t="shared" si="60"/>
        <v>6.0164383561643833</v>
      </c>
      <c r="AJ1927" s="1">
        <v>0</v>
      </c>
      <c r="AK1927" s="1">
        <v>0</v>
      </c>
      <c r="AL1927" s="1">
        <v>0</v>
      </c>
      <c r="AM1927" s="1">
        <v>1</v>
      </c>
      <c r="AN1927" s="1">
        <v>0</v>
      </c>
      <c r="AO1927" s="1">
        <v>0</v>
      </c>
      <c r="AP1927" s="1">
        <v>0</v>
      </c>
      <c r="AQ1927" s="1">
        <v>1</v>
      </c>
      <c r="AR1927" s="1">
        <v>0</v>
      </c>
      <c r="AS1927" s="1">
        <v>0</v>
      </c>
      <c r="AT1927" s="1">
        <v>6</v>
      </c>
      <c r="AU1927" s="1">
        <v>37</v>
      </c>
      <c r="AV1927" s="1">
        <v>46681</v>
      </c>
    </row>
    <row r="1928" spans="1:48" s="1" customFormat="1" x14ac:dyDescent="0.25">
      <c r="A1928" s="1" t="str" cm="1">
        <f t="array" ref="A1928">_xlfn.IFS(AG1928&gt;=70,"70 and Older",AND(AG1928&gt;=60,AG1928&lt;70),"60-69",AND(AG1928&gt;=50,AG1928&lt;60),"50-59",AND(AG1928&gt;=40,AG1928&lt;50),"40-49",AND(AG1928&gt;=30,AG1928&lt;40),"30-39",AND(AG1928&gt;=20,AG1928&lt;30),"20-29")</f>
        <v>50-59</v>
      </c>
      <c r="B1928" s="1" t="str" cm="1">
        <f t="array" ref="B1928">_xlfn.IFS(AO1928=1,$AO$1,AP1928=1,$AP$1,AQ1928=1,$AQ$1,AR1928=1,$AR$1,AS1928=1,$AS$1)</f>
        <v>PhD</v>
      </c>
      <c r="C1928" s="1" t="str" cm="1">
        <f t="array" ref="C1928">_xlfn.IFS(AJ1928=1,$AJ$1,AK1928=1,$AK$1,AL1928=1,$AL$1,AM1928=1,$AM$1,AN1928=1,$AN$1)</f>
        <v>Married</v>
      </c>
      <c r="D1928" s="1">
        <v>0</v>
      </c>
      <c r="E1928" s="1">
        <v>0</v>
      </c>
      <c r="F1928" s="1" t="str" cm="1">
        <f t="array" ref="F1928">_xlfn.IFS(AV1928&lt;43783,"1.Low Income",AND(AV1928&gt;=43783,AV1928&lt;=64856),"2.Mid Income",AV1928&gt;64856,"3.High Income")</f>
        <v>1.Low Income</v>
      </c>
      <c r="G1928" s="1" t="str" cm="1">
        <f t="array" ref="G1928">_xlfn.IFS(AU1928&lt;=30,"&lt;1 month",AND(AU1928&gt;30,AU1928&lt;=60),"1-2months",AU1928&gt;60,"2months +")</f>
        <v>2months +</v>
      </c>
      <c r="H1928" s="1" t="str" cm="1">
        <f t="array" ref="H1928">_xlfn.IFS(AT1928&lt;5,"&lt;5times",AND(AT1928&gt;=5,AT1928&lt;=10),"05-10times",AND(AT1928&gt;=11,AT1928&lt;=15),"11-15times",AT1928&gt;=16,"16times or more")</f>
        <v>05-10times</v>
      </c>
      <c r="I1928" s="1" t="s">
        <v>99</v>
      </c>
      <c r="J1928" s="1" t="str">
        <f t="shared" si="61"/>
        <v>6-7 years</v>
      </c>
      <c r="K1928" s="2">
        <v>21</v>
      </c>
      <c r="L1928" s="2">
        <v>1</v>
      </c>
      <c r="M1928" s="2">
        <v>9</v>
      </c>
      <c r="N1928" s="2">
        <v>7</v>
      </c>
      <c r="O1928" s="2">
        <v>3</v>
      </c>
      <c r="P1928" s="2">
        <v>5</v>
      </c>
      <c r="Q1928" s="8">
        <v>0</v>
      </c>
      <c r="R1928" s="8">
        <v>0</v>
      </c>
      <c r="S1928" s="8">
        <v>0</v>
      </c>
      <c r="T1928" s="8">
        <v>0</v>
      </c>
      <c r="U1928" s="8">
        <v>0</v>
      </c>
      <c r="V1928" s="8">
        <v>0</v>
      </c>
      <c r="W1928" s="6">
        <v>1</v>
      </c>
      <c r="X1928" s="6">
        <v>1</v>
      </c>
      <c r="Y1928" s="6">
        <v>0</v>
      </c>
      <c r="Z1928" s="6">
        <v>3</v>
      </c>
      <c r="AB1928" s="1">
        <v>43</v>
      </c>
      <c r="AC1928" s="1">
        <v>41</v>
      </c>
      <c r="AD1928" s="1">
        <v>0</v>
      </c>
      <c r="AE1928" s="1">
        <v>3</v>
      </c>
      <c r="AF1928" s="1">
        <v>11</v>
      </c>
      <c r="AG1928" s="1">
        <v>50</v>
      </c>
      <c r="AH1928" s="1">
        <v>2196</v>
      </c>
      <c r="AI1928" s="11">
        <f t="shared" si="60"/>
        <v>6.0164383561643833</v>
      </c>
      <c r="AJ1928" s="1">
        <v>0</v>
      </c>
      <c r="AK1928" s="1">
        <v>1</v>
      </c>
      <c r="AL1928" s="1">
        <v>0</v>
      </c>
      <c r="AM1928" s="1">
        <v>0</v>
      </c>
      <c r="AN1928" s="1">
        <v>0</v>
      </c>
      <c r="AO1928" s="1">
        <v>0</v>
      </c>
      <c r="AP1928" s="1">
        <v>0</v>
      </c>
      <c r="AQ1928" s="1">
        <v>0</v>
      </c>
      <c r="AR1928" s="1">
        <v>0</v>
      </c>
      <c r="AS1928" s="1">
        <v>1</v>
      </c>
      <c r="AT1928" s="1">
        <v>7</v>
      </c>
      <c r="AU1928" s="1">
        <v>64</v>
      </c>
      <c r="AV1928" s="1">
        <v>37126</v>
      </c>
    </row>
    <row r="1929" spans="1:48" s="1" customFormat="1" x14ac:dyDescent="0.25">
      <c r="A1929" s="1" t="str" cm="1">
        <f t="array" ref="A1929">_xlfn.IFS(AG1929&gt;=70,"70 and Older",AND(AG1929&gt;=60,AG1929&lt;70),"60-69",AND(AG1929&gt;=50,AG1929&lt;60),"50-59",AND(AG1929&gt;=40,AG1929&lt;50),"40-49",AND(AG1929&gt;=30,AG1929&lt;40),"30-39",AND(AG1929&gt;=20,AG1929&lt;30),"20-29")</f>
        <v>40-49</v>
      </c>
      <c r="B1929" s="1" t="str" cm="1">
        <f t="array" ref="B1929">_xlfn.IFS(AO1929=1,$AO$1,AP1929=1,$AP$1,AQ1929=1,$AQ$1,AR1929=1,$AR$1,AS1929=1,$AS$1)</f>
        <v>Master</v>
      </c>
      <c r="C1929" s="1" t="str" cm="1">
        <f t="array" ref="C1929">_xlfn.IFS(AJ1929=1,$AJ$1,AK1929=1,$AK$1,AL1929=1,$AL$1,AM1929=1,$AM$1,AN1929=1,$AN$1)</f>
        <v>Married</v>
      </c>
      <c r="D1929" s="1">
        <v>0</v>
      </c>
      <c r="E1929" s="1">
        <v>1</v>
      </c>
      <c r="F1929" s="1" t="str" cm="1">
        <f t="array" ref="F1929">_xlfn.IFS(AV1929&lt;43783,"1.Low Income",AND(AV1929&gt;=43783,AV1929&lt;=64856),"2.Mid Income",AV1929&gt;64856,"3.High Income")</f>
        <v>1.Low Income</v>
      </c>
      <c r="G1929" s="1" t="str" cm="1">
        <f t="array" ref="G1929">_xlfn.IFS(AU1929&lt;=30,"&lt;1 month",AND(AU1929&gt;30,AU1929&lt;=60),"1-2months",AU1929&gt;60,"2months +")</f>
        <v>1-2months</v>
      </c>
      <c r="H1929" s="1" t="str" cm="1">
        <f t="array" ref="H1929">_xlfn.IFS(AT1929&lt;5,"&lt;5times",AND(AT1929&gt;=5,AT1929&lt;=10),"05-10times",AND(AT1929&gt;=11,AT1929&lt;=15),"11-15times",AT1929&gt;=16,"16times or more")</f>
        <v>05-10times</v>
      </c>
      <c r="I1929" s="1" t="s">
        <v>99</v>
      </c>
      <c r="J1929" s="1" t="str">
        <f t="shared" si="61"/>
        <v>6-7 years</v>
      </c>
      <c r="K1929" s="2">
        <v>158</v>
      </c>
      <c r="L1929" s="2">
        <v>19</v>
      </c>
      <c r="M1929" s="2">
        <v>288</v>
      </c>
      <c r="N1929" s="2">
        <v>25</v>
      </c>
      <c r="O1929" s="2">
        <v>0</v>
      </c>
      <c r="P1929" s="2">
        <v>38</v>
      </c>
      <c r="Q1929" s="8">
        <v>0</v>
      </c>
      <c r="R1929" s="8">
        <v>0</v>
      </c>
      <c r="S1929" s="8">
        <v>0</v>
      </c>
      <c r="T1929" s="8">
        <v>1</v>
      </c>
      <c r="U1929" s="8">
        <v>1</v>
      </c>
      <c r="V1929" s="8">
        <v>1</v>
      </c>
      <c r="W1929" s="6">
        <v>1</v>
      </c>
      <c r="X1929" s="6">
        <v>6</v>
      </c>
      <c r="Y1929" s="6">
        <v>4</v>
      </c>
      <c r="Z1929" s="6">
        <v>9</v>
      </c>
      <c r="AB1929" s="1">
        <v>1042</v>
      </c>
      <c r="AC1929" s="1">
        <v>992</v>
      </c>
      <c r="AD1929" s="1">
        <v>0</v>
      </c>
      <c r="AE1929" s="1">
        <v>3</v>
      </c>
      <c r="AF1929" s="1">
        <v>11</v>
      </c>
      <c r="AG1929" s="1">
        <v>43</v>
      </c>
      <c r="AH1929" s="1">
        <v>2196</v>
      </c>
      <c r="AI1929" s="11">
        <f t="shared" si="60"/>
        <v>6.0164383561643833</v>
      </c>
      <c r="AJ1929" s="1">
        <v>0</v>
      </c>
      <c r="AK1929" s="1">
        <v>1</v>
      </c>
      <c r="AL1929" s="1">
        <v>0</v>
      </c>
      <c r="AM1929" s="1">
        <v>0</v>
      </c>
      <c r="AN1929" s="1">
        <v>0</v>
      </c>
      <c r="AO1929" s="1">
        <v>0</v>
      </c>
      <c r="AP1929" s="1">
        <v>0</v>
      </c>
      <c r="AQ1929" s="1">
        <v>0</v>
      </c>
      <c r="AR1929" s="1">
        <v>1</v>
      </c>
      <c r="AS1929" s="1">
        <v>0</v>
      </c>
      <c r="AT1929" s="1">
        <v>8</v>
      </c>
      <c r="AU1929" s="1">
        <v>39</v>
      </c>
      <c r="AV1929" s="1">
        <v>35860</v>
      </c>
    </row>
    <row r="1930" spans="1:48" s="1" customFormat="1" x14ac:dyDescent="0.25">
      <c r="A1930" s="1" t="str" cm="1">
        <f t="array" ref="A1930">_xlfn.IFS(AG1930&gt;=70,"70 and Older",AND(AG1930&gt;=60,AG1930&lt;70),"60-69",AND(AG1930&gt;=50,AG1930&lt;60),"50-59",AND(AG1930&gt;=40,AG1930&lt;50),"40-49",AND(AG1930&gt;=30,AG1930&lt;40),"30-39",AND(AG1930&gt;=20,AG1930&lt;30),"20-29")</f>
        <v>40-49</v>
      </c>
      <c r="B1930" s="1" t="str" cm="1">
        <f t="array" ref="B1930">_xlfn.IFS(AO1930=1,$AO$1,AP1930=1,$AP$1,AQ1930=1,$AQ$1,AR1930=1,$AR$1,AS1930=1,$AS$1)</f>
        <v>Master</v>
      </c>
      <c r="C1930" s="1" t="str" cm="1">
        <f t="array" ref="C1930">_xlfn.IFS(AJ1930=1,$AJ$1,AK1930=1,$AK$1,AL1930=1,$AL$1,AM1930=1,$AM$1,AN1930=1,$AN$1)</f>
        <v>Married</v>
      </c>
      <c r="D1930" s="1">
        <v>1</v>
      </c>
      <c r="E1930" s="1">
        <v>1</v>
      </c>
      <c r="F1930" s="1" t="str" cm="1">
        <f t="array" ref="F1930">_xlfn.IFS(AV1930&lt;43783,"1.Low Income",AND(AV1930&gt;=43783,AV1930&lt;=64856),"2.Mid Income",AV1930&gt;64856,"3.High Income")</f>
        <v>1.Low Income</v>
      </c>
      <c r="G1930" s="1" t="str" cm="1">
        <f t="array" ref="G1930">_xlfn.IFS(AU1930&lt;=30,"&lt;1 month",AND(AU1930&gt;30,AU1930&lt;=60),"1-2months",AU1930&gt;60,"2months +")</f>
        <v>&lt;1 month</v>
      </c>
      <c r="H1930" s="1" t="str" cm="1">
        <f t="array" ref="H1930">_xlfn.IFS(AT1930&lt;5,"&lt;5times",AND(AT1930&gt;=5,AT1930&lt;=10),"05-10times",AND(AT1930&gt;=11,AT1930&lt;=15),"11-15times",AT1930&gt;=16,"16times or more")</f>
        <v>05-10times</v>
      </c>
      <c r="I1930" s="1" t="s">
        <v>99</v>
      </c>
      <c r="J1930" s="1" t="str">
        <f t="shared" si="61"/>
        <v>6-7 years</v>
      </c>
      <c r="K1930" s="2">
        <v>173</v>
      </c>
      <c r="L1930" s="2">
        <v>4</v>
      </c>
      <c r="M1930" s="2">
        <v>30</v>
      </c>
      <c r="N1930" s="2">
        <v>3</v>
      </c>
      <c r="O1930" s="2">
        <v>6</v>
      </c>
      <c r="P1930" s="2">
        <v>41</v>
      </c>
      <c r="Q1930" s="8">
        <v>0</v>
      </c>
      <c r="R1930" s="8">
        <v>0</v>
      </c>
      <c r="S1930" s="8">
        <v>0</v>
      </c>
      <c r="T1930" s="8">
        <v>0</v>
      </c>
      <c r="U1930" s="8">
        <v>0</v>
      </c>
      <c r="V1930" s="8">
        <v>0</v>
      </c>
      <c r="W1930" s="6">
        <v>4</v>
      </c>
      <c r="X1930" s="6">
        <v>5</v>
      </c>
      <c r="Y1930" s="6">
        <v>1</v>
      </c>
      <c r="Z1930" s="6">
        <v>4</v>
      </c>
      <c r="AB1930" s="1">
        <v>494</v>
      </c>
      <c r="AC1930" s="1">
        <v>470</v>
      </c>
      <c r="AD1930" s="1">
        <v>0</v>
      </c>
      <c r="AE1930" s="1">
        <v>3</v>
      </c>
      <c r="AF1930" s="1">
        <v>11</v>
      </c>
      <c r="AG1930" s="1">
        <v>43</v>
      </c>
      <c r="AH1930" s="1">
        <v>2196</v>
      </c>
      <c r="AI1930" s="11">
        <f t="shared" si="60"/>
        <v>6.0164383561643833</v>
      </c>
      <c r="AJ1930" s="1">
        <v>0</v>
      </c>
      <c r="AK1930" s="1">
        <v>1</v>
      </c>
      <c r="AL1930" s="1">
        <v>0</v>
      </c>
      <c r="AM1930" s="1">
        <v>0</v>
      </c>
      <c r="AN1930" s="1">
        <v>0</v>
      </c>
      <c r="AO1930" s="1">
        <v>0</v>
      </c>
      <c r="AP1930" s="1">
        <v>0</v>
      </c>
      <c r="AQ1930" s="1">
        <v>0</v>
      </c>
      <c r="AR1930" s="1">
        <v>1</v>
      </c>
      <c r="AS1930" s="1">
        <v>0</v>
      </c>
      <c r="AT1930" s="1">
        <v>8</v>
      </c>
      <c r="AU1930" s="1">
        <v>25</v>
      </c>
      <c r="AV1930" s="1">
        <v>34916</v>
      </c>
    </row>
    <row r="1931" spans="1:48" s="1" customFormat="1" x14ac:dyDescent="0.25">
      <c r="A1931" s="1" t="str" cm="1">
        <f t="array" ref="A1931">_xlfn.IFS(AG1931&gt;=70,"70 and Older",AND(AG1931&gt;=60,AG1931&lt;70),"60-69",AND(AG1931&gt;=50,AG1931&lt;60),"50-59",AND(AG1931&gt;=40,AG1931&lt;50),"40-49",AND(AG1931&gt;=30,AG1931&lt;40),"30-39",AND(AG1931&gt;=20,AG1931&lt;30),"20-29")</f>
        <v>40-49</v>
      </c>
      <c r="B1931" s="1" t="str" cm="1">
        <f t="array" ref="B1931">_xlfn.IFS(AO1931=1,$AO$1,AP1931=1,$AP$1,AQ1931=1,$AQ$1,AR1931=1,$AR$1,AS1931=1,$AS$1)</f>
        <v>2nd Cycle</v>
      </c>
      <c r="C1931" s="1" t="str" cm="1">
        <f t="array" ref="C1931">_xlfn.IFS(AJ1931=1,$AJ$1,AK1931=1,$AK$1,AL1931=1,$AL$1,AM1931=1,$AM$1,AN1931=1,$AN$1)</f>
        <v>Together</v>
      </c>
      <c r="D1931" s="1">
        <v>0</v>
      </c>
      <c r="E1931" s="1">
        <v>1</v>
      </c>
      <c r="F1931" s="1" t="str" cm="1">
        <f t="array" ref="F1931">_xlfn.IFS(AV1931&lt;43783,"1.Low Income",AND(AV1931&gt;=43783,AV1931&lt;=64856),"2.Mid Income",AV1931&gt;64856,"3.High Income")</f>
        <v>2.Mid Income</v>
      </c>
      <c r="G1931" s="1" t="str" cm="1">
        <f t="array" ref="G1931">_xlfn.IFS(AU1931&lt;=30,"&lt;1 month",AND(AU1931&gt;30,AU1931&lt;=60),"1-2months",AU1931&gt;60,"2months +")</f>
        <v>1-2months</v>
      </c>
      <c r="H1931" s="1" t="str" cm="1">
        <f t="array" ref="H1931">_xlfn.IFS(AT1931&lt;5,"&lt;5times",AND(AT1931&gt;=5,AT1931&lt;=10),"05-10times",AND(AT1931&gt;=11,AT1931&lt;=15),"11-15times",AT1931&gt;=16,"16times or more")</f>
        <v>05-10times</v>
      </c>
      <c r="I1931" s="1" t="s">
        <v>99</v>
      </c>
      <c r="J1931" s="1" t="str">
        <f t="shared" si="61"/>
        <v>6-7 years</v>
      </c>
      <c r="K1931" s="2">
        <v>31</v>
      </c>
      <c r="L1931" s="2">
        <v>19</v>
      </c>
      <c r="M1931" s="2">
        <v>35</v>
      </c>
      <c r="N1931" s="2">
        <v>26</v>
      </c>
      <c r="O1931" s="2">
        <v>14</v>
      </c>
      <c r="P1931" s="2">
        <v>52</v>
      </c>
      <c r="Q1931" s="8">
        <v>0</v>
      </c>
      <c r="R1931" s="8">
        <v>0</v>
      </c>
      <c r="S1931" s="8">
        <v>0</v>
      </c>
      <c r="T1931" s="8">
        <v>0</v>
      </c>
      <c r="U1931" s="8">
        <v>0</v>
      </c>
      <c r="V1931" s="8">
        <v>0</v>
      </c>
      <c r="W1931" s="6">
        <v>2</v>
      </c>
      <c r="X1931" s="6">
        <v>1</v>
      </c>
      <c r="Y1931" s="6">
        <v>1</v>
      </c>
      <c r="Z1931" s="6">
        <v>5</v>
      </c>
      <c r="AB1931" s="1">
        <v>297</v>
      </c>
      <c r="AC1931" s="1">
        <v>268</v>
      </c>
      <c r="AD1931" s="1">
        <v>0</v>
      </c>
      <c r="AE1931" s="1">
        <v>3</v>
      </c>
      <c r="AF1931" s="1">
        <v>11</v>
      </c>
      <c r="AG1931" s="1">
        <v>46</v>
      </c>
      <c r="AH1931" s="1">
        <v>2195</v>
      </c>
      <c r="AI1931" s="11">
        <f t="shared" si="60"/>
        <v>6.0136986301369859</v>
      </c>
      <c r="AJ1931" s="1">
        <v>0</v>
      </c>
      <c r="AK1931" s="1">
        <v>0</v>
      </c>
      <c r="AL1931" s="1">
        <v>0</v>
      </c>
      <c r="AM1931" s="1">
        <v>1</v>
      </c>
      <c r="AN1931" s="1">
        <v>0</v>
      </c>
      <c r="AO1931" s="1">
        <v>1</v>
      </c>
      <c r="AP1931" s="1">
        <v>0</v>
      </c>
      <c r="AQ1931" s="1">
        <v>0</v>
      </c>
      <c r="AR1931" s="1">
        <v>0</v>
      </c>
      <c r="AS1931" s="1">
        <v>0</v>
      </c>
      <c r="AT1931" s="1">
        <v>6</v>
      </c>
      <c r="AU1931" s="1">
        <v>42</v>
      </c>
      <c r="AV1931" s="1">
        <v>47353</v>
      </c>
    </row>
    <row r="1932" spans="1:48" s="1" customFormat="1" x14ac:dyDescent="0.25">
      <c r="A1932" s="1" t="str" cm="1">
        <f t="array" ref="A1932">_xlfn.IFS(AG1932&gt;=70,"70 and Older",AND(AG1932&gt;=60,AG1932&lt;70),"60-69",AND(AG1932&gt;=50,AG1932&lt;60),"50-59",AND(AG1932&gt;=40,AG1932&lt;50),"40-49",AND(AG1932&gt;=30,AG1932&lt;40),"30-39",AND(AG1932&gt;=20,AG1932&lt;30),"20-29")</f>
        <v>50-59</v>
      </c>
      <c r="B1932" s="1" t="str" cm="1">
        <f t="array" ref="B1932">_xlfn.IFS(AO1932=1,$AO$1,AP1932=1,$AP$1,AQ1932=1,$AQ$1,AR1932=1,$AR$1,AS1932=1,$AS$1)</f>
        <v>Graduation</v>
      </c>
      <c r="C1932" s="1" t="str" cm="1">
        <f t="array" ref="C1932">_xlfn.IFS(AJ1932=1,$AJ$1,AK1932=1,$AK$1,AL1932=1,$AL$1,AM1932=1,$AM$1,AN1932=1,$AN$1)</f>
        <v>Single</v>
      </c>
      <c r="D1932" s="1">
        <v>0</v>
      </c>
      <c r="E1932" s="1">
        <v>1</v>
      </c>
      <c r="F1932" s="1" t="str" cm="1">
        <f t="array" ref="F1932">_xlfn.IFS(AV1932&lt;43783,"1.Low Income",AND(AV1932&gt;=43783,AV1932&lt;=64856),"2.Mid Income",AV1932&gt;64856,"3.High Income")</f>
        <v>1.Low Income</v>
      </c>
      <c r="G1932" s="1" t="str" cm="1">
        <f t="array" ref="G1932">_xlfn.IFS(AU1932&lt;=30,"&lt;1 month",AND(AU1932&gt;30,AU1932&lt;=60),"1-2months",AU1932&gt;60,"2months +")</f>
        <v>&lt;1 month</v>
      </c>
      <c r="H1932" s="1" t="str" cm="1">
        <f t="array" ref="H1932">_xlfn.IFS(AT1932&lt;5,"&lt;5times",AND(AT1932&gt;=5,AT1932&lt;=10),"05-10times",AND(AT1932&gt;=11,AT1932&lt;=15),"11-15times",AT1932&gt;=16,"16times or more")</f>
        <v>05-10times</v>
      </c>
      <c r="I1932" s="1" t="s">
        <v>99</v>
      </c>
      <c r="J1932" s="1" t="str">
        <f t="shared" si="61"/>
        <v>6-7 years</v>
      </c>
      <c r="K1932" s="2">
        <v>1073</v>
      </c>
      <c r="L1932" s="2">
        <v>0</v>
      </c>
      <c r="M1932" s="2">
        <v>629</v>
      </c>
      <c r="N1932" s="2">
        <v>145</v>
      </c>
      <c r="O1932" s="2">
        <v>37</v>
      </c>
      <c r="P1932" s="2">
        <v>37</v>
      </c>
      <c r="Q1932" s="8">
        <v>0</v>
      </c>
      <c r="R1932" s="8">
        <v>0</v>
      </c>
      <c r="S1932" s="8">
        <v>0</v>
      </c>
      <c r="T1932" s="8">
        <v>0</v>
      </c>
      <c r="U1932" s="8">
        <v>1</v>
      </c>
      <c r="V1932" s="8">
        <v>0</v>
      </c>
      <c r="W1932" s="6">
        <v>1</v>
      </c>
      <c r="X1932" s="6">
        <v>10</v>
      </c>
      <c r="Y1932" s="6">
        <v>5</v>
      </c>
      <c r="Z1932" s="6">
        <v>13</v>
      </c>
      <c r="AB1932" s="1">
        <v>833</v>
      </c>
      <c r="AC1932" s="1">
        <v>767</v>
      </c>
      <c r="AD1932" s="1">
        <v>1</v>
      </c>
      <c r="AE1932" s="1">
        <v>3</v>
      </c>
      <c r="AF1932" s="1">
        <v>11</v>
      </c>
      <c r="AG1932" s="1">
        <v>58</v>
      </c>
      <c r="AH1932" s="1">
        <v>2195</v>
      </c>
      <c r="AI1932" s="11">
        <f t="shared" si="60"/>
        <v>6.0136986301369859</v>
      </c>
      <c r="AJ1932" s="1">
        <v>0</v>
      </c>
      <c r="AK1932" s="1">
        <v>0</v>
      </c>
      <c r="AL1932" s="1">
        <v>1</v>
      </c>
      <c r="AM1932" s="1">
        <v>0</v>
      </c>
      <c r="AN1932" s="1">
        <v>0</v>
      </c>
      <c r="AO1932" s="1">
        <v>0</v>
      </c>
      <c r="AP1932" s="1">
        <v>0</v>
      </c>
      <c r="AQ1932" s="1">
        <v>1</v>
      </c>
      <c r="AR1932" s="1">
        <v>0</v>
      </c>
      <c r="AS1932" s="1">
        <v>0</v>
      </c>
      <c r="AT1932" s="1">
        <v>7</v>
      </c>
      <c r="AU1932" s="1">
        <v>30</v>
      </c>
      <c r="AV1932" s="1">
        <v>40049</v>
      </c>
    </row>
    <row r="1933" spans="1:48" s="1" customFormat="1" x14ac:dyDescent="0.25">
      <c r="A1933" s="1" t="str" cm="1">
        <f t="array" ref="A1933">_xlfn.IFS(AG1933&gt;=70,"70 and Older",AND(AG1933&gt;=60,AG1933&lt;70),"60-69",AND(AG1933&gt;=50,AG1933&lt;60),"50-59",AND(AG1933&gt;=40,AG1933&lt;50),"40-49",AND(AG1933&gt;=30,AG1933&lt;40),"30-39",AND(AG1933&gt;=20,AG1933&lt;30),"20-29")</f>
        <v>40-49</v>
      </c>
      <c r="B1933" s="1" t="str" cm="1">
        <f t="array" ref="B1933">_xlfn.IFS(AO1933=1,$AO$1,AP1933=1,$AP$1,AQ1933=1,$AQ$1,AR1933=1,$AR$1,AS1933=1,$AS$1)</f>
        <v>Graduation</v>
      </c>
      <c r="C1933" s="1" t="str" cm="1">
        <f t="array" ref="C1933">_xlfn.IFS(AJ1933=1,$AJ$1,AK1933=1,$AK$1,AL1933=1,$AL$1,AM1933=1,$AM$1,AN1933=1,$AN$1)</f>
        <v>Married</v>
      </c>
      <c r="D1933" s="1">
        <v>0</v>
      </c>
      <c r="E1933" s="1">
        <v>1</v>
      </c>
      <c r="F1933" s="1" t="str" cm="1">
        <f t="array" ref="F1933">_xlfn.IFS(AV1933&lt;43783,"1.Low Income",AND(AV1933&gt;=43783,AV1933&lt;=64856),"2.Mid Income",AV1933&gt;64856,"3.High Income")</f>
        <v>1.Low Income</v>
      </c>
      <c r="G1933" s="1" t="str" cm="1">
        <f t="array" ref="G1933">_xlfn.IFS(AU1933&lt;=30,"&lt;1 month",AND(AU1933&gt;30,AU1933&lt;=60),"1-2months",AU1933&gt;60,"2months +")</f>
        <v>&lt;1 month</v>
      </c>
      <c r="H1933" s="1" t="str" cm="1">
        <f t="array" ref="H1933">_xlfn.IFS(AT1933&lt;5,"&lt;5times",AND(AT1933&gt;=5,AT1933&lt;=10),"05-10times",AND(AT1933&gt;=11,AT1933&lt;=15),"11-15times",AT1933&gt;=16,"16times or more")</f>
        <v>05-10times</v>
      </c>
      <c r="I1933" s="1" t="s">
        <v>99</v>
      </c>
      <c r="J1933" s="1" t="str">
        <f t="shared" si="61"/>
        <v>6-7 years</v>
      </c>
      <c r="K1933" s="2">
        <v>965</v>
      </c>
      <c r="L1933" s="2">
        <v>69</v>
      </c>
      <c r="M1933" s="2">
        <v>279</v>
      </c>
      <c r="N1933" s="2">
        <v>54</v>
      </c>
      <c r="O1933" s="2">
        <v>41</v>
      </c>
      <c r="P1933" s="2">
        <v>69</v>
      </c>
      <c r="Q1933" s="8">
        <v>0</v>
      </c>
      <c r="R1933" s="8">
        <v>0</v>
      </c>
      <c r="S1933" s="8">
        <v>0</v>
      </c>
      <c r="T1933" s="8">
        <v>0</v>
      </c>
      <c r="U1933" s="8">
        <v>0</v>
      </c>
      <c r="V1933" s="8">
        <v>1</v>
      </c>
      <c r="W1933" s="6">
        <v>5</v>
      </c>
      <c r="X1933" s="6">
        <v>8</v>
      </c>
      <c r="Y1933" s="6">
        <v>4</v>
      </c>
      <c r="Z1933" s="6">
        <v>9</v>
      </c>
      <c r="AB1933" s="1">
        <v>954</v>
      </c>
      <c r="AC1933" s="1">
        <v>935</v>
      </c>
      <c r="AD1933" s="1">
        <v>1</v>
      </c>
      <c r="AE1933" s="1">
        <v>3</v>
      </c>
      <c r="AF1933" s="1">
        <v>11</v>
      </c>
      <c r="AG1933" s="1">
        <v>45</v>
      </c>
      <c r="AH1933" s="1">
        <v>2195</v>
      </c>
      <c r="AI1933" s="11">
        <f t="shared" si="60"/>
        <v>6.0136986301369859</v>
      </c>
      <c r="AJ1933" s="1">
        <v>0</v>
      </c>
      <c r="AK1933" s="1">
        <v>1</v>
      </c>
      <c r="AL1933" s="1">
        <v>0</v>
      </c>
      <c r="AM1933" s="1">
        <v>0</v>
      </c>
      <c r="AN1933" s="1">
        <v>0</v>
      </c>
      <c r="AO1933" s="1">
        <v>0</v>
      </c>
      <c r="AP1933" s="1">
        <v>0</v>
      </c>
      <c r="AQ1933" s="1">
        <v>1</v>
      </c>
      <c r="AR1933" s="1">
        <v>0</v>
      </c>
      <c r="AS1933" s="1">
        <v>0</v>
      </c>
      <c r="AT1933" s="1">
        <v>8</v>
      </c>
      <c r="AU1933" s="1">
        <v>17</v>
      </c>
      <c r="AV1933" s="1">
        <v>35688</v>
      </c>
    </row>
    <row r="1934" spans="1:48" s="1" customFormat="1" x14ac:dyDescent="0.25">
      <c r="A1934" s="1" t="str" cm="1">
        <f t="array" ref="A1934">_xlfn.IFS(AG1934&gt;=70,"70 and Older",AND(AG1934&gt;=60,AG1934&lt;70),"60-69",AND(AG1934&gt;=50,AG1934&lt;60),"50-59",AND(AG1934&gt;=40,AG1934&lt;50),"40-49",AND(AG1934&gt;=30,AG1934&lt;40),"30-39",AND(AG1934&gt;=20,AG1934&lt;30),"20-29")</f>
        <v>60-69</v>
      </c>
      <c r="B1934" s="1" t="str" cm="1">
        <f t="array" ref="B1934">_xlfn.IFS(AO1934=1,$AO$1,AP1934=1,$AP$1,AQ1934=1,$AQ$1,AR1934=1,$AR$1,AS1934=1,$AS$1)</f>
        <v>Graduation</v>
      </c>
      <c r="C1934" s="1" t="str" cm="1">
        <f t="array" ref="C1934">_xlfn.IFS(AJ1934=1,$AJ$1,AK1934=1,$AK$1,AL1934=1,$AL$1,AM1934=1,$AM$1,AN1934=1,$AN$1)</f>
        <v>Married</v>
      </c>
      <c r="D1934" s="1">
        <v>0</v>
      </c>
      <c r="E1934" s="1">
        <v>1</v>
      </c>
      <c r="F1934" s="1" t="str" cm="1">
        <f t="array" ref="F1934">_xlfn.IFS(AV1934&lt;43783,"1.Low Income",AND(AV1934&gt;=43783,AV1934&lt;=64856),"2.Mid Income",AV1934&gt;64856,"3.High Income")</f>
        <v>1.Low Income</v>
      </c>
      <c r="G1934" s="1" t="str" cm="1">
        <f t="array" ref="G1934">_xlfn.IFS(AU1934&lt;=30,"&lt;1 month",AND(AU1934&gt;30,AU1934&lt;=60),"1-2months",AU1934&gt;60,"2months +")</f>
        <v>2months +</v>
      </c>
      <c r="H1934" s="1" t="str" cm="1">
        <f t="array" ref="H1934">_xlfn.IFS(AT1934&lt;5,"&lt;5times",AND(AT1934&gt;=5,AT1934&lt;=10),"05-10times",AND(AT1934&gt;=11,AT1934&lt;=15),"11-15times",AT1934&gt;=16,"16times or more")</f>
        <v>05-10times</v>
      </c>
      <c r="I1934" s="1" t="s">
        <v>99</v>
      </c>
      <c r="J1934" s="1" t="str">
        <f t="shared" si="61"/>
        <v>6-7 years</v>
      </c>
      <c r="K1934" s="2">
        <v>953</v>
      </c>
      <c r="L1934" s="2">
        <v>0</v>
      </c>
      <c r="M1934" s="2">
        <v>71</v>
      </c>
      <c r="N1934" s="2">
        <v>0</v>
      </c>
      <c r="O1934" s="2">
        <v>0</v>
      </c>
      <c r="P1934" s="2">
        <v>174</v>
      </c>
      <c r="Q1934" s="8">
        <v>0</v>
      </c>
      <c r="R1934" s="8">
        <v>0</v>
      </c>
      <c r="S1934" s="8">
        <v>0</v>
      </c>
      <c r="T1934" s="8">
        <v>0</v>
      </c>
      <c r="U1934" s="8">
        <v>0</v>
      </c>
      <c r="V1934" s="8">
        <v>0</v>
      </c>
      <c r="W1934" s="6">
        <v>6</v>
      </c>
      <c r="X1934" s="6">
        <v>10</v>
      </c>
      <c r="Y1934" s="6">
        <v>5</v>
      </c>
      <c r="Z1934" s="6">
        <v>10</v>
      </c>
      <c r="AB1934" s="1">
        <v>352</v>
      </c>
      <c r="AC1934" s="1">
        <v>346</v>
      </c>
      <c r="AD1934" s="1">
        <v>1</v>
      </c>
      <c r="AE1934" s="1">
        <v>3</v>
      </c>
      <c r="AF1934" s="1">
        <v>11</v>
      </c>
      <c r="AG1934" s="1">
        <v>61</v>
      </c>
      <c r="AH1934" s="1">
        <v>2195</v>
      </c>
      <c r="AI1934" s="11">
        <f t="shared" si="60"/>
        <v>6.0136986301369859</v>
      </c>
      <c r="AJ1934" s="1">
        <v>0</v>
      </c>
      <c r="AK1934" s="1">
        <v>1</v>
      </c>
      <c r="AL1934" s="1">
        <v>0</v>
      </c>
      <c r="AM1934" s="1">
        <v>0</v>
      </c>
      <c r="AN1934" s="1">
        <v>0</v>
      </c>
      <c r="AO1934" s="1">
        <v>0</v>
      </c>
      <c r="AP1934" s="1">
        <v>0</v>
      </c>
      <c r="AQ1934" s="1">
        <v>1</v>
      </c>
      <c r="AR1934" s="1">
        <v>0</v>
      </c>
      <c r="AS1934" s="1">
        <v>0</v>
      </c>
      <c r="AT1934" s="1">
        <v>8</v>
      </c>
      <c r="AU1934" s="1">
        <v>87</v>
      </c>
      <c r="AV1934" s="1">
        <v>29999</v>
      </c>
    </row>
    <row r="1935" spans="1:48" s="1" customFormat="1" x14ac:dyDescent="0.25">
      <c r="A1935" s="1" t="str" cm="1">
        <f t="array" ref="A1935">_xlfn.IFS(AG1935&gt;=70,"70 and Older",AND(AG1935&gt;=60,AG1935&lt;70),"60-69",AND(AG1935&gt;=50,AG1935&lt;60),"50-59",AND(AG1935&gt;=40,AG1935&lt;50),"40-49",AND(AG1935&gt;=30,AG1935&lt;40),"30-39",AND(AG1935&gt;=20,AG1935&lt;30),"20-29")</f>
        <v>50-59</v>
      </c>
      <c r="B1935" s="1" t="str" cm="1">
        <f t="array" ref="B1935">_xlfn.IFS(AO1935=1,$AO$1,AP1935=1,$AP$1,AQ1935=1,$AQ$1,AR1935=1,$AR$1,AS1935=1,$AS$1)</f>
        <v>PhD</v>
      </c>
      <c r="C1935" s="1" t="str" cm="1">
        <f t="array" ref="C1935">_xlfn.IFS(AJ1935=1,$AJ$1,AK1935=1,$AK$1,AL1935=1,$AL$1,AM1935=1,$AM$1,AN1935=1,$AN$1)</f>
        <v>Married</v>
      </c>
      <c r="D1935" s="1">
        <v>1</v>
      </c>
      <c r="E1935" s="1">
        <v>0</v>
      </c>
      <c r="F1935" s="1" t="str" cm="1">
        <f t="array" ref="F1935">_xlfn.IFS(AV1935&lt;43783,"1.Low Income",AND(AV1935&gt;=43783,AV1935&lt;=64856),"2.Mid Income",AV1935&gt;64856,"3.High Income")</f>
        <v>1.Low Income</v>
      </c>
      <c r="G1935" s="1" t="str" cm="1">
        <f t="array" ref="G1935">_xlfn.IFS(AU1935&lt;=30,"&lt;1 month",AND(AU1935&gt;30,AU1935&lt;=60),"1-2months",AU1935&gt;60,"2months +")</f>
        <v>1-2months</v>
      </c>
      <c r="H1935" s="1" t="str" cm="1">
        <f t="array" ref="H1935">_xlfn.IFS(AT1935&lt;5,"&lt;5times",AND(AT1935&gt;=5,AT1935&lt;=10),"05-10times",AND(AT1935&gt;=11,AT1935&lt;=15),"11-15times",AT1935&gt;=16,"16times or more")</f>
        <v>05-10times</v>
      </c>
      <c r="I1935" s="1" t="s">
        <v>99</v>
      </c>
      <c r="J1935" s="1" t="str">
        <f t="shared" si="61"/>
        <v>6-7 years</v>
      </c>
      <c r="K1935" s="2">
        <v>9</v>
      </c>
      <c r="L1935" s="2">
        <v>0</v>
      </c>
      <c r="M1935" s="2">
        <v>7</v>
      </c>
      <c r="N1935" s="2">
        <v>2</v>
      </c>
      <c r="O1935" s="2">
        <v>0</v>
      </c>
      <c r="P1935" s="2">
        <v>4</v>
      </c>
      <c r="Q1935" s="8">
        <v>0</v>
      </c>
      <c r="R1935" s="8">
        <v>0</v>
      </c>
      <c r="S1935" s="8">
        <v>0</v>
      </c>
      <c r="T1935" s="8">
        <v>0</v>
      </c>
      <c r="U1935" s="8">
        <v>0</v>
      </c>
      <c r="V1935" s="8">
        <v>0</v>
      </c>
      <c r="W1935" s="6">
        <v>1</v>
      </c>
      <c r="X1935" s="6">
        <v>1</v>
      </c>
      <c r="Y1935" s="6">
        <v>1</v>
      </c>
      <c r="Z1935" s="6">
        <v>2</v>
      </c>
      <c r="AB1935" s="1">
        <v>43</v>
      </c>
      <c r="AC1935" s="1">
        <v>43</v>
      </c>
      <c r="AD1935" s="1">
        <v>0</v>
      </c>
      <c r="AE1935" s="1">
        <v>3</v>
      </c>
      <c r="AF1935" s="1">
        <v>11</v>
      </c>
      <c r="AG1935" s="1">
        <v>50</v>
      </c>
      <c r="AH1935" s="1">
        <v>2195</v>
      </c>
      <c r="AI1935" s="11">
        <f t="shared" si="60"/>
        <v>6.0136986301369859</v>
      </c>
      <c r="AJ1935" s="1">
        <v>0</v>
      </c>
      <c r="AK1935" s="1">
        <v>1</v>
      </c>
      <c r="AL1935" s="1">
        <v>0</v>
      </c>
      <c r="AM1935" s="1">
        <v>0</v>
      </c>
      <c r="AN1935" s="1">
        <v>0</v>
      </c>
      <c r="AO1935" s="1">
        <v>0</v>
      </c>
      <c r="AP1935" s="1">
        <v>0</v>
      </c>
      <c r="AQ1935" s="1">
        <v>0</v>
      </c>
      <c r="AR1935" s="1">
        <v>0</v>
      </c>
      <c r="AS1935" s="1">
        <v>1</v>
      </c>
      <c r="AT1935" s="1">
        <v>9</v>
      </c>
      <c r="AU1935" s="1">
        <v>49</v>
      </c>
      <c r="AV1935" s="1">
        <v>24711</v>
      </c>
    </row>
    <row r="1936" spans="1:48" s="1" customFormat="1" x14ac:dyDescent="0.25">
      <c r="A1936" s="1" t="str" cm="1">
        <f t="array" ref="A1936">_xlfn.IFS(AG1936&gt;=70,"70 and Older",AND(AG1936&gt;=60,AG1936&lt;70),"60-69",AND(AG1936&gt;=50,AG1936&lt;60),"50-59",AND(AG1936&gt;=40,AG1936&lt;50),"40-49",AND(AG1936&gt;=30,AG1936&lt;40),"30-39",AND(AG1936&gt;=20,AG1936&lt;30),"20-29")</f>
        <v>60-69</v>
      </c>
      <c r="B1936" s="1" t="str" cm="1">
        <f t="array" ref="B1936">_xlfn.IFS(AO1936=1,$AO$1,AP1936=1,$AP$1,AQ1936=1,$AQ$1,AR1936=1,$AR$1,AS1936=1,$AS$1)</f>
        <v>Graduation</v>
      </c>
      <c r="C1936" s="1" t="str" cm="1">
        <f t="array" ref="C1936">_xlfn.IFS(AJ1936=1,$AJ$1,AK1936=1,$AK$1,AL1936=1,$AL$1,AM1936=1,$AM$1,AN1936=1,$AN$1)</f>
        <v>Married</v>
      </c>
      <c r="D1936" s="1">
        <v>0</v>
      </c>
      <c r="E1936" s="1">
        <v>1</v>
      </c>
      <c r="F1936" s="1" t="str" cm="1">
        <f t="array" ref="F1936">_xlfn.IFS(AV1936&lt;43783,"1.Low Income",AND(AV1936&gt;=43783,AV1936&lt;=64856),"2.Mid Income",AV1936&gt;64856,"3.High Income")</f>
        <v>2.Mid Income</v>
      </c>
      <c r="G1936" s="1" t="str" cm="1">
        <f t="array" ref="G1936">_xlfn.IFS(AU1936&lt;=30,"&lt;1 month",AND(AU1936&gt;30,AU1936&lt;=60),"1-2months",AU1936&gt;60,"2months +")</f>
        <v>2months +</v>
      </c>
      <c r="H1936" s="1" t="str" cm="1">
        <f t="array" ref="H1936">_xlfn.IFS(AT1936&lt;5,"&lt;5times",AND(AT1936&gt;=5,AT1936&lt;=10),"05-10times",AND(AT1936&gt;=11,AT1936&lt;=15),"11-15times",AT1936&gt;=16,"16times or more")</f>
        <v>05-10times</v>
      </c>
      <c r="I1936" s="1" t="s">
        <v>99</v>
      </c>
      <c r="J1936" s="1" t="str">
        <f t="shared" si="61"/>
        <v>6-7 years</v>
      </c>
      <c r="K1936" s="2">
        <v>171</v>
      </c>
      <c r="L1936" s="2">
        <v>45</v>
      </c>
      <c r="M1936" s="2">
        <v>73</v>
      </c>
      <c r="N1936" s="2">
        <v>59</v>
      </c>
      <c r="O1936" s="2">
        <v>10</v>
      </c>
      <c r="P1936" s="2">
        <v>90</v>
      </c>
      <c r="Q1936" s="8">
        <v>0</v>
      </c>
      <c r="R1936" s="8">
        <v>0</v>
      </c>
      <c r="S1936" s="8">
        <v>0</v>
      </c>
      <c r="T1936" s="8">
        <v>0</v>
      </c>
      <c r="U1936" s="8">
        <v>0</v>
      </c>
      <c r="V1936" s="8">
        <v>0</v>
      </c>
      <c r="W1936" s="6">
        <v>4</v>
      </c>
      <c r="X1936" s="6">
        <v>3</v>
      </c>
      <c r="Y1936" s="6">
        <v>2</v>
      </c>
      <c r="Z1936" s="6">
        <v>8</v>
      </c>
      <c r="AB1936" s="1">
        <v>265</v>
      </c>
      <c r="AC1936" s="1">
        <v>260</v>
      </c>
      <c r="AD1936" s="1">
        <v>0</v>
      </c>
      <c r="AE1936" s="1">
        <v>3</v>
      </c>
      <c r="AF1936" s="1">
        <v>11</v>
      </c>
      <c r="AG1936" s="1">
        <v>68</v>
      </c>
      <c r="AH1936" s="1">
        <v>2194</v>
      </c>
      <c r="AI1936" s="11">
        <f t="shared" si="60"/>
        <v>6.0109589041095894</v>
      </c>
      <c r="AJ1936" s="1">
        <v>0</v>
      </c>
      <c r="AK1936" s="1">
        <v>1</v>
      </c>
      <c r="AL1936" s="1">
        <v>0</v>
      </c>
      <c r="AM1936" s="1">
        <v>0</v>
      </c>
      <c r="AN1936" s="1">
        <v>0</v>
      </c>
      <c r="AO1936" s="1">
        <v>0</v>
      </c>
      <c r="AP1936" s="1">
        <v>0</v>
      </c>
      <c r="AQ1936" s="1">
        <v>1</v>
      </c>
      <c r="AR1936" s="1">
        <v>0</v>
      </c>
      <c r="AS1936" s="1">
        <v>0</v>
      </c>
      <c r="AT1936" s="1">
        <v>7</v>
      </c>
      <c r="AU1936" s="1">
        <v>93</v>
      </c>
      <c r="AV1936" s="1">
        <v>45146</v>
      </c>
    </row>
    <row r="1937" spans="1:48" s="1" customFormat="1" x14ac:dyDescent="0.25">
      <c r="A1937" s="1" t="str" cm="1">
        <f t="array" ref="A1937">_xlfn.IFS(AG1937&gt;=70,"70 and Older",AND(AG1937&gt;=60,AG1937&lt;70),"60-69",AND(AG1937&gt;=50,AG1937&lt;60),"50-59",AND(AG1937&gt;=40,AG1937&lt;50),"40-49",AND(AG1937&gt;=30,AG1937&lt;40),"30-39",AND(AG1937&gt;=20,AG1937&lt;30),"20-29")</f>
        <v>40-49</v>
      </c>
      <c r="B1937" s="1" t="str" cm="1">
        <f t="array" ref="B1937">_xlfn.IFS(AO1937=1,$AO$1,AP1937=1,$AP$1,AQ1937=1,$AQ$1,AR1937=1,$AR$1,AS1937=1,$AS$1)</f>
        <v>PhD</v>
      </c>
      <c r="C1937" s="1" t="str" cm="1">
        <f t="array" ref="C1937">_xlfn.IFS(AJ1937=1,$AJ$1,AK1937=1,$AK$1,AL1937=1,$AL$1,AM1937=1,$AM$1,AN1937=1,$AN$1)</f>
        <v>Together</v>
      </c>
      <c r="D1937" s="1">
        <v>1</v>
      </c>
      <c r="E1937" s="1">
        <v>0</v>
      </c>
      <c r="F1937" s="1" t="str" cm="1">
        <f t="array" ref="F1937">_xlfn.IFS(AV1937&lt;43783,"1.Low Income",AND(AV1937&gt;=43783,AV1937&lt;=64856),"2.Mid Income",AV1937&gt;64856,"3.High Income")</f>
        <v>1.Low Income</v>
      </c>
      <c r="G1937" s="1" t="str" cm="1">
        <f t="array" ref="G1937">_xlfn.IFS(AU1937&lt;=30,"&lt;1 month",AND(AU1937&gt;30,AU1937&lt;=60),"1-2months",AU1937&gt;60,"2months +")</f>
        <v>&lt;1 month</v>
      </c>
      <c r="H1937" s="1" t="str" cm="1">
        <f t="array" ref="H1937">_xlfn.IFS(AT1937&lt;5,"&lt;5times",AND(AT1937&gt;=5,AT1937&lt;=10),"05-10times",AND(AT1937&gt;=11,AT1937&lt;=15),"11-15times",AT1937&gt;=16,"16times or more")</f>
        <v>05-10times</v>
      </c>
      <c r="I1937" s="1" t="s">
        <v>99</v>
      </c>
      <c r="J1937" s="1" t="str">
        <f t="shared" si="61"/>
        <v>6-7 years</v>
      </c>
      <c r="K1937" s="2">
        <v>22</v>
      </c>
      <c r="L1937" s="2">
        <v>1</v>
      </c>
      <c r="M1937" s="2">
        <v>11</v>
      </c>
      <c r="N1937" s="2">
        <v>0</v>
      </c>
      <c r="O1937" s="2">
        <v>1</v>
      </c>
      <c r="P1937" s="2">
        <v>2</v>
      </c>
      <c r="Q1937" s="8">
        <v>0</v>
      </c>
      <c r="R1937" s="8">
        <v>0</v>
      </c>
      <c r="S1937" s="8">
        <v>0</v>
      </c>
      <c r="T1937" s="8">
        <v>0</v>
      </c>
      <c r="U1937" s="8">
        <v>0</v>
      </c>
      <c r="V1937" s="8">
        <v>0</v>
      </c>
      <c r="W1937" s="6">
        <v>1</v>
      </c>
      <c r="X1937" s="6">
        <v>1</v>
      </c>
      <c r="Y1937" s="6">
        <v>0</v>
      </c>
      <c r="Z1937" s="6">
        <v>3</v>
      </c>
      <c r="AB1937" s="1">
        <v>44</v>
      </c>
      <c r="AC1937" s="1">
        <v>42</v>
      </c>
      <c r="AD1937" s="1">
        <v>0</v>
      </c>
      <c r="AE1937" s="1">
        <v>3</v>
      </c>
      <c r="AF1937" s="1">
        <v>11</v>
      </c>
      <c r="AG1937" s="1">
        <v>49</v>
      </c>
      <c r="AH1937" s="1">
        <v>2194</v>
      </c>
      <c r="AI1937" s="11">
        <f t="shared" si="60"/>
        <v>6.0109589041095894</v>
      </c>
      <c r="AJ1937" s="1">
        <v>0</v>
      </c>
      <c r="AK1937" s="1">
        <v>0</v>
      </c>
      <c r="AL1937" s="1">
        <v>0</v>
      </c>
      <c r="AM1937" s="1">
        <v>1</v>
      </c>
      <c r="AN1937" s="1">
        <v>0</v>
      </c>
      <c r="AO1937" s="1">
        <v>0</v>
      </c>
      <c r="AP1937" s="1">
        <v>0</v>
      </c>
      <c r="AQ1937" s="1">
        <v>0</v>
      </c>
      <c r="AR1937" s="1">
        <v>0</v>
      </c>
      <c r="AS1937" s="1">
        <v>1</v>
      </c>
      <c r="AT1937" s="1">
        <v>8</v>
      </c>
      <c r="AU1937" s="1">
        <v>19</v>
      </c>
      <c r="AV1937" s="1">
        <v>31788</v>
      </c>
    </row>
    <row r="1938" spans="1:48" s="1" customFormat="1" x14ac:dyDescent="0.25">
      <c r="A1938" s="1" t="str" cm="1">
        <f t="array" ref="A1938">_xlfn.IFS(AG1938&gt;=70,"70 and Older",AND(AG1938&gt;=60,AG1938&lt;70),"60-69",AND(AG1938&gt;=50,AG1938&lt;60),"50-59",AND(AG1938&gt;=40,AG1938&lt;50),"40-49",AND(AG1938&gt;=30,AG1938&lt;40),"30-39",AND(AG1938&gt;=20,AG1938&lt;30),"20-29")</f>
        <v>40-49</v>
      </c>
      <c r="B1938" s="1" t="str" cm="1">
        <f t="array" ref="B1938">_xlfn.IFS(AO1938=1,$AO$1,AP1938=1,$AP$1,AQ1938=1,$AQ$1,AR1938=1,$AR$1,AS1938=1,$AS$1)</f>
        <v>PhD</v>
      </c>
      <c r="C1938" s="1" t="str" cm="1">
        <f t="array" ref="C1938">_xlfn.IFS(AJ1938=1,$AJ$1,AK1938=1,$AK$1,AL1938=1,$AL$1,AM1938=1,$AM$1,AN1938=1,$AN$1)</f>
        <v>Together</v>
      </c>
      <c r="D1938" s="1">
        <v>1</v>
      </c>
      <c r="E1938" s="1">
        <v>0</v>
      </c>
      <c r="F1938" s="1" t="str" cm="1">
        <f t="array" ref="F1938">_xlfn.IFS(AV1938&lt;43783,"1.Low Income",AND(AV1938&gt;=43783,AV1938&lt;=64856),"2.Mid Income",AV1938&gt;64856,"3.High Income")</f>
        <v>1.Low Income</v>
      </c>
      <c r="G1938" s="1" t="str" cm="1">
        <f t="array" ref="G1938">_xlfn.IFS(AU1938&lt;=30,"&lt;1 month",AND(AU1938&gt;30,AU1938&lt;=60),"1-2months",AU1938&gt;60,"2months +")</f>
        <v>2months +</v>
      </c>
      <c r="H1938" s="1" t="str" cm="1">
        <f t="array" ref="H1938">_xlfn.IFS(AT1938&lt;5,"&lt;5times",AND(AT1938&gt;=5,AT1938&lt;=10),"05-10times",AND(AT1938&gt;=11,AT1938&lt;=15),"11-15times",AT1938&gt;=16,"16times or more")</f>
        <v>05-10times</v>
      </c>
      <c r="I1938" s="1" t="s">
        <v>99</v>
      </c>
      <c r="J1938" s="1" t="str">
        <f t="shared" si="61"/>
        <v>6-7 years</v>
      </c>
      <c r="K1938" s="2">
        <v>6</v>
      </c>
      <c r="L1938" s="2">
        <v>5</v>
      </c>
      <c r="M1938" s="2">
        <v>17</v>
      </c>
      <c r="N1938" s="2">
        <v>3</v>
      </c>
      <c r="O1938" s="2">
        <v>24</v>
      </c>
      <c r="P1938" s="2">
        <v>46</v>
      </c>
      <c r="Q1938" s="8">
        <v>0</v>
      </c>
      <c r="R1938" s="8">
        <v>0</v>
      </c>
      <c r="S1938" s="8">
        <v>0</v>
      </c>
      <c r="T1938" s="8">
        <v>0</v>
      </c>
      <c r="U1938" s="8">
        <v>0</v>
      </c>
      <c r="V1938" s="8">
        <v>0</v>
      </c>
      <c r="W1938" s="6">
        <v>2</v>
      </c>
      <c r="X1938" s="6">
        <v>2</v>
      </c>
      <c r="Y1938" s="6">
        <v>2</v>
      </c>
      <c r="Z1938" s="6">
        <v>2</v>
      </c>
      <c r="AB1938" s="1">
        <v>44</v>
      </c>
      <c r="AC1938" s="1">
        <v>42</v>
      </c>
      <c r="AD1938" s="1">
        <v>0</v>
      </c>
      <c r="AE1938" s="1">
        <v>3</v>
      </c>
      <c r="AF1938" s="1">
        <v>11</v>
      </c>
      <c r="AG1938" s="1">
        <v>49</v>
      </c>
      <c r="AH1938" s="1">
        <v>2194</v>
      </c>
      <c r="AI1938" s="11">
        <f t="shared" si="60"/>
        <v>6.0109589041095894</v>
      </c>
      <c r="AJ1938" s="1">
        <v>0</v>
      </c>
      <c r="AK1938" s="1">
        <v>0</v>
      </c>
      <c r="AL1938" s="1">
        <v>0</v>
      </c>
      <c r="AM1938" s="1">
        <v>1</v>
      </c>
      <c r="AN1938" s="1">
        <v>0</v>
      </c>
      <c r="AO1938" s="1">
        <v>0</v>
      </c>
      <c r="AP1938" s="1">
        <v>0</v>
      </c>
      <c r="AQ1938" s="1">
        <v>0</v>
      </c>
      <c r="AR1938" s="1">
        <v>0</v>
      </c>
      <c r="AS1938" s="1">
        <v>1</v>
      </c>
      <c r="AT1938" s="1">
        <v>8</v>
      </c>
      <c r="AU1938" s="1">
        <v>69</v>
      </c>
      <c r="AV1938" s="1">
        <v>31761</v>
      </c>
    </row>
    <row r="1939" spans="1:48" s="1" customFormat="1" x14ac:dyDescent="0.25">
      <c r="A1939" s="1" t="str" cm="1">
        <f t="array" ref="A1939">_xlfn.IFS(AG1939&gt;=70,"70 and Older",AND(AG1939&gt;=60,AG1939&lt;70),"60-69",AND(AG1939&gt;=50,AG1939&lt;60),"50-59",AND(AG1939&gt;=40,AG1939&lt;50),"40-49",AND(AG1939&gt;=30,AG1939&lt;40),"30-39",AND(AG1939&gt;=20,AG1939&lt;30),"20-29")</f>
        <v>40-49</v>
      </c>
      <c r="B1939" s="1" t="str" cm="1">
        <f t="array" ref="B1939">_xlfn.IFS(AO1939=1,$AO$1,AP1939=1,$AP$1,AQ1939=1,$AQ$1,AR1939=1,$AR$1,AS1939=1,$AS$1)</f>
        <v>Graduation</v>
      </c>
      <c r="C1939" s="1" t="str" cm="1">
        <f t="array" ref="C1939">_xlfn.IFS(AJ1939=1,$AJ$1,AK1939=1,$AK$1,AL1939=1,$AL$1,AM1939=1,$AM$1,AN1939=1,$AN$1)</f>
        <v>Married</v>
      </c>
      <c r="D1939" s="1">
        <v>0</v>
      </c>
      <c r="E1939" s="1">
        <v>1</v>
      </c>
      <c r="F1939" s="1" t="str" cm="1">
        <f t="array" ref="F1939">_xlfn.IFS(AV1939&lt;43783,"1.Low Income",AND(AV1939&gt;=43783,AV1939&lt;=64856),"2.Mid Income",AV1939&gt;64856,"3.High Income")</f>
        <v>2.Mid Income</v>
      </c>
      <c r="G1939" s="1" t="str" cm="1">
        <f t="array" ref="G1939">_xlfn.IFS(AU1939&lt;=30,"&lt;1 month",AND(AU1939&gt;30,AU1939&lt;=60),"1-2months",AU1939&gt;60,"2months +")</f>
        <v>1-2months</v>
      </c>
      <c r="H1939" s="1" t="str" cm="1">
        <f t="array" ref="H1939">_xlfn.IFS(AT1939&lt;5,"&lt;5times",AND(AT1939&gt;=5,AT1939&lt;=10),"05-10times",AND(AT1939&gt;=11,AT1939&lt;=15),"11-15times",AT1939&gt;=16,"16times or more")</f>
        <v>05-10times</v>
      </c>
      <c r="I1939" s="1" t="s">
        <v>99</v>
      </c>
      <c r="J1939" s="1" t="str">
        <f t="shared" si="61"/>
        <v>6-7 years</v>
      </c>
      <c r="K1939" s="2">
        <v>581</v>
      </c>
      <c r="L1939" s="2">
        <v>49</v>
      </c>
      <c r="M1939" s="2">
        <v>157</v>
      </c>
      <c r="N1939" s="2">
        <v>43</v>
      </c>
      <c r="O1939" s="2">
        <v>8</v>
      </c>
      <c r="P1939" s="2">
        <v>108</v>
      </c>
      <c r="Q1939" s="8">
        <v>0</v>
      </c>
      <c r="R1939" s="8">
        <v>0</v>
      </c>
      <c r="S1939" s="8">
        <v>0</v>
      </c>
      <c r="T1939" s="8">
        <v>1</v>
      </c>
      <c r="U1939" s="8">
        <v>0</v>
      </c>
      <c r="V1939" s="8">
        <v>0</v>
      </c>
      <c r="W1939" s="6">
        <v>1</v>
      </c>
      <c r="X1939" s="6">
        <v>5</v>
      </c>
      <c r="Y1939" s="6">
        <v>6</v>
      </c>
      <c r="Z1939" s="6">
        <v>11</v>
      </c>
      <c r="AB1939" s="1">
        <v>790</v>
      </c>
      <c r="AC1939" s="1">
        <v>775</v>
      </c>
      <c r="AD1939" s="1">
        <v>0</v>
      </c>
      <c r="AE1939" s="1">
        <v>3</v>
      </c>
      <c r="AF1939" s="1">
        <v>11</v>
      </c>
      <c r="AG1939" s="1">
        <v>49</v>
      </c>
      <c r="AH1939" s="1">
        <v>2193</v>
      </c>
      <c r="AI1939" s="11">
        <f t="shared" si="60"/>
        <v>6.0082191780821921</v>
      </c>
      <c r="AJ1939" s="1">
        <v>0</v>
      </c>
      <c r="AK1939" s="1">
        <v>1</v>
      </c>
      <c r="AL1939" s="1">
        <v>0</v>
      </c>
      <c r="AM1939" s="1">
        <v>0</v>
      </c>
      <c r="AN1939" s="1">
        <v>0</v>
      </c>
      <c r="AO1939" s="1">
        <v>0</v>
      </c>
      <c r="AP1939" s="1">
        <v>0</v>
      </c>
      <c r="AQ1939" s="1">
        <v>1</v>
      </c>
      <c r="AR1939" s="1">
        <v>0</v>
      </c>
      <c r="AS1939" s="1">
        <v>0</v>
      </c>
      <c r="AT1939" s="1">
        <v>6</v>
      </c>
      <c r="AU1939" s="1">
        <v>37</v>
      </c>
      <c r="AV1939" s="1">
        <v>50737</v>
      </c>
    </row>
    <row r="1940" spans="1:48" s="1" customFormat="1" x14ac:dyDescent="0.25">
      <c r="A1940" s="1" t="str" cm="1">
        <f t="array" ref="A1940">_xlfn.IFS(AG1940&gt;=70,"70 and Older",AND(AG1940&gt;=60,AG1940&lt;70),"60-69",AND(AG1940&gt;=50,AG1940&lt;60),"50-59",AND(AG1940&gt;=40,AG1940&lt;50),"40-49",AND(AG1940&gt;=30,AG1940&lt;40),"30-39",AND(AG1940&gt;=20,AG1940&lt;30),"20-29")</f>
        <v>50-59</v>
      </c>
      <c r="B1940" s="1" t="str" cm="1">
        <f t="array" ref="B1940">_xlfn.IFS(AO1940=1,$AO$1,AP1940=1,$AP$1,AQ1940=1,$AQ$1,AR1940=1,$AR$1,AS1940=1,$AS$1)</f>
        <v>PhD</v>
      </c>
      <c r="C1940" s="1" t="str" cm="1">
        <f t="array" ref="C1940">_xlfn.IFS(AJ1940=1,$AJ$1,AK1940=1,$AK$1,AL1940=1,$AL$1,AM1940=1,$AM$1,AN1940=1,$AN$1)</f>
        <v>Together</v>
      </c>
      <c r="D1940" s="1">
        <v>1</v>
      </c>
      <c r="E1940" s="1">
        <v>0</v>
      </c>
      <c r="F1940" s="1" t="str" cm="1">
        <f t="array" ref="F1940">_xlfn.IFS(AV1940&lt;43783,"1.Low Income",AND(AV1940&gt;=43783,AV1940&lt;=64856),"2.Mid Income",AV1940&gt;64856,"3.High Income")</f>
        <v>2.Mid Income</v>
      </c>
      <c r="G1940" s="1" t="str" cm="1">
        <f t="array" ref="G1940">_xlfn.IFS(AU1940&lt;=30,"&lt;1 month",AND(AU1940&gt;30,AU1940&lt;=60),"1-2months",AU1940&gt;60,"2months +")</f>
        <v>&lt;1 month</v>
      </c>
      <c r="H1940" s="1" t="str" cm="1">
        <f t="array" ref="H1940">_xlfn.IFS(AT1940&lt;5,"&lt;5times",AND(AT1940&gt;=5,AT1940&lt;=10),"05-10times",AND(AT1940&gt;=11,AT1940&lt;=15),"11-15times",AT1940&gt;=16,"16times or more")</f>
        <v>05-10times</v>
      </c>
      <c r="I1940" s="1" t="s">
        <v>99</v>
      </c>
      <c r="J1940" s="1" t="str">
        <f t="shared" si="61"/>
        <v>6-7 years</v>
      </c>
      <c r="K1940" s="2">
        <v>4</v>
      </c>
      <c r="L1940" s="2">
        <v>9</v>
      </c>
      <c r="M1940" s="2">
        <v>12</v>
      </c>
      <c r="N1940" s="2">
        <v>11</v>
      </c>
      <c r="O1940" s="2">
        <v>2</v>
      </c>
      <c r="P1940" s="2">
        <v>8</v>
      </c>
      <c r="Q1940" s="8">
        <v>0</v>
      </c>
      <c r="R1940" s="8">
        <v>0</v>
      </c>
      <c r="S1940" s="8">
        <v>0</v>
      </c>
      <c r="T1940" s="8">
        <v>0</v>
      </c>
      <c r="U1940" s="8">
        <v>0</v>
      </c>
      <c r="V1940" s="8">
        <v>0</v>
      </c>
      <c r="W1940" s="6">
        <v>2</v>
      </c>
      <c r="X1940" s="6">
        <v>1</v>
      </c>
      <c r="Y1940" s="6">
        <v>1</v>
      </c>
      <c r="Z1940" s="6">
        <v>3</v>
      </c>
      <c r="AB1940" s="1">
        <v>26</v>
      </c>
      <c r="AC1940" s="1">
        <v>17</v>
      </c>
      <c r="AD1940" s="1">
        <v>1</v>
      </c>
      <c r="AE1940" s="1">
        <v>3</v>
      </c>
      <c r="AF1940" s="1">
        <v>11</v>
      </c>
      <c r="AG1940" s="1">
        <v>54</v>
      </c>
      <c r="AH1940" s="1">
        <v>2193</v>
      </c>
      <c r="AI1940" s="11">
        <f t="shared" si="60"/>
        <v>6.0082191780821921</v>
      </c>
      <c r="AJ1940" s="1">
        <v>0</v>
      </c>
      <c r="AK1940" s="1">
        <v>0</v>
      </c>
      <c r="AL1940" s="1">
        <v>0</v>
      </c>
      <c r="AM1940" s="1">
        <v>1</v>
      </c>
      <c r="AN1940" s="1">
        <v>0</v>
      </c>
      <c r="AO1940" s="1">
        <v>0</v>
      </c>
      <c r="AP1940" s="1">
        <v>0</v>
      </c>
      <c r="AQ1940" s="1">
        <v>0</v>
      </c>
      <c r="AR1940" s="1">
        <v>0</v>
      </c>
      <c r="AS1940" s="1">
        <v>1</v>
      </c>
      <c r="AT1940" s="1">
        <v>6</v>
      </c>
      <c r="AU1940" s="1">
        <v>1</v>
      </c>
      <c r="AV1940" s="1">
        <v>46923</v>
      </c>
    </row>
    <row r="1941" spans="1:48" s="1" customFormat="1" x14ac:dyDescent="0.25">
      <c r="A1941" s="1" t="str" cm="1">
        <f t="array" ref="A1941">_xlfn.IFS(AG1941&gt;=70,"70 and Older",AND(AG1941&gt;=60,AG1941&lt;70),"60-69",AND(AG1941&gt;=50,AG1941&lt;60),"50-59",AND(AG1941&gt;=40,AG1941&lt;50),"40-49",AND(AG1941&gt;=30,AG1941&lt;40),"30-39",AND(AG1941&gt;=20,AG1941&lt;30),"20-29")</f>
        <v>40-49</v>
      </c>
      <c r="B1941" s="1" t="str" cm="1">
        <f t="array" ref="B1941">_xlfn.IFS(AO1941=1,$AO$1,AP1941=1,$AP$1,AQ1941=1,$AQ$1,AR1941=1,$AR$1,AS1941=1,$AS$1)</f>
        <v>Graduation</v>
      </c>
      <c r="C1941" s="1" t="str" cm="1">
        <f t="array" ref="C1941">_xlfn.IFS(AJ1941=1,$AJ$1,AK1941=1,$AK$1,AL1941=1,$AL$1,AM1941=1,$AM$1,AN1941=1,$AN$1)</f>
        <v>Single</v>
      </c>
      <c r="D1941" s="1">
        <v>0</v>
      </c>
      <c r="E1941" s="1">
        <v>0</v>
      </c>
      <c r="F1941" s="1" t="str" cm="1">
        <f t="array" ref="F1941">_xlfn.IFS(AV1941&lt;43783,"1.Low Income",AND(AV1941&gt;=43783,AV1941&lt;=64856),"2.Mid Income",AV1941&gt;64856,"3.High Income")</f>
        <v>1.Low Income</v>
      </c>
      <c r="G1941" s="1" t="str" cm="1">
        <f t="array" ref="G1941">_xlfn.IFS(AU1941&lt;=30,"&lt;1 month",AND(AU1941&gt;30,AU1941&lt;=60),"1-2months",AU1941&gt;60,"2months +")</f>
        <v>2months +</v>
      </c>
      <c r="H1941" s="1" t="str" cm="1">
        <f t="array" ref="H1941">_xlfn.IFS(AT1941&lt;5,"&lt;5times",AND(AT1941&gt;=5,AT1941&lt;=10),"05-10times",AND(AT1941&gt;=11,AT1941&lt;=15),"11-15times",AT1941&gt;=16,"16times or more")</f>
        <v>05-10times</v>
      </c>
      <c r="I1941" s="1" t="s">
        <v>99</v>
      </c>
      <c r="J1941" s="1" t="str">
        <f t="shared" si="61"/>
        <v>6-7 years</v>
      </c>
      <c r="K1941" s="2">
        <v>1332</v>
      </c>
      <c r="L1941" s="2">
        <v>17</v>
      </c>
      <c r="M1941" s="2">
        <v>311</v>
      </c>
      <c r="N1941" s="2">
        <v>23</v>
      </c>
      <c r="O1941" s="2">
        <v>51</v>
      </c>
      <c r="P1941" s="2">
        <v>86</v>
      </c>
      <c r="Q1941" s="8">
        <v>0</v>
      </c>
      <c r="R1941" s="8">
        <v>0</v>
      </c>
      <c r="S1941" s="8">
        <v>0</v>
      </c>
      <c r="T1941" s="8">
        <v>1</v>
      </c>
      <c r="U1941" s="8">
        <v>0</v>
      </c>
      <c r="V1941" s="8">
        <v>1</v>
      </c>
      <c r="W1941" s="6">
        <v>1</v>
      </c>
      <c r="X1941" s="6">
        <v>7</v>
      </c>
      <c r="Y1941" s="6">
        <v>4</v>
      </c>
      <c r="Z1941" s="6">
        <v>5</v>
      </c>
      <c r="AB1941" s="1">
        <v>758</v>
      </c>
      <c r="AC1941" s="1">
        <v>715</v>
      </c>
      <c r="AD1941" s="1">
        <v>0</v>
      </c>
      <c r="AE1941" s="1">
        <v>3</v>
      </c>
      <c r="AF1941" s="1">
        <v>11</v>
      </c>
      <c r="AG1941" s="1">
        <v>46</v>
      </c>
      <c r="AH1941" s="1">
        <v>2193</v>
      </c>
      <c r="AI1941" s="11">
        <f t="shared" si="60"/>
        <v>6.0082191780821921</v>
      </c>
      <c r="AJ1941" s="1">
        <v>0</v>
      </c>
      <c r="AK1941" s="1">
        <v>0</v>
      </c>
      <c r="AL1941" s="1">
        <v>1</v>
      </c>
      <c r="AM1941" s="1">
        <v>0</v>
      </c>
      <c r="AN1941" s="1">
        <v>0</v>
      </c>
      <c r="AO1941" s="1">
        <v>0</v>
      </c>
      <c r="AP1941" s="1">
        <v>0</v>
      </c>
      <c r="AQ1941" s="1">
        <v>1</v>
      </c>
      <c r="AR1941" s="1">
        <v>0</v>
      </c>
      <c r="AS1941" s="1">
        <v>0</v>
      </c>
      <c r="AT1941" s="1">
        <v>9</v>
      </c>
      <c r="AU1941" s="1">
        <v>73</v>
      </c>
      <c r="AV1941" s="1">
        <v>24594</v>
      </c>
    </row>
    <row r="1942" spans="1:48" s="1" customFormat="1" x14ac:dyDescent="0.25">
      <c r="A1942" s="1" t="str" cm="1">
        <f t="array" ref="A1942">_xlfn.IFS(AG1942&gt;=70,"70 and Older",AND(AG1942&gt;=60,AG1942&lt;70),"60-69",AND(AG1942&gt;=50,AG1942&lt;60),"50-59",AND(AG1942&gt;=40,AG1942&lt;50),"40-49",AND(AG1942&gt;=30,AG1942&lt;40),"30-39",AND(AG1942&gt;=20,AG1942&lt;30),"20-29")</f>
        <v>70 and Older</v>
      </c>
      <c r="B1942" s="1" t="str" cm="1">
        <f t="array" ref="B1942">_xlfn.IFS(AO1942=1,$AO$1,AP1942=1,$AP$1,AQ1942=1,$AQ$1,AR1942=1,$AR$1,AS1942=1,$AS$1)</f>
        <v>PhD</v>
      </c>
      <c r="C1942" s="1" t="str" cm="1">
        <f t="array" ref="C1942">_xlfn.IFS(AJ1942=1,$AJ$1,AK1942=1,$AK$1,AL1942=1,$AL$1,AM1942=1,$AM$1,AN1942=1,$AN$1)</f>
        <v>Single</v>
      </c>
      <c r="D1942" s="1">
        <v>0</v>
      </c>
      <c r="E1942" s="1">
        <v>0</v>
      </c>
      <c r="F1942" s="1" t="str" cm="1">
        <f t="array" ref="F1942">_xlfn.IFS(AV1942&lt;43783,"1.Low Income",AND(AV1942&gt;=43783,AV1942&lt;=64856),"2.Mid Income",AV1942&gt;64856,"3.High Income")</f>
        <v>2.Mid Income</v>
      </c>
      <c r="G1942" s="1" t="str" cm="1">
        <f t="array" ref="G1942">_xlfn.IFS(AU1942&lt;=30,"&lt;1 month",AND(AU1942&gt;30,AU1942&lt;=60),"1-2months",AU1942&gt;60,"2months +")</f>
        <v>1-2months</v>
      </c>
      <c r="H1942" s="1" t="str" cm="1">
        <f t="array" ref="H1942">_xlfn.IFS(AT1942&lt;5,"&lt;5times",AND(AT1942&gt;=5,AT1942&lt;=10),"05-10times",AND(AT1942&gt;=11,AT1942&lt;=15),"11-15times",AT1942&gt;=16,"16times or more")</f>
        <v>05-10times</v>
      </c>
      <c r="I1942" s="1" t="s">
        <v>99</v>
      </c>
      <c r="J1942" s="1" t="str">
        <f t="shared" si="61"/>
        <v>6-7 years</v>
      </c>
      <c r="K1942" s="2">
        <v>6</v>
      </c>
      <c r="L1942" s="2">
        <v>2</v>
      </c>
      <c r="M1942" s="2">
        <v>3</v>
      </c>
      <c r="N1942" s="2">
        <v>1</v>
      </c>
      <c r="O1942" s="2">
        <v>262</v>
      </c>
      <c r="P1942" s="2">
        <v>3</v>
      </c>
      <c r="Q1942" s="8">
        <v>0</v>
      </c>
      <c r="R1942" s="8">
        <v>0</v>
      </c>
      <c r="S1942" s="8">
        <v>0</v>
      </c>
      <c r="T1942" s="8">
        <v>0</v>
      </c>
      <c r="U1942" s="8">
        <v>0</v>
      </c>
      <c r="V1942" s="8">
        <v>0</v>
      </c>
      <c r="W1942" s="6">
        <v>0</v>
      </c>
      <c r="X1942" s="6">
        <v>27</v>
      </c>
      <c r="Y1942" s="6">
        <v>0</v>
      </c>
      <c r="Z1942" s="6">
        <v>0</v>
      </c>
      <c r="AB1942" s="1">
        <v>274</v>
      </c>
      <c r="AC1942" s="1">
        <v>271</v>
      </c>
      <c r="AD1942" s="1">
        <v>0</v>
      </c>
      <c r="AE1942" s="1">
        <v>3</v>
      </c>
      <c r="AF1942" s="1">
        <v>11</v>
      </c>
      <c r="AG1942" s="1">
        <v>75</v>
      </c>
      <c r="AH1942" s="1">
        <v>2191</v>
      </c>
      <c r="AI1942" s="11">
        <f t="shared" si="60"/>
        <v>6.0027397260273974</v>
      </c>
      <c r="AJ1942" s="1">
        <v>0</v>
      </c>
      <c r="AK1942" s="1">
        <v>0</v>
      </c>
      <c r="AL1942" s="1">
        <v>1</v>
      </c>
      <c r="AM1942" s="1">
        <v>0</v>
      </c>
      <c r="AN1942" s="1">
        <v>0</v>
      </c>
      <c r="AO1942" s="1">
        <v>0</v>
      </c>
      <c r="AP1942" s="1">
        <v>0</v>
      </c>
      <c r="AQ1942" s="1">
        <v>0</v>
      </c>
      <c r="AR1942" s="1">
        <v>0</v>
      </c>
      <c r="AS1942" s="1">
        <v>1</v>
      </c>
      <c r="AT1942" s="1">
        <v>6</v>
      </c>
      <c r="AU1942" s="1">
        <v>48</v>
      </c>
      <c r="AV1942" s="1">
        <v>55563</v>
      </c>
    </row>
    <row r="1943" spans="1:48" s="1" customFormat="1" x14ac:dyDescent="0.25">
      <c r="A1943" s="1" t="str" cm="1">
        <f t="array" ref="A1943">_xlfn.IFS(AG1943&gt;=70,"70 and Older",AND(AG1943&gt;=60,AG1943&lt;70),"60-69",AND(AG1943&gt;=50,AG1943&lt;60),"50-59",AND(AG1943&gt;=40,AG1943&lt;50),"40-49",AND(AG1943&gt;=30,AG1943&lt;40),"30-39",AND(AG1943&gt;=20,AG1943&lt;30),"20-29")</f>
        <v>70 and Older</v>
      </c>
      <c r="B1943" s="1" t="str" cm="1">
        <f t="array" ref="B1943">_xlfn.IFS(AO1943=1,$AO$1,AP1943=1,$AP$1,AQ1943=1,$AQ$1,AR1943=1,$AR$1,AS1943=1,$AS$1)</f>
        <v>PhD</v>
      </c>
      <c r="C1943" s="1" t="str" cm="1">
        <f t="array" ref="C1943">_xlfn.IFS(AJ1943=1,$AJ$1,AK1943=1,$AK$1,AL1943=1,$AL$1,AM1943=1,$AM$1,AN1943=1,$AN$1)</f>
        <v>Single</v>
      </c>
      <c r="D1943" s="1">
        <v>0</v>
      </c>
      <c r="E1943" s="1">
        <v>1</v>
      </c>
      <c r="F1943" s="1" t="str" cm="1">
        <f t="array" ref="F1943">_xlfn.IFS(AV1943&lt;43783,"1.Low Income",AND(AV1943&gt;=43783,AV1943&lt;=64856),"2.Mid Income",AV1943&gt;64856,"3.High Income")</f>
        <v>1.Low Income</v>
      </c>
      <c r="G1943" s="1" t="str" cm="1">
        <f t="array" ref="G1943">_xlfn.IFS(AU1943&lt;=30,"&lt;1 month",AND(AU1943&gt;30,AU1943&lt;=60),"1-2months",AU1943&gt;60,"2months +")</f>
        <v>1-2months</v>
      </c>
      <c r="H1943" s="1" t="str" cm="1">
        <f t="array" ref="H1943">_xlfn.IFS(AT1943&lt;5,"&lt;5times",AND(AT1943&gt;=5,AT1943&lt;=10),"05-10times",AND(AT1943&gt;=11,AT1943&lt;=15),"11-15times",AT1943&gt;=16,"16times or more")</f>
        <v>05-10times</v>
      </c>
      <c r="I1943" s="1" t="s">
        <v>99</v>
      </c>
      <c r="J1943" s="1" t="str">
        <f t="shared" si="61"/>
        <v>6-7 years</v>
      </c>
      <c r="K1943" s="2">
        <v>309</v>
      </c>
      <c r="L1943" s="2">
        <v>3</v>
      </c>
      <c r="M1943" s="2">
        <v>24</v>
      </c>
      <c r="N1943" s="2">
        <v>4</v>
      </c>
      <c r="O1943" s="2">
        <v>3</v>
      </c>
      <c r="P1943" s="2">
        <v>20</v>
      </c>
      <c r="Q1943" s="8">
        <v>0</v>
      </c>
      <c r="R1943" s="8">
        <v>0</v>
      </c>
      <c r="S1943" s="8">
        <v>0</v>
      </c>
      <c r="T1943" s="8">
        <v>1</v>
      </c>
      <c r="U1943" s="8">
        <v>0</v>
      </c>
      <c r="V1943" s="8">
        <v>0</v>
      </c>
      <c r="W1943" s="6">
        <v>2</v>
      </c>
      <c r="X1943" s="6">
        <v>5</v>
      </c>
      <c r="Y1943" s="6">
        <v>1</v>
      </c>
      <c r="Z1943" s="6">
        <v>7</v>
      </c>
      <c r="AB1943" s="1">
        <v>120</v>
      </c>
      <c r="AC1943" s="1">
        <v>95</v>
      </c>
      <c r="AD1943" s="1">
        <v>0</v>
      </c>
      <c r="AE1943" s="1">
        <v>3</v>
      </c>
      <c r="AF1943" s="1">
        <v>11</v>
      </c>
      <c r="AG1943" s="1">
        <v>75</v>
      </c>
      <c r="AH1943" s="1">
        <v>2191</v>
      </c>
      <c r="AI1943" s="11">
        <f t="shared" si="60"/>
        <v>6.0027397260273974</v>
      </c>
      <c r="AJ1943" s="1">
        <v>0</v>
      </c>
      <c r="AK1943" s="1">
        <v>0</v>
      </c>
      <c r="AL1943" s="1">
        <v>1</v>
      </c>
      <c r="AM1943" s="1">
        <v>0</v>
      </c>
      <c r="AN1943" s="1">
        <v>0</v>
      </c>
      <c r="AO1943" s="1">
        <v>0</v>
      </c>
      <c r="AP1943" s="1">
        <v>0</v>
      </c>
      <c r="AQ1943" s="1">
        <v>0</v>
      </c>
      <c r="AR1943" s="1">
        <v>0</v>
      </c>
      <c r="AS1943" s="1">
        <v>1</v>
      </c>
      <c r="AT1943" s="1">
        <v>8</v>
      </c>
      <c r="AU1943" s="1">
        <v>54</v>
      </c>
      <c r="AV1943" s="1">
        <v>33996</v>
      </c>
    </row>
    <row r="1944" spans="1:48" s="1" customFormat="1" x14ac:dyDescent="0.25">
      <c r="A1944" s="1" t="str" cm="1">
        <f t="array" ref="A1944">_xlfn.IFS(AG1944&gt;=70,"70 and Older",AND(AG1944&gt;=60,AG1944&lt;70),"60-69",AND(AG1944&gt;=50,AG1944&lt;60),"50-59",AND(AG1944&gt;=40,AG1944&lt;50),"40-49",AND(AG1944&gt;=30,AG1944&lt;40),"30-39",AND(AG1944&gt;=20,AG1944&lt;30),"20-29")</f>
        <v>60-69</v>
      </c>
      <c r="B1944" s="1" t="str" cm="1">
        <f t="array" ref="B1944">_xlfn.IFS(AO1944=1,$AO$1,AP1944=1,$AP$1,AQ1944=1,$AQ$1,AR1944=1,$AR$1,AS1944=1,$AS$1)</f>
        <v>Graduation</v>
      </c>
      <c r="C1944" s="1" t="str" cm="1">
        <f t="array" ref="C1944">_xlfn.IFS(AJ1944=1,$AJ$1,AK1944=1,$AK$1,AL1944=1,$AL$1,AM1944=1,$AM$1,AN1944=1,$AN$1)</f>
        <v>Single</v>
      </c>
      <c r="D1944" s="1">
        <v>0</v>
      </c>
      <c r="E1944" s="1">
        <v>1</v>
      </c>
      <c r="F1944" s="1" t="str" cm="1">
        <f t="array" ref="F1944">_xlfn.IFS(AV1944&lt;43783,"1.Low Income",AND(AV1944&gt;=43783,AV1944&lt;=64856),"2.Mid Income",AV1944&gt;64856,"3.High Income")</f>
        <v>1.Low Income</v>
      </c>
      <c r="G1944" s="1" t="str" cm="1">
        <f t="array" ref="G1944">_xlfn.IFS(AU1944&lt;=30,"&lt;1 month",AND(AU1944&gt;30,AU1944&lt;=60),"1-2months",AU1944&gt;60,"2months +")</f>
        <v>&lt;1 month</v>
      </c>
      <c r="H1944" s="1" t="str" cm="1">
        <f t="array" ref="H1944">_xlfn.IFS(AT1944&lt;5,"&lt;5times",AND(AT1944&gt;=5,AT1944&lt;=10),"05-10times",AND(AT1944&gt;=11,AT1944&lt;=15),"11-15times",AT1944&gt;=16,"16times or more")</f>
        <v>05-10times</v>
      </c>
      <c r="I1944" s="1" t="s">
        <v>99</v>
      </c>
      <c r="J1944" s="1" t="str">
        <f t="shared" si="61"/>
        <v>6-7 years</v>
      </c>
      <c r="K1944" s="2">
        <v>595</v>
      </c>
      <c r="L1944" s="2">
        <v>71</v>
      </c>
      <c r="M1944" s="2">
        <v>153</v>
      </c>
      <c r="N1944" s="2">
        <v>120</v>
      </c>
      <c r="O1944" s="2">
        <v>112</v>
      </c>
      <c r="P1944" s="2">
        <v>41</v>
      </c>
      <c r="Q1944" s="8">
        <v>0</v>
      </c>
      <c r="R1944" s="8">
        <v>0</v>
      </c>
      <c r="S1944" s="8">
        <v>0</v>
      </c>
      <c r="T1944" s="8">
        <v>0</v>
      </c>
      <c r="U1944" s="8">
        <v>0</v>
      </c>
      <c r="V1944" s="8">
        <v>0</v>
      </c>
      <c r="W1944" s="6">
        <v>6</v>
      </c>
      <c r="X1944" s="6">
        <v>3</v>
      </c>
      <c r="Y1944" s="6">
        <v>2</v>
      </c>
      <c r="Z1944" s="6">
        <v>10</v>
      </c>
      <c r="AB1944" s="1">
        <v>338</v>
      </c>
      <c r="AC1944" s="1">
        <v>304</v>
      </c>
      <c r="AD1944" s="1">
        <v>2</v>
      </c>
      <c r="AE1944" s="1">
        <v>3</v>
      </c>
      <c r="AF1944" s="1">
        <v>11</v>
      </c>
      <c r="AG1944" s="1">
        <v>63</v>
      </c>
      <c r="AH1944" s="1">
        <v>2191</v>
      </c>
      <c r="AI1944" s="11">
        <f t="shared" si="60"/>
        <v>6.0027397260273974</v>
      </c>
      <c r="AJ1944" s="1">
        <v>0</v>
      </c>
      <c r="AK1944" s="1">
        <v>0</v>
      </c>
      <c r="AL1944" s="1">
        <v>1</v>
      </c>
      <c r="AM1944" s="1">
        <v>0</v>
      </c>
      <c r="AN1944" s="1">
        <v>0</v>
      </c>
      <c r="AO1944" s="1">
        <v>0</v>
      </c>
      <c r="AP1944" s="1">
        <v>0</v>
      </c>
      <c r="AQ1944" s="1">
        <v>1</v>
      </c>
      <c r="AR1944" s="1">
        <v>0</v>
      </c>
      <c r="AS1944" s="1">
        <v>0</v>
      </c>
      <c r="AT1944" s="1">
        <v>9</v>
      </c>
      <c r="AU1944" s="1">
        <v>11</v>
      </c>
      <c r="AV1944" s="1">
        <v>24367</v>
      </c>
    </row>
    <row r="1945" spans="1:48" s="1" customFormat="1" x14ac:dyDescent="0.25">
      <c r="A1945" s="1" t="str" cm="1">
        <f t="array" ref="A1945">_xlfn.IFS(AG1945&gt;=70,"70 and Older",AND(AG1945&gt;=60,AG1945&lt;70),"60-69",AND(AG1945&gt;=50,AG1945&lt;60),"50-59",AND(AG1945&gt;=40,AG1945&lt;50),"40-49",AND(AG1945&gt;=30,AG1945&lt;40),"30-39",AND(AG1945&gt;=20,AG1945&lt;30),"20-29")</f>
        <v>50-59</v>
      </c>
      <c r="B1945" s="1" t="str" cm="1">
        <f t="array" ref="B1945">_xlfn.IFS(AO1945=1,$AO$1,AP1945=1,$AP$1,AQ1945=1,$AQ$1,AR1945=1,$AR$1,AS1945=1,$AS$1)</f>
        <v>PhD</v>
      </c>
      <c r="C1945" s="1" t="str" cm="1">
        <f t="array" ref="C1945">_xlfn.IFS(AJ1945=1,$AJ$1,AK1945=1,$AK$1,AL1945=1,$AL$1,AM1945=1,$AM$1,AN1945=1,$AN$1)</f>
        <v>Single</v>
      </c>
      <c r="D1945" s="1">
        <v>0</v>
      </c>
      <c r="E1945" s="1">
        <v>1</v>
      </c>
      <c r="F1945" s="1" t="str" cm="1">
        <f t="array" ref="F1945">_xlfn.IFS(AV1945&lt;43783,"1.Low Income",AND(AV1945&gt;=43783,AV1945&lt;=64856),"2.Mid Income",AV1945&gt;64856,"3.High Income")</f>
        <v>1.Low Income</v>
      </c>
      <c r="G1945" s="1" t="str" cm="1">
        <f t="array" ref="G1945">_xlfn.IFS(AU1945&lt;=30,"&lt;1 month",AND(AU1945&gt;30,AU1945&lt;=60),"1-2months",AU1945&gt;60,"2months +")</f>
        <v>2months +</v>
      </c>
      <c r="H1945" s="1" t="str" cm="1">
        <f t="array" ref="H1945">_xlfn.IFS(AT1945&lt;5,"&lt;5times",AND(AT1945&gt;=5,AT1945&lt;=10),"05-10times",AND(AT1945&gt;=11,AT1945&lt;=15),"11-15times",AT1945&gt;=16,"16times or more")</f>
        <v>16times or more</v>
      </c>
      <c r="I1945" s="1" t="s">
        <v>99</v>
      </c>
      <c r="J1945" s="1" t="str">
        <f t="shared" si="61"/>
        <v>6-7 years</v>
      </c>
      <c r="K1945" s="2">
        <v>107</v>
      </c>
      <c r="L1945" s="2">
        <v>2</v>
      </c>
      <c r="M1945" s="2">
        <v>12</v>
      </c>
      <c r="N1945" s="2">
        <v>2</v>
      </c>
      <c r="O1945" s="2">
        <v>2</v>
      </c>
      <c r="P1945" s="2">
        <v>12</v>
      </c>
      <c r="Q1945" s="8">
        <v>0</v>
      </c>
      <c r="R1945" s="8">
        <v>0</v>
      </c>
      <c r="S1945" s="8">
        <v>0</v>
      </c>
      <c r="T1945" s="8">
        <v>0</v>
      </c>
      <c r="U1945" s="8">
        <v>0</v>
      </c>
      <c r="V1945" s="8">
        <v>0</v>
      </c>
      <c r="W1945" s="6">
        <v>0</v>
      </c>
      <c r="X1945" s="6">
        <v>0</v>
      </c>
      <c r="Y1945" s="6">
        <v>0</v>
      </c>
      <c r="Z1945" s="6">
        <v>1</v>
      </c>
      <c r="AB1945" s="1">
        <v>46</v>
      </c>
      <c r="AC1945" s="1">
        <v>44</v>
      </c>
      <c r="AD1945" s="1">
        <v>0</v>
      </c>
      <c r="AE1945" s="1">
        <v>3</v>
      </c>
      <c r="AF1945" s="1">
        <v>11</v>
      </c>
      <c r="AG1945" s="1">
        <v>57</v>
      </c>
      <c r="AH1945" s="1">
        <v>2191</v>
      </c>
      <c r="AI1945" s="11">
        <f t="shared" si="60"/>
        <v>6.0027397260273974</v>
      </c>
      <c r="AJ1945" s="1">
        <v>0</v>
      </c>
      <c r="AK1945" s="1">
        <v>0</v>
      </c>
      <c r="AL1945" s="1">
        <v>1</v>
      </c>
      <c r="AM1945" s="1">
        <v>0</v>
      </c>
      <c r="AN1945" s="1">
        <v>0</v>
      </c>
      <c r="AO1945" s="1">
        <v>0</v>
      </c>
      <c r="AP1945" s="1">
        <v>0</v>
      </c>
      <c r="AQ1945" s="1">
        <v>0</v>
      </c>
      <c r="AR1945" s="1">
        <v>0</v>
      </c>
      <c r="AS1945" s="1">
        <v>1</v>
      </c>
      <c r="AT1945" s="1">
        <v>20</v>
      </c>
      <c r="AU1945" s="1">
        <v>68</v>
      </c>
      <c r="AV1945" s="1">
        <v>22682</v>
      </c>
    </row>
    <row r="1946" spans="1:48" s="1" customFormat="1" x14ac:dyDescent="0.25">
      <c r="A1946" s="1" t="str" cm="1">
        <f t="array" ref="A1946">_xlfn.IFS(AG1946&gt;=70,"70 and Older",AND(AG1946&gt;=60,AG1946&lt;70),"60-69",AND(AG1946&gt;=50,AG1946&lt;60),"50-59",AND(AG1946&gt;=40,AG1946&lt;50),"40-49",AND(AG1946&gt;=30,AG1946&lt;40),"30-39",AND(AG1946&gt;=20,AG1946&lt;30),"20-29")</f>
        <v>50-59</v>
      </c>
      <c r="B1946" s="1" t="str" cm="1">
        <f t="array" ref="B1946">_xlfn.IFS(AO1946=1,$AO$1,AP1946=1,$AP$1,AQ1946=1,$AQ$1,AR1946=1,$AR$1,AS1946=1,$AS$1)</f>
        <v>Graduation</v>
      </c>
      <c r="C1946" s="1" t="str" cm="1">
        <f t="array" ref="C1946">_xlfn.IFS(AJ1946=1,$AJ$1,AK1946=1,$AK$1,AL1946=1,$AL$1,AM1946=1,$AM$1,AN1946=1,$AN$1)</f>
        <v>Married</v>
      </c>
      <c r="D1946" s="1">
        <v>0</v>
      </c>
      <c r="E1946" s="1">
        <v>0</v>
      </c>
      <c r="F1946" s="1" t="str" cm="1">
        <f t="array" ref="F1946">_xlfn.IFS(AV1946&lt;43783,"1.Low Income",AND(AV1946&gt;=43783,AV1946&lt;=64856),"2.Mid Income",AV1946&gt;64856,"3.High Income")</f>
        <v>2.Mid Income</v>
      </c>
      <c r="G1946" s="1" t="str" cm="1">
        <f t="array" ref="G1946">_xlfn.IFS(AU1946&lt;=30,"&lt;1 month",AND(AU1946&gt;30,AU1946&lt;=60),"1-2months",AU1946&gt;60,"2months +")</f>
        <v>2months +</v>
      </c>
      <c r="H1946" s="1" t="str" cm="1">
        <f t="array" ref="H1946">_xlfn.IFS(AT1946&lt;5,"&lt;5times",AND(AT1946&gt;=5,AT1946&lt;=10),"05-10times",AND(AT1946&gt;=11,AT1946&lt;=15),"11-15times",AT1946&gt;=16,"16times or more")</f>
        <v>05-10times</v>
      </c>
      <c r="I1946" s="1" t="s">
        <v>99</v>
      </c>
      <c r="J1946" s="1" t="str">
        <f t="shared" si="61"/>
        <v>4-6 years</v>
      </c>
      <c r="K1946" s="2">
        <v>207</v>
      </c>
      <c r="L1946" s="2">
        <v>26</v>
      </c>
      <c r="M1946" s="2">
        <v>447</v>
      </c>
      <c r="N1946" s="2">
        <v>75</v>
      </c>
      <c r="O1946" s="2">
        <v>0</v>
      </c>
      <c r="P1946" s="2">
        <v>223</v>
      </c>
      <c r="Q1946" s="8">
        <v>1</v>
      </c>
      <c r="R1946" s="8">
        <v>0</v>
      </c>
      <c r="S1946" s="8">
        <v>0</v>
      </c>
      <c r="T1946" s="8">
        <v>0</v>
      </c>
      <c r="U1946" s="8">
        <v>0</v>
      </c>
      <c r="V1946" s="8">
        <v>0</v>
      </c>
      <c r="W1946" s="6">
        <v>1</v>
      </c>
      <c r="X1946" s="6">
        <v>5</v>
      </c>
      <c r="Y1946" s="6">
        <v>7</v>
      </c>
      <c r="Z1946" s="6">
        <v>12</v>
      </c>
      <c r="AB1946" s="1">
        <v>1357</v>
      </c>
      <c r="AC1946" s="1">
        <v>1344</v>
      </c>
      <c r="AD1946" s="1">
        <v>0</v>
      </c>
      <c r="AE1946" s="1">
        <v>3</v>
      </c>
      <c r="AF1946" s="1">
        <v>11</v>
      </c>
      <c r="AG1946" s="1">
        <v>59</v>
      </c>
      <c r="AH1946" s="1">
        <v>2190</v>
      </c>
      <c r="AI1946" s="11">
        <f t="shared" si="60"/>
        <v>6</v>
      </c>
      <c r="AJ1946" s="1">
        <v>0</v>
      </c>
      <c r="AK1946" s="1">
        <v>1</v>
      </c>
      <c r="AL1946" s="1">
        <v>0</v>
      </c>
      <c r="AM1946" s="1">
        <v>0</v>
      </c>
      <c r="AN1946" s="1">
        <v>0</v>
      </c>
      <c r="AO1946" s="1">
        <v>0</v>
      </c>
      <c r="AP1946" s="1">
        <v>0</v>
      </c>
      <c r="AQ1946" s="1">
        <v>1</v>
      </c>
      <c r="AR1946" s="1">
        <v>0</v>
      </c>
      <c r="AS1946" s="1">
        <v>0</v>
      </c>
      <c r="AT1946" s="1">
        <v>5</v>
      </c>
      <c r="AU1946" s="1">
        <v>99</v>
      </c>
      <c r="AV1946" s="1">
        <v>58025</v>
      </c>
    </row>
    <row r="1947" spans="1:48" s="1" customFormat="1" x14ac:dyDescent="0.25">
      <c r="A1947" s="1" t="str" cm="1">
        <f t="array" ref="A1947">_xlfn.IFS(AG1947&gt;=70,"70 and Older",AND(AG1947&gt;=60,AG1947&lt;70),"60-69",AND(AG1947&gt;=50,AG1947&lt;60),"50-59",AND(AG1947&gt;=40,AG1947&lt;50),"40-49",AND(AG1947&gt;=30,AG1947&lt;40),"30-39",AND(AG1947&gt;=20,AG1947&lt;30),"20-29")</f>
        <v>40-49</v>
      </c>
      <c r="B1947" s="1" t="str" cm="1">
        <f t="array" ref="B1947">_xlfn.IFS(AO1947=1,$AO$1,AP1947=1,$AP$1,AQ1947=1,$AQ$1,AR1947=1,$AR$1,AS1947=1,$AS$1)</f>
        <v>Graduation</v>
      </c>
      <c r="C1947" s="1" t="str" cm="1">
        <f t="array" ref="C1947">_xlfn.IFS(AJ1947=1,$AJ$1,AK1947=1,$AK$1,AL1947=1,$AL$1,AM1947=1,$AM$1,AN1947=1,$AN$1)</f>
        <v>Divorced</v>
      </c>
      <c r="D1947" s="1">
        <v>0</v>
      </c>
      <c r="E1947" s="1">
        <v>1</v>
      </c>
      <c r="F1947" s="1" t="str" cm="1">
        <f t="array" ref="F1947">_xlfn.IFS(AV1947&lt;43783,"1.Low Income",AND(AV1947&gt;=43783,AV1947&lt;=64856),"2.Mid Income",AV1947&gt;64856,"3.High Income")</f>
        <v>2.Mid Income</v>
      </c>
      <c r="G1947" s="1" t="str" cm="1">
        <f t="array" ref="G1947">_xlfn.IFS(AU1947&lt;=30,"&lt;1 month",AND(AU1947&gt;30,AU1947&lt;=60),"1-2months",AU1947&gt;60,"2months +")</f>
        <v>1-2months</v>
      </c>
      <c r="H1947" s="1" t="str" cm="1">
        <f t="array" ref="H1947">_xlfn.IFS(AT1947&lt;5,"&lt;5times",AND(AT1947&gt;=5,AT1947&lt;=10),"05-10times",AND(AT1947&gt;=11,AT1947&lt;=15),"11-15times",AT1947&gt;=16,"16times or more")</f>
        <v>05-10times</v>
      </c>
      <c r="I1947" s="1" t="s">
        <v>99</v>
      </c>
      <c r="J1947" s="1" t="str">
        <f t="shared" si="61"/>
        <v>4-6 years</v>
      </c>
      <c r="K1947" s="2">
        <v>166</v>
      </c>
      <c r="L1947" s="2">
        <v>75</v>
      </c>
      <c r="M1947" s="2">
        <v>96</v>
      </c>
      <c r="N1947" s="2">
        <v>119</v>
      </c>
      <c r="O1947" s="2">
        <v>107</v>
      </c>
      <c r="P1947" s="2">
        <v>59</v>
      </c>
      <c r="Q1947" s="8">
        <v>0</v>
      </c>
      <c r="R1947" s="8">
        <v>0</v>
      </c>
      <c r="S1947" s="8">
        <v>0</v>
      </c>
      <c r="T1947" s="8">
        <v>0</v>
      </c>
      <c r="U1947" s="8">
        <v>0</v>
      </c>
      <c r="V1947" s="8">
        <v>0</v>
      </c>
      <c r="W1947" s="6">
        <v>3</v>
      </c>
      <c r="X1947" s="6">
        <v>7</v>
      </c>
      <c r="Y1947" s="6">
        <v>2</v>
      </c>
      <c r="Z1947" s="6">
        <v>8</v>
      </c>
      <c r="AB1947" s="1">
        <v>837</v>
      </c>
      <c r="AC1947" s="1">
        <v>772</v>
      </c>
      <c r="AD1947" s="1">
        <v>0</v>
      </c>
      <c r="AE1947" s="1">
        <v>3</v>
      </c>
      <c r="AF1947" s="1">
        <v>11</v>
      </c>
      <c r="AG1947" s="1">
        <v>44</v>
      </c>
      <c r="AH1947" s="1">
        <v>2190</v>
      </c>
      <c r="AI1947" s="11">
        <f t="shared" si="60"/>
        <v>6</v>
      </c>
      <c r="AJ1947" s="1">
        <v>1</v>
      </c>
      <c r="AK1947" s="1">
        <v>0</v>
      </c>
      <c r="AL1947" s="1">
        <v>0</v>
      </c>
      <c r="AM1947" s="1">
        <v>0</v>
      </c>
      <c r="AN1947" s="1">
        <v>0</v>
      </c>
      <c r="AO1947" s="1">
        <v>0</v>
      </c>
      <c r="AP1947" s="1">
        <v>0</v>
      </c>
      <c r="AQ1947" s="1">
        <v>1</v>
      </c>
      <c r="AR1947" s="1">
        <v>0</v>
      </c>
      <c r="AS1947" s="1">
        <v>0</v>
      </c>
      <c r="AT1947" s="1">
        <v>5</v>
      </c>
      <c r="AU1947" s="1">
        <v>56</v>
      </c>
      <c r="AV1947" s="1">
        <v>57183</v>
      </c>
    </row>
    <row r="1948" spans="1:48" s="1" customFormat="1" x14ac:dyDescent="0.25">
      <c r="A1948" s="1" t="str" cm="1">
        <f t="array" ref="A1948">_xlfn.IFS(AG1948&gt;=70,"70 and Older",AND(AG1948&gt;=60,AG1948&lt;70),"60-69",AND(AG1948&gt;=50,AG1948&lt;60),"50-59",AND(AG1948&gt;=40,AG1948&lt;50),"40-49",AND(AG1948&gt;=30,AG1948&lt;40),"30-39",AND(AG1948&gt;=20,AG1948&lt;30),"20-29")</f>
        <v>40-49</v>
      </c>
      <c r="B1948" s="1" t="str" cm="1">
        <f t="array" ref="B1948">_xlfn.IFS(AO1948=1,$AO$1,AP1948=1,$AP$1,AQ1948=1,$AQ$1,AR1948=1,$AR$1,AS1948=1,$AS$1)</f>
        <v>PhD</v>
      </c>
      <c r="C1948" s="1" t="str" cm="1">
        <f t="array" ref="C1948">_xlfn.IFS(AJ1948=1,$AJ$1,AK1948=1,$AK$1,AL1948=1,$AL$1,AM1948=1,$AM$1,AN1948=1,$AN$1)</f>
        <v>Married</v>
      </c>
      <c r="D1948" s="1">
        <v>0</v>
      </c>
      <c r="E1948" s="1">
        <v>1</v>
      </c>
      <c r="F1948" s="1" t="str" cm="1">
        <f t="array" ref="F1948">_xlfn.IFS(AV1948&lt;43783,"1.Low Income",AND(AV1948&gt;=43783,AV1948&lt;=64856),"2.Mid Income",AV1948&gt;64856,"3.High Income")</f>
        <v>2.Mid Income</v>
      </c>
      <c r="G1948" s="1" t="str" cm="1">
        <f t="array" ref="G1948">_xlfn.IFS(AU1948&lt;=30,"&lt;1 month",AND(AU1948&gt;30,AU1948&lt;=60),"1-2months",AU1948&gt;60,"2months +")</f>
        <v>1-2months</v>
      </c>
      <c r="H1948" s="1" t="str" cm="1">
        <f t="array" ref="H1948">_xlfn.IFS(AT1948&lt;5,"&lt;5times",AND(AT1948&gt;=5,AT1948&lt;=10),"05-10times",AND(AT1948&gt;=11,AT1948&lt;=15),"11-15times",AT1948&gt;=16,"16times or more")</f>
        <v>05-10times</v>
      </c>
      <c r="I1948" s="1" t="s">
        <v>99</v>
      </c>
      <c r="J1948" s="1" t="str">
        <f t="shared" si="61"/>
        <v>4-6 years</v>
      </c>
      <c r="K1948" s="2">
        <v>386</v>
      </c>
      <c r="L1948" s="2">
        <v>172</v>
      </c>
      <c r="M1948" s="2">
        <v>183</v>
      </c>
      <c r="N1948" s="2">
        <v>185</v>
      </c>
      <c r="O1948" s="2">
        <v>132</v>
      </c>
      <c r="P1948" s="2">
        <v>111</v>
      </c>
      <c r="Q1948" s="8">
        <v>0</v>
      </c>
      <c r="R1948" s="8">
        <v>0</v>
      </c>
      <c r="S1948" s="8">
        <v>0</v>
      </c>
      <c r="T1948" s="8">
        <v>0</v>
      </c>
      <c r="U1948" s="8">
        <v>0</v>
      </c>
      <c r="V1948" s="8">
        <v>0</v>
      </c>
      <c r="W1948" s="6">
        <v>2</v>
      </c>
      <c r="X1948" s="6">
        <v>9</v>
      </c>
      <c r="Y1948" s="6">
        <v>5</v>
      </c>
      <c r="Z1948" s="6">
        <v>11</v>
      </c>
      <c r="AB1948" s="1">
        <v>1920</v>
      </c>
      <c r="AC1948" s="1">
        <v>1882</v>
      </c>
      <c r="AD1948" s="1">
        <v>1</v>
      </c>
      <c r="AE1948" s="1">
        <v>3</v>
      </c>
      <c r="AF1948" s="1">
        <v>11</v>
      </c>
      <c r="AG1948" s="1">
        <v>47</v>
      </c>
      <c r="AH1948" s="1">
        <v>2190</v>
      </c>
      <c r="AI1948" s="11">
        <f t="shared" si="60"/>
        <v>6</v>
      </c>
      <c r="AJ1948" s="1">
        <v>0</v>
      </c>
      <c r="AK1948" s="1">
        <v>1</v>
      </c>
      <c r="AL1948" s="1">
        <v>0</v>
      </c>
      <c r="AM1948" s="1">
        <v>0</v>
      </c>
      <c r="AN1948" s="1">
        <v>0</v>
      </c>
      <c r="AO1948" s="1">
        <v>0</v>
      </c>
      <c r="AP1948" s="1">
        <v>0</v>
      </c>
      <c r="AQ1948" s="1">
        <v>0</v>
      </c>
      <c r="AR1948" s="1">
        <v>0</v>
      </c>
      <c r="AS1948" s="1">
        <v>1</v>
      </c>
      <c r="AT1948" s="1">
        <v>5</v>
      </c>
      <c r="AU1948" s="1">
        <v>51</v>
      </c>
      <c r="AV1948" s="1">
        <v>57072</v>
      </c>
    </row>
    <row r="1949" spans="1:48" s="1" customFormat="1" x14ac:dyDescent="0.25">
      <c r="A1949" s="1" t="str" cm="1">
        <f t="array" ref="A1949">_xlfn.IFS(AG1949&gt;=70,"70 and Older",AND(AG1949&gt;=60,AG1949&lt;70),"60-69",AND(AG1949&gt;=50,AG1949&lt;60),"50-59",AND(AG1949&gt;=40,AG1949&lt;50),"40-49",AND(AG1949&gt;=30,AG1949&lt;40),"30-39",AND(AG1949&gt;=20,AG1949&lt;30),"20-29")</f>
        <v>40-49</v>
      </c>
      <c r="B1949" s="1" t="str" cm="1">
        <f t="array" ref="B1949">_xlfn.IFS(AO1949=1,$AO$1,AP1949=1,$AP$1,AQ1949=1,$AQ$1,AR1949=1,$AR$1,AS1949=1,$AS$1)</f>
        <v>Master</v>
      </c>
      <c r="C1949" s="1" t="str" cm="1">
        <f t="array" ref="C1949">_xlfn.IFS(AJ1949=1,$AJ$1,AK1949=1,$AK$1,AL1949=1,$AL$1,AM1949=1,$AM$1,AN1949=1,$AN$1)</f>
        <v>Married</v>
      </c>
      <c r="D1949" s="1">
        <v>1</v>
      </c>
      <c r="E1949" s="1">
        <v>1</v>
      </c>
      <c r="F1949" s="1" t="str" cm="1">
        <f t="array" ref="F1949">_xlfn.IFS(AV1949&lt;43783,"1.Low Income",AND(AV1949&gt;=43783,AV1949&lt;=64856),"2.Mid Income",AV1949&gt;64856,"3.High Income")</f>
        <v>2.Mid Income</v>
      </c>
      <c r="G1949" s="1" t="str" cm="1">
        <f t="array" ref="G1949">_xlfn.IFS(AU1949&lt;=30,"&lt;1 month",AND(AU1949&gt;30,AU1949&lt;=60),"1-2months",AU1949&gt;60,"2months +")</f>
        <v>2months +</v>
      </c>
      <c r="H1949" s="1" t="str" cm="1">
        <f t="array" ref="H1949">_xlfn.IFS(AT1949&lt;5,"&lt;5times",AND(AT1949&gt;=5,AT1949&lt;=10),"05-10times",AND(AT1949&gt;=11,AT1949&lt;=15),"11-15times",AT1949&gt;=16,"16times or more")</f>
        <v>05-10times</v>
      </c>
      <c r="I1949" s="1" t="s">
        <v>99</v>
      </c>
      <c r="J1949" s="1" t="str">
        <f t="shared" si="61"/>
        <v>4-6 years</v>
      </c>
      <c r="K1949" s="2">
        <v>12</v>
      </c>
      <c r="L1949" s="2">
        <v>0</v>
      </c>
      <c r="M1949" s="2">
        <v>5</v>
      </c>
      <c r="N1949" s="2">
        <v>0</v>
      </c>
      <c r="O1949" s="2">
        <v>0</v>
      </c>
      <c r="P1949" s="2">
        <v>4</v>
      </c>
      <c r="Q1949" s="8">
        <v>0</v>
      </c>
      <c r="R1949" s="8">
        <v>0</v>
      </c>
      <c r="S1949" s="8">
        <v>0</v>
      </c>
      <c r="T1949" s="8">
        <v>0</v>
      </c>
      <c r="U1949" s="8">
        <v>0</v>
      </c>
      <c r="V1949" s="8">
        <v>0</v>
      </c>
      <c r="W1949" s="6">
        <v>1</v>
      </c>
      <c r="X1949" s="6">
        <v>0</v>
      </c>
      <c r="Y1949" s="6">
        <v>1</v>
      </c>
      <c r="Z1949" s="6">
        <v>2</v>
      </c>
      <c r="AB1949" s="1">
        <v>490</v>
      </c>
      <c r="AC1949" s="1">
        <v>351</v>
      </c>
      <c r="AD1949" s="1">
        <v>1</v>
      </c>
      <c r="AE1949" s="1">
        <v>3</v>
      </c>
      <c r="AF1949" s="1">
        <v>11</v>
      </c>
      <c r="AG1949" s="1">
        <v>42</v>
      </c>
      <c r="AH1949" s="1">
        <v>2190</v>
      </c>
      <c r="AI1949" s="11">
        <f t="shared" si="60"/>
        <v>6</v>
      </c>
      <c r="AJ1949" s="1">
        <v>0</v>
      </c>
      <c r="AK1949" s="1">
        <v>1</v>
      </c>
      <c r="AL1949" s="1">
        <v>0</v>
      </c>
      <c r="AM1949" s="1">
        <v>0</v>
      </c>
      <c r="AN1949" s="1">
        <v>0</v>
      </c>
      <c r="AO1949" s="1">
        <v>0</v>
      </c>
      <c r="AP1949" s="1">
        <v>0</v>
      </c>
      <c r="AQ1949" s="1">
        <v>0</v>
      </c>
      <c r="AR1949" s="1">
        <v>1</v>
      </c>
      <c r="AS1949" s="1">
        <v>0</v>
      </c>
      <c r="AT1949" s="1">
        <v>5</v>
      </c>
      <c r="AU1949" s="1">
        <v>63</v>
      </c>
      <c r="AV1949" s="1">
        <v>56937</v>
      </c>
    </row>
    <row r="1950" spans="1:48" s="1" customFormat="1" x14ac:dyDescent="0.25">
      <c r="A1950" s="1" t="str" cm="1">
        <f t="array" ref="A1950">_xlfn.IFS(AG1950&gt;=70,"70 and Older",AND(AG1950&gt;=60,AG1950&lt;70),"60-69",AND(AG1950&gt;=50,AG1950&lt;60),"50-59",AND(AG1950&gt;=40,AG1950&lt;50),"40-49",AND(AG1950&gt;=30,AG1950&lt;40),"30-39",AND(AG1950&gt;=20,AG1950&lt;30),"20-29")</f>
        <v>50-59</v>
      </c>
      <c r="B1950" s="1" t="str" cm="1">
        <f t="array" ref="B1950">_xlfn.IFS(AO1950=1,$AO$1,AP1950=1,$AP$1,AQ1950=1,$AQ$1,AR1950=1,$AR$1,AS1950=1,$AS$1)</f>
        <v>Graduation</v>
      </c>
      <c r="C1950" s="1" t="str" cm="1">
        <f t="array" ref="C1950">_xlfn.IFS(AJ1950=1,$AJ$1,AK1950=1,$AK$1,AL1950=1,$AL$1,AM1950=1,$AM$1,AN1950=1,$AN$1)</f>
        <v>Together</v>
      </c>
      <c r="D1950" s="1">
        <v>1</v>
      </c>
      <c r="E1950" s="1">
        <v>1</v>
      </c>
      <c r="F1950" s="1" t="str" cm="1">
        <f t="array" ref="F1950">_xlfn.IFS(AV1950&lt;43783,"1.Low Income",AND(AV1950&gt;=43783,AV1950&lt;=64856),"2.Mid Income",AV1950&gt;64856,"3.High Income")</f>
        <v>2.Mid Income</v>
      </c>
      <c r="G1950" s="1" t="str" cm="1">
        <f t="array" ref="G1950">_xlfn.IFS(AU1950&lt;=30,"&lt;1 month",AND(AU1950&gt;30,AU1950&lt;=60),"1-2months",AU1950&gt;60,"2months +")</f>
        <v>&lt;1 month</v>
      </c>
      <c r="H1950" s="1" t="str" cm="1">
        <f t="array" ref="H1950">_xlfn.IFS(AT1950&lt;5,"&lt;5times",AND(AT1950&gt;=5,AT1950&lt;=10),"05-10times",AND(AT1950&gt;=11,AT1950&lt;=15),"11-15times",AT1950&gt;=16,"16times or more")</f>
        <v>05-10times</v>
      </c>
      <c r="I1950" s="1" t="s">
        <v>99</v>
      </c>
      <c r="J1950" s="1" t="str">
        <f t="shared" si="61"/>
        <v>4-6 years</v>
      </c>
      <c r="K1950" s="2">
        <v>153</v>
      </c>
      <c r="L1950" s="2">
        <v>4</v>
      </c>
      <c r="M1950" s="2">
        <v>56</v>
      </c>
      <c r="N1950" s="2">
        <v>0</v>
      </c>
      <c r="O1950" s="2">
        <v>9</v>
      </c>
      <c r="P1950" s="2">
        <v>31</v>
      </c>
      <c r="Q1950" s="8">
        <v>0</v>
      </c>
      <c r="R1950" s="8">
        <v>0</v>
      </c>
      <c r="S1950" s="8">
        <v>0</v>
      </c>
      <c r="T1950" s="8">
        <v>0</v>
      </c>
      <c r="U1950" s="8">
        <v>0</v>
      </c>
      <c r="V1950" s="8">
        <v>0</v>
      </c>
      <c r="W1950" s="6">
        <v>4</v>
      </c>
      <c r="X1950" s="6">
        <v>5</v>
      </c>
      <c r="Y1950" s="6">
        <v>1</v>
      </c>
      <c r="Z1950" s="6">
        <v>4</v>
      </c>
      <c r="AB1950" s="1">
        <v>305</v>
      </c>
      <c r="AC1950" s="1">
        <v>290</v>
      </c>
      <c r="AD1950" s="1">
        <v>1</v>
      </c>
      <c r="AE1950" s="1">
        <v>3</v>
      </c>
      <c r="AF1950" s="1">
        <v>11</v>
      </c>
      <c r="AG1950" s="1">
        <v>58</v>
      </c>
      <c r="AH1950" s="1">
        <v>2190</v>
      </c>
      <c r="AI1950" s="11">
        <f t="shared" si="60"/>
        <v>6</v>
      </c>
      <c r="AJ1950" s="1">
        <v>0</v>
      </c>
      <c r="AK1950" s="1">
        <v>0</v>
      </c>
      <c r="AL1950" s="1">
        <v>0</v>
      </c>
      <c r="AM1950" s="1">
        <v>1</v>
      </c>
      <c r="AN1950" s="1">
        <v>0</v>
      </c>
      <c r="AO1950" s="1">
        <v>0</v>
      </c>
      <c r="AP1950" s="1">
        <v>0</v>
      </c>
      <c r="AQ1950" s="1">
        <v>1</v>
      </c>
      <c r="AR1950" s="1">
        <v>0</v>
      </c>
      <c r="AS1950" s="1">
        <v>0</v>
      </c>
      <c r="AT1950" s="1">
        <v>5</v>
      </c>
      <c r="AU1950" s="1">
        <v>24</v>
      </c>
      <c r="AV1950" s="1">
        <v>56067</v>
      </c>
    </row>
    <row r="1951" spans="1:48" s="1" customFormat="1" x14ac:dyDescent="0.25">
      <c r="A1951" s="1" t="str" cm="1">
        <f t="array" ref="A1951">_xlfn.IFS(AG1951&gt;=70,"70 and Older",AND(AG1951&gt;=60,AG1951&lt;70),"60-69",AND(AG1951&gt;=50,AG1951&lt;60),"50-59",AND(AG1951&gt;=40,AG1951&lt;50),"40-49",AND(AG1951&gt;=30,AG1951&lt;40),"30-39",AND(AG1951&gt;=20,AG1951&lt;30),"20-29")</f>
        <v>40-49</v>
      </c>
      <c r="B1951" s="1" t="str" cm="1">
        <f t="array" ref="B1951">_xlfn.IFS(AO1951=1,$AO$1,AP1951=1,$AP$1,AQ1951=1,$AQ$1,AR1951=1,$AR$1,AS1951=1,$AS$1)</f>
        <v>PhD</v>
      </c>
      <c r="C1951" s="1" t="str" cm="1">
        <f t="array" ref="C1951">_xlfn.IFS(AJ1951=1,$AJ$1,AK1951=1,$AK$1,AL1951=1,$AL$1,AM1951=1,$AM$1,AN1951=1,$AN$1)</f>
        <v>Divorced</v>
      </c>
      <c r="D1951" s="1">
        <v>1</v>
      </c>
      <c r="E1951" s="1">
        <v>0</v>
      </c>
      <c r="F1951" s="1" t="str" cm="1">
        <f t="array" ref="F1951">_xlfn.IFS(AV1951&lt;43783,"1.Low Income",AND(AV1951&gt;=43783,AV1951&lt;=64856),"2.Mid Income",AV1951&gt;64856,"3.High Income")</f>
        <v>2.Mid Income</v>
      </c>
      <c r="G1951" s="1" t="str" cm="1">
        <f t="array" ref="G1951">_xlfn.IFS(AU1951&lt;=30,"&lt;1 month",AND(AU1951&gt;30,AU1951&lt;=60),"1-2months",AU1951&gt;60,"2months +")</f>
        <v>&lt;1 month</v>
      </c>
      <c r="H1951" s="1" t="str" cm="1">
        <f t="array" ref="H1951">_xlfn.IFS(AT1951&lt;5,"&lt;5times",AND(AT1951&gt;=5,AT1951&lt;=10),"05-10times",AND(AT1951&gt;=11,AT1951&lt;=15),"11-15times",AT1951&gt;=16,"16times or more")</f>
        <v>05-10times</v>
      </c>
      <c r="I1951" s="1" t="s">
        <v>99</v>
      </c>
      <c r="J1951" s="1" t="str">
        <f t="shared" si="61"/>
        <v>4-6 years</v>
      </c>
      <c r="K1951" s="2">
        <v>218</v>
      </c>
      <c r="L1951" s="2">
        <v>63</v>
      </c>
      <c r="M1951" s="2">
        <v>282</v>
      </c>
      <c r="N1951" s="2">
        <v>137</v>
      </c>
      <c r="O1951" s="2">
        <v>35</v>
      </c>
      <c r="P1951" s="2">
        <v>70</v>
      </c>
      <c r="Q1951" s="8">
        <v>0</v>
      </c>
      <c r="R1951" s="8">
        <v>0</v>
      </c>
      <c r="S1951" s="8">
        <v>0</v>
      </c>
      <c r="T1951" s="8">
        <v>0</v>
      </c>
      <c r="U1951" s="8">
        <v>0</v>
      </c>
      <c r="V1951" s="8">
        <v>0</v>
      </c>
      <c r="W1951" s="6">
        <v>4</v>
      </c>
      <c r="X1951" s="6">
        <v>5</v>
      </c>
      <c r="Y1951" s="6">
        <v>3</v>
      </c>
      <c r="Z1951" s="6">
        <v>12</v>
      </c>
      <c r="AB1951" s="1">
        <v>262</v>
      </c>
      <c r="AC1951" s="1">
        <v>252</v>
      </c>
      <c r="AD1951" s="1">
        <v>0</v>
      </c>
      <c r="AE1951" s="1">
        <v>3</v>
      </c>
      <c r="AF1951" s="1">
        <v>11</v>
      </c>
      <c r="AG1951" s="1">
        <v>49</v>
      </c>
      <c r="AH1951" s="1">
        <v>2189</v>
      </c>
      <c r="AI1951" s="11">
        <f t="shared" si="60"/>
        <v>5.9972602739726026</v>
      </c>
      <c r="AJ1951" s="1">
        <v>1</v>
      </c>
      <c r="AK1951" s="1">
        <v>0</v>
      </c>
      <c r="AL1951" s="1">
        <v>0</v>
      </c>
      <c r="AM1951" s="1">
        <v>0</v>
      </c>
      <c r="AN1951" s="1">
        <v>0</v>
      </c>
      <c r="AO1951" s="1">
        <v>0</v>
      </c>
      <c r="AP1951" s="1">
        <v>0</v>
      </c>
      <c r="AQ1951" s="1">
        <v>0</v>
      </c>
      <c r="AR1951" s="1">
        <v>0</v>
      </c>
      <c r="AS1951" s="1">
        <v>1</v>
      </c>
      <c r="AT1951" s="1">
        <v>5</v>
      </c>
      <c r="AU1951" s="1">
        <v>24</v>
      </c>
      <c r="AV1951" s="1">
        <v>57236</v>
      </c>
    </row>
    <row r="1952" spans="1:48" s="1" customFormat="1" x14ac:dyDescent="0.25">
      <c r="A1952" s="1" t="str" cm="1">
        <f t="array" ref="A1952">_xlfn.IFS(AG1952&gt;=70,"70 and Older",AND(AG1952&gt;=60,AG1952&lt;70),"60-69",AND(AG1952&gt;=50,AG1952&lt;60),"50-59",AND(AG1952&gt;=40,AG1952&lt;50),"40-49",AND(AG1952&gt;=30,AG1952&lt;40),"30-39",AND(AG1952&gt;=20,AG1952&lt;30),"20-29")</f>
        <v>40-49</v>
      </c>
      <c r="B1952" s="1" t="str" cm="1">
        <f t="array" ref="B1952">_xlfn.IFS(AO1952=1,$AO$1,AP1952=1,$AP$1,AQ1952=1,$AQ$1,AR1952=1,$AR$1,AS1952=1,$AS$1)</f>
        <v>Graduation</v>
      </c>
      <c r="C1952" s="1" t="str" cm="1">
        <f t="array" ref="C1952">_xlfn.IFS(AJ1952=1,$AJ$1,AK1952=1,$AK$1,AL1952=1,$AL$1,AM1952=1,$AM$1,AN1952=1,$AN$1)</f>
        <v>Single</v>
      </c>
      <c r="D1952" s="1">
        <v>0</v>
      </c>
      <c r="E1952" s="1">
        <v>0</v>
      </c>
      <c r="F1952" s="1" t="str" cm="1">
        <f t="array" ref="F1952">_xlfn.IFS(AV1952&lt;43783,"1.Low Income",AND(AV1952&gt;=43783,AV1952&lt;=64856),"2.Mid Income",AV1952&gt;64856,"3.High Income")</f>
        <v>2.Mid Income</v>
      </c>
      <c r="G1952" s="1" t="str" cm="1">
        <f t="array" ref="G1952">_xlfn.IFS(AU1952&lt;=30,"&lt;1 month",AND(AU1952&gt;30,AU1952&lt;=60),"1-2months",AU1952&gt;60,"2months +")</f>
        <v>2months +</v>
      </c>
      <c r="H1952" s="1" t="str" cm="1">
        <f t="array" ref="H1952">_xlfn.IFS(AT1952&lt;5,"&lt;5times",AND(AT1952&gt;=5,AT1952&lt;=10),"05-10times",AND(AT1952&gt;=11,AT1952&lt;=15),"11-15times",AT1952&gt;=16,"16times or more")</f>
        <v>05-10times</v>
      </c>
      <c r="I1952" s="1" t="s">
        <v>99</v>
      </c>
      <c r="J1952" s="1" t="str">
        <f t="shared" si="61"/>
        <v>4-6 years</v>
      </c>
      <c r="K1952" s="2">
        <v>1003</v>
      </c>
      <c r="L1952" s="2">
        <v>34</v>
      </c>
      <c r="M1952" s="2">
        <v>536</v>
      </c>
      <c r="N1952" s="2">
        <v>134</v>
      </c>
      <c r="O1952" s="2">
        <v>51</v>
      </c>
      <c r="P1952" s="2">
        <v>34</v>
      </c>
      <c r="Q1952" s="8">
        <v>1</v>
      </c>
      <c r="R1952" s="8">
        <v>0</v>
      </c>
      <c r="S1952" s="8">
        <v>0</v>
      </c>
      <c r="T1952" s="8">
        <v>0</v>
      </c>
      <c r="U1952" s="8">
        <v>1</v>
      </c>
      <c r="V1952" s="8">
        <v>1</v>
      </c>
      <c r="W1952" s="6">
        <v>1</v>
      </c>
      <c r="X1952" s="6">
        <v>4</v>
      </c>
      <c r="Y1952" s="6">
        <v>6</v>
      </c>
      <c r="Z1952" s="6">
        <v>6</v>
      </c>
      <c r="AB1952" s="1">
        <v>694</v>
      </c>
      <c r="AC1952" s="1">
        <v>662</v>
      </c>
      <c r="AD1952" s="1">
        <v>0</v>
      </c>
      <c r="AE1952" s="1">
        <v>3</v>
      </c>
      <c r="AF1952" s="1">
        <v>11</v>
      </c>
      <c r="AG1952" s="1">
        <v>45</v>
      </c>
      <c r="AH1952" s="1">
        <v>2188</v>
      </c>
      <c r="AI1952" s="11">
        <f t="shared" si="60"/>
        <v>5.9945205479452053</v>
      </c>
      <c r="AJ1952" s="1">
        <v>0</v>
      </c>
      <c r="AK1952" s="1">
        <v>0</v>
      </c>
      <c r="AL1952" s="1">
        <v>1</v>
      </c>
      <c r="AM1952" s="1">
        <v>0</v>
      </c>
      <c r="AN1952" s="1">
        <v>0</v>
      </c>
      <c r="AO1952" s="1">
        <v>0</v>
      </c>
      <c r="AP1952" s="1">
        <v>0</v>
      </c>
      <c r="AQ1952" s="1">
        <v>1</v>
      </c>
      <c r="AR1952" s="1">
        <v>0</v>
      </c>
      <c r="AS1952" s="1">
        <v>0</v>
      </c>
      <c r="AT1952" s="1">
        <v>5</v>
      </c>
      <c r="AU1952" s="1">
        <v>99</v>
      </c>
      <c r="AV1952" s="1">
        <v>57959</v>
      </c>
    </row>
    <row r="1953" spans="1:48" s="1" customFormat="1" x14ac:dyDescent="0.25">
      <c r="A1953" s="1" t="str" cm="1">
        <f t="array" ref="A1953">_xlfn.IFS(AG1953&gt;=70,"70 and Older",AND(AG1953&gt;=60,AG1953&lt;70),"60-69",AND(AG1953&gt;=50,AG1953&lt;60),"50-59",AND(AG1953&gt;=40,AG1953&lt;50),"40-49",AND(AG1953&gt;=30,AG1953&lt;40),"30-39",AND(AG1953&gt;=20,AG1953&lt;30),"20-29")</f>
        <v>50-59</v>
      </c>
      <c r="B1953" s="1" t="str" cm="1">
        <f t="array" ref="B1953">_xlfn.IFS(AO1953=1,$AO$1,AP1953=1,$AP$1,AQ1953=1,$AQ$1,AR1953=1,$AR$1,AS1953=1,$AS$1)</f>
        <v>Graduation</v>
      </c>
      <c r="C1953" s="1" t="str" cm="1">
        <f t="array" ref="C1953">_xlfn.IFS(AJ1953=1,$AJ$1,AK1953=1,$AK$1,AL1953=1,$AL$1,AM1953=1,$AM$1,AN1953=1,$AN$1)</f>
        <v>Married</v>
      </c>
      <c r="D1953" s="1">
        <v>0</v>
      </c>
      <c r="E1953" s="1">
        <v>0</v>
      </c>
      <c r="F1953" s="1" t="str" cm="1">
        <f t="array" ref="F1953">_xlfn.IFS(AV1953&lt;43783,"1.Low Income",AND(AV1953&gt;=43783,AV1953&lt;=64856),"2.Mid Income",AV1953&gt;64856,"3.High Income")</f>
        <v>2.Mid Income</v>
      </c>
      <c r="G1953" s="1" t="str" cm="1">
        <f t="array" ref="G1953">_xlfn.IFS(AU1953&lt;=30,"&lt;1 month",AND(AU1953&gt;30,AU1953&lt;=60),"1-2months",AU1953&gt;60,"2months +")</f>
        <v>1-2months</v>
      </c>
      <c r="H1953" s="1" t="str" cm="1">
        <f t="array" ref="H1953">_xlfn.IFS(AT1953&lt;5,"&lt;5times",AND(AT1953&gt;=5,AT1953&lt;=10),"05-10times",AND(AT1953&gt;=11,AT1953&lt;=15),"11-15times",AT1953&gt;=16,"16times or more")</f>
        <v>05-10times</v>
      </c>
      <c r="I1953" s="1" t="s">
        <v>100</v>
      </c>
      <c r="J1953" s="1" t="str">
        <f t="shared" si="61"/>
        <v>4-6 years</v>
      </c>
      <c r="K1953" s="2">
        <v>629</v>
      </c>
      <c r="L1953" s="2">
        <v>17</v>
      </c>
      <c r="M1953" s="2">
        <v>177</v>
      </c>
      <c r="N1953" s="2">
        <v>69</v>
      </c>
      <c r="O1953" s="2">
        <v>0</v>
      </c>
      <c r="P1953" s="2">
        <v>8</v>
      </c>
      <c r="Q1953" s="8">
        <v>0</v>
      </c>
      <c r="R1953" s="8">
        <v>0</v>
      </c>
      <c r="S1953" s="8">
        <v>0</v>
      </c>
      <c r="T1953" s="8">
        <v>0</v>
      </c>
      <c r="U1953" s="8">
        <v>0</v>
      </c>
      <c r="V1953" s="8">
        <v>0</v>
      </c>
      <c r="W1953" s="6">
        <v>1</v>
      </c>
      <c r="X1953" s="6">
        <v>5</v>
      </c>
      <c r="Y1953" s="6">
        <v>3</v>
      </c>
      <c r="Z1953" s="6">
        <v>5</v>
      </c>
      <c r="AB1953" s="1">
        <v>306</v>
      </c>
      <c r="AC1953" s="1">
        <v>300</v>
      </c>
      <c r="AD1953" s="1">
        <v>0</v>
      </c>
      <c r="AE1953" s="1">
        <v>3</v>
      </c>
      <c r="AF1953" s="1">
        <v>11</v>
      </c>
      <c r="AG1953" s="1">
        <v>55</v>
      </c>
      <c r="AH1953" s="1">
        <v>2188</v>
      </c>
      <c r="AI1953" s="11">
        <f t="shared" si="60"/>
        <v>5.9945205479452053</v>
      </c>
      <c r="AJ1953" s="1">
        <v>0</v>
      </c>
      <c r="AK1953" s="1">
        <v>1</v>
      </c>
      <c r="AL1953" s="1">
        <v>0</v>
      </c>
      <c r="AM1953" s="1">
        <v>0</v>
      </c>
      <c r="AN1953" s="1">
        <v>0</v>
      </c>
      <c r="AO1953" s="1">
        <v>0</v>
      </c>
      <c r="AP1953" s="1">
        <v>0</v>
      </c>
      <c r="AQ1953" s="1">
        <v>1</v>
      </c>
      <c r="AR1953" s="1">
        <v>0</v>
      </c>
      <c r="AS1953" s="1">
        <v>0</v>
      </c>
      <c r="AT1953" s="1">
        <v>5</v>
      </c>
      <c r="AU1953" s="1">
        <v>33</v>
      </c>
      <c r="AV1953" s="1">
        <v>57937</v>
      </c>
    </row>
    <row r="1954" spans="1:48" s="1" customFormat="1" x14ac:dyDescent="0.25">
      <c r="A1954" s="1" t="str" cm="1">
        <f t="array" ref="A1954">_xlfn.IFS(AG1954&gt;=70,"70 and Older",AND(AG1954&gt;=60,AG1954&lt;70),"60-69",AND(AG1954&gt;=50,AG1954&lt;60),"50-59",AND(AG1954&gt;=40,AG1954&lt;50),"40-49",AND(AG1954&gt;=30,AG1954&lt;40),"30-39",AND(AG1954&gt;=20,AG1954&lt;30),"20-29")</f>
        <v>60-69</v>
      </c>
      <c r="B1954" s="1" t="str" cm="1">
        <f t="array" ref="B1954">_xlfn.IFS(AO1954=1,$AO$1,AP1954=1,$AP$1,AQ1954=1,$AQ$1,AR1954=1,$AR$1,AS1954=1,$AS$1)</f>
        <v>Graduation</v>
      </c>
      <c r="C1954" s="1" t="str" cm="1">
        <f t="array" ref="C1954">_xlfn.IFS(AJ1954=1,$AJ$1,AK1954=1,$AK$1,AL1954=1,$AL$1,AM1954=1,$AM$1,AN1954=1,$AN$1)</f>
        <v>Divorced</v>
      </c>
      <c r="D1954" s="1">
        <v>0</v>
      </c>
      <c r="E1954" s="1">
        <v>1</v>
      </c>
      <c r="F1954" s="1" t="str" cm="1">
        <f t="array" ref="F1954">_xlfn.IFS(AV1954&lt;43783,"1.Low Income",AND(AV1954&gt;=43783,AV1954&lt;=64856),"2.Mid Income",AV1954&gt;64856,"3.High Income")</f>
        <v>2.Mid Income</v>
      </c>
      <c r="G1954" s="1" t="str" cm="1">
        <f t="array" ref="G1954">_xlfn.IFS(AU1954&lt;=30,"&lt;1 month",AND(AU1954&gt;30,AU1954&lt;=60),"1-2months",AU1954&gt;60,"2months +")</f>
        <v>1-2months</v>
      </c>
      <c r="H1954" s="1" t="str" cm="1">
        <f t="array" ref="H1954">_xlfn.IFS(AT1954&lt;5,"&lt;5times",AND(AT1954&gt;=5,AT1954&lt;=10),"05-10times",AND(AT1954&gt;=11,AT1954&lt;=15),"11-15times",AT1954&gt;=16,"16times or more")</f>
        <v>05-10times</v>
      </c>
      <c r="I1954" s="1" t="s">
        <v>99</v>
      </c>
      <c r="J1954" s="1" t="str">
        <f t="shared" si="61"/>
        <v>4-6 years</v>
      </c>
      <c r="K1954" s="2">
        <v>1170</v>
      </c>
      <c r="L1954" s="2">
        <v>19</v>
      </c>
      <c r="M1954" s="2">
        <v>594</v>
      </c>
      <c r="N1954" s="2">
        <v>99</v>
      </c>
      <c r="O1954" s="2">
        <v>76</v>
      </c>
      <c r="P1954" s="2">
        <v>134</v>
      </c>
      <c r="Q1954" s="8">
        <v>0</v>
      </c>
      <c r="R1954" s="8">
        <v>0</v>
      </c>
      <c r="S1954" s="8">
        <v>0</v>
      </c>
      <c r="T1954" s="8">
        <v>0</v>
      </c>
      <c r="U1954" s="8">
        <v>0</v>
      </c>
      <c r="V1954" s="8">
        <v>0</v>
      </c>
      <c r="W1954" s="6">
        <v>2</v>
      </c>
      <c r="X1954" s="6">
        <v>2</v>
      </c>
      <c r="Y1954" s="6">
        <v>5</v>
      </c>
      <c r="Z1954" s="6">
        <v>12</v>
      </c>
      <c r="AB1954" s="1">
        <v>835</v>
      </c>
      <c r="AC1954" s="1">
        <v>802</v>
      </c>
      <c r="AD1954" s="1">
        <v>0</v>
      </c>
      <c r="AE1954" s="1">
        <v>3</v>
      </c>
      <c r="AF1954" s="1">
        <v>11</v>
      </c>
      <c r="AG1954" s="1">
        <v>62</v>
      </c>
      <c r="AH1954" s="1">
        <v>2186</v>
      </c>
      <c r="AI1954" s="11">
        <f t="shared" si="60"/>
        <v>5.9890410958904106</v>
      </c>
      <c r="AJ1954" s="1">
        <v>1</v>
      </c>
      <c r="AK1954" s="1">
        <v>0</v>
      </c>
      <c r="AL1954" s="1">
        <v>0</v>
      </c>
      <c r="AM1954" s="1">
        <v>0</v>
      </c>
      <c r="AN1954" s="1">
        <v>0</v>
      </c>
      <c r="AO1954" s="1">
        <v>0</v>
      </c>
      <c r="AP1954" s="1">
        <v>0</v>
      </c>
      <c r="AQ1954" s="1">
        <v>1</v>
      </c>
      <c r="AR1954" s="1">
        <v>0</v>
      </c>
      <c r="AS1954" s="1">
        <v>0</v>
      </c>
      <c r="AT1954" s="1">
        <v>5</v>
      </c>
      <c r="AU1954" s="1">
        <v>33</v>
      </c>
      <c r="AV1954" s="1">
        <v>56775</v>
      </c>
    </row>
    <row r="1955" spans="1:48" s="1" customFormat="1" x14ac:dyDescent="0.25">
      <c r="A1955" s="1" t="str" cm="1">
        <f t="array" ref="A1955">_xlfn.IFS(AG1955&gt;=70,"70 and Older",AND(AG1955&gt;=60,AG1955&lt;70),"60-69",AND(AG1955&gt;=50,AG1955&lt;60),"50-59",AND(AG1955&gt;=40,AG1955&lt;50),"40-49",AND(AG1955&gt;=30,AG1955&lt;40),"30-39",AND(AG1955&gt;=20,AG1955&lt;30),"20-29")</f>
        <v>60-69</v>
      </c>
      <c r="B1955" s="1" t="str" cm="1">
        <f t="array" ref="B1955">_xlfn.IFS(AO1955=1,$AO$1,AP1955=1,$AP$1,AQ1955=1,$AQ$1,AR1955=1,$AR$1,AS1955=1,$AS$1)</f>
        <v>Master</v>
      </c>
      <c r="C1955" s="1" t="str" cm="1">
        <f t="array" ref="C1955">_xlfn.IFS(AJ1955=1,$AJ$1,AK1955=1,$AK$1,AL1955=1,$AL$1,AM1955=1,$AM$1,AN1955=1,$AN$1)</f>
        <v>Single</v>
      </c>
      <c r="D1955" s="1">
        <v>1</v>
      </c>
      <c r="E1955" s="1">
        <v>0</v>
      </c>
      <c r="F1955" s="1" t="str" cm="1">
        <f t="array" ref="F1955">_xlfn.IFS(AV1955&lt;43783,"1.Low Income",AND(AV1955&gt;=43783,AV1955&lt;=64856),"2.Mid Income",AV1955&gt;64856,"3.High Income")</f>
        <v>2.Mid Income</v>
      </c>
      <c r="G1955" s="1" t="str" cm="1">
        <f t="array" ref="G1955">_xlfn.IFS(AU1955&lt;=30,"&lt;1 month",AND(AU1955&gt;30,AU1955&lt;=60),"1-2months",AU1955&gt;60,"2months +")</f>
        <v>2months +</v>
      </c>
      <c r="H1955" s="1" t="str" cm="1">
        <f t="array" ref="H1955">_xlfn.IFS(AT1955&lt;5,"&lt;5times",AND(AT1955&gt;=5,AT1955&lt;=10),"05-10times",AND(AT1955&gt;=11,AT1955&lt;=15),"11-15times",AT1955&gt;=16,"16times or more")</f>
        <v>05-10times</v>
      </c>
      <c r="I1955" s="1" t="s">
        <v>99</v>
      </c>
      <c r="J1955" s="1" t="str">
        <f t="shared" si="61"/>
        <v>4-6 years</v>
      </c>
      <c r="K1955" s="2">
        <v>9</v>
      </c>
      <c r="L1955" s="2">
        <v>0</v>
      </c>
      <c r="M1955" s="2">
        <v>3</v>
      </c>
      <c r="N1955" s="2">
        <v>0</v>
      </c>
      <c r="O1955" s="2">
        <v>0</v>
      </c>
      <c r="P1955" s="2">
        <v>4</v>
      </c>
      <c r="Q1955" s="8">
        <v>0</v>
      </c>
      <c r="R1955" s="8">
        <v>0</v>
      </c>
      <c r="S1955" s="8">
        <v>1</v>
      </c>
      <c r="T1955" s="8">
        <v>0</v>
      </c>
      <c r="U1955" s="8">
        <v>0</v>
      </c>
      <c r="V1955" s="8">
        <v>0</v>
      </c>
      <c r="W1955" s="6">
        <v>1</v>
      </c>
      <c r="X1955" s="6">
        <v>1</v>
      </c>
      <c r="Y1955" s="6">
        <v>0</v>
      </c>
      <c r="Z1955" s="6">
        <v>2</v>
      </c>
      <c r="AB1955" s="1">
        <v>67</v>
      </c>
      <c r="AC1955" s="1">
        <v>63</v>
      </c>
      <c r="AD1955" s="1">
        <v>0</v>
      </c>
      <c r="AE1955" s="1">
        <v>3</v>
      </c>
      <c r="AF1955" s="1">
        <v>11</v>
      </c>
      <c r="AG1955" s="1">
        <v>65</v>
      </c>
      <c r="AH1955" s="1">
        <v>2186</v>
      </c>
      <c r="AI1955" s="11">
        <f t="shared" si="60"/>
        <v>5.9890410958904106</v>
      </c>
      <c r="AJ1955" s="1">
        <v>0</v>
      </c>
      <c r="AK1955" s="1">
        <v>0</v>
      </c>
      <c r="AL1955" s="1">
        <v>1</v>
      </c>
      <c r="AM1955" s="1">
        <v>0</v>
      </c>
      <c r="AN1955" s="1">
        <v>0</v>
      </c>
      <c r="AO1955" s="1">
        <v>0</v>
      </c>
      <c r="AP1955" s="1">
        <v>0</v>
      </c>
      <c r="AQ1955" s="1">
        <v>0</v>
      </c>
      <c r="AR1955" s="1">
        <v>1</v>
      </c>
      <c r="AS1955" s="1">
        <v>0</v>
      </c>
      <c r="AT1955" s="1">
        <v>5</v>
      </c>
      <c r="AU1955" s="1">
        <v>86</v>
      </c>
      <c r="AV1955" s="1">
        <v>56559</v>
      </c>
    </row>
    <row r="1956" spans="1:48" s="1" customFormat="1" x14ac:dyDescent="0.25">
      <c r="A1956" s="1" t="str" cm="1">
        <f t="array" ref="A1956">_xlfn.IFS(AG1956&gt;=70,"70 and Older",AND(AG1956&gt;=60,AG1956&lt;70),"60-69",AND(AG1956&gt;=50,AG1956&lt;60),"50-59",AND(AG1956&gt;=40,AG1956&lt;50),"40-49",AND(AG1956&gt;=30,AG1956&lt;40),"30-39",AND(AG1956&gt;=20,AG1956&lt;30),"20-29")</f>
        <v>60-69</v>
      </c>
      <c r="B1956" s="1" t="str" cm="1">
        <f t="array" ref="B1956">_xlfn.IFS(AO1956=1,$AO$1,AP1956=1,$AP$1,AQ1956=1,$AQ$1,AR1956=1,$AR$1,AS1956=1,$AS$1)</f>
        <v>Master</v>
      </c>
      <c r="C1956" s="1" t="str" cm="1">
        <f t="array" ref="C1956">_xlfn.IFS(AJ1956=1,$AJ$1,AK1956=1,$AK$1,AL1956=1,$AL$1,AM1956=1,$AM$1,AN1956=1,$AN$1)</f>
        <v>Together</v>
      </c>
      <c r="D1956" s="1">
        <v>0</v>
      </c>
      <c r="E1956" s="1">
        <v>0</v>
      </c>
      <c r="F1956" s="1" t="str" cm="1">
        <f t="array" ref="F1956">_xlfn.IFS(AV1956&lt;43783,"1.Low Income",AND(AV1956&gt;=43783,AV1956&lt;=64856),"2.Mid Income",AV1956&gt;64856,"3.High Income")</f>
        <v>2.Mid Income</v>
      </c>
      <c r="G1956" s="1" t="str" cm="1">
        <f t="array" ref="G1956">_xlfn.IFS(AU1956&lt;=30,"&lt;1 month",AND(AU1956&gt;30,AU1956&lt;=60),"1-2months",AU1956&gt;60,"2months +")</f>
        <v>2months +</v>
      </c>
      <c r="H1956" s="1" t="str" cm="1">
        <f t="array" ref="H1956">_xlfn.IFS(AT1956&lt;5,"&lt;5times",AND(AT1956&gt;=5,AT1956&lt;=10),"05-10times",AND(AT1956&gt;=11,AT1956&lt;=15),"11-15times",AT1956&gt;=16,"16times or more")</f>
        <v>05-10times</v>
      </c>
      <c r="I1956" s="1" t="s">
        <v>99</v>
      </c>
      <c r="J1956" s="1" t="str">
        <f t="shared" si="61"/>
        <v>4-6 years</v>
      </c>
      <c r="K1956" s="2">
        <v>997</v>
      </c>
      <c r="L1956" s="2">
        <v>26</v>
      </c>
      <c r="M1956" s="2">
        <v>269</v>
      </c>
      <c r="N1956" s="2">
        <v>34</v>
      </c>
      <c r="O1956" s="2">
        <v>13</v>
      </c>
      <c r="P1956" s="2">
        <v>42</v>
      </c>
      <c r="Q1956" s="8">
        <v>0</v>
      </c>
      <c r="R1956" s="8">
        <v>0</v>
      </c>
      <c r="S1956" s="8">
        <v>0</v>
      </c>
      <c r="T1956" s="8">
        <v>1</v>
      </c>
      <c r="U1956" s="8">
        <v>1</v>
      </c>
      <c r="V1956" s="8">
        <v>1</v>
      </c>
      <c r="W1956" s="6">
        <v>1</v>
      </c>
      <c r="X1956" s="6">
        <v>10</v>
      </c>
      <c r="Y1956" s="6">
        <v>4</v>
      </c>
      <c r="Z1956" s="6">
        <v>6</v>
      </c>
      <c r="AB1956" s="1">
        <v>313</v>
      </c>
      <c r="AC1956" s="1">
        <v>292</v>
      </c>
      <c r="AD1956" s="1">
        <v>0</v>
      </c>
      <c r="AE1956" s="1">
        <v>3</v>
      </c>
      <c r="AF1956" s="1">
        <v>11</v>
      </c>
      <c r="AG1956" s="1">
        <v>68</v>
      </c>
      <c r="AH1956" s="1">
        <v>2185</v>
      </c>
      <c r="AI1956" s="11">
        <f t="shared" si="60"/>
        <v>5.9863013698630141</v>
      </c>
      <c r="AJ1956" s="1">
        <v>0</v>
      </c>
      <c r="AK1956" s="1">
        <v>0</v>
      </c>
      <c r="AL1956" s="1">
        <v>0</v>
      </c>
      <c r="AM1956" s="1">
        <v>1</v>
      </c>
      <c r="AN1956" s="1">
        <v>0</v>
      </c>
      <c r="AO1956" s="1">
        <v>0</v>
      </c>
      <c r="AP1956" s="1">
        <v>0</v>
      </c>
      <c r="AQ1956" s="1">
        <v>0</v>
      </c>
      <c r="AR1956" s="1">
        <v>1</v>
      </c>
      <c r="AS1956" s="1">
        <v>0</v>
      </c>
      <c r="AT1956" s="1">
        <v>5</v>
      </c>
      <c r="AU1956" s="1">
        <v>78</v>
      </c>
      <c r="AV1956" s="1">
        <v>57288</v>
      </c>
    </row>
    <row r="1957" spans="1:48" s="1" customFormat="1" x14ac:dyDescent="0.25">
      <c r="A1957" s="1" t="str" cm="1">
        <f t="array" ref="A1957">_xlfn.IFS(AG1957&gt;=70,"70 and Older",AND(AG1957&gt;=60,AG1957&lt;70),"60-69",AND(AG1957&gt;=50,AG1957&lt;60),"50-59",AND(AG1957&gt;=40,AG1957&lt;50),"40-49",AND(AG1957&gt;=30,AG1957&lt;40),"30-39",AND(AG1957&gt;=20,AG1957&lt;30),"20-29")</f>
        <v>50-59</v>
      </c>
      <c r="B1957" s="1" t="str" cm="1">
        <f t="array" ref="B1957">_xlfn.IFS(AO1957=1,$AO$1,AP1957=1,$AP$1,AQ1957=1,$AQ$1,AR1957=1,$AR$1,AS1957=1,$AS$1)</f>
        <v>Graduation</v>
      </c>
      <c r="C1957" s="1" t="str" cm="1">
        <f t="array" ref="C1957">_xlfn.IFS(AJ1957=1,$AJ$1,AK1957=1,$AK$1,AL1957=1,$AL$1,AM1957=1,$AM$1,AN1957=1,$AN$1)</f>
        <v>Divorced</v>
      </c>
      <c r="D1957" s="1">
        <v>0</v>
      </c>
      <c r="E1957" s="1">
        <v>1</v>
      </c>
      <c r="F1957" s="1" t="str" cm="1">
        <f t="array" ref="F1957">_xlfn.IFS(AV1957&lt;43783,"1.Low Income",AND(AV1957&gt;=43783,AV1957&lt;=64856),"2.Mid Income",AV1957&gt;64856,"3.High Income")</f>
        <v>2.Mid Income</v>
      </c>
      <c r="G1957" s="1" t="str" cm="1">
        <f t="array" ref="G1957">_xlfn.IFS(AU1957&lt;=30,"&lt;1 month",AND(AU1957&gt;30,AU1957&lt;=60),"1-2months",AU1957&gt;60,"2months +")</f>
        <v>&lt;1 month</v>
      </c>
      <c r="H1957" s="1" t="str" cm="1">
        <f t="array" ref="H1957">_xlfn.IFS(AT1957&lt;5,"&lt;5times",AND(AT1957&gt;=5,AT1957&lt;=10),"05-10times",AND(AT1957&gt;=11,AT1957&lt;=15),"11-15times",AT1957&gt;=16,"16times or more")</f>
        <v>05-10times</v>
      </c>
      <c r="I1957" s="1" t="s">
        <v>99</v>
      </c>
      <c r="J1957" s="1" t="str">
        <f t="shared" si="61"/>
        <v>4-6 years</v>
      </c>
      <c r="K1957" s="2">
        <v>341</v>
      </c>
      <c r="L1957" s="2">
        <v>142</v>
      </c>
      <c r="M1957" s="2">
        <v>113</v>
      </c>
      <c r="N1957" s="2">
        <v>259</v>
      </c>
      <c r="O1957" s="2">
        <v>151</v>
      </c>
      <c r="P1957" s="2">
        <v>66</v>
      </c>
      <c r="Q1957" s="8">
        <v>0</v>
      </c>
      <c r="R1957" s="8">
        <v>0</v>
      </c>
      <c r="S1957" s="8">
        <v>0</v>
      </c>
      <c r="T1957" s="8">
        <v>0</v>
      </c>
      <c r="U1957" s="8">
        <v>0</v>
      </c>
      <c r="V1957" s="8">
        <v>0</v>
      </c>
      <c r="W1957" s="6">
        <v>3</v>
      </c>
      <c r="X1957" s="6">
        <v>6</v>
      </c>
      <c r="Y1957" s="6">
        <v>6</v>
      </c>
      <c r="Z1957" s="6">
        <v>12</v>
      </c>
      <c r="AB1957" s="1">
        <v>704</v>
      </c>
      <c r="AC1957" s="1">
        <v>676</v>
      </c>
      <c r="AD1957" s="1">
        <v>2</v>
      </c>
      <c r="AE1957" s="1">
        <v>3</v>
      </c>
      <c r="AF1957" s="1">
        <v>11</v>
      </c>
      <c r="AG1957" s="1">
        <v>52</v>
      </c>
      <c r="AH1957" s="1">
        <v>2185</v>
      </c>
      <c r="AI1957" s="11">
        <f t="shared" si="60"/>
        <v>5.9863013698630141</v>
      </c>
      <c r="AJ1957" s="1">
        <v>1</v>
      </c>
      <c r="AK1957" s="1">
        <v>0</v>
      </c>
      <c r="AL1957" s="1">
        <v>0</v>
      </c>
      <c r="AM1957" s="1">
        <v>0</v>
      </c>
      <c r="AN1957" s="1">
        <v>0</v>
      </c>
      <c r="AO1957" s="1">
        <v>0</v>
      </c>
      <c r="AP1957" s="1">
        <v>0</v>
      </c>
      <c r="AQ1957" s="1">
        <v>1</v>
      </c>
      <c r="AR1957" s="1">
        <v>0</v>
      </c>
      <c r="AS1957" s="1">
        <v>0</v>
      </c>
      <c r="AT1957" s="1">
        <v>5</v>
      </c>
      <c r="AU1957" s="1">
        <v>4</v>
      </c>
      <c r="AV1957" s="1">
        <v>57036</v>
      </c>
    </row>
    <row r="1958" spans="1:48" s="1" customFormat="1" x14ac:dyDescent="0.25">
      <c r="A1958" s="1" t="str" cm="1">
        <f t="array" ref="A1958">_xlfn.IFS(AG1958&gt;=70,"70 and Older",AND(AG1958&gt;=60,AG1958&lt;70),"60-69",AND(AG1958&gt;=50,AG1958&lt;60),"50-59",AND(AG1958&gt;=40,AG1958&lt;50),"40-49",AND(AG1958&gt;=30,AG1958&lt;40),"30-39",AND(AG1958&gt;=20,AG1958&lt;30),"20-29")</f>
        <v>30-39</v>
      </c>
      <c r="B1958" s="1" t="str" cm="1">
        <f t="array" ref="B1958">_xlfn.IFS(AO1958=1,$AO$1,AP1958=1,$AP$1,AQ1958=1,$AQ$1,AR1958=1,$AR$1,AS1958=1,$AS$1)</f>
        <v>PhD</v>
      </c>
      <c r="C1958" s="1" t="str" cm="1">
        <f t="array" ref="C1958">_xlfn.IFS(AJ1958=1,$AJ$1,AK1958=1,$AK$1,AL1958=1,$AL$1,AM1958=1,$AM$1,AN1958=1,$AN$1)</f>
        <v>Married</v>
      </c>
      <c r="D1958" s="1">
        <v>1</v>
      </c>
      <c r="E1958" s="1">
        <v>0</v>
      </c>
      <c r="F1958" s="1" t="str" cm="1">
        <f t="array" ref="F1958">_xlfn.IFS(AV1958&lt;43783,"1.Low Income",AND(AV1958&gt;=43783,AV1958&lt;=64856),"2.Mid Income",AV1958&gt;64856,"3.High Income")</f>
        <v>2.Mid Income</v>
      </c>
      <c r="G1958" s="1" t="str" cm="1">
        <f t="array" ref="G1958">_xlfn.IFS(AU1958&lt;=30,"&lt;1 month",AND(AU1958&gt;30,AU1958&lt;=60),"1-2months",AU1958&gt;60,"2months +")</f>
        <v>2months +</v>
      </c>
      <c r="H1958" s="1" t="str" cm="1">
        <f t="array" ref="H1958">_xlfn.IFS(AT1958&lt;5,"&lt;5times",AND(AT1958&gt;=5,AT1958&lt;=10),"05-10times",AND(AT1958&gt;=11,AT1958&lt;=15),"11-15times",AT1958&gt;=16,"16times or more")</f>
        <v>05-10times</v>
      </c>
      <c r="I1958" s="1" t="s">
        <v>99</v>
      </c>
      <c r="J1958" s="1" t="str">
        <f t="shared" si="61"/>
        <v>4-6 years</v>
      </c>
      <c r="K1958" s="2">
        <v>5</v>
      </c>
      <c r="L1958" s="2">
        <v>3</v>
      </c>
      <c r="M1958" s="2">
        <v>10</v>
      </c>
      <c r="N1958" s="2">
        <v>12</v>
      </c>
      <c r="O1958" s="2">
        <v>7</v>
      </c>
      <c r="P1958" s="2">
        <v>20</v>
      </c>
      <c r="Q1958" s="8">
        <v>0</v>
      </c>
      <c r="R1958" s="8">
        <v>0</v>
      </c>
      <c r="S1958" s="8">
        <v>0</v>
      </c>
      <c r="T1958" s="8">
        <v>0</v>
      </c>
      <c r="U1958" s="8">
        <v>0</v>
      </c>
      <c r="V1958" s="8">
        <v>0</v>
      </c>
      <c r="W1958" s="6">
        <v>4</v>
      </c>
      <c r="X1958" s="6">
        <v>3</v>
      </c>
      <c r="Y1958" s="6">
        <v>1</v>
      </c>
      <c r="Z1958" s="6">
        <v>3</v>
      </c>
      <c r="AB1958" s="1">
        <v>9</v>
      </c>
      <c r="AC1958" s="1">
        <v>8</v>
      </c>
      <c r="AD1958" s="1">
        <v>0</v>
      </c>
      <c r="AE1958" s="1">
        <v>3</v>
      </c>
      <c r="AF1958" s="1">
        <v>11</v>
      </c>
      <c r="AG1958" s="1">
        <v>37</v>
      </c>
      <c r="AH1958" s="1">
        <v>2184</v>
      </c>
      <c r="AI1958" s="11">
        <f t="shared" si="60"/>
        <v>5.9835616438356167</v>
      </c>
      <c r="AJ1958" s="1">
        <v>0</v>
      </c>
      <c r="AK1958" s="1">
        <v>1</v>
      </c>
      <c r="AL1958" s="1">
        <v>0</v>
      </c>
      <c r="AM1958" s="1">
        <v>0</v>
      </c>
      <c r="AN1958" s="1">
        <v>0</v>
      </c>
      <c r="AO1958" s="1">
        <v>0</v>
      </c>
      <c r="AP1958" s="1">
        <v>0</v>
      </c>
      <c r="AQ1958" s="1">
        <v>0</v>
      </c>
      <c r="AR1958" s="1">
        <v>0</v>
      </c>
      <c r="AS1958" s="1">
        <v>1</v>
      </c>
      <c r="AT1958" s="1">
        <v>5</v>
      </c>
      <c r="AU1958" s="1">
        <v>77</v>
      </c>
      <c r="AV1958" s="1">
        <v>56181</v>
      </c>
    </row>
    <row r="1959" spans="1:48" s="1" customFormat="1" x14ac:dyDescent="0.25">
      <c r="A1959" s="1" t="str" cm="1">
        <f t="array" ref="A1959">_xlfn.IFS(AG1959&gt;=70,"70 and Older",AND(AG1959&gt;=60,AG1959&lt;70),"60-69",AND(AG1959&gt;=50,AG1959&lt;60),"50-59",AND(AG1959&gt;=40,AG1959&lt;50),"40-49",AND(AG1959&gt;=30,AG1959&lt;40),"30-39",AND(AG1959&gt;=20,AG1959&lt;30),"20-29")</f>
        <v>50-59</v>
      </c>
      <c r="B1959" s="1" t="str" cm="1">
        <f t="array" ref="B1959">_xlfn.IFS(AO1959=1,$AO$1,AP1959=1,$AP$1,AQ1959=1,$AQ$1,AR1959=1,$AR$1,AS1959=1,$AS$1)</f>
        <v>PhD</v>
      </c>
      <c r="C1959" s="1" t="str" cm="1">
        <f t="array" ref="C1959">_xlfn.IFS(AJ1959=1,$AJ$1,AK1959=1,$AK$1,AL1959=1,$AL$1,AM1959=1,$AM$1,AN1959=1,$AN$1)</f>
        <v>Married</v>
      </c>
      <c r="D1959" s="1">
        <v>0</v>
      </c>
      <c r="E1959" s="1">
        <v>0</v>
      </c>
      <c r="F1959" s="1" t="str" cm="1">
        <f t="array" ref="F1959">_xlfn.IFS(AV1959&lt;43783,"1.Low Income",AND(AV1959&gt;=43783,AV1959&lt;=64856),"2.Mid Income",AV1959&gt;64856,"3.High Income")</f>
        <v>2.Mid Income</v>
      </c>
      <c r="G1959" s="1" t="str" cm="1">
        <f t="array" ref="G1959">_xlfn.IFS(AU1959&lt;=30,"&lt;1 month",AND(AU1959&gt;30,AU1959&lt;=60),"1-2months",AU1959&gt;60,"2months +")</f>
        <v>2months +</v>
      </c>
      <c r="H1959" s="1" t="str" cm="1">
        <f t="array" ref="H1959">_xlfn.IFS(AT1959&lt;5,"&lt;5times",AND(AT1959&gt;=5,AT1959&lt;=10),"05-10times",AND(AT1959&gt;=11,AT1959&lt;=15),"11-15times",AT1959&gt;=16,"16times or more")</f>
        <v>05-10times</v>
      </c>
      <c r="I1959" s="1" t="s">
        <v>100</v>
      </c>
      <c r="J1959" s="1" t="str">
        <f t="shared" si="61"/>
        <v>4-6 years</v>
      </c>
      <c r="K1959" s="2">
        <v>1</v>
      </c>
      <c r="L1959" s="2">
        <v>0</v>
      </c>
      <c r="M1959" s="2">
        <v>5</v>
      </c>
      <c r="N1959" s="2">
        <v>0</v>
      </c>
      <c r="O1959" s="2">
        <v>3</v>
      </c>
      <c r="P1959" s="2">
        <v>9</v>
      </c>
      <c r="Q1959" s="8">
        <v>0</v>
      </c>
      <c r="R1959" s="8">
        <v>0</v>
      </c>
      <c r="S1959" s="8">
        <v>0</v>
      </c>
      <c r="T1959" s="8">
        <v>0</v>
      </c>
      <c r="U1959" s="8">
        <v>0</v>
      </c>
      <c r="V1959" s="8">
        <v>0</v>
      </c>
      <c r="W1959" s="6">
        <v>1</v>
      </c>
      <c r="X1959" s="6">
        <v>0</v>
      </c>
      <c r="Y1959" s="6">
        <v>0</v>
      </c>
      <c r="Z1959" s="6">
        <v>3</v>
      </c>
      <c r="AB1959" s="1">
        <v>16</v>
      </c>
      <c r="AC1959" s="1">
        <v>15</v>
      </c>
      <c r="AD1959" s="1">
        <v>0</v>
      </c>
      <c r="AE1959" s="1">
        <v>3</v>
      </c>
      <c r="AF1959" s="1">
        <v>11</v>
      </c>
      <c r="AG1959" s="1">
        <v>56</v>
      </c>
      <c r="AH1959" s="1">
        <v>2183</v>
      </c>
      <c r="AI1959" s="11">
        <f t="shared" si="60"/>
        <v>5.9808219178082194</v>
      </c>
      <c r="AJ1959" s="1">
        <v>0</v>
      </c>
      <c r="AK1959" s="1">
        <v>1</v>
      </c>
      <c r="AL1959" s="1">
        <v>0</v>
      </c>
      <c r="AM1959" s="1">
        <v>0</v>
      </c>
      <c r="AN1959" s="1">
        <v>0</v>
      </c>
      <c r="AO1959" s="1">
        <v>0</v>
      </c>
      <c r="AP1959" s="1">
        <v>0</v>
      </c>
      <c r="AQ1959" s="1">
        <v>0</v>
      </c>
      <c r="AR1959" s="1">
        <v>0</v>
      </c>
      <c r="AS1959" s="1">
        <v>1</v>
      </c>
      <c r="AT1959" s="1">
        <v>5</v>
      </c>
      <c r="AU1959" s="1">
        <v>86</v>
      </c>
      <c r="AV1959" s="1">
        <v>57537</v>
      </c>
    </row>
    <row r="1960" spans="1:48" s="1" customFormat="1" x14ac:dyDescent="0.25">
      <c r="A1960" s="1" t="str" cm="1">
        <f t="array" ref="A1960">_xlfn.IFS(AG1960&gt;=70,"70 and Older",AND(AG1960&gt;=60,AG1960&lt;70),"60-69",AND(AG1960&gt;=50,AG1960&lt;60),"50-59",AND(AG1960&gt;=40,AG1960&lt;50),"40-49",AND(AG1960&gt;=30,AG1960&lt;40),"30-39",AND(AG1960&gt;=20,AG1960&lt;30),"20-29")</f>
        <v>50-59</v>
      </c>
      <c r="B1960" s="1" t="str" cm="1">
        <f t="array" ref="B1960">_xlfn.IFS(AO1960=1,$AO$1,AP1960=1,$AP$1,AQ1960=1,$AQ$1,AR1960=1,$AR$1,AS1960=1,$AS$1)</f>
        <v>PhD</v>
      </c>
      <c r="C1960" s="1" t="str" cm="1">
        <f t="array" ref="C1960">_xlfn.IFS(AJ1960=1,$AJ$1,AK1960=1,$AK$1,AL1960=1,$AL$1,AM1960=1,$AM$1,AN1960=1,$AN$1)</f>
        <v>Together</v>
      </c>
      <c r="D1960" s="1">
        <v>1</v>
      </c>
      <c r="E1960" s="1">
        <v>0</v>
      </c>
      <c r="F1960" s="1" t="str" cm="1">
        <f t="array" ref="F1960">_xlfn.IFS(AV1960&lt;43783,"1.Low Income",AND(AV1960&gt;=43783,AV1960&lt;=64856),"2.Mid Income",AV1960&gt;64856,"3.High Income")</f>
        <v>2.Mid Income</v>
      </c>
      <c r="G1960" s="1" t="str" cm="1">
        <f t="array" ref="G1960">_xlfn.IFS(AU1960&lt;=30,"&lt;1 month",AND(AU1960&gt;30,AU1960&lt;=60),"1-2months",AU1960&gt;60,"2months +")</f>
        <v>2months +</v>
      </c>
      <c r="H1960" s="1" t="str" cm="1">
        <f t="array" ref="H1960">_xlfn.IFS(AT1960&lt;5,"&lt;5times",AND(AT1960&gt;=5,AT1960&lt;=10),"05-10times",AND(AT1960&gt;=11,AT1960&lt;=15),"11-15times",AT1960&gt;=16,"16times or more")</f>
        <v>05-10times</v>
      </c>
      <c r="I1960" s="1" t="s">
        <v>99</v>
      </c>
      <c r="J1960" s="1" t="str">
        <f t="shared" si="61"/>
        <v>4-6 years</v>
      </c>
      <c r="K1960" s="2">
        <v>11</v>
      </c>
      <c r="L1960" s="2">
        <v>7</v>
      </c>
      <c r="M1960" s="2">
        <v>12</v>
      </c>
      <c r="N1960" s="2">
        <v>2</v>
      </c>
      <c r="O1960" s="2">
        <v>2</v>
      </c>
      <c r="P1960" s="2">
        <v>27</v>
      </c>
      <c r="Q1960" s="8">
        <v>0</v>
      </c>
      <c r="R1960" s="8">
        <v>0</v>
      </c>
      <c r="S1960" s="8">
        <v>1</v>
      </c>
      <c r="T1960" s="8">
        <v>0</v>
      </c>
      <c r="U1960" s="8">
        <v>0</v>
      </c>
      <c r="V1960" s="8">
        <v>1</v>
      </c>
      <c r="W1960" s="6">
        <v>2</v>
      </c>
      <c r="X1960" s="6">
        <v>2</v>
      </c>
      <c r="Y1960" s="6">
        <v>1</v>
      </c>
      <c r="Z1960" s="6">
        <v>2</v>
      </c>
      <c r="AB1960" s="1">
        <v>11</v>
      </c>
      <c r="AC1960" s="1">
        <v>10</v>
      </c>
      <c r="AD1960" s="1">
        <v>1</v>
      </c>
      <c r="AE1960" s="1">
        <v>3</v>
      </c>
      <c r="AF1960" s="1">
        <v>11</v>
      </c>
      <c r="AG1960" s="1">
        <v>54</v>
      </c>
      <c r="AH1960" s="1">
        <v>2183</v>
      </c>
      <c r="AI1960" s="11">
        <f t="shared" si="60"/>
        <v>5.9808219178082194</v>
      </c>
      <c r="AJ1960" s="1">
        <v>0</v>
      </c>
      <c r="AK1960" s="1">
        <v>0</v>
      </c>
      <c r="AL1960" s="1">
        <v>0</v>
      </c>
      <c r="AM1960" s="1">
        <v>1</v>
      </c>
      <c r="AN1960" s="1">
        <v>0</v>
      </c>
      <c r="AO1960" s="1">
        <v>0</v>
      </c>
      <c r="AP1960" s="1">
        <v>0</v>
      </c>
      <c r="AQ1960" s="1">
        <v>0</v>
      </c>
      <c r="AR1960" s="1">
        <v>0</v>
      </c>
      <c r="AS1960" s="1">
        <v>1</v>
      </c>
      <c r="AT1960" s="1">
        <v>5</v>
      </c>
      <c r="AU1960" s="1">
        <v>96</v>
      </c>
      <c r="AV1960" s="1">
        <v>56796</v>
      </c>
    </row>
    <row r="1961" spans="1:48" s="1" customFormat="1" x14ac:dyDescent="0.25">
      <c r="A1961" s="1" t="str" cm="1">
        <f t="array" ref="A1961">_xlfn.IFS(AG1961&gt;=70,"70 and Older",AND(AG1961&gt;=60,AG1961&lt;70),"60-69",AND(AG1961&gt;=50,AG1961&lt;60),"50-59",AND(AG1961&gt;=40,AG1961&lt;50),"40-49",AND(AG1961&gt;=30,AG1961&lt;40),"30-39",AND(AG1961&gt;=20,AG1961&lt;30),"20-29")</f>
        <v>50-59</v>
      </c>
      <c r="B1961" s="1" t="str" cm="1">
        <f t="array" ref="B1961">_xlfn.IFS(AO1961=1,$AO$1,AP1961=1,$AP$1,AQ1961=1,$AQ$1,AR1961=1,$AR$1,AS1961=1,$AS$1)</f>
        <v>Graduation</v>
      </c>
      <c r="C1961" s="1" t="str" cm="1">
        <f t="array" ref="C1961">_xlfn.IFS(AJ1961=1,$AJ$1,AK1961=1,$AK$1,AL1961=1,$AL$1,AM1961=1,$AM$1,AN1961=1,$AN$1)</f>
        <v>Together</v>
      </c>
      <c r="D1961" s="1">
        <v>0</v>
      </c>
      <c r="E1961" s="1">
        <v>0</v>
      </c>
      <c r="F1961" s="1" t="str" cm="1">
        <f t="array" ref="F1961">_xlfn.IFS(AV1961&lt;43783,"1.Low Income",AND(AV1961&gt;=43783,AV1961&lt;=64856),"2.Mid Income",AV1961&gt;64856,"3.High Income")</f>
        <v>2.Mid Income</v>
      </c>
      <c r="G1961" s="1" t="str" cm="1">
        <f t="array" ref="G1961">_xlfn.IFS(AU1961&lt;=30,"&lt;1 month",AND(AU1961&gt;30,AU1961&lt;=60),"1-2months",AU1961&gt;60,"2months +")</f>
        <v>2months +</v>
      </c>
      <c r="H1961" s="1" t="str" cm="1">
        <f t="array" ref="H1961">_xlfn.IFS(AT1961&lt;5,"&lt;5times",AND(AT1961&gt;=5,AT1961&lt;=10),"05-10times",AND(AT1961&gt;=11,AT1961&lt;=15),"11-15times",AT1961&gt;=16,"16times or more")</f>
        <v>05-10times</v>
      </c>
      <c r="I1961" s="1" t="s">
        <v>99</v>
      </c>
      <c r="J1961" s="1" t="str">
        <f t="shared" si="61"/>
        <v>4-6 years</v>
      </c>
      <c r="K1961" s="2">
        <v>48</v>
      </c>
      <c r="L1961" s="2">
        <v>58</v>
      </c>
      <c r="M1961" s="2">
        <v>68</v>
      </c>
      <c r="N1961" s="2">
        <v>16</v>
      </c>
      <c r="O1961" s="2">
        <v>66</v>
      </c>
      <c r="P1961" s="2">
        <v>43</v>
      </c>
      <c r="Q1961" s="8">
        <v>0</v>
      </c>
      <c r="R1961" s="8">
        <v>0</v>
      </c>
      <c r="S1961" s="8">
        <v>0</v>
      </c>
      <c r="T1961" s="8">
        <v>0</v>
      </c>
      <c r="U1961" s="8">
        <v>0</v>
      </c>
      <c r="V1961" s="8">
        <v>0</v>
      </c>
      <c r="W1961" s="6">
        <v>1</v>
      </c>
      <c r="X1961" s="6">
        <v>3</v>
      </c>
      <c r="Y1961" s="6">
        <v>2</v>
      </c>
      <c r="Z1961" s="6">
        <v>6</v>
      </c>
      <c r="AB1961" s="1">
        <v>885</v>
      </c>
      <c r="AC1961" s="1">
        <v>868</v>
      </c>
      <c r="AD1961" s="1">
        <v>1</v>
      </c>
      <c r="AE1961" s="1">
        <v>3</v>
      </c>
      <c r="AF1961" s="1">
        <v>11</v>
      </c>
      <c r="AG1961" s="1">
        <v>56</v>
      </c>
      <c r="AH1961" s="1">
        <v>2182</v>
      </c>
      <c r="AI1961" s="11">
        <f t="shared" si="60"/>
        <v>5.978082191780822</v>
      </c>
      <c r="AJ1961" s="1">
        <v>0</v>
      </c>
      <c r="AK1961" s="1">
        <v>0</v>
      </c>
      <c r="AL1961" s="1">
        <v>0</v>
      </c>
      <c r="AM1961" s="1">
        <v>1</v>
      </c>
      <c r="AN1961" s="1">
        <v>0</v>
      </c>
      <c r="AO1961" s="1">
        <v>0</v>
      </c>
      <c r="AP1961" s="1">
        <v>0</v>
      </c>
      <c r="AQ1961" s="1">
        <v>1</v>
      </c>
      <c r="AR1961" s="1">
        <v>0</v>
      </c>
      <c r="AS1961" s="1">
        <v>0</v>
      </c>
      <c r="AT1961" s="1">
        <v>5</v>
      </c>
      <c r="AU1961" s="1">
        <v>98</v>
      </c>
      <c r="AV1961" s="1">
        <v>57912</v>
      </c>
    </row>
    <row r="1962" spans="1:48" s="1" customFormat="1" x14ac:dyDescent="0.25">
      <c r="A1962" s="1" t="str" cm="1">
        <f t="array" ref="A1962">_xlfn.IFS(AG1962&gt;=70,"70 and Older",AND(AG1962&gt;=60,AG1962&lt;70),"60-69",AND(AG1962&gt;=50,AG1962&lt;60),"50-59",AND(AG1962&gt;=40,AG1962&lt;50),"40-49",AND(AG1962&gt;=30,AG1962&lt;40),"30-39",AND(AG1962&gt;=20,AG1962&lt;30),"20-29")</f>
        <v>40-49</v>
      </c>
      <c r="B1962" s="1" t="str" cm="1">
        <f t="array" ref="B1962">_xlfn.IFS(AO1962=1,$AO$1,AP1962=1,$AP$1,AQ1962=1,$AQ$1,AR1962=1,$AR$1,AS1962=1,$AS$1)</f>
        <v>Graduation</v>
      </c>
      <c r="C1962" s="1" t="str" cm="1">
        <f t="array" ref="C1962">_xlfn.IFS(AJ1962=1,$AJ$1,AK1962=1,$AK$1,AL1962=1,$AL$1,AM1962=1,$AM$1,AN1962=1,$AN$1)</f>
        <v>Divorced</v>
      </c>
      <c r="D1962" s="1">
        <v>0</v>
      </c>
      <c r="E1962" s="1">
        <v>0</v>
      </c>
      <c r="F1962" s="1" t="str" cm="1">
        <f t="array" ref="F1962">_xlfn.IFS(AV1962&lt;43783,"1.Low Income",AND(AV1962&gt;=43783,AV1962&lt;=64856),"2.Mid Income",AV1962&gt;64856,"3.High Income")</f>
        <v>2.Mid Income</v>
      </c>
      <c r="G1962" s="1" t="str" cm="1">
        <f t="array" ref="G1962">_xlfn.IFS(AU1962&lt;=30,"&lt;1 month",AND(AU1962&gt;30,AU1962&lt;=60),"1-2months",AU1962&gt;60,"2months +")</f>
        <v>1-2months</v>
      </c>
      <c r="H1962" s="1" t="str" cm="1">
        <f t="array" ref="H1962">_xlfn.IFS(AT1962&lt;5,"&lt;5times",AND(AT1962&gt;=5,AT1962&lt;=10),"05-10times",AND(AT1962&gt;=11,AT1962&lt;=15),"11-15times",AT1962&gt;=16,"16times or more")</f>
        <v>05-10times</v>
      </c>
      <c r="I1962" s="1" t="s">
        <v>99</v>
      </c>
      <c r="J1962" s="1" t="str">
        <f t="shared" si="61"/>
        <v>4-6 years</v>
      </c>
      <c r="K1962" s="2">
        <v>307</v>
      </c>
      <c r="L1962" s="2">
        <v>26</v>
      </c>
      <c r="M1962" s="2">
        <v>360</v>
      </c>
      <c r="N1962" s="2">
        <v>138</v>
      </c>
      <c r="O1962" s="2">
        <v>31</v>
      </c>
      <c r="P1962" s="2">
        <v>40</v>
      </c>
      <c r="Q1962" s="8">
        <v>1</v>
      </c>
      <c r="R1962" s="8">
        <v>0</v>
      </c>
      <c r="S1962" s="8">
        <v>0</v>
      </c>
      <c r="T1962" s="8">
        <v>0</v>
      </c>
      <c r="U1962" s="8">
        <v>0</v>
      </c>
      <c r="V1962" s="8">
        <v>0</v>
      </c>
      <c r="W1962" s="6">
        <v>1</v>
      </c>
      <c r="X1962" s="6">
        <v>6</v>
      </c>
      <c r="Y1962" s="6">
        <v>9</v>
      </c>
      <c r="Z1962" s="6">
        <v>5</v>
      </c>
      <c r="AB1962" s="1">
        <v>1376</v>
      </c>
      <c r="AC1962" s="1">
        <v>1135</v>
      </c>
      <c r="AD1962" s="1">
        <v>2</v>
      </c>
      <c r="AE1962" s="1">
        <v>3</v>
      </c>
      <c r="AF1962" s="1">
        <v>11</v>
      </c>
      <c r="AG1962" s="1">
        <v>43</v>
      </c>
      <c r="AH1962" s="1">
        <v>2181</v>
      </c>
      <c r="AI1962" s="11">
        <f t="shared" si="60"/>
        <v>5.9753424657534246</v>
      </c>
      <c r="AJ1962" s="1">
        <v>1</v>
      </c>
      <c r="AK1962" s="1">
        <v>0</v>
      </c>
      <c r="AL1962" s="1">
        <v>0</v>
      </c>
      <c r="AM1962" s="1">
        <v>0</v>
      </c>
      <c r="AN1962" s="1">
        <v>0</v>
      </c>
      <c r="AO1962" s="1">
        <v>0</v>
      </c>
      <c r="AP1962" s="1">
        <v>0</v>
      </c>
      <c r="AQ1962" s="1">
        <v>1</v>
      </c>
      <c r="AR1962" s="1">
        <v>0</v>
      </c>
      <c r="AS1962" s="1">
        <v>0</v>
      </c>
      <c r="AT1962" s="1">
        <v>5</v>
      </c>
      <c r="AU1962" s="1">
        <v>54</v>
      </c>
      <c r="AV1962" s="1">
        <v>57811</v>
      </c>
    </row>
    <row r="1963" spans="1:48" s="1" customFormat="1" x14ac:dyDescent="0.25">
      <c r="A1963" s="1" t="str" cm="1">
        <f t="array" ref="A1963">_xlfn.IFS(AG1963&gt;=70,"70 and Older",AND(AG1963&gt;=60,AG1963&lt;70),"60-69",AND(AG1963&gt;=50,AG1963&lt;60),"50-59",AND(AG1963&gt;=40,AG1963&lt;50),"40-49",AND(AG1963&gt;=30,AG1963&lt;40),"30-39",AND(AG1963&gt;=20,AG1963&lt;30),"20-29")</f>
        <v>40-49</v>
      </c>
      <c r="B1963" s="1" t="str" cm="1">
        <f t="array" ref="B1963">_xlfn.IFS(AO1963=1,$AO$1,AP1963=1,$AP$1,AQ1963=1,$AQ$1,AR1963=1,$AR$1,AS1963=1,$AS$1)</f>
        <v>Graduation</v>
      </c>
      <c r="C1963" s="1" t="str" cm="1">
        <f t="array" ref="C1963">_xlfn.IFS(AJ1963=1,$AJ$1,AK1963=1,$AK$1,AL1963=1,$AL$1,AM1963=1,$AM$1,AN1963=1,$AN$1)</f>
        <v>Married</v>
      </c>
      <c r="D1963" s="1">
        <v>1</v>
      </c>
      <c r="E1963" s="1">
        <v>1</v>
      </c>
      <c r="F1963" s="1" t="str" cm="1">
        <f t="array" ref="F1963">_xlfn.IFS(AV1963&lt;43783,"1.Low Income",AND(AV1963&gt;=43783,AV1963&lt;=64856),"2.Mid Income",AV1963&gt;64856,"3.High Income")</f>
        <v>2.Mid Income</v>
      </c>
      <c r="G1963" s="1" t="str" cm="1">
        <f t="array" ref="G1963">_xlfn.IFS(AU1963&lt;=30,"&lt;1 month",AND(AU1963&gt;30,AU1963&lt;=60),"1-2months",AU1963&gt;60,"2months +")</f>
        <v>2months +</v>
      </c>
      <c r="H1963" s="1" t="str" cm="1">
        <f t="array" ref="H1963">_xlfn.IFS(AT1963&lt;5,"&lt;5times",AND(AT1963&gt;=5,AT1963&lt;=10),"05-10times",AND(AT1963&gt;=11,AT1963&lt;=15),"11-15times",AT1963&gt;=16,"16times or more")</f>
        <v>05-10times</v>
      </c>
      <c r="I1963" s="1" t="s">
        <v>99</v>
      </c>
      <c r="J1963" s="1" t="str">
        <f t="shared" si="61"/>
        <v>4-6 years</v>
      </c>
      <c r="K1963" s="2">
        <v>15</v>
      </c>
      <c r="L1963" s="2">
        <v>4</v>
      </c>
      <c r="M1963" s="2">
        <v>10</v>
      </c>
      <c r="N1963" s="2">
        <v>3</v>
      </c>
      <c r="O1963" s="2">
        <v>4</v>
      </c>
      <c r="P1963" s="2">
        <v>18</v>
      </c>
      <c r="Q1963" s="8">
        <v>0</v>
      </c>
      <c r="R1963" s="8">
        <v>0</v>
      </c>
      <c r="S1963" s="8">
        <v>0</v>
      </c>
      <c r="T1963" s="8">
        <v>0</v>
      </c>
      <c r="U1963" s="8">
        <v>0</v>
      </c>
      <c r="V1963" s="8">
        <v>0</v>
      </c>
      <c r="W1963" s="6">
        <v>2</v>
      </c>
      <c r="X1963" s="6">
        <v>1</v>
      </c>
      <c r="Y1963" s="6">
        <v>1</v>
      </c>
      <c r="Z1963" s="6">
        <v>3</v>
      </c>
      <c r="AB1963" s="1">
        <v>41</v>
      </c>
      <c r="AC1963" s="1">
        <v>25</v>
      </c>
      <c r="AD1963" s="1">
        <v>0</v>
      </c>
      <c r="AE1963" s="1">
        <v>3</v>
      </c>
      <c r="AF1963" s="1">
        <v>11</v>
      </c>
      <c r="AG1963" s="1">
        <v>42</v>
      </c>
      <c r="AH1963" s="1">
        <v>2181</v>
      </c>
      <c r="AI1963" s="11">
        <f t="shared" si="60"/>
        <v>5.9753424657534246</v>
      </c>
      <c r="AJ1963" s="1">
        <v>0</v>
      </c>
      <c r="AK1963" s="1">
        <v>1</v>
      </c>
      <c r="AL1963" s="1">
        <v>0</v>
      </c>
      <c r="AM1963" s="1">
        <v>0</v>
      </c>
      <c r="AN1963" s="1">
        <v>0</v>
      </c>
      <c r="AO1963" s="1">
        <v>0</v>
      </c>
      <c r="AP1963" s="1">
        <v>0</v>
      </c>
      <c r="AQ1963" s="1">
        <v>1</v>
      </c>
      <c r="AR1963" s="1">
        <v>0</v>
      </c>
      <c r="AS1963" s="1">
        <v>0</v>
      </c>
      <c r="AT1963" s="1">
        <v>5</v>
      </c>
      <c r="AU1963" s="1">
        <v>84</v>
      </c>
      <c r="AV1963" s="1">
        <v>57642</v>
      </c>
    </row>
    <row r="1964" spans="1:48" s="1" customFormat="1" x14ac:dyDescent="0.25">
      <c r="A1964" s="1" t="str" cm="1">
        <f t="array" ref="A1964">_xlfn.IFS(AG1964&gt;=70,"70 and Older",AND(AG1964&gt;=60,AG1964&lt;70),"60-69",AND(AG1964&gt;=50,AG1964&lt;60),"50-59",AND(AG1964&gt;=40,AG1964&lt;50),"40-49",AND(AG1964&gt;=30,AG1964&lt;40),"30-39",AND(AG1964&gt;=20,AG1964&lt;30),"20-29")</f>
        <v>70 and Older</v>
      </c>
      <c r="B1964" s="1" t="str" cm="1">
        <f t="array" ref="B1964">_xlfn.IFS(AO1964=1,$AO$1,AP1964=1,$AP$1,AQ1964=1,$AQ$1,AR1964=1,$AR$1,AS1964=1,$AS$1)</f>
        <v>PhD</v>
      </c>
      <c r="C1964" s="1" t="str" cm="1">
        <f t="array" ref="C1964">_xlfn.IFS(AJ1964=1,$AJ$1,AK1964=1,$AK$1,AL1964=1,$AL$1,AM1964=1,$AM$1,AN1964=1,$AN$1)</f>
        <v>Together</v>
      </c>
      <c r="D1964" s="1">
        <v>1</v>
      </c>
      <c r="E1964" s="1">
        <v>1</v>
      </c>
      <c r="F1964" s="1" t="str" cm="1">
        <f t="array" ref="F1964">_xlfn.IFS(AV1964&lt;43783,"1.Low Income",AND(AV1964&gt;=43783,AV1964&lt;=64856),"2.Mid Income",AV1964&gt;64856,"3.High Income")</f>
        <v>2.Mid Income</v>
      </c>
      <c r="G1964" s="1" t="str" cm="1">
        <f t="array" ref="G1964">_xlfn.IFS(AU1964&lt;=30,"&lt;1 month",AND(AU1964&gt;30,AU1964&lt;=60),"1-2months",AU1964&gt;60,"2months +")</f>
        <v>2months +</v>
      </c>
      <c r="H1964" s="1" t="str" cm="1">
        <f t="array" ref="H1964">_xlfn.IFS(AT1964&lt;5,"&lt;5times",AND(AT1964&gt;=5,AT1964&lt;=10),"05-10times",AND(AT1964&gt;=11,AT1964&lt;=15),"11-15times",AT1964&gt;=16,"16times or more")</f>
        <v>05-10times</v>
      </c>
      <c r="I1964" s="1" t="s">
        <v>99</v>
      </c>
      <c r="J1964" s="1" t="str">
        <f t="shared" si="61"/>
        <v>4-6 years</v>
      </c>
      <c r="K1964" s="2">
        <v>40</v>
      </c>
      <c r="L1964" s="2">
        <v>0</v>
      </c>
      <c r="M1964" s="2">
        <v>19</v>
      </c>
      <c r="N1964" s="2">
        <v>2</v>
      </c>
      <c r="O1964" s="2">
        <v>1</v>
      </c>
      <c r="P1964" s="2">
        <v>3</v>
      </c>
      <c r="Q1964" s="8">
        <v>0</v>
      </c>
      <c r="R1964" s="8">
        <v>0</v>
      </c>
      <c r="S1964" s="8">
        <v>0</v>
      </c>
      <c r="T1964" s="8">
        <v>0</v>
      </c>
      <c r="U1964" s="8">
        <v>0</v>
      </c>
      <c r="V1964" s="8">
        <v>0</v>
      </c>
      <c r="W1964" s="6">
        <v>1</v>
      </c>
      <c r="X1964" s="6">
        <v>2</v>
      </c>
      <c r="Y1964" s="6">
        <v>0</v>
      </c>
      <c r="Z1964" s="6">
        <v>3</v>
      </c>
      <c r="AB1964" s="1">
        <v>225</v>
      </c>
      <c r="AC1964" s="1">
        <v>185</v>
      </c>
      <c r="AD1964" s="1">
        <v>0</v>
      </c>
      <c r="AE1964" s="1">
        <v>3</v>
      </c>
      <c r="AF1964" s="1">
        <v>11</v>
      </c>
      <c r="AG1964" s="1">
        <v>70</v>
      </c>
      <c r="AH1964" s="1">
        <v>2181</v>
      </c>
      <c r="AI1964" s="11">
        <f t="shared" si="60"/>
        <v>5.9753424657534246</v>
      </c>
      <c r="AJ1964" s="1">
        <v>0</v>
      </c>
      <c r="AK1964" s="1">
        <v>0</v>
      </c>
      <c r="AL1964" s="1">
        <v>0</v>
      </c>
      <c r="AM1964" s="1">
        <v>1</v>
      </c>
      <c r="AN1964" s="1">
        <v>0</v>
      </c>
      <c r="AO1964" s="1">
        <v>0</v>
      </c>
      <c r="AP1964" s="1">
        <v>0</v>
      </c>
      <c r="AQ1964" s="1">
        <v>0</v>
      </c>
      <c r="AR1964" s="1">
        <v>0</v>
      </c>
      <c r="AS1964" s="1">
        <v>1</v>
      </c>
      <c r="AT1964" s="1">
        <v>5</v>
      </c>
      <c r="AU1964" s="1">
        <v>84</v>
      </c>
      <c r="AV1964" s="1">
        <v>56320</v>
      </c>
    </row>
    <row r="1965" spans="1:48" s="1" customFormat="1" x14ac:dyDescent="0.25">
      <c r="A1965" s="1" t="str" cm="1">
        <f t="array" ref="A1965">_xlfn.IFS(AG1965&gt;=70,"70 and Older",AND(AG1965&gt;=60,AG1965&lt;70),"60-69",AND(AG1965&gt;=50,AG1965&lt;60),"50-59",AND(AG1965&gt;=40,AG1965&lt;50),"40-49",AND(AG1965&gt;=30,AG1965&lt;40),"30-39",AND(AG1965&gt;=20,AG1965&lt;30),"20-29")</f>
        <v>60-69</v>
      </c>
      <c r="B1965" s="1" t="str" cm="1">
        <f t="array" ref="B1965">_xlfn.IFS(AO1965=1,$AO$1,AP1965=1,$AP$1,AQ1965=1,$AQ$1,AR1965=1,$AR$1,AS1965=1,$AS$1)</f>
        <v>Master</v>
      </c>
      <c r="C1965" s="1" t="str" cm="1">
        <f t="array" ref="C1965">_xlfn.IFS(AJ1965=1,$AJ$1,AK1965=1,$AK$1,AL1965=1,$AL$1,AM1965=1,$AM$1,AN1965=1,$AN$1)</f>
        <v>Married</v>
      </c>
      <c r="D1965" s="1">
        <v>0</v>
      </c>
      <c r="E1965" s="1">
        <v>1</v>
      </c>
      <c r="F1965" s="1" t="str" cm="1">
        <f t="array" ref="F1965">_xlfn.IFS(AV1965&lt;43783,"1.Low Income",AND(AV1965&gt;=43783,AV1965&lt;=64856),"2.Mid Income",AV1965&gt;64856,"3.High Income")</f>
        <v>2.Mid Income</v>
      </c>
      <c r="G1965" s="1" t="str" cm="1">
        <f t="array" ref="G1965">_xlfn.IFS(AU1965&lt;=30,"&lt;1 month",AND(AU1965&gt;30,AU1965&lt;=60),"1-2months",AU1965&gt;60,"2months +")</f>
        <v>1-2months</v>
      </c>
      <c r="H1965" s="1" t="str" cm="1">
        <f t="array" ref="H1965">_xlfn.IFS(AT1965&lt;5,"&lt;5times",AND(AT1965&gt;=5,AT1965&lt;=10),"05-10times",AND(AT1965&gt;=11,AT1965&lt;=15),"11-15times",AT1965&gt;=16,"16times or more")</f>
        <v>05-10times</v>
      </c>
      <c r="I1965" s="1" t="s">
        <v>99</v>
      </c>
      <c r="J1965" s="1" t="str">
        <f t="shared" si="61"/>
        <v>4-6 years</v>
      </c>
      <c r="K1965" s="2">
        <v>140</v>
      </c>
      <c r="L1965" s="2">
        <v>3</v>
      </c>
      <c r="M1965" s="2">
        <v>29</v>
      </c>
      <c r="N1965" s="2">
        <v>4</v>
      </c>
      <c r="O1965" s="2">
        <v>5</v>
      </c>
      <c r="P1965" s="2">
        <v>14</v>
      </c>
      <c r="Q1965" s="8">
        <v>0</v>
      </c>
      <c r="R1965" s="8">
        <v>0</v>
      </c>
      <c r="S1965" s="8">
        <v>0</v>
      </c>
      <c r="T1965" s="8">
        <v>0</v>
      </c>
      <c r="U1965" s="8">
        <v>0</v>
      </c>
      <c r="V1965" s="8">
        <v>0</v>
      </c>
      <c r="W1965" s="6">
        <v>2</v>
      </c>
      <c r="X1965" s="6">
        <v>3</v>
      </c>
      <c r="Y1965" s="6">
        <v>2</v>
      </c>
      <c r="Z1965" s="6">
        <v>4</v>
      </c>
      <c r="AB1965" s="1">
        <v>86</v>
      </c>
      <c r="AC1965" s="1">
        <v>82</v>
      </c>
      <c r="AD1965" s="1">
        <v>0</v>
      </c>
      <c r="AE1965" s="1">
        <v>3</v>
      </c>
      <c r="AF1965" s="1">
        <v>11</v>
      </c>
      <c r="AG1965" s="1">
        <v>67</v>
      </c>
      <c r="AH1965" s="1">
        <v>2180</v>
      </c>
      <c r="AI1965" s="11">
        <f t="shared" si="60"/>
        <v>5.9726027397260273</v>
      </c>
      <c r="AJ1965" s="1">
        <v>0</v>
      </c>
      <c r="AK1965" s="1">
        <v>1</v>
      </c>
      <c r="AL1965" s="1">
        <v>0</v>
      </c>
      <c r="AM1965" s="1">
        <v>0</v>
      </c>
      <c r="AN1965" s="1">
        <v>0</v>
      </c>
      <c r="AO1965" s="1">
        <v>0</v>
      </c>
      <c r="AP1965" s="1">
        <v>0</v>
      </c>
      <c r="AQ1965" s="1">
        <v>0</v>
      </c>
      <c r="AR1965" s="1">
        <v>1</v>
      </c>
      <c r="AS1965" s="1">
        <v>0</v>
      </c>
      <c r="AT1965" s="1">
        <v>5</v>
      </c>
      <c r="AU1965" s="1">
        <v>53</v>
      </c>
      <c r="AV1965" s="1">
        <v>57100</v>
      </c>
    </row>
    <row r="1966" spans="1:48" s="1" customFormat="1" x14ac:dyDescent="0.25">
      <c r="A1966" s="1" t="str" cm="1">
        <f t="array" ref="A1966">_xlfn.IFS(AG1966&gt;=70,"70 and Older",AND(AG1966&gt;=60,AG1966&lt;70),"60-69",AND(AG1966&gt;=50,AG1966&lt;60),"50-59",AND(AG1966&gt;=40,AG1966&lt;50),"40-49",AND(AG1966&gt;=30,AG1966&lt;40),"30-39",AND(AG1966&gt;=20,AG1966&lt;30),"20-29")</f>
        <v>50-59</v>
      </c>
      <c r="B1966" s="1" t="str" cm="1">
        <f t="array" ref="B1966">_xlfn.IFS(AO1966=1,$AO$1,AP1966=1,$AP$1,AQ1966=1,$AQ$1,AR1966=1,$AR$1,AS1966=1,$AS$1)</f>
        <v>Graduation</v>
      </c>
      <c r="C1966" s="1" t="str" cm="1">
        <f t="array" ref="C1966">_xlfn.IFS(AJ1966=1,$AJ$1,AK1966=1,$AK$1,AL1966=1,$AL$1,AM1966=1,$AM$1,AN1966=1,$AN$1)</f>
        <v>Married</v>
      </c>
      <c r="D1966" s="1">
        <v>1</v>
      </c>
      <c r="E1966" s="1">
        <v>1</v>
      </c>
      <c r="F1966" s="1" t="str" cm="1">
        <f t="array" ref="F1966">_xlfn.IFS(AV1966&lt;43783,"1.Low Income",AND(AV1966&gt;=43783,AV1966&lt;=64856),"2.Mid Income",AV1966&gt;64856,"3.High Income")</f>
        <v>2.Mid Income</v>
      </c>
      <c r="G1966" s="1" t="str" cm="1">
        <f t="array" ref="G1966">_xlfn.IFS(AU1966&lt;=30,"&lt;1 month",AND(AU1966&gt;30,AU1966&lt;=60),"1-2months",AU1966&gt;60,"2months +")</f>
        <v>&lt;1 month</v>
      </c>
      <c r="H1966" s="1" t="str" cm="1">
        <f t="array" ref="H1966">_xlfn.IFS(AT1966&lt;5,"&lt;5times",AND(AT1966&gt;=5,AT1966&lt;=10),"05-10times",AND(AT1966&gt;=11,AT1966&lt;=15),"11-15times",AT1966&gt;=16,"16times or more")</f>
        <v>05-10times</v>
      </c>
      <c r="I1966" s="1" t="s">
        <v>99</v>
      </c>
      <c r="J1966" s="1" t="str">
        <f t="shared" si="61"/>
        <v>4-6 years</v>
      </c>
      <c r="K1966" s="2">
        <v>56</v>
      </c>
      <c r="L1966" s="2">
        <v>5</v>
      </c>
      <c r="M1966" s="2">
        <v>24</v>
      </c>
      <c r="N1966" s="2">
        <v>4</v>
      </c>
      <c r="O1966" s="2">
        <v>0</v>
      </c>
      <c r="P1966" s="2">
        <v>3</v>
      </c>
      <c r="Q1966" s="8">
        <v>0</v>
      </c>
      <c r="R1966" s="8">
        <v>0</v>
      </c>
      <c r="S1966" s="8">
        <v>0</v>
      </c>
      <c r="T1966" s="8">
        <v>0</v>
      </c>
      <c r="U1966" s="8">
        <v>0</v>
      </c>
      <c r="V1966" s="8">
        <v>0</v>
      </c>
      <c r="W1966" s="6">
        <v>3</v>
      </c>
      <c r="X1966" s="6">
        <v>2</v>
      </c>
      <c r="Y1966" s="6">
        <v>1</v>
      </c>
      <c r="Z1966" s="6">
        <v>3</v>
      </c>
      <c r="AB1966" s="1">
        <v>61</v>
      </c>
      <c r="AC1966" s="1">
        <v>57</v>
      </c>
      <c r="AD1966" s="1">
        <v>0</v>
      </c>
      <c r="AE1966" s="1">
        <v>3</v>
      </c>
      <c r="AF1966" s="1">
        <v>11</v>
      </c>
      <c r="AG1966" s="1">
        <v>54</v>
      </c>
      <c r="AH1966" s="1">
        <v>2180</v>
      </c>
      <c r="AI1966" s="11">
        <f t="shared" si="60"/>
        <v>5.9726027397260273</v>
      </c>
      <c r="AJ1966" s="1">
        <v>0</v>
      </c>
      <c r="AK1966" s="1">
        <v>1</v>
      </c>
      <c r="AL1966" s="1">
        <v>0</v>
      </c>
      <c r="AM1966" s="1">
        <v>0</v>
      </c>
      <c r="AN1966" s="1">
        <v>0</v>
      </c>
      <c r="AO1966" s="1">
        <v>0</v>
      </c>
      <c r="AP1966" s="1">
        <v>0</v>
      </c>
      <c r="AQ1966" s="1">
        <v>1</v>
      </c>
      <c r="AR1966" s="1">
        <v>0</v>
      </c>
      <c r="AS1966" s="1">
        <v>0</v>
      </c>
      <c r="AT1966" s="1">
        <v>5</v>
      </c>
      <c r="AU1966" s="1">
        <v>13</v>
      </c>
      <c r="AV1966" s="1">
        <v>56939</v>
      </c>
    </row>
    <row r="1967" spans="1:48" s="1" customFormat="1" x14ac:dyDescent="0.25">
      <c r="A1967" s="1" t="str" cm="1">
        <f t="array" ref="A1967">_xlfn.IFS(AG1967&gt;=70,"70 and Older",AND(AG1967&gt;=60,AG1967&lt;70),"60-69",AND(AG1967&gt;=50,AG1967&lt;60),"50-59",AND(AG1967&gt;=40,AG1967&lt;50),"40-49",AND(AG1967&gt;=30,AG1967&lt;40),"30-39",AND(AG1967&gt;=20,AG1967&lt;30),"20-29")</f>
        <v>40-49</v>
      </c>
      <c r="B1967" s="1" t="str" cm="1">
        <f t="array" ref="B1967">_xlfn.IFS(AO1967=1,$AO$1,AP1967=1,$AP$1,AQ1967=1,$AQ$1,AR1967=1,$AR$1,AS1967=1,$AS$1)</f>
        <v>Master</v>
      </c>
      <c r="C1967" s="1" t="str" cm="1">
        <f t="array" ref="C1967">_xlfn.IFS(AJ1967=1,$AJ$1,AK1967=1,$AK$1,AL1967=1,$AL$1,AM1967=1,$AM$1,AN1967=1,$AN$1)</f>
        <v>Married</v>
      </c>
      <c r="D1967" s="1">
        <v>0</v>
      </c>
      <c r="E1967" s="1">
        <v>1</v>
      </c>
      <c r="F1967" s="1" t="str" cm="1">
        <f t="array" ref="F1967">_xlfn.IFS(AV1967&lt;43783,"1.Low Income",AND(AV1967&gt;=43783,AV1967&lt;=64856),"2.Mid Income",AV1967&gt;64856,"3.High Income")</f>
        <v>2.Mid Income</v>
      </c>
      <c r="G1967" s="1" t="str" cm="1">
        <f t="array" ref="G1967">_xlfn.IFS(AU1967&lt;=30,"&lt;1 month",AND(AU1967&gt;30,AU1967&lt;=60),"1-2months",AU1967&gt;60,"2months +")</f>
        <v>&lt;1 month</v>
      </c>
      <c r="H1967" s="1" t="str" cm="1">
        <f t="array" ref="H1967">_xlfn.IFS(AT1967&lt;5,"&lt;5times",AND(AT1967&gt;=5,AT1967&lt;=10),"05-10times",AND(AT1967&gt;=11,AT1967&lt;=15),"11-15times",AT1967&gt;=16,"16times or more")</f>
        <v>05-10times</v>
      </c>
      <c r="I1967" s="1" t="s">
        <v>99</v>
      </c>
      <c r="J1967" s="1" t="str">
        <f t="shared" si="61"/>
        <v>4-6 years</v>
      </c>
      <c r="K1967" s="2">
        <v>254</v>
      </c>
      <c r="L1967" s="2">
        <v>7</v>
      </c>
      <c r="M1967" s="2">
        <v>108</v>
      </c>
      <c r="N1967" s="2">
        <v>20</v>
      </c>
      <c r="O1967" s="2">
        <v>0</v>
      </c>
      <c r="P1967" s="2">
        <v>26</v>
      </c>
      <c r="Q1967" s="8">
        <v>0</v>
      </c>
      <c r="R1967" s="8">
        <v>0</v>
      </c>
      <c r="S1967" s="8">
        <v>0</v>
      </c>
      <c r="T1967" s="8">
        <v>0</v>
      </c>
      <c r="U1967" s="8">
        <v>0</v>
      </c>
      <c r="V1967" s="8">
        <v>0</v>
      </c>
      <c r="W1967" s="6">
        <v>3</v>
      </c>
      <c r="X1967" s="6">
        <v>6</v>
      </c>
      <c r="Y1967" s="6">
        <v>3</v>
      </c>
      <c r="Z1967" s="6">
        <v>5</v>
      </c>
      <c r="AB1967" s="1">
        <v>407</v>
      </c>
      <c r="AC1967" s="1">
        <v>372</v>
      </c>
      <c r="AD1967" s="1">
        <v>0</v>
      </c>
      <c r="AE1967" s="1">
        <v>3</v>
      </c>
      <c r="AF1967" s="1">
        <v>11</v>
      </c>
      <c r="AG1967" s="1">
        <v>43</v>
      </c>
      <c r="AH1967" s="1">
        <v>2180</v>
      </c>
      <c r="AI1967" s="11">
        <f t="shared" si="60"/>
        <v>5.9726027397260273</v>
      </c>
      <c r="AJ1967" s="1">
        <v>0</v>
      </c>
      <c r="AK1967" s="1">
        <v>1</v>
      </c>
      <c r="AL1967" s="1">
        <v>0</v>
      </c>
      <c r="AM1967" s="1">
        <v>0</v>
      </c>
      <c r="AN1967" s="1">
        <v>0</v>
      </c>
      <c r="AO1967" s="1">
        <v>0</v>
      </c>
      <c r="AP1967" s="1">
        <v>0</v>
      </c>
      <c r="AQ1967" s="1">
        <v>0</v>
      </c>
      <c r="AR1967" s="1">
        <v>1</v>
      </c>
      <c r="AS1967" s="1">
        <v>0</v>
      </c>
      <c r="AT1967" s="1">
        <v>5</v>
      </c>
      <c r="AU1967" s="1">
        <v>21</v>
      </c>
      <c r="AV1967" s="1">
        <v>56628</v>
      </c>
    </row>
    <row r="1968" spans="1:48" s="1" customFormat="1" x14ac:dyDescent="0.25">
      <c r="A1968" s="1" t="str" cm="1">
        <f t="array" ref="A1968">_xlfn.IFS(AG1968&gt;=70,"70 and Older",AND(AG1968&gt;=60,AG1968&lt;70),"60-69",AND(AG1968&gt;=50,AG1968&lt;60),"50-59",AND(AG1968&gt;=40,AG1968&lt;50),"40-49",AND(AG1968&gt;=30,AG1968&lt;40),"30-39",AND(AG1968&gt;=20,AG1968&lt;30),"20-29")</f>
        <v>50-59</v>
      </c>
      <c r="B1968" s="1" t="str" cm="1">
        <f t="array" ref="B1968">_xlfn.IFS(AO1968=1,$AO$1,AP1968=1,$AP$1,AQ1968=1,$AQ$1,AR1968=1,$AR$1,AS1968=1,$AS$1)</f>
        <v>Graduation</v>
      </c>
      <c r="C1968" s="1" t="str" cm="1">
        <f t="array" ref="C1968">_xlfn.IFS(AJ1968=1,$AJ$1,AK1968=1,$AK$1,AL1968=1,$AL$1,AM1968=1,$AM$1,AN1968=1,$AN$1)</f>
        <v>Married</v>
      </c>
      <c r="D1968" s="1">
        <v>0</v>
      </c>
      <c r="E1968" s="1">
        <v>1</v>
      </c>
      <c r="F1968" s="1" t="str" cm="1">
        <f t="array" ref="F1968">_xlfn.IFS(AV1968&lt;43783,"1.Low Income",AND(AV1968&gt;=43783,AV1968&lt;=64856),"2.Mid Income",AV1968&gt;64856,"3.High Income")</f>
        <v>2.Mid Income</v>
      </c>
      <c r="G1968" s="1" t="str" cm="1">
        <f t="array" ref="G1968">_xlfn.IFS(AU1968&lt;=30,"&lt;1 month",AND(AU1968&gt;30,AU1968&lt;=60),"1-2months",AU1968&gt;60,"2months +")</f>
        <v>2months +</v>
      </c>
      <c r="H1968" s="1" t="str" cm="1">
        <f t="array" ref="H1968">_xlfn.IFS(AT1968&lt;5,"&lt;5times",AND(AT1968&gt;=5,AT1968&lt;=10),"05-10times",AND(AT1968&gt;=11,AT1968&lt;=15),"11-15times",AT1968&gt;=16,"16times or more")</f>
        <v>05-10times</v>
      </c>
      <c r="I1968" s="1" t="s">
        <v>99</v>
      </c>
      <c r="J1968" s="1" t="str">
        <f t="shared" si="61"/>
        <v>4-6 years</v>
      </c>
      <c r="K1968" s="2">
        <v>315</v>
      </c>
      <c r="L1968" s="2">
        <v>0</v>
      </c>
      <c r="M1968" s="2">
        <v>31</v>
      </c>
      <c r="N1968" s="2">
        <v>4</v>
      </c>
      <c r="O1968" s="2">
        <v>0</v>
      </c>
      <c r="P1968" s="2">
        <v>91</v>
      </c>
      <c r="Q1968" s="8">
        <v>0</v>
      </c>
      <c r="R1968" s="8">
        <v>0</v>
      </c>
      <c r="S1968" s="8">
        <v>1</v>
      </c>
      <c r="T1968" s="8">
        <v>0</v>
      </c>
      <c r="U1968" s="8">
        <v>0</v>
      </c>
      <c r="V1968" s="8">
        <v>0</v>
      </c>
      <c r="W1968" s="6">
        <v>4</v>
      </c>
      <c r="X1968" s="6">
        <v>5</v>
      </c>
      <c r="Y1968" s="6">
        <v>5</v>
      </c>
      <c r="Z1968" s="6">
        <v>3</v>
      </c>
      <c r="AB1968" s="1">
        <v>61</v>
      </c>
      <c r="AC1968" s="1">
        <v>57</v>
      </c>
      <c r="AD1968" s="1">
        <v>0</v>
      </c>
      <c r="AE1968" s="1">
        <v>3</v>
      </c>
      <c r="AF1968" s="1">
        <v>11</v>
      </c>
      <c r="AG1968" s="1">
        <v>54</v>
      </c>
      <c r="AH1968" s="1">
        <v>2180</v>
      </c>
      <c r="AI1968" s="11">
        <f t="shared" si="60"/>
        <v>5.9726027397260273</v>
      </c>
      <c r="AJ1968" s="1">
        <v>0</v>
      </c>
      <c r="AK1968" s="1">
        <v>1</v>
      </c>
      <c r="AL1968" s="1">
        <v>0</v>
      </c>
      <c r="AM1968" s="1">
        <v>0</v>
      </c>
      <c r="AN1968" s="1">
        <v>0</v>
      </c>
      <c r="AO1968" s="1">
        <v>0</v>
      </c>
      <c r="AP1968" s="1">
        <v>0</v>
      </c>
      <c r="AQ1968" s="1">
        <v>1</v>
      </c>
      <c r="AR1968" s="1">
        <v>0</v>
      </c>
      <c r="AS1968" s="1">
        <v>0</v>
      </c>
      <c r="AT1968" s="1">
        <v>5</v>
      </c>
      <c r="AU1968" s="1">
        <v>65</v>
      </c>
      <c r="AV1968" s="1">
        <v>56046</v>
      </c>
    </row>
    <row r="1969" spans="1:48" s="1" customFormat="1" x14ac:dyDescent="0.25">
      <c r="A1969" s="1" t="str" cm="1">
        <f t="array" ref="A1969">_xlfn.IFS(AG1969&gt;=70,"70 and Older",AND(AG1969&gt;=60,AG1969&lt;70),"60-69",AND(AG1969&gt;=50,AG1969&lt;60),"50-59",AND(AG1969&gt;=40,AG1969&lt;50),"40-49",AND(AG1969&gt;=30,AG1969&lt;40),"30-39",AND(AG1969&gt;=20,AG1969&lt;30),"20-29")</f>
        <v>50-59</v>
      </c>
      <c r="B1969" s="1" t="str" cm="1">
        <f t="array" ref="B1969">_xlfn.IFS(AO1969=1,$AO$1,AP1969=1,$AP$1,AQ1969=1,$AQ$1,AR1969=1,$AR$1,AS1969=1,$AS$1)</f>
        <v>Graduation</v>
      </c>
      <c r="C1969" s="1" t="str" cm="1">
        <f t="array" ref="C1969">_xlfn.IFS(AJ1969=1,$AJ$1,AK1969=1,$AK$1,AL1969=1,$AL$1,AM1969=1,$AM$1,AN1969=1,$AN$1)</f>
        <v>Married</v>
      </c>
      <c r="D1969" s="1">
        <v>0</v>
      </c>
      <c r="E1969" s="1">
        <v>0</v>
      </c>
      <c r="F1969" s="1" t="str" cm="1">
        <f t="array" ref="F1969">_xlfn.IFS(AV1969&lt;43783,"1.Low Income",AND(AV1969&gt;=43783,AV1969&lt;=64856),"2.Mid Income",AV1969&gt;64856,"3.High Income")</f>
        <v>2.Mid Income</v>
      </c>
      <c r="G1969" s="1" t="str" cm="1">
        <f t="array" ref="G1969">_xlfn.IFS(AU1969&lt;=30,"&lt;1 month",AND(AU1969&gt;30,AU1969&lt;=60),"1-2months",AU1969&gt;60,"2months +")</f>
        <v>2months +</v>
      </c>
      <c r="H1969" s="1" t="str" cm="1">
        <f t="array" ref="H1969">_xlfn.IFS(AT1969&lt;5,"&lt;5times",AND(AT1969&gt;=5,AT1969&lt;=10),"05-10times",AND(AT1969&gt;=11,AT1969&lt;=15),"11-15times",AT1969&gt;=16,"16times or more")</f>
        <v>05-10times</v>
      </c>
      <c r="I1969" s="1" t="s">
        <v>99</v>
      </c>
      <c r="J1969" s="1" t="str">
        <f t="shared" si="61"/>
        <v>4-6 years</v>
      </c>
      <c r="K1969" s="2">
        <v>840</v>
      </c>
      <c r="L1969" s="2">
        <v>53</v>
      </c>
      <c r="M1969" s="2">
        <v>804</v>
      </c>
      <c r="N1969" s="2">
        <v>23</v>
      </c>
      <c r="O1969" s="2">
        <v>71</v>
      </c>
      <c r="P1969" s="2">
        <v>17</v>
      </c>
      <c r="Q1969" s="8">
        <v>1</v>
      </c>
      <c r="R1969" s="8">
        <v>0</v>
      </c>
      <c r="S1969" s="8">
        <v>0</v>
      </c>
      <c r="T1969" s="8">
        <v>0</v>
      </c>
      <c r="U1969" s="8">
        <v>1</v>
      </c>
      <c r="V1969" s="8">
        <v>1</v>
      </c>
      <c r="W1969" s="6">
        <v>1</v>
      </c>
      <c r="X1969" s="6">
        <v>5</v>
      </c>
      <c r="Y1969" s="6">
        <v>4</v>
      </c>
      <c r="Z1969" s="6">
        <v>8</v>
      </c>
      <c r="AB1969" s="1">
        <v>1103</v>
      </c>
      <c r="AC1969" s="1">
        <v>1072</v>
      </c>
      <c r="AD1969" s="1">
        <v>0</v>
      </c>
      <c r="AE1969" s="1">
        <v>3</v>
      </c>
      <c r="AF1969" s="1">
        <v>11</v>
      </c>
      <c r="AG1969" s="1">
        <v>55</v>
      </c>
      <c r="AH1969" s="1">
        <v>2179</v>
      </c>
      <c r="AI1969" s="11">
        <f t="shared" si="60"/>
        <v>5.9698630136986299</v>
      </c>
      <c r="AJ1969" s="1">
        <v>0</v>
      </c>
      <c r="AK1969" s="1">
        <v>1</v>
      </c>
      <c r="AL1969" s="1">
        <v>0</v>
      </c>
      <c r="AM1969" s="1">
        <v>0</v>
      </c>
      <c r="AN1969" s="1">
        <v>0</v>
      </c>
      <c r="AO1969" s="1">
        <v>0</v>
      </c>
      <c r="AP1969" s="1">
        <v>0</v>
      </c>
      <c r="AQ1969" s="1">
        <v>1</v>
      </c>
      <c r="AR1969" s="1">
        <v>0</v>
      </c>
      <c r="AS1969" s="1">
        <v>0</v>
      </c>
      <c r="AT1969" s="1">
        <v>5</v>
      </c>
      <c r="AU1969" s="1">
        <v>61</v>
      </c>
      <c r="AV1969" s="1">
        <v>57744</v>
      </c>
    </row>
    <row r="1970" spans="1:48" s="1" customFormat="1" x14ac:dyDescent="0.25">
      <c r="A1970" s="1" t="str" cm="1">
        <f t="array" ref="A1970">_xlfn.IFS(AG1970&gt;=70,"70 and Older",AND(AG1970&gt;=60,AG1970&lt;70),"60-69",AND(AG1970&gt;=50,AG1970&lt;60),"50-59",AND(AG1970&gt;=40,AG1970&lt;50),"40-49",AND(AG1970&gt;=30,AG1970&lt;40),"30-39",AND(AG1970&gt;=20,AG1970&lt;30),"20-29")</f>
        <v>60-69</v>
      </c>
      <c r="B1970" s="1" t="str" cm="1">
        <f t="array" ref="B1970">_xlfn.IFS(AO1970=1,$AO$1,AP1970=1,$AP$1,AQ1970=1,$AQ$1,AR1970=1,$AR$1,AS1970=1,$AS$1)</f>
        <v>Graduation</v>
      </c>
      <c r="C1970" s="1" t="str" cm="1">
        <f t="array" ref="C1970">_xlfn.IFS(AJ1970=1,$AJ$1,AK1970=1,$AK$1,AL1970=1,$AL$1,AM1970=1,$AM$1,AN1970=1,$AN$1)</f>
        <v>Married</v>
      </c>
      <c r="D1970" s="1">
        <v>0</v>
      </c>
      <c r="E1970" s="1">
        <v>0</v>
      </c>
      <c r="F1970" s="1" t="str" cm="1">
        <f t="array" ref="F1970">_xlfn.IFS(AV1970&lt;43783,"1.Low Income",AND(AV1970&gt;=43783,AV1970&lt;=64856),"2.Mid Income",AV1970&gt;64856,"3.High Income")</f>
        <v>2.Mid Income</v>
      </c>
      <c r="G1970" s="1" t="str" cm="1">
        <f t="array" ref="G1970">_xlfn.IFS(AU1970&lt;=30,"&lt;1 month",AND(AU1970&gt;30,AU1970&lt;=60),"1-2months",AU1970&gt;60,"2months +")</f>
        <v>2months +</v>
      </c>
      <c r="H1970" s="1" t="str" cm="1">
        <f t="array" ref="H1970">_xlfn.IFS(AT1970&lt;5,"&lt;5times",AND(AT1970&gt;=5,AT1970&lt;=10),"05-10times",AND(AT1970&gt;=11,AT1970&lt;=15),"11-15times",AT1970&gt;=16,"16times or more")</f>
        <v>05-10times</v>
      </c>
      <c r="I1970" s="1" t="s">
        <v>99</v>
      </c>
      <c r="J1970" s="1" t="str">
        <f t="shared" si="61"/>
        <v>4-6 years</v>
      </c>
      <c r="K1970" s="2">
        <v>135</v>
      </c>
      <c r="L1970" s="2">
        <v>46</v>
      </c>
      <c r="M1970" s="2">
        <v>92</v>
      </c>
      <c r="N1970" s="2">
        <v>65</v>
      </c>
      <c r="O1970" s="2">
        <v>61</v>
      </c>
      <c r="P1970" s="2">
        <v>11</v>
      </c>
      <c r="Q1970" s="8">
        <v>0</v>
      </c>
      <c r="R1970" s="8">
        <v>0</v>
      </c>
      <c r="S1970" s="8">
        <v>0</v>
      </c>
      <c r="T1970" s="8">
        <v>0</v>
      </c>
      <c r="U1970" s="8">
        <v>0</v>
      </c>
      <c r="V1970" s="8">
        <v>0</v>
      </c>
      <c r="W1970" s="6">
        <v>2</v>
      </c>
      <c r="X1970" s="6">
        <v>5</v>
      </c>
      <c r="Y1970" s="6">
        <v>2</v>
      </c>
      <c r="Z1970" s="6">
        <v>7</v>
      </c>
      <c r="AB1970" s="1">
        <v>151</v>
      </c>
      <c r="AC1970" s="1">
        <v>144</v>
      </c>
      <c r="AD1970" s="1">
        <v>0</v>
      </c>
      <c r="AE1970" s="1">
        <v>3</v>
      </c>
      <c r="AF1970" s="1">
        <v>11</v>
      </c>
      <c r="AG1970" s="1">
        <v>61</v>
      </c>
      <c r="AH1970" s="1">
        <v>2179</v>
      </c>
      <c r="AI1970" s="11">
        <f t="shared" si="60"/>
        <v>5.9698630136986299</v>
      </c>
      <c r="AJ1970" s="1">
        <v>0</v>
      </c>
      <c r="AK1970" s="1">
        <v>1</v>
      </c>
      <c r="AL1970" s="1">
        <v>0</v>
      </c>
      <c r="AM1970" s="1">
        <v>0</v>
      </c>
      <c r="AN1970" s="1">
        <v>0</v>
      </c>
      <c r="AO1970" s="1">
        <v>0</v>
      </c>
      <c r="AP1970" s="1">
        <v>0</v>
      </c>
      <c r="AQ1970" s="1">
        <v>1</v>
      </c>
      <c r="AR1970" s="1">
        <v>0</v>
      </c>
      <c r="AS1970" s="1">
        <v>0</v>
      </c>
      <c r="AT1970" s="1">
        <v>5</v>
      </c>
      <c r="AU1970" s="1">
        <v>78</v>
      </c>
      <c r="AV1970" s="1">
        <v>56981</v>
      </c>
    </row>
    <row r="1971" spans="1:48" s="1" customFormat="1" x14ac:dyDescent="0.25">
      <c r="A1971" s="1" t="str" cm="1">
        <f t="array" ref="A1971">_xlfn.IFS(AG1971&gt;=70,"70 and Older",AND(AG1971&gt;=60,AG1971&lt;70),"60-69",AND(AG1971&gt;=50,AG1971&lt;60),"50-59",AND(AG1971&gt;=40,AG1971&lt;50),"40-49",AND(AG1971&gt;=30,AG1971&lt;40),"30-39",AND(AG1971&gt;=20,AG1971&lt;30),"20-29")</f>
        <v>50-59</v>
      </c>
      <c r="B1971" s="1" t="str" cm="1">
        <f t="array" ref="B1971">_xlfn.IFS(AO1971=1,$AO$1,AP1971=1,$AP$1,AQ1971=1,$AQ$1,AR1971=1,$AR$1,AS1971=1,$AS$1)</f>
        <v>Graduation</v>
      </c>
      <c r="C1971" s="1" t="str" cm="1">
        <f t="array" ref="C1971">_xlfn.IFS(AJ1971=1,$AJ$1,AK1971=1,$AK$1,AL1971=1,$AL$1,AM1971=1,$AM$1,AN1971=1,$AN$1)</f>
        <v>Married</v>
      </c>
      <c r="D1971" s="1">
        <v>0</v>
      </c>
      <c r="E1971" s="1">
        <v>1</v>
      </c>
      <c r="F1971" s="1" t="str" cm="1">
        <f t="array" ref="F1971">_xlfn.IFS(AV1971&lt;43783,"1.Low Income",AND(AV1971&gt;=43783,AV1971&lt;=64856),"2.Mid Income",AV1971&gt;64856,"3.High Income")</f>
        <v>2.Mid Income</v>
      </c>
      <c r="G1971" s="1" t="str" cm="1">
        <f t="array" ref="G1971">_xlfn.IFS(AU1971&lt;=30,"&lt;1 month",AND(AU1971&gt;30,AU1971&lt;=60),"1-2months",AU1971&gt;60,"2months +")</f>
        <v>1-2months</v>
      </c>
      <c r="H1971" s="1" t="str" cm="1">
        <f t="array" ref="H1971">_xlfn.IFS(AT1971&lt;5,"&lt;5times",AND(AT1971&gt;=5,AT1971&lt;=10),"05-10times",AND(AT1971&gt;=11,AT1971&lt;=15),"11-15times",AT1971&gt;=16,"16times or more")</f>
        <v>05-10times</v>
      </c>
      <c r="I1971" s="1" t="s">
        <v>99</v>
      </c>
      <c r="J1971" s="1" t="str">
        <f t="shared" si="61"/>
        <v>4-6 years</v>
      </c>
      <c r="K1971" s="2">
        <v>78</v>
      </c>
      <c r="L1971" s="2">
        <v>0</v>
      </c>
      <c r="M1971" s="2">
        <v>11</v>
      </c>
      <c r="N1971" s="2">
        <v>0</v>
      </c>
      <c r="O1971" s="2">
        <v>0</v>
      </c>
      <c r="P1971" s="2">
        <v>7</v>
      </c>
      <c r="Q1971" s="8">
        <v>0</v>
      </c>
      <c r="R1971" s="8">
        <v>0</v>
      </c>
      <c r="S1971" s="8">
        <v>0</v>
      </c>
      <c r="T1971" s="8">
        <v>0</v>
      </c>
      <c r="U1971" s="8">
        <v>0</v>
      </c>
      <c r="V1971" s="8">
        <v>0</v>
      </c>
      <c r="W1971" s="6">
        <v>1</v>
      </c>
      <c r="X1971" s="6">
        <v>2</v>
      </c>
      <c r="Y1971" s="6">
        <v>1</v>
      </c>
      <c r="Z1971" s="6">
        <v>3</v>
      </c>
      <c r="AB1971" s="1">
        <v>39</v>
      </c>
      <c r="AC1971" s="1">
        <v>37</v>
      </c>
      <c r="AD1971" s="1">
        <v>0</v>
      </c>
      <c r="AE1971" s="1">
        <v>3</v>
      </c>
      <c r="AF1971" s="1">
        <v>11</v>
      </c>
      <c r="AG1971" s="1">
        <v>55</v>
      </c>
      <c r="AH1971" s="1">
        <v>2179</v>
      </c>
      <c r="AI1971" s="11">
        <f t="shared" si="60"/>
        <v>5.9698630136986299</v>
      </c>
      <c r="AJ1971" s="1">
        <v>0</v>
      </c>
      <c r="AK1971" s="1">
        <v>1</v>
      </c>
      <c r="AL1971" s="1">
        <v>0</v>
      </c>
      <c r="AM1971" s="1">
        <v>0</v>
      </c>
      <c r="AN1971" s="1">
        <v>0</v>
      </c>
      <c r="AO1971" s="1">
        <v>0</v>
      </c>
      <c r="AP1971" s="1">
        <v>0</v>
      </c>
      <c r="AQ1971" s="1">
        <v>1</v>
      </c>
      <c r="AR1971" s="1">
        <v>0</v>
      </c>
      <c r="AS1971" s="1">
        <v>0</v>
      </c>
      <c r="AT1971" s="1">
        <v>5</v>
      </c>
      <c r="AU1971" s="1">
        <v>49</v>
      </c>
      <c r="AV1971" s="1">
        <v>56962</v>
      </c>
    </row>
    <row r="1972" spans="1:48" s="1" customFormat="1" x14ac:dyDescent="0.25">
      <c r="A1972" s="1" t="str" cm="1">
        <f t="array" ref="A1972">_xlfn.IFS(AG1972&gt;=70,"70 and Older",AND(AG1972&gt;=60,AG1972&lt;70),"60-69",AND(AG1972&gt;=50,AG1972&lt;60),"50-59",AND(AG1972&gt;=40,AG1972&lt;50),"40-49",AND(AG1972&gt;=30,AG1972&lt;40),"30-39",AND(AG1972&gt;=20,AG1972&lt;30),"20-29")</f>
        <v>70 and Older</v>
      </c>
      <c r="B1972" s="1" t="str" cm="1">
        <f t="array" ref="B1972">_xlfn.IFS(AO1972=1,$AO$1,AP1972=1,$AP$1,AQ1972=1,$AQ$1,AR1972=1,$AR$1,AS1972=1,$AS$1)</f>
        <v>PhD</v>
      </c>
      <c r="C1972" s="1" t="str" cm="1">
        <f t="array" ref="C1972">_xlfn.IFS(AJ1972=1,$AJ$1,AK1972=1,$AK$1,AL1972=1,$AL$1,AM1972=1,$AM$1,AN1972=1,$AN$1)</f>
        <v>Together</v>
      </c>
      <c r="D1972" s="1">
        <v>0</v>
      </c>
      <c r="E1972" s="1">
        <v>1</v>
      </c>
      <c r="F1972" s="1" t="str" cm="1">
        <f t="array" ref="F1972">_xlfn.IFS(AV1972&lt;43783,"1.Low Income",AND(AV1972&gt;=43783,AV1972&lt;=64856),"2.Mid Income",AV1972&gt;64856,"3.High Income")</f>
        <v>2.Mid Income</v>
      </c>
      <c r="G1972" s="1" t="str" cm="1">
        <f t="array" ref="G1972">_xlfn.IFS(AU1972&lt;=30,"&lt;1 month",AND(AU1972&gt;30,AU1972&lt;=60),"1-2months",AU1972&gt;60,"2months +")</f>
        <v>1-2months</v>
      </c>
      <c r="H1972" s="1" t="str" cm="1">
        <f t="array" ref="H1972">_xlfn.IFS(AT1972&lt;5,"&lt;5times",AND(AT1972&gt;=5,AT1972&lt;=10),"05-10times",AND(AT1972&gt;=11,AT1972&lt;=15),"11-15times",AT1972&gt;=16,"16times or more")</f>
        <v>05-10times</v>
      </c>
      <c r="I1972" s="1" t="s">
        <v>99</v>
      </c>
      <c r="J1972" s="1" t="str">
        <f t="shared" si="61"/>
        <v>4-6 years</v>
      </c>
      <c r="K1972" s="2">
        <v>512</v>
      </c>
      <c r="L1972" s="2">
        <v>0</v>
      </c>
      <c r="M1972" s="2">
        <v>83</v>
      </c>
      <c r="N1972" s="2">
        <v>0</v>
      </c>
      <c r="O1972" s="2">
        <v>0</v>
      </c>
      <c r="P1972" s="2">
        <v>41</v>
      </c>
      <c r="Q1972" s="8">
        <v>0</v>
      </c>
      <c r="R1972" s="8">
        <v>0</v>
      </c>
      <c r="S1972" s="8">
        <v>0</v>
      </c>
      <c r="T1972" s="8">
        <v>0</v>
      </c>
      <c r="U1972" s="8">
        <v>0</v>
      </c>
      <c r="V1972" s="8">
        <v>0</v>
      </c>
      <c r="W1972" s="6">
        <v>3</v>
      </c>
      <c r="X1972" s="6">
        <v>6</v>
      </c>
      <c r="Y1972" s="6">
        <v>2</v>
      </c>
      <c r="Z1972" s="6">
        <v>10</v>
      </c>
      <c r="AB1972" s="1">
        <v>436</v>
      </c>
      <c r="AC1972" s="1">
        <v>428</v>
      </c>
      <c r="AD1972" s="1">
        <v>1</v>
      </c>
      <c r="AE1972" s="1">
        <v>3</v>
      </c>
      <c r="AF1972" s="1">
        <v>11</v>
      </c>
      <c r="AG1972" s="1">
        <v>74</v>
      </c>
      <c r="AH1972" s="1">
        <v>2178</v>
      </c>
      <c r="AI1972" s="11">
        <f t="shared" si="60"/>
        <v>5.9671232876712326</v>
      </c>
      <c r="AJ1972" s="1">
        <v>0</v>
      </c>
      <c r="AK1972" s="1">
        <v>0</v>
      </c>
      <c r="AL1972" s="1">
        <v>0</v>
      </c>
      <c r="AM1972" s="1">
        <v>1</v>
      </c>
      <c r="AN1972" s="1">
        <v>0</v>
      </c>
      <c r="AO1972" s="1">
        <v>0</v>
      </c>
      <c r="AP1972" s="1">
        <v>0</v>
      </c>
      <c r="AQ1972" s="1">
        <v>0</v>
      </c>
      <c r="AR1972" s="1">
        <v>0</v>
      </c>
      <c r="AS1972" s="1">
        <v>1</v>
      </c>
      <c r="AT1972" s="1">
        <v>5</v>
      </c>
      <c r="AU1972" s="1">
        <v>37</v>
      </c>
      <c r="AV1972" s="1">
        <v>57136</v>
      </c>
    </row>
    <row r="1973" spans="1:48" s="1" customFormat="1" x14ac:dyDescent="0.25">
      <c r="A1973" s="1" t="str" cm="1">
        <f t="array" ref="A1973">_xlfn.IFS(AG1973&gt;=70,"70 and Older",AND(AG1973&gt;=60,AG1973&lt;70),"60-69",AND(AG1973&gt;=50,AG1973&lt;60),"50-59",AND(AG1973&gt;=40,AG1973&lt;50),"40-49",AND(AG1973&gt;=30,AG1973&lt;40),"30-39",AND(AG1973&gt;=20,AG1973&lt;30),"20-29")</f>
        <v>70 and Older</v>
      </c>
      <c r="B1973" s="1" t="str" cm="1">
        <f t="array" ref="B1973">_xlfn.IFS(AO1973=1,$AO$1,AP1973=1,$AP$1,AQ1973=1,$AQ$1,AR1973=1,$AR$1,AS1973=1,$AS$1)</f>
        <v>PhD</v>
      </c>
      <c r="C1973" s="1" t="str" cm="1">
        <f t="array" ref="C1973">_xlfn.IFS(AJ1973=1,$AJ$1,AK1973=1,$AK$1,AL1973=1,$AL$1,AM1973=1,$AM$1,AN1973=1,$AN$1)</f>
        <v>Together</v>
      </c>
      <c r="D1973" s="1">
        <v>0</v>
      </c>
      <c r="E1973" s="1">
        <v>0</v>
      </c>
      <c r="F1973" s="1" t="str" cm="1">
        <f t="array" ref="F1973">_xlfn.IFS(AV1973&lt;43783,"1.Low Income",AND(AV1973&gt;=43783,AV1973&lt;=64856),"2.Mid Income",AV1973&gt;64856,"3.High Income")</f>
        <v>2.Mid Income</v>
      </c>
      <c r="G1973" s="1" t="str" cm="1">
        <f t="array" ref="G1973">_xlfn.IFS(AU1973&lt;=30,"&lt;1 month",AND(AU1973&gt;30,AU1973&lt;=60),"1-2months",AU1973&gt;60,"2months +")</f>
        <v>1-2months</v>
      </c>
      <c r="H1973" s="1" t="str" cm="1">
        <f t="array" ref="H1973">_xlfn.IFS(AT1973&lt;5,"&lt;5times",AND(AT1973&gt;=5,AT1973&lt;=10),"05-10times",AND(AT1973&gt;=11,AT1973&lt;=15),"11-15times",AT1973&gt;=16,"16times or more")</f>
        <v>05-10times</v>
      </c>
      <c r="I1973" s="1" t="s">
        <v>99</v>
      </c>
      <c r="J1973" s="1" t="str">
        <f t="shared" si="61"/>
        <v>4-6 years</v>
      </c>
      <c r="K1973" s="2">
        <v>182</v>
      </c>
      <c r="L1973" s="2">
        <v>17</v>
      </c>
      <c r="M1973" s="2">
        <v>259</v>
      </c>
      <c r="N1973" s="2">
        <v>77</v>
      </c>
      <c r="O1973" s="2">
        <v>70</v>
      </c>
      <c r="P1973" s="2">
        <v>29</v>
      </c>
      <c r="Q1973" s="8">
        <v>0</v>
      </c>
      <c r="R1973" s="8">
        <v>0</v>
      </c>
      <c r="S1973" s="8">
        <v>0</v>
      </c>
      <c r="T1973" s="8">
        <v>0</v>
      </c>
      <c r="U1973" s="8">
        <v>0</v>
      </c>
      <c r="V1973" s="8">
        <v>0</v>
      </c>
      <c r="W1973" s="6">
        <v>1</v>
      </c>
      <c r="X1973" s="6">
        <v>6</v>
      </c>
      <c r="Y1973" s="6">
        <v>2</v>
      </c>
      <c r="Z1973" s="6">
        <v>10</v>
      </c>
      <c r="AB1973" s="1">
        <v>436</v>
      </c>
      <c r="AC1973" s="1">
        <v>428</v>
      </c>
      <c r="AD1973" s="1">
        <v>1</v>
      </c>
      <c r="AE1973" s="1">
        <v>3</v>
      </c>
      <c r="AF1973" s="1">
        <v>11</v>
      </c>
      <c r="AG1973" s="1">
        <v>74</v>
      </c>
      <c r="AH1973" s="1">
        <v>2178</v>
      </c>
      <c r="AI1973" s="11">
        <f t="shared" si="60"/>
        <v>5.9671232876712326</v>
      </c>
      <c r="AJ1973" s="1">
        <v>0</v>
      </c>
      <c r="AK1973" s="1">
        <v>0</v>
      </c>
      <c r="AL1973" s="1">
        <v>0</v>
      </c>
      <c r="AM1973" s="1">
        <v>1</v>
      </c>
      <c r="AN1973" s="1">
        <v>0</v>
      </c>
      <c r="AO1973" s="1">
        <v>0</v>
      </c>
      <c r="AP1973" s="1">
        <v>0</v>
      </c>
      <c r="AQ1973" s="1">
        <v>0</v>
      </c>
      <c r="AR1973" s="1">
        <v>0</v>
      </c>
      <c r="AS1973" s="1">
        <v>1</v>
      </c>
      <c r="AT1973" s="1">
        <v>5</v>
      </c>
      <c r="AU1973" s="1">
        <v>37</v>
      </c>
      <c r="AV1973" s="1">
        <v>57136</v>
      </c>
    </row>
    <row r="1974" spans="1:48" s="1" customFormat="1" x14ac:dyDescent="0.25">
      <c r="A1974" s="1" t="str" cm="1">
        <f t="array" ref="A1974">_xlfn.IFS(AG1974&gt;=70,"70 and Older",AND(AG1974&gt;=60,AG1974&lt;70),"60-69",AND(AG1974&gt;=50,AG1974&lt;60),"50-59",AND(AG1974&gt;=40,AG1974&lt;50),"40-49",AND(AG1974&gt;=30,AG1974&lt;40),"30-39",AND(AG1974&gt;=20,AG1974&lt;30),"20-29")</f>
        <v>40-49</v>
      </c>
      <c r="B1974" s="1" t="str" cm="1">
        <f t="array" ref="B1974">_xlfn.IFS(AO1974=1,$AO$1,AP1974=1,$AP$1,AQ1974=1,$AQ$1,AR1974=1,$AR$1,AS1974=1,$AS$1)</f>
        <v>2nd Cycle</v>
      </c>
      <c r="C1974" s="1" t="str" cm="1">
        <f t="array" ref="C1974">_xlfn.IFS(AJ1974=1,$AJ$1,AK1974=1,$AK$1,AL1974=1,$AL$1,AM1974=1,$AM$1,AN1974=1,$AN$1)</f>
        <v>Married</v>
      </c>
      <c r="D1974" s="1">
        <v>0</v>
      </c>
      <c r="E1974" s="1">
        <v>0</v>
      </c>
      <c r="F1974" s="1" t="str" cm="1">
        <f t="array" ref="F1974">_xlfn.IFS(AV1974&lt;43783,"1.Low Income",AND(AV1974&gt;=43783,AV1974&lt;=64856),"2.Mid Income",AV1974&gt;64856,"3.High Income")</f>
        <v>2.Mid Income</v>
      </c>
      <c r="G1974" s="1" t="str" cm="1">
        <f t="array" ref="G1974">_xlfn.IFS(AU1974&lt;=30,"&lt;1 month",AND(AU1974&gt;30,AU1974&lt;=60),"1-2months",AU1974&gt;60,"2months +")</f>
        <v>1-2months</v>
      </c>
      <c r="H1974" s="1" t="str" cm="1">
        <f t="array" ref="H1974">_xlfn.IFS(AT1974&lt;5,"&lt;5times",AND(AT1974&gt;=5,AT1974&lt;=10),"05-10times",AND(AT1974&gt;=11,AT1974&lt;=15),"11-15times",AT1974&gt;=16,"16times or more")</f>
        <v>05-10times</v>
      </c>
      <c r="I1974" s="1" t="s">
        <v>99</v>
      </c>
      <c r="J1974" s="1" t="str">
        <f t="shared" si="61"/>
        <v>4-6 years</v>
      </c>
      <c r="K1974" s="2">
        <v>179</v>
      </c>
      <c r="L1974" s="2">
        <v>2</v>
      </c>
      <c r="M1974" s="2">
        <v>64</v>
      </c>
      <c r="N1974" s="2">
        <v>38</v>
      </c>
      <c r="O1974" s="2">
        <v>17</v>
      </c>
      <c r="P1974" s="2">
        <v>58</v>
      </c>
      <c r="Q1974" s="8">
        <v>0</v>
      </c>
      <c r="R1974" s="8">
        <v>0</v>
      </c>
      <c r="S1974" s="8">
        <v>0</v>
      </c>
      <c r="T1974" s="8">
        <v>0</v>
      </c>
      <c r="U1974" s="8">
        <v>0</v>
      </c>
      <c r="V1974" s="8">
        <v>0</v>
      </c>
      <c r="W1974" s="6">
        <v>1</v>
      </c>
      <c r="X1974" s="6">
        <v>5</v>
      </c>
      <c r="Y1974" s="6">
        <v>1</v>
      </c>
      <c r="Z1974" s="6">
        <v>6</v>
      </c>
      <c r="AB1974" s="1">
        <v>39</v>
      </c>
      <c r="AC1974" s="1">
        <v>34</v>
      </c>
      <c r="AD1974" s="1">
        <v>0</v>
      </c>
      <c r="AE1974" s="1">
        <v>3</v>
      </c>
      <c r="AF1974" s="1">
        <v>11</v>
      </c>
      <c r="AG1974" s="1">
        <v>47</v>
      </c>
      <c r="AH1974" s="1">
        <v>2178</v>
      </c>
      <c r="AI1974" s="11">
        <f t="shared" si="60"/>
        <v>5.9671232876712326</v>
      </c>
      <c r="AJ1974" s="1">
        <v>0</v>
      </c>
      <c r="AK1974" s="1">
        <v>1</v>
      </c>
      <c r="AL1974" s="1">
        <v>0</v>
      </c>
      <c r="AM1974" s="1">
        <v>0</v>
      </c>
      <c r="AN1974" s="1">
        <v>0</v>
      </c>
      <c r="AO1974" s="1">
        <v>1</v>
      </c>
      <c r="AP1974" s="1">
        <v>0</v>
      </c>
      <c r="AQ1974" s="1">
        <v>0</v>
      </c>
      <c r="AR1974" s="1">
        <v>0</v>
      </c>
      <c r="AS1974" s="1">
        <v>0</v>
      </c>
      <c r="AT1974" s="1">
        <v>5</v>
      </c>
      <c r="AU1974" s="1">
        <v>32</v>
      </c>
      <c r="AV1974" s="1">
        <v>56962</v>
      </c>
    </row>
    <row r="1975" spans="1:48" s="1" customFormat="1" x14ac:dyDescent="0.25">
      <c r="A1975" s="1" t="str" cm="1">
        <f t="array" ref="A1975">_xlfn.IFS(AG1975&gt;=70,"70 and Older",AND(AG1975&gt;=60,AG1975&lt;70),"60-69",AND(AG1975&gt;=50,AG1975&lt;60),"50-59",AND(AG1975&gt;=40,AG1975&lt;50),"40-49",AND(AG1975&gt;=30,AG1975&lt;40),"30-39",AND(AG1975&gt;=20,AG1975&lt;30),"20-29")</f>
        <v>50-59</v>
      </c>
      <c r="B1975" s="1" t="str" cm="1">
        <f t="array" ref="B1975">_xlfn.IFS(AO1975=1,$AO$1,AP1975=1,$AP$1,AQ1975=1,$AQ$1,AR1975=1,$AR$1,AS1975=1,$AS$1)</f>
        <v>Graduation</v>
      </c>
      <c r="C1975" s="1" t="str" cm="1">
        <f t="array" ref="C1975">_xlfn.IFS(AJ1975=1,$AJ$1,AK1975=1,$AK$1,AL1975=1,$AL$1,AM1975=1,$AM$1,AN1975=1,$AN$1)</f>
        <v>Single</v>
      </c>
      <c r="D1975" s="1">
        <v>0</v>
      </c>
      <c r="E1975" s="1">
        <v>0</v>
      </c>
      <c r="F1975" s="1" t="str" cm="1">
        <f t="array" ref="F1975">_xlfn.IFS(AV1975&lt;43783,"1.Low Income",AND(AV1975&gt;=43783,AV1975&lt;=64856),"2.Mid Income",AV1975&gt;64856,"3.High Income")</f>
        <v>2.Mid Income</v>
      </c>
      <c r="G1975" s="1" t="str" cm="1">
        <f t="array" ref="G1975">_xlfn.IFS(AU1975&lt;=30,"&lt;1 month",AND(AU1975&gt;30,AU1975&lt;=60),"1-2months",AU1975&gt;60,"2months +")</f>
        <v>2months +</v>
      </c>
      <c r="H1975" s="1" t="str" cm="1">
        <f t="array" ref="H1975">_xlfn.IFS(AT1975&lt;5,"&lt;5times",AND(AT1975&gt;=5,AT1975&lt;=10),"05-10times",AND(AT1975&gt;=11,AT1975&lt;=15),"11-15times",AT1975&gt;=16,"16times or more")</f>
        <v>05-10times</v>
      </c>
      <c r="I1975" s="1" t="s">
        <v>99</v>
      </c>
      <c r="J1975" s="1" t="str">
        <f t="shared" si="61"/>
        <v>4-6 years</v>
      </c>
      <c r="K1975" s="2">
        <v>39</v>
      </c>
      <c r="L1975" s="2">
        <v>33</v>
      </c>
      <c r="M1975" s="2">
        <v>130</v>
      </c>
      <c r="N1975" s="2">
        <v>41</v>
      </c>
      <c r="O1975" s="2">
        <v>26</v>
      </c>
      <c r="P1975" s="2">
        <v>44</v>
      </c>
      <c r="Q1975" s="8">
        <v>0</v>
      </c>
      <c r="R1975" s="8">
        <v>0</v>
      </c>
      <c r="S1975" s="8">
        <v>0</v>
      </c>
      <c r="T1975" s="8">
        <v>0</v>
      </c>
      <c r="U1975" s="8">
        <v>0</v>
      </c>
      <c r="V1975" s="8">
        <v>0</v>
      </c>
      <c r="W1975" s="6">
        <v>2</v>
      </c>
      <c r="X1975" s="6">
        <v>5</v>
      </c>
      <c r="Y1975" s="6">
        <v>1</v>
      </c>
      <c r="Z1975" s="6">
        <v>5</v>
      </c>
      <c r="AB1975" s="1">
        <v>16</v>
      </c>
      <c r="AC1975" s="1">
        <v>16</v>
      </c>
      <c r="AD1975" s="1">
        <v>0</v>
      </c>
      <c r="AE1975" s="1">
        <v>3</v>
      </c>
      <c r="AF1975" s="1">
        <v>11</v>
      </c>
      <c r="AG1975" s="1">
        <v>54</v>
      </c>
      <c r="AH1975" s="1">
        <v>2176</v>
      </c>
      <c r="AI1975" s="11">
        <f t="shared" si="60"/>
        <v>5.9616438356164387</v>
      </c>
      <c r="AJ1975" s="1">
        <v>0</v>
      </c>
      <c r="AK1975" s="1">
        <v>0</v>
      </c>
      <c r="AL1975" s="1">
        <v>1</v>
      </c>
      <c r="AM1975" s="1">
        <v>0</v>
      </c>
      <c r="AN1975" s="1">
        <v>0</v>
      </c>
      <c r="AO1975" s="1">
        <v>0</v>
      </c>
      <c r="AP1975" s="1">
        <v>0</v>
      </c>
      <c r="AQ1975" s="1">
        <v>1</v>
      </c>
      <c r="AR1975" s="1">
        <v>0</v>
      </c>
      <c r="AS1975" s="1">
        <v>0</v>
      </c>
      <c r="AT1975" s="1">
        <v>5</v>
      </c>
      <c r="AU1975" s="1">
        <v>81</v>
      </c>
      <c r="AV1975" s="1">
        <v>55761</v>
      </c>
    </row>
    <row r="1976" spans="1:48" s="1" customFormat="1" x14ac:dyDescent="0.25">
      <c r="A1976" s="1" t="str" cm="1">
        <f t="array" ref="A1976">_xlfn.IFS(AG1976&gt;=70,"70 and Older",AND(AG1976&gt;=60,AG1976&lt;70),"60-69",AND(AG1976&gt;=50,AG1976&lt;60),"50-59",AND(AG1976&gt;=40,AG1976&lt;50),"40-49",AND(AG1976&gt;=30,AG1976&lt;40),"30-39",AND(AG1976&gt;=20,AG1976&lt;30),"20-29")</f>
        <v>60-69</v>
      </c>
      <c r="B1976" s="1" t="str" cm="1">
        <f t="array" ref="B1976">_xlfn.IFS(AO1976=1,$AO$1,AP1976=1,$AP$1,AQ1976=1,$AQ$1,AR1976=1,$AR$1,AS1976=1,$AS$1)</f>
        <v>PhD</v>
      </c>
      <c r="C1976" s="1" t="str" cm="1">
        <f t="array" ref="C1976">_xlfn.IFS(AJ1976=1,$AJ$1,AK1976=1,$AK$1,AL1976=1,$AL$1,AM1976=1,$AM$1,AN1976=1,$AN$1)</f>
        <v>Together</v>
      </c>
      <c r="D1976" s="1">
        <v>0</v>
      </c>
      <c r="E1976" s="1">
        <v>2</v>
      </c>
      <c r="F1976" s="1" t="str" cm="1">
        <f t="array" ref="F1976">_xlfn.IFS(AV1976&lt;43783,"1.Low Income",AND(AV1976&gt;=43783,AV1976&lt;=64856),"2.Mid Income",AV1976&gt;64856,"3.High Income")</f>
        <v>2.Mid Income</v>
      </c>
      <c r="G1976" s="1" t="str" cm="1">
        <f t="array" ref="G1976">_xlfn.IFS(AU1976&lt;=30,"&lt;1 month",AND(AU1976&gt;30,AU1976&lt;=60),"1-2months",AU1976&gt;60,"2months +")</f>
        <v>2months +</v>
      </c>
      <c r="H1976" s="1" t="str" cm="1">
        <f t="array" ref="H1976">_xlfn.IFS(AT1976&lt;5,"&lt;5times",AND(AT1976&gt;=5,AT1976&lt;=10),"05-10times",AND(AT1976&gt;=11,AT1976&lt;=15),"11-15times",AT1976&gt;=16,"16times or more")</f>
        <v>05-10times</v>
      </c>
      <c r="I1976" s="1" t="s">
        <v>99</v>
      </c>
      <c r="J1976" s="1" t="str">
        <f t="shared" si="61"/>
        <v>4-6 years</v>
      </c>
      <c r="K1976" s="2">
        <v>622</v>
      </c>
      <c r="L1976" s="2">
        <v>7</v>
      </c>
      <c r="M1976" s="2">
        <v>115</v>
      </c>
      <c r="N1976" s="2">
        <v>30</v>
      </c>
      <c r="O1976" s="2">
        <v>0</v>
      </c>
      <c r="P1976" s="2">
        <v>15</v>
      </c>
      <c r="Q1976" s="8">
        <v>0</v>
      </c>
      <c r="R1976" s="8">
        <v>0</v>
      </c>
      <c r="S1976" s="8">
        <v>0</v>
      </c>
      <c r="T1976" s="8">
        <v>0</v>
      </c>
      <c r="U1976" s="8">
        <v>0</v>
      </c>
      <c r="V1976" s="8">
        <v>0</v>
      </c>
      <c r="W1976" s="6">
        <v>2</v>
      </c>
      <c r="X1976" s="6">
        <v>6</v>
      </c>
      <c r="Y1976" s="6">
        <v>3</v>
      </c>
      <c r="Z1976" s="6">
        <v>12</v>
      </c>
      <c r="AB1976" s="1">
        <v>909</v>
      </c>
      <c r="AC1976" s="1">
        <v>855</v>
      </c>
      <c r="AD1976" s="1">
        <v>0</v>
      </c>
      <c r="AE1976" s="1">
        <v>3</v>
      </c>
      <c r="AF1976" s="1">
        <v>11</v>
      </c>
      <c r="AG1976" s="1">
        <v>62</v>
      </c>
      <c r="AH1976" s="1">
        <v>2175</v>
      </c>
      <c r="AI1976" s="11">
        <f t="shared" si="60"/>
        <v>5.9589041095890414</v>
      </c>
      <c r="AJ1976" s="1">
        <v>0</v>
      </c>
      <c r="AK1976" s="1">
        <v>0</v>
      </c>
      <c r="AL1976" s="1">
        <v>0</v>
      </c>
      <c r="AM1976" s="1">
        <v>1</v>
      </c>
      <c r="AN1976" s="1">
        <v>0</v>
      </c>
      <c r="AO1976" s="1">
        <v>0</v>
      </c>
      <c r="AP1976" s="1">
        <v>0</v>
      </c>
      <c r="AQ1976" s="1">
        <v>0</v>
      </c>
      <c r="AR1976" s="1">
        <v>0</v>
      </c>
      <c r="AS1976" s="1">
        <v>1</v>
      </c>
      <c r="AT1976" s="1">
        <v>5</v>
      </c>
      <c r="AU1976" s="1">
        <v>81</v>
      </c>
      <c r="AV1976" s="1">
        <v>57045</v>
      </c>
    </row>
    <row r="1977" spans="1:48" s="1" customFormat="1" x14ac:dyDescent="0.25">
      <c r="A1977" s="1" t="str" cm="1">
        <f t="array" ref="A1977">_xlfn.IFS(AG1977&gt;=70,"70 and Older",AND(AG1977&gt;=60,AG1977&lt;70),"60-69",AND(AG1977&gt;=50,AG1977&lt;60),"50-59",AND(AG1977&gt;=40,AG1977&lt;50),"40-49",AND(AG1977&gt;=30,AG1977&lt;40),"30-39",AND(AG1977&gt;=20,AG1977&lt;30),"20-29")</f>
        <v>40-49</v>
      </c>
      <c r="B1977" s="1" t="str" cm="1">
        <f t="array" ref="B1977">_xlfn.IFS(AO1977=1,$AO$1,AP1977=1,$AP$1,AQ1977=1,$AQ$1,AR1977=1,$AR$1,AS1977=1,$AS$1)</f>
        <v>PhD</v>
      </c>
      <c r="C1977" s="1" t="str" cm="1">
        <f t="array" ref="C1977">_xlfn.IFS(AJ1977=1,$AJ$1,AK1977=1,$AK$1,AL1977=1,$AL$1,AM1977=1,$AM$1,AN1977=1,$AN$1)</f>
        <v>Married</v>
      </c>
      <c r="D1977" s="1">
        <v>0</v>
      </c>
      <c r="E1977" s="1">
        <v>1</v>
      </c>
      <c r="F1977" s="1" t="str" cm="1">
        <f t="array" ref="F1977">_xlfn.IFS(AV1977&lt;43783,"1.Low Income",AND(AV1977&gt;=43783,AV1977&lt;=64856),"2.Mid Income",AV1977&gt;64856,"3.High Income")</f>
        <v>2.Mid Income</v>
      </c>
      <c r="G1977" s="1" t="str" cm="1">
        <f t="array" ref="G1977">_xlfn.IFS(AU1977&lt;=30,"&lt;1 month",AND(AU1977&gt;30,AU1977&lt;=60),"1-2months",AU1977&gt;60,"2months +")</f>
        <v>&lt;1 month</v>
      </c>
      <c r="H1977" s="1" t="str" cm="1">
        <f t="array" ref="H1977">_xlfn.IFS(AT1977&lt;5,"&lt;5times",AND(AT1977&gt;=5,AT1977&lt;=10),"05-10times",AND(AT1977&gt;=11,AT1977&lt;=15),"11-15times",AT1977&gt;=16,"16times or more")</f>
        <v>05-10times</v>
      </c>
      <c r="I1977" s="1" t="s">
        <v>99</v>
      </c>
      <c r="J1977" s="1" t="str">
        <f t="shared" si="61"/>
        <v>4-6 years</v>
      </c>
      <c r="K1977" s="2">
        <v>1253</v>
      </c>
      <c r="L1977" s="2">
        <v>0</v>
      </c>
      <c r="M1977" s="2">
        <v>447</v>
      </c>
      <c r="N1977" s="2">
        <v>23</v>
      </c>
      <c r="O1977" s="2">
        <v>71</v>
      </c>
      <c r="P1977" s="2">
        <v>35</v>
      </c>
      <c r="Q1977" s="8">
        <v>1</v>
      </c>
      <c r="R1977" s="8">
        <v>0</v>
      </c>
      <c r="S1977" s="8">
        <v>0</v>
      </c>
      <c r="T1977" s="8">
        <v>0</v>
      </c>
      <c r="U1977" s="8">
        <v>0</v>
      </c>
      <c r="V1977" s="8">
        <v>0</v>
      </c>
      <c r="W1977" s="6">
        <v>3</v>
      </c>
      <c r="X1977" s="6">
        <v>11</v>
      </c>
      <c r="Y1977" s="6">
        <v>5</v>
      </c>
      <c r="Z1977" s="6">
        <v>11</v>
      </c>
      <c r="AB1977" s="1">
        <v>896</v>
      </c>
      <c r="AC1977" s="1">
        <v>888</v>
      </c>
      <c r="AD1977" s="1">
        <v>0</v>
      </c>
      <c r="AE1977" s="1">
        <v>3</v>
      </c>
      <c r="AF1977" s="1">
        <v>11</v>
      </c>
      <c r="AG1977" s="1">
        <v>45</v>
      </c>
      <c r="AH1977" s="1">
        <v>2174</v>
      </c>
      <c r="AI1977" s="11">
        <f t="shared" si="60"/>
        <v>5.956164383561644</v>
      </c>
      <c r="AJ1977" s="1">
        <v>0</v>
      </c>
      <c r="AK1977" s="1">
        <v>1</v>
      </c>
      <c r="AL1977" s="1">
        <v>0</v>
      </c>
      <c r="AM1977" s="1">
        <v>0</v>
      </c>
      <c r="AN1977" s="1">
        <v>0</v>
      </c>
      <c r="AO1977" s="1">
        <v>0</v>
      </c>
      <c r="AP1977" s="1">
        <v>0</v>
      </c>
      <c r="AQ1977" s="1">
        <v>0</v>
      </c>
      <c r="AR1977" s="1">
        <v>0</v>
      </c>
      <c r="AS1977" s="1">
        <v>1</v>
      </c>
      <c r="AT1977" s="1">
        <v>5</v>
      </c>
      <c r="AU1977" s="1">
        <v>4</v>
      </c>
      <c r="AV1977" s="1">
        <v>56129</v>
      </c>
    </row>
    <row r="1978" spans="1:48" s="1" customFormat="1" x14ac:dyDescent="0.25">
      <c r="A1978" s="1" t="str" cm="1">
        <f t="array" ref="A1978">_xlfn.IFS(AG1978&gt;=70,"70 and Older",AND(AG1978&gt;=60,AG1978&lt;70),"60-69",AND(AG1978&gt;=50,AG1978&lt;60),"50-59",AND(AG1978&gt;=40,AG1978&lt;50),"40-49",AND(AG1978&gt;=30,AG1978&lt;40),"30-39",AND(AG1978&gt;=20,AG1978&lt;30),"20-29")</f>
        <v>50-59</v>
      </c>
      <c r="B1978" s="1" t="str" cm="1">
        <f t="array" ref="B1978">_xlfn.IFS(AO1978=1,$AO$1,AP1978=1,$AP$1,AQ1978=1,$AQ$1,AR1978=1,$AR$1,AS1978=1,$AS$1)</f>
        <v>Graduation</v>
      </c>
      <c r="C1978" s="1" t="str" cm="1">
        <f t="array" ref="C1978">_xlfn.IFS(AJ1978=1,$AJ$1,AK1978=1,$AK$1,AL1978=1,$AL$1,AM1978=1,$AM$1,AN1978=1,$AN$1)</f>
        <v>Single</v>
      </c>
      <c r="D1978" s="1">
        <v>0</v>
      </c>
      <c r="E1978" s="1">
        <v>1</v>
      </c>
      <c r="F1978" s="1" t="str" cm="1">
        <f t="array" ref="F1978">_xlfn.IFS(AV1978&lt;43783,"1.Low Income",AND(AV1978&gt;=43783,AV1978&lt;=64856),"2.Mid Income",AV1978&gt;64856,"3.High Income")</f>
        <v>2.Mid Income</v>
      </c>
      <c r="G1978" s="1" t="str" cm="1">
        <f t="array" ref="G1978">_xlfn.IFS(AU1978&lt;=30,"&lt;1 month",AND(AU1978&gt;30,AU1978&lt;=60),"1-2months",AU1978&gt;60,"2months +")</f>
        <v>2months +</v>
      </c>
      <c r="H1978" s="1" t="str" cm="1">
        <f t="array" ref="H1978">_xlfn.IFS(AT1978&lt;5,"&lt;5times",AND(AT1978&gt;=5,AT1978&lt;=10),"05-10times",AND(AT1978&gt;=11,AT1978&lt;=15),"11-15times",AT1978&gt;=16,"16times or more")</f>
        <v>05-10times</v>
      </c>
      <c r="I1978" s="1" t="s">
        <v>99</v>
      </c>
      <c r="J1978" s="1" t="str">
        <f t="shared" si="61"/>
        <v>4-6 years</v>
      </c>
      <c r="K1978" s="2">
        <v>352</v>
      </c>
      <c r="L1978" s="2">
        <v>0</v>
      </c>
      <c r="M1978" s="2">
        <v>27</v>
      </c>
      <c r="N1978" s="2">
        <v>10</v>
      </c>
      <c r="O1978" s="2">
        <v>0</v>
      </c>
      <c r="P1978" s="2">
        <v>15</v>
      </c>
      <c r="Q1978" s="8">
        <v>0</v>
      </c>
      <c r="R1978" s="8">
        <v>0</v>
      </c>
      <c r="S1978" s="8">
        <v>0</v>
      </c>
      <c r="T1978" s="8">
        <v>0</v>
      </c>
      <c r="U1978" s="8">
        <v>0</v>
      </c>
      <c r="V1978" s="8">
        <v>0</v>
      </c>
      <c r="W1978" s="6">
        <v>3</v>
      </c>
      <c r="X1978" s="6">
        <v>6</v>
      </c>
      <c r="Y1978" s="6">
        <v>1</v>
      </c>
      <c r="Z1978" s="6">
        <v>7</v>
      </c>
      <c r="AB1978" s="1">
        <v>540</v>
      </c>
      <c r="AC1978" s="1">
        <v>503</v>
      </c>
      <c r="AD1978" s="1">
        <v>1</v>
      </c>
      <c r="AE1978" s="1">
        <v>3</v>
      </c>
      <c r="AF1978" s="1">
        <v>11</v>
      </c>
      <c r="AG1978" s="1">
        <v>59</v>
      </c>
      <c r="AH1978" s="1">
        <v>2173</v>
      </c>
      <c r="AI1978" s="11">
        <f t="shared" si="60"/>
        <v>5.9534246575342467</v>
      </c>
      <c r="AJ1978" s="1">
        <v>0</v>
      </c>
      <c r="AK1978" s="1">
        <v>0</v>
      </c>
      <c r="AL1978" s="1">
        <v>1</v>
      </c>
      <c r="AM1978" s="1">
        <v>0</v>
      </c>
      <c r="AN1978" s="1">
        <v>0</v>
      </c>
      <c r="AO1978" s="1">
        <v>0</v>
      </c>
      <c r="AP1978" s="1">
        <v>0</v>
      </c>
      <c r="AQ1978" s="1">
        <v>1</v>
      </c>
      <c r="AR1978" s="1">
        <v>0</v>
      </c>
      <c r="AS1978" s="1">
        <v>0</v>
      </c>
      <c r="AT1978" s="1">
        <v>5</v>
      </c>
      <c r="AU1978" s="1">
        <v>85</v>
      </c>
      <c r="AV1978" s="1">
        <v>56721</v>
      </c>
    </row>
    <row r="1979" spans="1:48" s="1" customFormat="1" x14ac:dyDescent="0.25">
      <c r="A1979" s="1" t="str" cm="1">
        <f t="array" ref="A1979">_xlfn.IFS(AG1979&gt;=70,"70 and Older",AND(AG1979&gt;=60,AG1979&lt;70),"60-69",AND(AG1979&gt;=50,AG1979&lt;60),"50-59",AND(AG1979&gt;=40,AG1979&lt;50),"40-49",AND(AG1979&gt;=30,AG1979&lt;40),"30-39",AND(AG1979&gt;=20,AG1979&lt;30),"20-29")</f>
        <v>50-59</v>
      </c>
      <c r="B1979" s="1" t="str" cm="1">
        <f t="array" ref="B1979">_xlfn.IFS(AO1979=1,$AO$1,AP1979=1,$AP$1,AQ1979=1,$AQ$1,AR1979=1,$AR$1,AS1979=1,$AS$1)</f>
        <v>PhD</v>
      </c>
      <c r="C1979" s="1" t="str" cm="1">
        <f t="array" ref="C1979">_xlfn.IFS(AJ1979=1,$AJ$1,AK1979=1,$AK$1,AL1979=1,$AL$1,AM1979=1,$AM$1,AN1979=1,$AN$1)</f>
        <v>Together</v>
      </c>
      <c r="D1979" s="1">
        <v>1</v>
      </c>
      <c r="E1979" s="1">
        <v>1</v>
      </c>
      <c r="F1979" s="1" t="str" cm="1">
        <f t="array" ref="F1979">_xlfn.IFS(AV1979&lt;43783,"1.Low Income",AND(AV1979&gt;=43783,AV1979&lt;=64856),"2.Mid Income",AV1979&gt;64856,"3.High Income")</f>
        <v>2.Mid Income</v>
      </c>
      <c r="G1979" s="1" t="str" cm="1">
        <f t="array" ref="G1979">_xlfn.IFS(AU1979&lt;=30,"&lt;1 month",AND(AU1979&gt;30,AU1979&lt;=60),"1-2months",AU1979&gt;60,"2months +")</f>
        <v>&lt;1 month</v>
      </c>
      <c r="H1979" s="1" t="str" cm="1">
        <f t="array" ref="H1979">_xlfn.IFS(AT1979&lt;5,"&lt;5times",AND(AT1979&gt;=5,AT1979&lt;=10),"05-10times",AND(AT1979&gt;=11,AT1979&lt;=15),"11-15times",AT1979&gt;=16,"16times or more")</f>
        <v>05-10times</v>
      </c>
      <c r="I1979" s="1" t="s">
        <v>99</v>
      </c>
      <c r="J1979" s="1" t="str">
        <f t="shared" si="61"/>
        <v>4-6 years</v>
      </c>
      <c r="K1979" s="2">
        <v>17</v>
      </c>
      <c r="L1979" s="2">
        <v>0</v>
      </c>
      <c r="M1979" s="2">
        <v>3</v>
      </c>
      <c r="N1979" s="2">
        <v>0</v>
      </c>
      <c r="O1979" s="2">
        <v>0</v>
      </c>
      <c r="P1979" s="2">
        <v>1</v>
      </c>
      <c r="Q1979" s="8">
        <v>0</v>
      </c>
      <c r="R1979" s="8">
        <v>0</v>
      </c>
      <c r="S1979" s="8">
        <v>0</v>
      </c>
      <c r="T1979" s="8">
        <v>0</v>
      </c>
      <c r="U1979" s="8">
        <v>0</v>
      </c>
      <c r="V1979" s="8">
        <v>0</v>
      </c>
      <c r="W1979" s="6">
        <v>2</v>
      </c>
      <c r="X1979" s="6">
        <v>1</v>
      </c>
      <c r="Y1979" s="6">
        <v>0</v>
      </c>
      <c r="Z1979" s="6">
        <v>3</v>
      </c>
      <c r="AB1979" s="1">
        <v>8</v>
      </c>
      <c r="AC1979" s="1">
        <v>7</v>
      </c>
      <c r="AD1979" s="1">
        <v>0</v>
      </c>
      <c r="AE1979" s="1">
        <v>3</v>
      </c>
      <c r="AF1979" s="1">
        <v>11</v>
      </c>
      <c r="AG1979" s="1">
        <v>59</v>
      </c>
      <c r="AH1979" s="1">
        <v>2173</v>
      </c>
      <c r="AI1979" s="11">
        <f t="shared" si="60"/>
        <v>5.9534246575342467</v>
      </c>
      <c r="AJ1979" s="1">
        <v>0</v>
      </c>
      <c r="AK1979" s="1">
        <v>0</v>
      </c>
      <c r="AL1979" s="1">
        <v>0</v>
      </c>
      <c r="AM1979" s="1">
        <v>1</v>
      </c>
      <c r="AN1979" s="1">
        <v>0</v>
      </c>
      <c r="AO1979" s="1">
        <v>0</v>
      </c>
      <c r="AP1979" s="1">
        <v>0</v>
      </c>
      <c r="AQ1979" s="1">
        <v>0</v>
      </c>
      <c r="AR1979" s="1">
        <v>0</v>
      </c>
      <c r="AS1979" s="1">
        <v>1</v>
      </c>
      <c r="AT1979" s="1">
        <v>5</v>
      </c>
      <c r="AU1979" s="1">
        <v>23</v>
      </c>
      <c r="AV1979" s="1">
        <v>56551</v>
      </c>
    </row>
    <row r="1980" spans="1:48" s="1" customFormat="1" x14ac:dyDescent="0.25">
      <c r="A1980" s="1" t="str" cm="1">
        <f t="array" ref="A1980">_xlfn.IFS(AG1980&gt;=70,"70 and Older",AND(AG1980&gt;=60,AG1980&lt;70),"60-69",AND(AG1980&gt;=50,AG1980&lt;60),"50-59",AND(AG1980&gt;=40,AG1980&lt;50),"40-49",AND(AG1980&gt;=30,AG1980&lt;40),"30-39",AND(AG1980&gt;=20,AG1980&lt;30),"20-29")</f>
        <v>50-59</v>
      </c>
      <c r="B1980" s="1" t="str" cm="1">
        <f t="array" ref="B1980">_xlfn.IFS(AO1980=1,$AO$1,AP1980=1,$AP$1,AQ1980=1,$AQ$1,AR1980=1,$AR$1,AS1980=1,$AS$1)</f>
        <v>Basic</v>
      </c>
      <c r="C1980" s="1" t="str" cm="1">
        <f t="array" ref="C1980">_xlfn.IFS(AJ1980=1,$AJ$1,AK1980=1,$AK$1,AL1980=1,$AL$1,AM1980=1,$AM$1,AN1980=1,$AN$1)</f>
        <v>Married</v>
      </c>
      <c r="D1980" s="1">
        <v>1</v>
      </c>
      <c r="E1980" s="1">
        <v>0</v>
      </c>
      <c r="F1980" s="1" t="str" cm="1">
        <f t="array" ref="F1980">_xlfn.IFS(AV1980&lt;43783,"1.Low Income",AND(AV1980&gt;=43783,AV1980&lt;=64856),"2.Mid Income",AV1980&gt;64856,"3.High Income")</f>
        <v>2.Mid Income</v>
      </c>
      <c r="G1980" s="1" t="str" cm="1">
        <f t="array" ref="G1980">_xlfn.IFS(AU1980&lt;=30,"&lt;1 month",AND(AU1980&gt;30,AU1980&lt;=60),"1-2months",AU1980&gt;60,"2months +")</f>
        <v>2months +</v>
      </c>
      <c r="H1980" s="1" t="str" cm="1">
        <f t="array" ref="H1980">_xlfn.IFS(AT1980&lt;5,"&lt;5times",AND(AT1980&gt;=5,AT1980&lt;=10),"05-10times",AND(AT1980&gt;=11,AT1980&lt;=15),"11-15times",AT1980&gt;=16,"16times or more")</f>
        <v>05-10times</v>
      </c>
      <c r="I1980" s="1" t="s">
        <v>99</v>
      </c>
      <c r="J1980" s="1" t="str">
        <f t="shared" si="61"/>
        <v>4-6 years</v>
      </c>
      <c r="K1980" s="2">
        <v>1</v>
      </c>
      <c r="L1980" s="2">
        <v>6</v>
      </c>
      <c r="M1980" s="2">
        <v>7</v>
      </c>
      <c r="N1980" s="2">
        <v>11</v>
      </c>
      <c r="O1980" s="2">
        <v>5</v>
      </c>
      <c r="P1980" s="2">
        <v>3</v>
      </c>
      <c r="Q1980" s="8">
        <v>0</v>
      </c>
      <c r="R1980" s="8">
        <v>0</v>
      </c>
      <c r="S1980" s="8">
        <v>0</v>
      </c>
      <c r="T1980" s="8">
        <v>0</v>
      </c>
      <c r="U1980" s="8">
        <v>0</v>
      </c>
      <c r="V1980" s="8">
        <v>0</v>
      </c>
      <c r="W1980" s="6">
        <v>2</v>
      </c>
      <c r="X1980" s="6">
        <v>2</v>
      </c>
      <c r="Y1980" s="6">
        <v>0</v>
      </c>
      <c r="Z1980" s="6">
        <v>3</v>
      </c>
      <c r="AB1980" s="1">
        <v>33</v>
      </c>
      <c r="AC1980" s="1">
        <v>23</v>
      </c>
      <c r="AD1980" s="1">
        <v>0</v>
      </c>
      <c r="AE1980" s="1">
        <v>3</v>
      </c>
      <c r="AF1980" s="1">
        <v>11</v>
      </c>
      <c r="AG1980" s="1">
        <v>59</v>
      </c>
      <c r="AH1980" s="1">
        <v>2173</v>
      </c>
      <c r="AI1980" s="11">
        <f t="shared" si="60"/>
        <v>5.9534246575342467</v>
      </c>
      <c r="AJ1980" s="1">
        <v>0</v>
      </c>
      <c r="AK1980" s="1">
        <v>1</v>
      </c>
      <c r="AL1980" s="1">
        <v>0</v>
      </c>
      <c r="AM1980" s="1">
        <v>0</v>
      </c>
      <c r="AN1980" s="1">
        <v>0</v>
      </c>
      <c r="AO1980" s="1">
        <v>0</v>
      </c>
      <c r="AP1980" s="1">
        <v>1</v>
      </c>
      <c r="AQ1980" s="1">
        <v>0</v>
      </c>
      <c r="AR1980" s="1">
        <v>0</v>
      </c>
      <c r="AS1980" s="1">
        <v>0</v>
      </c>
      <c r="AT1980" s="1">
        <v>5</v>
      </c>
      <c r="AU1980" s="1">
        <v>98</v>
      </c>
      <c r="AV1980" s="1">
        <v>56386</v>
      </c>
    </row>
    <row r="1981" spans="1:48" s="1" customFormat="1" x14ac:dyDescent="0.25">
      <c r="A1981" s="1" t="str" cm="1">
        <f t="array" ref="A1981">_xlfn.IFS(AG1981&gt;=70,"70 and Older",AND(AG1981&gt;=60,AG1981&lt;70),"60-69",AND(AG1981&gt;=50,AG1981&lt;60),"50-59",AND(AG1981&gt;=40,AG1981&lt;50),"40-49",AND(AG1981&gt;=30,AG1981&lt;40),"30-39",AND(AG1981&gt;=20,AG1981&lt;30),"20-29")</f>
        <v>50-59</v>
      </c>
      <c r="B1981" s="1" t="str" cm="1">
        <f t="array" ref="B1981">_xlfn.IFS(AO1981=1,$AO$1,AP1981=1,$AP$1,AQ1981=1,$AQ$1,AR1981=1,$AR$1,AS1981=1,$AS$1)</f>
        <v>Basic</v>
      </c>
      <c r="C1981" s="1" t="str" cm="1">
        <f t="array" ref="C1981">_xlfn.IFS(AJ1981=1,$AJ$1,AK1981=1,$AK$1,AL1981=1,$AL$1,AM1981=1,$AM$1,AN1981=1,$AN$1)</f>
        <v>Married</v>
      </c>
      <c r="D1981" s="1">
        <v>1</v>
      </c>
      <c r="E1981" s="1">
        <v>0</v>
      </c>
      <c r="F1981" s="1" t="str" cm="1">
        <f t="array" ref="F1981">_xlfn.IFS(AV1981&lt;43783,"1.Low Income",AND(AV1981&gt;=43783,AV1981&lt;=64856),"2.Mid Income",AV1981&gt;64856,"3.High Income")</f>
        <v>2.Mid Income</v>
      </c>
      <c r="G1981" s="1" t="str" cm="1">
        <f t="array" ref="G1981">_xlfn.IFS(AU1981&lt;=30,"&lt;1 month",AND(AU1981&gt;30,AU1981&lt;=60),"1-2months",AU1981&gt;60,"2months +")</f>
        <v>1-2months</v>
      </c>
      <c r="H1981" s="1" t="str" cm="1">
        <f t="array" ref="H1981">_xlfn.IFS(AT1981&lt;5,"&lt;5times",AND(AT1981&gt;=5,AT1981&lt;=10),"05-10times",AND(AT1981&gt;=11,AT1981&lt;=15),"11-15times",AT1981&gt;=16,"16times or more")</f>
        <v>05-10times</v>
      </c>
      <c r="I1981" s="1" t="s">
        <v>99</v>
      </c>
      <c r="J1981" s="1" t="str">
        <f t="shared" si="61"/>
        <v>4-6 years</v>
      </c>
      <c r="K1981" s="2">
        <v>88</v>
      </c>
      <c r="L1981" s="2">
        <v>10</v>
      </c>
      <c r="M1981" s="2">
        <v>46</v>
      </c>
      <c r="N1981" s="2">
        <v>2</v>
      </c>
      <c r="O1981" s="2">
        <v>3</v>
      </c>
      <c r="P1981" s="2">
        <v>64</v>
      </c>
      <c r="Q1981" s="8">
        <v>0</v>
      </c>
      <c r="R1981" s="8">
        <v>0</v>
      </c>
      <c r="S1981" s="8">
        <v>0</v>
      </c>
      <c r="T1981" s="8">
        <v>0</v>
      </c>
      <c r="U1981" s="8">
        <v>0</v>
      </c>
      <c r="V1981" s="8">
        <v>1</v>
      </c>
      <c r="W1981" s="6">
        <v>4</v>
      </c>
      <c r="X1981" s="6">
        <v>5</v>
      </c>
      <c r="Y1981" s="6">
        <v>1</v>
      </c>
      <c r="Z1981" s="6">
        <v>2</v>
      </c>
      <c r="AB1981" s="1">
        <v>33</v>
      </c>
      <c r="AC1981" s="1">
        <v>23</v>
      </c>
      <c r="AD1981" s="1">
        <v>0</v>
      </c>
      <c r="AE1981" s="1">
        <v>3</v>
      </c>
      <c r="AF1981" s="1">
        <v>11</v>
      </c>
      <c r="AG1981" s="1">
        <v>59</v>
      </c>
      <c r="AH1981" s="1">
        <v>2173</v>
      </c>
      <c r="AI1981" s="11">
        <f t="shared" si="60"/>
        <v>5.9534246575342467</v>
      </c>
      <c r="AJ1981" s="1">
        <v>0</v>
      </c>
      <c r="AK1981" s="1">
        <v>1</v>
      </c>
      <c r="AL1981" s="1">
        <v>0</v>
      </c>
      <c r="AM1981" s="1">
        <v>0</v>
      </c>
      <c r="AN1981" s="1">
        <v>0</v>
      </c>
      <c r="AO1981" s="1">
        <v>0</v>
      </c>
      <c r="AP1981" s="1">
        <v>1</v>
      </c>
      <c r="AQ1981" s="1">
        <v>0</v>
      </c>
      <c r="AR1981" s="1">
        <v>0</v>
      </c>
      <c r="AS1981" s="1">
        <v>0</v>
      </c>
      <c r="AT1981" s="1">
        <v>5</v>
      </c>
      <c r="AU1981" s="1">
        <v>34</v>
      </c>
      <c r="AV1981" s="1">
        <v>55759</v>
      </c>
    </row>
    <row r="1982" spans="1:48" s="1" customFormat="1" x14ac:dyDescent="0.25">
      <c r="A1982" s="1" t="str" cm="1">
        <f t="array" ref="A1982">_xlfn.IFS(AG1982&gt;=70,"70 and Older",AND(AG1982&gt;=60,AG1982&lt;70),"60-69",AND(AG1982&gt;=50,AG1982&lt;60),"50-59",AND(AG1982&gt;=40,AG1982&lt;50),"40-49",AND(AG1982&gt;=30,AG1982&lt;40),"30-39",AND(AG1982&gt;=20,AG1982&lt;30),"20-29")</f>
        <v>50-59</v>
      </c>
      <c r="B1982" s="1" t="str" cm="1">
        <f t="array" ref="B1982">_xlfn.IFS(AO1982=1,$AO$1,AP1982=1,$AP$1,AQ1982=1,$AQ$1,AR1982=1,$AR$1,AS1982=1,$AS$1)</f>
        <v>Graduation</v>
      </c>
      <c r="C1982" s="1" t="str" cm="1">
        <f t="array" ref="C1982">_xlfn.IFS(AJ1982=1,$AJ$1,AK1982=1,$AK$1,AL1982=1,$AL$1,AM1982=1,$AM$1,AN1982=1,$AN$1)</f>
        <v>Divorced</v>
      </c>
      <c r="D1982" s="1">
        <v>0</v>
      </c>
      <c r="E1982" s="1">
        <v>0</v>
      </c>
      <c r="F1982" s="1" t="str" cm="1">
        <f t="array" ref="F1982">_xlfn.IFS(AV1982&lt;43783,"1.Low Income",AND(AV1982&gt;=43783,AV1982&lt;=64856),"2.Mid Income",AV1982&gt;64856,"3.High Income")</f>
        <v>2.Mid Income</v>
      </c>
      <c r="G1982" s="1" t="str" cm="1">
        <f t="array" ref="G1982">_xlfn.IFS(AU1982&lt;=30,"&lt;1 month",AND(AU1982&gt;30,AU1982&lt;=60),"1-2months",AU1982&gt;60,"2months +")</f>
        <v>2months +</v>
      </c>
      <c r="H1982" s="1" t="str" cm="1">
        <f t="array" ref="H1982">_xlfn.IFS(AT1982&lt;5,"&lt;5times",AND(AT1982&gt;=5,AT1982&lt;=10),"05-10times",AND(AT1982&gt;=11,AT1982&lt;=15),"11-15times",AT1982&gt;=16,"16times or more")</f>
        <v>05-10times</v>
      </c>
      <c r="I1982" s="1" t="s">
        <v>99</v>
      </c>
      <c r="J1982" s="1" t="str">
        <f t="shared" si="61"/>
        <v>4-6 years</v>
      </c>
      <c r="K1982" s="2">
        <v>1478</v>
      </c>
      <c r="L1982" s="2">
        <v>19</v>
      </c>
      <c r="M1982" s="2">
        <v>403</v>
      </c>
      <c r="N1982" s="2">
        <v>0</v>
      </c>
      <c r="O1982" s="2">
        <v>19</v>
      </c>
      <c r="P1982" s="2">
        <v>0</v>
      </c>
      <c r="Q1982" s="8">
        <v>0</v>
      </c>
      <c r="R1982" s="8">
        <v>0</v>
      </c>
      <c r="S1982" s="8">
        <v>0</v>
      </c>
      <c r="T1982" s="8">
        <v>1</v>
      </c>
      <c r="U1982" s="8">
        <v>1</v>
      </c>
      <c r="V1982" s="8">
        <v>1</v>
      </c>
      <c r="W1982" s="6">
        <v>1</v>
      </c>
      <c r="X1982" s="6">
        <v>7</v>
      </c>
      <c r="Y1982" s="6">
        <v>6</v>
      </c>
      <c r="Z1982" s="6">
        <v>6</v>
      </c>
      <c r="AB1982" s="1">
        <v>972</v>
      </c>
      <c r="AC1982" s="1">
        <v>754</v>
      </c>
      <c r="AD1982" s="1">
        <v>0</v>
      </c>
      <c r="AE1982" s="1">
        <v>3</v>
      </c>
      <c r="AF1982" s="1">
        <v>11</v>
      </c>
      <c r="AG1982" s="1">
        <v>50</v>
      </c>
      <c r="AH1982" s="1">
        <v>2172</v>
      </c>
      <c r="AI1982" s="11">
        <f t="shared" si="60"/>
        <v>5.9506849315068493</v>
      </c>
      <c r="AJ1982" s="1">
        <v>1</v>
      </c>
      <c r="AK1982" s="1">
        <v>0</v>
      </c>
      <c r="AL1982" s="1">
        <v>0</v>
      </c>
      <c r="AM1982" s="1">
        <v>0</v>
      </c>
      <c r="AN1982" s="1">
        <v>0</v>
      </c>
      <c r="AO1982" s="1">
        <v>0</v>
      </c>
      <c r="AP1982" s="1">
        <v>0</v>
      </c>
      <c r="AQ1982" s="1">
        <v>1</v>
      </c>
      <c r="AR1982" s="1">
        <v>0</v>
      </c>
      <c r="AS1982" s="1">
        <v>0</v>
      </c>
      <c r="AT1982" s="1">
        <v>5</v>
      </c>
      <c r="AU1982" s="1">
        <v>82</v>
      </c>
      <c r="AV1982" s="1">
        <v>57867</v>
      </c>
    </row>
    <row r="1983" spans="1:48" s="1" customFormat="1" x14ac:dyDescent="0.25">
      <c r="A1983" s="1" t="str" cm="1">
        <f t="array" ref="A1983">_xlfn.IFS(AG1983&gt;=70,"70 and Older",AND(AG1983&gt;=60,AG1983&lt;70),"60-69",AND(AG1983&gt;=50,AG1983&lt;60),"50-59",AND(AG1983&gt;=40,AG1983&lt;50),"40-49",AND(AG1983&gt;=30,AG1983&lt;40),"30-39",AND(AG1983&gt;=20,AG1983&lt;30),"20-29")</f>
        <v>40-49</v>
      </c>
      <c r="B1983" s="1" t="str" cm="1">
        <f t="array" ref="B1983">_xlfn.IFS(AO1983=1,$AO$1,AP1983=1,$AP$1,AQ1983=1,$AQ$1,AR1983=1,$AR$1,AS1983=1,$AS$1)</f>
        <v>PhD</v>
      </c>
      <c r="C1983" s="1" t="str" cm="1">
        <f t="array" ref="C1983">_xlfn.IFS(AJ1983=1,$AJ$1,AK1983=1,$AK$1,AL1983=1,$AL$1,AM1983=1,$AM$1,AN1983=1,$AN$1)</f>
        <v>Single</v>
      </c>
      <c r="D1983" s="1">
        <v>1</v>
      </c>
      <c r="E1983" s="1">
        <v>0</v>
      </c>
      <c r="F1983" s="1" t="str" cm="1">
        <f t="array" ref="F1983">_xlfn.IFS(AV1983&lt;43783,"1.Low Income",AND(AV1983&gt;=43783,AV1983&lt;=64856),"2.Mid Income",AV1983&gt;64856,"3.High Income")</f>
        <v>2.Mid Income</v>
      </c>
      <c r="G1983" s="1" t="str" cm="1">
        <f t="array" ref="G1983">_xlfn.IFS(AU1983&lt;=30,"&lt;1 month",AND(AU1983&gt;30,AU1983&lt;=60),"1-2months",AU1983&gt;60,"2months +")</f>
        <v>&lt;1 month</v>
      </c>
      <c r="H1983" s="1" t="str" cm="1">
        <f t="array" ref="H1983">_xlfn.IFS(AT1983&lt;5,"&lt;5times",AND(AT1983&gt;=5,AT1983&lt;=10),"05-10times",AND(AT1983&gt;=11,AT1983&lt;=15),"11-15times",AT1983&gt;=16,"16times or more")</f>
        <v>05-10times</v>
      </c>
      <c r="I1983" s="1" t="s">
        <v>99</v>
      </c>
      <c r="J1983" s="1" t="str">
        <f t="shared" si="61"/>
        <v>4-6 years</v>
      </c>
      <c r="K1983" s="2">
        <v>30</v>
      </c>
      <c r="L1983" s="2">
        <v>8</v>
      </c>
      <c r="M1983" s="2">
        <v>12</v>
      </c>
      <c r="N1983" s="2">
        <v>8</v>
      </c>
      <c r="O1983" s="2">
        <v>8</v>
      </c>
      <c r="P1983" s="2">
        <v>12</v>
      </c>
      <c r="Q1983" s="8">
        <v>0</v>
      </c>
      <c r="R1983" s="8">
        <v>0</v>
      </c>
      <c r="S1983" s="8">
        <v>0</v>
      </c>
      <c r="T1983" s="8">
        <v>0</v>
      </c>
      <c r="U1983" s="8">
        <v>0</v>
      </c>
      <c r="V1983" s="8">
        <v>0</v>
      </c>
      <c r="W1983" s="6">
        <v>1</v>
      </c>
      <c r="X1983" s="6">
        <v>2</v>
      </c>
      <c r="Y1983" s="6">
        <v>0</v>
      </c>
      <c r="Z1983" s="6">
        <v>4</v>
      </c>
      <c r="AB1983" s="1">
        <v>19</v>
      </c>
      <c r="AC1983" s="1">
        <v>18</v>
      </c>
      <c r="AD1983" s="1">
        <v>0</v>
      </c>
      <c r="AE1983" s="1">
        <v>3</v>
      </c>
      <c r="AF1983" s="1">
        <v>11</v>
      </c>
      <c r="AG1983" s="1">
        <v>40</v>
      </c>
      <c r="AH1983" s="1">
        <v>2172</v>
      </c>
      <c r="AI1983" s="11">
        <f t="shared" si="60"/>
        <v>5.9506849315068493</v>
      </c>
      <c r="AJ1983" s="1">
        <v>0</v>
      </c>
      <c r="AK1983" s="1">
        <v>0</v>
      </c>
      <c r="AL1983" s="1">
        <v>1</v>
      </c>
      <c r="AM1983" s="1">
        <v>0</v>
      </c>
      <c r="AN1983" s="1">
        <v>0</v>
      </c>
      <c r="AO1983" s="1">
        <v>0</v>
      </c>
      <c r="AP1983" s="1">
        <v>0</v>
      </c>
      <c r="AQ1983" s="1">
        <v>0</v>
      </c>
      <c r="AR1983" s="1">
        <v>0</v>
      </c>
      <c r="AS1983" s="1">
        <v>1</v>
      </c>
      <c r="AT1983" s="1">
        <v>5</v>
      </c>
      <c r="AU1983" s="1">
        <v>15</v>
      </c>
      <c r="AV1983" s="1">
        <v>56850</v>
      </c>
    </row>
    <row r="1984" spans="1:48" s="1" customFormat="1" x14ac:dyDescent="0.25">
      <c r="A1984" s="1" t="str" cm="1">
        <f t="array" ref="A1984">_xlfn.IFS(AG1984&gt;=70,"70 and Older",AND(AG1984&gt;=60,AG1984&lt;70),"60-69",AND(AG1984&gt;=50,AG1984&lt;60),"50-59",AND(AG1984&gt;=40,AG1984&lt;50),"40-49",AND(AG1984&gt;=30,AG1984&lt;40),"30-39",AND(AG1984&gt;=20,AG1984&lt;30),"20-29")</f>
        <v>30-39</v>
      </c>
      <c r="B1984" s="1" t="str" cm="1">
        <f t="array" ref="B1984">_xlfn.IFS(AO1984=1,$AO$1,AP1984=1,$AP$1,AQ1984=1,$AQ$1,AR1984=1,$AR$1,AS1984=1,$AS$1)</f>
        <v>Graduation</v>
      </c>
      <c r="C1984" s="1" t="str" cm="1">
        <f t="array" ref="C1984">_xlfn.IFS(AJ1984=1,$AJ$1,AK1984=1,$AK$1,AL1984=1,$AL$1,AM1984=1,$AM$1,AN1984=1,$AN$1)</f>
        <v>Married</v>
      </c>
      <c r="D1984" s="1">
        <v>1</v>
      </c>
      <c r="E1984" s="1">
        <v>0</v>
      </c>
      <c r="F1984" s="1" t="str" cm="1">
        <f t="array" ref="F1984">_xlfn.IFS(AV1984&lt;43783,"1.Low Income",AND(AV1984&gt;=43783,AV1984&lt;=64856),"2.Mid Income",AV1984&gt;64856,"3.High Income")</f>
        <v>2.Mid Income</v>
      </c>
      <c r="G1984" s="1" t="str" cm="1">
        <f t="array" ref="G1984">_xlfn.IFS(AU1984&lt;=30,"&lt;1 month",AND(AU1984&gt;30,AU1984&lt;=60),"1-2months",AU1984&gt;60,"2months +")</f>
        <v>1-2months</v>
      </c>
      <c r="H1984" s="1" t="str" cm="1">
        <f t="array" ref="H1984">_xlfn.IFS(AT1984&lt;5,"&lt;5times",AND(AT1984&gt;=5,AT1984&lt;=10),"05-10times",AND(AT1984&gt;=11,AT1984&lt;=15),"11-15times",AT1984&gt;=16,"16times or more")</f>
        <v>05-10times</v>
      </c>
      <c r="I1984" s="1" t="s">
        <v>99</v>
      </c>
      <c r="J1984" s="1" t="str">
        <f t="shared" si="61"/>
        <v>4-6 years</v>
      </c>
      <c r="K1984" s="2">
        <v>7</v>
      </c>
      <c r="L1984" s="2">
        <v>2</v>
      </c>
      <c r="M1984" s="2">
        <v>6</v>
      </c>
      <c r="N1984" s="2">
        <v>2</v>
      </c>
      <c r="O1984" s="2">
        <v>0</v>
      </c>
      <c r="P1984" s="2">
        <v>3</v>
      </c>
      <c r="Q1984" s="8">
        <v>0</v>
      </c>
      <c r="R1984" s="8">
        <v>0</v>
      </c>
      <c r="S1984" s="8">
        <v>0</v>
      </c>
      <c r="T1984" s="8">
        <v>0</v>
      </c>
      <c r="U1984" s="8">
        <v>0</v>
      </c>
      <c r="V1984" s="8">
        <v>0</v>
      </c>
      <c r="W1984" s="6">
        <v>1</v>
      </c>
      <c r="X1984" s="6">
        <v>1</v>
      </c>
      <c r="Y1984" s="6">
        <v>0</v>
      </c>
      <c r="Z1984" s="6">
        <v>2</v>
      </c>
      <c r="AB1984" s="1">
        <v>89</v>
      </c>
      <c r="AC1984" s="1">
        <v>86</v>
      </c>
      <c r="AD1984" s="1">
        <v>0</v>
      </c>
      <c r="AE1984" s="1">
        <v>3</v>
      </c>
      <c r="AF1984" s="1">
        <v>11</v>
      </c>
      <c r="AG1984" s="1">
        <v>35</v>
      </c>
      <c r="AH1984" s="1">
        <v>2172</v>
      </c>
      <c r="AI1984" s="11">
        <f t="shared" si="60"/>
        <v>5.9506849315068493</v>
      </c>
      <c r="AJ1984" s="1">
        <v>0</v>
      </c>
      <c r="AK1984" s="1">
        <v>1</v>
      </c>
      <c r="AL1984" s="1">
        <v>0</v>
      </c>
      <c r="AM1984" s="1">
        <v>0</v>
      </c>
      <c r="AN1984" s="1">
        <v>0</v>
      </c>
      <c r="AO1984" s="1">
        <v>0</v>
      </c>
      <c r="AP1984" s="1">
        <v>0</v>
      </c>
      <c r="AQ1984" s="1">
        <v>1</v>
      </c>
      <c r="AR1984" s="1">
        <v>0</v>
      </c>
      <c r="AS1984" s="1">
        <v>0</v>
      </c>
      <c r="AT1984" s="1">
        <v>5</v>
      </c>
      <c r="AU1984" s="1">
        <v>36</v>
      </c>
      <c r="AV1984" s="1">
        <v>56242</v>
      </c>
    </row>
    <row r="1985" spans="1:48" s="1" customFormat="1" x14ac:dyDescent="0.25">
      <c r="A1985" s="1" t="str" cm="1">
        <f t="array" ref="A1985">_xlfn.IFS(AG1985&gt;=70,"70 and Older",AND(AG1985&gt;=60,AG1985&lt;70),"60-69",AND(AG1985&gt;=50,AG1985&lt;60),"50-59",AND(AG1985&gt;=40,AG1985&lt;50),"40-49",AND(AG1985&gt;=30,AG1985&lt;40),"30-39",AND(AG1985&gt;=20,AG1985&lt;30),"20-29")</f>
        <v>30-39</v>
      </c>
      <c r="B1985" s="1" t="str" cm="1">
        <f t="array" ref="B1985">_xlfn.IFS(AO1985=1,$AO$1,AP1985=1,$AP$1,AQ1985=1,$AQ$1,AR1985=1,$AR$1,AS1985=1,$AS$1)</f>
        <v>Graduation</v>
      </c>
      <c r="C1985" s="1" t="str" cm="1">
        <f t="array" ref="C1985">_xlfn.IFS(AJ1985=1,$AJ$1,AK1985=1,$AK$1,AL1985=1,$AL$1,AM1985=1,$AM$1,AN1985=1,$AN$1)</f>
        <v>Single</v>
      </c>
      <c r="D1985" s="1">
        <v>1</v>
      </c>
      <c r="E1985" s="1">
        <v>1</v>
      </c>
      <c r="F1985" s="1" t="str" cm="1">
        <f t="array" ref="F1985">_xlfn.IFS(AV1985&lt;43783,"1.Low Income",AND(AV1985&gt;=43783,AV1985&lt;=64856),"2.Mid Income",AV1985&gt;64856,"3.High Income")</f>
        <v>2.Mid Income</v>
      </c>
      <c r="G1985" s="1" t="str" cm="1">
        <f t="array" ref="G1985">_xlfn.IFS(AU1985&lt;=30,"&lt;1 month",AND(AU1985&gt;30,AU1985&lt;=60),"1-2months",AU1985&gt;60,"2months +")</f>
        <v>1-2months</v>
      </c>
      <c r="H1985" s="1" t="str" cm="1">
        <f t="array" ref="H1985">_xlfn.IFS(AT1985&lt;5,"&lt;5times",AND(AT1985&gt;=5,AT1985&lt;=10),"05-10times",AND(AT1985&gt;=11,AT1985&lt;=15),"11-15times",AT1985&gt;=16,"16times or more")</f>
        <v>05-10times</v>
      </c>
      <c r="I1985" s="1" t="s">
        <v>99</v>
      </c>
      <c r="J1985" s="1" t="str">
        <f t="shared" si="61"/>
        <v>4-6 years</v>
      </c>
      <c r="K1985" s="2">
        <v>349</v>
      </c>
      <c r="L1985" s="2">
        <v>16</v>
      </c>
      <c r="M1985" s="2">
        <v>144</v>
      </c>
      <c r="N1985" s="2">
        <v>28</v>
      </c>
      <c r="O1985" s="2">
        <v>5</v>
      </c>
      <c r="P1985" s="2">
        <v>182</v>
      </c>
      <c r="Q1985" s="8">
        <v>1</v>
      </c>
      <c r="R1985" s="8">
        <v>0</v>
      </c>
      <c r="S1985" s="8">
        <v>1</v>
      </c>
      <c r="T1985" s="8">
        <v>0</v>
      </c>
      <c r="U1985" s="8">
        <v>0</v>
      </c>
      <c r="V1985" s="8">
        <v>1</v>
      </c>
      <c r="W1985" s="6">
        <v>5</v>
      </c>
      <c r="X1985" s="6">
        <v>8</v>
      </c>
      <c r="Y1985" s="6">
        <v>5</v>
      </c>
      <c r="Z1985" s="6">
        <v>4</v>
      </c>
      <c r="AB1985" s="1">
        <v>728</v>
      </c>
      <c r="AC1985" s="1">
        <v>643</v>
      </c>
      <c r="AD1985" s="1">
        <v>1</v>
      </c>
      <c r="AE1985" s="1">
        <v>3</v>
      </c>
      <c r="AF1985" s="1">
        <v>11</v>
      </c>
      <c r="AG1985" s="1">
        <v>39</v>
      </c>
      <c r="AH1985" s="1">
        <v>2172</v>
      </c>
      <c r="AI1985" s="11">
        <f t="shared" si="60"/>
        <v>5.9506849315068493</v>
      </c>
      <c r="AJ1985" s="1">
        <v>0</v>
      </c>
      <c r="AK1985" s="1">
        <v>0</v>
      </c>
      <c r="AL1985" s="1">
        <v>1</v>
      </c>
      <c r="AM1985" s="1">
        <v>0</v>
      </c>
      <c r="AN1985" s="1">
        <v>0</v>
      </c>
      <c r="AO1985" s="1">
        <v>0</v>
      </c>
      <c r="AP1985" s="1">
        <v>0</v>
      </c>
      <c r="AQ1985" s="1">
        <v>1</v>
      </c>
      <c r="AR1985" s="1">
        <v>0</v>
      </c>
      <c r="AS1985" s="1">
        <v>0</v>
      </c>
      <c r="AT1985" s="1">
        <v>5</v>
      </c>
      <c r="AU1985" s="1">
        <v>58</v>
      </c>
      <c r="AV1985" s="1">
        <v>56129</v>
      </c>
    </row>
    <row r="1986" spans="1:48" s="1" customFormat="1" x14ac:dyDescent="0.25">
      <c r="A1986" s="1" t="str" cm="1">
        <f t="array" ref="A1986">_xlfn.IFS(AG1986&gt;=70,"70 and Older",AND(AG1986&gt;=60,AG1986&lt;70),"60-69",AND(AG1986&gt;=50,AG1986&lt;60),"50-59",AND(AG1986&gt;=40,AG1986&lt;50),"40-49",AND(AG1986&gt;=30,AG1986&lt;40),"30-39",AND(AG1986&gt;=20,AG1986&lt;30),"20-29")</f>
        <v>30-39</v>
      </c>
      <c r="B1986" s="1" t="str" cm="1">
        <f t="array" ref="B1986">_xlfn.IFS(AO1986=1,$AO$1,AP1986=1,$AP$1,AQ1986=1,$AQ$1,AR1986=1,$AR$1,AS1986=1,$AS$1)</f>
        <v>Graduation</v>
      </c>
      <c r="C1986" s="1" t="str" cm="1">
        <f t="array" ref="C1986">_xlfn.IFS(AJ1986=1,$AJ$1,AK1986=1,$AK$1,AL1986=1,$AL$1,AM1986=1,$AM$1,AN1986=1,$AN$1)</f>
        <v>Married</v>
      </c>
      <c r="D1986" s="1">
        <v>0</v>
      </c>
      <c r="E1986" s="1">
        <v>0</v>
      </c>
      <c r="F1986" s="1" t="str" cm="1">
        <f t="array" ref="F1986">_xlfn.IFS(AV1986&lt;43783,"1.Low Income",AND(AV1986&gt;=43783,AV1986&lt;=64856),"2.Mid Income",AV1986&gt;64856,"3.High Income")</f>
        <v>2.Mid Income</v>
      </c>
      <c r="G1986" s="1" t="str" cm="1">
        <f t="array" ref="G1986">_xlfn.IFS(AU1986&lt;=30,"&lt;1 month",AND(AU1986&gt;30,AU1986&lt;=60),"1-2months",AU1986&gt;60,"2months +")</f>
        <v>2months +</v>
      </c>
      <c r="H1986" s="1" t="str" cm="1">
        <f t="array" ref="H1986">_xlfn.IFS(AT1986&lt;5,"&lt;5times",AND(AT1986&gt;=5,AT1986&lt;=10),"05-10times",AND(AT1986&gt;=11,AT1986&lt;=15),"11-15times",AT1986&gt;=16,"16times or more")</f>
        <v>05-10times</v>
      </c>
      <c r="I1986" s="1" t="s">
        <v>99</v>
      </c>
      <c r="J1986" s="1" t="str">
        <f t="shared" si="61"/>
        <v>4-6 years</v>
      </c>
      <c r="K1986" s="2">
        <v>966</v>
      </c>
      <c r="L1986" s="2">
        <v>168</v>
      </c>
      <c r="M1986" s="2">
        <v>672</v>
      </c>
      <c r="N1986" s="2">
        <v>246</v>
      </c>
      <c r="O1986" s="2">
        <v>105</v>
      </c>
      <c r="P1986" s="2">
        <v>126</v>
      </c>
      <c r="Q1986" s="8">
        <v>1</v>
      </c>
      <c r="R1986" s="8">
        <v>0</v>
      </c>
      <c r="S1986" s="8">
        <v>0</v>
      </c>
      <c r="T1986" s="8">
        <v>1</v>
      </c>
      <c r="U1986" s="8">
        <v>0</v>
      </c>
      <c r="V1986" s="8">
        <v>0</v>
      </c>
      <c r="W1986" s="6">
        <v>1</v>
      </c>
      <c r="X1986" s="6">
        <v>7</v>
      </c>
      <c r="Y1986" s="6">
        <v>5</v>
      </c>
      <c r="Z1986" s="6">
        <v>10</v>
      </c>
      <c r="AB1986" s="1">
        <v>2056</v>
      </c>
      <c r="AC1986" s="1">
        <v>1955</v>
      </c>
      <c r="AD1986" s="1">
        <v>4</v>
      </c>
      <c r="AE1986" s="1">
        <v>3</v>
      </c>
      <c r="AF1986" s="1">
        <v>11</v>
      </c>
      <c r="AG1986" s="1">
        <v>34</v>
      </c>
      <c r="AH1986" s="1">
        <v>2171</v>
      </c>
      <c r="AI1986" s="11">
        <f t="shared" ref="AI1986:AI2022" si="62">AH1986/365</f>
        <v>5.9479452054794519</v>
      </c>
      <c r="AJ1986" s="1">
        <v>0</v>
      </c>
      <c r="AK1986" s="1">
        <v>1</v>
      </c>
      <c r="AL1986" s="1">
        <v>0</v>
      </c>
      <c r="AM1986" s="1">
        <v>0</v>
      </c>
      <c r="AN1986" s="1">
        <v>0</v>
      </c>
      <c r="AO1986" s="1">
        <v>0</v>
      </c>
      <c r="AP1986" s="1">
        <v>0</v>
      </c>
      <c r="AQ1986" s="1">
        <v>1</v>
      </c>
      <c r="AR1986" s="1">
        <v>0</v>
      </c>
      <c r="AS1986" s="1">
        <v>0</v>
      </c>
      <c r="AT1986" s="1">
        <v>5</v>
      </c>
      <c r="AU1986" s="1">
        <v>86</v>
      </c>
      <c r="AV1986" s="1">
        <v>57513</v>
      </c>
    </row>
    <row r="1987" spans="1:48" s="1" customFormat="1" x14ac:dyDescent="0.25">
      <c r="A1987" s="1" t="str" cm="1">
        <f t="array" ref="A1987">_xlfn.IFS(AG1987&gt;=70,"70 and Older",AND(AG1987&gt;=60,AG1987&lt;70),"60-69",AND(AG1987&gt;=50,AG1987&lt;60),"50-59",AND(AG1987&gt;=40,AG1987&lt;50),"40-49",AND(AG1987&gt;=30,AG1987&lt;40),"30-39",AND(AG1987&gt;=20,AG1987&lt;30),"20-29")</f>
        <v>40-49</v>
      </c>
      <c r="B1987" s="1" t="str" cm="1">
        <f t="array" ref="B1987">_xlfn.IFS(AO1987=1,$AO$1,AP1987=1,$AP$1,AQ1987=1,$AQ$1,AR1987=1,$AR$1,AS1987=1,$AS$1)</f>
        <v>Graduation</v>
      </c>
      <c r="C1987" s="1" t="str" cm="1">
        <f t="array" ref="C1987">_xlfn.IFS(AJ1987=1,$AJ$1,AK1987=1,$AK$1,AL1987=1,$AL$1,AM1987=1,$AM$1,AN1987=1,$AN$1)</f>
        <v>Married</v>
      </c>
      <c r="D1987" s="1">
        <v>1</v>
      </c>
      <c r="E1987" s="1">
        <v>0</v>
      </c>
      <c r="F1987" s="1" t="str" cm="1">
        <f t="array" ref="F1987">_xlfn.IFS(AV1987&lt;43783,"1.Low Income",AND(AV1987&gt;=43783,AV1987&lt;=64856),"2.Mid Income",AV1987&gt;64856,"3.High Income")</f>
        <v>2.Mid Income</v>
      </c>
      <c r="G1987" s="1" t="str" cm="1">
        <f t="array" ref="G1987">_xlfn.IFS(AU1987&lt;=30,"&lt;1 month",AND(AU1987&gt;30,AU1987&lt;=60),"1-2months",AU1987&gt;60,"2months +")</f>
        <v>1-2months</v>
      </c>
      <c r="H1987" s="1" t="str" cm="1">
        <f t="array" ref="H1987">_xlfn.IFS(AT1987&lt;5,"&lt;5times",AND(AT1987&gt;=5,AT1987&lt;=10),"05-10times",AND(AT1987&gt;=11,AT1987&lt;=15),"11-15times",AT1987&gt;=16,"16times or more")</f>
        <v>05-10times</v>
      </c>
      <c r="I1987" s="1" t="s">
        <v>99</v>
      </c>
      <c r="J1987" s="1" t="str">
        <f t="shared" ref="J1987:J2022" si="63">IF(AI1987&gt;7,"7-8 years",IF(AND(AI1987&gt;6,AI1987&lt;=7),"6-7 years",IF(AI1987&lt;=6,"4-6 years","invalid")))</f>
        <v>4-6 years</v>
      </c>
      <c r="K1987" s="2">
        <v>14</v>
      </c>
      <c r="L1987" s="2">
        <v>7</v>
      </c>
      <c r="M1987" s="2">
        <v>9</v>
      </c>
      <c r="N1987" s="2">
        <v>6</v>
      </c>
      <c r="O1987" s="2">
        <v>16</v>
      </c>
      <c r="P1987" s="2">
        <v>12</v>
      </c>
      <c r="Q1987" s="8">
        <v>0</v>
      </c>
      <c r="R1987" s="8">
        <v>0</v>
      </c>
      <c r="S1987" s="8">
        <v>0</v>
      </c>
      <c r="T1987" s="8">
        <v>0</v>
      </c>
      <c r="U1987" s="8">
        <v>0</v>
      </c>
      <c r="V1987" s="8">
        <v>1</v>
      </c>
      <c r="W1987" s="6">
        <v>2</v>
      </c>
      <c r="X1987" s="6">
        <v>2</v>
      </c>
      <c r="Y1987" s="6">
        <v>0</v>
      </c>
      <c r="Z1987" s="6">
        <v>3</v>
      </c>
      <c r="AB1987" s="1">
        <v>44</v>
      </c>
      <c r="AC1987" s="1">
        <v>43</v>
      </c>
      <c r="AD1987" s="1">
        <v>0</v>
      </c>
      <c r="AE1987" s="1">
        <v>3</v>
      </c>
      <c r="AF1987" s="1">
        <v>11</v>
      </c>
      <c r="AG1987" s="1">
        <v>42</v>
      </c>
      <c r="AH1987" s="1">
        <v>2171</v>
      </c>
      <c r="AI1987" s="11">
        <f t="shared" si="62"/>
        <v>5.9479452054794519</v>
      </c>
      <c r="AJ1987" s="1">
        <v>0</v>
      </c>
      <c r="AK1987" s="1">
        <v>1</v>
      </c>
      <c r="AL1987" s="1">
        <v>0</v>
      </c>
      <c r="AM1987" s="1">
        <v>0</v>
      </c>
      <c r="AN1987" s="1">
        <v>0</v>
      </c>
      <c r="AO1987" s="1">
        <v>0</v>
      </c>
      <c r="AP1987" s="1">
        <v>0</v>
      </c>
      <c r="AQ1987" s="1">
        <v>1</v>
      </c>
      <c r="AR1987" s="1">
        <v>0</v>
      </c>
      <c r="AS1987" s="1">
        <v>0</v>
      </c>
      <c r="AT1987" s="1">
        <v>5</v>
      </c>
      <c r="AU1987" s="1">
        <v>60</v>
      </c>
      <c r="AV1987" s="1">
        <v>56575</v>
      </c>
    </row>
    <row r="1988" spans="1:48" s="1" customFormat="1" x14ac:dyDescent="0.25">
      <c r="A1988" s="1" t="str" cm="1">
        <f t="array" ref="A1988">_xlfn.IFS(AG1988&gt;=70,"70 and Older",AND(AG1988&gt;=60,AG1988&lt;70),"60-69",AND(AG1988&gt;=50,AG1988&lt;60),"50-59",AND(AG1988&gt;=40,AG1988&lt;50),"40-49",AND(AG1988&gt;=30,AG1988&lt;40),"30-39",AND(AG1988&gt;=20,AG1988&lt;30),"20-29")</f>
        <v>50-59</v>
      </c>
      <c r="B1988" s="1" t="str" cm="1">
        <f t="array" ref="B1988">_xlfn.IFS(AO1988=1,$AO$1,AP1988=1,$AP$1,AQ1988=1,$AQ$1,AR1988=1,$AR$1,AS1988=1,$AS$1)</f>
        <v>Master</v>
      </c>
      <c r="C1988" s="1" t="str" cm="1">
        <f t="array" ref="C1988">_xlfn.IFS(AJ1988=1,$AJ$1,AK1988=1,$AK$1,AL1988=1,$AL$1,AM1988=1,$AM$1,AN1988=1,$AN$1)</f>
        <v>Married</v>
      </c>
      <c r="D1988" s="1">
        <v>0</v>
      </c>
      <c r="E1988" s="1">
        <v>1</v>
      </c>
      <c r="F1988" s="1" t="str" cm="1">
        <f t="array" ref="F1988">_xlfn.IFS(AV1988&lt;43783,"1.Low Income",AND(AV1988&gt;=43783,AV1988&lt;=64856),"2.Mid Income",AV1988&gt;64856,"3.High Income")</f>
        <v>2.Mid Income</v>
      </c>
      <c r="G1988" s="1" t="str" cm="1">
        <f t="array" ref="G1988">_xlfn.IFS(AU1988&lt;=30,"&lt;1 month",AND(AU1988&gt;30,AU1988&lt;=60),"1-2months",AU1988&gt;60,"2months +")</f>
        <v>2months +</v>
      </c>
      <c r="H1988" s="1" t="str" cm="1">
        <f t="array" ref="H1988">_xlfn.IFS(AT1988&lt;5,"&lt;5times",AND(AT1988&gt;=5,AT1988&lt;=10),"05-10times",AND(AT1988&gt;=11,AT1988&lt;=15),"11-15times",AT1988&gt;=16,"16times or more")</f>
        <v>05-10times</v>
      </c>
      <c r="I1988" s="1" t="s">
        <v>99</v>
      </c>
      <c r="J1988" s="1" t="str">
        <f t="shared" si="63"/>
        <v>4-6 years</v>
      </c>
      <c r="K1988" s="2">
        <v>261</v>
      </c>
      <c r="L1988" s="2">
        <v>23</v>
      </c>
      <c r="M1988" s="2">
        <v>73</v>
      </c>
      <c r="N1988" s="2">
        <v>4</v>
      </c>
      <c r="O1988" s="2">
        <v>23</v>
      </c>
      <c r="P1988" s="2">
        <v>50</v>
      </c>
      <c r="Q1988" s="8">
        <v>0</v>
      </c>
      <c r="R1988" s="8">
        <v>0</v>
      </c>
      <c r="S1988" s="8">
        <v>0</v>
      </c>
      <c r="T1988" s="8">
        <v>0</v>
      </c>
      <c r="U1988" s="8">
        <v>0</v>
      </c>
      <c r="V1988" s="8">
        <v>0</v>
      </c>
      <c r="W1988" s="6">
        <v>2</v>
      </c>
      <c r="X1988" s="6">
        <v>6</v>
      </c>
      <c r="Y1988" s="6">
        <v>3</v>
      </c>
      <c r="Z1988" s="6">
        <v>5</v>
      </c>
      <c r="AB1988" s="1">
        <v>268</v>
      </c>
      <c r="AC1988" s="1">
        <v>261</v>
      </c>
      <c r="AD1988" s="1">
        <v>0</v>
      </c>
      <c r="AE1988" s="1">
        <v>3</v>
      </c>
      <c r="AF1988" s="1">
        <v>11</v>
      </c>
      <c r="AG1988" s="1">
        <v>50</v>
      </c>
      <c r="AH1988" s="1">
        <v>2171</v>
      </c>
      <c r="AI1988" s="11">
        <f t="shared" si="62"/>
        <v>5.9479452054794519</v>
      </c>
      <c r="AJ1988" s="1">
        <v>0</v>
      </c>
      <c r="AK1988" s="1">
        <v>1</v>
      </c>
      <c r="AL1988" s="1">
        <v>0</v>
      </c>
      <c r="AM1988" s="1">
        <v>0</v>
      </c>
      <c r="AN1988" s="1">
        <v>0</v>
      </c>
      <c r="AO1988" s="1">
        <v>0</v>
      </c>
      <c r="AP1988" s="1">
        <v>0</v>
      </c>
      <c r="AQ1988" s="1">
        <v>0</v>
      </c>
      <c r="AR1988" s="1">
        <v>1</v>
      </c>
      <c r="AS1988" s="1">
        <v>0</v>
      </c>
      <c r="AT1988" s="1">
        <v>5</v>
      </c>
      <c r="AU1988" s="1">
        <v>94</v>
      </c>
      <c r="AV1988" s="1">
        <v>56223</v>
      </c>
    </row>
    <row r="1989" spans="1:48" s="1" customFormat="1" x14ac:dyDescent="0.25">
      <c r="A1989" s="1" t="str" cm="1">
        <f t="array" ref="A1989">_xlfn.IFS(AG1989&gt;=70,"70 and Older",AND(AG1989&gt;=60,AG1989&lt;70),"60-69",AND(AG1989&gt;=50,AG1989&lt;60),"50-59",AND(AG1989&gt;=40,AG1989&lt;50),"40-49",AND(AG1989&gt;=30,AG1989&lt;40),"30-39",AND(AG1989&gt;=20,AG1989&lt;30),"20-29")</f>
        <v>40-49</v>
      </c>
      <c r="B1989" s="1" t="str" cm="1">
        <f t="array" ref="B1989">_xlfn.IFS(AO1989=1,$AO$1,AP1989=1,$AP$1,AQ1989=1,$AQ$1,AR1989=1,$AR$1,AS1989=1,$AS$1)</f>
        <v>Master</v>
      </c>
      <c r="C1989" s="1" t="str" cm="1">
        <f t="array" ref="C1989">_xlfn.IFS(AJ1989=1,$AJ$1,AK1989=1,$AK$1,AL1989=1,$AL$1,AM1989=1,$AM$1,AN1989=1,$AN$1)</f>
        <v>Together</v>
      </c>
      <c r="D1989" s="1">
        <v>0</v>
      </c>
      <c r="E1989" s="1">
        <v>1</v>
      </c>
      <c r="F1989" s="1" t="str" cm="1">
        <f t="array" ref="F1989">_xlfn.IFS(AV1989&lt;43783,"1.Low Income",AND(AV1989&gt;=43783,AV1989&lt;=64856),"2.Mid Income",AV1989&gt;64856,"3.High Income")</f>
        <v>2.Mid Income</v>
      </c>
      <c r="G1989" s="1" t="str" cm="1">
        <f t="array" ref="G1989">_xlfn.IFS(AU1989&lt;=30,"&lt;1 month",AND(AU1989&gt;30,AU1989&lt;=60),"1-2months",AU1989&gt;60,"2months +")</f>
        <v>1-2months</v>
      </c>
      <c r="H1989" s="1" t="str" cm="1">
        <f t="array" ref="H1989">_xlfn.IFS(AT1989&lt;5,"&lt;5times",AND(AT1989&gt;=5,AT1989&lt;=10),"05-10times",AND(AT1989&gt;=11,AT1989&lt;=15),"11-15times",AT1989&gt;=16,"16times or more")</f>
        <v>05-10times</v>
      </c>
      <c r="I1989" s="1" t="s">
        <v>99</v>
      </c>
      <c r="J1989" s="1" t="str">
        <f t="shared" si="63"/>
        <v>4-6 years</v>
      </c>
      <c r="K1989" s="2">
        <v>42</v>
      </c>
      <c r="L1989" s="2">
        <v>11</v>
      </c>
      <c r="M1989" s="2">
        <v>57</v>
      </c>
      <c r="N1989" s="2">
        <v>10</v>
      </c>
      <c r="O1989" s="2">
        <v>28</v>
      </c>
      <c r="P1989" s="2">
        <v>14</v>
      </c>
      <c r="Q1989" s="8">
        <v>0</v>
      </c>
      <c r="R1989" s="8">
        <v>0</v>
      </c>
      <c r="S1989" s="8">
        <v>0</v>
      </c>
      <c r="T1989" s="8">
        <v>0</v>
      </c>
      <c r="U1989" s="8">
        <v>0</v>
      </c>
      <c r="V1989" s="8">
        <v>0</v>
      </c>
      <c r="W1989" s="6">
        <v>1</v>
      </c>
      <c r="X1989" s="6">
        <v>1</v>
      </c>
      <c r="Y1989" s="6">
        <v>1</v>
      </c>
      <c r="Z1989" s="6">
        <v>6</v>
      </c>
      <c r="AB1989" s="1">
        <v>484</v>
      </c>
      <c r="AC1989" s="1">
        <v>475</v>
      </c>
      <c r="AD1989" s="1">
        <v>1</v>
      </c>
      <c r="AE1989" s="1">
        <v>3</v>
      </c>
      <c r="AF1989" s="1">
        <v>11</v>
      </c>
      <c r="AG1989" s="1">
        <v>43</v>
      </c>
      <c r="AH1989" s="1">
        <v>2170</v>
      </c>
      <c r="AI1989" s="11">
        <f t="shared" si="62"/>
        <v>5.9452054794520546</v>
      </c>
      <c r="AJ1989" s="1">
        <v>0</v>
      </c>
      <c r="AK1989" s="1">
        <v>0</v>
      </c>
      <c r="AL1989" s="1">
        <v>0</v>
      </c>
      <c r="AM1989" s="1">
        <v>1</v>
      </c>
      <c r="AN1989" s="1">
        <v>0</v>
      </c>
      <c r="AO1989" s="1">
        <v>0</v>
      </c>
      <c r="AP1989" s="1">
        <v>0</v>
      </c>
      <c r="AQ1989" s="1">
        <v>0</v>
      </c>
      <c r="AR1989" s="1">
        <v>1</v>
      </c>
      <c r="AS1989" s="1">
        <v>0</v>
      </c>
      <c r="AT1989" s="1">
        <v>5</v>
      </c>
      <c r="AU1989" s="1">
        <v>31</v>
      </c>
      <c r="AV1989" s="1">
        <v>57906</v>
      </c>
    </row>
    <row r="1990" spans="1:48" s="1" customFormat="1" x14ac:dyDescent="0.25">
      <c r="A1990" s="1" t="str" cm="1">
        <f t="array" ref="A1990">_xlfn.IFS(AG1990&gt;=70,"70 and Older",AND(AG1990&gt;=60,AG1990&lt;70),"60-69",AND(AG1990&gt;=50,AG1990&lt;60),"50-59",AND(AG1990&gt;=40,AG1990&lt;50),"40-49",AND(AG1990&gt;=30,AG1990&lt;40),"30-39",AND(AG1990&gt;=20,AG1990&lt;30),"20-29")</f>
        <v>60-69</v>
      </c>
      <c r="B1990" s="1" t="str" cm="1">
        <f t="array" ref="B1990">_xlfn.IFS(AO1990=1,$AO$1,AP1990=1,$AP$1,AQ1990=1,$AQ$1,AR1990=1,$AR$1,AS1990=1,$AS$1)</f>
        <v>Graduation</v>
      </c>
      <c r="C1990" s="1" t="str" cm="1">
        <f t="array" ref="C1990">_xlfn.IFS(AJ1990=1,$AJ$1,AK1990=1,$AK$1,AL1990=1,$AL$1,AM1990=1,$AM$1,AN1990=1,$AN$1)</f>
        <v>Divorced</v>
      </c>
      <c r="D1990" s="1">
        <v>1</v>
      </c>
      <c r="E1990" s="1">
        <v>1</v>
      </c>
      <c r="F1990" s="1" t="str" cm="1">
        <f t="array" ref="F1990">_xlfn.IFS(AV1990&lt;43783,"1.Low Income",AND(AV1990&gt;=43783,AV1990&lt;=64856),"2.Mid Income",AV1990&gt;64856,"3.High Income")</f>
        <v>2.Mid Income</v>
      </c>
      <c r="G1990" s="1" t="str" cm="1">
        <f t="array" ref="G1990">_xlfn.IFS(AU1990&lt;=30,"&lt;1 month",AND(AU1990&gt;30,AU1990&lt;=60),"1-2months",AU1990&gt;60,"2months +")</f>
        <v>1-2months</v>
      </c>
      <c r="H1990" s="1" t="str" cm="1">
        <f t="array" ref="H1990">_xlfn.IFS(AT1990&lt;5,"&lt;5times",AND(AT1990&gt;=5,AT1990&lt;=10),"05-10times",AND(AT1990&gt;=11,AT1990&lt;=15),"11-15times",AT1990&gt;=16,"16times or more")</f>
        <v>05-10times</v>
      </c>
      <c r="I1990" s="1" t="s">
        <v>99</v>
      </c>
      <c r="J1990" s="1" t="str">
        <f t="shared" si="63"/>
        <v>4-6 years</v>
      </c>
      <c r="K1990" s="2">
        <v>245</v>
      </c>
      <c r="L1990" s="2">
        <v>16</v>
      </c>
      <c r="M1990" s="2">
        <v>223</v>
      </c>
      <c r="N1990" s="2">
        <v>21</v>
      </c>
      <c r="O1990" s="2">
        <v>43</v>
      </c>
      <c r="P1990" s="2">
        <v>16</v>
      </c>
      <c r="Q1990" s="8">
        <v>0</v>
      </c>
      <c r="R1990" s="8">
        <v>0</v>
      </c>
      <c r="S1990" s="8">
        <v>0</v>
      </c>
      <c r="T1990" s="8">
        <v>0</v>
      </c>
      <c r="U1990" s="8">
        <v>0</v>
      </c>
      <c r="V1990" s="8">
        <v>0</v>
      </c>
      <c r="W1990" s="6">
        <v>2</v>
      </c>
      <c r="X1990" s="6">
        <v>8</v>
      </c>
      <c r="Y1990" s="6">
        <v>1</v>
      </c>
      <c r="Z1990" s="6">
        <v>8</v>
      </c>
      <c r="AB1990" s="1">
        <v>754</v>
      </c>
      <c r="AC1990" s="1">
        <v>716</v>
      </c>
      <c r="AD1990" s="1">
        <v>0</v>
      </c>
      <c r="AE1990" s="1">
        <v>3</v>
      </c>
      <c r="AF1990" s="1">
        <v>11</v>
      </c>
      <c r="AG1990" s="1">
        <v>66</v>
      </c>
      <c r="AH1990" s="1">
        <v>2170</v>
      </c>
      <c r="AI1990" s="11">
        <f t="shared" si="62"/>
        <v>5.9452054794520546</v>
      </c>
      <c r="AJ1990" s="1">
        <v>1</v>
      </c>
      <c r="AK1990" s="1">
        <v>0</v>
      </c>
      <c r="AL1990" s="1">
        <v>0</v>
      </c>
      <c r="AM1990" s="1">
        <v>0</v>
      </c>
      <c r="AN1990" s="1">
        <v>0</v>
      </c>
      <c r="AO1990" s="1">
        <v>0</v>
      </c>
      <c r="AP1990" s="1">
        <v>0</v>
      </c>
      <c r="AQ1990" s="1">
        <v>1</v>
      </c>
      <c r="AR1990" s="1">
        <v>0</v>
      </c>
      <c r="AS1990" s="1">
        <v>0</v>
      </c>
      <c r="AT1990" s="1">
        <v>5</v>
      </c>
      <c r="AU1990" s="1">
        <v>43</v>
      </c>
      <c r="AV1990" s="1">
        <v>56796</v>
      </c>
    </row>
    <row r="1991" spans="1:48" s="1" customFormat="1" x14ac:dyDescent="0.25">
      <c r="A1991" s="1" t="str" cm="1">
        <f t="array" ref="A1991">_xlfn.IFS(AG1991&gt;=70,"70 and Older",AND(AG1991&gt;=60,AG1991&lt;70),"60-69",AND(AG1991&gt;=50,AG1991&lt;60),"50-59",AND(AG1991&gt;=40,AG1991&lt;50),"40-49",AND(AG1991&gt;=30,AG1991&lt;40),"30-39",AND(AG1991&gt;=20,AG1991&lt;30),"20-29")</f>
        <v>60-69</v>
      </c>
      <c r="B1991" s="1" t="str" cm="1">
        <f t="array" ref="B1991">_xlfn.IFS(AO1991=1,$AO$1,AP1991=1,$AP$1,AQ1991=1,$AQ$1,AR1991=1,$AR$1,AS1991=1,$AS$1)</f>
        <v>PhD</v>
      </c>
      <c r="C1991" s="1" t="str" cm="1">
        <f t="array" ref="C1991">_xlfn.IFS(AJ1991=1,$AJ$1,AK1991=1,$AK$1,AL1991=1,$AL$1,AM1991=1,$AM$1,AN1991=1,$AN$1)</f>
        <v>Married</v>
      </c>
      <c r="D1991" s="1">
        <v>1</v>
      </c>
      <c r="E1991" s="1">
        <v>0</v>
      </c>
      <c r="F1991" s="1" t="str" cm="1">
        <f t="array" ref="F1991">_xlfn.IFS(AV1991&lt;43783,"1.Low Income",AND(AV1991&gt;=43783,AV1991&lt;=64856),"2.Mid Income",AV1991&gt;64856,"3.High Income")</f>
        <v>2.Mid Income</v>
      </c>
      <c r="G1991" s="1" t="str" cm="1">
        <f t="array" ref="G1991">_xlfn.IFS(AU1991&lt;=30,"&lt;1 month",AND(AU1991&gt;30,AU1991&lt;=60),"1-2months",AU1991&gt;60,"2months +")</f>
        <v>&lt;1 month</v>
      </c>
      <c r="H1991" s="1" t="str" cm="1">
        <f t="array" ref="H1991">_xlfn.IFS(AT1991&lt;5,"&lt;5times",AND(AT1991&gt;=5,AT1991&lt;=10),"05-10times",AND(AT1991&gt;=11,AT1991&lt;=15),"11-15times",AT1991&gt;=16,"16times or more")</f>
        <v>05-10times</v>
      </c>
      <c r="I1991" s="1" t="s">
        <v>99</v>
      </c>
      <c r="J1991" s="1" t="str">
        <f t="shared" si="63"/>
        <v>4-6 years</v>
      </c>
      <c r="K1991" s="2">
        <v>42</v>
      </c>
      <c r="L1991" s="2">
        <v>7</v>
      </c>
      <c r="M1991" s="2">
        <v>43</v>
      </c>
      <c r="N1991" s="2">
        <v>20</v>
      </c>
      <c r="O1991" s="2">
        <v>12</v>
      </c>
      <c r="P1991" s="2">
        <v>10</v>
      </c>
      <c r="Q1991" s="8">
        <v>0</v>
      </c>
      <c r="R1991" s="8">
        <v>0</v>
      </c>
      <c r="S1991" s="8">
        <v>0</v>
      </c>
      <c r="T1991" s="8">
        <v>0</v>
      </c>
      <c r="U1991" s="8">
        <v>0</v>
      </c>
      <c r="V1991" s="8">
        <v>0</v>
      </c>
      <c r="W1991" s="6">
        <v>1</v>
      </c>
      <c r="X1991" s="6">
        <v>3</v>
      </c>
      <c r="Y1991" s="6">
        <v>0</v>
      </c>
      <c r="Z1991" s="6">
        <v>4</v>
      </c>
      <c r="AB1991" s="1">
        <v>61</v>
      </c>
      <c r="AC1991" s="1">
        <v>59</v>
      </c>
      <c r="AD1991" s="1">
        <v>0</v>
      </c>
      <c r="AE1991" s="1">
        <v>3</v>
      </c>
      <c r="AF1991" s="1">
        <v>11</v>
      </c>
      <c r="AG1991" s="1">
        <v>68</v>
      </c>
      <c r="AH1991" s="1">
        <v>2169</v>
      </c>
      <c r="AI1991" s="11">
        <f t="shared" si="62"/>
        <v>5.9424657534246572</v>
      </c>
      <c r="AJ1991" s="1">
        <v>0</v>
      </c>
      <c r="AK1991" s="1">
        <v>1</v>
      </c>
      <c r="AL1991" s="1">
        <v>0</v>
      </c>
      <c r="AM1991" s="1">
        <v>0</v>
      </c>
      <c r="AN1991" s="1">
        <v>0</v>
      </c>
      <c r="AO1991" s="1">
        <v>0</v>
      </c>
      <c r="AP1991" s="1">
        <v>0</v>
      </c>
      <c r="AQ1991" s="1">
        <v>0</v>
      </c>
      <c r="AR1991" s="1">
        <v>0</v>
      </c>
      <c r="AS1991" s="1">
        <v>1</v>
      </c>
      <c r="AT1991" s="1">
        <v>5</v>
      </c>
      <c r="AU1991" s="1">
        <v>28</v>
      </c>
      <c r="AV1991" s="1">
        <v>56715</v>
      </c>
    </row>
    <row r="1992" spans="1:48" s="1" customFormat="1" x14ac:dyDescent="0.25">
      <c r="A1992" s="1" t="str" cm="1">
        <f t="array" ref="A1992">_xlfn.IFS(AG1992&gt;=70,"70 and Older",AND(AG1992&gt;=60,AG1992&lt;70),"60-69",AND(AG1992&gt;=50,AG1992&lt;60),"50-59",AND(AG1992&gt;=40,AG1992&lt;50),"40-49",AND(AG1992&gt;=30,AG1992&lt;40),"30-39",AND(AG1992&gt;=20,AG1992&lt;30),"20-29")</f>
        <v>30-39</v>
      </c>
      <c r="B1992" s="1" t="str" cm="1">
        <f t="array" ref="B1992">_xlfn.IFS(AO1992=1,$AO$1,AP1992=1,$AP$1,AQ1992=1,$AQ$1,AR1992=1,$AR$1,AS1992=1,$AS$1)</f>
        <v>2nd Cycle</v>
      </c>
      <c r="C1992" s="1" t="str" cm="1">
        <f t="array" ref="C1992">_xlfn.IFS(AJ1992=1,$AJ$1,AK1992=1,$AK$1,AL1992=1,$AL$1,AM1992=1,$AM$1,AN1992=1,$AN$1)</f>
        <v>Married</v>
      </c>
      <c r="D1992" s="1">
        <v>1</v>
      </c>
      <c r="E1992" s="1">
        <v>0</v>
      </c>
      <c r="F1992" s="1" t="str" cm="1">
        <f t="array" ref="F1992">_xlfn.IFS(AV1992&lt;43783,"1.Low Income",AND(AV1992&gt;=43783,AV1992&lt;=64856),"2.Mid Income",AV1992&gt;64856,"3.High Income")</f>
        <v>2.Mid Income</v>
      </c>
      <c r="G1992" s="1" t="str" cm="1">
        <f t="array" ref="G1992">_xlfn.IFS(AU1992&lt;=30,"&lt;1 month",AND(AU1992&gt;30,AU1992&lt;=60),"1-2months",AU1992&gt;60,"2months +")</f>
        <v>&lt;1 month</v>
      </c>
      <c r="H1992" s="1" t="str" cm="1">
        <f t="array" ref="H1992">_xlfn.IFS(AT1992&lt;5,"&lt;5times",AND(AT1992&gt;=5,AT1992&lt;=10),"05-10times",AND(AT1992&gt;=11,AT1992&lt;=15),"11-15times",AT1992&gt;=16,"16times or more")</f>
        <v>05-10times</v>
      </c>
      <c r="I1992" s="1" t="s">
        <v>99</v>
      </c>
      <c r="J1992" s="1" t="str">
        <f t="shared" si="63"/>
        <v>4-6 years</v>
      </c>
      <c r="K1992" s="2">
        <v>97</v>
      </c>
      <c r="L1992" s="2">
        <v>3</v>
      </c>
      <c r="M1992" s="2">
        <v>66</v>
      </c>
      <c r="N1992" s="2">
        <v>12</v>
      </c>
      <c r="O1992" s="2">
        <v>7</v>
      </c>
      <c r="P1992" s="2">
        <v>34</v>
      </c>
      <c r="Q1992" s="8">
        <v>0</v>
      </c>
      <c r="R1992" s="8">
        <v>0</v>
      </c>
      <c r="S1992" s="8">
        <v>0</v>
      </c>
      <c r="T1992" s="8">
        <v>0</v>
      </c>
      <c r="U1992" s="8">
        <v>0</v>
      </c>
      <c r="V1992" s="8">
        <v>0</v>
      </c>
      <c r="W1992" s="6">
        <v>3</v>
      </c>
      <c r="X1992" s="6">
        <v>4</v>
      </c>
      <c r="Y1992" s="6">
        <v>1</v>
      </c>
      <c r="Z1992" s="6">
        <v>4</v>
      </c>
      <c r="AB1992" s="1">
        <v>52</v>
      </c>
      <c r="AC1992" s="1">
        <v>49</v>
      </c>
      <c r="AD1992" s="1">
        <v>0</v>
      </c>
      <c r="AE1992" s="1">
        <v>3</v>
      </c>
      <c r="AF1992" s="1">
        <v>11</v>
      </c>
      <c r="AG1992" s="1">
        <v>39</v>
      </c>
      <c r="AH1992" s="1">
        <v>2169</v>
      </c>
      <c r="AI1992" s="11">
        <f t="shared" si="62"/>
        <v>5.9424657534246572</v>
      </c>
      <c r="AJ1992" s="1">
        <v>0</v>
      </c>
      <c r="AK1992" s="1">
        <v>1</v>
      </c>
      <c r="AL1992" s="1">
        <v>0</v>
      </c>
      <c r="AM1992" s="1">
        <v>0</v>
      </c>
      <c r="AN1992" s="1">
        <v>0</v>
      </c>
      <c r="AO1992" s="1">
        <v>1</v>
      </c>
      <c r="AP1992" s="1">
        <v>0</v>
      </c>
      <c r="AQ1992" s="1">
        <v>0</v>
      </c>
      <c r="AR1992" s="1">
        <v>0</v>
      </c>
      <c r="AS1992" s="1">
        <v>0</v>
      </c>
      <c r="AT1992" s="1">
        <v>5</v>
      </c>
      <c r="AU1992" s="1">
        <v>2</v>
      </c>
      <c r="AV1992" s="1">
        <v>56253</v>
      </c>
    </row>
    <row r="1993" spans="1:48" s="1" customFormat="1" x14ac:dyDescent="0.25">
      <c r="A1993" s="1" t="str" cm="1">
        <f t="array" ref="A1993">_xlfn.IFS(AG1993&gt;=70,"70 and Older",AND(AG1993&gt;=60,AG1993&lt;70),"60-69",AND(AG1993&gt;=50,AG1993&lt;60),"50-59",AND(AG1993&gt;=40,AG1993&lt;50),"40-49",AND(AG1993&gt;=30,AG1993&lt;40),"30-39",AND(AG1993&gt;=20,AG1993&lt;30),"20-29")</f>
        <v>50-59</v>
      </c>
      <c r="B1993" s="1" t="str" cm="1">
        <f t="array" ref="B1993">_xlfn.IFS(AO1993=1,$AO$1,AP1993=1,$AP$1,AQ1993=1,$AQ$1,AR1993=1,$AR$1,AS1993=1,$AS$1)</f>
        <v>Graduation</v>
      </c>
      <c r="C1993" s="1" t="str" cm="1">
        <f t="array" ref="C1993">_xlfn.IFS(AJ1993=1,$AJ$1,AK1993=1,$AK$1,AL1993=1,$AL$1,AM1993=1,$AM$1,AN1993=1,$AN$1)</f>
        <v>Married</v>
      </c>
      <c r="D1993" s="1">
        <v>2</v>
      </c>
      <c r="E1993" s="1">
        <v>1</v>
      </c>
      <c r="F1993" s="1" t="str" cm="1">
        <f t="array" ref="F1993">_xlfn.IFS(AV1993&lt;43783,"1.Low Income",AND(AV1993&gt;=43783,AV1993&lt;=64856),"2.Mid Income",AV1993&gt;64856,"3.High Income")</f>
        <v>2.Mid Income</v>
      </c>
      <c r="G1993" s="1" t="str" cm="1">
        <f t="array" ref="G1993">_xlfn.IFS(AU1993&lt;=30,"&lt;1 month",AND(AU1993&gt;30,AU1993&lt;=60),"1-2months",AU1993&gt;60,"2months +")</f>
        <v>2months +</v>
      </c>
      <c r="H1993" s="1" t="str" cm="1">
        <f t="array" ref="H1993">_xlfn.IFS(AT1993&lt;5,"&lt;5times",AND(AT1993&gt;=5,AT1993&lt;=10),"05-10times",AND(AT1993&gt;=11,AT1993&lt;=15),"11-15times",AT1993&gt;=16,"16times or more")</f>
        <v>05-10times</v>
      </c>
      <c r="I1993" s="1" t="s">
        <v>99</v>
      </c>
      <c r="J1993" s="1" t="str">
        <f t="shared" si="63"/>
        <v>4-6 years</v>
      </c>
      <c r="K1993" s="2">
        <v>11</v>
      </c>
      <c r="L1993" s="2">
        <v>0</v>
      </c>
      <c r="M1993" s="2">
        <v>4</v>
      </c>
      <c r="N1993" s="2">
        <v>0</v>
      </c>
      <c r="O1993" s="2">
        <v>0</v>
      </c>
      <c r="P1993" s="2">
        <v>2</v>
      </c>
      <c r="Q1993" s="8">
        <v>0</v>
      </c>
      <c r="R1993" s="8">
        <v>0</v>
      </c>
      <c r="S1993" s="8">
        <v>0</v>
      </c>
      <c r="T1993" s="8">
        <v>0</v>
      </c>
      <c r="U1993" s="8">
        <v>0</v>
      </c>
      <c r="V1993" s="8">
        <v>0</v>
      </c>
      <c r="W1993" s="6">
        <v>1</v>
      </c>
      <c r="X1993" s="6">
        <v>1</v>
      </c>
      <c r="Y1993" s="6">
        <v>0</v>
      </c>
      <c r="Z1993" s="6">
        <v>2</v>
      </c>
      <c r="AB1993" s="1">
        <v>37</v>
      </c>
      <c r="AC1993" s="1">
        <v>33</v>
      </c>
      <c r="AD1993" s="1">
        <v>0</v>
      </c>
      <c r="AE1993" s="1">
        <v>3</v>
      </c>
      <c r="AF1993" s="1">
        <v>11</v>
      </c>
      <c r="AG1993" s="1">
        <v>51</v>
      </c>
      <c r="AH1993" s="1">
        <v>2169</v>
      </c>
      <c r="AI1993" s="11">
        <f t="shared" si="62"/>
        <v>5.9424657534246572</v>
      </c>
      <c r="AJ1993" s="1">
        <v>0</v>
      </c>
      <c r="AK1993" s="1">
        <v>1</v>
      </c>
      <c r="AL1993" s="1">
        <v>0</v>
      </c>
      <c r="AM1993" s="1">
        <v>0</v>
      </c>
      <c r="AN1993" s="1">
        <v>0</v>
      </c>
      <c r="AO1993" s="1">
        <v>0</v>
      </c>
      <c r="AP1993" s="1">
        <v>0</v>
      </c>
      <c r="AQ1993" s="1">
        <v>1</v>
      </c>
      <c r="AR1993" s="1">
        <v>0</v>
      </c>
      <c r="AS1993" s="1">
        <v>0</v>
      </c>
      <c r="AT1993" s="1">
        <v>5</v>
      </c>
      <c r="AU1993" s="1">
        <v>95</v>
      </c>
      <c r="AV1993" s="1">
        <v>55956</v>
      </c>
    </row>
    <row r="1994" spans="1:48" s="1" customFormat="1" x14ac:dyDescent="0.25">
      <c r="A1994" s="1" t="str" cm="1">
        <f t="array" ref="A1994">_xlfn.IFS(AG1994&gt;=70,"70 and Older",AND(AG1994&gt;=60,AG1994&lt;70),"60-69",AND(AG1994&gt;=50,AG1994&lt;60),"50-59",AND(AG1994&gt;=40,AG1994&lt;50),"40-49",AND(AG1994&gt;=30,AG1994&lt;40),"30-39",AND(AG1994&gt;=20,AG1994&lt;30),"20-29")</f>
        <v>40-49</v>
      </c>
      <c r="B1994" s="1" t="str" cm="1">
        <f t="array" ref="B1994">_xlfn.IFS(AO1994=1,$AO$1,AP1994=1,$AP$1,AQ1994=1,$AQ$1,AR1994=1,$AR$1,AS1994=1,$AS$1)</f>
        <v>Graduation</v>
      </c>
      <c r="C1994" s="1" t="str" cm="1">
        <f t="array" ref="C1994">_xlfn.IFS(AJ1994=1,$AJ$1,AK1994=1,$AK$1,AL1994=1,$AL$1,AM1994=1,$AM$1,AN1994=1,$AN$1)</f>
        <v>Married</v>
      </c>
      <c r="D1994" s="1">
        <v>1</v>
      </c>
      <c r="E1994" s="1">
        <v>0</v>
      </c>
      <c r="F1994" s="1" t="str" cm="1">
        <f t="array" ref="F1994">_xlfn.IFS(AV1994&lt;43783,"1.Low Income",AND(AV1994&gt;=43783,AV1994&lt;=64856),"2.Mid Income",AV1994&gt;64856,"3.High Income")</f>
        <v>2.Mid Income</v>
      </c>
      <c r="G1994" s="1" t="str" cm="1">
        <f t="array" ref="G1994">_xlfn.IFS(AU1994&lt;=30,"&lt;1 month",AND(AU1994&gt;30,AU1994&lt;=60),"1-2months",AU1994&gt;60,"2months +")</f>
        <v>2months +</v>
      </c>
      <c r="H1994" s="1" t="str" cm="1">
        <f t="array" ref="H1994">_xlfn.IFS(AT1994&lt;5,"&lt;5times",AND(AT1994&gt;=5,AT1994&lt;=10),"05-10times",AND(AT1994&gt;=11,AT1994&lt;=15),"11-15times",AT1994&gt;=16,"16times or more")</f>
        <v>05-10times</v>
      </c>
      <c r="I1994" s="1" t="s">
        <v>99</v>
      </c>
      <c r="J1994" s="1" t="str">
        <f t="shared" si="63"/>
        <v>4-6 years</v>
      </c>
      <c r="K1994" s="2">
        <v>10</v>
      </c>
      <c r="L1994" s="2">
        <v>2</v>
      </c>
      <c r="M1994" s="2">
        <v>16</v>
      </c>
      <c r="N1994" s="2">
        <v>11</v>
      </c>
      <c r="O1994" s="2">
        <v>2</v>
      </c>
      <c r="P1994" s="2">
        <v>21</v>
      </c>
      <c r="Q1994" s="8">
        <v>0</v>
      </c>
      <c r="R1994" s="8">
        <v>0</v>
      </c>
      <c r="S1994" s="8">
        <v>0</v>
      </c>
      <c r="T1994" s="8">
        <v>0</v>
      </c>
      <c r="U1994" s="8">
        <v>0</v>
      </c>
      <c r="V1994" s="8">
        <v>0</v>
      </c>
      <c r="W1994" s="6">
        <v>1</v>
      </c>
      <c r="X1994" s="6">
        <v>1</v>
      </c>
      <c r="Y1994" s="6">
        <v>0</v>
      </c>
      <c r="Z1994" s="6">
        <v>3</v>
      </c>
      <c r="AB1994" s="1">
        <v>78</v>
      </c>
      <c r="AC1994" s="1">
        <v>77</v>
      </c>
      <c r="AD1994" s="1">
        <v>0</v>
      </c>
      <c r="AE1994" s="1">
        <v>3</v>
      </c>
      <c r="AF1994" s="1">
        <v>11</v>
      </c>
      <c r="AG1994" s="1">
        <v>47</v>
      </c>
      <c r="AH1994" s="1">
        <v>2169</v>
      </c>
      <c r="AI1994" s="11">
        <f t="shared" si="62"/>
        <v>5.9424657534246572</v>
      </c>
      <c r="AJ1994" s="1">
        <v>0</v>
      </c>
      <c r="AK1994" s="1">
        <v>1</v>
      </c>
      <c r="AL1994" s="1">
        <v>0</v>
      </c>
      <c r="AM1994" s="1">
        <v>0</v>
      </c>
      <c r="AN1994" s="1">
        <v>0</v>
      </c>
      <c r="AO1994" s="1">
        <v>0</v>
      </c>
      <c r="AP1994" s="1">
        <v>0</v>
      </c>
      <c r="AQ1994" s="1">
        <v>1</v>
      </c>
      <c r="AR1994" s="1">
        <v>0</v>
      </c>
      <c r="AS1994" s="1">
        <v>0</v>
      </c>
      <c r="AT1994" s="1">
        <v>5</v>
      </c>
      <c r="AU1994" s="1">
        <v>96</v>
      </c>
      <c r="AV1994" s="1">
        <v>55842</v>
      </c>
    </row>
    <row r="1995" spans="1:48" s="1" customFormat="1" x14ac:dyDescent="0.25">
      <c r="A1995" s="1" t="str" cm="1">
        <f t="array" ref="A1995">_xlfn.IFS(AG1995&gt;=70,"70 and Older",AND(AG1995&gt;=60,AG1995&lt;70),"60-69",AND(AG1995&gt;=50,AG1995&lt;60),"50-59",AND(AG1995&gt;=40,AG1995&lt;50),"40-49",AND(AG1995&gt;=30,AG1995&lt;40),"30-39",AND(AG1995&gt;=20,AG1995&lt;30),"20-29")</f>
        <v>40-49</v>
      </c>
      <c r="B1995" s="1" t="str" cm="1">
        <f t="array" ref="B1995">_xlfn.IFS(AO1995=1,$AO$1,AP1995=1,$AP$1,AQ1995=1,$AQ$1,AR1995=1,$AR$1,AS1995=1,$AS$1)</f>
        <v>Master</v>
      </c>
      <c r="C1995" s="1" t="str" cm="1">
        <f t="array" ref="C1995">_xlfn.IFS(AJ1995=1,$AJ$1,AK1995=1,$AK$1,AL1995=1,$AL$1,AM1995=1,$AM$1,AN1995=1,$AN$1)</f>
        <v>Married</v>
      </c>
      <c r="D1995" s="1">
        <v>0</v>
      </c>
      <c r="E1995" s="1">
        <v>0</v>
      </c>
      <c r="F1995" s="1" t="str" cm="1">
        <f t="array" ref="F1995">_xlfn.IFS(AV1995&lt;43783,"1.Low Income",AND(AV1995&gt;=43783,AV1995&lt;=64856),"2.Mid Income",AV1995&gt;64856,"3.High Income")</f>
        <v>2.Mid Income</v>
      </c>
      <c r="G1995" s="1" t="str" cm="1">
        <f t="array" ref="G1995">_xlfn.IFS(AU1995&lt;=30,"&lt;1 month",AND(AU1995&gt;30,AU1995&lt;=60),"1-2months",AU1995&gt;60,"2months +")</f>
        <v>&lt;1 month</v>
      </c>
      <c r="H1995" s="1" t="str" cm="1">
        <f t="array" ref="H1995">_xlfn.IFS(AT1995&lt;5,"&lt;5times",AND(AT1995&gt;=5,AT1995&lt;=10),"05-10times",AND(AT1995&gt;=11,AT1995&lt;=15),"11-15times",AT1995&gt;=16,"16times or more")</f>
        <v>05-10times</v>
      </c>
      <c r="I1995" s="1" t="s">
        <v>99</v>
      </c>
      <c r="J1995" s="1" t="str">
        <f t="shared" si="63"/>
        <v>4-6 years</v>
      </c>
      <c r="K1995" s="2">
        <v>518</v>
      </c>
      <c r="L1995" s="2">
        <v>42</v>
      </c>
      <c r="M1995" s="2">
        <v>742</v>
      </c>
      <c r="N1995" s="2">
        <v>55</v>
      </c>
      <c r="O1995" s="2">
        <v>56</v>
      </c>
      <c r="P1995" s="2">
        <v>84</v>
      </c>
      <c r="Q1995" s="8">
        <v>0</v>
      </c>
      <c r="R1995" s="8">
        <v>0</v>
      </c>
      <c r="S1995" s="8">
        <v>0</v>
      </c>
      <c r="T1995" s="8">
        <v>0</v>
      </c>
      <c r="U1995" s="8">
        <v>0</v>
      </c>
      <c r="V1995" s="8">
        <v>0</v>
      </c>
      <c r="W1995" s="6">
        <v>1</v>
      </c>
      <c r="X1995" s="6">
        <v>6</v>
      </c>
      <c r="Y1995" s="6">
        <v>10</v>
      </c>
      <c r="Z1995" s="6">
        <v>5</v>
      </c>
      <c r="AB1995" s="1">
        <v>801</v>
      </c>
      <c r="AC1995" s="1">
        <v>786</v>
      </c>
      <c r="AD1995" s="1">
        <v>0</v>
      </c>
      <c r="AE1995" s="1">
        <v>3</v>
      </c>
      <c r="AF1995" s="1">
        <v>11</v>
      </c>
      <c r="AG1995" s="1">
        <v>46</v>
      </c>
      <c r="AH1995" s="1">
        <v>2168</v>
      </c>
      <c r="AI1995" s="11">
        <f t="shared" si="62"/>
        <v>5.9397260273972599</v>
      </c>
      <c r="AJ1995" s="1">
        <v>0</v>
      </c>
      <c r="AK1995" s="1">
        <v>1</v>
      </c>
      <c r="AL1995" s="1">
        <v>0</v>
      </c>
      <c r="AM1995" s="1">
        <v>0</v>
      </c>
      <c r="AN1995" s="1">
        <v>0</v>
      </c>
      <c r="AO1995" s="1">
        <v>0</v>
      </c>
      <c r="AP1995" s="1">
        <v>0</v>
      </c>
      <c r="AQ1995" s="1">
        <v>0</v>
      </c>
      <c r="AR1995" s="1">
        <v>1</v>
      </c>
      <c r="AS1995" s="1">
        <v>0</v>
      </c>
      <c r="AT1995" s="1">
        <v>5</v>
      </c>
      <c r="AU1995" s="1">
        <v>29</v>
      </c>
      <c r="AV1995" s="1">
        <v>58116</v>
      </c>
    </row>
    <row r="1996" spans="1:48" s="1" customFormat="1" x14ac:dyDescent="0.25">
      <c r="A1996" s="1" t="str" cm="1">
        <f t="array" ref="A1996">_xlfn.IFS(AG1996&gt;=70,"70 and Older",AND(AG1996&gt;=60,AG1996&lt;70),"60-69",AND(AG1996&gt;=50,AG1996&lt;60),"50-59",AND(AG1996&gt;=40,AG1996&lt;50),"40-49",AND(AG1996&gt;=30,AG1996&lt;40),"30-39",AND(AG1996&gt;=20,AG1996&lt;30),"20-29")</f>
        <v>60-69</v>
      </c>
      <c r="B1996" s="1" t="str" cm="1">
        <f t="array" ref="B1996">_xlfn.IFS(AO1996=1,$AO$1,AP1996=1,$AP$1,AQ1996=1,$AQ$1,AR1996=1,$AR$1,AS1996=1,$AS$1)</f>
        <v>Graduation</v>
      </c>
      <c r="C1996" s="1" t="str" cm="1">
        <f t="array" ref="C1996">_xlfn.IFS(AJ1996=1,$AJ$1,AK1996=1,$AK$1,AL1996=1,$AL$1,AM1996=1,$AM$1,AN1996=1,$AN$1)</f>
        <v>Together</v>
      </c>
      <c r="D1996" s="1">
        <v>0</v>
      </c>
      <c r="E1996" s="1">
        <v>1</v>
      </c>
      <c r="F1996" s="1" t="str" cm="1">
        <f t="array" ref="F1996">_xlfn.IFS(AV1996&lt;43783,"1.Low Income",AND(AV1996&gt;=43783,AV1996&lt;=64856),"2.Mid Income",AV1996&gt;64856,"3.High Income")</f>
        <v>2.Mid Income</v>
      </c>
      <c r="G1996" s="1" t="str" cm="1">
        <f t="array" ref="G1996">_xlfn.IFS(AU1996&lt;=30,"&lt;1 month",AND(AU1996&gt;30,AU1996&lt;=60),"1-2months",AU1996&gt;60,"2months +")</f>
        <v>2months +</v>
      </c>
      <c r="H1996" s="1" t="str" cm="1">
        <f t="array" ref="H1996">_xlfn.IFS(AT1996&lt;5,"&lt;5times",AND(AT1996&gt;=5,AT1996&lt;=10),"05-10times",AND(AT1996&gt;=11,AT1996&lt;=15),"11-15times",AT1996&gt;=16,"16times or more")</f>
        <v>05-10times</v>
      </c>
      <c r="I1996" s="1" t="s">
        <v>99</v>
      </c>
      <c r="J1996" s="1" t="str">
        <f t="shared" si="63"/>
        <v>4-6 years</v>
      </c>
      <c r="K1996" s="2">
        <v>43</v>
      </c>
      <c r="L1996" s="2">
        <v>12</v>
      </c>
      <c r="M1996" s="2">
        <v>23</v>
      </c>
      <c r="N1996" s="2">
        <v>29</v>
      </c>
      <c r="O1996" s="2">
        <v>15</v>
      </c>
      <c r="P1996" s="2">
        <v>61</v>
      </c>
      <c r="Q1996" s="8">
        <v>0</v>
      </c>
      <c r="R1996" s="8">
        <v>0</v>
      </c>
      <c r="S1996" s="8">
        <v>0</v>
      </c>
      <c r="T1996" s="8">
        <v>0</v>
      </c>
      <c r="U1996" s="8">
        <v>0</v>
      </c>
      <c r="V1996" s="8">
        <v>0</v>
      </c>
      <c r="W1996" s="6">
        <v>1</v>
      </c>
      <c r="X1996" s="6">
        <v>2</v>
      </c>
      <c r="Y1996" s="6">
        <v>1</v>
      </c>
      <c r="Z1996" s="6">
        <v>4</v>
      </c>
      <c r="AB1996" s="1">
        <v>64</v>
      </c>
      <c r="AC1996" s="1">
        <v>62</v>
      </c>
      <c r="AD1996" s="1">
        <v>1</v>
      </c>
      <c r="AE1996" s="1">
        <v>3</v>
      </c>
      <c r="AF1996" s="1">
        <v>11</v>
      </c>
      <c r="AG1996" s="1">
        <v>63</v>
      </c>
      <c r="AH1996" s="1">
        <v>2168</v>
      </c>
      <c r="AI1996" s="11">
        <f t="shared" si="62"/>
        <v>5.9397260273972599</v>
      </c>
      <c r="AJ1996" s="1">
        <v>0</v>
      </c>
      <c r="AK1996" s="1">
        <v>0</v>
      </c>
      <c r="AL1996" s="1">
        <v>0</v>
      </c>
      <c r="AM1996" s="1">
        <v>1</v>
      </c>
      <c r="AN1996" s="1">
        <v>0</v>
      </c>
      <c r="AO1996" s="1">
        <v>0</v>
      </c>
      <c r="AP1996" s="1">
        <v>0</v>
      </c>
      <c r="AQ1996" s="1">
        <v>1</v>
      </c>
      <c r="AR1996" s="1">
        <v>0</v>
      </c>
      <c r="AS1996" s="1">
        <v>0</v>
      </c>
      <c r="AT1996" s="1">
        <v>5</v>
      </c>
      <c r="AU1996" s="1">
        <v>65</v>
      </c>
      <c r="AV1996" s="1">
        <v>57100</v>
      </c>
    </row>
    <row r="1997" spans="1:48" s="1" customFormat="1" x14ac:dyDescent="0.25">
      <c r="A1997" s="1" t="str" cm="1">
        <f t="array" ref="A1997">_xlfn.IFS(AG1997&gt;=70,"70 and Older",AND(AG1997&gt;=60,AG1997&lt;70),"60-69",AND(AG1997&gt;=50,AG1997&lt;60),"50-59",AND(AG1997&gt;=40,AG1997&lt;50),"40-49",AND(AG1997&gt;=30,AG1997&lt;40),"30-39",AND(AG1997&gt;=20,AG1997&lt;30),"20-29")</f>
        <v>60-69</v>
      </c>
      <c r="B1997" s="1" t="str" cm="1">
        <f t="array" ref="B1997">_xlfn.IFS(AO1997=1,$AO$1,AP1997=1,$AP$1,AQ1997=1,$AQ$1,AR1997=1,$AR$1,AS1997=1,$AS$1)</f>
        <v>2nd Cycle</v>
      </c>
      <c r="C1997" s="1" t="str" cm="1">
        <f t="array" ref="C1997">_xlfn.IFS(AJ1997=1,$AJ$1,AK1997=1,$AK$1,AL1997=1,$AL$1,AM1997=1,$AM$1,AN1997=1,$AN$1)</f>
        <v>Single</v>
      </c>
      <c r="D1997" s="1">
        <v>0</v>
      </c>
      <c r="E1997" s="1">
        <v>0</v>
      </c>
      <c r="F1997" s="1" t="str" cm="1">
        <f t="array" ref="F1997">_xlfn.IFS(AV1997&lt;43783,"1.Low Income",AND(AV1997&gt;=43783,AV1997&lt;=64856),"2.Mid Income",AV1997&gt;64856,"3.High Income")</f>
        <v>2.Mid Income</v>
      </c>
      <c r="G1997" s="1" t="str" cm="1">
        <f t="array" ref="G1997">_xlfn.IFS(AU1997&lt;=30,"&lt;1 month",AND(AU1997&gt;30,AU1997&lt;=60),"1-2months",AU1997&gt;60,"2months +")</f>
        <v>2months +</v>
      </c>
      <c r="H1997" s="1" t="str" cm="1">
        <f t="array" ref="H1997">_xlfn.IFS(AT1997&lt;5,"&lt;5times",AND(AT1997&gt;=5,AT1997&lt;=10),"05-10times",AND(AT1997&gt;=11,AT1997&lt;=15),"11-15times",AT1997&gt;=16,"16times or more")</f>
        <v>05-10times</v>
      </c>
      <c r="I1997" s="1" t="s">
        <v>99</v>
      </c>
      <c r="J1997" s="1" t="str">
        <f t="shared" si="63"/>
        <v>4-6 years</v>
      </c>
      <c r="K1997" s="2">
        <v>1248</v>
      </c>
      <c r="L1997" s="2">
        <v>16</v>
      </c>
      <c r="M1997" s="2">
        <v>349</v>
      </c>
      <c r="N1997" s="2">
        <v>43</v>
      </c>
      <c r="O1997" s="2">
        <v>16</v>
      </c>
      <c r="P1997" s="2">
        <v>16</v>
      </c>
      <c r="Q1997" s="8">
        <v>1</v>
      </c>
      <c r="R1997" s="8">
        <v>1</v>
      </c>
      <c r="S1997" s="8">
        <v>0</v>
      </c>
      <c r="T1997" s="8">
        <v>1</v>
      </c>
      <c r="U1997" s="8">
        <v>1</v>
      </c>
      <c r="V1997" s="8">
        <v>1</v>
      </c>
      <c r="W1997" s="6">
        <v>1</v>
      </c>
      <c r="X1997" s="6">
        <v>2</v>
      </c>
      <c r="Y1997" s="6">
        <v>4</v>
      </c>
      <c r="Z1997" s="6">
        <v>9</v>
      </c>
      <c r="AB1997" s="1">
        <v>1329</v>
      </c>
      <c r="AC1997" s="1">
        <v>1275</v>
      </c>
      <c r="AD1997" s="1">
        <v>0</v>
      </c>
      <c r="AE1997" s="1">
        <v>3</v>
      </c>
      <c r="AF1997" s="1">
        <v>11</v>
      </c>
      <c r="AG1997" s="1">
        <v>62</v>
      </c>
      <c r="AH1997" s="1">
        <v>2167</v>
      </c>
      <c r="AI1997" s="11">
        <f t="shared" si="62"/>
        <v>5.9369863013698634</v>
      </c>
      <c r="AJ1997" s="1">
        <v>0</v>
      </c>
      <c r="AK1997" s="1">
        <v>0</v>
      </c>
      <c r="AL1997" s="1">
        <v>1</v>
      </c>
      <c r="AM1997" s="1">
        <v>0</v>
      </c>
      <c r="AN1997" s="1">
        <v>0</v>
      </c>
      <c r="AO1997" s="1">
        <v>1</v>
      </c>
      <c r="AP1997" s="1">
        <v>0</v>
      </c>
      <c r="AQ1997" s="1">
        <v>0</v>
      </c>
      <c r="AR1997" s="1">
        <v>0</v>
      </c>
      <c r="AS1997" s="1">
        <v>0</v>
      </c>
      <c r="AT1997" s="1">
        <v>5</v>
      </c>
      <c r="AU1997" s="1">
        <v>84</v>
      </c>
      <c r="AV1997" s="1">
        <v>57530</v>
      </c>
    </row>
    <row r="1998" spans="1:48" s="1" customFormat="1" x14ac:dyDescent="0.25">
      <c r="A1998" s="1" t="str" cm="1">
        <f t="array" ref="A1998">_xlfn.IFS(AG1998&gt;=70,"70 and Older",AND(AG1998&gt;=60,AG1998&lt;70),"60-69",AND(AG1998&gt;=50,AG1998&lt;60),"50-59",AND(AG1998&gt;=40,AG1998&lt;50),"40-49",AND(AG1998&gt;=30,AG1998&lt;40),"30-39",AND(AG1998&gt;=20,AG1998&lt;30),"20-29")</f>
        <v>50-59</v>
      </c>
      <c r="B1998" s="1" t="str" cm="1">
        <f t="array" ref="B1998">_xlfn.IFS(AO1998=1,$AO$1,AP1998=1,$AP$1,AQ1998=1,$AQ$1,AR1998=1,$AR$1,AS1998=1,$AS$1)</f>
        <v>Master</v>
      </c>
      <c r="C1998" s="1" t="str" cm="1">
        <f t="array" ref="C1998">_xlfn.IFS(AJ1998=1,$AJ$1,AK1998=1,$AK$1,AL1998=1,$AL$1,AM1998=1,$AM$1,AN1998=1,$AN$1)</f>
        <v>Married</v>
      </c>
      <c r="D1998" s="1">
        <v>1</v>
      </c>
      <c r="E1998" s="1">
        <v>0</v>
      </c>
      <c r="F1998" s="1" t="str" cm="1">
        <f t="array" ref="F1998">_xlfn.IFS(AV1998&lt;43783,"1.Low Income",AND(AV1998&gt;=43783,AV1998&lt;=64856),"2.Mid Income",AV1998&gt;64856,"3.High Income")</f>
        <v>2.Mid Income</v>
      </c>
      <c r="G1998" s="1" t="str" cm="1">
        <f t="array" ref="G1998">_xlfn.IFS(AU1998&lt;=30,"&lt;1 month",AND(AU1998&gt;30,AU1998&lt;=60),"1-2months",AU1998&gt;60,"2months +")</f>
        <v>&lt;1 month</v>
      </c>
      <c r="H1998" s="1" t="str" cm="1">
        <f t="array" ref="H1998">_xlfn.IFS(AT1998&lt;5,"&lt;5times",AND(AT1998&gt;=5,AT1998&lt;=10),"05-10times",AND(AT1998&gt;=11,AT1998&lt;=15),"11-15times",AT1998&gt;=16,"16times or more")</f>
        <v>05-10times</v>
      </c>
      <c r="I1998" s="1" t="s">
        <v>99</v>
      </c>
      <c r="J1998" s="1" t="str">
        <f t="shared" si="63"/>
        <v>4-6 years</v>
      </c>
      <c r="K1998" s="2">
        <v>37</v>
      </c>
      <c r="L1998" s="2">
        <v>0</v>
      </c>
      <c r="M1998" s="2">
        <v>46</v>
      </c>
      <c r="N1998" s="2">
        <v>4</v>
      </c>
      <c r="O1998" s="2">
        <v>3</v>
      </c>
      <c r="P1998" s="2">
        <v>0</v>
      </c>
      <c r="Q1998" s="8">
        <v>0</v>
      </c>
      <c r="R1998" s="8">
        <v>0</v>
      </c>
      <c r="S1998" s="8">
        <v>0</v>
      </c>
      <c r="T1998" s="8">
        <v>0</v>
      </c>
      <c r="U1998" s="8">
        <v>0</v>
      </c>
      <c r="V1998" s="8">
        <v>0</v>
      </c>
      <c r="W1998" s="6">
        <v>1</v>
      </c>
      <c r="X1998" s="6">
        <v>2</v>
      </c>
      <c r="Y1998" s="6">
        <v>1</v>
      </c>
      <c r="Z1998" s="6">
        <v>3</v>
      </c>
      <c r="AB1998" s="1">
        <v>119</v>
      </c>
      <c r="AC1998" s="1">
        <v>111</v>
      </c>
      <c r="AD1998" s="1">
        <v>0</v>
      </c>
      <c r="AE1998" s="1">
        <v>3</v>
      </c>
      <c r="AF1998" s="1">
        <v>11</v>
      </c>
      <c r="AG1998" s="1">
        <v>54</v>
      </c>
      <c r="AH1998" s="1">
        <v>2167</v>
      </c>
      <c r="AI1998" s="11">
        <f t="shared" si="62"/>
        <v>5.9369863013698634</v>
      </c>
      <c r="AJ1998" s="1">
        <v>0</v>
      </c>
      <c r="AK1998" s="1">
        <v>1</v>
      </c>
      <c r="AL1998" s="1">
        <v>0</v>
      </c>
      <c r="AM1998" s="1">
        <v>0</v>
      </c>
      <c r="AN1998" s="1">
        <v>0</v>
      </c>
      <c r="AO1998" s="1">
        <v>0</v>
      </c>
      <c r="AP1998" s="1">
        <v>0</v>
      </c>
      <c r="AQ1998" s="1">
        <v>0</v>
      </c>
      <c r="AR1998" s="1">
        <v>1</v>
      </c>
      <c r="AS1998" s="1">
        <v>0</v>
      </c>
      <c r="AT1998" s="1">
        <v>5</v>
      </c>
      <c r="AU1998" s="1">
        <v>25</v>
      </c>
      <c r="AV1998" s="1">
        <v>57091</v>
      </c>
    </row>
    <row r="1999" spans="1:48" s="1" customFormat="1" x14ac:dyDescent="0.25">
      <c r="A1999" s="1" t="str" cm="1">
        <f t="array" ref="A1999">_xlfn.IFS(AG1999&gt;=70,"70 and Older",AND(AG1999&gt;=60,AG1999&lt;70),"60-69",AND(AG1999&gt;=50,AG1999&lt;60),"50-59",AND(AG1999&gt;=40,AG1999&lt;50),"40-49",AND(AG1999&gt;=30,AG1999&lt;40),"30-39",AND(AG1999&gt;=20,AG1999&lt;30),"20-29")</f>
        <v>50-59</v>
      </c>
      <c r="B1999" s="1" t="str" cm="1">
        <f t="array" ref="B1999">_xlfn.IFS(AO1999=1,$AO$1,AP1999=1,$AP$1,AQ1999=1,$AQ$1,AR1999=1,$AR$1,AS1999=1,$AS$1)</f>
        <v>Master</v>
      </c>
      <c r="C1999" s="1" t="str" cm="1">
        <f t="array" ref="C1999">_xlfn.IFS(AJ1999=1,$AJ$1,AK1999=1,$AK$1,AL1999=1,$AL$1,AM1999=1,$AM$1,AN1999=1,$AN$1)</f>
        <v>Together</v>
      </c>
      <c r="D1999" s="1">
        <v>0</v>
      </c>
      <c r="E1999" s="1">
        <v>0</v>
      </c>
      <c r="F1999" s="1" t="str" cm="1">
        <f t="array" ref="F1999">_xlfn.IFS(AV1999&lt;43783,"1.Low Income",AND(AV1999&gt;=43783,AV1999&lt;=64856),"2.Mid Income",AV1999&gt;64856,"3.High Income")</f>
        <v>2.Mid Income</v>
      </c>
      <c r="G1999" s="1" t="str" cm="1">
        <f t="array" ref="G1999">_xlfn.IFS(AU1999&lt;=30,"&lt;1 month",AND(AU1999&gt;30,AU1999&lt;=60),"1-2months",AU1999&gt;60,"2months +")</f>
        <v>1-2months</v>
      </c>
      <c r="H1999" s="1" t="str" cm="1">
        <f t="array" ref="H1999">_xlfn.IFS(AT1999&lt;5,"&lt;5times",AND(AT1999&gt;=5,AT1999&lt;=10),"05-10times",AND(AT1999&gt;=11,AT1999&lt;=15),"11-15times",AT1999&gt;=16,"16times or more")</f>
        <v>05-10times</v>
      </c>
      <c r="I1999" s="1" t="s">
        <v>99</v>
      </c>
      <c r="J1999" s="1" t="str">
        <f t="shared" si="63"/>
        <v>4-6 years</v>
      </c>
      <c r="K1999" s="2">
        <v>912</v>
      </c>
      <c r="L1999" s="2">
        <v>72</v>
      </c>
      <c r="M1999" s="2">
        <v>170</v>
      </c>
      <c r="N1999" s="2">
        <v>47</v>
      </c>
      <c r="O1999" s="2">
        <v>36</v>
      </c>
      <c r="P1999" s="2">
        <v>97</v>
      </c>
      <c r="Q1999" s="8">
        <v>0</v>
      </c>
      <c r="R1999" s="8">
        <v>0</v>
      </c>
      <c r="S1999" s="8">
        <v>0</v>
      </c>
      <c r="T1999" s="8">
        <v>0</v>
      </c>
      <c r="U1999" s="8">
        <v>1</v>
      </c>
      <c r="V1999" s="8">
        <v>1</v>
      </c>
      <c r="W1999" s="6">
        <v>1</v>
      </c>
      <c r="X1999" s="6">
        <v>11</v>
      </c>
      <c r="Y1999" s="6">
        <v>3</v>
      </c>
      <c r="Z1999" s="6">
        <v>4</v>
      </c>
      <c r="AB1999" s="1">
        <v>1600</v>
      </c>
      <c r="AC1999" s="1">
        <v>1569</v>
      </c>
      <c r="AD1999" s="1">
        <v>0</v>
      </c>
      <c r="AE1999" s="1">
        <v>3</v>
      </c>
      <c r="AF1999" s="1">
        <v>11</v>
      </c>
      <c r="AG1999" s="1">
        <v>50</v>
      </c>
      <c r="AH1999" s="1">
        <v>2166</v>
      </c>
      <c r="AI1999" s="11">
        <f t="shared" si="62"/>
        <v>5.934246575342466</v>
      </c>
      <c r="AJ1999" s="1">
        <v>0</v>
      </c>
      <c r="AK1999" s="1">
        <v>0</v>
      </c>
      <c r="AL1999" s="1">
        <v>0</v>
      </c>
      <c r="AM1999" s="1">
        <v>1</v>
      </c>
      <c r="AN1999" s="1">
        <v>0</v>
      </c>
      <c r="AO1999" s="1">
        <v>0</v>
      </c>
      <c r="AP1999" s="1">
        <v>0</v>
      </c>
      <c r="AQ1999" s="1">
        <v>0</v>
      </c>
      <c r="AR1999" s="1">
        <v>1</v>
      </c>
      <c r="AS1999" s="1">
        <v>0</v>
      </c>
      <c r="AT1999" s="1">
        <v>5</v>
      </c>
      <c r="AU1999" s="1">
        <v>51</v>
      </c>
      <c r="AV1999" s="1">
        <v>57338</v>
      </c>
    </row>
    <row r="2000" spans="1:48" s="1" customFormat="1" x14ac:dyDescent="0.25">
      <c r="A2000" s="1" t="str" cm="1">
        <f t="array" ref="A2000">_xlfn.IFS(AG2000&gt;=70,"70 and Older",AND(AG2000&gt;=60,AG2000&lt;70),"60-69",AND(AG2000&gt;=50,AG2000&lt;60),"50-59",AND(AG2000&gt;=40,AG2000&lt;50),"40-49",AND(AG2000&gt;=30,AG2000&lt;40),"30-39",AND(AG2000&gt;=20,AG2000&lt;30),"20-29")</f>
        <v>60-69</v>
      </c>
      <c r="B2000" s="1" t="str" cm="1">
        <f t="array" ref="B2000">_xlfn.IFS(AO2000=1,$AO$1,AP2000=1,$AP$1,AQ2000=1,$AQ$1,AR2000=1,$AR$1,AS2000=1,$AS$1)</f>
        <v>Graduation</v>
      </c>
      <c r="C2000" s="1" t="str" cm="1">
        <f t="array" ref="C2000">_xlfn.IFS(AJ2000=1,$AJ$1,AK2000=1,$AK$1,AL2000=1,$AL$1,AM2000=1,$AM$1,AN2000=1,$AN$1)</f>
        <v>Widow</v>
      </c>
      <c r="D2000" s="1">
        <v>0</v>
      </c>
      <c r="E2000" s="1">
        <v>1</v>
      </c>
      <c r="F2000" s="1" t="str" cm="1">
        <f t="array" ref="F2000">_xlfn.IFS(AV2000&lt;43783,"1.Low Income",AND(AV2000&gt;=43783,AV2000&lt;=64856),"2.Mid Income",AV2000&gt;64856,"3.High Income")</f>
        <v>2.Mid Income</v>
      </c>
      <c r="G2000" s="1" t="str" cm="1">
        <f t="array" ref="G2000">_xlfn.IFS(AU2000&lt;=30,"&lt;1 month",AND(AU2000&gt;30,AU2000&lt;=60),"1-2months",AU2000&gt;60,"2months +")</f>
        <v>2months +</v>
      </c>
      <c r="H2000" s="1" t="str" cm="1">
        <f t="array" ref="H2000">_xlfn.IFS(AT2000&lt;5,"&lt;5times",AND(AT2000&gt;=5,AT2000&lt;=10),"05-10times",AND(AT2000&gt;=11,AT2000&lt;=15),"11-15times",AT2000&gt;=16,"16times or more")</f>
        <v>05-10times</v>
      </c>
      <c r="I2000" s="1" t="s">
        <v>99</v>
      </c>
      <c r="J2000" s="1" t="str">
        <f t="shared" si="63"/>
        <v>4-6 years</v>
      </c>
      <c r="K2000" s="2">
        <v>204</v>
      </c>
      <c r="L2000" s="2">
        <v>97</v>
      </c>
      <c r="M2000" s="2">
        <v>97</v>
      </c>
      <c r="N2000" s="2">
        <v>21</v>
      </c>
      <c r="O2000" s="2">
        <v>118</v>
      </c>
      <c r="P2000" s="2">
        <v>26</v>
      </c>
      <c r="Q2000" s="8">
        <v>0</v>
      </c>
      <c r="R2000" s="8">
        <v>0</v>
      </c>
      <c r="S2000" s="8">
        <v>0</v>
      </c>
      <c r="T2000" s="8">
        <v>0</v>
      </c>
      <c r="U2000" s="8">
        <v>0</v>
      </c>
      <c r="V2000" s="8">
        <v>0</v>
      </c>
      <c r="W2000" s="6">
        <v>1</v>
      </c>
      <c r="X2000" s="6">
        <v>5</v>
      </c>
      <c r="Y2000" s="6">
        <v>2</v>
      </c>
      <c r="Z2000" s="6">
        <v>10</v>
      </c>
      <c r="AB2000" s="1">
        <v>897</v>
      </c>
      <c r="AC2000" s="1">
        <v>862</v>
      </c>
      <c r="AD2000" s="1">
        <v>0</v>
      </c>
      <c r="AE2000" s="1">
        <v>3</v>
      </c>
      <c r="AF2000" s="1">
        <v>11</v>
      </c>
      <c r="AG2000" s="1">
        <v>61</v>
      </c>
      <c r="AH2000" s="1">
        <v>2166</v>
      </c>
      <c r="AI2000" s="11">
        <f t="shared" si="62"/>
        <v>5.934246575342466</v>
      </c>
      <c r="AJ2000" s="1">
        <v>0</v>
      </c>
      <c r="AK2000" s="1">
        <v>0</v>
      </c>
      <c r="AL2000" s="1">
        <v>0</v>
      </c>
      <c r="AM2000" s="1">
        <v>0</v>
      </c>
      <c r="AN2000" s="1">
        <v>1</v>
      </c>
      <c r="AO2000" s="1">
        <v>0</v>
      </c>
      <c r="AP2000" s="1">
        <v>0</v>
      </c>
      <c r="AQ2000" s="1">
        <v>1</v>
      </c>
      <c r="AR2000" s="1">
        <v>0</v>
      </c>
      <c r="AS2000" s="1">
        <v>0</v>
      </c>
      <c r="AT2000" s="1">
        <v>5</v>
      </c>
      <c r="AU2000" s="1">
        <v>72</v>
      </c>
      <c r="AV2000" s="1">
        <v>57333</v>
      </c>
    </row>
    <row r="2001" spans="1:48" s="1" customFormat="1" x14ac:dyDescent="0.25">
      <c r="A2001" s="1" t="str" cm="1">
        <f t="array" ref="A2001">_xlfn.IFS(AG2001&gt;=70,"70 and Older",AND(AG2001&gt;=60,AG2001&lt;70),"60-69",AND(AG2001&gt;=50,AG2001&lt;60),"50-59",AND(AG2001&gt;=40,AG2001&lt;50),"40-49",AND(AG2001&gt;=30,AG2001&lt;40),"30-39",AND(AG2001&gt;=20,AG2001&lt;30),"20-29")</f>
        <v>40-49</v>
      </c>
      <c r="B2001" s="1" t="str" cm="1">
        <f t="array" ref="B2001">_xlfn.IFS(AO2001=1,$AO$1,AP2001=1,$AP$1,AQ2001=1,$AQ$1,AR2001=1,$AR$1,AS2001=1,$AS$1)</f>
        <v>2nd Cycle</v>
      </c>
      <c r="C2001" s="1" t="str" cm="1">
        <f t="array" ref="C2001">_xlfn.IFS(AJ2001=1,$AJ$1,AK2001=1,$AK$1,AL2001=1,$AL$1,AM2001=1,$AM$1,AN2001=1,$AN$1)</f>
        <v>Single</v>
      </c>
      <c r="D2001" s="1">
        <v>1</v>
      </c>
      <c r="E2001" s="1">
        <v>0</v>
      </c>
      <c r="F2001" s="1" t="str" cm="1">
        <f t="array" ref="F2001">_xlfn.IFS(AV2001&lt;43783,"1.Low Income",AND(AV2001&gt;=43783,AV2001&lt;=64856),"2.Mid Income",AV2001&gt;64856,"3.High Income")</f>
        <v>2.Mid Income</v>
      </c>
      <c r="G2001" s="1" t="str" cm="1">
        <f t="array" ref="G2001">_xlfn.IFS(AU2001&lt;=30,"&lt;1 month",AND(AU2001&gt;30,AU2001&lt;=60),"1-2months",AU2001&gt;60,"2months +")</f>
        <v>2months +</v>
      </c>
      <c r="H2001" s="1" t="str" cm="1">
        <f t="array" ref="H2001">_xlfn.IFS(AT2001&lt;5,"&lt;5times",AND(AT2001&gt;=5,AT2001&lt;=10),"05-10times",AND(AT2001&gt;=11,AT2001&lt;=15),"11-15times",AT2001&gt;=16,"16times or more")</f>
        <v>05-10times</v>
      </c>
      <c r="I2001" s="1" t="s">
        <v>99</v>
      </c>
      <c r="J2001" s="1" t="str">
        <f t="shared" si="63"/>
        <v>4-6 years</v>
      </c>
      <c r="K2001" s="2">
        <v>11</v>
      </c>
      <c r="L2001" s="2">
        <v>4</v>
      </c>
      <c r="M2001" s="2">
        <v>20</v>
      </c>
      <c r="N2001" s="2">
        <v>10</v>
      </c>
      <c r="O2001" s="2">
        <v>3</v>
      </c>
      <c r="P2001" s="2">
        <v>5</v>
      </c>
      <c r="Q2001" s="8">
        <v>0</v>
      </c>
      <c r="R2001" s="8">
        <v>0</v>
      </c>
      <c r="S2001" s="8">
        <v>0</v>
      </c>
      <c r="T2001" s="8">
        <v>0</v>
      </c>
      <c r="U2001" s="8">
        <v>0</v>
      </c>
      <c r="V2001" s="8">
        <v>0</v>
      </c>
      <c r="W2001" s="6">
        <v>2</v>
      </c>
      <c r="X2001" s="6">
        <v>2</v>
      </c>
      <c r="Y2001" s="6">
        <v>0</v>
      </c>
      <c r="Z2001" s="6">
        <v>4</v>
      </c>
      <c r="AB2001" s="1">
        <v>47</v>
      </c>
      <c r="AC2001" s="1">
        <v>24</v>
      </c>
      <c r="AD2001" s="1">
        <v>0</v>
      </c>
      <c r="AE2001" s="1">
        <v>3</v>
      </c>
      <c r="AF2001" s="1">
        <v>11</v>
      </c>
      <c r="AG2001" s="1">
        <v>43</v>
      </c>
      <c r="AH2001" s="1">
        <v>2166</v>
      </c>
      <c r="AI2001" s="11">
        <f t="shared" si="62"/>
        <v>5.934246575342466</v>
      </c>
      <c r="AJ2001" s="1">
        <v>0</v>
      </c>
      <c r="AK2001" s="1">
        <v>0</v>
      </c>
      <c r="AL2001" s="1">
        <v>1</v>
      </c>
      <c r="AM2001" s="1">
        <v>0</v>
      </c>
      <c r="AN2001" s="1">
        <v>0</v>
      </c>
      <c r="AO2001" s="1">
        <v>1</v>
      </c>
      <c r="AP2001" s="1">
        <v>0</v>
      </c>
      <c r="AQ2001" s="1">
        <v>0</v>
      </c>
      <c r="AR2001" s="1">
        <v>0</v>
      </c>
      <c r="AS2001" s="1">
        <v>0</v>
      </c>
      <c r="AT2001" s="1">
        <v>5</v>
      </c>
      <c r="AU2001" s="1">
        <v>84</v>
      </c>
      <c r="AV2001" s="1">
        <v>56534</v>
      </c>
    </row>
    <row r="2002" spans="1:48" s="1" customFormat="1" x14ac:dyDescent="0.25">
      <c r="A2002" s="1" t="str" cm="1">
        <f t="array" ref="A2002">_xlfn.IFS(AG2002&gt;=70,"70 and Older",AND(AG2002&gt;=60,AG2002&lt;70),"60-69",AND(AG2002&gt;=50,AG2002&lt;60),"50-59",AND(AG2002&gt;=40,AG2002&lt;50),"40-49",AND(AG2002&gt;=30,AG2002&lt;40),"30-39",AND(AG2002&gt;=20,AG2002&lt;30),"20-29")</f>
        <v>60-69</v>
      </c>
      <c r="B2002" s="1" t="str" cm="1">
        <f t="array" ref="B2002">_xlfn.IFS(AO2002=1,$AO$1,AP2002=1,$AP$1,AQ2002=1,$AQ$1,AR2002=1,$AR$1,AS2002=1,$AS$1)</f>
        <v>Graduation</v>
      </c>
      <c r="C2002" s="1" t="str" cm="1">
        <f t="array" ref="C2002">_xlfn.IFS(AJ2002=1,$AJ$1,AK2002=1,$AK$1,AL2002=1,$AL$1,AM2002=1,$AM$1,AN2002=1,$AN$1)</f>
        <v>Divorced</v>
      </c>
      <c r="D2002" s="1">
        <v>1</v>
      </c>
      <c r="E2002" s="1">
        <v>1</v>
      </c>
      <c r="F2002" s="1" t="str" cm="1">
        <f t="array" ref="F2002">_xlfn.IFS(AV2002&lt;43783,"1.Low Income",AND(AV2002&gt;=43783,AV2002&lt;=64856),"2.Mid Income",AV2002&gt;64856,"3.High Income")</f>
        <v>2.Mid Income</v>
      </c>
      <c r="G2002" s="1" t="str" cm="1">
        <f t="array" ref="G2002">_xlfn.IFS(AU2002&lt;=30,"&lt;1 month",AND(AU2002&gt;30,AU2002&lt;=60),"1-2months",AU2002&gt;60,"2months +")</f>
        <v>2months +</v>
      </c>
      <c r="H2002" s="1" t="str" cm="1">
        <f t="array" ref="H2002">_xlfn.IFS(AT2002&lt;5,"&lt;5times",AND(AT2002&gt;=5,AT2002&lt;=10),"05-10times",AND(AT2002&gt;=11,AT2002&lt;=15),"11-15times",AT2002&gt;=16,"16times or more")</f>
        <v>05-10times</v>
      </c>
      <c r="I2002" s="1" t="s">
        <v>99</v>
      </c>
      <c r="J2002" s="1" t="str">
        <f t="shared" si="63"/>
        <v>4-6 years</v>
      </c>
      <c r="K2002" s="2">
        <v>379</v>
      </c>
      <c r="L2002" s="2">
        <v>6</v>
      </c>
      <c r="M2002" s="2">
        <v>157</v>
      </c>
      <c r="N2002" s="2">
        <v>25</v>
      </c>
      <c r="O2002" s="2">
        <v>91</v>
      </c>
      <c r="P2002" s="2">
        <v>91</v>
      </c>
      <c r="Q2002" s="8">
        <v>0</v>
      </c>
      <c r="R2002" s="8">
        <v>0</v>
      </c>
      <c r="S2002" s="8">
        <v>0</v>
      </c>
      <c r="T2002" s="8">
        <v>0</v>
      </c>
      <c r="U2002" s="8">
        <v>0</v>
      </c>
      <c r="V2002" s="8">
        <v>0</v>
      </c>
      <c r="W2002" s="6">
        <v>5</v>
      </c>
      <c r="X2002" s="6">
        <v>9</v>
      </c>
      <c r="Y2002" s="6">
        <v>3</v>
      </c>
      <c r="Z2002" s="6">
        <v>7</v>
      </c>
      <c r="AB2002" s="1">
        <v>88</v>
      </c>
      <c r="AC2002" s="1">
        <v>68</v>
      </c>
      <c r="AD2002" s="1">
        <v>0</v>
      </c>
      <c r="AE2002" s="1">
        <v>3</v>
      </c>
      <c r="AF2002" s="1">
        <v>11</v>
      </c>
      <c r="AG2002" s="1">
        <v>66</v>
      </c>
      <c r="AH2002" s="1">
        <v>2166</v>
      </c>
      <c r="AI2002" s="11">
        <f t="shared" si="62"/>
        <v>5.934246575342466</v>
      </c>
      <c r="AJ2002" s="1">
        <v>1</v>
      </c>
      <c r="AK2002" s="1">
        <v>0</v>
      </c>
      <c r="AL2002" s="1">
        <v>0</v>
      </c>
      <c r="AM2002" s="1">
        <v>0</v>
      </c>
      <c r="AN2002" s="1">
        <v>0</v>
      </c>
      <c r="AO2002" s="1">
        <v>0</v>
      </c>
      <c r="AP2002" s="1">
        <v>0</v>
      </c>
      <c r="AQ2002" s="1">
        <v>1</v>
      </c>
      <c r="AR2002" s="1">
        <v>0</v>
      </c>
      <c r="AS2002" s="1">
        <v>0</v>
      </c>
      <c r="AT2002" s="1">
        <v>5</v>
      </c>
      <c r="AU2002" s="1">
        <v>94</v>
      </c>
      <c r="AV2002" s="1">
        <v>56337</v>
      </c>
    </row>
    <row r="2003" spans="1:48" s="1" customFormat="1" x14ac:dyDescent="0.25">
      <c r="A2003" s="1" t="str" cm="1">
        <f t="array" ref="A2003">_xlfn.IFS(AG2003&gt;=70,"70 and Older",AND(AG2003&gt;=60,AG2003&lt;70),"60-69",AND(AG2003&gt;=50,AG2003&lt;60),"50-59",AND(AG2003&gt;=40,AG2003&lt;50),"40-49",AND(AG2003&gt;=30,AG2003&lt;40),"30-39",AND(AG2003&gt;=20,AG2003&lt;30),"20-29")</f>
        <v>30-39</v>
      </c>
      <c r="B2003" s="1" t="str" cm="1">
        <f t="array" ref="B2003">_xlfn.IFS(AO2003=1,$AO$1,AP2003=1,$AP$1,AQ2003=1,$AQ$1,AR2003=1,$AR$1,AS2003=1,$AS$1)</f>
        <v>Graduation</v>
      </c>
      <c r="C2003" s="1" t="str" cm="1">
        <f t="array" ref="C2003">_xlfn.IFS(AJ2003=1,$AJ$1,AK2003=1,$AK$1,AL2003=1,$AL$1,AM2003=1,$AM$1,AN2003=1,$AN$1)</f>
        <v>Single</v>
      </c>
      <c r="D2003" s="1">
        <v>0</v>
      </c>
      <c r="E2003" s="1">
        <v>1</v>
      </c>
      <c r="F2003" s="1" t="str" cm="1">
        <f t="array" ref="F2003">_xlfn.IFS(AV2003&lt;43783,"1.Low Income",AND(AV2003&gt;=43783,AV2003&lt;=64856),"2.Mid Income",AV2003&gt;64856,"3.High Income")</f>
        <v>2.Mid Income</v>
      </c>
      <c r="G2003" s="1" t="str" cm="1">
        <f t="array" ref="G2003">_xlfn.IFS(AU2003&lt;=30,"&lt;1 month",AND(AU2003&gt;30,AU2003&lt;=60),"1-2months",AU2003&gt;60,"2months +")</f>
        <v>&lt;1 month</v>
      </c>
      <c r="H2003" s="1" t="str" cm="1">
        <f t="array" ref="H2003">_xlfn.IFS(AT2003&lt;5,"&lt;5times",AND(AT2003&gt;=5,AT2003&lt;=10),"05-10times",AND(AT2003&gt;=11,AT2003&lt;=15),"11-15times",AT2003&gt;=16,"16times or more")</f>
        <v>05-10times</v>
      </c>
      <c r="I2003" s="1" t="s">
        <v>99</v>
      </c>
      <c r="J2003" s="1" t="str">
        <f t="shared" si="63"/>
        <v>4-6 years</v>
      </c>
      <c r="K2003" s="2">
        <v>533</v>
      </c>
      <c r="L2003" s="2">
        <v>10</v>
      </c>
      <c r="M2003" s="2">
        <v>217</v>
      </c>
      <c r="N2003" s="2">
        <v>198</v>
      </c>
      <c r="O2003" s="2">
        <v>174</v>
      </c>
      <c r="P2003" s="2">
        <v>195</v>
      </c>
      <c r="Q2003" s="8">
        <v>0</v>
      </c>
      <c r="R2003" s="8">
        <v>0</v>
      </c>
      <c r="S2003" s="8">
        <v>0</v>
      </c>
      <c r="T2003" s="8">
        <v>0</v>
      </c>
      <c r="U2003" s="8">
        <v>0</v>
      </c>
      <c r="V2003" s="8">
        <v>0</v>
      </c>
      <c r="W2003" s="6">
        <v>2</v>
      </c>
      <c r="X2003" s="6">
        <v>7</v>
      </c>
      <c r="Y2003" s="6">
        <v>6</v>
      </c>
      <c r="Z2003" s="6">
        <v>13</v>
      </c>
      <c r="AB2003" s="1">
        <v>1758</v>
      </c>
      <c r="AC2003" s="1">
        <v>1724</v>
      </c>
      <c r="AD2003" s="1">
        <v>2</v>
      </c>
      <c r="AE2003" s="1">
        <v>3</v>
      </c>
      <c r="AF2003" s="1">
        <v>11</v>
      </c>
      <c r="AG2003" s="1">
        <v>39</v>
      </c>
      <c r="AH2003" s="1">
        <v>2165</v>
      </c>
      <c r="AI2003" s="11">
        <f t="shared" si="62"/>
        <v>5.9315068493150687</v>
      </c>
      <c r="AJ2003" s="1">
        <v>0</v>
      </c>
      <c r="AK2003" s="1">
        <v>0</v>
      </c>
      <c r="AL2003" s="1">
        <v>1</v>
      </c>
      <c r="AM2003" s="1">
        <v>0</v>
      </c>
      <c r="AN2003" s="1">
        <v>0</v>
      </c>
      <c r="AO2003" s="1">
        <v>0</v>
      </c>
      <c r="AP2003" s="1">
        <v>0</v>
      </c>
      <c r="AQ2003" s="1">
        <v>1</v>
      </c>
      <c r="AR2003" s="1">
        <v>0</v>
      </c>
      <c r="AS2003" s="1">
        <v>0</v>
      </c>
      <c r="AT2003" s="1">
        <v>5</v>
      </c>
      <c r="AU2003" s="1">
        <v>23</v>
      </c>
      <c r="AV2003" s="1">
        <v>57304</v>
      </c>
    </row>
    <row r="2004" spans="1:48" s="1" customFormat="1" x14ac:dyDescent="0.25">
      <c r="A2004" s="1" t="str" cm="1">
        <f t="array" ref="A2004">_xlfn.IFS(AG2004&gt;=70,"70 and Older",AND(AG2004&gt;=60,AG2004&lt;70),"60-69",AND(AG2004&gt;=50,AG2004&lt;60),"50-59",AND(AG2004&gt;=40,AG2004&lt;50),"40-49",AND(AG2004&gt;=30,AG2004&lt;40),"30-39",AND(AG2004&gt;=20,AG2004&lt;30),"20-29")</f>
        <v>60-69</v>
      </c>
      <c r="B2004" s="1" t="str" cm="1">
        <f t="array" ref="B2004">_xlfn.IFS(AO2004=1,$AO$1,AP2004=1,$AP$1,AQ2004=1,$AQ$1,AR2004=1,$AR$1,AS2004=1,$AS$1)</f>
        <v>Graduation</v>
      </c>
      <c r="C2004" s="1" t="str" cm="1">
        <f t="array" ref="C2004">_xlfn.IFS(AJ2004=1,$AJ$1,AK2004=1,$AK$1,AL2004=1,$AL$1,AM2004=1,$AM$1,AN2004=1,$AN$1)</f>
        <v>Together</v>
      </c>
      <c r="D2004" s="1">
        <v>1</v>
      </c>
      <c r="E2004" s="1">
        <v>1</v>
      </c>
      <c r="F2004" s="1" t="str" cm="1">
        <f t="array" ref="F2004">_xlfn.IFS(AV2004&lt;43783,"1.Low Income",AND(AV2004&gt;=43783,AV2004&lt;=64856),"2.Mid Income",AV2004&gt;64856,"3.High Income")</f>
        <v>2.Mid Income</v>
      </c>
      <c r="G2004" s="1" t="str" cm="1">
        <f t="array" ref="G2004">_xlfn.IFS(AU2004&lt;=30,"&lt;1 month",AND(AU2004&gt;30,AU2004&lt;=60),"1-2months",AU2004&gt;60,"2months +")</f>
        <v>&lt;1 month</v>
      </c>
      <c r="H2004" s="1" t="str" cm="1">
        <f t="array" ref="H2004">_xlfn.IFS(AT2004&lt;5,"&lt;5times",AND(AT2004&gt;=5,AT2004&lt;=10),"05-10times",AND(AT2004&gt;=11,AT2004&lt;=15),"11-15times",AT2004&gt;=16,"16times or more")</f>
        <v>05-10times</v>
      </c>
      <c r="I2004" s="1" t="s">
        <v>99</v>
      </c>
      <c r="J2004" s="1" t="str">
        <f t="shared" si="63"/>
        <v>4-6 years</v>
      </c>
      <c r="K2004" s="2">
        <v>199</v>
      </c>
      <c r="L2004" s="2">
        <v>33</v>
      </c>
      <c r="M2004" s="2">
        <v>60</v>
      </c>
      <c r="N2004" s="2">
        <v>8</v>
      </c>
      <c r="O2004" s="2">
        <v>3</v>
      </c>
      <c r="P2004" s="2">
        <v>15</v>
      </c>
      <c r="Q2004" s="8">
        <v>0</v>
      </c>
      <c r="R2004" s="8">
        <v>0</v>
      </c>
      <c r="S2004" s="8">
        <v>0</v>
      </c>
      <c r="T2004" s="8">
        <v>0</v>
      </c>
      <c r="U2004" s="8">
        <v>0</v>
      </c>
      <c r="V2004" s="8">
        <v>1</v>
      </c>
      <c r="W2004" s="6">
        <v>5</v>
      </c>
      <c r="X2004" s="6">
        <v>5</v>
      </c>
      <c r="Y2004" s="6">
        <v>2</v>
      </c>
      <c r="Z2004" s="6">
        <v>5</v>
      </c>
      <c r="AB2004" s="1">
        <v>9</v>
      </c>
      <c r="AC2004" s="1">
        <v>8</v>
      </c>
      <c r="AD2004" s="1">
        <v>0</v>
      </c>
      <c r="AE2004" s="1">
        <v>3</v>
      </c>
      <c r="AF2004" s="1">
        <v>11</v>
      </c>
      <c r="AG2004" s="1">
        <v>61</v>
      </c>
      <c r="AH2004" s="1">
        <v>2164</v>
      </c>
      <c r="AI2004" s="11">
        <f t="shared" si="62"/>
        <v>5.9287671232876713</v>
      </c>
      <c r="AJ2004" s="1">
        <v>0</v>
      </c>
      <c r="AK2004" s="1">
        <v>0</v>
      </c>
      <c r="AL2004" s="1">
        <v>0</v>
      </c>
      <c r="AM2004" s="1">
        <v>1</v>
      </c>
      <c r="AN2004" s="1">
        <v>0</v>
      </c>
      <c r="AO2004" s="1">
        <v>0</v>
      </c>
      <c r="AP2004" s="1">
        <v>0</v>
      </c>
      <c r="AQ2004" s="1">
        <v>1</v>
      </c>
      <c r="AR2004" s="1">
        <v>0</v>
      </c>
      <c r="AS2004" s="1">
        <v>0</v>
      </c>
      <c r="AT2004" s="1">
        <v>5</v>
      </c>
      <c r="AU2004" s="1">
        <v>14</v>
      </c>
      <c r="AV2004" s="1">
        <v>55954</v>
      </c>
    </row>
    <row r="2005" spans="1:48" s="1" customFormat="1" x14ac:dyDescent="0.25">
      <c r="A2005" s="1" t="str" cm="1">
        <f t="array" ref="A2005">_xlfn.IFS(AG2005&gt;=70,"70 and Older",AND(AG2005&gt;=60,AG2005&lt;70),"60-69",AND(AG2005&gt;=50,AG2005&lt;60),"50-59",AND(AG2005&gt;=40,AG2005&lt;50),"40-49",AND(AG2005&gt;=30,AG2005&lt;40),"30-39",AND(AG2005&gt;=20,AG2005&lt;30),"20-29")</f>
        <v>50-59</v>
      </c>
      <c r="B2005" s="1" t="str" cm="1">
        <f t="array" ref="B2005">_xlfn.IFS(AO2005=1,$AO$1,AP2005=1,$AP$1,AQ2005=1,$AQ$1,AR2005=1,$AR$1,AS2005=1,$AS$1)</f>
        <v>Master</v>
      </c>
      <c r="C2005" s="1" t="str" cm="1">
        <f t="array" ref="C2005">_xlfn.IFS(AJ2005=1,$AJ$1,AK2005=1,$AK$1,AL2005=1,$AL$1,AM2005=1,$AM$1,AN2005=1,$AN$1)</f>
        <v>Together</v>
      </c>
      <c r="D2005" s="1">
        <v>0</v>
      </c>
      <c r="E2005" s="1">
        <v>0</v>
      </c>
      <c r="F2005" s="1" t="str" cm="1">
        <f t="array" ref="F2005">_xlfn.IFS(AV2005&lt;43783,"1.Low Income",AND(AV2005&gt;=43783,AV2005&lt;=64856),"2.Mid Income",AV2005&gt;64856,"3.High Income")</f>
        <v>2.Mid Income</v>
      </c>
      <c r="G2005" s="1" t="str" cm="1">
        <f t="array" ref="G2005">_xlfn.IFS(AU2005&lt;=30,"&lt;1 month",AND(AU2005&gt;30,AU2005&lt;=60),"1-2months",AU2005&gt;60,"2months +")</f>
        <v>2months +</v>
      </c>
      <c r="H2005" s="1" t="str" cm="1">
        <f t="array" ref="H2005">_xlfn.IFS(AT2005&lt;5,"&lt;5times",AND(AT2005&gt;=5,AT2005&lt;=10),"05-10times",AND(AT2005&gt;=11,AT2005&lt;=15),"11-15times",AT2005&gt;=16,"16times or more")</f>
        <v>05-10times</v>
      </c>
      <c r="I2005" s="1" t="s">
        <v>99</v>
      </c>
      <c r="J2005" s="1" t="str">
        <f t="shared" si="63"/>
        <v>4-6 years</v>
      </c>
      <c r="K2005" s="2">
        <v>24</v>
      </c>
      <c r="L2005" s="2">
        <v>1</v>
      </c>
      <c r="M2005" s="2">
        <v>108</v>
      </c>
      <c r="N2005" s="2">
        <v>29</v>
      </c>
      <c r="O2005" s="2">
        <v>29</v>
      </c>
      <c r="P2005" s="2">
        <v>14</v>
      </c>
      <c r="Q2005" s="8">
        <v>0</v>
      </c>
      <c r="R2005" s="8">
        <v>0</v>
      </c>
      <c r="S2005" s="8">
        <v>0</v>
      </c>
      <c r="T2005" s="8">
        <v>0</v>
      </c>
      <c r="U2005" s="8">
        <v>0</v>
      </c>
      <c r="V2005" s="8">
        <v>0</v>
      </c>
      <c r="W2005" s="6">
        <v>1</v>
      </c>
      <c r="X2005" s="6">
        <v>4</v>
      </c>
      <c r="Y2005" s="6">
        <v>1</v>
      </c>
      <c r="Z2005" s="6">
        <v>4</v>
      </c>
      <c r="AB2005" s="1">
        <v>64</v>
      </c>
      <c r="AC2005" s="1">
        <v>57</v>
      </c>
      <c r="AD2005" s="1">
        <v>0</v>
      </c>
      <c r="AE2005" s="1">
        <v>3</v>
      </c>
      <c r="AF2005" s="1">
        <v>11</v>
      </c>
      <c r="AG2005" s="1">
        <v>54</v>
      </c>
      <c r="AH2005" s="1">
        <v>2164</v>
      </c>
      <c r="AI2005" s="11">
        <f t="shared" si="62"/>
        <v>5.9287671232876713</v>
      </c>
      <c r="AJ2005" s="1">
        <v>0</v>
      </c>
      <c r="AK2005" s="1">
        <v>0</v>
      </c>
      <c r="AL2005" s="1">
        <v>0</v>
      </c>
      <c r="AM2005" s="1">
        <v>1</v>
      </c>
      <c r="AN2005" s="1">
        <v>0</v>
      </c>
      <c r="AO2005" s="1">
        <v>0</v>
      </c>
      <c r="AP2005" s="1">
        <v>0</v>
      </c>
      <c r="AQ2005" s="1">
        <v>0</v>
      </c>
      <c r="AR2005" s="1">
        <v>1</v>
      </c>
      <c r="AS2005" s="1">
        <v>0</v>
      </c>
      <c r="AT2005" s="1">
        <v>5</v>
      </c>
      <c r="AU2005" s="1">
        <v>76</v>
      </c>
      <c r="AV2005" s="1">
        <v>55801</v>
      </c>
    </row>
    <row r="2006" spans="1:48" s="1" customFormat="1" x14ac:dyDescent="0.25">
      <c r="A2006" s="1" t="str" cm="1">
        <f t="array" ref="A2006">_xlfn.IFS(AG2006&gt;=70,"70 and Older",AND(AG2006&gt;=60,AG2006&lt;70),"60-69",AND(AG2006&gt;=50,AG2006&lt;60),"50-59",AND(AG2006&gt;=40,AG2006&lt;50),"40-49",AND(AG2006&gt;=30,AG2006&lt;40),"30-39",AND(AG2006&gt;=20,AG2006&lt;30),"20-29")</f>
        <v>50-59</v>
      </c>
      <c r="B2006" s="1" t="str" cm="1">
        <f t="array" ref="B2006">_xlfn.IFS(AO2006=1,$AO$1,AP2006=1,$AP$1,AQ2006=1,$AQ$1,AR2006=1,$AR$1,AS2006=1,$AS$1)</f>
        <v>Graduation</v>
      </c>
      <c r="C2006" s="1" t="str" cm="1">
        <f t="array" ref="C2006">_xlfn.IFS(AJ2006=1,$AJ$1,AK2006=1,$AK$1,AL2006=1,$AL$1,AM2006=1,$AM$1,AN2006=1,$AN$1)</f>
        <v>Together</v>
      </c>
      <c r="D2006" s="1">
        <v>0</v>
      </c>
      <c r="E2006" s="1">
        <v>1</v>
      </c>
      <c r="F2006" s="1" t="str" cm="1">
        <f t="array" ref="F2006">_xlfn.IFS(AV2006&lt;43783,"1.Low Income",AND(AV2006&gt;=43783,AV2006&lt;=64856),"2.Mid Income",AV2006&gt;64856,"3.High Income")</f>
        <v>2.Mid Income</v>
      </c>
      <c r="G2006" s="1" t="str" cm="1">
        <f t="array" ref="G2006">_xlfn.IFS(AU2006&lt;=30,"&lt;1 month",AND(AU2006&gt;30,AU2006&lt;=60),"1-2months",AU2006&gt;60,"2months +")</f>
        <v>&lt;1 month</v>
      </c>
      <c r="H2006" s="1" t="str" cm="1">
        <f t="array" ref="H2006">_xlfn.IFS(AT2006&lt;5,"&lt;5times",AND(AT2006&gt;=5,AT2006&lt;=10),"05-10times",AND(AT2006&gt;=11,AT2006&lt;=15),"11-15times",AT2006&gt;=16,"16times or more")</f>
        <v>05-10times</v>
      </c>
      <c r="I2006" s="1" t="s">
        <v>99</v>
      </c>
      <c r="J2006" s="1" t="str">
        <f t="shared" si="63"/>
        <v>4-6 years</v>
      </c>
      <c r="K2006" s="2">
        <v>544</v>
      </c>
      <c r="L2006" s="2">
        <v>35</v>
      </c>
      <c r="M2006" s="2">
        <v>133</v>
      </c>
      <c r="N2006" s="2">
        <v>23</v>
      </c>
      <c r="O2006" s="2">
        <v>151</v>
      </c>
      <c r="P2006" s="2">
        <v>107</v>
      </c>
      <c r="Q2006" s="8">
        <v>0</v>
      </c>
      <c r="R2006" s="8">
        <v>0</v>
      </c>
      <c r="S2006" s="8">
        <v>0</v>
      </c>
      <c r="T2006" s="8">
        <v>0</v>
      </c>
      <c r="U2006" s="8">
        <v>0</v>
      </c>
      <c r="V2006" s="8">
        <v>0</v>
      </c>
      <c r="W2006" s="6">
        <v>2</v>
      </c>
      <c r="X2006" s="6">
        <v>4</v>
      </c>
      <c r="Y2006" s="6">
        <v>5</v>
      </c>
      <c r="Z2006" s="6">
        <v>4</v>
      </c>
      <c r="AB2006" s="1">
        <v>1051</v>
      </c>
      <c r="AC2006" s="1">
        <v>1011</v>
      </c>
      <c r="AD2006" s="1">
        <v>0</v>
      </c>
      <c r="AE2006" s="1">
        <v>3</v>
      </c>
      <c r="AF2006" s="1">
        <v>11</v>
      </c>
      <c r="AG2006" s="1">
        <v>51</v>
      </c>
      <c r="AH2006" s="1">
        <v>2163</v>
      </c>
      <c r="AI2006" s="11">
        <f t="shared" si="62"/>
        <v>5.9260273972602739</v>
      </c>
      <c r="AJ2006" s="1">
        <v>0</v>
      </c>
      <c r="AK2006" s="1">
        <v>0</v>
      </c>
      <c r="AL2006" s="1">
        <v>0</v>
      </c>
      <c r="AM2006" s="1">
        <v>1</v>
      </c>
      <c r="AN2006" s="1">
        <v>0</v>
      </c>
      <c r="AO2006" s="1">
        <v>0</v>
      </c>
      <c r="AP2006" s="1">
        <v>0</v>
      </c>
      <c r="AQ2006" s="1">
        <v>1</v>
      </c>
      <c r="AR2006" s="1">
        <v>0</v>
      </c>
      <c r="AS2006" s="1">
        <v>0</v>
      </c>
      <c r="AT2006" s="1">
        <v>5</v>
      </c>
      <c r="AU2006" s="1">
        <v>23</v>
      </c>
      <c r="AV2006" s="1">
        <v>57957</v>
      </c>
    </row>
    <row r="2007" spans="1:48" s="1" customFormat="1" x14ac:dyDescent="0.25">
      <c r="A2007" s="1" t="str" cm="1">
        <f t="array" ref="A2007">_xlfn.IFS(AG2007&gt;=70,"70 and Older",AND(AG2007&gt;=60,AG2007&lt;70),"60-69",AND(AG2007&gt;=50,AG2007&lt;60),"50-59",AND(AG2007&gt;=40,AG2007&lt;50),"40-49",AND(AG2007&gt;=30,AG2007&lt;40),"30-39",AND(AG2007&gt;=20,AG2007&lt;30),"20-29")</f>
        <v>50-59</v>
      </c>
      <c r="B2007" s="1" t="str" cm="1">
        <f t="array" ref="B2007">_xlfn.IFS(AO2007=1,$AO$1,AP2007=1,$AP$1,AQ2007=1,$AQ$1,AR2007=1,$AR$1,AS2007=1,$AS$1)</f>
        <v>Graduation</v>
      </c>
      <c r="C2007" s="1" t="str" cm="1">
        <f t="array" ref="C2007">_xlfn.IFS(AJ2007=1,$AJ$1,AK2007=1,$AK$1,AL2007=1,$AL$1,AM2007=1,$AM$1,AN2007=1,$AN$1)</f>
        <v>Together</v>
      </c>
      <c r="D2007" s="1">
        <v>0</v>
      </c>
      <c r="E2007" s="1">
        <v>0</v>
      </c>
      <c r="F2007" s="1" t="str" cm="1">
        <f t="array" ref="F2007">_xlfn.IFS(AV2007&lt;43783,"1.Low Income",AND(AV2007&gt;=43783,AV2007&lt;=64856),"2.Mid Income",AV2007&gt;64856,"3.High Income")</f>
        <v>2.Mid Income</v>
      </c>
      <c r="G2007" s="1" t="str" cm="1">
        <f t="array" ref="G2007">_xlfn.IFS(AU2007&lt;=30,"&lt;1 month",AND(AU2007&gt;30,AU2007&lt;=60),"1-2months",AU2007&gt;60,"2months +")</f>
        <v>&lt;1 month</v>
      </c>
      <c r="H2007" s="1" t="str" cm="1">
        <f t="array" ref="H2007">_xlfn.IFS(AT2007&lt;5,"&lt;5times",AND(AT2007&gt;=5,AT2007&lt;=10),"05-10times",AND(AT2007&gt;=11,AT2007&lt;=15),"11-15times",AT2007&gt;=16,"16times or more")</f>
        <v>05-10times</v>
      </c>
      <c r="I2007" s="1" t="s">
        <v>100</v>
      </c>
      <c r="J2007" s="1" t="str">
        <f t="shared" si="63"/>
        <v>4-6 years</v>
      </c>
      <c r="K2007" s="2">
        <v>444</v>
      </c>
      <c r="L2007" s="2">
        <v>44</v>
      </c>
      <c r="M2007" s="2">
        <v>382</v>
      </c>
      <c r="N2007" s="2">
        <v>11</v>
      </c>
      <c r="O2007" s="2">
        <v>8</v>
      </c>
      <c r="P2007" s="2">
        <v>17</v>
      </c>
      <c r="Q2007" s="8">
        <v>0</v>
      </c>
      <c r="R2007" s="8">
        <v>0</v>
      </c>
      <c r="S2007" s="8">
        <v>0</v>
      </c>
      <c r="T2007" s="8">
        <v>0</v>
      </c>
      <c r="U2007" s="8">
        <v>0</v>
      </c>
      <c r="V2007" s="8">
        <v>0</v>
      </c>
      <c r="W2007" s="6">
        <v>1</v>
      </c>
      <c r="X2007" s="6">
        <v>3</v>
      </c>
      <c r="Y2007" s="6">
        <v>7</v>
      </c>
      <c r="Z2007" s="6">
        <v>13</v>
      </c>
      <c r="AB2007" s="1">
        <v>1051</v>
      </c>
      <c r="AC2007" s="1">
        <v>1011</v>
      </c>
      <c r="AD2007" s="1">
        <v>0</v>
      </c>
      <c r="AE2007" s="1">
        <v>3</v>
      </c>
      <c r="AF2007" s="1">
        <v>11</v>
      </c>
      <c r="AG2007" s="1">
        <v>51</v>
      </c>
      <c r="AH2007" s="1">
        <v>2163</v>
      </c>
      <c r="AI2007" s="11">
        <f t="shared" si="62"/>
        <v>5.9260273972602739</v>
      </c>
      <c r="AJ2007" s="1">
        <v>0</v>
      </c>
      <c r="AK2007" s="1">
        <v>0</v>
      </c>
      <c r="AL2007" s="1">
        <v>0</v>
      </c>
      <c r="AM2007" s="1">
        <v>1</v>
      </c>
      <c r="AN2007" s="1">
        <v>0</v>
      </c>
      <c r="AO2007" s="1">
        <v>0</v>
      </c>
      <c r="AP2007" s="1">
        <v>0</v>
      </c>
      <c r="AQ2007" s="1">
        <v>1</v>
      </c>
      <c r="AR2007" s="1">
        <v>0</v>
      </c>
      <c r="AS2007" s="1">
        <v>0</v>
      </c>
      <c r="AT2007" s="1">
        <v>5</v>
      </c>
      <c r="AU2007" s="1">
        <v>15</v>
      </c>
      <c r="AV2007" s="1">
        <v>57954</v>
      </c>
    </row>
    <row r="2008" spans="1:48" s="1" customFormat="1" x14ac:dyDescent="0.25">
      <c r="A2008" s="1" t="str" cm="1">
        <f t="array" ref="A2008">_xlfn.IFS(AG2008&gt;=70,"70 and Older",AND(AG2008&gt;=60,AG2008&lt;70),"60-69",AND(AG2008&gt;=50,AG2008&lt;60),"50-59",AND(AG2008&gt;=40,AG2008&lt;50),"40-49",AND(AG2008&gt;=30,AG2008&lt;40),"30-39",AND(AG2008&gt;=20,AG2008&lt;30),"20-29")</f>
        <v>40-49</v>
      </c>
      <c r="B2008" s="1" t="str" cm="1">
        <f t="array" ref="B2008">_xlfn.IFS(AO2008=1,$AO$1,AP2008=1,$AP$1,AQ2008=1,$AQ$1,AR2008=1,$AR$1,AS2008=1,$AS$1)</f>
        <v>Graduation</v>
      </c>
      <c r="C2008" s="1" t="str" cm="1">
        <f t="array" ref="C2008">_xlfn.IFS(AJ2008=1,$AJ$1,AK2008=1,$AK$1,AL2008=1,$AL$1,AM2008=1,$AM$1,AN2008=1,$AN$1)</f>
        <v>Married</v>
      </c>
      <c r="D2008" s="1">
        <v>2</v>
      </c>
      <c r="E2008" s="1">
        <v>1</v>
      </c>
      <c r="F2008" s="1" t="str" cm="1">
        <f t="array" ref="F2008">_xlfn.IFS(AV2008&lt;43783,"1.Low Income",AND(AV2008&gt;=43783,AV2008&lt;=64856),"2.Mid Income",AV2008&gt;64856,"3.High Income")</f>
        <v>2.Mid Income</v>
      </c>
      <c r="G2008" s="1" t="str" cm="1">
        <f t="array" ref="G2008">_xlfn.IFS(AU2008&lt;=30,"&lt;1 month",AND(AU2008&gt;30,AU2008&lt;=60),"1-2months",AU2008&gt;60,"2months +")</f>
        <v>2months +</v>
      </c>
      <c r="H2008" s="1" t="str" cm="1">
        <f t="array" ref="H2008">_xlfn.IFS(AT2008&lt;5,"&lt;5times",AND(AT2008&gt;=5,AT2008&lt;=10),"05-10times",AND(AT2008&gt;=11,AT2008&lt;=15),"11-15times",AT2008&gt;=16,"16times or more")</f>
        <v>05-10times</v>
      </c>
      <c r="I2008" s="1" t="s">
        <v>99</v>
      </c>
      <c r="J2008" s="1" t="str">
        <f t="shared" si="63"/>
        <v>4-6 years</v>
      </c>
      <c r="K2008" s="2">
        <v>41</v>
      </c>
      <c r="L2008" s="2">
        <v>0</v>
      </c>
      <c r="M2008" s="2">
        <v>17</v>
      </c>
      <c r="N2008" s="2">
        <v>3</v>
      </c>
      <c r="O2008" s="2">
        <v>1</v>
      </c>
      <c r="P2008" s="2">
        <v>16</v>
      </c>
      <c r="Q2008" s="8">
        <v>0</v>
      </c>
      <c r="R2008" s="8">
        <v>0</v>
      </c>
      <c r="S2008" s="8">
        <v>0</v>
      </c>
      <c r="T2008" s="8">
        <v>0</v>
      </c>
      <c r="U2008" s="8">
        <v>0</v>
      </c>
      <c r="V2008" s="8">
        <v>0</v>
      </c>
      <c r="W2008" s="6">
        <v>2</v>
      </c>
      <c r="X2008" s="6">
        <v>1</v>
      </c>
      <c r="Y2008" s="6">
        <v>1</v>
      </c>
      <c r="Z2008" s="6">
        <v>3</v>
      </c>
      <c r="AB2008" s="1">
        <v>216</v>
      </c>
      <c r="AC2008" s="1">
        <v>201</v>
      </c>
      <c r="AD2008" s="1">
        <v>0</v>
      </c>
      <c r="AE2008" s="1">
        <v>3</v>
      </c>
      <c r="AF2008" s="1">
        <v>11</v>
      </c>
      <c r="AG2008" s="1">
        <v>40</v>
      </c>
      <c r="AH2008" s="1">
        <v>2163</v>
      </c>
      <c r="AI2008" s="11">
        <f t="shared" si="62"/>
        <v>5.9260273972602739</v>
      </c>
      <c r="AJ2008" s="1">
        <v>0</v>
      </c>
      <c r="AK2008" s="1">
        <v>1</v>
      </c>
      <c r="AL2008" s="1">
        <v>0</v>
      </c>
      <c r="AM2008" s="1">
        <v>0</v>
      </c>
      <c r="AN2008" s="1">
        <v>0</v>
      </c>
      <c r="AO2008" s="1">
        <v>0</v>
      </c>
      <c r="AP2008" s="1">
        <v>0</v>
      </c>
      <c r="AQ2008" s="1">
        <v>1</v>
      </c>
      <c r="AR2008" s="1">
        <v>0</v>
      </c>
      <c r="AS2008" s="1">
        <v>0</v>
      </c>
      <c r="AT2008" s="1">
        <v>5</v>
      </c>
      <c r="AU2008" s="1">
        <v>91</v>
      </c>
      <c r="AV2008" s="1">
        <v>57705</v>
      </c>
    </row>
    <row r="2009" spans="1:48" s="1" customFormat="1" x14ac:dyDescent="0.25">
      <c r="A2009" s="1" t="str" cm="1">
        <f t="array" ref="A2009">_xlfn.IFS(AG2009&gt;=70,"70 and Older",AND(AG2009&gt;=60,AG2009&lt;70),"60-69",AND(AG2009&gt;=50,AG2009&lt;60),"50-59",AND(AG2009&gt;=40,AG2009&lt;50),"40-49",AND(AG2009&gt;=30,AG2009&lt;40),"30-39",AND(AG2009&gt;=20,AG2009&lt;30),"20-29")</f>
        <v>50-59</v>
      </c>
      <c r="B2009" s="1" t="str" cm="1">
        <f t="array" ref="B2009">_xlfn.IFS(AO2009=1,$AO$1,AP2009=1,$AP$1,AQ2009=1,$AQ$1,AR2009=1,$AR$1,AS2009=1,$AS$1)</f>
        <v>Master</v>
      </c>
      <c r="C2009" s="1" t="str" cm="1">
        <f t="array" ref="C2009">_xlfn.IFS(AJ2009=1,$AJ$1,AK2009=1,$AK$1,AL2009=1,$AL$1,AM2009=1,$AM$1,AN2009=1,$AN$1)</f>
        <v>Together</v>
      </c>
      <c r="D2009" s="1">
        <v>1</v>
      </c>
      <c r="E2009" s="1">
        <v>1</v>
      </c>
      <c r="F2009" s="1" t="str" cm="1">
        <f t="array" ref="F2009">_xlfn.IFS(AV2009&lt;43783,"1.Low Income",AND(AV2009&gt;=43783,AV2009&lt;=64856),"2.Mid Income",AV2009&gt;64856,"3.High Income")</f>
        <v>2.Mid Income</v>
      </c>
      <c r="G2009" s="1" t="str" cm="1">
        <f t="array" ref="G2009">_xlfn.IFS(AU2009&lt;=30,"&lt;1 month",AND(AU2009&gt;30,AU2009&lt;=60),"1-2months",AU2009&gt;60,"2months +")</f>
        <v>&lt;1 month</v>
      </c>
      <c r="H2009" s="1" t="str" cm="1">
        <f t="array" ref="H2009">_xlfn.IFS(AT2009&lt;5,"&lt;5times",AND(AT2009&gt;=5,AT2009&lt;=10),"05-10times",AND(AT2009&gt;=11,AT2009&lt;=15),"11-15times",AT2009&gt;=16,"16times or more")</f>
        <v>05-10times</v>
      </c>
      <c r="I2009" s="1" t="s">
        <v>99</v>
      </c>
      <c r="J2009" s="1" t="str">
        <f t="shared" si="63"/>
        <v>4-6 years</v>
      </c>
      <c r="K2009" s="2">
        <v>63</v>
      </c>
      <c r="L2009" s="2">
        <v>6</v>
      </c>
      <c r="M2009" s="2">
        <v>57</v>
      </c>
      <c r="N2009" s="2">
        <v>13</v>
      </c>
      <c r="O2009" s="2">
        <v>13</v>
      </c>
      <c r="P2009" s="2">
        <v>22</v>
      </c>
      <c r="Q2009" s="8">
        <v>0</v>
      </c>
      <c r="R2009" s="8">
        <v>0</v>
      </c>
      <c r="S2009" s="8">
        <v>0</v>
      </c>
      <c r="T2009" s="8">
        <v>0</v>
      </c>
      <c r="U2009" s="8">
        <v>0</v>
      </c>
      <c r="V2009" s="8">
        <v>1</v>
      </c>
      <c r="W2009" s="6">
        <v>4</v>
      </c>
      <c r="X2009" s="6">
        <v>2</v>
      </c>
      <c r="Y2009" s="6">
        <v>1</v>
      </c>
      <c r="Z2009" s="6">
        <v>5</v>
      </c>
      <c r="AB2009" s="1">
        <v>548</v>
      </c>
      <c r="AC2009" s="1">
        <v>488</v>
      </c>
      <c r="AD2009" s="1">
        <v>1</v>
      </c>
      <c r="AE2009" s="1">
        <v>3</v>
      </c>
      <c r="AF2009" s="1">
        <v>11</v>
      </c>
      <c r="AG2009" s="1">
        <v>57</v>
      </c>
      <c r="AH2009" s="1">
        <v>2163</v>
      </c>
      <c r="AI2009" s="11">
        <f t="shared" si="62"/>
        <v>5.9260273972602739</v>
      </c>
      <c r="AJ2009" s="1">
        <v>0</v>
      </c>
      <c r="AK2009" s="1">
        <v>0</v>
      </c>
      <c r="AL2009" s="1">
        <v>0</v>
      </c>
      <c r="AM2009" s="1">
        <v>1</v>
      </c>
      <c r="AN2009" s="1">
        <v>0</v>
      </c>
      <c r="AO2009" s="1">
        <v>0</v>
      </c>
      <c r="AP2009" s="1">
        <v>0</v>
      </c>
      <c r="AQ2009" s="1">
        <v>0</v>
      </c>
      <c r="AR2009" s="1">
        <v>1</v>
      </c>
      <c r="AS2009" s="1">
        <v>0</v>
      </c>
      <c r="AT2009" s="1">
        <v>5</v>
      </c>
      <c r="AU2009" s="1">
        <v>1</v>
      </c>
      <c r="AV2009" s="1">
        <v>57107</v>
      </c>
    </row>
    <row r="2010" spans="1:48" s="1" customFormat="1" x14ac:dyDescent="0.25">
      <c r="A2010" s="1" t="str" cm="1">
        <f t="array" ref="A2010">_xlfn.IFS(AG2010&gt;=70,"70 and Older",AND(AG2010&gt;=60,AG2010&lt;70),"60-69",AND(AG2010&gt;=50,AG2010&lt;60),"50-59",AND(AG2010&gt;=40,AG2010&lt;50),"40-49",AND(AG2010&gt;=30,AG2010&lt;40),"30-39",AND(AG2010&gt;=20,AG2010&lt;30),"20-29")</f>
        <v>50-59</v>
      </c>
      <c r="B2010" s="1" t="str" cm="1">
        <f t="array" ref="B2010">_xlfn.IFS(AO2010=1,$AO$1,AP2010=1,$AP$1,AQ2010=1,$AQ$1,AR2010=1,$AR$1,AS2010=1,$AS$1)</f>
        <v>Master</v>
      </c>
      <c r="C2010" s="1" t="str" cm="1">
        <f t="array" ref="C2010">_xlfn.IFS(AJ2010=1,$AJ$1,AK2010=1,$AK$1,AL2010=1,$AL$1,AM2010=1,$AM$1,AN2010=1,$AN$1)</f>
        <v>Married</v>
      </c>
      <c r="D2010" s="1">
        <v>2</v>
      </c>
      <c r="E2010" s="1">
        <v>0</v>
      </c>
      <c r="F2010" s="1" t="str" cm="1">
        <f t="array" ref="F2010">_xlfn.IFS(AV2010&lt;43783,"1.Low Income",AND(AV2010&gt;=43783,AV2010&lt;=64856),"2.Mid Income",AV2010&gt;64856,"3.High Income")</f>
        <v>2.Mid Income</v>
      </c>
      <c r="G2010" s="1" t="str" cm="1">
        <f t="array" ref="G2010">_xlfn.IFS(AU2010&lt;=30,"&lt;1 month",AND(AU2010&gt;30,AU2010&lt;=60),"1-2months",AU2010&gt;60,"2months +")</f>
        <v>&lt;1 month</v>
      </c>
      <c r="H2010" s="1" t="str" cm="1">
        <f t="array" ref="H2010">_xlfn.IFS(AT2010&lt;5,"&lt;5times",AND(AT2010&gt;=5,AT2010&lt;=10),"05-10times",AND(AT2010&gt;=11,AT2010&lt;=15),"11-15times",AT2010&gt;=16,"16times or more")</f>
        <v>05-10times</v>
      </c>
      <c r="I2010" s="1" t="s">
        <v>99</v>
      </c>
      <c r="J2010" s="1" t="str">
        <f t="shared" si="63"/>
        <v>4-6 years</v>
      </c>
      <c r="K2010" s="2">
        <v>19</v>
      </c>
      <c r="L2010" s="2">
        <v>3</v>
      </c>
      <c r="M2010" s="2">
        <v>10</v>
      </c>
      <c r="N2010" s="2">
        <v>11</v>
      </c>
      <c r="O2010" s="2">
        <v>8</v>
      </c>
      <c r="P2010" s="2">
        <v>6</v>
      </c>
      <c r="Q2010" s="8">
        <v>0</v>
      </c>
      <c r="R2010" s="8">
        <v>0</v>
      </c>
      <c r="S2010" s="8">
        <v>0</v>
      </c>
      <c r="T2010" s="8">
        <v>0</v>
      </c>
      <c r="U2010" s="8">
        <v>0</v>
      </c>
      <c r="V2010" s="8">
        <v>0</v>
      </c>
      <c r="W2010" s="6">
        <v>3</v>
      </c>
      <c r="X2010" s="6">
        <v>2</v>
      </c>
      <c r="Y2010" s="6">
        <v>1</v>
      </c>
      <c r="Z2010" s="6">
        <v>4</v>
      </c>
      <c r="AB2010" s="1">
        <v>48</v>
      </c>
      <c r="AC2010" s="1">
        <v>45</v>
      </c>
      <c r="AD2010" s="1">
        <v>0</v>
      </c>
      <c r="AE2010" s="1">
        <v>3</v>
      </c>
      <c r="AF2010" s="1">
        <v>11</v>
      </c>
      <c r="AG2010" s="1">
        <v>57</v>
      </c>
      <c r="AH2010" s="1">
        <v>2163</v>
      </c>
      <c r="AI2010" s="11">
        <f t="shared" si="62"/>
        <v>5.9260273972602739</v>
      </c>
      <c r="AJ2010" s="1">
        <v>0</v>
      </c>
      <c r="AK2010" s="1">
        <v>1</v>
      </c>
      <c r="AL2010" s="1">
        <v>0</v>
      </c>
      <c r="AM2010" s="1">
        <v>0</v>
      </c>
      <c r="AN2010" s="1">
        <v>0</v>
      </c>
      <c r="AO2010" s="1">
        <v>0</v>
      </c>
      <c r="AP2010" s="1">
        <v>0</v>
      </c>
      <c r="AQ2010" s="1">
        <v>0</v>
      </c>
      <c r="AR2010" s="1">
        <v>1</v>
      </c>
      <c r="AS2010" s="1">
        <v>0</v>
      </c>
      <c r="AT2010" s="1">
        <v>5</v>
      </c>
      <c r="AU2010" s="1">
        <v>11</v>
      </c>
      <c r="AV2010" s="1">
        <v>57091</v>
      </c>
    </row>
    <row r="2011" spans="1:48" s="1" customFormat="1" x14ac:dyDescent="0.25">
      <c r="A2011" s="1" t="str" cm="1">
        <f t="array" ref="A2011">_xlfn.IFS(AG2011&gt;=70,"70 and Older",AND(AG2011&gt;=60,AG2011&lt;70),"60-69",AND(AG2011&gt;=50,AG2011&lt;60),"50-59",AND(AG2011&gt;=40,AG2011&lt;50),"40-49",AND(AG2011&gt;=30,AG2011&lt;40),"30-39",AND(AG2011&gt;=20,AG2011&lt;30),"20-29")</f>
        <v>50-59</v>
      </c>
      <c r="B2011" s="1" t="str" cm="1">
        <f t="array" ref="B2011">_xlfn.IFS(AO2011=1,$AO$1,AP2011=1,$AP$1,AQ2011=1,$AQ$1,AR2011=1,$AR$1,AS2011=1,$AS$1)</f>
        <v>Graduation</v>
      </c>
      <c r="C2011" s="1" t="str" cm="1">
        <f t="array" ref="C2011">_xlfn.IFS(AJ2011=1,$AJ$1,AK2011=1,$AK$1,AL2011=1,$AL$1,AM2011=1,$AM$1,AN2011=1,$AN$1)</f>
        <v>Married</v>
      </c>
      <c r="D2011" s="1">
        <v>0</v>
      </c>
      <c r="E2011" s="1">
        <v>0</v>
      </c>
      <c r="F2011" s="1" t="str" cm="1">
        <f t="array" ref="F2011">_xlfn.IFS(AV2011&lt;43783,"1.Low Income",AND(AV2011&gt;=43783,AV2011&lt;=64856),"2.Mid Income",AV2011&gt;64856,"3.High Income")</f>
        <v>2.Mid Income</v>
      </c>
      <c r="G2011" s="1" t="str" cm="1">
        <f t="array" ref="G2011">_xlfn.IFS(AU2011&lt;=30,"&lt;1 month",AND(AU2011&gt;30,AU2011&lt;=60),"1-2months",AU2011&gt;60,"2months +")</f>
        <v>1-2months</v>
      </c>
      <c r="H2011" s="1" t="str" cm="1">
        <f t="array" ref="H2011">_xlfn.IFS(AT2011&lt;5,"&lt;5times",AND(AT2011&gt;=5,AT2011&lt;=10),"05-10times",AND(AT2011&gt;=11,AT2011&lt;=15),"11-15times",AT2011&gt;=16,"16times or more")</f>
        <v>05-10times</v>
      </c>
      <c r="I2011" s="1" t="s">
        <v>99</v>
      </c>
      <c r="J2011" s="1" t="str">
        <f t="shared" si="63"/>
        <v>4-6 years</v>
      </c>
      <c r="K2011" s="2">
        <v>333</v>
      </c>
      <c r="L2011" s="2">
        <v>0</v>
      </c>
      <c r="M2011" s="2">
        <v>815</v>
      </c>
      <c r="N2011" s="2">
        <v>129</v>
      </c>
      <c r="O2011" s="2">
        <v>42</v>
      </c>
      <c r="P2011" s="2">
        <v>29</v>
      </c>
      <c r="Q2011" s="8">
        <v>0</v>
      </c>
      <c r="R2011" s="8">
        <v>0</v>
      </c>
      <c r="S2011" s="8">
        <v>0</v>
      </c>
      <c r="T2011" s="8">
        <v>0</v>
      </c>
      <c r="U2011" s="8">
        <v>0</v>
      </c>
      <c r="V2011" s="8">
        <v>0</v>
      </c>
      <c r="W2011" s="6">
        <v>1</v>
      </c>
      <c r="X2011" s="6">
        <v>4</v>
      </c>
      <c r="Y2011" s="6">
        <v>10</v>
      </c>
      <c r="Z2011" s="6">
        <v>11</v>
      </c>
      <c r="AB2011" s="1">
        <v>1254</v>
      </c>
      <c r="AC2011" s="1">
        <v>1013</v>
      </c>
      <c r="AD2011" s="1">
        <v>1</v>
      </c>
      <c r="AE2011" s="1">
        <v>3</v>
      </c>
      <c r="AF2011" s="1">
        <v>11</v>
      </c>
      <c r="AG2011" s="1">
        <v>57</v>
      </c>
      <c r="AH2011" s="1">
        <v>2162</v>
      </c>
      <c r="AI2011" s="11">
        <f t="shared" si="62"/>
        <v>5.9232876712328766</v>
      </c>
      <c r="AJ2011" s="1">
        <v>0</v>
      </c>
      <c r="AK2011" s="1">
        <v>1</v>
      </c>
      <c r="AL2011" s="1">
        <v>0</v>
      </c>
      <c r="AM2011" s="1">
        <v>0</v>
      </c>
      <c r="AN2011" s="1">
        <v>0</v>
      </c>
      <c r="AO2011" s="1">
        <v>0</v>
      </c>
      <c r="AP2011" s="1">
        <v>0</v>
      </c>
      <c r="AQ2011" s="1">
        <v>1</v>
      </c>
      <c r="AR2011" s="1">
        <v>0</v>
      </c>
      <c r="AS2011" s="1">
        <v>0</v>
      </c>
      <c r="AT2011" s="1">
        <v>5</v>
      </c>
      <c r="AU2011" s="1">
        <v>48</v>
      </c>
      <c r="AV2011" s="1">
        <v>58113</v>
      </c>
    </row>
    <row r="2012" spans="1:48" s="1" customFormat="1" x14ac:dyDescent="0.25">
      <c r="A2012" s="1" t="str" cm="1">
        <f t="array" ref="A2012">_xlfn.IFS(AG2012&gt;=70,"70 and Older",AND(AG2012&gt;=60,AG2012&lt;70),"60-69",AND(AG2012&gt;=50,AG2012&lt;60),"50-59",AND(AG2012&gt;=40,AG2012&lt;50),"40-49",AND(AG2012&gt;=30,AG2012&lt;40),"30-39",AND(AG2012&gt;=20,AG2012&lt;30),"20-29")</f>
        <v>50-59</v>
      </c>
      <c r="B2012" s="1" t="str" cm="1">
        <f t="array" ref="B2012">_xlfn.IFS(AO2012=1,$AO$1,AP2012=1,$AP$1,AQ2012=1,$AQ$1,AR2012=1,$AR$1,AS2012=1,$AS$1)</f>
        <v>Graduation</v>
      </c>
      <c r="C2012" s="1" t="str" cm="1">
        <f t="array" ref="C2012">_xlfn.IFS(AJ2012=1,$AJ$1,AK2012=1,$AK$1,AL2012=1,$AL$1,AM2012=1,$AM$1,AN2012=1,$AN$1)</f>
        <v>Married</v>
      </c>
      <c r="D2012" s="1">
        <v>0</v>
      </c>
      <c r="E2012" s="1">
        <v>0</v>
      </c>
      <c r="F2012" s="1" t="str" cm="1">
        <f t="array" ref="F2012">_xlfn.IFS(AV2012&lt;43783,"1.Low Income",AND(AV2012&gt;=43783,AV2012&lt;=64856),"2.Mid Income",AV2012&gt;64856,"3.High Income")</f>
        <v>2.Mid Income</v>
      </c>
      <c r="G2012" s="1" t="str" cm="1">
        <f t="array" ref="G2012">_xlfn.IFS(AU2012&lt;=30,"&lt;1 month",AND(AU2012&gt;30,AU2012&lt;=60),"1-2months",AU2012&gt;60,"2months +")</f>
        <v>2months +</v>
      </c>
      <c r="H2012" s="1" t="str" cm="1">
        <f t="array" ref="H2012">_xlfn.IFS(AT2012&lt;5,"&lt;5times",AND(AT2012&gt;=5,AT2012&lt;=10),"05-10times",AND(AT2012&gt;=11,AT2012&lt;=15),"11-15times",AT2012&gt;=16,"16times or more")</f>
        <v>05-10times</v>
      </c>
      <c r="I2012" s="1" t="s">
        <v>99</v>
      </c>
      <c r="J2012" s="1" t="str">
        <f t="shared" si="63"/>
        <v>4-6 years</v>
      </c>
      <c r="K2012" s="2">
        <v>423</v>
      </c>
      <c r="L2012" s="2">
        <v>42</v>
      </c>
      <c r="M2012" s="2">
        <v>706</v>
      </c>
      <c r="N2012" s="2">
        <v>73</v>
      </c>
      <c r="O2012" s="2">
        <v>197</v>
      </c>
      <c r="P2012" s="2">
        <v>197</v>
      </c>
      <c r="Q2012" s="8">
        <v>0</v>
      </c>
      <c r="R2012" s="8">
        <v>0</v>
      </c>
      <c r="S2012" s="8">
        <v>0</v>
      </c>
      <c r="T2012" s="8">
        <v>0</v>
      </c>
      <c r="U2012" s="8">
        <v>0</v>
      </c>
      <c r="V2012" s="8">
        <v>0</v>
      </c>
      <c r="W2012" s="6">
        <v>1</v>
      </c>
      <c r="X2012" s="6">
        <v>4</v>
      </c>
      <c r="Y2012" s="6">
        <v>8</v>
      </c>
      <c r="Z2012" s="6">
        <v>9</v>
      </c>
      <c r="AB2012" s="1">
        <v>1254</v>
      </c>
      <c r="AC2012" s="1">
        <v>1013</v>
      </c>
      <c r="AD2012" s="1">
        <v>1</v>
      </c>
      <c r="AE2012" s="1">
        <v>3</v>
      </c>
      <c r="AF2012" s="1">
        <v>11</v>
      </c>
      <c r="AG2012" s="1">
        <v>57</v>
      </c>
      <c r="AH2012" s="1">
        <v>2162</v>
      </c>
      <c r="AI2012" s="11">
        <f t="shared" si="62"/>
        <v>5.9232876712328766</v>
      </c>
      <c r="AJ2012" s="1">
        <v>0</v>
      </c>
      <c r="AK2012" s="1">
        <v>1</v>
      </c>
      <c r="AL2012" s="1">
        <v>0</v>
      </c>
      <c r="AM2012" s="1">
        <v>0</v>
      </c>
      <c r="AN2012" s="1">
        <v>0</v>
      </c>
      <c r="AO2012" s="1">
        <v>0</v>
      </c>
      <c r="AP2012" s="1">
        <v>0</v>
      </c>
      <c r="AQ2012" s="1">
        <v>1</v>
      </c>
      <c r="AR2012" s="1">
        <v>0</v>
      </c>
      <c r="AS2012" s="1">
        <v>0</v>
      </c>
      <c r="AT2012" s="1">
        <v>5</v>
      </c>
      <c r="AU2012" s="1">
        <v>72</v>
      </c>
      <c r="AV2012" s="1">
        <v>58086</v>
      </c>
    </row>
    <row r="2013" spans="1:48" s="1" customFormat="1" x14ac:dyDescent="0.25">
      <c r="A2013" s="1" t="str" cm="1">
        <f t="array" ref="A2013">_xlfn.IFS(AG2013&gt;=70,"70 and Older",AND(AG2013&gt;=60,AG2013&lt;70),"60-69",AND(AG2013&gt;=50,AG2013&lt;60),"50-59",AND(AG2013&gt;=40,AG2013&lt;50),"40-49",AND(AG2013&gt;=30,AG2013&lt;40),"30-39",AND(AG2013&gt;=20,AG2013&lt;30),"20-29")</f>
        <v>60-69</v>
      </c>
      <c r="B2013" s="1" t="str" cm="1">
        <f t="array" ref="B2013">_xlfn.IFS(AO2013=1,$AO$1,AP2013=1,$AP$1,AQ2013=1,$AQ$1,AR2013=1,$AR$1,AS2013=1,$AS$1)</f>
        <v>Graduation</v>
      </c>
      <c r="C2013" s="1" t="str" cm="1">
        <f t="array" ref="C2013">_xlfn.IFS(AJ2013=1,$AJ$1,AK2013=1,$AK$1,AL2013=1,$AL$1,AM2013=1,$AM$1,AN2013=1,$AN$1)</f>
        <v>Together</v>
      </c>
      <c r="D2013" s="1">
        <v>0</v>
      </c>
      <c r="E2013" s="1">
        <v>1</v>
      </c>
      <c r="F2013" s="1" t="str" cm="1">
        <f t="array" ref="F2013">_xlfn.IFS(AV2013&lt;43783,"1.Low Income",AND(AV2013&gt;=43783,AV2013&lt;=64856),"2.Mid Income",AV2013&gt;64856,"3.High Income")</f>
        <v>2.Mid Income</v>
      </c>
      <c r="G2013" s="1" t="str" cm="1">
        <f t="array" ref="G2013">_xlfn.IFS(AU2013&lt;=30,"&lt;1 month",AND(AU2013&gt;30,AU2013&lt;=60),"1-2months",AU2013&gt;60,"2months +")</f>
        <v>1-2months</v>
      </c>
      <c r="H2013" s="1" t="str" cm="1">
        <f t="array" ref="H2013">_xlfn.IFS(AT2013&lt;5,"&lt;5times",AND(AT2013&gt;=5,AT2013&lt;=10),"05-10times",AND(AT2013&gt;=11,AT2013&lt;=15),"11-15times",AT2013&gt;=16,"16times or more")</f>
        <v>05-10times</v>
      </c>
      <c r="I2013" s="1" t="s">
        <v>99</v>
      </c>
      <c r="J2013" s="1" t="str">
        <f t="shared" si="63"/>
        <v>4-6 years</v>
      </c>
      <c r="K2013" s="2">
        <v>188</v>
      </c>
      <c r="L2013" s="2">
        <v>3</v>
      </c>
      <c r="M2013" s="2">
        <v>180</v>
      </c>
      <c r="N2013" s="2">
        <v>20</v>
      </c>
      <c r="O2013" s="2">
        <v>3</v>
      </c>
      <c r="P2013" s="2">
        <v>43</v>
      </c>
      <c r="Q2013" s="8">
        <v>0</v>
      </c>
      <c r="R2013" s="8">
        <v>0</v>
      </c>
      <c r="S2013" s="8">
        <v>0</v>
      </c>
      <c r="T2013" s="8">
        <v>0</v>
      </c>
      <c r="U2013" s="8">
        <v>0</v>
      </c>
      <c r="V2013" s="8">
        <v>0</v>
      </c>
      <c r="W2013" s="6">
        <v>5</v>
      </c>
      <c r="X2013" s="6">
        <v>7</v>
      </c>
      <c r="Y2013" s="6">
        <v>1</v>
      </c>
      <c r="Z2013" s="6">
        <v>6</v>
      </c>
      <c r="AB2013" s="1">
        <v>39</v>
      </c>
      <c r="AC2013" s="1">
        <v>24</v>
      </c>
      <c r="AD2013" s="1">
        <v>0</v>
      </c>
      <c r="AE2013" s="1">
        <v>3</v>
      </c>
      <c r="AF2013" s="1">
        <v>11</v>
      </c>
      <c r="AG2013" s="1">
        <v>67</v>
      </c>
      <c r="AH2013" s="1">
        <v>2162</v>
      </c>
      <c r="AI2013" s="11">
        <f t="shared" si="62"/>
        <v>5.9232876712328766</v>
      </c>
      <c r="AJ2013" s="1">
        <v>0</v>
      </c>
      <c r="AK2013" s="1">
        <v>0</v>
      </c>
      <c r="AL2013" s="1">
        <v>0</v>
      </c>
      <c r="AM2013" s="1">
        <v>1</v>
      </c>
      <c r="AN2013" s="1">
        <v>0</v>
      </c>
      <c r="AO2013" s="1">
        <v>0</v>
      </c>
      <c r="AP2013" s="1">
        <v>0</v>
      </c>
      <c r="AQ2013" s="1">
        <v>1</v>
      </c>
      <c r="AR2013" s="1">
        <v>0</v>
      </c>
      <c r="AS2013" s="1">
        <v>0</v>
      </c>
      <c r="AT2013" s="1">
        <v>5</v>
      </c>
      <c r="AU2013" s="1">
        <v>38</v>
      </c>
      <c r="AV2013" s="1">
        <v>56243</v>
      </c>
    </row>
    <row r="2014" spans="1:48" s="1" customFormat="1" x14ac:dyDescent="0.25">
      <c r="A2014" s="1" t="str" cm="1">
        <f t="array" ref="A2014">_xlfn.IFS(AG2014&gt;=70,"70 and Older",AND(AG2014&gt;=60,AG2014&lt;70),"60-69",AND(AG2014&gt;=50,AG2014&lt;60),"50-59",AND(AG2014&gt;=40,AG2014&lt;50),"40-49",AND(AG2014&gt;=30,AG2014&lt;40),"30-39",AND(AG2014&gt;=20,AG2014&lt;30),"20-29")</f>
        <v>40-49</v>
      </c>
      <c r="B2014" s="1" t="str" cm="1">
        <f t="array" ref="B2014">_xlfn.IFS(AO2014=1,$AO$1,AP2014=1,$AP$1,AQ2014=1,$AQ$1,AR2014=1,$AR$1,AS2014=1,$AS$1)</f>
        <v>Graduation</v>
      </c>
      <c r="C2014" s="1" t="str" cm="1">
        <f t="array" ref="C2014">_xlfn.IFS(AJ2014=1,$AJ$1,AK2014=1,$AK$1,AL2014=1,$AL$1,AM2014=1,$AM$1,AN2014=1,$AN$1)</f>
        <v>Married</v>
      </c>
      <c r="D2014" s="1">
        <v>1</v>
      </c>
      <c r="E2014" s="1">
        <v>1</v>
      </c>
      <c r="F2014" s="1" t="str" cm="1">
        <f t="array" ref="F2014">_xlfn.IFS(AV2014&lt;43783,"1.Low Income",AND(AV2014&gt;=43783,AV2014&lt;=64856),"2.Mid Income",AV2014&gt;64856,"3.High Income")</f>
        <v>2.Mid Income</v>
      </c>
      <c r="G2014" s="1" t="str" cm="1">
        <f t="array" ref="G2014">_xlfn.IFS(AU2014&lt;=30,"&lt;1 month",AND(AU2014&gt;30,AU2014&lt;=60),"1-2months",AU2014&gt;60,"2months +")</f>
        <v>1-2months</v>
      </c>
      <c r="H2014" s="1" t="str" cm="1">
        <f t="array" ref="H2014">_xlfn.IFS(AT2014&lt;5,"&lt;5times",AND(AT2014&gt;=5,AT2014&lt;=10),"05-10times",AND(AT2014&gt;=11,AT2014&lt;=15),"11-15times",AT2014&gt;=16,"16times or more")</f>
        <v>05-10times</v>
      </c>
      <c r="I2014" s="1" t="s">
        <v>99</v>
      </c>
      <c r="J2014" s="1" t="str">
        <f t="shared" si="63"/>
        <v>4-6 years</v>
      </c>
      <c r="K2014" s="2">
        <v>8</v>
      </c>
      <c r="L2014" s="2">
        <v>0</v>
      </c>
      <c r="M2014" s="2">
        <v>8</v>
      </c>
      <c r="N2014" s="2">
        <v>0</v>
      </c>
      <c r="O2014" s="2">
        <v>0</v>
      </c>
      <c r="P2014" s="2">
        <v>2</v>
      </c>
      <c r="Q2014" s="8">
        <v>0</v>
      </c>
      <c r="R2014" s="8">
        <v>0</v>
      </c>
      <c r="S2014" s="8">
        <v>0</v>
      </c>
      <c r="T2014" s="8">
        <v>0</v>
      </c>
      <c r="U2014" s="8">
        <v>0</v>
      </c>
      <c r="V2014" s="8">
        <v>0</v>
      </c>
      <c r="W2014" s="6">
        <v>1</v>
      </c>
      <c r="X2014" s="6">
        <v>1</v>
      </c>
      <c r="Y2014" s="6">
        <v>0</v>
      </c>
      <c r="Z2014" s="6">
        <v>2</v>
      </c>
      <c r="AB2014" s="1">
        <v>58</v>
      </c>
      <c r="AC2014" s="1">
        <v>55</v>
      </c>
      <c r="AD2014" s="1">
        <v>0</v>
      </c>
      <c r="AE2014" s="1">
        <v>3</v>
      </c>
      <c r="AF2014" s="1">
        <v>11</v>
      </c>
      <c r="AG2014" s="1">
        <v>45</v>
      </c>
      <c r="AH2014" s="1">
        <v>2162</v>
      </c>
      <c r="AI2014" s="11">
        <f t="shared" si="62"/>
        <v>5.9232876712328766</v>
      </c>
      <c r="AJ2014" s="1">
        <v>0</v>
      </c>
      <c r="AK2014" s="1">
        <v>1</v>
      </c>
      <c r="AL2014" s="1">
        <v>0</v>
      </c>
      <c r="AM2014" s="1">
        <v>0</v>
      </c>
      <c r="AN2014" s="1">
        <v>0</v>
      </c>
      <c r="AO2014" s="1">
        <v>0</v>
      </c>
      <c r="AP2014" s="1">
        <v>0</v>
      </c>
      <c r="AQ2014" s="1">
        <v>1</v>
      </c>
      <c r="AR2014" s="1">
        <v>0</v>
      </c>
      <c r="AS2014" s="1">
        <v>0</v>
      </c>
      <c r="AT2014" s="1">
        <v>5</v>
      </c>
      <c r="AU2014" s="1">
        <v>37</v>
      </c>
      <c r="AV2014" s="1">
        <v>55951</v>
      </c>
    </row>
    <row r="2015" spans="1:48" s="1" customFormat="1" x14ac:dyDescent="0.25">
      <c r="A2015" s="1" t="str" cm="1">
        <f t="array" ref="A2015">_xlfn.IFS(AG2015&gt;=70,"70 and Older",AND(AG2015&gt;=60,AG2015&lt;70),"60-69",AND(AG2015&gt;=50,AG2015&lt;60),"50-59",AND(AG2015&gt;=40,AG2015&lt;50),"40-49",AND(AG2015&gt;=30,AG2015&lt;40),"30-39",AND(AG2015&gt;=20,AG2015&lt;30),"20-29")</f>
        <v>40-49</v>
      </c>
      <c r="B2015" s="1" t="str" cm="1">
        <f t="array" ref="B2015">_xlfn.IFS(AO2015=1,$AO$1,AP2015=1,$AP$1,AQ2015=1,$AQ$1,AR2015=1,$AR$1,AS2015=1,$AS$1)</f>
        <v>Graduation</v>
      </c>
      <c r="C2015" s="1" t="str" cm="1">
        <f t="array" ref="C2015">_xlfn.IFS(AJ2015=1,$AJ$1,AK2015=1,$AK$1,AL2015=1,$AL$1,AM2015=1,$AM$1,AN2015=1,$AN$1)</f>
        <v>Together</v>
      </c>
      <c r="D2015" s="1">
        <v>0</v>
      </c>
      <c r="E2015" s="1">
        <v>0</v>
      </c>
      <c r="F2015" s="1" t="str" cm="1">
        <f t="array" ref="F2015">_xlfn.IFS(AV2015&lt;43783,"1.Low Income",AND(AV2015&gt;=43783,AV2015&lt;=64856),"2.Mid Income",AV2015&gt;64856,"3.High Income")</f>
        <v>2.Mid Income</v>
      </c>
      <c r="G2015" s="1" t="str" cm="1">
        <f t="array" ref="G2015">_xlfn.IFS(AU2015&lt;=30,"&lt;1 month",AND(AU2015&gt;30,AU2015&lt;=60),"1-2months",AU2015&gt;60,"2months +")</f>
        <v>2months +</v>
      </c>
      <c r="H2015" s="1" t="str" cm="1">
        <f t="array" ref="H2015">_xlfn.IFS(AT2015&lt;5,"&lt;5times",AND(AT2015&gt;=5,AT2015&lt;=10),"05-10times",AND(AT2015&gt;=11,AT2015&lt;=15),"11-15times",AT2015&gt;=16,"16times or more")</f>
        <v>05-10times</v>
      </c>
      <c r="I2015" s="1" t="s">
        <v>99</v>
      </c>
      <c r="J2015" s="1" t="str">
        <f t="shared" si="63"/>
        <v>4-6 years</v>
      </c>
      <c r="K2015" s="2">
        <v>372</v>
      </c>
      <c r="L2015" s="2">
        <v>23</v>
      </c>
      <c r="M2015" s="2">
        <v>384</v>
      </c>
      <c r="N2015" s="2">
        <v>250</v>
      </c>
      <c r="O2015" s="2">
        <v>12</v>
      </c>
      <c r="P2015" s="2">
        <v>108</v>
      </c>
      <c r="Q2015" s="8">
        <v>1</v>
      </c>
      <c r="R2015" s="8">
        <v>0</v>
      </c>
      <c r="S2015" s="8">
        <v>0</v>
      </c>
      <c r="T2015" s="8">
        <v>0</v>
      </c>
      <c r="U2015" s="8">
        <v>0</v>
      </c>
      <c r="V2015" s="8">
        <v>0</v>
      </c>
      <c r="W2015" s="6">
        <v>1</v>
      </c>
      <c r="X2015" s="6">
        <v>4</v>
      </c>
      <c r="Y2015" s="6">
        <v>5</v>
      </c>
      <c r="Z2015" s="6">
        <v>9</v>
      </c>
      <c r="AB2015" s="1">
        <v>996</v>
      </c>
      <c r="AC2015" s="1">
        <v>813</v>
      </c>
      <c r="AD2015" s="1">
        <v>0</v>
      </c>
      <c r="AE2015" s="1">
        <v>3</v>
      </c>
      <c r="AF2015" s="1">
        <v>11</v>
      </c>
      <c r="AG2015" s="1">
        <v>44</v>
      </c>
      <c r="AH2015" s="1">
        <v>2161</v>
      </c>
      <c r="AI2015" s="11">
        <f t="shared" si="62"/>
        <v>5.9205479452054792</v>
      </c>
      <c r="AJ2015" s="1">
        <v>0</v>
      </c>
      <c r="AK2015" s="1">
        <v>0</v>
      </c>
      <c r="AL2015" s="1">
        <v>0</v>
      </c>
      <c r="AM2015" s="1">
        <v>1</v>
      </c>
      <c r="AN2015" s="1">
        <v>0</v>
      </c>
      <c r="AO2015" s="1">
        <v>0</v>
      </c>
      <c r="AP2015" s="1">
        <v>0</v>
      </c>
      <c r="AQ2015" s="1">
        <v>1</v>
      </c>
      <c r="AR2015" s="1">
        <v>0</v>
      </c>
      <c r="AS2015" s="1">
        <v>0</v>
      </c>
      <c r="AT2015" s="1">
        <v>5</v>
      </c>
      <c r="AU2015" s="1">
        <v>83</v>
      </c>
      <c r="AV2015" s="1">
        <v>57967</v>
      </c>
    </row>
    <row r="2016" spans="1:48" s="1" customFormat="1" x14ac:dyDescent="0.25">
      <c r="A2016" s="1" t="str" cm="1">
        <f t="array" ref="A2016">_xlfn.IFS(AG2016&gt;=70,"70 and Older",AND(AG2016&gt;=60,AG2016&lt;70),"60-69",AND(AG2016&gt;=50,AG2016&lt;60),"50-59",AND(AG2016&gt;=40,AG2016&lt;50),"40-49",AND(AG2016&gt;=30,AG2016&lt;40),"30-39",AND(AG2016&gt;=20,AG2016&lt;30),"20-29")</f>
        <v>50-59</v>
      </c>
      <c r="B2016" s="1" t="str" cm="1">
        <f t="array" ref="B2016">_xlfn.IFS(AO2016=1,$AO$1,AP2016=1,$AP$1,AQ2016=1,$AQ$1,AR2016=1,$AR$1,AS2016=1,$AS$1)</f>
        <v>Graduation</v>
      </c>
      <c r="C2016" s="1" t="str" cm="1">
        <f t="array" ref="C2016">_xlfn.IFS(AJ2016=1,$AJ$1,AK2016=1,$AK$1,AL2016=1,$AL$1,AM2016=1,$AM$1,AN2016=1,$AN$1)</f>
        <v>Married</v>
      </c>
      <c r="D2016" s="1">
        <v>1</v>
      </c>
      <c r="E2016" s="1">
        <v>0</v>
      </c>
      <c r="F2016" s="1" t="str" cm="1">
        <f t="array" ref="F2016">_xlfn.IFS(AV2016&lt;43783,"1.Low Income",AND(AV2016&gt;=43783,AV2016&lt;=64856),"2.Mid Income",AV2016&gt;64856,"3.High Income")</f>
        <v>2.Mid Income</v>
      </c>
      <c r="G2016" s="1" t="str" cm="1">
        <f t="array" ref="G2016">_xlfn.IFS(AU2016&lt;=30,"&lt;1 month",AND(AU2016&gt;30,AU2016&lt;=60),"1-2months",AU2016&gt;60,"2months +")</f>
        <v>1-2months</v>
      </c>
      <c r="H2016" s="1" t="str" cm="1">
        <f t="array" ref="H2016">_xlfn.IFS(AT2016&lt;5,"&lt;5times",AND(AT2016&gt;=5,AT2016&lt;=10),"05-10times",AND(AT2016&gt;=11,AT2016&lt;=15),"11-15times",AT2016&gt;=16,"16times or more")</f>
        <v>05-10times</v>
      </c>
      <c r="I2016" s="1" t="s">
        <v>99</v>
      </c>
      <c r="J2016" s="1" t="str">
        <f t="shared" si="63"/>
        <v>4-6 years</v>
      </c>
      <c r="K2016" s="2">
        <v>35</v>
      </c>
      <c r="L2016" s="2">
        <v>40</v>
      </c>
      <c r="M2016" s="2">
        <v>111</v>
      </c>
      <c r="N2016" s="2">
        <v>36</v>
      </c>
      <c r="O2016" s="2">
        <v>40</v>
      </c>
      <c r="P2016" s="2">
        <v>12</v>
      </c>
      <c r="Q2016" s="8">
        <v>0</v>
      </c>
      <c r="R2016" s="8">
        <v>0</v>
      </c>
      <c r="S2016" s="8">
        <v>0</v>
      </c>
      <c r="T2016" s="8">
        <v>0</v>
      </c>
      <c r="U2016" s="8">
        <v>0</v>
      </c>
      <c r="V2016" s="8">
        <v>0</v>
      </c>
      <c r="W2016" s="6">
        <v>3</v>
      </c>
      <c r="X2016" s="6">
        <v>3</v>
      </c>
      <c r="Y2016" s="6">
        <v>1</v>
      </c>
      <c r="Z2016" s="6">
        <v>7</v>
      </c>
      <c r="AB2016" s="1">
        <v>256</v>
      </c>
      <c r="AC2016" s="1">
        <v>213</v>
      </c>
      <c r="AD2016" s="1">
        <v>0</v>
      </c>
      <c r="AE2016" s="1">
        <v>3</v>
      </c>
      <c r="AF2016" s="1">
        <v>11</v>
      </c>
      <c r="AG2016" s="1">
        <v>55</v>
      </c>
      <c r="AH2016" s="1">
        <v>2161</v>
      </c>
      <c r="AI2016" s="11">
        <f t="shared" si="62"/>
        <v>5.9205479452054792</v>
      </c>
      <c r="AJ2016" s="1">
        <v>0</v>
      </c>
      <c r="AK2016" s="1">
        <v>1</v>
      </c>
      <c r="AL2016" s="1">
        <v>0</v>
      </c>
      <c r="AM2016" s="1">
        <v>0</v>
      </c>
      <c r="AN2016" s="1">
        <v>0</v>
      </c>
      <c r="AO2016" s="1">
        <v>0</v>
      </c>
      <c r="AP2016" s="1">
        <v>0</v>
      </c>
      <c r="AQ2016" s="1">
        <v>1</v>
      </c>
      <c r="AR2016" s="1">
        <v>0</v>
      </c>
      <c r="AS2016" s="1">
        <v>0</v>
      </c>
      <c r="AT2016" s="1">
        <v>5</v>
      </c>
      <c r="AU2016" s="1">
        <v>37</v>
      </c>
      <c r="AV2016" s="1">
        <v>57113</v>
      </c>
    </row>
    <row r="2017" spans="1:48" s="1" customFormat="1" x14ac:dyDescent="0.25">
      <c r="A2017" s="1" t="str" cm="1">
        <f t="array" ref="A2017">_xlfn.IFS(AG2017&gt;=70,"70 and Older",AND(AG2017&gt;=60,AG2017&lt;70),"60-69",AND(AG2017&gt;=50,AG2017&lt;60),"50-59",AND(AG2017&gt;=40,AG2017&lt;50),"40-49",AND(AG2017&gt;=30,AG2017&lt;40),"30-39",AND(AG2017&gt;=20,AG2017&lt;30),"20-29")</f>
        <v>50-59</v>
      </c>
      <c r="B2017" s="1" t="str" cm="1">
        <f t="array" ref="B2017">_xlfn.IFS(AO2017=1,$AO$1,AP2017=1,$AP$1,AQ2017=1,$AQ$1,AR2017=1,$AR$1,AS2017=1,$AS$1)</f>
        <v>PhD</v>
      </c>
      <c r="C2017" s="1" t="str" cm="1">
        <f t="array" ref="C2017">_xlfn.IFS(AJ2017=1,$AJ$1,AK2017=1,$AK$1,AL2017=1,$AL$1,AM2017=1,$AM$1,AN2017=1,$AN$1)</f>
        <v>Divorced</v>
      </c>
      <c r="D2017" s="1">
        <v>1</v>
      </c>
      <c r="E2017" s="1">
        <v>0</v>
      </c>
      <c r="F2017" s="1" t="str" cm="1">
        <f t="array" ref="F2017">_xlfn.IFS(AV2017&lt;43783,"1.Low Income",AND(AV2017&gt;=43783,AV2017&lt;=64856),"2.Mid Income",AV2017&gt;64856,"3.High Income")</f>
        <v>2.Mid Income</v>
      </c>
      <c r="G2017" s="1" t="str" cm="1">
        <f t="array" ref="G2017">_xlfn.IFS(AU2017&lt;=30,"&lt;1 month",AND(AU2017&gt;30,AU2017&lt;=60),"1-2months",AU2017&gt;60,"2months +")</f>
        <v>&lt;1 month</v>
      </c>
      <c r="H2017" s="1" t="str" cm="1">
        <f t="array" ref="H2017">_xlfn.IFS(AT2017&lt;5,"&lt;5times",AND(AT2017&gt;=5,AT2017&lt;=10),"05-10times",AND(AT2017&gt;=11,AT2017&lt;=15),"11-15times",AT2017&gt;=16,"16times or more")</f>
        <v>05-10times</v>
      </c>
      <c r="I2017" s="1" t="s">
        <v>99</v>
      </c>
      <c r="J2017" s="1" t="str">
        <f t="shared" si="63"/>
        <v>4-6 years</v>
      </c>
      <c r="K2017" s="2">
        <v>16</v>
      </c>
      <c r="L2017" s="2">
        <v>3</v>
      </c>
      <c r="M2017" s="2">
        <v>25</v>
      </c>
      <c r="N2017" s="2">
        <v>6</v>
      </c>
      <c r="O2017" s="2">
        <v>1</v>
      </c>
      <c r="P2017" s="2">
        <v>13</v>
      </c>
      <c r="Q2017" s="8">
        <v>0</v>
      </c>
      <c r="R2017" s="8">
        <v>0</v>
      </c>
      <c r="S2017" s="8">
        <v>0</v>
      </c>
      <c r="T2017" s="8">
        <v>0</v>
      </c>
      <c r="U2017" s="8">
        <v>0</v>
      </c>
      <c r="V2017" s="8">
        <v>0</v>
      </c>
      <c r="W2017" s="6">
        <v>2</v>
      </c>
      <c r="X2017" s="6">
        <v>2</v>
      </c>
      <c r="Y2017" s="6">
        <v>0</v>
      </c>
      <c r="Z2017" s="6">
        <v>3</v>
      </c>
      <c r="AB2017" s="1">
        <v>39</v>
      </c>
      <c r="AC2017" s="1">
        <v>21</v>
      </c>
      <c r="AD2017" s="1">
        <v>0</v>
      </c>
      <c r="AE2017" s="1">
        <v>3</v>
      </c>
      <c r="AF2017" s="1">
        <v>11</v>
      </c>
      <c r="AG2017" s="1">
        <v>50</v>
      </c>
      <c r="AH2017" s="1">
        <v>2161</v>
      </c>
      <c r="AI2017" s="11">
        <f t="shared" si="62"/>
        <v>5.9205479452054792</v>
      </c>
      <c r="AJ2017" s="1">
        <v>1</v>
      </c>
      <c r="AK2017" s="1">
        <v>0</v>
      </c>
      <c r="AL2017" s="1">
        <v>0</v>
      </c>
      <c r="AM2017" s="1">
        <v>0</v>
      </c>
      <c r="AN2017" s="1">
        <v>0</v>
      </c>
      <c r="AO2017" s="1">
        <v>0</v>
      </c>
      <c r="AP2017" s="1">
        <v>0</v>
      </c>
      <c r="AQ2017" s="1">
        <v>0</v>
      </c>
      <c r="AR2017" s="1">
        <v>0</v>
      </c>
      <c r="AS2017" s="1">
        <v>1</v>
      </c>
      <c r="AT2017" s="1">
        <v>5</v>
      </c>
      <c r="AU2017" s="1">
        <v>27</v>
      </c>
      <c r="AV2017" s="1">
        <v>55914</v>
      </c>
    </row>
    <row r="2018" spans="1:48" s="1" customFormat="1" x14ac:dyDescent="0.25">
      <c r="A2018" s="1" t="str" cm="1">
        <f t="array" ref="A2018">_xlfn.IFS(AG2018&gt;=70,"70 and Older",AND(AG2018&gt;=60,AG2018&lt;70),"60-69",AND(AG2018&gt;=50,AG2018&lt;60),"50-59",AND(AG2018&gt;=40,AG2018&lt;50),"40-49",AND(AG2018&gt;=30,AG2018&lt;40),"30-39",AND(AG2018&gt;=20,AG2018&lt;30),"20-29")</f>
        <v>40-49</v>
      </c>
      <c r="B2018" s="1" t="str" cm="1">
        <f t="array" ref="B2018">_xlfn.IFS(AO2018=1,$AO$1,AP2018=1,$AP$1,AQ2018=1,$AQ$1,AR2018=1,$AR$1,AS2018=1,$AS$1)</f>
        <v>Graduation</v>
      </c>
      <c r="C2018" s="1" t="str" cm="1">
        <f t="array" ref="C2018">_xlfn.IFS(AJ2018=1,$AJ$1,AK2018=1,$AK$1,AL2018=1,$AL$1,AM2018=1,$AM$1,AN2018=1,$AN$1)</f>
        <v>Single</v>
      </c>
      <c r="D2018" s="1">
        <v>0</v>
      </c>
      <c r="E2018" s="1">
        <v>0</v>
      </c>
      <c r="F2018" s="1" t="str" cm="1">
        <f t="array" ref="F2018">_xlfn.IFS(AV2018&lt;43783,"1.Low Income",AND(AV2018&gt;=43783,AV2018&lt;=64856),"2.Mid Income",AV2018&gt;64856,"3.High Income")</f>
        <v>2.Mid Income</v>
      </c>
      <c r="G2018" s="1" t="str" cm="1">
        <f t="array" ref="G2018">_xlfn.IFS(AU2018&lt;=30,"&lt;1 month",AND(AU2018&gt;30,AU2018&lt;=60),"1-2months",AU2018&gt;60,"2months +")</f>
        <v>2months +</v>
      </c>
      <c r="H2018" s="1" t="str" cm="1">
        <f t="array" ref="H2018">_xlfn.IFS(AT2018&lt;5,"&lt;5times",AND(AT2018&gt;=5,AT2018&lt;=10),"05-10times",AND(AT2018&gt;=11,AT2018&lt;=15),"11-15times",AT2018&gt;=16,"16times or more")</f>
        <v>05-10times</v>
      </c>
      <c r="I2018" s="1" t="s">
        <v>99</v>
      </c>
      <c r="J2018" s="1" t="str">
        <f t="shared" si="63"/>
        <v>4-6 years</v>
      </c>
      <c r="K2018" s="2">
        <v>471</v>
      </c>
      <c r="L2018" s="2">
        <v>102</v>
      </c>
      <c r="M2018" s="2">
        <v>125</v>
      </c>
      <c r="N2018" s="2">
        <v>212</v>
      </c>
      <c r="O2018" s="2">
        <v>61</v>
      </c>
      <c r="P2018" s="2">
        <v>245</v>
      </c>
      <c r="Q2018" s="8">
        <v>1</v>
      </c>
      <c r="R2018" s="8">
        <v>0</v>
      </c>
      <c r="S2018" s="8">
        <v>0</v>
      </c>
      <c r="T2018" s="8">
        <v>0</v>
      </c>
      <c r="U2018" s="8">
        <v>1</v>
      </c>
      <c r="V2018" s="8">
        <v>1</v>
      </c>
      <c r="W2018" s="6">
        <v>1</v>
      </c>
      <c r="X2018" s="6">
        <v>4</v>
      </c>
      <c r="Y2018" s="6">
        <v>10</v>
      </c>
      <c r="Z2018" s="6">
        <v>7</v>
      </c>
      <c r="AB2018" s="1">
        <v>810</v>
      </c>
      <c r="AC2018" s="1">
        <v>636</v>
      </c>
      <c r="AD2018" s="1">
        <v>0</v>
      </c>
      <c r="AE2018" s="1">
        <v>3</v>
      </c>
      <c r="AF2018" s="1">
        <v>11</v>
      </c>
      <c r="AG2018" s="1">
        <v>44</v>
      </c>
      <c r="AH2018" s="1">
        <v>2160</v>
      </c>
      <c r="AI2018" s="11">
        <f t="shared" si="62"/>
        <v>5.9178082191780819</v>
      </c>
      <c r="AJ2018" s="1">
        <v>0</v>
      </c>
      <c r="AK2018" s="1">
        <v>0</v>
      </c>
      <c r="AL2018" s="1">
        <v>1</v>
      </c>
      <c r="AM2018" s="1">
        <v>0</v>
      </c>
      <c r="AN2018" s="1">
        <v>0</v>
      </c>
      <c r="AO2018" s="1">
        <v>0</v>
      </c>
      <c r="AP2018" s="1">
        <v>0</v>
      </c>
      <c r="AQ2018" s="1">
        <v>1</v>
      </c>
      <c r="AR2018" s="1">
        <v>0</v>
      </c>
      <c r="AS2018" s="1">
        <v>0</v>
      </c>
      <c r="AT2018" s="1">
        <v>5</v>
      </c>
      <c r="AU2018" s="1">
        <v>64</v>
      </c>
      <c r="AV2018" s="1">
        <v>58138</v>
      </c>
    </row>
    <row r="2019" spans="1:48" s="1" customFormat="1" x14ac:dyDescent="0.25">
      <c r="A2019" s="1" t="str" cm="1">
        <f t="array" ref="A2019">_xlfn.IFS(AG2019&gt;=70,"70 and Older",AND(AG2019&gt;=60,AG2019&lt;70),"60-69",AND(AG2019&gt;=50,AG2019&lt;60),"50-59",AND(AG2019&gt;=40,AG2019&lt;50),"40-49",AND(AG2019&gt;=30,AG2019&lt;40),"30-39",AND(AG2019&gt;=20,AG2019&lt;30),"20-29")</f>
        <v>60-69</v>
      </c>
      <c r="B2019" s="1" t="str" cm="1">
        <f t="array" ref="B2019">_xlfn.IFS(AO2019=1,$AO$1,AP2019=1,$AP$1,AQ2019=1,$AQ$1,AR2019=1,$AR$1,AS2019=1,$AS$1)</f>
        <v>PhD</v>
      </c>
      <c r="C2019" s="1" t="str" cm="1">
        <f t="array" ref="C2019">_xlfn.IFS(AJ2019=1,$AJ$1,AK2019=1,$AK$1,AL2019=1,$AL$1,AM2019=1,$AM$1,AN2019=1,$AN$1)</f>
        <v>Married</v>
      </c>
      <c r="D2019" s="1">
        <v>0</v>
      </c>
      <c r="E2019" s="1">
        <v>1</v>
      </c>
      <c r="F2019" s="1" t="str" cm="1">
        <f t="array" ref="F2019">_xlfn.IFS(AV2019&lt;43783,"1.Low Income",AND(AV2019&gt;=43783,AV2019&lt;=64856),"2.Mid Income",AV2019&gt;64856,"3.High Income")</f>
        <v>2.Mid Income</v>
      </c>
      <c r="G2019" s="1" t="str" cm="1">
        <f t="array" ref="G2019">_xlfn.IFS(AU2019&lt;=30,"&lt;1 month",AND(AU2019&gt;30,AU2019&lt;=60),"1-2months",AU2019&gt;60,"2months +")</f>
        <v>2months +</v>
      </c>
      <c r="H2019" s="1" t="str" cm="1">
        <f t="array" ref="H2019">_xlfn.IFS(AT2019&lt;5,"&lt;5times",AND(AT2019&gt;=5,AT2019&lt;=10),"05-10times",AND(AT2019&gt;=11,AT2019&lt;=15),"11-15times",AT2019&gt;=16,"16times or more")</f>
        <v>05-10times</v>
      </c>
      <c r="I2019" s="1" t="s">
        <v>99</v>
      </c>
      <c r="J2019" s="1" t="str">
        <f t="shared" si="63"/>
        <v>4-6 years</v>
      </c>
      <c r="K2019" s="2">
        <v>428</v>
      </c>
      <c r="L2019" s="2">
        <v>30</v>
      </c>
      <c r="M2019" s="2">
        <v>214</v>
      </c>
      <c r="N2019" s="2">
        <v>80</v>
      </c>
      <c r="O2019" s="2">
        <v>30</v>
      </c>
      <c r="P2019" s="2">
        <v>61</v>
      </c>
      <c r="Q2019" s="8">
        <v>0</v>
      </c>
      <c r="R2019" s="8">
        <v>0</v>
      </c>
      <c r="S2019" s="8">
        <v>0</v>
      </c>
      <c r="T2019" s="8">
        <v>0</v>
      </c>
      <c r="U2019" s="8">
        <v>0</v>
      </c>
      <c r="V2019" s="8">
        <v>0</v>
      </c>
      <c r="W2019" s="6">
        <v>2</v>
      </c>
      <c r="X2019" s="6">
        <v>6</v>
      </c>
      <c r="Y2019" s="6">
        <v>5</v>
      </c>
      <c r="Z2019" s="6">
        <v>10</v>
      </c>
      <c r="AB2019" s="1">
        <v>732</v>
      </c>
      <c r="AC2019" s="1">
        <v>697</v>
      </c>
      <c r="AD2019" s="1">
        <v>0</v>
      </c>
      <c r="AE2019" s="1">
        <v>3</v>
      </c>
      <c r="AF2019" s="1">
        <v>11</v>
      </c>
      <c r="AG2019" s="1">
        <v>66</v>
      </c>
      <c r="AH2019" s="1">
        <v>2160</v>
      </c>
      <c r="AI2019" s="11">
        <f t="shared" si="62"/>
        <v>5.9178082191780819</v>
      </c>
      <c r="AJ2019" s="1">
        <v>0</v>
      </c>
      <c r="AK2019" s="1">
        <v>1</v>
      </c>
      <c r="AL2019" s="1">
        <v>0</v>
      </c>
      <c r="AM2019" s="1">
        <v>0</v>
      </c>
      <c r="AN2019" s="1">
        <v>0</v>
      </c>
      <c r="AO2019" s="1">
        <v>0</v>
      </c>
      <c r="AP2019" s="1">
        <v>0</v>
      </c>
      <c r="AQ2019" s="1">
        <v>0</v>
      </c>
      <c r="AR2019" s="1">
        <v>0</v>
      </c>
      <c r="AS2019" s="1">
        <v>1</v>
      </c>
      <c r="AT2019" s="1">
        <v>5</v>
      </c>
      <c r="AU2019" s="1">
        <v>92</v>
      </c>
      <c r="AV2019" s="1">
        <v>57731</v>
      </c>
    </row>
    <row r="2020" spans="1:48" s="1" customFormat="1" x14ac:dyDescent="0.25">
      <c r="A2020" s="1" t="str" cm="1">
        <f t="array" ref="A2020">_xlfn.IFS(AG2020&gt;=70,"70 and Older",AND(AG2020&gt;=60,AG2020&lt;70),"60-69",AND(AG2020&gt;=50,AG2020&lt;60),"50-59",AND(AG2020&gt;=40,AG2020&lt;50),"40-49",AND(AG2020&gt;=30,AG2020&lt;40),"30-39",AND(AG2020&gt;=20,AG2020&lt;30),"20-29")</f>
        <v>50-59</v>
      </c>
      <c r="B2020" s="1" t="str" cm="1">
        <f t="array" ref="B2020">_xlfn.IFS(AO2020=1,$AO$1,AP2020=1,$AP$1,AQ2020=1,$AQ$1,AR2020=1,$AR$1,AS2020=1,$AS$1)</f>
        <v>Master</v>
      </c>
      <c r="C2020" s="1" t="str" cm="1">
        <f t="array" ref="C2020">_xlfn.IFS(AJ2020=1,$AJ$1,AK2020=1,$AK$1,AL2020=1,$AL$1,AM2020=1,$AM$1,AN2020=1,$AN$1)</f>
        <v>Married</v>
      </c>
      <c r="D2020" s="1">
        <v>0</v>
      </c>
      <c r="E2020" s="1">
        <v>1</v>
      </c>
      <c r="F2020" s="1" t="str" cm="1">
        <f t="array" ref="F2020">_xlfn.IFS(AV2020&lt;43783,"1.Low Income",AND(AV2020&gt;=43783,AV2020&lt;=64856),"2.Mid Income",AV2020&gt;64856,"3.High Income")</f>
        <v>2.Mid Income</v>
      </c>
      <c r="G2020" s="1" t="str" cm="1">
        <f t="array" ref="G2020">_xlfn.IFS(AU2020&lt;=30,"&lt;1 month",AND(AU2020&gt;30,AU2020&lt;=60),"1-2months",AU2020&gt;60,"2months +")</f>
        <v>&lt;1 month</v>
      </c>
      <c r="H2020" s="1" t="str" cm="1">
        <f t="array" ref="H2020">_xlfn.IFS(AT2020&lt;5,"&lt;5times",AND(AT2020&gt;=5,AT2020&lt;=10),"05-10times",AND(AT2020&gt;=11,AT2020&lt;=15),"11-15times",AT2020&gt;=16,"16times or more")</f>
        <v>05-10times</v>
      </c>
      <c r="I2020" s="1" t="s">
        <v>99</v>
      </c>
      <c r="J2020" s="1" t="str">
        <f t="shared" si="63"/>
        <v>4-6 years</v>
      </c>
      <c r="K2020" s="2">
        <v>321</v>
      </c>
      <c r="L2020" s="2">
        <v>11</v>
      </c>
      <c r="M2020" s="2">
        <v>309</v>
      </c>
      <c r="N2020" s="2">
        <v>33</v>
      </c>
      <c r="O2020" s="2">
        <v>26</v>
      </c>
      <c r="P2020" s="2">
        <v>34</v>
      </c>
      <c r="Q2020" s="8">
        <v>0</v>
      </c>
      <c r="R2020" s="8">
        <v>0</v>
      </c>
      <c r="S2020" s="8">
        <v>0</v>
      </c>
      <c r="T2020" s="8">
        <v>0</v>
      </c>
      <c r="U2020" s="8">
        <v>0</v>
      </c>
      <c r="V2020" s="8">
        <v>0</v>
      </c>
      <c r="W2020" s="6">
        <v>3</v>
      </c>
      <c r="X2020" s="6">
        <v>9</v>
      </c>
      <c r="Y2020" s="6">
        <v>3</v>
      </c>
      <c r="Z2020" s="6">
        <v>5</v>
      </c>
      <c r="AB2020" s="1">
        <v>897</v>
      </c>
      <c r="AC2020" s="1">
        <v>880</v>
      </c>
      <c r="AD2020" s="1">
        <v>1</v>
      </c>
      <c r="AE2020" s="1">
        <v>3</v>
      </c>
      <c r="AF2020" s="1">
        <v>11</v>
      </c>
      <c r="AG2020" s="1">
        <v>51</v>
      </c>
      <c r="AH2020" s="1">
        <v>2160</v>
      </c>
      <c r="AI2020" s="11">
        <f t="shared" si="62"/>
        <v>5.9178082191780819</v>
      </c>
      <c r="AJ2020" s="1">
        <v>0</v>
      </c>
      <c r="AK2020" s="1">
        <v>1</v>
      </c>
      <c r="AL2020" s="1">
        <v>0</v>
      </c>
      <c r="AM2020" s="1">
        <v>0</v>
      </c>
      <c r="AN2020" s="1">
        <v>0</v>
      </c>
      <c r="AO2020" s="1">
        <v>0</v>
      </c>
      <c r="AP2020" s="1">
        <v>0</v>
      </c>
      <c r="AQ2020" s="1">
        <v>0</v>
      </c>
      <c r="AR2020" s="1">
        <v>1</v>
      </c>
      <c r="AS2020" s="1">
        <v>0</v>
      </c>
      <c r="AT2020" s="1">
        <v>5</v>
      </c>
      <c r="AU2020" s="1">
        <v>20</v>
      </c>
      <c r="AV2020" s="1">
        <v>57420</v>
      </c>
    </row>
    <row r="2021" spans="1:48" s="1" customFormat="1" x14ac:dyDescent="0.25">
      <c r="A2021" s="1" t="str" cm="1">
        <f t="array" ref="A2021">_xlfn.IFS(AG2021&gt;=70,"70 and Older",AND(AG2021&gt;=60,AG2021&lt;70),"60-69",AND(AG2021&gt;=50,AG2021&lt;60),"50-59",AND(AG2021&gt;=40,AG2021&lt;50),"40-49",AND(AG2021&gt;=30,AG2021&lt;40),"30-39",AND(AG2021&gt;=20,AG2021&lt;30),"20-29")</f>
        <v>60-69</v>
      </c>
      <c r="B2021" s="1" t="str" cm="1">
        <f t="array" ref="B2021">_xlfn.IFS(AO2021=1,$AO$1,AP2021=1,$AP$1,AQ2021=1,$AQ$1,AR2021=1,$AR$1,AS2021=1,$AS$1)</f>
        <v>Graduation</v>
      </c>
      <c r="C2021" s="1" t="str" cm="1">
        <f t="array" ref="C2021">_xlfn.IFS(AJ2021=1,$AJ$1,AK2021=1,$AK$1,AL2021=1,$AL$1,AM2021=1,$AM$1,AN2021=1,$AN$1)</f>
        <v>Divorced</v>
      </c>
      <c r="D2021" s="1">
        <v>0</v>
      </c>
      <c r="E2021" s="1">
        <v>1</v>
      </c>
      <c r="F2021" s="1" t="str" cm="1">
        <f t="array" ref="F2021">_xlfn.IFS(AV2021&lt;43783,"1.Low Income",AND(AV2021&gt;=43783,AV2021&lt;=64856),"2.Mid Income",AV2021&gt;64856,"3.High Income")</f>
        <v>2.Mid Income</v>
      </c>
      <c r="G2021" s="1" t="str" cm="1">
        <f t="array" ref="G2021">_xlfn.IFS(AU2021&lt;=30,"&lt;1 month",AND(AU2021&gt;30,AU2021&lt;=60),"1-2months",AU2021&gt;60,"2months +")</f>
        <v>&lt;1 month</v>
      </c>
      <c r="H2021" s="1" t="str" cm="1">
        <f t="array" ref="H2021">_xlfn.IFS(AT2021&lt;5,"&lt;5times",AND(AT2021&gt;=5,AT2021&lt;=10),"05-10times",AND(AT2021&gt;=11,AT2021&lt;=15),"11-15times",AT2021&gt;=16,"16times or more")</f>
        <v>05-10times</v>
      </c>
      <c r="I2021" s="1" t="s">
        <v>99</v>
      </c>
      <c r="J2021" s="1" t="str">
        <f t="shared" si="63"/>
        <v>4-6 years</v>
      </c>
      <c r="K2021" s="2">
        <v>432</v>
      </c>
      <c r="L2021" s="2">
        <v>79</v>
      </c>
      <c r="M2021" s="2">
        <v>341</v>
      </c>
      <c r="N2021" s="2">
        <v>177</v>
      </c>
      <c r="O2021" s="2">
        <v>136</v>
      </c>
      <c r="P2021" s="2">
        <v>170</v>
      </c>
      <c r="Q2021" s="8">
        <v>0</v>
      </c>
      <c r="R2021" s="8">
        <v>0</v>
      </c>
      <c r="S2021" s="8">
        <v>0</v>
      </c>
      <c r="T2021" s="8">
        <v>0</v>
      </c>
      <c r="U2021" s="8">
        <v>0</v>
      </c>
      <c r="V2021" s="8">
        <v>0</v>
      </c>
      <c r="W2021" s="6">
        <v>2</v>
      </c>
      <c r="X2021" s="6">
        <v>8</v>
      </c>
      <c r="Y2021" s="6">
        <v>5</v>
      </c>
      <c r="Z2021" s="6">
        <v>4</v>
      </c>
      <c r="AB2021" s="1">
        <v>496</v>
      </c>
      <c r="AC2021" s="1">
        <v>457</v>
      </c>
      <c r="AD2021" s="1">
        <v>1</v>
      </c>
      <c r="AE2021" s="1">
        <v>3</v>
      </c>
      <c r="AF2021" s="1">
        <v>11</v>
      </c>
      <c r="AG2021" s="1">
        <v>68</v>
      </c>
      <c r="AH2021" s="1">
        <v>2159</v>
      </c>
      <c r="AI2021" s="11">
        <f t="shared" si="62"/>
        <v>5.9150684931506845</v>
      </c>
      <c r="AJ2021" s="1">
        <v>1</v>
      </c>
      <c r="AK2021" s="1">
        <v>0</v>
      </c>
      <c r="AL2021" s="1">
        <v>0</v>
      </c>
      <c r="AM2021" s="1">
        <v>0</v>
      </c>
      <c r="AN2021" s="1">
        <v>0</v>
      </c>
      <c r="AO2021" s="1">
        <v>0</v>
      </c>
      <c r="AP2021" s="1">
        <v>0</v>
      </c>
      <c r="AQ2021" s="1">
        <v>1</v>
      </c>
      <c r="AR2021" s="1">
        <v>0</v>
      </c>
      <c r="AS2021" s="1">
        <v>0</v>
      </c>
      <c r="AT2021" s="1">
        <v>5</v>
      </c>
      <c r="AU2021" s="1">
        <v>17</v>
      </c>
      <c r="AV2021" s="1">
        <v>57247</v>
      </c>
    </row>
    <row r="2022" spans="1:48" s="1" customFormat="1" x14ac:dyDescent="0.25">
      <c r="A2022" s="1" t="str" cm="1">
        <f t="array" ref="A2022">_xlfn.IFS(AG2022&gt;=70,"70 and Older",AND(AG2022&gt;=60,AG2022&lt;70),"60-69",AND(AG2022&gt;=50,AG2022&lt;60),"50-59",AND(AG2022&gt;=40,AG2022&lt;50),"40-49",AND(AG2022&gt;=30,AG2022&lt;40),"30-39",AND(AG2022&gt;=20,AG2022&lt;30),"20-29")</f>
        <v>60-69</v>
      </c>
      <c r="B2022" s="1" t="str" cm="1">
        <f t="array" ref="B2022">_xlfn.IFS(AO2022=1,$AO$1,AP2022=1,$AP$1,AQ2022=1,$AQ$1,AR2022=1,$AR$1,AS2022=1,$AS$1)</f>
        <v>PhD</v>
      </c>
      <c r="C2022" s="1" t="str" cm="1">
        <f t="array" ref="C2022">_xlfn.IFS(AJ2022=1,$AJ$1,AK2022=1,$AK$1,AL2022=1,$AL$1,AM2022=1,$AM$1,AN2022=1,$AN$1)</f>
        <v>Widow</v>
      </c>
      <c r="D2022" s="1">
        <v>1</v>
      </c>
      <c r="E2022" s="1">
        <v>0</v>
      </c>
      <c r="F2022" s="1" t="str" cm="1">
        <f t="array" ref="F2022">_xlfn.IFS(AV2022&lt;43783,"1.Low Income",AND(AV2022&gt;=43783,AV2022&lt;=64856),"2.Mid Income",AV2022&gt;64856,"3.High Income")</f>
        <v>2.Mid Income</v>
      </c>
      <c r="G2022" s="1" t="str" cm="1">
        <f t="array" ref="G2022">_xlfn.IFS(AU2022&lt;=30,"&lt;1 month",AND(AU2022&gt;30,AU2022&lt;=60),"1-2months",AU2022&gt;60,"2months +")</f>
        <v>2months +</v>
      </c>
      <c r="H2022" s="1" t="str" cm="1">
        <f t="array" ref="H2022">_xlfn.IFS(AT2022&lt;5,"&lt;5times",AND(AT2022&gt;=5,AT2022&lt;=10),"05-10times",AND(AT2022&gt;=11,AT2022&lt;=15),"11-15times",AT2022&gt;=16,"16times or more")</f>
        <v>05-10times</v>
      </c>
      <c r="I2022" s="1" t="s">
        <v>99</v>
      </c>
      <c r="J2022" s="1" t="str">
        <f t="shared" si="63"/>
        <v>4-6 years</v>
      </c>
      <c r="K2022" s="2">
        <v>24</v>
      </c>
      <c r="L2022" s="2">
        <v>0</v>
      </c>
      <c r="M2022" s="2">
        <v>8</v>
      </c>
      <c r="N2022" s="2">
        <v>0</v>
      </c>
      <c r="O2022" s="2">
        <v>0</v>
      </c>
      <c r="P2022" s="2">
        <v>1</v>
      </c>
      <c r="Q2022" s="8">
        <v>0</v>
      </c>
      <c r="R2022" s="8">
        <v>0</v>
      </c>
      <c r="S2022" s="8">
        <v>0</v>
      </c>
      <c r="T2022" s="8">
        <v>0</v>
      </c>
      <c r="U2022" s="8">
        <v>0</v>
      </c>
      <c r="V2022" s="8">
        <v>0</v>
      </c>
      <c r="W2022" s="6">
        <v>2</v>
      </c>
      <c r="X2022" s="6">
        <v>1</v>
      </c>
      <c r="Y2022" s="6">
        <v>0</v>
      </c>
      <c r="Z2022" s="6">
        <v>3</v>
      </c>
      <c r="AB2022" s="1">
        <v>40</v>
      </c>
      <c r="AC2022" s="1">
        <v>35</v>
      </c>
      <c r="AD2022" s="1">
        <v>0</v>
      </c>
      <c r="AE2022" s="1">
        <v>3</v>
      </c>
      <c r="AF2022" s="1">
        <v>11</v>
      </c>
      <c r="AG2022" s="1">
        <v>64</v>
      </c>
      <c r="AH2022" s="1">
        <v>2159</v>
      </c>
      <c r="AI2022" s="11">
        <f t="shared" si="62"/>
        <v>5.9150684931506845</v>
      </c>
      <c r="AJ2022" s="1">
        <v>0</v>
      </c>
      <c r="AK2022" s="1">
        <v>0</v>
      </c>
      <c r="AL2022" s="1">
        <v>0</v>
      </c>
      <c r="AM2022" s="1">
        <v>0</v>
      </c>
      <c r="AN2022" s="1">
        <v>1</v>
      </c>
      <c r="AO2022" s="1">
        <v>0</v>
      </c>
      <c r="AP2022" s="1">
        <v>0</v>
      </c>
      <c r="AQ2022" s="1">
        <v>0</v>
      </c>
      <c r="AR2022" s="1">
        <v>0</v>
      </c>
      <c r="AS2022" s="1">
        <v>1</v>
      </c>
      <c r="AT2022" s="1">
        <v>5</v>
      </c>
      <c r="AU2022" s="1">
        <v>72</v>
      </c>
      <c r="AV2022" s="1">
        <v>56551</v>
      </c>
    </row>
  </sheetData>
  <autoFilter ref="A1:AY1" xr:uid="{00000000-0001-0000-0100-000000000000}">
    <sortState xmlns:xlrd2="http://schemas.microsoft.com/office/spreadsheetml/2017/richdata2" ref="A2:AY2022">
      <sortCondition descending="1" ref="AI1"/>
    </sortState>
  </autoFilter>
  <pageMargins left="0.7" right="0.7" top="0.75" bottom="0.75" header="0.3" footer="0.3"/>
  <pageSetup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DO52"/>
  <sheetViews>
    <sheetView topLeftCell="BB7" zoomScale="70" zoomScaleNormal="70" workbookViewId="0">
      <selection activeCell="BR43" sqref="BR43"/>
    </sheetView>
  </sheetViews>
  <sheetFormatPr defaultColWidth="15.5703125" defaultRowHeight="15" x14ac:dyDescent="0.25"/>
  <cols>
    <col min="2" max="2" width="21.140625" bestFit="1" customWidth="1"/>
    <col min="3" max="3" width="10.5703125" bestFit="1" customWidth="1"/>
    <col min="4" max="4" width="11" bestFit="1" customWidth="1"/>
    <col min="5" max="5" width="9.5703125" bestFit="1" customWidth="1"/>
    <col min="6" max="6" width="8.140625" bestFit="1" customWidth="1"/>
    <col min="7" max="7" width="9.140625" bestFit="1" customWidth="1"/>
    <col min="8" max="8" width="9.5703125" bestFit="1" customWidth="1"/>
    <col min="9" max="9" width="12" bestFit="1" customWidth="1"/>
    <col min="11" max="11" width="21.140625" bestFit="1" customWidth="1"/>
    <col min="12" max="17" width="10.28515625" bestFit="1" customWidth="1"/>
    <col min="19" max="19" width="21.140625" bestFit="1" customWidth="1"/>
    <col min="20" max="20" width="8.85546875" bestFit="1" customWidth="1"/>
    <col min="21" max="22" width="7.42578125" bestFit="1" customWidth="1"/>
    <col min="23" max="23" width="11.7109375" bestFit="1" customWidth="1"/>
    <col min="25" max="25" width="27.5703125" bestFit="1" customWidth="1"/>
    <col min="26" max="26" width="15.85546875" bestFit="1" customWidth="1"/>
    <col min="27" max="27" width="17.85546875" bestFit="1" customWidth="1"/>
    <col min="28" max="28" width="19" bestFit="1" customWidth="1"/>
    <col min="29" max="29" width="12.28515625" bestFit="1" customWidth="1"/>
    <col min="30" max="30" width="13" bestFit="1" customWidth="1"/>
    <col min="31" max="31" width="10.28515625" bestFit="1" customWidth="1"/>
    <col min="32" max="32" width="4.140625" bestFit="1" customWidth="1"/>
    <col min="33" max="33" width="27.7109375" bestFit="1" customWidth="1"/>
    <col min="34" max="34" width="25" bestFit="1" customWidth="1"/>
    <col min="35" max="35" width="10.28515625" bestFit="1" customWidth="1"/>
    <col min="36" max="36" width="10" bestFit="1" customWidth="1"/>
    <col min="37" max="37" width="12" bestFit="1" customWidth="1"/>
    <col min="38" max="38" width="8.85546875" bestFit="1" customWidth="1"/>
    <col min="39" max="39" width="15" bestFit="1" customWidth="1"/>
    <col min="40" max="40" width="10.28515625" bestFit="1" customWidth="1"/>
    <col min="41" max="41" width="21.140625" bestFit="1" customWidth="1"/>
    <col min="42" max="42" width="27.7109375" bestFit="1" customWidth="1"/>
    <col min="43" max="43" width="29.140625" bestFit="1" customWidth="1"/>
    <col min="44" max="44" width="5" bestFit="1" customWidth="1"/>
    <col min="45" max="45" width="21.140625" bestFit="1" customWidth="1"/>
    <col min="46" max="46" width="28.140625" bestFit="1" customWidth="1"/>
    <col min="47" max="47" width="4" bestFit="1" customWidth="1"/>
    <col min="48" max="48" width="3" bestFit="1" customWidth="1"/>
    <col min="49" max="50" width="10.28515625" bestFit="1" customWidth="1"/>
    <col min="51" max="51" width="5" bestFit="1" customWidth="1"/>
    <col min="52" max="52" width="6" bestFit="1" customWidth="1"/>
    <col min="53" max="53" width="17.85546875" bestFit="1" customWidth="1"/>
    <col min="54" max="54" width="31.42578125" bestFit="1" customWidth="1"/>
    <col min="55" max="55" width="7.140625" bestFit="1" customWidth="1"/>
    <col min="56" max="56" width="10.28515625" bestFit="1" customWidth="1"/>
    <col min="57" max="58" width="5" bestFit="1" customWidth="1"/>
    <col min="59" max="59" width="6.42578125" bestFit="1" customWidth="1"/>
    <col min="60" max="60" width="5" bestFit="1" customWidth="1"/>
    <col min="61" max="61" width="17.85546875" bestFit="1" customWidth="1"/>
    <col min="62" max="62" width="32.140625" bestFit="1" customWidth="1"/>
    <col min="63" max="63" width="19.140625" bestFit="1" customWidth="1"/>
    <col min="64" max="64" width="27.140625" bestFit="1" customWidth="1"/>
    <col min="65" max="65" width="32.140625" bestFit="1" customWidth="1"/>
    <col min="66" max="66" width="21.7109375" bestFit="1" customWidth="1"/>
    <col min="67" max="68" width="12.5703125" bestFit="1" customWidth="1"/>
    <col min="69" max="69" width="15" bestFit="1" customWidth="1"/>
    <col min="70" max="70" width="19.7109375" customWidth="1"/>
    <col min="71" max="76" width="25.85546875" bestFit="1" customWidth="1"/>
    <col min="77" max="78" width="5" bestFit="1" customWidth="1"/>
    <col min="79" max="79" width="6.42578125" bestFit="1" customWidth="1"/>
    <col min="80" max="80" width="5" bestFit="1" customWidth="1"/>
    <col min="81" max="81" width="6" bestFit="1" customWidth="1"/>
    <col min="82" max="84" width="6.42578125" bestFit="1" customWidth="1"/>
    <col min="85" max="86" width="5" bestFit="1" customWidth="1"/>
    <col min="87" max="87" width="6.42578125" bestFit="1" customWidth="1"/>
    <col min="88" max="89" width="5" bestFit="1" customWidth="1"/>
    <col min="90" max="93" width="6.42578125" bestFit="1" customWidth="1"/>
    <col min="94" max="94" width="5" bestFit="1" customWidth="1"/>
    <col min="95" max="95" width="6.42578125" bestFit="1" customWidth="1"/>
    <col min="96" max="96" width="4" bestFit="1" customWidth="1"/>
    <col min="97" max="97" width="5" bestFit="1" customWidth="1"/>
    <col min="98" max="100" width="6.42578125" bestFit="1" customWidth="1"/>
    <col min="101" max="101" width="5" bestFit="1" customWidth="1"/>
    <col min="102" max="105" width="6.42578125" bestFit="1" customWidth="1"/>
    <col min="106" max="106" width="7.140625" bestFit="1" customWidth="1"/>
    <col min="107" max="107" width="10.28515625" bestFit="1" customWidth="1"/>
    <col min="108" max="109" width="6.42578125" bestFit="1" customWidth="1"/>
    <col min="110" max="110" width="7.140625" bestFit="1" customWidth="1"/>
    <col min="111" max="111" width="10.28515625" bestFit="1" customWidth="1"/>
    <col min="112" max="115" width="6.42578125" bestFit="1" customWidth="1"/>
    <col min="116" max="116" width="7.140625" bestFit="1" customWidth="1"/>
    <col min="117" max="117" width="10.28515625" bestFit="1" customWidth="1"/>
    <col min="118" max="118" width="7.140625" bestFit="1" customWidth="1"/>
    <col min="119" max="119" width="10.28515625" bestFit="1" customWidth="1"/>
  </cols>
  <sheetData>
    <row r="1" spans="2:119" x14ac:dyDescent="0.25">
      <c r="B1" s="43" t="s">
        <v>91</v>
      </c>
      <c r="C1" s="43"/>
      <c r="D1" s="43"/>
      <c r="E1" s="43"/>
      <c r="F1" s="43"/>
      <c r="G1" s="43"/>
      <c r="H1" s="43"/>
      <c r="I1" s="43"/>
      <c r="K1" s="43" t="s">
        <v>94</v>
      </c>
      <c r="L1" s="43"/>
      <c r="M1" s="43"/>
      <c r="N1" s="43"/>
      <c r="O1" s="43"/>
      <c r="P1" s="43"/>
      <c r="Q1" s="43"/>
      <c r="S1" s="43" t="s">
        <v>92</v>
      </c>
      <c r="T1" s="43"/>
      <c r="U1" s="43"/>
      <c r="V1" s="43"/>
      <c r="W1" s="43"/>
    </row>
    <row r="2" spans="2:119" s="4" customFormat="1" ht="30" x14ac:dyDescent="0.25">
      <c r="B2" s="14" t="s">
        <v>70</v>
      </c>
      <c r="C2" s="4" t="s">
        <v>77</v>
      </c>
      <c r="D2" s="4" t="s">
        <v>121</v>
      </c>
      <c r="E2" s="1" t="s">
        <v>122</v>
      </c>
      <c r="F2" s="4" t="s">
        <v>123</v>
      </c>
      <c r="G2" s="4" t="s">
        <v>124</v>
      </c>
      <c r="H2" s="4" t="s">
        <v>78</v>
      </c>
      <c r="I2" t="s">
        <v>120</v>
      </c>
      <c r="K2" s="14" t="s">
        <v>70</v>
      </c>
      <c r="L2" s="26" t="s">
        <v>84</v>
      </c>
      <c r="M2" s="26" t="s">
        <v>82</v>
      </c>
      <c r="N2" s="26" t="s">
        <v>81</v>
      </c>
      <c r="O2" s="26" t="s">
        <v>83</v>
      </c>
      <c r="P2" s="26" t="s">
        <v>79</v>
      </c>
      <c r="Q2" s="26" t="s">
        <v>80</v>
      </c>
      <c r="S2" s="14" t="s">
        <v>70</v>
      </c>
      <c r="T2" s="4" t="s">
        <v>87</v>
      </c>
      <c r="U2" s="4" t="s">
        <v>85</v>
      </c>
      <c r="V2" s="4" t="s">
        <v>86</v>
      </c>
      <c r="W2" s="1" t="s">
        <v>97</v>
      </c>
      <c r="Y2" s="1"/>
      <c r="Z2" s="1"/>
      <c r="AA2" s="15" t="s">
        <v>70</v>
      </c>
      <c r="AB2"/>
      <c r="AC2"/>
      <c r="AD2"/>
      <c r="AE2"/>
      <c r="AF2" s="1"/>
      <c r="AG2" s="16" t="s">
        <v>90</v>
      </c>
      <c r="AH2" s="16" t="s">
        <v>89</v>
      </c>
      <c r="AI2" s="1"/>
      <c r="AJ2" s="1"/>
      <c r="AK2" s="1"/>
      <c r="AL2" s="1"/>
      <c r="AM2" s="1"/>
      <c r="AN2" s="1"/>
      <c r="AO2" s="25" t="s">
        <v>70</v>
      </c>
      <c r="AP2" s="19" t="s">
        <v>90</v>
      </c>
      <c r="AQ2" s="1"/>
      <c r="AR2" s="1"/>
      <c r="AS2" s="16" t="s">
        <v>70</v>
      </c>
      <c r="AT2" s="1" t="s">
        <v>93</v>
      </c>
      <c r="AU2" s="1"/>
      <c r="AV2" s="1"/>
      <c r="AW2" s="1"/>
      <c r="AX2" s="1"/>
      <c r="AY2" s="1"/>
      <c r="AZ2" s="1"/>
      <c r="BA2" s="15" t="s">
        <v>70</v>
      </c>
      <c r="BB2" t="s">
        <v>117</v>
      </c>
      <c r="BC2"/>
      <c r="BD2" s="1"/>
      <c r="BE2" s="1"/>
      <c r="BF2" s="1"/>
      <c r="BG2" s="1"/>
      <c r="BH2" s="1"/>
      <c r="BI2" s="15" t="s">
        <v>70</v>
      </c>
      <c r="BJ2" t="s">
        <v>106</v>
      </c>
      <c r="BK2"/>
      <c r="BL2"/>
      <c r="BM2" s="15" t="s">
        <v>70</v>
      </c>
      <c r="BN2" t="s">
        <v>111</v>
      </c>
      <c r="BO2"/>
      <c r="BP2" s="15" t="s">
        <v>70</v>
      </c>
      <c r="BQ2" t="s">
        <v>112</v>
      </c>
      <c r="BR2"/>
      <c r="BS2"/>
      <c r="BT2"/>
      <c r="BU2"/>
      <c r="BV2"/>
      <c r="BW2"/>
      <c r="BX2"/>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row>
    <row r="3" spans="2:119" x14ac:dyDescent="0.25">
      <c r="B3" s="13" t="s">
        <v>76</v>
      </c>
      <c r="C3" s="17">
        <v>15154</v>
      </c>
      <c r="D3" s="17">
        <v>10898</v>
      </c>
      <c r="E3" s="17">
        <v>2114</v>
      </c>
      <c r="F3" s="17">
        <v>2553</v>
      </c>
      <c r="G3" s="17">
        <v>1915</v>
      </c>
      <c r="H3" s="17">
        <v>1421</v>
      </c>
      <c r="I3" s="17">
        <v>34055</v>
      </c>
      <c r="K3" s="13" t="s">
        <v>76</v>
      </c>
      <c r="L3">
        <v>7</v>
      </c>
      <c r="M3">
        <v>3</v>
      </c>
      <c r="N3">
        <v>4</v>
      </c>
      <c r="O3">
        <v>6</v>
      </c>
      <c r="P3">
        <v>6</v>
      </c>
      <c r="Q3">
        <v>1</v>
      </c>
      <c r="S3" s="13" t="s">
        <v>76</v>
      </c>
      <c r="T3">
        <v>256</v>
      </c>
      <c r="U3">
        <v>169</v>
      </c>
      <c r="V3">
        <v>144</v>
      </c>
      <c r="W3">
        <v>53</v>
      </c>
      <c r="AA3" s="13" t="s">
        <v>76</v>
      </c>
      <c r="AG3" s="15" t="s">
        <v>70</v>
      </c>
      <c r="AH3" t="s">
        <v>57</v>
      </c>
      <c r="AI3" t="s">
        <v>58</v>
      </c>
      <c r="AJ3" t="s">
        <v>59</v>
      </c>
      <c r="AK3" t="s">
        <v>60</v>
      </c>
      <c r="AL3" t="s">
        <v>61</v>
      </c>
      <c r="AM3" t="s">
        <v>69</v>
      </c>
      <c r="AO3" s="13" t="s">
        <v>76</v>
      </c>
      <c r="AP3">
        <v>35</v>
      </c>
      <c r="AS3" s="13" t="s">
        <v>57</v>
      </c>
      <c r="AT3" s="23">
        <v>0.10588817417120237</v>
      </c>
      <c r="BA3" s="13" t="s">
        <v>115</v>
      </c>
      <c r="BB3">
        <v>675</v>
      </c>
      <c r="BI3" s="13" t="s">
        <v>67</v>
      </c>
      <c r="BJ3" s="23">
        <v>8.5106382978723402E-2</v>
      </c>
      <c r="BM3" s="13" t="s">
        <v>118</v>
      </c>
      <c r="BN3">
        <v>77</v>
      </c>
      <c r="BP3" s="13" t="s">
        <v>108</v>
      </c>
      <c r="BQ3">
        <v>593</v>
      </c>
      <c r="BT3" s="24"/>
    </row>
    <row r="4" spans="2:119" x14ac:dyDescent="0.25">
      <c r="B4" s="13" t="s">
        <v>75</v>
      </c>
      <c r="C4" s="17">
        <v>67710</v>
      </c>
      <c r="D4" s="17">
        <v>43228</v>
      </c>
      <c r="E4" s="17">
        <v>12096</v>
      </c>
      <c r="F4" s="17">
        <v>11071</v>
      </c>
      <c r="G4" s="17">
        <v>8237</v>
      </c>
      <c r="H4" s="17">
        <v>7464</v>
      </c>
      <c r="I4" s="17">
        <v>149806</v>
      </c>
      <c r="K4" s="13" t="s">
        <v>75</v>
      </c>
      <c r="L4">
        <v>43</v>
      </c>
      <c r="M4">
        <v>12</v>
      </c>
      <c r="N4">
        <v>25</v>
      </c>
      <c r="O4">
        <v>20</v>
      </c>
      <c r="P4">
        <v>15</v>
      </c>
      <c r="Q4">
        <v>0</v>
      </c>
      <c r="S4" s="13" t="s">
        <v>75</v>
      </c>
      <c r="T4">
        <v>1430</v>
      </c>
      <c r="U4">
        <v>1015</v>
      </c>
      <c r="V4">
        <v>646</v>
      </c>
      <c r="W4">
        <v>617</v>
      </c>
      <c r="AA4" s="13" t="s">
        <v>75</v>
      </c>
      <c r="AG4" s="13" t="s">
        <v>76</v>
      </c>
      <c r="AH4" s="28">
        <v>0</v>
      </c>
      <c r="AI4" s="28">
        <v>2.4740227610094011E-3</v>
      </c>
      <c r="AJ4" s="28">
        <v>1.0885700148441365E-2</v>
      </c>
      <c r="AK4" s="28">
        <v>3.9584364176150424E-3</v>
      </c>
      <c r="AL4" s="28">
        <v>0</v>
      </c>
      <c r="AM4" s="28">
        <v>1.7318159327065808E-2</v>
      </c>
      <c r="AO4" s="13" t="s">
        <v>75</v>
      </c>
      <c r="AP4">
        <v>276</v>
      </c>
      <c r="AS4" s="13" t="s">
        <v>58</v>
      </c>
      <c r="AT4" s="23">
        <v>0.38495794161306285</v>
      </c>
      <c r="BA4" s="13" t="s">
        <v>107</v>
      </c>
      <c r="BB4">
        <v>673</v>
      </c>
      <c r="BI4" s="13" t="s">
        <v>63</v>
      </c>
      <c r="BJ4" s="23">
        <v>1.0885700148441365E-2</v>
      </c>
      <c r="BM4" s="13" t="s">
        <v>110</v>
      </c>
      <c r="BN4">
        <v>1058</v>
      </c>
      <c r="BP4" s="13" t="s">
        <v>109</v>
      </c>
      <c r="BQ4">
        <v>773</v>
      </c>
      <c r="BT4" s="24"/>
    </row>
    <row r="5" spans="2:119" x14ac:dyDescent="0.25">
      <c r="B5" s="13" t="s">
        <v>74</v>
      </c>
      <c r="C5" s="17">
        <v>155329</v>
      </c>
      <c r="D5" s="17">
        <v>86675</v>
      </c>
      <c r="E5" s="17">
        <v>23594</v>
      </c>
      <c r="F5" s="17">
        <v>19764</v>
      </c>
      <c r="G5" s="17">
        <v>14200</v>
      </c>
      <c r="H5" s="17">
        <v>13685</v>
      </c>
      <c r="I5" s="17">
        <v>313247</v>
      </c>
      <c r="K5" s="13" t="s">
        <v>74</v>
      </c>
      <c r="L5">
        <v>95</v>
      </c>
      <c r="M5">
        <v>43</v>
      </c>
      <c r="N5">
        <v>38</v>
      </c>
      <c r="O5">
        <v>30</v>
      </c>
      <c r="P5">
        <v>43</v>
      </c>
      <c r="Q5">
        <v>10</v>
      </c>
      <c r="S5" s="13" t="s">
        <v>74</v>
      </c>
      <c r="T5">
        <v>3300</v>
      </c>
      <c r="U5">
        <v>2360</v>
      </c>
      <c r="V5">
        <v>1423</v>
      </c>
      <c r="W5">
        <v>1455</v>
      </c>
      <c r="AA5" s="13" t="s">
        <v>74</v>
      </c>
      <c r="AG5" s="13" t="s">
        <v>75</v>
      </c>
      <c r="AH5" s="28">
        <v>4.4532409698169219E-3</v>
      </c>
      <c r="AI5" s="28">
        <v>5.6902523503216229E-2</v>
      </c>
      <c r="AJ5" s="28">
        <v>4.2553191489361701E-2</v>
      </c>
      <c r="AK5" s="28">
        <v>3.2657100445324098E-2</v>
      </c>
      <c r="AL5" s="28">
        <v>0</v>
      </c>
      <c r="AM5" s="28">
        <v>0.13656605640771896</v>
      </c>
      <c r="AO5" s="13" t="s">
        <v>74</v>
      </c>
      <c r="AP5">
        <v>628</v>
      </c>
      <c r="AS5" s="13" t="s">
        <v>59</v>
      </c>
      <c r="AT5" s="23">
        <v>0.21375556655121228</v>
      </c>
      <c r="BA5" s="13" t="s">
        <v>116</v>
      </c>
      <c r="BB5">
        <v>673</v>
      </c>
      <c r="BI5" s="13" t="s">
        <v>64</v>
      </c>
      <c r="BJ5" s="23">
        <v>0.50371103414151408</v>
      </c>
      <c r="BM5" s="13" t="s">
        <v>119</v>
      </c>
      <c r="BN5">
        <v>886</v>
      </c>
      <c r="BP5" s="13" t="s">
        <v>69</v>
      </c>
      <c r="BQ5">
        <v>1366</v>
      </c>
      <c r="BT5" s="24"/>
    </row>
    <row r="6" spans="2:119" x14ac:dyDescent="0.25">
      <c r="B6" s="13" t="s">
        <v>73</v>
      </c>
      <c r="C6" s="17">
        <v>156056</v>
      </c>
      <c r="D6" s="17">
        <v>80331</v>
      </c>
      <c r="E6" s="17">
        <v>21856</v>
      </c>
      <c r="F6" s="17">
        <v>18112</v>
      </c>
      <c r="G6" s="17">
        <v>12292</v>
      </c>
      <c r="H6" s="17">
        <v>12842</v>
      </c>
      <c r="I6" s="17">
        <v>301489</v>
      </c>
      <c r="K6" s="13" t="s">
        <v>73</v>
      </c>
      <c r="L6">
        <v>64</v>
      </c>
      <c r="M6">
        <v>29</v>
      </c>
      <c r="N6">
        <v>40</v>
      </c>
      <c r="O6">
        <v>30</v>
      </c>
      <c r="P6">
        <v>30</v>
      </c>
      <c r="Q6">
        <v>5</v>
      </c>
      <c r="S6" s="13" t="s">
        <v>73</v>
      </c>
      <c r="T6">
        <v>3051</v>
      </c>
      <c r="U6">
        <v>2153</v>
      </c>
      <c r="V6">
        <v>1352</v>
      </c>
      <c r="W6">
        <v>1188</v>
      </c>
      <c r="AA6" s="13" t="s">
        <v>73</v>
      </c>
      <c r="AG6" s="13" t="s">
        <v>74</v>
      </c>
      <c r="AH6" s="28">
        <v>3.2657100445324098E-2</v>
      </c>
      <c r="AI6" s="28">
        <v>0.13607125185551708</v>
      </c>
      <c r="AJ6" s="28">
        <v>6.1355764473033154E-2</v>
      </c>
      <c r="AK6" s="28">
        <v>7.52102919346858E-2</v>
      </c>
      <c r="AL6" s="28">
        <v>5.4428500742206825E-3</v>
      </c>
      <c r="AM6" s="28">
        <v>0.3107372587827808</v>
      </c>
      <c r="AO6" s="13" t="s">
        <v>73</v>
      </c>
      <c r="AP6">
        <v>499</v>
      </c>
      <c r="AS6" s="13" t="s">
        <v>60</v>
      </c>
      <c r="AT6" s="23">
        <v>0.25828797624938149</v>
      </c>
      <c r="BA6" s="13" t="s">
        <v>69</v>
      </c>
      <c r="BB6">
        <v>2021</v>
      </c>
      <c r="BI6" s="13" t="s">
        <v>65</v>
      </c>
      <c r="BJ6" s="23">
        <v>0.17070757050964869</v>
      </c>
      <c r="BM6" s="13" t="s">
        <v>69</v>
      </c>
      <c r="BN6">
        <v>2021</v>
      </c>
    </row>
    <row r="7" spans="2:119" x14ac:dyDescent="0.25">
      <c r="B7" s="13" t="s">
        <v>72</v>
      </c>
      <c r="C7" s="17">
        <v>169016</v>
      </c>
      <c r="D7" s="17">
        <v>88004</v>
      </c>
      <c r="E7" s="17">
        <v>22550</v>
      </c>
      <c r="F7" s="17">
        <v>18869</v>
      </c>
      <c r="G7" s="17">
        <v>13767</v>
      </c>
      <c r="H7" s="17">
        <v>13898</v>
      </c>
      <c r="I7" s="17">
        <v>326104</v>
      </c>
      <c r="K7" s="13" t="s">
        <v>72</v>
      </c>
      <c r="L7">
        <v>79</v>
      </c>
      <c r="M7">
        <v>52</v>
      </c>
      <c r="N7">
        <v>39</v>
      </c>
      <c r="O7">
        <v>42</v>
      </c>
      <c r="P7">
        <v>32</v>
      </c>
      <c r="Q7">
        <v>8</v>
      </c>
      <c r="S7" s="13" t="s">
        <v>72</v>
      </c>
      <c r="T7">
        <v>2847</v>
      </c>
      <c r="U7">
        <v>1978</v>
      </c>
      <c r="V7">
        <v>1393</v>
      </c>
      <c r="W7">
        <v>1098</v>
      </c>
      <c r="AA7" s="13" t="s">
        <v>72</v>
      </c>
      <c r="AG7" s="13" t="s">
        <v>73</v>
      </c>
      <c r="AH7" s="28">
        <v>3.6615536862939141E-2</v>
      </c>
      <c r="AI7" s="28">
        <v>8.8075210291934686E-2</v>
      </c>
      <c r="AJ7" s="28">
        <v>5.2449282533399311E-2</v>
      </c>
      <c r="AK7" s="28">
        <v>6.0366155368629389E-2</v>
      </c>
      <c r="AL7" s="28">
        <v>9.4012864918357249E-3</v>
      </c>
      <c r="AM7" s="28">
        <v>0.24690747154873824</v>
      </c>
      <c r="AO7" s="13" t="s">
        <v>72</v>
      </c>
      <c r="AP7">
        <v>452</v>
      </c>
      <c r="AS7" s="13" t="s">
        <v>61</v>
      </c>
      <c r="AT7" s="23">
        <v>3.7110341415141017E-2</v>
      </c>
      <c r="BE7" s="21"/>
      <c r="BI7" s="13" t="s">
        <v>66</v>
      </c>
      <c r="BJ7" s="23">
        <v>0.22958931222167245</v>
      </c>
    </row>
    <row r="8" spans="2:119" x14ac:dyDescent="0.25">
      <c r="B8" s="13" t="s">
        <v>71</v>
      </c>
      <c r="C8" s="17">
        <v>56156</v>
      </c>
      <c r="D8" s="17">
        <v>26471</v>
      </c>
      <c r="E8" s="17">
        <v>6556</v>
      </c>
      <c r="F8" s="17">
        <v>5628</v>
      </c>
      <c r="G8" s="17">
        <v>4699</v>
      </c>
      <c r="H8" s="17">
        <v>3973</v>
      </c>
      <c r="I8" s="17">
        <v>103483</v>
      </c>
      <c r="K8" s="13" t="s">
        <v>71</v>
      </c>
      <c r="L8">
        <v>23</v>
      </c>
      <c r="M8">
        <v>16</v>
      </c>
      <c r="N8">
        <v>5</v>
      </c>
      <c r="O8">
        <v>18</v>
      </c>
      <c r="P8">
        <v>7</v>
      </c>
      <c r="Q8">
        <v>2</v>
      </c>
      <c r="S8" s="13" t="s">
        <v>71</v>
      </c>
      <c r="T8">
        <v>853</v>
      </c>
      <c r="U8">
        <v>642</v>
      </c>
      <c r="V8">
        <v>387</v>
      </c>
      <c r="W8">
        <v>298</v>
      </c>
      <c r="AA8" s="13" t="s">
        <v>71</v>
      </c>
      <c r="AG8" s="13" t="s">
        <v>72</v>
      </c>
      <c r="AH8" s="28">
        <v>2.6719445818901535E-2</v>
      </c>
      <c r="AI8" s="28">
        <v>7.9168728352300835E-2</v>
      </c>
      <c r="AJ8" s="28">
        <v>3.9584364176150418E-2</v>
      </c>
      <c r="AK8" s="28">
        <v>6.580900544285008E-2</v>
      </c>
      <c r="AL8" s="28">
        <v>1.2370113805047007E-2</v>
      </c>
      <c r="AM8" s="28">
        <v>0.22365165759524988</v>
      </c>
      <c r="AO8" s="13" t="s">
        <v>71</v>
      </c>
      <c r="AP8">
        <v>131</v>
      </c>
      <c r="AS8" s="13" t="s">
        <v>69</v>
      </c>
      <c r="AT8" s="23">
        <v>1</v>
      </c>
      <c r="BE8" s="21"/>
      <c r="BI8" s="13" t="s">
        <v>69</v>
      </c>
      <c r="BJ8" s="28">
        <v>1</v>
      </c>
    </row>
    <row r="9" spans="2:119" x14ac:dyDescent="0.25">
      <c r="B9" s="13" t="s">
        <v>69</v>
      </c>
      <c r="C9" s="17">
        <v>619421</v>
      </c>
      <c r="D9" s="17">
        <v>335607</v>
      </c>
      <c r="E9" s="17">
        <v>88766</v>
      </c>
      <c r="F9" s="17">
        <v>75997</v>
      </c>
      <c r="G9" s="17">
        <v>55110</v>
      </c>
      <c r="H9" s="17">
        <v>53283</v>
      </c>
      <c r="I9" s="17">
        <v>1228184</v>
      </c>
      <c r="K9" s="13" t="s">
        <v>69</v>
      </c>
      <c r="L9">
        <v>311</v>
      </c>
      <c r="M9">
        <v>155</v>
      </c>
      <c r="N9">
        <v>151</v>
      </c>
      <c r="O9">
        <v>146</v>
      </c>
      <c r="P9">
        <v>133</v>
      </c>
      <c r="Q9">
        <v>26</v>
      </c>
      <c r="S9" s="13" t="s">
        <v>69</v>
      </c>
      <c r="T9">
        <v>11737</v>
      </c>
      <c r="U9">
        <v>8317</v>
      </c>
      <c r="V9">
        <v>5345</v>
      </c>
      <c r="W9">
        <v>4709</v>
      </c>
      <c r="AA9" s="13" t="s">
        <v>69</v>
      </c>
      <c r="AG9" s="13" t="s">
        <v>71</v>
      </c>
      <c r="AH9" s="28">
        <v>5.4428500742206825E-3</v>
      </c>
      <c r="AI9" s="28">
        <v>2.2266204849084613E-2</v>
      </c>
      <c r="AJ9" s="28">
        <v>6.9272637308263234E-3</v>
      </c>
      <c r="AK9" s="28">
        <v>2.0286986640277092E-2</v>
      </c>
      <c r="AL9" s="28">
        <v>9.8960910440376044E-3</v>
      </c>
      <c r="AM9" s="28">
        <v>6.4819396338446314E-2</v>
      </c>
      <c r="AO9" s="13" t="s">
        <v>69</v>
      </c>
      <c r="AP9">
        <v>2021</v>
      </c>
      <c r="BE9" s="1"/>
    </row>
    <row r="10" spans="2:119" x14ac:dyDescent="0.25">
      <c r="K10" s="13" t="s">
        <v>105</v>
      </c>
      <c r="L10" s="27">
        <f>GETPIVOTDATA("Campaign: 6",$K$2)*100/2021</f>
        <v>15.388421573478476</v>
      </c>
      <c r="M10" s="27">
        <f>GETPIVOTDATA("Campaign: 4",$K$2)*100/2021</f>
        <v>7.6694705591291443</v>
      </c>
      <c r="N10" s="27">
        <f>GETPIVOTDATA("Campaign: 3",$K$2)*100/2021</f>
        <v>7.4715487382483916</v>
      </c>
      <c r="O10" s="27">
        <f>GETPIVOTDATA("Campaign: 5",$K$2)*100/2021</f>
        <v>7.224146462147452</v>
      </c>
      <c r="P10" s="27">
        <f>GETPIVOTDATA("Campaign: 1",$K$2)*100/2021</f>
        <v>6.580900544285007</v>
      </c>
      <c r="Q10" s="27">
        <f>GETPIVOTDATA("Campaign: 2",$K$2)*100/2021</f>
        <v>1.2864918357248887</v>
      </c>
      <c r="AG10" s="13" t="s">
        <v>69</v>
      </c>
      <c r="AH10" s="28">
        <v>0.10588817417120237</v>
      </c>
      <c r="AI10" s="28">
        <v>0.38495794161306285</v>
      </c>
      <c r="AJ10" s="28">
        <v>0.21375556655121228</v>
      </c>
      <c r="AK10" s="28">
        <v>0.25828797624938149</v>
      </c>
      <c r="AL10" s="28">
        <v>3.7110341415141017E-2</v>
      </c>
      <c r="AM10" s="28">
        <v>1</v>
      </c>
    </row>
    <row r="11" spans="2:119" x14ac:dyDescent="0.25">
      <c r="I11" s="22" t="str">
        <f>TEXT(GETPIVOTDATA("A",$B$2),"$#.#,k")</f>
        <v>$1228.2k</v>
      </c>
      <c r="K11" s="18"/>
      <c r="L11" s="18"/>
      <c r="M11" s="18"/>
      <c r="N11" s="18"/>
      <c r="O11" s="18"/>
      <c r="P11" s="18"/>
      <c r="Q11" s="18"/>
      <c r="AP11" s="22">
        <f>GETPIVOTDATA("Age Brackets",Plots!$AO$2)</f>
        <v>2021</v>
      </c>
    </row>
    <row r="13" spans="2:119" ht="30" x14ac:dyDescent="0.25">
      <c r="O13" s="30">
        <f>MAX(L10:Q10)</f>
        <v>15.388421573478476</v>
      </c>
      <c r="P13" s="31" t="str">
        <f>HLOOKUP(O13, L15:Q16,2,FALSE)</f>
        <v>Campaign: 6</v>
      </c>
      <c r="Q13" s="29" t="str">
        <f>_xlfn.CONCAT("Maximum Conversion Rate through '",P13, "' : ",ROUND(MAX(L10:Q10),1),"%")</f>
        <v>Maximum Conversion Rate through 'Campaign: 6' : 15.4%</v>
      </c>
    </row>
    <row r="15" spans="2:119" x14ac:dyDescent="0.25">
      <c r="L15" s="18">
        <f>L10</f>
        <v>15.388421573478476</v>
      </c>
      <c r="M15" s="18">
        <f t="shared" ref="M15:Q15" si="0">M10</f>
        <v>7.6694705591291443</v>
      </c>
      <c r="N15" s="18">
        <f t="shared" si="0"/>
        <v>7.4715487382483916</v>
      </c>
      <c r="O15" s="18">
        <f t="shared" si="0"/>
        <v>7.224146462147452</v>
      </c>
      <c r="P15" s="18">
        <f t="shared" si="0"/>
        <v>6.580900544285007</v>
      </c>
      <c r="Q15" s="18">
        <f t="shared" si="0"/>
        <v>1.2864918357248887</v>
      </c>
    </row>
    <row r="16" spans="2:119" x14ac:dyDescent="0.25">
      <c r="L16" t="s">
        <v>84</v>
      </c>
      <c r="M16" t="s">
        <v>82</v>
      </c>
      <c r="N16" t="s">
        <v>81</v>
      </c>
      <c r="O16" t="s">
        <v>83</v>
      </c>
      <c r="P16" t="s">
        <v>79</v>
      </c>
      <c r="Q16" t="s">
        <v>80</v>
      </c>
    </row>
    <row r="29" spans="65:69" x14ac:dyDescent="0.25">
      <c r="BM29" s="15" t="s">
        <v>111</v>
      </c>
      <c r="BN29" s="15" t="s">
        <v>89</v>
      </c>
    </row>
    <row r="30" spans="65:69" x14ac:dyDescent="0.25">
      <c r="BM30" s="15" t="s">
        <v>70</v>
      </c>
      <c r="BN30" t="s">
        <v>118</v>
      </c>
      <c r="BO30" t="s">
        <v>110</v>
      </c>
      <c r="BP30" t="s">
        <v>119</v>
      </c>
      <c r="BQ30" t="s">
        <v>69</v>
      </c>
    </row>
    <row r="31" spans="65:69" x14ac:dyDescent="0.25">
      <c r="BM31" s="13" t="s">
        <v>76</v>
      </c>
      <c r="BN31" s="47"/>
      <c r="BO31" s="47">
        <v>19</v>
      </c>
      <c r="BP31" s="47">
        <v>16</v>
      </c>
      <c r="BQ31" s="47">
        <v>35</v>
      </c>
    </row>
    <row r="32" spans="65:69" x14ac:dyDescent="0.25">
      <c r="BM32" s="13" t="s">
        <v>75</v>
      </c>
      <c r="BN32" s="47">
        <v>6</v>
      </c>
      <c r="BO32" s="47">
        <v>147</v>
      </c>
      <c r="BP32" s="47">
        <v>123</v>
      </c>
      <c r="BQ32" s="47">
        <v>276</v>
      </c>
    </row>
    <row r="33" spans="11:69" x14ac:dyDescent="0.25">
      <c r="BM33" s="13" t="s">
        <v>74</v>
      </c>
      <c r="BN33" s="47">
        <v>20</v>
      </c>
      <c r="BO33" s="47">
        <v>346</v>
      </c>
      <c r="BP33" s="47">
        <v>262</v>
      </c>
      <c r="BQ33" s="47">
        <v>628</v>
      </c>
    </row>
    <row r="34" spans="11:69" x14ac:dyDescent="0.25">
      <c r="BM34" s="13" t="s">
        <v>73</v>
      </c>
      <c r="BN34" s="47">
        <v>31</v>
      </c>
      <c r="BO34" s="47">
        <v>240</v>
      </c>
      <c r="BP34" s="47">
        <v>228</v>
      </c>
      <c r="BQ34" s="47">
        <v>499</v>
      </c>
    </row>
    <row r="35" spans="11:69" x14ac:dyDescent="0.25">
      <c r="BM35" s="13" t="s">
        <v>72</v>
      </c>
      <c r="BN35" s="47">
        <v>17</v>
      </c>
      <c r="BO35" s="47">
        <v>227</v>
      </c>
      <c r="BP35" s="47">
        <v>208</v>
      </c>
      <c r="BQ35" s="47">
        <v>452</v>
      </c>
    </row>
    <row r="36" spans="11:69" x14ac:dyDescent="0.25">
      <c r="BM36" s="13" t="s">
        <v>71</v>
      </c>
      <c r="BN36" s="47">
        <v>3</v>
      </c>
      <c r="BO36" s="47">
        <v>79</v>
      </c>
      <c r="BP36" s="47">
        <v>49</v>
      </c>
      <c r="BQ36" s="47">
        <v>131</v>
      </c>
    </row>
    <row r="37" spans="11:69" x14ac:dyDescent="0.25">
      <c r="BM37" s="13" t="s">
        <v>69</v>
      </c>
      <c r="BN37" s="47">
        <v>77</v>
      </c>
      <c r="BO37" s="47">
        <v>1058</v>
      </c>
      <c r="BP37" s="47">
        <v>886</v>
      </c>
      <c r="BQ37" s="47">
        <v>2021</v>
      </c>
    </row>
    <row r="45" spans="11:69" x14ac:dyDescent="0.25">
      <c r="K45" t="s">
        <v>70</v>
      </c>
      <c r="L45" t="s">
        <v>84</v>
      </c>
      <c r="M45" t="s">
        <v>82</v>
      </c>
      <c r="N45" t="s">
        <v>81</v>
      </c>
      <c r="O45" t="s">
        <v>83</v>
      </c>
      <c r="P45" t="s">
        <v>79</v>
      </c>
      <c r="Q45" t="s">
        <v>80</v>
      </c>
    </row>
    <row r="46" spans="11:69" x14ac:dyDescent="0.25">
      <c r="K46" t="s">
        <v>76</v>
      </c>
      <c r="L46">
        <v>7</v>
      </c>
      <c r="M46">
        <v>3</v>
      </c>
      <c r="N46">
        <v>4</v>
      </c>
      <c r="O46">
        <v>6</v>
      </c>
      <c r="P46">
        <v>6</v>
      </c>
      <c r="Q46">
        <v>1</v>
      </c>
    </row>
    <row r="47" spans="11:69" x14ac:dyDescent="0.25">
      <c r="K47" t="s">
        <v>75</v>
      </c>
      <c r="L47">
        <v>43</v>
      </c>
      <c r="M47">
        <v>12</v>
      </c>
      <c r="N47">
        <v>25</v>
      </c>
      <c r="O47">
        <v>20</v>
      </c>
      <c r="P47">
        <v>15</v>
      </c>
      <c r="Q47">
        <v>0</v>
      </c>
    </row>
    <row r="48" spans="11:69" x14ac:dyDescent="0.25">
      <c r="K48" t="s">
        <v>74</v>
      </c>
      <c r="L48">
        <v>95</v>
      </c>
      <c r="M48">
        <v>43</v>
      </c>
      <c r="N48">
        <v>38</v>
      </c>
      <c r="O48">
        <v>30</v>
      </c>
      <c r="P48">
        <v>43</v>
      </c>
      <c r="Q48">
        <v>10</v>
      </c>
    </row>
    <row r="49" spans="11:17" x14ac:dyDescent="0.25">
      <c r="K49" t="s">
        <v>73</v>
      </c>
      <c r="L49">
        <v>64</v>
      </c>
      <c r="M49">
        <v>29</v>
      </c>
      <c r="N49">
        <v>40</v>
      </c>
      <c r="O49">
        <v>30</v>
      </c>
      <c r="P49">
        <v>30</v>
      </c>
      <c r="Q49">
        <v>5</v>
      </c>
    </row>
    <row r="50" spans="11:17" x14ac:dyDescent="0.25">
      <c r="K50" t="s">
        <v>72</v>
      </c>
      <c r="L50">
        <v>79</v>
      </c>
      <c r="M50">
        <v>52</v>
      </c>
      <c r="N50">
        <v>39</v>
      </c>
      <c r="O50">
        <v>42</v>
      </c>
      <c r="P50">
        <v>32</v>
      </c>
      <c r="Q50">
        <v>8</v>
      </c>
    </row>
    <row r="51" spans="11:17" x14ac:dyDescent="0.25">
      <c r="K51" t="s">
        <v>71</v>
      </c>
      <c r="L51">
        <v>23</v>
      </c>
      <c r="M51">
        <v>16</v>
      </c>
      <c r="N51">
        <v>5</v>
      </c>
      <c r="O51">
        <v>18</v>
      </c>
      <c r="P51">
        <v>7</v>
      </c>
      <c r="Q51">
        <v>2</v>
      </c>
    </row>
    <row r="52" spans="11:17" x14ac:dyDescent="0.25">
      <c r="K52" t="s">
        <v>69</v>
      </c>
      <c r="L52">
        <v>311</v>
      </c>
      <c r="M52">
        <v>155</v>
      </c>
      <c r="N52">
        <v>151</v>
      </c>
      <c r="O52">
        <v>146</v>
      </c>
      <c r="P52">
        <v>133</v>
      </c>
      <c r="Q52">
        <v>26</v>
      </c>
    </row>
  </sheetData>
  <mergeCells count="3">
    <mergeCell ref="B1:I1"/>
    <mergeCell ref="K1:Q1"/>
    <mergeCell ref="S1:W1"/>
  </mergeCells>
  <conditionalFormatting pivot="1" sqref="L3:L8">
    <cfRule type="iconSet" priority="15">
      <iconSet iconSet="4Arrows">
        <cfvo type="percent" val="0"/>
        <cfvo type="percent" val="25"/>
        <cfvo type="percent" val="50"/>
        <cfvo type="percent" val="75"/>
      </iconSet>
    </cfRule>
  </conditionalFormatting>
  <conditionalFormatting pivot="1" sqref="M3:M8">
    <cfRule type="iconSet" priority="14">
      <iconSet iconSet="4Arrows">
        <cfvo type="percent" val="0"/>
        <cfvo type="percent" val="25"/>
        <cfvo type="percent" val="50"/>
        <cfvo type="percent" val="75"/>
      </iconSet>
    </cfRule>
  </conditionalFormatting>
  <conditionalFormatting pivot="1" sqref="N3:N8">
    <cfRule type="iconSet" priority="13">
      <iconSet iconSet="4Arrows">
        <cfvo type="percent" val="0"/>
        <cfvo type="percent" val="25"/>
        <cfvo type="percent" val="50"/>
        <cfvo type="percent" val="75"/>
      </iconSet>
    </cfRule>
  </conditionalFormatting>
  <conditionalFormatting pivot="1" sqref="O3:O8">
    <cfRule type="iconSet" priority="12">
      <iconSet iconSet="4Arrows">
        <cfvo type="percent" val="0"/>
        <cfvo type="percent" val="25"/>
        <cfvo type="percent" val="50"/>
        <cfvo type="percent" val="75"/>
      </iconSet>
    </cfRule>
  </conditionalFormatting>
  <conditionalFormatting pivot="1" sqref="P3:P8">
    <cfRule type="iconSet" priority="11">
      <iconSet iconSet="4Arrows">
        <cfvo type="percent" val="0"/>
        <cfvo type="percent" val="25"/>
        <cfvo type="percent" val="50"/>
        <cfvo type="percent" val="75"/>
      </iconSet>
    </cfRule>
  </conditionalFormatting>
  <conditionalFormatting pivot="1" sqref="Q3:Q8">
    <cfRule type="iconSet" priority="10">
      <iconSet iconSet="4Arrows">
        <cfvo type="percent" val="0"/>
        <cfvo type="percent" val="25"/>
        <cfvo type="percent" val="50"/>
        <cfvo type="percent" val="75"/>
      </iconSet>
    </cfRule>
  </conditionalFormatting>
  <conditionalFormatting pivot="1" sqref="L3:Q8">
    <cfRule type="iconSet" priority="9">
      <iconSet iconSet="4Arrows">
        <cfvo type="percent" val="0"/>
        <cfvo type="percent" val="25"/>
        <cfvo type="percent" val="50"/>
        <cfvo type="percent" val="75"/>
      </iconSet>
    </cfRule>
  </conditionalFormatting>
  <conditionalFormatting pivot="1" sqref="T3:W8">
    <cfRule type="top10" dxfId="43" priority="7" percent="1" rank="20"/>
  </conditionalFormatting>
  <conditionalFormatting pivot="1" sqref="L3:Q3">
    <cfRule type="iconSet" priority="6">
      <iconSet iconSet="4Arrows">
        <cfvo type="percent" val="0"/>
        <cfvo type="percent" val="25"/>
        <cfvo type="percent" val="50"/>
        <cfvo type="percent" val="75"/>
      </iconSet>
    </cfRule>
  </conditionalFormatting>
  <conditionalFormatting pivot="1" sqref="L4:Q4">
    <cfRule type="iconSet" priority="5">
      <iconSet iconSet="4Arrows">
        <cfvo type="percent" val="0"/>
        <cfvo type="percent" val="25"/>
        <cfvo type="percent" val="50"/>
        <cfvo type="percent" val="75"/>
      </iconSet>
    </cfRule>
  </conditionalFormatting>
  <conditionalFormatting pivot="1" sqref="L5:Q5">
    <cfRule type="iconSet" priority="4">
      <iconSet iconSet="4Arrows">
        <cfvo type="percent" val="0"/>
        <cfvo type="percent" val="25"/>
        <cfvo type="percent" val="50"/>
        <cfvo type="percent" val="75"/>
      </iconSet>
    </cfRule>
  </conditionalFormatting>
  <conditionalFormatting pivot="1" sqref="L6:Q6">
    <cfRule type="iconSet" priority="3">
      <iconSet iconSet="4Arrows">
        <cfvo type="percent" val="0"/>
        <cfvo type="percent" val="25"/>
        <cfvo type="percent" val="50"/>
        <cfvo type="percent" val="75"/>
      </iconSet>
    </cfRule>
  </conditionalFormatting>
  <conditionalFormatting pivot="1" sqref="L7:Q7">
    <cfRule type="iconSet" priority="2">
      <iconSet iconSet="4Arrows">
        <cfvo type="percent" val="0"/>
        <cfvo type="percent" val="25"/>
        <cfvo type="percent" val="50"/>
        <cfvo type="percent" val="75"/>
      </iconSet>
    </cfRule>
  </conditionalFormatting>
  <conditionalFormatting pivot="1" sqref="L8:Q8">
    <cfRule type="iconSet" priority="1">
      <iconSet iconSet="4Arrows">
        <cfvo type="percent" val="0"/>
        <cfvo type="percent" val="25"/>
        <cfvo type="percent" val="50"/>
        <cfvo type="percent" val="75"/>
      </iconSet>
    </cfRule>
  </conditionalFormatting>
  <pageMargins left="0.7" right="0.7" top="0.75" bottom="0.75" header="0.3" footer="0.3"/>
  <pageSetup orientation="portrait" horizontalDpi="4294967293" verticalDpi="0" r:id="rId13"/>
  <drawing r:id="rId1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E0E01-5FD1-42EE-8F75-5DF9601D6DD5}">
  <dimension ref="A2:AT32"/>
  <sheetViews>
    <sheetView topLeftCell="AE1" zoomScale="55" zoomScaleNormal="55" workbookViewId="0">
      <selection activeCell="AV2" sqref="AV2"/>
    </sheetView>
  </sheetViews>
  <sheetFormatPr defaultRowHeight="15" x14ac:dyDescent="0.25"/>
  <cols>
    <col min="1" max="1" width="13.28515625" bestFit="1" customWidth="1"/>
    <col min="2" max="2" width="6.7109375" bestFit="1" customWidth="1"/>
    <col min="3" max="3" width="6.42578125" bestFit="1" customWidth="1"/>
    <col min="4" max="5" width="5.42578125" bestFit="1" customWidth="1"/>
    <col min="6" max="6" width="6.5703125" bestFit="1" customWidth="1"/>
    <col min="7" max="7" width="6" bestFit="1" customWidth="1"/>
    <col min="8" max="8" width="15.7109375" bestFit="1" customWidth="1"/>
    <col min="10" max="10" width="13.28515625" bestFit="1" customWidth="1"/>
    <col min="11" max="11" width="5.85546875" bestFit="1" customWidth="1"/>
    <col min="12" max="12" width="5.28515625" bestFit="1" customWidth="1"/>
    <col min="13" max="13" width="7.5703125" bestFit="1" customWidth="1"/>
    <col min="14" max="14" width="8.85546875" bestFit="1" customWidth="1"/>
    <col min="15" max="16" width="17.140625" bestFit="1" customWidth="1"/>
    <col min="24" max="24" width="14" bestFit="1" customWidth="1"/>
    <col min="25" max="25" width="10.140625" bestFit="1" customWidth="1"/>
    <col min="26" max="26" width="15.28515625" bestFit="1" customWidth="1"/>
    <col min="27" max="27" width="24" bestFit="1" customWidth="1"/>
    <col min="28" max="28" width="12.85546875" bestFit="1" customWidth="1"/>
    <col min="29" max="29" width="15.28515625" bestFit="1" customWidth="1"/>
    <col min="30" max="30" width="24" bestFit="1" customWidth="1"/>
    <col min="31" max="31" width="21" bestFit="1" customWidth="1"/>
    <col min="32" max="32" width="12" bestFit="1" customWidth="1"/>
    <col min="33" max="33" width="19.85546875" bestFit="1" customWidth="1"/>
    <col min="34" max="34" width="29.42578125" bestFit="1" customWidth="1"/>
    <col min="35" max="35" width="22.28515625" bestFit="1" customWidth="1"/>
    <col min="36" max="36" width="51" bestFit="1" customWidth="1"/>
    <col min="37" max="37" width="49.7109375" bestFit="1" customWidth="1"/>
    <col min="38" max="38" width="24.85546875" bestFit="1" customWidth="1"/>
    <col min="39" max="39" width="16.28515625" bestFit="1" customWidth="1"/>
    <col min="40" max="41" width="8.85546875" bestFit="1" customWidth="1"/>
    <col min="42" max="42" width="11.42578125" bestFit="1" customWidth="1"/>
    <col min="43" max="43" width="36" bestFit="1" customWidth="1"/>
    <col min="44" max="44" width="19.85546875" bestFit="1" customWidth="1"/>
    <col min="45" max="45" width="37.28515625" bestFit="1" customWidth="1"/>
    <col min="46" max="46" width="31.5703125" bestFit="1" customWidth="1"/>
    <col min="47" max="47" width="44.140625" bestFit="1" customWidth="1"/>
    <col min="48" max="48" width="35.5703125" bestFit="1" customWidth="1"/>
    <col min="49" max="123" width="2.7109375" bestFit="1" customWidth="1"/>
    <col min="124" max="715" width="3.7109375" bestFit="1" customWidth="1"/>
    <col min="716" max="799" width="4.7109375" bestFit="1" customWidth="1"/>
    <col min="800" max="800" width="38.5703125" bestFit="1" customWidth="1"/>
    <col min="801" max="810" width="11.7109375" bestFit="1" customWidth="1"/>
    <col min="811" max="811" width="4.7109375" bestFit="1" customWidth="1"/>
    <col min="812" max="819" width="11.7109375" bestFit="1" customWidth="1"/>
    <col min="820" max="821" width="4.7109375" bestFit="1" customWidth="1"/>
    <col min="822" max="822" width="11.7109375" bestFit="1" customWidth="1"/>
    <col min="823" max="823" width="6.7109375" bestFit="1" customWidth="1"/>
    <col min="824" max="830" width="11.7109375" bestFit="1" customWidth="1"/>
    <col min="831" max="831" width="6.7109375" bestFit="1" customWidth="1"/>
    <col min="832" max="834" width="11.7109375" bestFit="1" customWidth="1"/>
    <col min="835" max="835" width="5.7109375" bestFit="1" customWidth="1"/>
    <col min="836" max="836" width="11.7109375" bestFit="1" customWidth="1"/>
    <col min="837" max="837" width="4.7109375" bestFit="1" customWidth="1"/>
    <col min="838" max="838" width="11.7109375" bestFit="1" customWidth="1"/>
    <col min="839" max="839" width="4.7109375" bestFit="1" customWidth="1"/>
    <col min="840" max="840" width="11.7109375" bestFit="1" customWidth="1"/>
    <col min="841" max="841" width="4.7109375" bestFit="1" customWidth="1"/>
    <col min="842" max="842" width="11.7109375" bestFit="1" customWidth="1"/>
    <col min="843" max="843" width="4.7109375" bestFit="1" customWidth="1"/>
    <col min="844" max="844" width="2.7109375" bestFit="1" customWidth="1"/>
    <col min="845" max="845" width="11.7109375" bestFit="1" customWidth="1"/>
    <col min="846" max="846" width="6.7109375" bestFit="1" customWidth="1"/>
    <col min="847" max="847" width="2.7109375" bestFit="1" customWidth="1"/>
    <col min="848" max="848" width="4.7109375" bestFit="1" customWidth="1"/>
    <col min="849" max="849" width="5.7109375" bestFit="1" customWidth="1"/>
    <col min="850" max="850" width="11.7109375" bestFit="1" customWidth="1"/>
    <col min="851" max="851" width="4.7109375" bestFit="1" customWidth="1"/>
    <col min="852" max="852" width="11.7109375" bestFit="1" customWidth="1"/>
    <col min="853" max="853" width="3.7109375" bestFit="1" customWidth="1"/>
    <col min="854" max="854" width="2.7109375" bestFit="1" customWidth="1"/>
    <col min="855" max="855" width="5.7109375" bestFit="1" customWidth="1"/>
    <col min="856" max="857" width="2.7109375" bestFit="1" customWidth="1"/>
    <col min="858" max="858" width="4.7109375" bestFit="1" customWidth="1"/>
    <col min="859" max="860" width="2.7109375" bestFit="1" customWidth="1"/>
    <col min="861" max="861" width="4.7109375" bestFit="1" customWidth="1"/>
    <col min="862" max="862" width="11.7109375" bestFit="1" customWidth="1"/>
    <col min="863" max="863" width="4.7109375" bestFit="1" customWidth="1"/>
    <col min="864" max="864" width="11.7109375" bestFit="1" customWidth="1"/>
    <col min="865" max="865" width="2.7109375" bestFit="1" customWidth="1"/>
    <col min="866" max="866" width="11.7109375" bestFit="1" customWidth="1"/>
    <col min="867" max="867" width="7.7109375" bestFit="1" customWidth="1"/>
    <col min="868" max="868" width="4.7109375" bestFit="1" customWidth="1"/>
    <col min="869" max="869" width="11.7109375" bestFit="1" customWidth="1"/>
    <col min="870" max="870" width="6.7109375" bestFit="1" customWidth="1"/>
    <col min="871" max="871" width="2.7109375" bestFit="1" customWidth="1"/>
    <col min="872" max="872" width="4.7109375" bestFit="1" customWidth="1"/>
    <col min="873" max="873" width="2.7109375" bestFit="1" customWidth="1"/>
    <col min="874" max="874" width="3.7109375" bestFit="1" customWidth="1"/>
    <col min="875" max="876" width="11.7109375" bestFit="1" customWidth="1"/>
    <col min="877" max="877" width="2.7109375" bestFit="1" customWidth="1"/>
    <col min="878" max="879" width="4.7109375" bestFit="1" customWidth="1"/>
    <col min="880" max="880" width="5.7109375" bestFit="1" customWidth="1"/>
    <col min="881" max="881" width="2.7109375" bestFit="1" customWidth="1"/>
    <col min="882" max="882" width="3.7109375" bestFit="1" customWidth="1"/>
    <col min="883" max="883" width="11.7109375" bestFit="1" customWidth="1"/>
    <col min="884" max="884" width="2.7109375" bestFit="1" customWidth="1"/>
    <col min="885" max="885" width="4.7109375" bestFit="1" customWidth="1"/>
    <col min="886" max="886" width="11.7109375" bestFit="1" customWidth="1"/>
    <col min="887" max="887" width="5.7109375" bestFit="1" customWidth="1"/>
    <col min="888" max="888" width="2.7109375" bestFit="1" customWidth="1"/>
    <col min="889" max="890" width="11.7109375" bestFit="1" customWidth="1"/>
    <col min="891" max="893" width="2.7109375" bestFit="1" customWidth="1"/>
    <col min="894" max="894" width="4.7109375" bestFit="1" customWidth="1"/>
    <col min="895" max="895" width="11.7109375" bestFit="1" customWidth="1"/>
    <col min="896" max="897" width="4.7109375" bestFit="1" customWidth="1"/>
    <col min="898" max="898" width="11.7109375" bestFit="1" customWidth="1"/>
    <col min="899" max="899" width="4.7109375" bestFit="1" customWidth="1"/>
    <col min="900" max="900" width="3.7109375" bestFit="1" customWidth="1"/>
    <col min="901" max="902" width="11.7109375" bestFit="1" customWidth="1"/>
    <col min="903" max="907" width="3.7109375" bestFit="1" customWidth="1"/>
    <col min="908" max="908" width="5.7109375" bestFit="1" customWidth="1"/>
    <col min="909" max="909" width="4.7109375" bestFit="1" customWidth="1"/>
    <col min="910" max="910" width="11.7109375" bestFit="1" customWidth="1"/>
    <col min="911" max="914" width="3.7109375" bestFit="1" customWidth="1"/>
    <col min="915" max="915" width="5.7109375" bestFit="1" customWidth="1"/>
    <col min="916" max="916" width="11.7109375" bestFit="1" customWidth="1"/>
    <col min="917" max="917" width="3.7109375" bestFit="1" customWidth="1"/>
    <col min="918" max="918" width="6.7109375" bestFit="1" customWidth="1"/>
    <col min="919" max="919" width="3.7109375" bestFit="1" customWidth="1"/>
    <col min="920" max="920" width="11.7109375" bestFit="1" customWidth="1"/>
    <col min="921" max="921" width="4.7109375" bestFit="1" customWidth="1"/>
    <col min="922" max="922" width="3.7109375" bestFit="1" customWidth="1"/>
    <col min="923" max="923" width="11.7109375" bestFit="1" customWidth="1"/>
    <col min="924" max="927" width="3.7109375" bestFit="1" customWidth="1"/>
    <col min="928" max="929" width="4.7109375" bestFit="1" customWidth="1"/>
    <col min="930" max="930" width="3.7109375" bestFit="1" customWidth="1"/>
    <col min="931" max="931" width="5.7109375" bestFit="1" customWidth="1"/>
    <col min="932" max="933" width="3.7109375" bestFit="1" customWidth="1"/>
    <col min="934" max="934" width="11.7109375" bestFit="1" customWidth="1"/>
    <col min="935" max="935" width="3.7109375" bestFit="1" customWidth="1"/>
    <col min="936" max="936" width="4.7109375" bestFit="1" customWidth="1"/>
    <col min="937" max="937" width="11.7109375" bestFit="1" customWidth="1"/>
    <col min="938" max="938" width="3.7109375" bestFit="1" customWidth="1"/>
    <col min="939" max="939" width="4.7109375" bestFit="1" customWidth="1"/>
    <col min="940" max="940" width="3.7109375" bestFit="1" customWidth="1"/>
    <col min="941" max="941" width="4.7109375" bestFit="1" customWidth="1"/>
    <col min="942" max="942" width="3.7109375" bestFit="1" customWidth="1"/>
    <col min="943" max="943" width="4.7109375" bestFit="1" customWidth="1"/>
    <col min="944" max="945" width="3.7109375" bestFit="1" customWidth="1"/>
    <col min="946" max="946" width="11.7109375" bestFit="1" customWidth="1"/>
    <col min="947" max="947" width="4.7109375" bestFit="1" customWidth="1"/>
    <col min="948" max="949" width="5.7109375" bestFit="1" customWidth="1"/>
    <col min="950" max="951" width="11.7109375" bestFit="1" customWidth="1"/>
    <col min="952" max="953" width="3.7109375" bestFit="1" customWidth="1"/>
    <col min="954" max="954" width="5.7109375" bestFit="1" customWidth="1"/>
    <col min="955" max="955" width="11.7109375" bestFit="1" customWidth="1"/>
    <col min="956" max="959" width="3.7109375" bestFit="1" customWidth="1"/>
    <col min="960" max="960" width="5.7109375" bestFit="1" customWidth="1"/>
    <col min="961" max="961" width="11.7109375" bestFit="1" customWidth="1"/>
    <col min="962" max="965" width="3.7109375" bestFit="1" customWidth="1"/>
    <col min="966" max="966" width="4.7109375" bestFit="1" customWidth="1"/>
    <col min="967" max="967" width="3.7109375" bestFit="1" customWidth="1"/>
    <col min="968" max="968" width="5.7109375" bestFit="1" customWidth="1"/>
    <col min="969" max="969" width="3.7109375" bestFit="1" customWidth="1"/>
    <col min="970" max="970" width="5.7109375" bestFit="1" customWidth="1"/>
    <col min="971" max="971" width="11.7109375" bestFit="1" customWidth="1"/>
    <col min="972" max="972" width="6.7109375" bestFit="1" customWidth="1"/>
    <col min="973" max="976" width="3.7109375" bestFit="1" customWidth="1"/>
    <col min="977" max="977" width="11.7109375" bestFit="1" customWidth="1"/>
    <col min="978" max="979" width="3.7109375" bestFit="1" customWidth="1"/>
    <col min="980" max="980" width="11.7109375" bestFit="1" customWidth="1"/>
    <col min="981" max="981" width="5.7109375" bestFit="1" customWidth="1"/>
    <col min="982" max="982" width="3.7109375" bestFit="1" customWidth="1"/>
    <col min="983" max="983" width="5.7109375" bestFit="1" customWidth="1"/>
    <col min="984" max="984" width="6.7109375" bestFit="1" customWidth="1"/>
    <col min="985" max="985" width="3.7109375" bestFit="1" customWidth="1"/>
    <col min="986" max="986" width="5.7109375" bestFit="1" customWidth="1"/>
    <col min="987" max="987" width="11.7109375" bestFit="1" customWidth="1"/>
    <col min="988" max="988" width="5.7109375" bestFit="1" customWidth="1"/>
    <col min="989" max="989" width="6.7109375" bestFit="1" customWidth="1"/>
    <col min="990" max="990" width="3.7109375" bestFit="1" customWidth="1"/>
    <col min="991" max="991" width="4.7109375" bestFit="1" customWidth="1"/>
    <col min="992" max="993" width="3.7109375" bestFit="1" customWidth="1"/>
    <col min="994" max="994" width="5.7109375" bestFit="1" customWidth="1"/>
    <col min="995" max="997" width="3.7109375" bestFit="1" customWidth="1"/>
    <col min="998" max="998" width="11.7109375" bestFit="1" customWidth="1"/>
    <col min="999" max="999" width="3.7109375" bestFit="1" customWidth="1"/>
    <col min="1000" max="1000" width="11.7109375" bestFit="1" customWidth="1"/>
    <col min="1001" max="1006" width="3.7109375" bestFit="1" customWidth="1"/>
    <col min="1007" max="1007" width="4.7109375" bestFit="1" customWidth="1"/>
    <col min="1008" max="1012" width="3.7109375" bestFit="1" customWidth="1"/>
    <col min="1013" max="1013" width="11.7109375" bestFit="1" customWidth="1"/>
    <col min="1014" max="1014" width="3.7109375" bestFit="1" customWidth="1"/>
    <col min="1015" max="1015" width="11.7109375" bestFit="1" customWidth="1"/>
    <col min="1016" max="1018" width="3.7109375" bestFit="1" customWidth="1"/>
    <col min="1019" max="1019" width="5.7109375" bestFit="1" customWidth="1"/>
    <col min="1020" max="1021" width="6.7109375" bestFit="1" customWidth="1"/>
    <col min="1022" max="1023" width="3.7109375" bestFit="1" customWidth="1"/>
    <col min="1024" max="1024" width="11.7109375" bestFit="1" customWidth="1"/>
    <col min="1025" max="1025" width="3.7109375" bestFit="1" customWidth="1"/>
    <col min="1026" max="1026" width="11.7109375" bestFit="1" customWidth="1"/>
    <col min="1027" max="1029" width="3.7109375" bestFit="1" customWidth="1"/>
    <col min="1030" max="1030" width="5.7109375" bestFit="1" customWidth="1"/>
    <col min="1031" max="1032" width="11.7109375" bestFit="1" customWidth="1"/>
    <col min="1033" max="1035" width="3.7109375" bestFit="1" customWidth="1"/>
    <col min="1036" max="1036" width="5.7109375" bestFit="1" customWidth="1"/>
    <col min="1037" max="1040" width="3.7109375" bestFit="1" customWidth="1"/>
    <col min="1041" max="1041" width="5.7109375" bestFit="1" customWidth="1"/>
    <col min="1042" max="1042" width="11.7109375" bestFit="1" customWidth="1"/>
    <col min="1043" max="1044" width="3.7109375" bestFit="1" customWidth="1"/>
    <col min="1045" max="1045" width="4.7109375" bestFit="1" customWidth="1"/>
    <col min="1046" max="1047" width="3.7109375" bestFit="1" customWidth="1"/>
    <col min="1048" max="1048" width="5.7109375" bestFit="1" customWidth="1"/>
    <col min="1049" max="1049" width="4.7109375" bestFit="1" customWidth="1"/>
    <col min="1050" max="1050" width="5.7109375" bestFit="1" customWidth="1"/>
    <col min="1051" max="1051" width="3.7109375" bestFit="1" customWidth="1"/>
    <col min="1052" max="1052" width="4.7109375" bestFit="1" customWidth="1"/>
    <col min="1053" max="1053" width="3.7109375" bestFit="1" customWidth="1"/>
    <col min="1054" max="1054" width="5.7109375" bestFit="1" customWidth="1"/>
    <col min="1055" max="1055" width="11.7109375" bestFit="1" customWidth="1"/>
    <col min="1056" max="1060" width="3.7109375" bestFit="1" customWidth="1"/>
    <col min="1061" max="1061" width="5.7109375" bestFit="1" customWidth="1"/>
    <col min="1062" max="1062" width="3.7109375" bestFit="1" customWidth="1"/>
    <col min="1063" max="1063" width="5.7109375" bestFit="1" customWidth="1"/>
    <col min="1064" max="1064" width="3.7109375" bestFit="1" customWidth="1"/>
    <col min="1065" max="1065" width="4.7109375" bestFit="1" customWidth="1"/>
    <col min="1066" max="1066" width="5.7109375" bestFit="1" customWidth="1"/>
    <col min="1067" max="1067" width="3.7109375" bestFit="1" customWidth="1"/>
    <col min="1068" max="1068" width="4.7109375" bestFit="1" customWidth="1"/>
    <col min="1069" max="1069" width="3.7109375" bestFit="1" customWidth="1"/>
    <col min="1070" max="1070" width="5.7109375" bestFit="1" customWidth="1"/>
    <col min="1071" max="1080" width="3.7109375" bestFit="1" customWidth="1"/>
    <col min="1081" max="1081" width="5.7109375" bestFit="1" customWidth="1"/>
    <col min="1082" max="1086" width="3.7109375" bestFit="1" customWidth="1"/>
    <col min="1087" max="1088" width="5.7109375" bestFit="1" customWidth="1"/>
    <col min="1089" max="1089" width="3.7109375" bestFit="1" customWidth="1"/>
    <col min="1090" max="1090" width="5.7109375" bestFit="1" customWidth="1"/>
    <col min="1091" max="1097" width="3.7109375" bestFit="1" customWidth="1"/>
    <col min="1098" max="1098" width="11.7109375" bestFit="1" customWidth="1"/>
    <col min="1099" max="1099" width="3.7109375" bestFit="1" customWidth="1"/>
    <col min="1100" max="1100" width="5.7109375" bestFit="1" customWidth="1"/>
    <col min="1101" max="1103" width="3.7109375" bestFit="1" customWidth="1"/>
    <col min="1104" max="1104" width="5.7109375" bestFit="1" customWidth="1"/>
    <col min="1105" max="1105" width="3.7109375" bestFit="1" customWidth="1"/>
    <col min="1106" max="1106" width="5.7109375" bestFit="1" customWidth="1"/>
    <col min="1107" max="1107" width="11.7109375" bestFit="1" customWidth="1"/>
    <col min="1108" max="1108" width="5.7109375" bestFit="1" customWidth="1"/>
    <col min="1109" max="1117" width="3.7109375" bestFit="1" customWidth="1"/>
    <col min="1118" max="1118" width="5.7109375" bestFit="1" customWidth="1"/>
    <col min="1119" max="1122" width="3.7109375" bestFit="1" customWidth="1"/>
    <col min="1123" max="1123" width="5.7109375" bestFit="1" customWidth="1"/>
    <col min="1124" max="1125" width="3.7109375" bestFit="1" customWidth="1"/>
    <col min="1126" max="1126" width="11.7109375" bestFit="1" customWidth="1"/>
    <col min="1127" max="1130" width="3.7109375" bestFit="1" customWidth="1"/>
    <col min="1131" max="1131" width="6.7109375" bestFit="1" customWidth="1"/>
    <col min="1132" max="1132" width="3.7109375" bestFit="1" customWidth="1"/>
    <col min="1133" max="1133" width="11.7109375" bestFit="1" customWidth="1"/>
    <col min="1134" max="1135" width="3.7109375" bestFit="1" customWidth="1"/>
    <col min="1136" max="1137" width="5.7109375" bestFit="1" customWidth="1"/>
    <col min="1138" max="1138" width="3.7109375" bestFit="1" customWidth="1"/>
    <col min="1139" max="1139" width="11.7109375" bestFit="1" customWidth="1"/>
    <col min="1140" max="1140" width="3.7109375" bestFit="1" customWidth="1"/>
    <col min="1141" max="1141" width="6.7109375" bestFit="1" customWidth="1"/>
    <col min="1142" max="1146" width="3.7109375" bestFit="1" customWidth="1"/>
    <col min="1147" max="1147" width="5.7109375" bestFit="1" customWidth="1"/>
    <col min="1148" max="1148" width="3.7109375" bestFit="1" customWidth="1"/>
    <col min="1149" max="1149" width="5.7109375" bestFit="1" customWidth="1"/>
    <col min="1150" max="1150" width="11.7109375" bestFit="1" customWidth="1"/>
    <col min="1151" max="1151" width="5.7109375" bestFit="1" customWidth="1"/>
    <col min="1152" max="1156" width="3.7109375" bestFit="1" customWidth="1"/>
    <col min="1157" max="1157" width="6.7109375" bestFit="1" customWidth="1"/>
    <col min="1158" max="1158" width="3.7109375" bestFit="1" customWidth="1"/>
    <col min="1159" max="1159" width="11.7109375" bestFit="1" customWidth="1"/>
    <col min="1160" max="1160" width="4.7109375" bestFit="1" customWidth="1"/>
    <col min="1161" max="1161" width="5.7109375" bestFit="1" customWidth="1"/>
    <col min="1162" max="1162" width="3.7109375" bestFit="1" customWidth="1"/>
    <col min="1163" max="1163" width="5.7109375" bestFit="1" customWidth="1"/>
    <col min="1164" max="1178" width="3.7109375" bestFit="1" customWidth="1"/>
    <col min="1179" max="1179" width="5.7109375" bestFit="1" customWidth="1"/>
    <col min="1180" max="1183" width="3.7109375" bestFit="1" customWidth="1"/>
    <col min="1184" max="1184" width="5.7109375" bestFit="1" customWidth="1"/>
    <col min="1185" max="1186" width="3.7109375" bestFit="1" customWidth="1"/>
    <col min="1187" max="1187" width="6.7109375" bestFit="1" customWidth="1"/>
    <col min="1188" max="1191" width="3.7109375" bestFit="1" customWidth="1"/>
    <col min="1192" max="1192" width="5.7109375" bestFit="1" customWidth="1"/>
    <col min="1193" max="1193" width="3.7109375" bestFit="1" customWidth="1"/>
    <col min="1194" max="1194" width="4.7109375" bestFit="1" customWidth="1"/>
    <col min="1195" max="1199" width="3.7109375" bestFit="1" customWidth="1"/>
    <col min="1200" max="1200" width="6.7109375" bestFit="1" customWidth="1"/>
    <col min="1201" max="1202" width="3.7109375" bestFit="1" customWidth="1"/>
    <col min="1203" max="1203" width="5.7109375" bestFit="1" customWidth="1"/>
    <col min="1204" max="1206" width="3.7109375" bestFit="1" customWidth="1"/>
    <col min="1207" max="1207" width="11.7109375" bestFit="1" customWidth="1"/>
    <col min="1208" max="1209" width="3.7109375" bestFit="1" customWidth="1"/>
    <col min="1210" max="1211" width="5.7109375" bestFit="1" customWidth="1"/>
    <col min="1212" max="1212" width="3.7109375" bestFit="1" customWidth="1"/>
    <col min="1213" max="1213" width="5.7109375" bestFit="1" customWidth="1"/>
    <col min="1214" max="1214" width="3.7109375" bestFit="1" customWidth="1"/>
    <col min="1215" max="1215" width="11.7109375" bestFit="1" customWidth="1"/>
    <col min="1216" max="1216" width="3.7109375" bestFit="1" customWidth="1"/>
    <col min="1217" max="1217" width="5.7109375" bestFit="1" customWidth="1"/>
    <col min="1218" max="1218" width="3.7109375" bestFit="1" customWidth="1"/>
    <col min="1219" max="1219" width="5.7109375" bestFit="1" customWidth="1"/>
    <col min="1220" max="1220" width="3.7109375" bestFit="1" customWidth="1"/>
    <col min="1221" max="1221" width="5.7109375" bestFit="1" customWidth="1"/>
    <col min="1222" max="1223" width="3.7109375" bestFit="1" customWidth="1"/>
    <col min="1224" max="1224" width="11.7109375" bestFit="1" customWidth="1"/>
    <col min="1225" max="1225" width="3.7109375" bestFit="1" customWidth="1"/>
    <col min="1226" max="1227" width="11.7109375" bestFit="1" customWidth="1"/>
    <col min="1228" max="1228" width="3.7109375" bestFit="1" customWidth="1"/>
    <col min="1229" max="1229" width="4.7109375" bestFit="1" customWidth="1"/>
    <col min="1230" max="1230" width="5.7109375" bestFit="1" customWidth="1"/>
    <col min="1231" max="1235" width="3.7109375" bestFit="1" customWidth="1"/>
    <col min="1236" max="1236" width="11.7109375" bestFit="1" customWidth="1"/>
    <col min="1237" max="1237" width="5.7109375" bestFit="1" customWidth="1"/>
    <col min="1238" max="1238" width="3.7109375" bestFit="1" customWidth="1"/>
    <col min="1239" max="1239" width="5.7109375" bestFit="1" customWidth="1"/>
    <col min="1240" max="1242" width="3.7109375" bestFit="1" customWidth="1"/>
    <col min="1243" max="1243" width="11.7109375" bestFit="1" customWidth="1"/>
    <col min="1244" max="1244" width="5.7109375" bestFit="1" customWidth="1"/>
    <col min="1245" max="1245" width="3.7109375" bestFit="1" customWidth="1"/>
    <col min="1246" max="1246" width="5.7109375" bestFit="1" customWidth="1"/>
    <col min="1247" max="1247" width="3.7109375" bestFit="1" customWidth="1"/>
    <col min="1248" max="1248" width="5.7109375" bestFit="1" customWidth="1"/>
    <col min="1249" max="1250" width="3.7109375" bestFit="1" customWidth="1"/>
    <col min="1251" max="1251" width="5.7109375" bestFit="1" customWidth="1"/>
    <col min="1252" max="1253" width="3.7109375" bestFit="1" customWidth="1"/>
    <col min="1254" max="1254" width="5.7109375" bestFit="1" customWidth="1"/>
    <col min="1255" max="1264" width="3.7109375" bestFit="1" customWidth="1"/>
    <col min="1265" max="1265" width="11.7109375" bestFit="1" customWidth="1"/>
    <col min="1266" max="1266" width="5.7109375" bestFit="1" customWidth="1"/>
    <col min="1267" max="1269" width="3.7109375" bestFit="1" customWidth="1"/>
    <col min="1270" max="1271" width="11.7109375" bestFit="1" customWidth="1"/>
    <col min="1272" max="1272" width="3.7109375" bestFit="1" customWidth="1"/>
    <col min="1273" max="1273" width="11.7109375" bestFit="1" customWidth="1"/>
    <col min="1274" max="1274" width="3.7109375" bestFit="1" customWidth="1"/>
    <col min="1275" max="1276" width="5.7109375" bestFit="1" customWidth="1"/>
    <col min="1277" max="1284" width="3.7109375" bestFit="1" customWidth="1"/>
    <col min="1285" max="1285" width="5.7109375" bestFit="1" customWidth="1"/>
    <col min="1286" max="1286" width="3.7109375" bestFit="1" customWidth="1"/>
    <col min="1287" max="1287" width="6.7109375" bestFit="1" customWidth="1"/>
    <col min="1288" max="1289" width="3.7109375" bestFit="1" customWidth="1"/>
    <col min="1290" max="1290" width="5.7109375" bestFit="1" customWidth="1"/>
    <col min="1291" max="1295" width="3.7109375" bestFit="1" customWidth="1"/>
    <col min="1296" max="1296" width="11.7109375" bestFit="1" customWidth="1"/>
    <col min="1297" max="1297" width="3.7109375" bestFit="1" customWidth="1"/>
    <col min="1298" max="1298" width="11.7109375" bestFit="1" customWidth="1"/>
    <col min="1299" max="1304" width="3.7109375" bestFit="1" customWidth="1"/>
    <col min="1305" max="1305" width="5.7109375" bestFit="1" customWidth="1"/>
    <col min="1306" max="1306" width="3.7109375" bestFit="1" customWidth="1"/>
    <col min="1307" max="1307" width="11.7109375" bestFit="1" customWidth="1"/>
    <col min="1308" max="1312" width="3.7109375" bestFit="1" customWidth="1"/>
    <col min="1313" max="1314" width="5.7109375" bestFit="1" customWidth="1"/>
    <col min="1315" max="1315" width="3.7109375" bestFit="1" customWidth="1"/>
    <col min="1316" max="1316" width="11.7109375" bestFit="1" customWidth="1"/>
    <col min="1317" max="1322" width="3.7109375" bestFit="1" customWidth="1"/>
    <col min="1323" max="1323" width="5.7109375" bestFit="1" customWidth="1"/>
    <col min="1324" max="1326" width="3.7109375" bestFit="1" customWidth="1"/>
    <col min="1327" max="1327" width="11.7109375" bestFit="1" customWidth="1"/>
    <col min="1328" max="1328" width="3.7109375" bestFit="1" customWidth="1"/>
    <col min="1329" max="1329" width="5.7109375" bestFit="1" customWidth="1"/>
    <col min="1330" max="1343" width="3.7109375" bestFit="1" customWidth="1"/>
    <col min="1344" max="1344" width="11.7109375" bestFit="1" customWidth="1"/>
    <col min="1345" max="1345" width="5.7109375" bestFit="1" customWidth="1"/>
    <col min="1346" max="1348" width="3.7109375" bestFit="1" customWidth="1"/>
    <col min="1349" max="1349" width="11.7109375" bestFit="1" customWidth="1"/>
    <col min="1350" max="1350" width="3.7109375" bestFit="1" customWidth="1"/>
    <col min="1351" max="1351" width="11.7109375" bestFit="1" customWidth="1"/>
    <col min="1352" max="1352" width="3.7109375" bestFit="1" customWidth="1"/>
    <col min="1353" max="1353" width="5.7109375" bestFit="1" customWidth="1"/>
    <col min="1354" max="1354" width="11.7109375" bestFit="1" customWidth="1"/>
    <col min="1355" max="1357" width="3.7109375" bestFit="1" customWidth="1"/>
    <col min="1358" max="1358" width="5.7109375" bestFit="1" customWidth="1"/>
    <col min="1359" max="1371" width="3.7109375" bestFit="1" customWidth="1"/>
    <col min="1372" max="1372" width="5.7109375" bestFit="1" customWidth="1"/>
    <col min="1373" max="1377" width="3.7109375" bestFit="1" customWidth="1"/>
    <col min="1378" max="1378" width="5.7109375" bestFit="1" customWidth="1"/>
    <col min="1379" max="1385" width="3.7109375" bestFit="1" customWidth="1"/>
    <col min="1386" max="1386" width="11.7109375" bestFit="1" customWidth="1"/>
    <col min="1387" max="1398" width="3.7109375" bestFit="1" customWidth="1"/>
    <col min="1399" max="1399" width="11.7109375" bestFit="1" customWidth="1"/>
    <col min="1400" max="1400" width="3.7109375" bestFit="1" customWidth="1"/>
    <col min="1401" max="1401" width="5.7109375" bestFit="1" customWidth="1"/>
    <col min="1402" max="1412" width="3.7109375" bestFit="1" customWidth="1"/>
    <col min="1413" max="1413" width="5.7109375" bestFit="1" customWidth="1"/>
    <col min="1414" max="1432" width="3.7109375" bestFit="1" customWidth="1"/>
    <col min="1433" max="1433" width="11.7109375" bestFit="1" customWidth="1"/>
    <col min="1434" max="1448" width="3.7109375" bestFit="1" customWidth="1"/>
    <col min="1449" max="1449" width="11.7109375" bestFit="1" customWidth="1"/>
    <col min="1450" max="1450" width="5.7109375" bestFit="1" customWidth="1"/>
    <col min="1451" max="1456" width="3.7109375" bestFit="1" customWidth="1"/>
    <col min="1457" max="1457" width="6.7109375" bestFit="1" customWidth="1"/>
    <col min="1458" max="1463" width="3.7109375" bestFit="1" customWidth="1"/>
    <col min="1464" max="1464" width="5.7109375" bestFit="1" customWidth="1"/>
    <col min="1465" max="1473" width="3.7109375" bestFit="1" customWidth="1"/>
    <col min="1474" max="1474" width="5.7109375" bestFit="1" customWidth="1"/>
    <col min="1475" max="1475" width="3.7109375" bestFit="1" customWidth="1"/>
    <col min="1476" max="1476" width="5.7109375" bestFit="1" customWidth="1"/>
    <col min="1477" max="1483" width="3.7109375" bestFit="1" customWidth="1"/>
    <col min="1484" max="1485" width="5.7109375" bestFit="1" customWidth="1"/>
    <col min="1486" max="1489" width="3.7109375" bestFit="1" customWidth="1"/>
    <col min="1490" max="1490" width="5.7109375" bestFit="1" customWidth="1"/>
    <col min="1491" max="1492" width="11.7109375" bestFit="1" customWidth="1"/>
    <col min="1493" max="1499" width="4.7109375" bestFit="1" customWidth="1"/>
    <col min="1500" max="1500" width="5.7109375" bestFit="1" customWidth="1"/>
    <col min="1501" max="1509" width="4.7109375" bestFit="1" customWidth="1"/>
    <col min="1510" max="1510" width="11.7109375" bestFit="1" customWidth="1"/>
    <col min="1511" max="1511" width="5.7109375" bestFit="1" customWidth="1"/>
    <col min="1512" max="1513" width="4.7109375" bestFit="1" customWidth="1"/>
    <col min="1514" max="1515" width="5.7109375" bestFit="1" customWidth="1"/>
    <col min="1516" max="1534" width="4.7109375" bestFit="1" customWidth="1"/>
    <col min="1535" max="1536" width="5.7109375" bestFit="1" customWidth="1"/>
    <col min="1537" max="1574" width="4.7109375" bestFit="1" customWidth="1"/>
    <col min="1575" max="1575" width="38.140625" bestFit="1" customWidth="1"/>
    <col min="1576" max="1591" width="11.7109375" bestFit="1" customWidth="1"/>
    <col min="1592" max="1592" width="5.7109375" bestFit="1" customWidth="1"/>
    <col min="1593" max="1594" width="11.7109375" bestFit="1" customWidth="1"/>
    <col min="1595" max="1595" width="5.7109375" bestFit="1" customWidth="1"/>
    <col min="1596" max="1596" width="3.7109375" bestFit="1" customWidth="1"/>
    <col min="1597" max="1605" width="11.7109375" bestFit="1" customWidth="1"/>
    <col min="1606" max="1606" width="6.7109375" bestFit="1" customWidth="1"/>
    <col min="1607" max="1609" width="11.7109375" bestFit="1" customWidth="1"/>
    <col min="1610" max="1610" width="5.7109375" bestFit="1" customWidth="1"/>
    <col min="1611" max="1611" width="11.7109375" bestFit="1" customWidth="1"/>
    <col min="1612" max="1612" width="6.7109375" bestFit="1" customWidth="1"/>
    <col min="1613" max="1615" width="11.7109375" bestFit="1" customWidth="1"/>
    <col min="1616" max="1616" width="4.7109375" bestFit="1" customWidth="1"/>
    <col min="1617" max="1617" width="11.7109375" bestFit="1" customWidth="1"/>
    <col min="1618" max="1618" width="4.7109375" bestFit="1" customWidth="1"/>
    <col min="1619" max="1621" width="11.7109375" bestFit="1" customWidth="1"/>
    <col min="1622" max="1622" width="2.7109375" bestFit="1" customWidth="1"/>
    <col min="1623" max="1623" width="4.7109375" bestFit="1" customWidth="1"/>
    <col min="1624" max="1625" width="5.7109375" bestFit="1" customWidth="1"/>
    <col min="1626" max="1626" width="2.7109375" bestFit="1" customWidth="1"/>
    <col min="1627" max="1627" width="11.7109375" bestFit="1" customWidth="1"/>
    <col min="1628" max="1629" width="2.7109375" bestFit="1" customWidth="1"/>
    <col min="1630" max="1631" width="11.7109375" bestFit="1" customWidth="1"/>
    <col min="1632" max="1632" width="2.7109375" bestFit="1" customWidth="1"/>
    <col min="1633" max="1633" width="4.7109375" bestFit="1" customWidth="1"/>
    <col min="1634" max="1635" width="2.7109375" bestFit="1" customWidth="1"/>
    <col min="1636" max="1637" width="4.7109375" bestFit="1" customWidth="1"/>
    <col min="1638" max="1638" width="2.7109375" bestFit="1" customWidth="1"/>
    <col min="1639" max="1639" width="3.7109375" bestFit="1" customWidth="1"/>
    <col min="1640" max="1640" width="2.7109375" bestFit="1" customWidth="1"/>
    <col min="1641" max="1641" width="4.7109375" bestFit="1" customWidth="1"/>
    <col min="1642" max="1642" width="6.7109375" bestFit="1" customWidth="1"/>
    <col min="1643" max="1643" width="2.7109375" bestFit="1" customWidth="1"/>
    <col min="1644" max="1644" width="11.7109375" bestFit="1" customWidth="1"/>
    <col min="1645" max="1645" width="4.7109375" bestFit="1" customWidth="1"/>
    <col min="1646" max="1646" width="2.7109375" bestFit="1" customWidth="1"/>
    <col min="1647" max="1647" width="5.7109375" bestFit="1" customWidth="1"/>
    <col min="1648" max="1648" width="2.7109375" bestFit="1" customWidth="1"/>
    <col min="1649" max="1649" width="3.7109375" bestFit="1" customWidth="1"/>
    <col min="1650" max="1651" width="11.7109375" bestFit="1" customWidth="1"/>
    <col min="1652" max="1652" width="3.7109375" bestFit="1" customWidth="1"/>
    <col min="1653" max="1653" width="2.7109375" bestFit="1" customWidth="1"/>
    <col min="1654" max="1655" width="4.7109375" bestFit="1" customWidth="1"/>
    <col min="1656" max="1656" width="2.7109375" bestFit="1" customWidth="1"/>
    <col min="1657" max="1657" width="3.7109375" bestFit="1" customWidth="1"/>
    <col min="1658" max="1658" width="11.7109375" bestFit="1" customWidth="1"/>
    <col min="1659" max="1659" width="5.7109375" bestFit="1" customWidth="1"/>
    <col min="1660" max="1662" width="11.7109375" bestFit="1" customWidth="1"/>
    <col min="1663" max="1664" width="2.7109375" bestFit="1" customWidth="1"/>
    <col min="1665" max="1665" width="11.7109375" bestFit="1" customWidth="1"/>
    <col min="1666" max="1668" width="2.7109375" bestFit="1" customWidth="1"/>
    <col min="1669" max="1669" width="4.7109375" bestFit="1" customWidth="1"/>
    <col min="1670" max="1670" width="11.7109375" bestFit="1" customWidth="1"/>
    <col min="1671" max="1672" width="4.7109375" bestFit="1" customWidth="1"/>
    <col min="1673" max="1683" width="3.7109375" bestFit="1" customWidth="1"/>
    <col min="1684" max="1684" width="4.7109375" bestFit="1" customWidth="1"/>
    <col min="1685" max="1685" width="11.7109375" bestFit="1" customWidth="1"/>
    <col min="1686" max="1687" width="3.7109375" bestFit="1" customWidth="1"/>
    <col min="1688" max="1688" width="4.7109375" bestFit="1" customWidth="1"/>
    <col min="1689" max="1690" width="3.7109375" bestFit="1" customWidth="1"/>
    <col min="1691" max="1691" width="11.7109375" bestFit="1" customWidth="1"/>
    <col min="1692" max="1694" width="3.7109375" bestFit="1" customWidth="1"/>
    <col min="1695" max="1695" width="11.7109375" bestFit="1" customWidth="1"/>
    <col min="1696" max="1697" width="3.7109375" bestFit="1" customWidth="1"/>
    <col min="1698" max="1698" width="11.7109375" bestFit="1" customWidth="1"/>
    <col min="1699" max="1702" width="3.7109375" bestFit="1" customWidth="1"/>
    <col min="1703" max="1704" width="4.7109375" bestFit="1" customWidth="1"/>
    <col min="1705" max="1705" width="3.7109375" bestFit="1" customWidth="1"/>
    <col min="1706" max="1706" width="4.7109375" bestFit="1" customWidth="1"/>
    <col min="1707" max="1708" width="3.7109375" bestFit="1" customWidth="1"/>
    <col min="1709" max="1709" width="4.7109375" bestFit="1" customWidth="1"/>
    <col min="1710" max="1710" width="3.7109375" bestFit="1" customWidth="1"/>
    <col min="1711" max="1711" width="11.7109375" bestFit="1" customWidth="1"/>
    <col min="1712" max="1714" width="3.7109375" bestFit="1" customWidth="1"/>
    <col min="1715" max="1715" width="11.7109375" bestFit="1" customWidth="1"/>
    <col min="1716" max="1716" width="4.7109375" bestFit="1" customWidth="1"/>
    <col min="1717" max="1717" width="5.7109375" bestFit="1" customWidth="1"/>
    <col min="1718" max="1720" width="3.7109375" bestFit="1" customWidth="1"/>
    <col min="1721" max="1721" width="11.7109375" bestFit="1" customWidth="1"/>
    <col min="1722" max="1724" width="4.7109375" bestFit="1" customWidth="1"/>
    <col min="1725" max="1726" width="11.7109375" bestFit="1" customWidth="1"/>
    <col min="1727" max="1729" width="3.7109375" bestFit="1" customWidth="1"/>
    <col min="1730" max="1730" width="11.7109375" bestFit="1" customWidth="1"/>
    <col min="1731" max="1733" width="3.7109375" bestFit="1" customWidth="1"/>
    <col min="1734" max="1734" width="5.7109375" bestFit="1" customWidth="1"/>
    <col min="1735" max="1737" width="4.7109375" bestFit="1" customWidth="1"/>
    <col min="1738" max="1738" width="3.7109375" bestFit="1" customWidth="1"/>
    <col min="1739" max="1739" width="5.7109375" bestFit="1" customWidth="1"/>
    <col min="1740" max="1741" width="3.7109375" bestFit="1" customWidth="1"/>
    <col min="1742" max="1742" width="4.7109375" bestFit="1" customWidth="1"/>
    <col min="1743" max="1744" width="3.7109375" bestFit="1" customWidth="1"/>
    <col min="1745" max="1745" width="4.7109375" bestFit="1" customWidth="1"/>
    <col min="1746" max="1746" width="11.7109375" bestFit="1" customWidth="1"/>
    <col min="1747" max="1747" width="3.7109375" bestFit="1" customWidth="1"/>
    <col min="1748" max="1748" width="11.7109375" bestFit="1" customWidth="1"/>
    <col min="1749" max="1751" width="3.7109375" bestFit="1" customWidth="1"/>
    <col min="1752" max="1752" width="11.7109375" bestFit="1" customWidth="1"/>
    <col min="1753" max="1755" width="3.7109375" bestFit="1" customWidth="1"/>
    <col min="1756" max="1756" width="4.7109375" bestFit="1" customWidth="1"/>
    <col min="1757" max="1758" width="3.7109375" bestFit="1" customWidth="1"/>
    <col min="1759" max="1760" width="11.7109375" bestFit="1" customWidth="1"/>
    <col min="1761" max="1761" width="3.7109375" bestFit="1" customWidth="1"/>
    <col min="1762" max="1762" width="11.7109375" bestFit="1" customWidth="1"/>
    <col min="1763" max="1763" width="5.7109375" bestFit="1" customWidth="1"/>
    <col min="1764" max="1764" width="4.7109375" bestFit="1" customWidth="1"/>
    <col min="1765" max="1765" width="3.7109375" bestFit="1" customWidth="1"/>
    <col min="1766" max="1766" width="4.7109375" bestFit="1" customWidth="1"/>
    <col min="1767" max="1767" width="3.7109375" bestFit="1" customWidth="1"/>
    <col min="1768" max="1768" width="4.7109375" bestFit="1" customWidth="1"/>
    <col min="1769" max="1769" width="11.7109375" bestFit="1" customWidth="1"/>
    <col min="1770" max="1771" width="3.7109375" bestFit="1" customWidth="1"/>
    <col min="1772" max="1776" width="11.7109375" bestFit="1" customWidth="1"/>
    <col min="1777" max="1777" width="3.7109375" bestFit="1" customWidth="1"/>
    <col min="1778" max="1778" width="4.7109375" bestFit="1" customWidth="1"/>
    <col min="1779" max="1781" width="3.7109375" bestFit="1" customWidth="1"/>
    <col min="1782" max="1782" width="4.7109375" bestFit="1" customWidth="1"/>
    <col min="1783" max="1785" width="3.7109375" bestFit="1" customWidth="1"/>
    <col min="1786" max="1787" width="4.7109375" bestFit="1" customWidth="1"/>
    <col min="1788" max="1788" width="11.7109375" bestFit="1" customWidth="1"/>
    <col min="1789" max="1791" width="3.7109375" bestFit="1" customWidth="1"/>
    <col min="1792" max="1792" width="11.7109375" bestFit="1" customWidth="1"/>
    <col min="1793" max="1795" width="3.7109375" bestFit="1" customWidth="1"/>
    <col min="1796" max="1796" width="5.7109375" bestFit="1" customWidth="1"/>
    <col min="1797" max="1797" width="4.7109375" bestFit="1" customWidth="1"/>
    <col min="1798" max="1798" width="3.7109375" bestFit="1" customWidth="1"/>
    <col min="1799" max="1799" width="11.7109375" bestFit="1" customWidth="1"/>
    <col min="1800" max="1800" width="3.7109375" bestFit="1" customWidth="1"/>
    <col min="1801" max="1801" width="11.7109375" bestFit="1" customWidth="1"/>
    <col min="1802" max="1805" width="3.7109375" bestFit="1" customWidth="1"/>
    <col min="1806" max="1807" width="11.7109375" bestFit="1" customWidth="1"/>
    <col min="1808" max="1808" width="3.7109375" bestFit="1" customWidth="1"/>
    <col min="1809" max="1809" width="4.7109375" bestFit="1" customWidth="1"/>
    <col min="1810" max="1810" width="3.7109375" bestFit="1" customWidth="1"/>
    <col min="1811" max="1811" width="4.7109375" bestFit="1" customWidth="1"/>
    <col min="1812" max="1816" width="3.7109375" bestFit="1" customWidth="1"/>
    <col min="1817" max="1817" width="11.7109375" bestFit="1" customWidth="1"/>
    <col min="1818" max="1818" width="3.7109375" bestFit="1" customWidth="1"/>
    <col min="1819" max="1820" width="4.7109375" bestFit="1" customWidth="1"/>
    <col min="1821" max="1822" width="3.7109375" bestFit="1" customWidth="1"/>
    <col min="1823" max="1823" width="5.7109375" bestFit="1" customWidth="1"/>
    <col min="1824" max="1825" width="4.7109375" bestFit="1" customWidth="1"/>
    <col min="1826" max="1826" width="11.7109375" bestFit="1" customWidth="1"/>
    <col min="1827" max="1827" width="4.7109375" bestFit="1" customWidth="1"/>
    <col min="1828" max="1828" width="3.7109375" bestFit="1" customWidth="1"/>
    <col min="1829" max="1830" width="11.7109375" bestFit="1" customWidth="1"/>
    <col min="1831" max="1834" width="3.7109375" bestFit="1" customWidth="1"/>
    <col min="1835" max="1836" width="4.7109375" bestFit="1" customWidth="1"/>
    <col min="1837" max="1837" width="3.7109375" bestFit="1" customWidth="1"/>
    <col min="1838" max="1838" width="11.7109375" bestFit="1" customWidth="1"/>
    <col min="1839" max="1840" width="3.7109375" bestFit="1" customWidth="1"/>
    <col min="1841" max="1841" width="4.7109375" bestFit="1" customWidth="1"/>
    <col min="1842" max="1842" width="3.7109375" bestFit="1" customWidth="1"/>
    <col min="1843" max="1843" width="4.7109375" bestFit="1" customWidth="1"/>
    <col min="1844" max="1849" width="3.7109375" bestFit="1" customWidth="1"/>
    <col min="1850" max="1850" width="4.7109375" bestFit="1" customWidth="1"/>
    <col min="1851" max="1855" width="3.7109375" bestFit="1" customWidth="1"/>
    <col min="1856" max="1856" width="5.7109375" bestFit="1" customWidth="1"/>
    <col min="1857" max="1857" width="3.7109375" bestFit="1" customWidth="1"/>
    <col min="1858" max="1858" width="4.7109375" bestFit="1" customWidth="1"/>
    <col min="1859" max="1861" width="3.7109375" bestFit="1" customWidth="1"/>
    <col min="1862" max="1862" width="11.7109375" bestFit="1" customWidth="1"/>
    <col min="1863" max="1872" width="3.7109375" bestFit="1" customWidth="1"/>
    <col min="1873" max="1873" width="11.7109375" bestFit="1" customWidth="1"/>
    <col min="1874" max="1876" width="3.7109375" bestFit="1" customWidth="1"/>
    <col min="1877" max="1877" width="11.7109375" bestFit="1" customWidth="1"/>
    <col min="1878" max="1878" width="3.7109375" bestFit="1" customWidth="1"/>
    <col min="1879" max="1879" width="4.7109375" bestFit="1" customWidth="1"/>
    <col min="1880" max="1880" width="3.7109375" bestFit="1" customWidth="1"/>
    <col min="1881" max="1881" width="4.7109375" bestFit="1" customWidth="1"/>
    <col min="1882" max="1882" width="11.7109375" bestFit="1" customWidth="1"/>
    <col min="1883" max="1883" width="5.7109375" bestFit="1" customWidth="1"/>
    <col min="1884" max="1888" width="3.7109375" bestFit="1" customWidth="1"/>
    <col min="1889" max="1889" width="5.7109375" bestFit="1" customWidth="1"/>
    <col min="1890" max="1892" width="3.7109375" bestFit="1" customWidth="1"/>
    <col min="1893" max="1893" width="4.7109375" bestFit="1" customWidth="1"/>
    <col min="1894" max="1896" width="3.7109375" bestFit="1" customWidth="1"/>
    <col min="1897" max="1897" width="5.7109375" bestFit="1" customWidth="1"/>
    <col min="1898" max="1900" width="3.7109375" bestFit="1" customWidth="1"/>
    <col min="1901" max="1901" width="5.7109375" bestFit="1" customWidth="1"/>
    <col min="1902" max="1905" width="3.7109375" bestFit="1" customWidth="1"/>
    <col min="1906" max="1906" width="4.7109375" bestFit="1" customWidth="1"/>
    <col min="1907" max="1908" width="3.7109375" bestFit="1" customWidth="1"/>
    <col min="1909" max="1909" width="4.7109375" bestFit="1" customWidth="1"/>
    <col min="1910" max="1911" width="3.7109375" bestFit="1" customWidth="1"/>
    <col min="1912" max="1912" width="4.7109375" bestFit="1" customWidth="1"/>
    <col min="1913" max="1913" width="3.7109375" bestFit="1" customWidth="1"/>
    <col min="1914" max="1914" width="11.7109375" bestFit="1" customWidth="1"/>
    <col min="1915" max="1915" width="5.7109375" bestFit="1" customWidth="1"/>
    <col min="1916" max="1916" width="6.7109375" bestFit="1" customWidth="1"/>
    <col min="1917" max="1923" width="3.7109375" bestFit="1" customWidth="1"/>
    <col min="1924" max="1924" width="4.7109375" bestFit="1" customWidth="1"/>
    <col min="1925" max="1925" width="3.7109375" bestFit="1" customWidth="1"/>
    <col min="1926" max="1926" width="4.7109375" bestFit="1" customWidth="1"/>
    <col min="1927" max="1933" width="3.7109375" bestFit="1" customWidth="1"/>
    <col min="1934" max="1934" width="11.7109375" bestFit="1" customWidth="1"/>
    <col min="1935" max="1935" width="4.7109375" bestFit="1" customWidth="1"/>
    <col min="1936" max="1936" width="5.7109375" bestFit="1" customWidth="1"/>
    <col min="1937" max="1939" width="3.7109375" bestFit="1" customWidth="1"/>
    <col min="1940" max="1940" width="4.7109375" bestFit="1" customWidth="1"/>
    <col min="1941" max="1951" width="3.7109375" bestFit="1" customWidth="1"/>
    <col min="1952" max="1952" width="4.7109375" bestFit="1" customWidth="1"/>
    <col min="1953" max="1958" width="3.7109375" bestFit="1" customWidth="1"/>
    <col min="1959" max="1959" width="4.7109375" bestFit="1" customWidth="1"/>
    <col min="1960" max="1961" width="3.7109375" bestFit="1" customWidth="1"/>
    <col min="1962" max="1962" width="5.7109375" bestFit="1" customWidth="1"/>
    <col min="1963" max="1966" width="3.7109375" bestFit="1" customWidth="1"/>
    <col min="1967" max="1968" width="4.7109375" bestFit="1" customWidth="1"/>
    <col min="1969" max="1972" width="3.7109375" bestFit="1" customWidth="1"/>
    <col min="1973" max="1973" width="4.7109375" bestFit="1" customWidth="1"/>
    <col min="1974" max="1974" width="3.7109375" bestFit="1" customWidth="1"/>
    <col min="1975" max="1976" width="4.7109375" bestFit="1" customWidth="1"/>
    <col min="1977" max="1978" width="5.7109375" bestFit="1" customWidth="1"/>
    <col min="1979" max="1983" width="3.7109375" bestFit="1" customWidth="1"/>
    <col min="1984" max="1984" width="11.7109375" bestFit="1" customWidth="1"/>
    <col min="1985" max="1985" width="3.7109375" bestFit="1" customWidth="1"/>
    <col min="1986" max="1986" width="4.7109375" bestFit="1" customWidth="1"/>
    <col min="1987" max="1987" width="3.7109375" bestFit="1" customWidth="1"/>
    <col min="1988" max="1988" width="4.7109375" bestFit="1" customWidth="1"/>
    <col min="1989" max="1991" width="3.7109375" bestFit="1" customWidth="1"/>
    <col min="1992" max="1992" width="5.7109375" bestFit="1" customWidth="1"/>
    <col min="1993" max="1998" width="3.7109375" bestFit="1" customWidth="1"/>
    <col min="1999" max="1999" width="11.7109375" bestFit="1" customWidth="1"/>
    <col min="2000" max="2000" width="4.7109375" bestFit="1" customWidth="1"/>
    <col min="2001" max="2002" width="11.7109375" bestFit="1" customWidth="1"/>
    <col min="2003" max="2006" width="3.7109375" bestFit="1" customWidth="1"/>
    <col min="2007" max="2008" width="4.7109375" bestFit="1" customWidth="1"/>
    <col min="2009" max="2010" width="3.7109375" bestFit="1" customWidth="1"/>
    <col min="2011" max="2011" width="11.7109375" bestFit="1" customWidth="1"/>
    <col min="2012" max="2012" width="4.7109375" bestFit="1" customWidth="1"/>
    <col min="2013" max="2017" width="3.7109375" bestFit="1" customWidth="1"/>
    <col min="2018" max="2018" width="11.7109375" bestFit="1" customWidth="1"/>
    <col min="2019" max="2019" width="4.7109375" bestFit="1" customWidth="1"/>
    <col min="2020" max="2020" width="3.7109375" bestFit="1" customWidth="1"/>
    <col min="2021" max="2021" width="5.7109375" bestFit="1" customWidth="1"/>
    <col min="2022" max="2022" width="3.7109375" bestFit="1" customWidth="1"/>
    <col min="2023" max="2023" width="4.7109375" bestFit="1" customWidth="1"/>
    <col min="2024" max="2028" width="3.7109375" bestFit="1" customWidth="1"/>
    <col min="2029" max="2029" width="4.7109375" bestFit="1" customWidth="1"/>
    <col min="2030" max="2032" width="3.7109375" bestFit="1" customWidth="1"/>
    <col min="2033" max="2033" width="11.7109375" bestFit="1" customWidth="1"/>
    <col min="2034" max="2039" width="3.7109375" bestFit="1" customWidth="1"/>
    <col min="2040" max="2040" width="11.7109375" bestFit="1" customWidth="1"/>
    <col min="2041" max="2041" width="4.7109375" bestFit="1" customWidth="1"/>
    <col min="2042" max="2044" width="3.7109375" bestFit="1" customWidth="1"/>
    <col min="2045" max="2045" width="11.7109375" bestFit="1" customWidth="1"/>
    <col min="2046" max="2047" width="3.7109375" bestFit="1" customWidth="1"/>
    <col min="2048" max="2048" width="11.7109375" bestFit="1" customWidth="1"/>
    <col min="2049" max="2049" width="3.7109375" bestFit="1" customWidth="1"/>
    <col min="2050" max="2050" width="4.7109375" bestFit="1" customWidth="1"/>
    <col min="2051" max="2064" width="3.7109375" bestFit="1" customWidth="1"/>
    <col min="2065" max="2065" width="4.7109375" bestFit="1" customWidth="1"/>
    <col min="2066" max="2066" width="11.7109375" bestFit="1" customWidth="1"/>
    <col min="2067" max="2068" width="3.7109375" bestFit="1" customWidth="1"/>
    <col min="2069" max="2069" width="4.7109375" bestFit="1" customWidth="1"/>
    <col min="2070" max="2071" width="3.7109375" bestFit="1" customWidth="1"/>
    <col min="2072" max="2072" width="5.7109375" bestFit="1" customWidth="1"/>
    <col min="2073" max="2073" width="11.7109375" bestFit="1" customWidth="1"/>
    <col min="2074" max="2079" width="3.7109375" bestFit="1" customWidth="1"/>
    <col min="2080" max="2080" width="4.7109375" bestFit="1" customWidth="1"/>
    <col min="2081" max="2085" width="3.7109375" bestFit="1" customWidth="1"/>
    <col min="2086" max="2086" width="11.7109375" bestFit="1" customWidth="1"/>
    <col min="2087" max="2088" width="3.7109375" bestFit="1" customWidth="1"/>
    <col min="2089" max="2089" width="4.7109375" bestFit="1" customWidth="1"/>
    <col min="2090" max="2090" width="3.7109375" bestFit="1" customWidth="1"/>
    <col min="2091" max="2092" width="11.7109375" bestFit="1" customWidth="1"/>
    <col min="2093" max="2101" width="3.7109375" bestFit="1" customWidth="1"/>
    <col min="2102" max="2102" width="4.7109375" bestFit="1" customWidth="1"/>
    <col min="2103" max="2103" width="3.7109375" bestFit="1" customWidth="1"/>
    <col min="2104" max="2104" width="4.7109375" bestFit="1" customWidth="1"/>
    <col min="2105" max="2109" width="3.7109375" bestFit="1" customWidth="1"/>
    <col min="2110" max="2111" width="11.7109375" bestFit="1" customWidth="1"/>
    <col min="2112" max="2118" width="3.7109375" bestFit="1" customWidth="1"/>
    <col min="2119" max="2119" width="11.7109375" bestFit="1" customWidth="1"/>
    <col min="2120" max="2123" width="3.7109375" bestFit="1" customWidth="1"/>
    <col min="2124" max="2124" width="11.7109375" bestFit="1" customWidth="1"/>
    <col min="2125" max="2127" width="3.7109375" bestFit="1" customWidth="1"/>
    <col min="2128" max="2128" width="5.7109375" bestFit="1" customWidth="1"/>
    <col min="2129" max="2130" width="3.7109375" bestFit="1" customWidth="1"/>
    <col min="2131" max="2131" width="4.7109375" bestFit="1" customWidth="1"/>
    <col min="2132" max="2140" width="3.7109375" bestFit="1" customWidth="1"/>
    <col min="2141" max="2141" width="4.7109375" bestFit="1" customWidth="1"/>
    <col min="2142" max="2142" width="3.7109375" bestFit="1" customWidth="1"/>
    <col min="2143" max="2143" width="11.7109375" bestFit="1" customWidth="1"/>
    <col min="2144" max="2146" width="3.7109375" bestFit="1" customWidth="1"/>
    <col min="2147" max="2147" width="4.7109375" bestFit="1" customWidth="1"/>
    <col min="2148" max="2160" width="3.7109375" bestFit="1" customWidth="1"/>
    <col min="2161" max="2161" width="11.7109375" bestFit="1" customWidth="1"/>
    <col min="2162" max="2167" width="3.7109375" bestFit="1" customWidth="1"/>
    <col min="2168" max="2168" width="11.7109375" bestFit="1" customWidth="1"/>
    <col min="2169" max="2173" width="3.7109375" bestFit="1" customWidth="1"/>
    <col min="2174" max="2174" width="11.7109375" bestFit="1" customWidth="1"/>
    <col min="2175" max="2175" width="3.7109375" bestFit="1" customWidth="1"/>
    <col min="2176" max="2176" width="4.7109375" bestFit="1" customWidth="1"/>
    <col min="2177" max="2177" width="5.7109375" bestFit="1" customWidth="1"/>
    <col min="2178" max="2187" width="3.7109375" bestFit="1" customWidth="1"/>
    <col min="2188" max="2189" width="5.7109375" bestFit="1" customWidth="1"/>
    <col min="2190" max="2198" width="3.7109375" bestFit="1" customWidth="1"/>
    <col min="2199" max="2199" width="5.7109375" bestFit="1" customWidth="1"/>
    <col min="2200" max="2207" width="3.7109375" bestFit="1" customWidth="1"/>
    <col min="2208" max="2208" width="11.7109375" bestFit="1" customWidth="1"/>
    <col min="2209" max="2225" width="3.7109375" bestFit="1" customWidth="1"/>
    <col min="2226" max="2226" width="5.7109375" bestFit="1" customWidth="1"/>
    <col min="2227" max="2227" width="4.7109375" bestFit="1" customWidth="1"/>
    <col min="2228" max="2228" width="5.7109375" bestFit="1" customWidth="1"/>
    <col min="2229" max="2231" width="3.7109375" bestFit="1" customWidth="1"/>
    <col min="2232" max="2232" width="11.7109375" bestFit="1" customWidth="1"/>
    <col min="2233" max="2238" width="3.7109375" bestFit="1" customWidth="1"/>
    <col min="2239" max="2239" width="5.7109375" bestFit="1" customWidth="1"/>
    <col min="2240" max="2245" width="3.7109375" bestFit="1" customWidth="1"/>
    <col min="2246" max="2246" width="11.7109375" bestFit="1" customWidth="1"/>
    <col min="2247" max="2247" width="3.7109375" bestFit="1" customWidth="1"/>
    <col min="2248" max="2248" width="11.7109375" bestFit="1" customWidth="1"/>
    <col min="2249" max="2254" width="3.7109375" bestFit="1" customWidth="1"/>
    <col min="2255" max="2255" width="4.7109375" bestFit="1" customWidth="1"/>
    <col min="2256" max="2259" width="3.7109375" bestFit="1" customWidth="1"/>
    <col min="2260" max="2260" width="4.7109375" bestFit="1" customWidth="1"/>
    <col min="2261" max="2265" width="3.7109375" bestFit="1" customWidth="1"/>
    <col min="2266" max="2266" width="4.7109375" bestFit="1" customWidth="1"/>
    <col min="2267" max="2267" width="11.7109375" bestFit="1" customWidth="1"/>
    <col min="2268" max="2284" width="4.7109375" bestFit="1" customWidth="1"/>
    <col min="2285" max="2285" width="11.7109375" bestFit="1" customWidth="1"/>
    <col min="2286" max="2286" width="5.7109375" bestFit="1" customWidth="1"/>
    <col min="2287" max="2328" width="4.7109375" bestFit="1" customWidth="1"/>
    <col min="2329" max="2329" width="11.7109375" bestFit="1" customWidth="1"/>
    <col min="2330" max="2349" width="4.7109375" bestFit="1" customWidth="1"/>
    <col min="2350" max="2350" width="37.42578125" bestFit="1" customWidth="1"/>
    <col min="2351" max="2366" width="11.7109375" bestFit="1" customWidth="1"/>
    <col min="2367" max="2367" width="4.7109375" bestFit="1" customWidth="1"/>
    <col min="2368" max="2369" width="11.7109375" bestFit="1" customWidth="1"/>
    <col min="2370" max="2370" width="4.7109375" bestFit="1" customWidth="1"/>
    <col min="2371" max="2378" width="11.7109375" bestFit="1" customWidth="1"/>
    <col min="2379" max="2379" width="4.7109375" bestFit="1" customWidth="1"/>
    <col min="2380" max="2380" width="11.7109375" bestFit="1" customWidth="1"/>
    <col min="2381" max="2381" width="5.7109375" bestFit="1" customWidth="1"/>
    <col min="2382" max="2384" width="11.7109375" bestFit="1" customWidth="1"/>
    <col min="2385" max="2385" width="3.7109375" bestFit="1" customWidth="1"/>
    <col min="2386" max="2386" width="11.7109375" bestFit="1" customWidth="1"/>
    <col min="2387" max="2387" width="4.7109375" bestFit="1" customWidth="1"/>
    <col min="2388" max="2388" width="11.7109375" bestFit="1" customWidth="1"/>
    <col min="2389" max="2389" width="3.7109375" bestFit="1" customWidth="1"/>
    <col min="2390" max="2390" width="11.7109375" bestFit="1" customWidth="1"/>
    <col min="2391" max="2391" width="4.7109375" bestFit="1" customWidth="1"/>
    <col min="2392" max="2392" width="11.7109375" bestFit="1" customWidth="1"/>
    <col min="2393" max="2393" width="4.7109375" bestFit="1" customWidth="1"/>
    <col min="2394" max="2394" width="11.7109375" bestFit="1" customWidth="1"/>
    <col min="2395" max="2395" width="4.7109375" bestFit="1" customWidth="1"/>
    <col min="2396" max="2396" width="5.7109375" bestFit="1" customWidth="1"/>
    <col min="2397" max="2397" width="4.7109375" bestFit="1" customWidth="1"/>
    <col min="2398" max="2398" width="3.7109375" bestFit="1" customWidth="1"/>
    <col min="2399" max="2399" width="5.7109375" bestFit="1" customWidth="1"/>
    <col min="2400" max="2400" width="11.7109375" bestFit="1" customWidth="1"/>
    <col min="2401" max="2401" width="2.7109375" bestFit="1" customWidth="1"/>
    <col min="2402" max="2402" width="11.7109375" bestFit="1" customWidth="1"/>
    <col min="2403" max="2404" width="2.7109375" bestFit="1" customWidth="1"/>
    <col min="2405" max="2406" width="11.7109375" bestFit="1" customWidth="1"/>
    <col min="2407" max="2410" width="2.7109375" bestFit="1" customWidth="1"/>
    <col min="2411" max="2411" width="4.7109375" bestFit="1" customWidth="1"/>
    <col min="2412" max="2412" width="11.7109375" bestFit="1" customWidth="1"/>
    <col min="2413" max="2413" width="3.7109375" bestFit="1" customWidth="1"/>
    <col min="2414" max="2415" width="2.7109375" bestFit="1" customWidth="1"/>
    <col min="2416" max="2416" width="11.7109375" bestFit="1" customWidth="1"/>
    <col min="2417" max="2417" width="5.7109375" bestFit="1" customWidth="1"/>
    <col min="2418" max="2418" width="2.7109375" bestFit="1" customWidth="1"/>
    <col min="2419" max="2419" width="11.7109375" bestFit="1" customWidth="1"/>
    <col min="2420" max="2420" width="4.7109375" bestFit="1" customWidth="1"/>
    <col min="2421" max="2421" width="2.7109375" bestFit="1" customWidth="1"/>
    <col min="2422" max="2422" width="4.7109375" bestFit="1" customWidth="1"/>
    <col min="2423" max="2424" width="2.7109375" bestFit="1" customWidth="1"/>
    <col min="2425" max="2426" width="11.7109375" bestFit="1" customWidth="1"/>
    <col min="2427" max="2428" width="2.7109375" bestFit="1" customWidth="1"/>
    <col min="2429" max="2429" width="3.7109375" bestFit="1" customWidth="1"/>
    <col min="2430" max="2430" width="4.7109375" bestFit="1" customWidth="1"/>
    <col min="2431" max="2432" width="2.7109375" bestFit="1" customWidth="1"/>
    <col min="2433" max="2433" width="11.7109375" bestFit="1" customWidth="1"/>
    <col min="2434" max="2434" width="5.7109375" bestFit="1" customWidth="1"/>
    <col min="2435" max="2436" width="11.7109375" bestFit="1" customWidth="1"/>
    <col min="2437" max="2439" width="2.7109375" bestFit="1" customWidth="1"/>
    <col min="2440" max="2440" width="11.7109375" bestFit="1" customWidth="1"/>
    <col min="2441" max="2444" width="2.7109375" bestFit="1" customWidth="1"/>
    <col min="2445" max="2445" width="11.7109375" bestFit="1" customWidth="1"/>
    <col min="2446" max="2446" width="3.7109375" bestFit="1" customWidth="1"/>
    <col min="2447" max="2447" width="4.7109375" bestFit="1" customWidth="1"/>
    <col min="2448" max="2448" width="11.7109375" bestFit="1" customWidth="1"/>
    <col min="2449" max="2449" width="4.7109375" bestFit="1" customWidth="1"/>
    <col min="2450" max="2450" width="3.7109375" bestFit="1" customWidth="1"/>
    <col min="2451" max="2452" width="11.7109375" bestFit="1" customWidth="1"/>
    <col min="2453" max="2457" width="3.7109375" bestFit="1" customWidth="1"/>
    <col min="2458" max="2458" width="5.7109375" bestFit="1" customWidth="1"/>
    <col min="2459" max="2459" width="3.7109375" bestFit="1" customWidth="1"/>
    <col min="2460" max="2460" width="11.7109375" bestFit="1" customWidth="1"/>
    <col min="2461" max="2465" width="3.7109375" bestFit="1" customWidth="1"/>
    <col min="2466" max="2466" width="11.7109375" bestFit="1" customWidth="1"/>
    <col min="2467" max="2467" width="3.7109375" bestFit="1" customWidth="1"/>
    <col min="2468" max="2468" width="5.7109375" bestFit="1" customWidth="1"/>
    <col min="2469" max="2469" width="3.7109375" bestFit="1" customWidth="1"/>
    <col min="2470" max="2470" width="11.7109375" bestFit="1" customWidth="1"/>
    <col min="2471" max="2477" width="3.7109375" bestFit="1" customWidth="1"/>
    <col min="2478" max="2479" width="4.7109375" bestFit="1" customWidth="1"/>
    <col min="2480" max="2480" width="3.7109375" bestFit="1" customWidth="1"/>
    <col min="2481" max="2481" width="4.7109375" bestFit="1" customWidth="1"/>
    <col min="2482" max="2483" width="3.7109375" bestFit="1" customWidth="1"/>
    <col min="2484" max="2484" width="11.7109375" bestFit="1" customWidth="1"/>
    <col min="2485" max="2485" width="4.7109375" bestFit="1" customWidth="1"/>
    <col min="2486" max="2486" width="3.7109375" bestFit="1" customWidth="1"/>
    <col min="2487" max="2487" width="11.7109375" bestFit="1" customWidth="1"/>
    <col min="2488" max="2491" width="3.7109375" bestFit="1" customWidth="1"/>
    <col min="2492" max="2492" width="5.7109375" bestFit="1" customWidth="1"/>
    <col min="2493" max="2495" width="3.7109375" bestFit="1" customWidth="1"/>
    <col min="2496" max="2496" width="11.7109375" bestFit="1" customWidth="1"/>
    <col min="2497" max="2498" width="3.7109375" bestFit="1" customWidth="1"/>
    <col min="2499" max="2499" width="5.7109375" bestFit="1" customWidth="1"/>
    <col min="2500" max="2500" width="11.7109375" bestFit="1" customWidth="1"/>
    <col min="2501" max="2501" width="4.7109375" bestFit="1" customWidth="1"/>
    <col min="2502" max="2504" width="3.7109375" bestFit="1" customWidth="1"/>
    <col min="2505" max="2505" width="11.7109375" bestFit="1" customWidth="1"/>
    <col min="2506" max="2508" width="3.7109375" bestFit="1" customWidth="1"/>
    <col min="2509" max="2511" width="4.7109375" bestFit="1" customWidth="1"/>
    <col min="2512" max="2515" width="3.7109375" bestFit="1" customWidth="1"/>
    <col min="2516" max="2518" width="4.7109375" bestFit="1" customWidth="1"/>
    <col min="2519" max="2519" width="3.7109375" bestFit="1" customWidth="1"/>
    <col min="2520" max="2520" width="4.7109375" bestFit="1" customWidth="1"/>
    <col min="2521" max="2521" width="3.7109375" bestFit="1" customWidth="1"/>
    <col min="2522" max="2523" width="11.7109375" bestFit="1" customWidth="1"/>
    <col min="2524" max="2526" width="3.7109375" bestFit="1" customWidth="1"/>
    <col min="2527" max="2527" width="11.7109375" bestFit="1" customWidth="1"/>
    <col min="2528" max="2528" width="4.7109375" bestFit="1" customWidth="1"/>
    <col min="2529" max="2533" width="3.7109375" bestFit="1" customWidth="1"/>
    <col min="2534" max="2534" width="11.7109375" bestFit="1" customWidth="1"/>
    <col min="2535" max="2535" width="3.7109375" bestFit="1" customWidth="1"/>
    <col min="2536" max="2536" width="4.7109375" bestFit="1" customWidth="1"/>
    <col min="2537" max="2538" width="3.7109375" bestFit="1" customWidth="1"/>
    <col min="2539" max="2539" width="4.7109375" bestFit="1" customWidth="1"/>
    <col min="2540" max="2540" width="3.7109375" bestFit="1" customWidth="1"/>
    <col min="2541" max="2541" width="4.7109375" bestFit="1" customWidth="1"/>
    <col min="2542" max="2546" width="3.7109375" bestFit="1" customWidth="1"/>
    <col min="2547" max="2551" width="11.7109375" bestFit="1" customWidth="1"/>
    <col min="2552" max="2556" width="3.7109375" bestFit="1" customWidth="1"/>
    <col min="2557" max="2557" width="5.7109375" bestFit="1" customWidth="1"/>
    <col min="2558" max="2562" width="3.7109375" bestFit="1" customWidth="1"/>
    <col min="2563" max="2563" width="11.7109375" bestFit="1" customWidth="1"/>
    <col min="2564" max="2564" width="4.7109375" bestFit="1" customWidth="1"/>
    <col min="2565" max="2565" width="11.7109375" bestFit="1" customWidth="1"/>
    <col min="2566" max="2566" width="3.7109375" bestFit="1" customWidth="1"/>
    <col min="2567" max="2567" width="11.7109375" bestFit="1" customWidth="1"/>
    <col min="2568" max="2568" width="3.7109375" bestFit="1" customWidth="1"/>
    <col min="2569" max="2569" width="4.7109375" bestFit="1" customWidth="1"/>
    <col min="2570" max="2570" width="5.7109375" bestFit="1" customWidth="1"/>
    <col min="2571" max="2571" width="6.7109375" bestFit="1" customWidth="1"/>
    <col min="2572" max="2572" width="3.7109375" bestFit="1" customWidth="1"/>
    <col min="2573" max="2574" width="11.7109375" bestFit="1" customWidth="1"/>
    <col min="2575" max="2575" width="3.7109375" bestFit="1" customWidth="1"/>
    <col min="2576" max="2576" width="11.7109375" bestFit="1" customWidth="1"/>
    <col min="2577" max="2579" width="3.7109375" bestFit="1" customWidth="1"/>
    <col min="2580" max="2580" width="5.7109375" bestFit="1" customWidth="1"/>
    <col min="2581" max="2583" width="3.7109375" bestFit="1" customWidth="1"/>
    <col min="2584" max="2584" width="5.7109375" bestFit="1" customWidth="1"/>
    <col min="2585" max="2585" width="3.7109375" bestFit="1" customWidth="1"/>
    <col min="2586" max="2586" width="4.7109375" bestFit="1" customWidth="1"/>
    <col min="2587" max="2590" width="3.7109375" bestFit="1" customWidth="1"/>
    <col min="2591" max="2591" width="4.7109375" bestFit="1" customWidth="1"/>
    <col min="2592" max="2592" width="11.7109375" bestFit="1" customWidth="1"/>
    <col min="2593" max="2593" width="3.7109375" bestFit="1" customWidth="1"/>
    <col min="2594" max="2594" width="4.7109375" bestFit="1" customWidth="1"/>
    <col min="2595" max="2596" width="3.7109375" bestFit="1" customWidth="1"/>
    <col min="2597" max="2597" width="5.7109375" bestFit="1" customWidth="1"/>
    <col min="2598" max="2598" width="4.7109375" bestFit="1" customWidth="1"/>
    <col min="2599" max="2599" width="11.7109375" bestFit="1" customWidth="1"/>
    <col min="2600" max="2600" width="5.7109375" bestFit="1" customWidth="1"/>
    <col min="2601" max="2601" width="11.7109375" bestFit="1" customWidth="1"/>
    <col min="2602" max="2603" width="3.7109375" bestFit="1" customWidth="1"/>
    <col min="2604" max="2604" width="4.7109375" bestFit="1" customWidth="1"/>
    <col min="2605" max="2605" width="11.7109375" bestFit="1" customWidth="1"/>
    <col min="2606" max="2609" width="3.7109375" bestFit="1" customWidth="1"/>
    <col min="2610" max="2611" width="4.7109375" bestFit="1" customWidth="1"/>
    <col min="2612" max="2612" width="3.7109375" bestFit="1" customWidth="1"/>
    <col min="2613" max="2613" width="11.7109375" bestFit="1" customWidth="1"/>
    <col min="2614" max="2628" width="3.7109375" bestFit="1" customWidth="1"/>
    <col min="2629" max="2629" width="11.7109375" bestFit="1" customWidth="1"/>
    <col min="2630" max="2630" width="3.7109375" bestFit="1" customWidth="1"/>
    <col min="2631" max="2631" width="5.7109375" bestFit="1" customWidth="1"/>
    <col min="2632" max="2647" width="3.7109375" bestFit="1" customWidth="1"/>
    <col min="2648" max="2648" width="11.7109375" bestFit="1" customWidth="1"/>
    <col min="2649" max="2651" width="3.7109375" bestFit="1" customWidth="1"/>
    <col min="2652" max="2653" width="11.7109375" bestFit="1" customWidth="1"/>
    <col min="2654" max="2654" width="4.7109375" bestFit="1" customWidth="1"/>
    <col min="2655" max="2655" width="3.7109375" bestFit="1" customWidth="1"/>
    <col min="2656" max="2656" width="4.7109375" bestFit="1" customWidth="1"/>
    <col min="2657" max="2657" width="11.7109375" bestFit="1" customWidth="1"/>
    <col min="2658" max="2663" width="3.7109375" bestFit="1" customWidth="1"/>
    <col min="2664" max="2664" width="4.7109375" bestFit="1" customWidth="1"/>
    <col min="2665" max="2672" width="3.7109375" bestFit="1" customWidth="1"/>
    <col min="2673" max="2673" width="4.7109375" bestFit="1" customWidth="1"/>
    <col min="2674" max="2675" width="3.7109375" bestFit="1" customWidth="1"/>
    <col min="2676" max="2676" width="11.7109375" bestFit="1" customWidth="1"/>
    <col min="2677" max="2677" width="5.7109375" bestFit="1" customWidth="1"/>
    <col min="2678" max="2680" width="3.7109375" bestFit="1" customWidth="1"/>
    <col min="2681" max="2681" width="4.7109375" bestFit="1" customWidth="1"/>
    <col min="2682" max="2682" width="3.7109375" bestFit="1" customWidth="1"/>
    <col min="2683" max="2683" width="11.7109375" bestFit="1" customWidth="1"/>
    <col min="2684" max="2684" width="4.7109375" bestFit="1" customWidth="1"/>
    <col min="2685" max="2686" width="3.7109375" bestFit="1" customWidth="1"/>
    <col min="2687" max="2687" width="4.7109375" bestFit="1" customWidth="1"/>
    <col min="2688" max="2689" width="3.7109375" bestFit="1" customWidth="1"/>
    <col min="2690" max="2690" width="5.7109375" bestFit="1" customWidth="1"/>
    <col min="2691" max="2691" width="4.7109375" bestFit="1" customWidth="1"/>
    <col min="2692" max="2692" width="3.7109375" bestFit="1" customWidth="1"/>
    <col min="2693" max="2693" width="4.7109375" bestFit="1" customWidth="1"/>
    <col min="2694" max="2696" width="3.7109375" bestFit="1" customWidth="1"/>
    <col min="2697" max="2697" width="4.7109375" bestFit="1" customWidth="1"/>
    <col min="2698" max="2699" width="3.7109375" bestFit="1" customWidth="1"/>
    <col min="2700" max="2700" width="5.7109375" bestFit="1" customWidth="1"/>
    <col min="2701" max="2701" width="11.7109375" bestFit="1" customWidth="1"/>
    <col min="2702" max="2702" width="4.7109375" bestFit="1" customWidth="1"/>
    <col min="2703" max="2706" width="3.7109375" bestFit="1" customWidth="1"/>
    <col min="2707" max="2707" width="5.7109375" bestFit="1" customWidth="1"/>
    <col min="2708" max="2708" width="3.7109375" bestFit="1" customWidth="1"/>
    <col min="2709" max="2709" width="11.7109375" bestFit="1" customWidth="1"/>
    <col min="2710" max="2710" width="3.7109375" bestFit="1" customWidth="1"/>
    <col min="2711" max="2711" width="5.7109375" bestFit="1" customWidth="1"/>
    <col min="2712" max="2714" width="3.7109375" bestFit="1" customWidth="1"/>
    <col min="2715" max="2715" width="5.7109375" bestFit="1" customWidth="1"/>
    <col min="2716" max="2726" width="3.7109375" bestFit="1" customWidth="1"/>
    <col min="2727" max="2727" width="4.7109375" bestFit="1" customWidth="1"/>
    <col min="2728" max="2728" width="3.7109375" bestFit="1" customWidth="1"/>
    <col min="2729" max="2729" width="4.7109375" bestFit="1" customWidth="1"/>
    <col min="2730" max="2731" width="3.7109375" bestFit="1" customWidth="1"/>
    <col min="2732" max="2732" width="4.7109375" bestFit="1" customWidth="1"/>
    <col min="2733" max="2736" width="3.7109375" bestFit="1" customWidth="1"/>
    <col min="2737" max="2737" width="4.7109375" bestFit="1" customWidth="1"/>
    <col min="2738" max="2739" width="3.7109375" bestFit="1" customWidth="1"/>
    <col min="2740" max="2740" width="4.7109375" bestFit="1" customWidth="1"/>
    <col min="2741" max="2741" width="3.7109375" bestFit="1" customWidth="1"/>
    <col min="2742" max="2743" width="4.7109375" bestFit="1" customWidth="1"/>
    <col min="2744" max="2745" width="3.7109375" bestFit="1" customWidth="1"/>
    <col min="2746" max="2746" width="11.7109375" bestFit="1" customWidth="1"/>
    <col min="2747" max="2750" width="3.7109375" bestFit="1" customWidth="1"/>
    <col min="2751" max="2751" width="5.7109375" bestFit="1" customWidth="1"/>
    <col min="2752" max="2752" width="3.7109375" bestFit="1" customWidth="1"/>
    <col min="2753" max="2753" width="5.7109375" bestFit="1" customWidth="1"/>
    <col min="2754" max="2756" width="3.7109375" bestFit="1" customWidth="1"/>
    <col min="2757" max="2757" width="11.7109375" bestFit="1" customWidth="1"/>
    <col min="2758" max="2758" width="3.7109375" bestFit="1" customWidth="1"/>
    <col min="2759" max="2759" width="11.7109375" bestFit="1" customWidth="1"/>
    <col min="2760" max="2760" width="5.7109375" bestFit="1" customWidth="1"/>
    <col min="2761" max="2761" width="4.7109375" bestFit="1" customWidth="1"/>
    <col min="2762" max="2762" width="3.7109375" bestFit="1" customWidth="1"/>
    <col min="2763" max="2763" width="4.7109375" bestFit="1" customWidth="1"/>
    <col min="2764" max="2765" width="3.7109375" bestFit="1" customWidth="1"/>
    <col min="2766" max="2766" width="11.7109375" bestFit="1" customWidth="1"/>
    <col min="2767" max="2767" width="5.7109375" bestFit="1" customWidth="1"/>
    <col min="2768" max="2772" width="3.7109375" bestFit="1" customWidth="1"/>
    <col min="2773" max="2773" width="4.7109375" bestFit="1" customWidth="1"/>
    <col min="2774" max="2774" width="11.7109375" bestFit="1" customWidth="1"/>
    <col min="2775" max="2775" width="5.7109375" bestFit="1" customWidth="1"/>
    <col min="2776" max="2777" width="11.7109375" bestFit="1" customWidth="1"/>
    <col min="2778" max="2778" width="3.7109375" bestFit="1" customWidth="1"/>
    <col min="2779" max="2780" width="4.7109375" bestFit="1" customWidth="1"/>
    <col min="2781" max="2781" width="3.7109375" bestFit="1" customWidth="1"/>
    <col min="2782" max="2782" width="5.7109375" bestFit="1" customWidth="1"/>
    <col min="2783" max="2785" width="3.7109375" bestFit="1" customWidth="1"/>
    <col min="2786" max="2786" width="11.7109375" bestFit="1" customWidth="1"/>
    <col min="2787" max="2787" width="4.7109375" bestFit="1" customWidth="1"/>
    <col min="2788" max="2788" width="3.7109375" bestFit="1" customWidth="1"/>
    <col min="2789" max="2789" width="5.7109375" bestFit="1" customWidth="1"/>
    <col min="2790" max="2792" width="3.7109375" bestFit="1" customWidth="1"/>
    <col min="2793" max="2793" width="11.7109375" bestFit="1" customWidth="1"/>
    <col min="2794" max="2797" width="3.7109375" bestFit="1" customWidth="1"/>
    <col min="2798" max="2798" width="4.7109375" bestFit="1" customWidth="1"/>
    <col min="2799" max="2800" width="3.7109375" bestFit="1" customWidth="1"/>
    <col min="2801" max="2801" width="4.7109375" bestFit="1" customWidth="1"/>
    <col min="2802" max="2805" width="3.7109375" bestFit="1" customWidth="1"/>
    <col min="2806" max="2806" width="4.7109375" bestFit="1" customWidth="1"/>
    <col min="2807" max="2808" width="3.7109375" bestFit="1" customWidth="1"/>
    <col min="2809" max="2809" width="4.7109375" bestFit="1" customWidth="1"/>
    <col min="2810" max="2814" width="3.7109375" bestFit="1" customWidth="1"/>
    <col min="2815" max="2815" width="11.7109375" bestFit="1" customWidth="1"/>
    <col min="2816" max="2819" width="3.7109375" bestFit="1" customWidth="1"/>
    <col min="2820" max="2821" width="11.7109375" bestFit="1" customWidth="1"/>
    <col min="2822" max="2822" width="3.7109375" bestFit="1" customWidth="1"/>
    <col min="2823" max="2823" width="11.7109375" bestFit="1" customWidth="1"/>
    <col min="2824" max="2825" width="3.7109375" bestFit="1" customWidth="1"/>
    <col min="2826" max="2826" width="11.7109375" bestFit="1" customWidth="1"/>
    <col min="2827" max="2834" width="3.7109375" bestFit="1" customWidth="1"/>
    <col min="2835" max="2835" width="4.7109375" bestFit="1" customWidth="1"/>
    <col min="2836" max="2839" width="3.7109375" bestFit="1" customWidth="1"/>
    <col min="2840" max="2840" width="4.7109375" bestFit="1" customWidth="1"/>
    <col min="2841" max="2841" width="11.7109375" bestFit="1" customWidth="1"/>
    <col min="2842" max="2845" width="3.7109375" bestFit="1" customWidth="1"/>
    <col min="2846" max="2846" width="11.7109375" bestFit="1" customWidth="1"/>
    <col min="2847" max="2852" width="3.7109375" bestFit="1" customWidth="1"/>
    <col min="2853" max="2853" width="4.7109375" bestFit="1" customWidth="1"/>
    <col min="2854" max="2856" width="3.7109375" bestFit="1" customWidth="1"/>
    <col min="2857" max="2857" width="11.7109375" bestFit="1" customWidth="1"/>
    <col min="2858" max="2860" width="3.7109375" bestFit="1" customWidth="1"/>
    <col min="2861" max="2861" width="11.7109375" bestFit="1" customWidth="1"/>
    <col min="2862" max="2863" width="3.7109375" bestFit="1" customWidth="1"/>
    <col min="2864" max="2864" width="4.7109375" bestFit="1" customWidth="1"/>
    <col min="2865" max="2873" width="3.7109375" bestFit="1" customWidth="1"/>
    <col min="2874" max="2874" width="4.7109375" bestFit="1" customWidth="1"/>
    <col min="2875" max="2876" width="3.7109375" bestFit="1" customWidth="1"/>
    <col min="2877" max="2877" width="11.7109375" bestFit="1" customWidth="1"/>
    <col min="2878" max="2885" width="3.7109375" bestFit="1" customWidth="1"/>
    <col min="2886" max="2886" width="11.7109375" bestFit="1" customWidth="1"/>
    <col min="2887" max="2893" width="3.7109375" bestFit="1" customWidth="1"/>
    <col min="2894" max="2894" width="11.7109375" bestFit="1" customWidth="1"/>
    <col min="2895" max="2895" width="4.7109375" bestFit="1" customWidth="1"/>
    <col min="2896" max="2898" width="3.7109375" bestFit="1" customWidth="1"/>
    <col min="2899" max="2899" width="11.7109375" bestFit="1" customWidth="1"/>
    <col min="2900" max="2900" width="3.7109375" bestFit="1" customWidth="1"/>
    <col min="2901" max="2901" width="11.7109375" bestFit="1" customWidth="1"/>
    <col min="2902" max="2902" width="3.7109375" bestFit="1" customWidth="1"/>
    <col min="2903" max="2903" width="5.7109375" bestFit="1" customWidth="1"/>
    <col min="2904" max="2904" width="11.7109375" bestFit="1" customWidth="1"/>
    <col min="2905" max="2905" width="3.7109375" bestFit="1" customWidth="1"/>
    <col min="2906" max="2906" width="4.7109375" bestFit="1" customWidth="1"/>
    <col min="2907" max="2909" width="3.7109375" bestFit="1" customWidth="1"/>
    <col min="2910" max="2910" width="4.7109375" bestFit="1" customWidth="1"/>
    <col min="2911" max="2938" width="3.7109375" bestFit="1" customWidth="1"/>
    <col min="2939" max="2939" width="5.7109375" bestFit="1" customWidth="1"/>
    <col min="2940" max="2948" width="3.7109375" bestFit="1" customWidth="1"/>
    <col min="2949" max="2949" width="11.7109375" bestFit="1" customWidth="1"/>
    <col min="2950" max="2961" width="3.7109375" bestFit="1" customWidth="1"/>
    <col min="2962" max="2962" width="4.7109375" bestFit="1" customWidth="1"/>
    <col min="2963" max="2964" width="5.7109375" bestFit="1" customWidth="1"/>
    <col min="2965" max="2973" width="3.7109375" bestFit="1" customWidth="1"/>
    <col min="2974" max="2974" width="5.7109375" bestFit="1" customWidth="1"/>
    <col min="2975" max="2982" width="3.7109375" bestFit="1" customWidth="1"/>
    <col min="2983" max="2983" width="11.7109375" bestFit="1" customWidth="1"/>
    <col min="2984" max="2998" width="3.7109375" bestFit="1" customWidth="1"/>
    <col min="2999" max="2999" width="11.7109375" bestFit="1" customWidth="1"/>
    <col min="3000" max="3000" width="4.7109375" bestFit="1" customWidth="1"/>
    <col min="3001" max="3001" width="5.7109375" bestFit="1" customWidth="1"/>
    <col min="3002" max="3006" width="3.7109375" bestFit="1" customWidth="1"/>
    <col min="3007" max="3007" width="11.7109375" bestFit="1" customWidth="1"/>
    <col min="3008" max="3020" width="3.7109375" bestFit="1" customWidth="1"/>
    <col min="3021" max="3021" width="4.7109375" bestFit="1" customWidth="1"/>
    <col min="3022" max="3022" width="3.7109375" bestFit="1" customWidth="1"/>
    <col min="3023" max="3023" width="11.7109375" bestFit="1" customWidth="1"/>
    <col min="3024" max="3025" width="3.7109375" bestFit="1" customWidth="1"/>
    <col min="3026" max="3026" width="4.7109375" bestFit="1" customWidth="1"/>
    <col min="3027" max="3029" width="3.7109375" bestFit="1" customWidth="1"/>
    <col min="3030" max="3030" width="5.7109375" bestFit="1" customWidth="1"/>
    <col min="3031" max="3033" width="3.7109375" bestFit="1" customWidth="1"/>
    <col min="3034" max="3034" width="4.7109375" bestFit="1" customWidth="1"/>
    <col min="3035" max="3039" width="3.7109375" bestFit="1" customWidth="1"/>
    <col min="3040" max="3040" width="4.7109375" bestFit="1" customWidth="1"/>
    <col min="3041" max="3042" width="11.7109375" bestFit="1" customWidth="1"/>
    <col min="3043" max="3059" width="4.7109375" bestFit="1" customWidth="1"/>
    <col min="3060" max="3060" width="11.7109375" bestFit="1" customWidth="1"/>
    <col min="3061" max="3124" width="4.7109375" bestFit="1" customWidth="1"/>
    <col min="3125" max="3125" width="39.28515625" bestFit="1" customWidth="1"/>
    <col min="3126" max="3143" width="11.7109375" bestFit="1" customWidth="1"/>
    <col min="3144" max="3145" width="3.7109375" bestFit="1" customWidth="1"/>
    <col min="3146" max="3152" width="11.7109375" bestFit="1" customWidth="1"/>
    <col min="3153" max="3153" width="3.7109375" bestFit="1" customWidth="1"/>
    <col min="3154" max="3154" width="4.7109375" bestFit="1" customWidth="1"/>
    <col min="3155" max="3155" width="11.7109375" bestFit="1" customWidth="1"/>
    <col min="3156" max="3156" width="5.7109375" bestFit="1" customWidth="1"/>
    <col min="3157" max="3159" width="11.7109375" bestFit="1" customWidth="1"/>
    <col min="3160" max="3160" width="4.7109375" bestFit="1" customWidth="1"/>
    <col min="3161" max="3161" width="11.7109375" bestFit="1" customWidth="1"/>
    <col min="3162" max="3162" width="4.7109375" bestFit="1" customWidth="1"/>
    <col min="3163" max="3163" width="11.7109375" bestFit="1" customWidth="1"/>
    <col min="3164" max="3164" width="3.7109375" bestFit="1" customWidth="1"/>
    <col min="3165" max="3165" width="11.7109375" bestFit="1" customWidth="1"/>
    <col min="3166" max="3166" width="3.7109375" bestFit="1" customWidth="1"/>
    <col min="3167" max="3167" width="2.7109375" bestFit="1" customWidth="1"/>
    <col min="3168" max="3168" width="3.7109375" bestFit="1" customWidth="1"/>
    <col min="3169" max="3170" width="11.7109375" bestFit="1" customWidth="1"/>
    <col min="3171" max="3174" width="4.7109375" bestFit="1" customWidth="1"/>
    <col min="3175" max="3175" width="11.7109375" bestFit="1" customWidth="1"/>
    <col min="3176" max="3176" width="2.7109375" bestFit="1" customWidth="1"/>
    <col min="3177" max="3177" width="11.7109375" bestFit="1" customWidth="1"/>
    <col min="3178" max="3179" width="2.7109375" bestFit="1" customWidth="1"/>
    <col min="3180" max="3181" width="11.7109375" bestFit="1" customWidth="1"/>
    <col min="3182" max="3185" width="2.7109375" bestFit="1" customWidth="1"/>
    <col min="3186" max="3186" width="3.7109375" bestFit="1" customWidth="1"/>
    <col min="3187" max="3187" width="11.7109375" bestFit="1" customWidth="1"/>
    <col min="3188" max="3189" width="2.7109375" bestFit="1" customWidth="1"/>
    <col min="3190" max="3191" width="3.7109375" bestFit="1" customWidth="1"/>
    <col min="3192" max="3192" width="6.7109375" bestFit="1" customWidth="1"/>
    <col min="3193" max="3193" width="3.7109375" bestFit="1" customWidth="1"/>
    <col min="3194" max="3194" width="11.7109375" bestFit="1" customWidth="1"/>
    <col min="3195" max="3195" width="5.7109375" bestFit="1" customWidth="1"/>
    <col min="3196" max="3196" width="3.7109375" bestFit="1" customWidth="1"/>
    <col min="3197" max="3197" width="4.7109375" bestFit="1" customWidth="1"/>
    <col min="3198" max="3199" width="2.7109375" bestFit="1" customWidth="1"/>
    <col min="3200" max="3200" width="3.7109375" bestFit="1" customWidth="1"/>
    <col min="3201" max="3201" width="11.7109375" bestFit="1" customWidth="1"/>
    <col min="3202" max="3202" width="2.7109375" bestFit="1" customWidth="1"/>
    <col min="3203" max="3204" width="3.7109375" bestFit="1" customWidth="1"/>
    <col min="3205" max="3207" width="2.7109375" bestFit="1" customWidth="1"/>
    <col min="3208" max="3208" width="11.7109375" bestFit="1" customWidth="1"/>
    <col min="3209" max="3209" width="4.7109375" bestFit="1" customWidth="1"/>
    <col min="3210" max="3210" width="3.7109375" bestFit="1" customWidth="1"/>
    <col min="3211" max="3211" width="11.7109375" bestFit="1" customWidth="1"/>
    <col min="3212" max="3212" width="5.7109375" bestFit="1" customWidth="1"/>
    <col min="3213" max="3213" width="2.7109375" bestFit="1" customWidth="1"/>
    <col min="3214" max="3214" width="11.7109375" bestFit="1" customWidth="1"/>
    <col min="3215" max="3218" width="2.7109375" bestFit="1" customWidth="1"/>
    <col min="3219" max="3219" width="3.7109375" bestFit="1" customWidth="1"/>
    <col min="3220" max="3220" width="11.7109375" bestFit="1" customWidth="1"/>
    <col min="3221" max="3222" width="3.7109375" bestFit="1" customWidth="1"/>
    <col min="3223" max="3223" width="11.7109375" bestFit="1" customWidth="1"/>
    <col min="3224" max="3224" width="4.7109375" bestFit="1" customWidth="1"/>
    <col min="3225" max="3234" width="3.7109375" bestFit="1" customWidth="1"/>
    <col min="3235" max="3235" width="11.7109375" bestFit="1" customWidth="1"/>
    <col min="3236" max="3237" width="3.7109375" bestFit="1" customWidth="1"/>
    <col min="3238" max="3238" width="4.7109375" bestFit="1" customWidth="1"/>
    <col min="3239" max="3240" width="3.7109375" bestFit="1" customWidth="1"/>
    <col min="3241" max="3241" width="11.7109375" bestFit="1" customWidth="1"/>
    <col min="3242" max="3242" width="3.7109375" bestFit="1" customWidth="1"/>
    <col min="3243" max="3243" width="4.7109375" bestFit="1" customWidth="1"/>
    <col min="3244" max="3244" width="3.7109375" bestFit="1" customWidth="1"/>
    <col min="3245" max="3245" width="11.7109375" bestFit="1" customWidth="1"/>
    <col min="3246" max="3253" width="3.7109375" bestFit="1" customWidth="1"/>
    <col min="3254" max="3254" width="4.7109375" bestFit="1" customWidth="1"/>
    <col min="3255" max="3255" width="3.7109375" bestFit="1" customWidth="1"/>
    <col min="3256" max="3256" width="4.7109375" bestFit="1" customWidth="1"/>
    <col min="3257" max="3258" width="3.7109375" bestFit="1" customWidth="1"/>
    <col min="3259" max="3259" width="11.7109375" bestFit="1" customWidth="1"/>
    <col min="3260" max="3260" width="4.7109375" bestFit="1" customWidth="1"/>
    <col min="3261" max="3261" width="3.7109375" bestFit="1" customWidth="1"/>
    <col min="3262" max="3262" width="11.7109375" bestFit="1" customWidth="1"/>
    <col min="3263" max="3264" width="3.7109375" bestFit="1" customWidth="1"/>
    <col min="3265" max="3265" width="11.7109375" bestFit="1" customWidth="1"/>
    <col min="3266" max="3266" width="4.7109375" bestFit="1" customWidth="1"/>
    <col min="3267" max="3267" width="5.7109375" bestFit="1" customWidth="1"/>
    <col min="3268" max="3269" width="3.7109375" bestFit="1" customWidth="1"/>
    <col min="3270" max="3270" width="4.7109375" bestFit="1" customWidth="1"/>
    <col min="3271" max="3271" width="11.7109375" bestFit="1" customWidth="1"/>
    <col min="3272" max="3272" width="4.7109375" bestFit="1" customWidth="1"/>
    <col min="3273" max="3274" width="3.7109375" bestFit="1" customWidth="1"/>
    <col min="3275" max="3276" width="11.7109375" bestFit="1" customWidth="1"/>
    <col min="3277" max="3278" width="3.7109375" bestFit="1" customWidth="1"/>
    <col min="3279" max="3279" width="4.7109375" bestFit="1" customWidth="1"/>
    <col min="3280" max="3280" width="11.7109375" bestFit="1" customWidth="1"/>
    <col min="3281" max="3283" width="3.7109375" bestFit="1" customWidth="1"/>
    <col min="3284" max="3286" width="4.7109375" bestFit="1" customWidth="1"/>
    <col min="3287" max="3294" width="3.7109375" bestFit="1" customWidth="1"/>
    <col min="3295" max="3295" width="4.7109375" bestFit="1" customWidth="1"/>
    <col min="3296" max="3297" width="11.7109375" bestFit="1" customWidth="1"/>
    <col min="3298" max="3301" width="3.7109375" bestFit="1" customWidth="1"/>
    <col min="3302" max="3302" width="11.7109375" bestFit="1" customWidth="1"/>
    <col min="3303" max="3304" width="3.7109375" bestFit="1" customWidth="1"/>
    <col min="3305" max="3305" width="11.7109375" bestFit="1" customWidth="1"/>
    <col min="3306" max="3306" width="4.7109375" bestFit="1" customWidth="1"/>
    <col min="3307" max="3308" width="3.7109375" bestFit="1" customWidth="1"/>
    <col min="3309" max="3309" width="4.7109375" bestFit="1" customWidth="1"/>
    <col min="3310" max="3311" width="3.7109375" bestFit="1" customWidth="1"/>
    <col min="3312" max="3312" width="11.7109375" bestFit="1" customWidth="1"/>
    <col min="3313" max="3313" width="3.7109375" bestFit="1" customWidth="1"/>
    <col min="3314" max="3314" width="4.7109375" bestFit="1" customWidth="1"/>
    <col min="3315" max="3315" width="3.7109375" bestFit="1" customWidth="1"/>
    <col min="3316" max="3316" width="4.7109375" bestFit="1" customWidth="1"/>
    <col min="3317" max="3317" width="3.7109375" bestFit="1" customWidth="1"/>
    <col min="3318" max="3318" width="4.7109375" bestFit="1" customWidth="1"/>
    <col min="3319" max="3321" width="3.7109375" bestFit="1" customWidth="1"/>
    <col min="3322" max="3322" width="11.7109375" bestFit="1" customWidth="1"/>
    <col min="3323" max="3324" width="3.7109375" bestFit="1" customWidth="1"/>
    <col min="3325" max="3326" width="11.7109375" bestFit="1" customWidth="1"/>
    <col min="3327" max="3331" width="3.7109375" bestFit="1" customWidth="1"/>
    <col min="3332" max="3332" width="5.7109375" bestFit="1" customWidth="1"/>
    <col min="3333" max="3334" width="3.7109375" bestFit="1" customWidth="1"/>
    <col min="3335" max="3335" width="4.7109375" bestFit="1" customWidth="1"/>
    <col min="3336" max="3337" width="3.7109375" bestFit="1" customWidth="1"/>
    <col min="3338" max="3338" width="11.7109375" bestFit="1" customWidth="1"/>
    <col min="3339" max="3339" width="4.7109375" bestFit="1" customWidth="1"/>
    <col min="3340" max="3340" width="11.7109375" bestFit="1" customWidth="1"/>
    <col min="3341" max="3341" width="3.7109375" bestFit="1" customWidth="1"/>
    <col min="3342" max="3342" width="11.7109375" bestFit="1" customWidth="1"/>
    <col min="3343" max="3343" width="3.7109375" bestFit="1" customWidth="1"/>
    <col min="3344" max="3344" width="4.7109375" bestFit="1" customWidth="1"/>
    <col min="3345" max="3345" width="5.7109375" bestFit="1" customWidth="1"/>
    <col min="3346" max="3346" width="4.7109375" bestFit="1" customWidth="1"/>
    <col min="3347" max="3347" width="3.7109375" bestFit="1" customWidth="1"/>
    <col min="3348" max="3349" width="11.7109375" bestFit="1" customWidth="1"/>
    <col min="3350" max="3350" width="3.7109375" bestFit="1" customWidth="1"/>
    <col min="3351" max="3351" width="11.7109375" bestFit="1" customWidth="1"/>
    <col min="3352" max="3354" width="3.7109375" bestFit="1" customWidth="1"/>
    <col min="3355" max="3355" width="4.7109375" bestFit="1" customWidth="1"/>
    <col min="3356" max="3356" width="11.7109375" bestFit="1" customWidth="1"/>
    <col min="3357" max="3358" width="3.7109375" bestFit="1" customWidth="1"/>
    <col min="3359" max="3359" width="5.7109375" bestFit="1" customWidth="1"/>
    <col min="3360" max="3360" width="3.7109375" bestFit="1" customWidth="1"/>
    <col min="3361" max="3361" width="4.7109375" bestFit="1" customWidth="1"/>
    <col min="3362" max="3366" width="3.7109375" bestFit="1" customWidth="1"/>
    <col min="3367" max="3367" width="11.7109375" bestFit="1" customWidth="1"/>
    <col min="3368" max="3371" width="3.7109375" bestFit="1" customWidth="1"/>
    <col min="3372" max="3373" width="4.7109375" bestFit="1" customWidth="1"/>
    <col min="3374" max="3374" width="11.7109375" bestFit="1" customWidth="1"/>
    <col min="3375" max="3375" width="4.7109375" bestFit="1" customWidth="1"/>
    <col min="3376" max="3376" width="11.7109375" bestFit="1" customWidth="1"/>
    <col min="3377" max="3378" width="3.7109375" bestFit="1" customWidth="1"/>
    <col min="3379" max="3380" width="11.7109375" bestFit="1" customWidth="1"/>
    <col min="3381" max="3384" width="3.7109375" bestFit="1" customWidth="1"/>
    <col min="3385" max="3386" width="4.7109375" bestFit="1" customWidth="1"/>
    <col min="3387" max="3394" width="3.7109375" bestFit="1" customWidth="1"/>
    <col min="3395" max="3395" width="4.7109375" bestFit="1" customWidth="1"/>
    <col min="3396" max="3399" width="3.7109375" bestFit="1" customWidth="1"/>
    <col min="3400" max="3400" width="4.7109375" bestFit="1" customWidth="1"/>
    <col min="3401" max="3403" width="3.7109375" bestFit="1" customWidth="1"/>
    <col min="3404" max="3404" width="11.7109375" bestFit="1" customWidth="1"/>
    <col min="3405" max="3405" width="3.7109375" bestFit="1" customWidth="1"/>
    <col min="3406" max="3406" width="4.7109375" bestFit="1" customWidth="1"/>
    <col min="3407" max="3407" width="3.7109375" bestFit="1" customWidth="1"/>
    <col min="3408" max="3408" width="4.7109375" bestFit="1" customWidth="1"/>
    <col min="3409" max="3411" width="3.7109375" bestFit="1" customWidth="1"/>
    <col min="3412" max="3412" width="11.7109375" bestFit="1" customWidth="1"/>
    <col min="3413" max="3422" width="3.7109375" bestFit="1" customWidth="1"/>
    <col min="3423" max="3423" width="11.7109375" bestFit="1" customWidth="1"/>
    <col min="3424" max="3426" width="3.7109375" bestFit="1" customWidth="1"/>
    <col min="3427" max="3427" width="4.7109375" bestFit="1" customWidth="1"/>
    <col min="3428" max="3428" width="11.7109375" bestFit="1" customWidth="1"/>
    <col min="3429" max="3429" width="5.7109375" bestFit="1" customWidth="1"/>
    <col min="3430" max="3431" width="3.7109375" bestFit="1" customWidth="1"/>
    <col min="3432" max="3432" width="11.7109375" bestFit="1" customWidth="1"/>
    <col min="3433" max="3444" width="3.7109375" bestFit="1" customWidth="1"/>
    <col min="3445" max="3445" width="4.7109375" bestFit="1" customWidth="1"/>
    <col min="3446" max="3447" width="3.7109375" bestFit="1" customWidth="1"/>
    <col min="3448" max="3448" width="4.7109375" bestFit="1" customWidth="1"/>
    <col min="3449" max="3450" width="3.7109375" bestFit="1" customWidth="1"/>
    <col min="3451" max="3451" width="11.7109375" bestFit="1" customWidth="1"/>
    <col min="3452" max="3455" width="3.7109375" bestFit="1" customWidth="1"/>
    <col min="3456" max="3456" width="4.7109375" bestFit="1" customWidth="1"/>
    <col min="3457" max="3457" width="3.7109375" bestFit="1" customWidth="1"/>
    <col min="3458" max="3458" width="4.7109375" bestFit="1" customWidth="1"/>
    <col min="3459" max="3464" width="3.7109375" bestFit="1" customWidth="1"/>
    <col min="3465" max="3465" width="4.7109375" bestFit="1" customWidth="1"/>
    <col min="3466" max="3466" width="5.7109375" bestFit="1" customWidth="1"/>
    <col min="3467" max="3472" width="3.7109375" bestFit="1" customWidth="1"/>
    <col min="3473" max="3473" width="4.7109375" bestFit="1" customWidth="1"/>
    <col min="3474" max="3474" width="3.7109375" bestFit="1" customWidth="1"/>
    <col min="3475" max="3475" width="6.7109375" bestFit="1" customWidth="1"/>
    <col min="3476" max="3476" width="11.7109375" bestFit="1" customWidth="1"/>
    <col min="3477" max="3477" width="4.7109375" bestFit="1" customWidth="1"/>
    <col min="3478" max="3481" width="3.7109375" bestFit="1" customWidth="1"/>
    <col min="3482" max="3482" width="6.7109375" bestFit="1" customWidth="1"/>
    <col min="3483" max="3483" width="3.7109375" bestFit="1" customWidth="1"/>
    <col min="3484" max="3485" width="4.7109375" bestFit="1" customWidth="1"/>
    <col min="3486" max="3487" width="3.7109375" bestFit="1" customWidth="1"/>
    <col min="3488" max="3488" width="4.7109375" bestFit="1" customWidth="1"/>
    <col min="3489" max="3501" width="3.7109375" bestFit="1" customWidth="1"/>
    <col min="3502" max="3502" width="4.7109375" bestFit="1" customWidth="1"/>
    <col min="3503" max="3503" width="3.7109375" bestFit="1" customWidth="1"/>
    <col min="3504" max="3504" width="5.7109375" bestFit="1" customWidth="1"/>
    <col min="3505" max="3511" width="3.7109375" bestFit="1" customWidth="1"/>
    <col min="3512" max="3512" width="4.7109375" bestFit="1" customWidth="1"/>
    <col min="3513" max="3516" width="3.7109375" bestFit="1" customWidth="1"/>
    <col min="3517" max="3517" width="4.7109375" bestFit="1" customWidth="1"/>
    <col min="3518" max="3520" width="3.7109375" bestFit="1" customWidth="1"/>
    <col min="3521" max="3521" width="11.7109375" bestFit="1" customWidth="1"/>
    <col min="3522" max="3522" width="3.7109375" bestFit="1" customWidth="1"/>
    <col min="3523" max="3523" width="4.7109375" bestFit="1" customWidth="1"/>
    <col min="3524" max="3524" width="3.7109375" bestFit="1" customWidth="1"/>
    <col min="3525" max="3526" width="4.7109375" bestFit="1" customWidth="1"/>
    <col min="3527" max="3531" width="3.7109375" bestFit="1" customWidth="1"/>
    <col min="3532" max="3532" width="11.7109375" bestFit="1" customWidth="1"/>
    <col min="3533" max="3533" width="3.7109375" bestFit="1" customWidth="1"/>
    <col min="3534" max="3534" width="11.7109375" bestFit="1" customWidth="1"/>
    <col min="3535" max="3535" width="4.7109375" bestFit="1" customWidth="1"/>
    <col min="3536" max="3539" width="3.7109375" bestFit="1" customWidth="1"/>
    <col min="3540" max="3541" width="11.7109375" bestFit="1" customWidth="1"/>
    <col min="3542" max="3548" width="3.7109375" bestFit="1" customWidth="1"/>
    <col min="3549" max="3549" width="11.7109375" bestFit="1" customWidth="1"/>
    <col min="3550" max="3550" width="4.7109375" bestFit="1" customWidth="1"/>
    <col min="3551" max="3551" width="3.7109375" bestFit="1" customWidth="1"/>
    <col min="3552" max="3552" width="11.7109375" bestFit="1" customWidth="1"/>
    <col min="3553" max="3553" width="3.7109375" bestFit="1" customWidth="1"/>
    <col min="3554" max="3554" width="4.7109375" bestFit="1" customWidth="1"/>
    <col min="3555" max="3556" width="3.7109375" bestFit="1" customWidth="1"/>
    <col min="3557" max="3558" width="4.7109375" bestFit="1" customWidth="1"/>
    <col min="3559" max="3560" width="3.7109375" bestFit="1" customWidth="1"/>
    <col min="3561" max="3562" width="11.7109375" bestFit="1" customWidth="1"/>
    <col min="3563" max="3570" width="3.7109375" bestFit="1" customWidth="1"/>
    <col min="3571" max="3571" width="4.7109375" bestFit="1" customWidth="1"/>
    <col min="3572" max="3578" width="3.7109375" bestFit="1" customWidth="1"/>
    <col min="3579" max="3579" width="11.7109375" bestFit="1" customWidth="1"/>
    <col min="3580" max="3580" width="3.7109375" bestFit="1" customWidth="1"/>
    <col min="3581" max="3581" width="4.7109375" bestFit="1" customWidth="1"/>
    <col min="3582" max="3582" width="3.7109375" bestFit="1" customWidth="1"/>
    <col min="3583" max="3583" width="11.7109375" bestFit="1" customWidth="1"/>
    <col min="3584" max="3584" width="4.7109375" bestFit="1" customWidth="1"/>
    <col min="3585" max="3589" width="3.7109375" bestFit="1" customWidth="1"/>
    <col min="3590" max="3590" width="11.7109375" bestFit="1" customWidth="1"/>
    <col min="3591" max="3594" width="3.7109375" bestFit="1" customWidth="1"/>
    <col min="3595" max="3595" width="11.7109375" bestFit="1" customWidth="1"/>
    <col min="3596" max="3596" width="3.7109375" bestFit="1" customWidth="1"/>
    <col min="3597" max="3597" width="5.7109375" bestFit="1" customWidth="1"/>
    <col min="3598" max="3598" width="11.7109375" bestFit="1" customWidth="1"/>
    <col min="3599" max="3600" width="3.7109375" bestFit="1" customWidth="1"/>
    <col min="3601" max="3601" width="4.7109375" bestFit="1" customWidth="1"/>
    <col min="3602" max="3609" width="3.7109375" bestFit="1" customWidth="1"/>
    <col min="3610" max="3610" width="4.7109375" bestFit="1" customWidth="1"/>
    <col min="3611" max="3611" width="3.7109375" bestFit="1" customWidth="1"/>
    <col min="3612" max="3612" width="5.7109375" bestFit="1" customWidth="1"/>
    <col min="3613" max="3614" width="3.7109375" bestFit="1" customWidth="1"/>
    <col min="3615" max="3615" width="4.7109375" bestFit="1" customWidth="1"/>
    <col min="3616" max="3616" width="11.7109375" bestFit="1" customWidth="1"/>
    <col min="3617" max="3621" width="3.7109375" bestFit="1" customWidth="1"/>
    <col min="3622" max="3622" width="4.7109375" bestFit="1" customWidth="1"/>
    <col min="3623" max="3631" width="3.7109375" bestFit="1" customWidth="1"/>
    <col min="3632" max="3632" width="11.7109375" bestFit="1" customWidth="1"/>
    <col min="3633" max="3635" width="3.7109375" bestFit="1" customWidth="1"/>
    <col min="3636" max="3636" width="11.7109375" bestFit="1" customWidth="1"/>
    <col min="3637" max="3637" width="3.7109375" bestFit="1" customWidth="1"/>
    <col min="3638" max="3638" width="4.7109375" bestFit="1" customWidth="1"/>
    <col min="3639" max="3640" width="3.7109375" bestFit="1" customWidth="1"/>
    <col min="3641" max="3642" width="11.7109375" bestFit="1" customWidth="1"/>
    <col min="3643" max="3647" width="3.7109375" bestFit="1" customWidth="1"/>
    <col min="3648" max="3648" width="5.7109375" bestFit="1" customWidth="1"/>
    <col min="3649" max="3651" width="3.7109375" bestFit="1" customWidth="1"/>
    <col min="3652" max="3652" width="11.7109375" bestFit="1" customWidth="1"/>
    <col min="3653" max="3659" width="3.7109375" bestFit="1" customWidth="1"/>
    <col min="3660" max="3661" width="11.7109375" bestFit="1" customWidth="1"/>
    <col min="3662" max="3668" width="3.7109375" bestFit="1" customWidth="1"/>
    <col min="3669" max="3669" width="11.7109375" bestFit="1" customWidth="1"/>
    <col min="3670" max="3670" width="4.7109375" bestFit="1" customWidth="1"/>
    <col min="3671" max="3673" width="3.7109375" bestFit="1" customWidth="1"/>
    <col min="3674" max="3674" width="11.7109375" bestFit="1" customWidth="1"/>
    <col min="3675" max="3675" width="3.7109375" bestFit="1" customWidth="1"/>
    <col min="3676" max="3676" width="11.7109375" bestFit="1" customWidth="1"/>
    <col min="3677" max="3678" width="3.7109375" bestFit="1" customWidth="1"/>
    <col min="3679" max="3679" width="4.7109375" bestFit="1" customWidth="1"/>
    <col min="3680" max="3684" width="3.7109375" bestFit="1" customWidth="1"/>
    <col min="3685" max="3685" width="4.7109375" bestFit="1" customWidth="1"/>
    <col min="3686" max="3690" width="3.7109375" bestFit="1" customWidth="1"/>
    <col min="3691" max="3691" width="4.7109375" bestFit="1" customWidth="1"/>
    <col min="3692" max="3692" width="3.7109375" bestFit="1" customWidth="1"/>
    <col min="3693" max="3693" width="11.7109375" bestFit="1" customWidth="1"/>
    <col min="3694" max="3696" width="3.7109375" bestFit="1" customWidth="1"/>
    <col min="3697" max="3697" width="4.7109375" bestFit="1" customWidth="1"/>
    <col min="3698" max="3710" width="3.7109375" bestFit="1" customWidth="1"/>
    <col min="3711" max="3711" width="11.7109375" bestFit="1" customWidth="1"/>
    <col min="3712" max="3713" width="3.7109375" bestFit="1" customWidth="1"/>
    <col min="3714" max="3714" width="4.7109375" bestFit="1" customWidth="1"/>
    <col min="3715" max="3717" width="3.7109375" bestFit="1" customWidth="1"/>
    <col min="3718" max="3718" width="11.7109375" bestFit="1" customWidth="1"/>
    <col min="3719" max="3723" width="3.7109375" bestFit="1" customWidth="1"/>
    <col min="3724" max="3724" width="4.7109375" bestFit="1" customWidth="1"/>
    <col min="3725" max="3726" width="3.7109375" bestFit="1" customWidth="1"/>
    <col min="3727" max="3727" width="4.7109375" bestFit="1" customWidth="1"/>
    <col min="3728" max="3748" width="3.7109375" bestFit="1" customWidth="1"/>
    <col min="3749" max="3749" width="4.7109375" bestFit="1" customWidth="1"/>
    <col min="3750" max="3773" width="3.7109375" bestFit="1" customWidth="1"/>
    <col min="3774" max="3774" width="11.7109375" bestFit="1" customWidth="1"/>
    <col min="3775" max="3781" width="3.7109375" bestFit="1" customWidth="1"/>
    <col min="3782" max="3782" width="4.7109375" bestFit="1" customWidth="1"/>
    <col min="3783" max="3798" width="3.7109375" bestFit="1" customWidth="1"/>
    <col min="3799" max="3799" width="4.7109375" bestFit="1" customWidth="1"/>
    <col min="3800" max="3800" width="3.7109375" bestFit="1" customWidth="1"/>
    <col min="3801" max="3802" width="4.7109375" bestFit="1" customWidth="1"/>
    <col min="3803" max="3804" width="3.7109375" bestFit="1" customWidth="1"/>
    <col min="3805" max="3805" width="4.7109375" bestFit="1" customWidth="1"/>
    <col min="3806" max="3814" width="3.7109375" bestFit="1" customWidth="1"/>
    <col min="3815" max="3816" width="4.7109375" bestFit="1" customWidth="1"/>
    <col min="3817" max="3817" width="11.7109375" bestFit="1" customWidth="1"/>
    <col min="3818" max="3834" width="4.7109375" bestFit="1" customWidth="1"/>
    <col min="3835" max="3835" width="11.7109375" bestFit="1" customWidth="1"/>
    <col min="3836" max="3878" width="4.7109375" bestFit="1" customWidth="1"/>
    <col min="3879" max="3879" width="11.7109375" bestFit="1" customWidth="1"/>
    <col min="3880" max="3899" width="4.7109375" bestFit="1" customWidth="1"/>
    <col min="3900" max="3900" width="30.7109375" bestFit="1" customWidth="1"/>
    <col min="3901" max="3919" width="11.7109375" bestFit="1" customWidth="1"/>
    <col min="3920" max="3920" width="4.7109375" bestFit="1" customWidth="1"/>
    <col min="3921" max="3927" width="11.7109375" bestFit="1" customWidth="1"/>
    <col min="3928" max="3928" width="3.7109375" bestFit="1" customWidth="1"/>
    <col min="3929" max="3930" width="11.7109375" bestFit="1" customWidth="1"/>
    <col min="3931" max="3931" width="5.7109375" bestFit="1" customWidth="1"/>
    <col min="3932" max="3934" width="11.7109375" bestFit="1" customWidth="1"/>
    <col min="3935" max="3936" width="3.7109375" bestFit="1" customWidth="1"/>
    <col min="3937" max="3937" width="5.7109375" bestFit="1" customWidth="1"/>
    <col min="3938" max="3938" width="2.7109375" bestFit="1" customWidth="1"/>
    <col min="3939" max="3940" width="11.7109375" bestFit="1" customWidth="1"/>
    <col min="3941" max="3941" width="3.7109375" bestFit="1" customWidth="1"/>
    <col min="3942" max="3942" width="2.7109375" bestFit="1" customWidth="1"/>
    <col min="3943" max="3943" width="3.7109375" bestFit="1" customWidth="1"/>
    <col min="3944" max="3946" width="11.7109375" bestFit="1" customWidth="1"/>
    <col min="3947" max="3948" width="4.7109375" bestFit="1" customWidth="1"/>
    <col min="3949" max="3949" width="2.7109375" bestFit="1" customWidth="1"/>
    <col min="3950" max="3950" width="11.7109375" bestFit="1" customWidth="1"/>
    <col min="3951" max="3951" width="2.7109375" bestFit="1" customWidth="1"/>
    <col min="3952" max="3952" width="11.7109375" bestFit="1" customWidth="1"/>
    <col min="3953" max="3954" width="2.7109375" bestFit="1" customWidth="1"/>
    <col min="3955" max="3955" width="3.7109375" bestFit="1" customWidth="1"/>
    <col min="3956" max="3956" width="11.7109375" bestFit="1" customWidth="1"/>
    <col min="3957" max="3960" width="2.7109375" bestFit="1" customWidth="1"/>
    <col min="3961" max="3961" width="3.7109375" bestFit="1" customWidth="1"/>
    <col min="3962" max="3962" width="11.7109375" bestFit="1" customWidth="1"/>
    <col min="3963" max="3963" width="3.7109375" bestFit="1" customWidth="1"/>
    <col min="3964" max="3964" width="11.7109375" bestFit="1" customWidth="1"/>
    <col min="3965" max="3965" width="2.7109375" bestFit="1" customWidth="1"/>
    <col min="3966" max="3966" width="11.7109375" bestFit="1" customWidth="1"/>
    <col min="3967" max="3967" width="6.7109375" bestFit="1" customWidth="1"/>
    <col min="3968" max="3968" width="2.7109375" bestFit="1" customWidth="1"/>
    <col min="3969" max="3969" width="4.7109375" bestFit="1" customWidth="1"/>
    <col min="3970" max="3970" width="5.7109375" bestFit="1" customWidth="1"/>
    <col min="3971" max="3971" width="4.7109375" bestFit="1" customWidth="1"/>
    <col min="3972" max="3972" width="5.7109375" bestFit="1" customWidth="1"/>
    <col min="3973" max="3974" width="2.7109375" bestFit="1" customWidth="1"/>
    <col min="3975" max="3975" width="4.7109375" bestFit="1" customWidth="1"/>
    <col min="3976" max="3976" width="11.7109375" bestFit="1" customWidth="1"/>
    <col min="3977" max="3978" width="2.7109375" bestFit="1" customWidth="1"/>
    <col min="3979" max="3979" width="3.7109375" bestFit="1" customWidth="1"/>
    <col min="3980" max="3980" width="4.7109375" bestFit="1" customWidth="1"/>
    <col min="3981" max="3982" width="2.7109375" bestFit="1" customWidth="1"/>
    <col min="3983" max="3983" width="3.7109375" bestFit="1" customWidth="1"/>
    <col min="3984" max="3984" width="4.7109375" bestFit="1" customWidth="1"/>
    <col min="3985" max="3986" width="2.7109375" bestFit="1" customWidth="1"/>
    <col min="3987" max="3987" width="5.7109375" bestFit="1" customWidth="1"/>
    <col min="3988" max="3988" width="2.7109375" bestFit="1" customWidth="1"/>
    <col min="3989" max="3989" width="11.7109375" bestFit="1" customWidth="1"/>
    <col min="3990" max="3993" width="2.7109375" bestFit="1" customWidth="1"/>
    <col min="3994" max="3994" width="4.7109375" bestFit="1" customWidth="1"/>
    <col min="3995" max="3995" width="11.7109375" bestFit="1" customWidth="1"/>
    <col min="3996" max="4000" width="3.7109375" bestFit="1" customWidth="1"/>
    <col min="4001" max="4001" width="11.7109375" bestFit="1" customWidth="1"/>
    <col min="4002" max="4007" width="3.7109375" bestFit="1" customWidth="1"/>
    <col min="4008" max="4008" width="4.7109375" bestFit="1" customWidth="1"/>
    <col min="4009" max="4009" width="3.7109375" bestFit="1" customWidth="1"/>
    <col min="4010" max="4010" width="11.7109375" bestFit="1" customWidth="1"/>
    <col min="4011" max="4014" width="3.7109375" bestFit="1" customWidth="1"/>
    <col min="4015" max="4015" width="4.7109375" bestFit="1" customWidth="1"/>
    <col min="4016" max="4017" width="3.7109375" bestFit="1" customWidth="1"/>
    <col min="4018" max="4018" width="5.7109375" bestFit="1" customWidth="1"/>
    <col min="4019" max="4022" width="3.7109375" bestFit="1" customWidth="1"/>
    <col min="4023" max="4023" width="11.7109375" bestFit="1" customWidth="1"/>
    <col min="4024" max="4028" width="3.7109375" bestFit="1" customWidth="1"/>
    <col min="4029" max="4029" width="4.7109375" bestFit="1" customWidth="1"/>
    <col min="4030" max="4030" width="3.7109375" bestFit="1" customWidth="1"/>
    <col min="4031" max="4031" width="4.7109375" bestFit="1" customWidth="1"/>
    <col min="4032" max="4034" width="3.7109375" bestFit="1" customWidth="1"/>
    <col min="4035" max="4035" width="4.7109375" bestFit="1" customWidth="1"/>
    <col min="4036" max="4044" width="3.7109375" bestFit="1" customWidth="1"/>
    <col min="4045" max="4045" width="4.7109375" bestFit="1" customWidth="1"/>
    <col min="4046" max="4046" width="11.7109375" bestFit="1" customWidth="1"/>
    <col min="4047" max="4047" width="3.7109375" bestFit="1" customWidth="1"/>
    <col min="4048" max="4048" width="4.7109375" bestFit="1" customWidth="1"/>
    <col min="4049" max="4049" width="3.7109375" bestFit="1" customWidth="1"/>
    <col min="4050" max="4051" width="11.7109375" bestFit="1" customWidth="1"/>
    <col min="4052" max="4054" width="3.7109375" bestFit="1" customWidth="1"/>
    <col min="4055" max="4055" width="11.7109375" bestFit="1" customWidth="1"/>
    <col min="4056" max="4058" width="3.7109375" bestFit="1" customWidth="1"/>
    <col min="4059" max="4059" width="5.7109375" bestFit="1" customWidth="1"/>
    <col min="4060" max="4060" width="4.7109375" bestFit="1" customWidth="1"/>
    <col min="4061" max="4061" width="3.7109375" bestFit="1" customWidth="1"/>
    <col min="4062" max="4062" width="4.7109375" bestFit="1" customWidth="1"/>
    <col min="4063" max="4063" width="3.7109375" bestFit="1" customWidth="1"/>
    <col min="4064" max="4064" width="4.7109375" bestFit="1" customWidth="1"/>
    <col min="4065" max="4066" width="3.7109375" bestFit="1" customWidth="1"/>
    <col min="4067" max="4067" width="5.7109375" bestFit="1" customWidth="1"/>
    <col min="4068" max="4069" width="3.7109375" bestFit="1" customWidth="1"/>
    <col min="4070" max="4070" width="4.7109375" bestFit="1" customWidth="1"/>
    <col min="4071" max="4071" width="11.7109375" bestFit="1" customWidth="1"/>
    <col min="4072" max="4072" width="5.7109375" bestFit="1" customWidth="1"/>
    <col min="4073" max="4073" width="11.7109375" bestFit="1" customWidth="1"/>
    <col min="4074" max="4076" width="3.7109375" bestFit="1" customWidth="1"/>
    <col min="4077" max="4077" width="11.7109375" bestFit="1" customWidth="1"/>
    <col min="4078" max="4078" width="4.7109375" bestFit="1" customWidth="1"/>
    <col min="4079" max="4079" width="3.7109375" bestFit="1" customWidth="1"/>
    <col min="4080" max="4080" width="11.7109375" bestFit="1" customWidth="1"/>
    <col min="4081" max="4081" width="4.7109375" bestFit="1" customWidth="1"/>
    <col min="4082" max="4084" width="3.7109375" bestFit="1" customWidth="1"/>
    <col min="4085" max="4085" width="11.7109375" bestFit="1" customWidth="1"/>
    <col min="4086" max="4086" width="4.7109375" bestFit="1" customWidth="1"/>
    <col min="4087" max="4087" width="3.7109375" bestFit="1" customWidth="1"/>
    <col min="4088" max="4088" width="4.7109375" bestFit="1" customWidth="1"/>
    <col min="4089" max="4089" width="5.7109375" bestFit="1" customWidth="1"/>
    <col min="4090" max="4090" width="4.7109375" bestFit="1" customWidth="1"/>
    <col min="4091" max="4093" width="3.7109375" bestFit="1" customWidth="1"/>
    <col min="4094" max="4094" width="11.7109375" bestFit="1" customWidth="1"/>
    <col min="4095" max="4096" width="3.7109375" bestFit="1" customWidth="1"/>
    <col min="4097" max="4101" width="11.7109375" bestFit="1" customWidth="1"/>
    <col min="4102" max="4106" width="3.7109375" bestFit="1" customWidth="1"/>
    <col min="4107" max="4107" width="5.7109375" bestFit="1" customWidth="1"/>
    <col min="4108" max="4110" width="3.7109375" bestFit="1" customWidth="1"/>
    <col min="4111" max="4112" width="4.7109375" bestFit="1" customWidth="1"/>
    <col min="4113" max="4113" width="11.7109375" bestFit="1" customWidth="1"/>
    <col min="4114" max="4114" width="3.7109375" bestFit="1" customWidth="1"/>
    <col min="4115" max="4115" width="11.7109375" bestFit="1" customWidth="1"/>
    <col min="4116" max="4116" width="3.7109375" bestFit="1" customWidth="1"/>
    <col min="4117" max="4117" width="11.7109375" bestFit="1" customWidth="1"/>
    <col min="4118" max="4119" width="3.7109375" bestFit="1" customWidth="1"/>
    <col min="4120" max="4120" width="4.7109375" bestFit="1" customWidth="1"/>
    <col min="4121" max="4121" width="3.7109375" bestFit="1" customWidth="1"/>
    <col min="4122" max="4122" width="4.7109375" bestFit="1" customWidth="1"/>
    <col min="4123" max="4123" width="3.7109375" bestFit="1" customWidth="1"/>
    <col min="4124" max="4124" width="11.7109375" bestFit="1" customWidth="1"/>
    <col min="4125" max="4125" width="4.7109375" bestFit="1" customWidth="1"/>
    <col min="4126" max="4126" width="11.7109375" bestFit="1" customWidth="1"/>
    <col min="4127" max="4129" width="3.7109375" bestFit="1" customWidth="1"/>
    <col min="4130" max="4130" width="4.7109375" bestFit="1" customWidth="1"/>
    <col min="4131" max="4132" width="11.7109375" bestFit="1" customWidth="1"/>
    <col min="4133" max="4135" width="3.7109375" bestFit="1" customWidth="1"/>
    <col min="4136" max="4136" width="4.7109375" bestFit="1" customWidth="1"/>
    <col min="4137" max="4139" width="3.7109375" bestFit="1" customWidth="1"/>
    <col min="4140" max="4140" width="5.7109375" bestFit="1" customWidth="1"/>
    <col min="4141" max="4142" width="4.7109375" bestFit="1" customWidth="1"/>
    <col min="4143" max="4146" width="3.7109375" bestFit="1" customWidth="1"/>
    <col min="4147" max="4148" width="4.7109375" bestFit="1" customWidth="1"/>
    <col min="4149" max="4149" width="11.7109375" bestFit="1" customWidth="1"/>
    <col min="4150" max="4150" width="4.7109375" bestFit="1" customWidth="1"/>
    <col min="4151" max="4153" width="3.7109375" bestFit="1" customWidth="1"/>
    <col min="4154" max="4155" width="11.7109375" bestFit="1" customWidth="1"/>
    <col min="4156" max="4159" width="3.7109375" bestFit="1" customWidth="1"/>
    <col min="4160" max="4161" width="4.7109375" bestFit="1" customWidth="1"/>
    <col min="4162" max="4162" width="3.7109375" bestFit="1" customWidth="1"/>
    <col min="4163" max="4163" width="4.7109375" bestFit="1" customWidth="1"/>
    <col min="4164" max="4169" width="3.7109375" bestFit="1" customWidth="1"/>
    <col min="4170" max="4170" width="4.7109375" bestFit="1" customWidth="1"/>
    <col min="4171" max="4174" width="3.7109375" bestFit="1" customWidth="1"/>
    <col min="4175" max="4175" width="4.7109375" bestFit="1" customWidth="1"/>
    <col min="4176" max="4178" width="3.7109375" bestFit="1" customWidth="1"/>
    <col min="4179" max="4179" width="11.7109375" bestFit="1" customWidth="1"/>
    <col min="4180" max="4180" width="3.7109375" bestFit="1" customWidth="1"/>
    <col min="4181" max="4181" width="5.7109375" bestFit="1" customWidth="1"/>
    <col min="4182" max="4182" width="3.7109375" bestFit="1" customWidth="1"/>
    <col min="4183" max="4183" width="4.7109375" bestFit="1" customWidth="1"/>
    <col min="4184" max="4186" width="3.7109375" bestFit="1" customWidth="1"/>
    <col min="4187" max="4187" width="11.7109375" bestFit="1" customWidth="1"/>
    <col min="4188" max="4197" width="3.7109375" bestFit="1" customWidth="1"/>
    <col min="4198" max="4198" width="11.7109375" bestFit="1" customWidth="1"/>
    <col min="4199" max="4199" width="3.7109375" bestFit="1" customWidth="1"/>
    <col min="4200" max="4200" width="4.7109375" bestFit="1" customWidth="1"/>
    <col min="4201" max="4201" width="3.7109375" bestFit="1" customWidth="1"/>
    <col min="4202" max="4203" width="11.7109375" bestFit="1" customWidth="1"/>
    <col min="4204" max="4206" width="3.7109375" bestFit="1" customWidth="1"/>
    <col min="4207" max="4207" width="4.7109375" bestFit="1" customWidth="1"/>
    <col min="4208" max="4208" width="5.7109375" bestFit="1" customWidth="1"/>
    <col min="4209" max="4216" width="3.7109375" bestFit="1" customWidth="1"/>
    <col min="4217" max="4218" width="4.7109375" bestFit="1" customWidth="1"/>
    <col min="4219" max="4219" width="3.7109375" bestFit="1" customWidth="1"/>
    <col min="4220" max="4220" width="4.7109375" bestFit="1" customWidth="1"/>
    <col min="4221" max="4221" width="3.7109375" bestFit="1" customWidth="1"/>
    <col min="4222" max="4222" width="4.7109375" bestFit="1" customWidth="1"/>
    <col min="4223" max="4225" width="3.7109375" bestFit="1" customWidth="1"/>
    <col min="4226" max="4226" width="11.7109375" bestFit="1" customWidth="1"/>
    <col min="4227" max="4227" width="4.7109375" bestFit="1" customWidth="1"/>
    <col min="4228" max="4230" width="3.7109375" bestFit="1" customWidth="1"/>
    <col min="4231" max="4231" width="4.7109375" bestFit="1" customWidth="1"/>
    <col min="4232" max="4232" width="3.7109375" bestFit="1" customWidth="1"/>
    <col min="4233" max="4233" width="11.7109375" bestFit="1" customWidth="1"/>
    <col min="4234" max="4235" width="3.7109375" bestFit="1" customWidth="1"/>
    <col min="4236" max="4236" width="4.7109375" bestFit="1" customWidth="1"/>
    <col min="4237" max="4238" width="3.7109375" bestFit="1" customWidth="1"/>
    <col min="4239" max="4239" width="11.7109375" bestFit="1" customWidth="1"/>
    <col min="4240" max="4241" width="4.7109375" bestFit="1" customWidth="1"/>
    <col min="4242" max="4242" width="3.7109375" bestFit="1" customWidth="1"/>
    <col min="4243" max="4243" width="4.7109375" bestFit="1" customWidth="1"/>
    <col min="4244" max="4248" width="3.7109375" bestFit="1" customWidth="1"/>
    <col min="4249" max="4249" width="4.7109375" bestFit="1" customWidth="1"/>
    <col min="4250" max="4250" width="5.7109375" bestFit="1" customWidth="1"/>
    <col min="4251" max="4251" width="11.7109375" bestFit="1" customWidth="1"/>
    <col min="4252" max="4256" width="3.7109375" bestFit="1" customWidth="1"/>
    <col min="4257" max="4257" width="5.7109375" bestFit="1" customWidth="1"/>
    <col min="4258" max="4258" width="4.7109375" bestFit="1" customWidth="1"/>
    <col min="4259" max="4259" width="11.7109375" bestFit="1" customWidth="1"/>
    <col min="4260" max="4260" width="3.7109375" bestFit="1" customWidth="1"/>
    <col min="4261" max="4261" width="5.7109375" bestFit="1" customWidth="1"/>
    <col min="4262" max="4265" width="3.7109375" bestFit="1" customWidth="1"/>
    <col min="4266" max="4266" width="4.7109375" bestFit="1" customWidth="1"/>
    <col min="4267" max="4276" width="3.7109375" bestFit="1" customWidth="1"/>
    <col min="4277" max="4277" width="4.7109375" bestFit="1" customWidth="1"/>
    <col min="4278" max="4278" width="3.7109375" bestFit="1" customWidth="1"/>
    <col min="4279" max="4279" width="5.7109375" bestFit="1" customWidth="1"/>
    <col min="4280" max="4286" width="3.7109375" bestFit="1" customWidth="1"/>
    <col min="4287" max="4288" width="4.7109375" bestFit="1" customWidth="1"/>
    <col min="4289" max="4292" width="3.7109375" bestFit="1" customWidth="1"/>
    <col min="4293" max="4293" width="4.7109375" bestFit="1" customWidth="1"/>
    <col min="4294" max="4294" width="3.7109375" bestFit="1" customWidth="1"/>
    <col min="4295" max="4295" width="4.7109375" bestFit="1" customWidth="1"/>
    <col min="4296" max="4297" width="3.7109375" bestFit="1" customWidth="1"/>
    <col min="4298" max="4298" width="4.7109375" bestFit="1" customWidth="1"/>
    <col min="4299" max="4299" width="3.7109375" bestFit="1" customWidth="1"/>
    <col min="4300" max="4300" width="5.7109375" bestFit="1" customWidth="1"/>
    <col min="4301" max="4306" width="3.7109375" bestFit="1" customWidth="1"/>
    <col min="4307" max="4307" width="11.7109375" bestFit="1" customWidth="1"/>
    <col min="4308" max="4316" width="3.7109375" bestFit="1" customWidth="1"/>
    <col min="4317" max="4317" width="4.7109375" bestFit="1" customWidth="1"/>
    <col min="4318" max="4320" width="3.7109375" bestFit="1" customWidth="1"/>
    <col min="4321" max="4321" width="4.7109375" bestFit="1" customWidth="1"/>
    <col min="4322" max="4323" width="3.7109375" bestFit="1" customWidth="1"/>
    <col min="4324" max="4324" width="11.7109375" bestFit="1" customWidth="1"/>
    <col min="4325" max="4325" width="3.7109375" bestFit="1" customWidth="1"/>
    <col min="4326" max="4327" width="11.7109375" bestFit="1" customWidth="1"/>
    <col min="4328" max="4328" width="3.7109375" bestFit="1" customWidth="1"/>
    <col min="4329" max="4330" width="4.7109375" bestFit="1" customWidth="1"/>
    <col min="4331" max="4336" width="3.7109375" bestFit="1" customWidth="1"/>
    <col min="4337" max="4337" width="11.7109375" bestFit="1" customWidth="1"/>
    <col min="4338" max="4342" width="3.7109375" bestFit="1" customWidth="1"/>
    <col min="4343" max="4343" width="11.7109375" bestFit="1" customWidth="1"/>
    <col min="4344" max="4345" width="3.7109375" bestFit="1" customWidth="1"/>
    <col min="4346" max="4346" width="5.7109375" bestFit="1" customWidth="1"/>
    <col min="4347" max="4347" width="3.7109375" bestFit="1" customWidth="1"/>
    <col min="4348" max="4348" width="4.7109375" bestFit="1" customWidth="1"/>
    <col min="4349" max="4353" width="3.7109375" bestFit="1" customWidth="1"/>
    <col min="4354" max="4354" width="11.7109375" bestFit="1" customWidth="1"/>
    <col min="4355" max="4357" width="3.7109375" bestFit="1" customWidth="1"/>
    <col min="4358" max="4358" width="11.7109375" bestFit="1" customWidth="1"/>
    <col min="4359" max="4364" width="3.7109375" bestFit="1" customWidth="1"/>
    <col min="4365" max="4365" width="11.7109375" bestFit="1" customWidth="1"/>
    <col min="4366" max="4369" width="3.7109375" bestFit="1" customWidth="1"/>
    <col min="4370" max="4371" width="11.7109375" bestFit="1" customWidth="1"/>
    <col min="4372" max="4372" width="3.7109375" bestFit="1" customWidth="1"/>
    <col min="4373" max="4373" width="11.7109375" bestFit="1" customWidth="1"/>
    <col min="4374" max="4375" width="3.7109375" bestFit="1" customWidth="1"/>
    <col min="4376" max="4376" width="11.7109375" bestFit="1" customWidth="1"/>
    <col min="4377" max="4378" width="3.7109375" bestFit="1" customWidth="1"/>
    <col min="4379" max="4379" width="4.7109375" bestFit="1" customWidth="1"/>
    <col min="4380" max="4386" width="3.7109375" bestFit="1" customWidth="1"/>
    <col min="4387" max="4387" width="5.7109375" bestFit="1" customWidth="1"/>
    <col min="4388" max="4389" width="3.7109375" bestFit="1" customWidth="1"/>
    <col min="4390" max="4390" width="4.7109375" bestFit="1" customWidth="1"/>
    <col min="4391" max="4391" width="11.7109375" bestFit="1" customWidth="1"/>
    <col min="4392" max="4393" width="3.7109375" bestFit="1" customWidth="1"/>
    <col min="4394" max="4394" width="4.7109375" bestFit="1" customWidth="1"/>
    <col min="4395" max="4396" width="3.7109375" bestFit="1" customWidth="1"/>
    <col min="4397" max="4397" width="4.7109375" bestFit="1" customWidth="1"/>
    <col min="4398" max="4398" width="11.7109375" bestFit="1" customWidth="1"/>
    <col min="4399" max="4402" width="3.7109375" bestFit="1" customWidth="1"/>
    <col min="4403" max="4403" width="4.7109375" bestFit="1" customWidth="1"/>
    <col min="4404" max="4404" width="3.7109375" bestFit="1" customWidth="1"/>
    <col min="4405" max="4405" width="4.7109375" bestFit="1" customWidth="1"/>
    <col min="4406" max="4410" width="3.7109375" bestFit="1" customWidth="1"/>
    <col min="4411" max="4411" width="11.7109375" bestFit="1" customWidth="1"/>
    <col min="4412" max="4412" width="3.7109375" bestFit="1" customWidth="1"/>
    <col min="4413" max="4413" width="5.7109375" bestFit="1" customWidth="1"/>
    <col min="4414" max="4415" width="3.7109375" bestFit="1" customWidth="1"/>
    <col min="4416" max="4417" width="11.7109375" bestFit="1" customWidth="1"/>
    <col min="4418" max="4422" width="3.7109375" bestFit="1" customWidth="1"/>
    <col min="4423" max="4423" width="4.7109375" bestFit="1" customWidth="1"/>
    <col min="4424" max="4426" width="3.7109375" bestFit="1" customWidth="1"/>
    <col min="4427" max="4427" width="11.7109375" bestFit="1" customWidth="1"/>
    <col min="4428" max="4428" width="3.7109375" bestFit="1" customWidth="1"/>
    <col min="4429" max="4429" width="4.7109375" bestFit="1" customWidth="1"/>
    <col min="4430" max="4434" width="3.7109375" bestFit="1" customWidth="1"/>
    <col min="4435" max="4436" width="11.7109375" bestFit="1" customWidth="1"/>
    <col min="4437" max="4443" width="3.7109375" bestFit="1" customWidth="1"/>
    <col min="4444" max="4444" width="11.7109375" bestFit="1" customWidth="1"/>
    <col min="4445" max="4448" width="3.7109375" bestFit="1" customWidth="1"/>
    <col min="4449" max="4449" width="11.7109375" bestFit="1" customWidth="1"/>
    <col min="4450" max="4450" width="3.7109375" bestFit="1" customWidth="1"/>
    <col min="4451" max="4451" width="11.7109375" bestFit="1" customWidth="1"/>
    <col min="4452" max="4453" width="3.7109375" bestFit="1" customWidth="1"/>
    <col min="4454" max="4454" width="11.7109375" bestFit="1" customWidth="1"/>
    <col min="4455" max="4457" width="3.7109375" bestFit="1" customWidth="1"/>
    <col min="4458" max="4458" width="4.7109375" bestFit="1" customWidth="1"/>
    <col min="4459" max="4459" width="3.7109375" bestFit="1" customWidth="1"/>
    <col min="4460" max="4460" width="4.7109375" bestFit="1" customWidth="1"/>
    <col min="4461" max="4467" width="3.7109375" bestFit="1" customWidth="1"/>
    <col min="4468" max="4468" width="11.7109375" bestFit="1" customWidth="1"/>
    <col min="4469" max="4471" width="3.7109375" bestFit="1" customWidth="1"/>
    <col min="4472" max="4472" width="4.7109375" bestFit="1" customWidth="1"/>
    <col min="4473" max="4477" width="3.7109375" bestFit="1" customWidth="1"/>
    <col min="4478" max="4478" width="4.7109375" bestFit="1" customWidth="1"/>
    <col min="4479" max="4485" width="3.7109375" bestFit="1" customWidth="1"/>
    <col min="4486" max="4486" width="5.7109375" bestFit="1" customWidth="1"/>
    <col min="4487" max="4492" width="3.7109375" bestFit="1" customWidth="1"/>
    <col min="4493" max="4493" width="11.7109375" bestFit="1" customWidth="1"/>
    <col min="4494" max="4498" width="3.7109375" bestFit="1" customWidth="1"/>
    <col min="4499" max="4499" width="11.7109375" bestFit="1" customWidth="1"/>
    <col min="4500" max="4523" width="3.7109375" bestFit="1" customWidth="1"/>
    <col min="4524" max="4524" width="4.7109375" bestFit="1" customWidth="1"/>
    <col min="4525" max="4548" width="3.7109375" bestFit="1" customWidth="1"/>
    <col min="4549" max="4549" width="11.7109375" bestFit="1" customWidth="1"/>
    <col min="4550" max="4551" width="3.7109375" bestFit="1" customWidth="1"/>
    <col min="4552" max="4553" width="4.7109375" bestFit="1" customWidth="1"/>
    <col min="4554" max="4556" width="3.7109375" bestFit="1" customWidth="1"/>
    <col min="4557" max="4557" width="11.7109375" bestFit="1" customWidth="1"/>
    <col min="4558" max="4563" width="3.7109375" bestFit="1" customWidth="1"/>
    <col min="4564" max="4564" width="4.7109375" bestFit="1" customWidth="1"/>
    <col min="4565" max="4572" width="3.7109375" bestFit="1" customWidth="1"/>
    <col min="4573" max="4573" width="11.7109375" bestFit="1" customWidth="1"/>
    <col min="4574" max="4574" width="4.7109375" bestFit="1" customWidth="1"/>
    <col min="4575" max="4575" width="3.7109375" bestFit="1" customWidth="1"/>
    <col min="4576" max="4576" width="4.7109375" bestFit="1" customWidth="1"/>
    <col min="4577" max="4589" width="3.7109375" bestFit="1" customWidth="1"/>
    <col min="4590" max="4591" width="4.7109375" bestFit="1" customWidth="1"/>
    <col min="4592" max="4592" width="11.7109375" bestFit="1" customWidth="1"/>
    <col min="4593" max="4674" width="4.7109375" bestFit="1" customWidth="1"/>
    <col min="4675" max="4675" width="36" bestFit="1" customWidth="1"/>
    <col min="4676" max="4676" width="43.42578125" bestFit="1" customWidth="1"/>
    <col min="4677" max="4677" width="43" bestFit="1" customWidth="1"/>
    <col min="4678" max="4678" width="42.28515625" bestFit="1" customWidth="1"/>
    <col min="4679" max="4679" width="44.140625" bestFit="1" customWidth="1"/>
    <col min="4680" max="4680" width="35.5703125" bestFit="1" customWidth="1"/>
  </cols>
  <sheetData>
    <row r="2" spans="1:46" x14ac:dyDescent="0.25">
      <c r="A2" s="15" t="s">
        <v>70</v>
      </c>
      <c r="B2" t="s">
        <v>77</v>
      </c>
      <c r="C2" t="s">
        <v>121</v>
      </c>
      <c r="D2" t="s">
        <v>122</v>
      </c>
      <c r="E2" t="s">
        <v>123</v>
      </c>
      <c r="F2" t="s">
        <v>124</v>
      </c>
      <c r="G2" t="s">
        <v>78</v>
      </c>
      <c r="J2" s="15" t="s">
        <v>70</v>
      </c>
      <c r="K2" t="s">
        <v>87</v>
      </c>
      <c r="L2" t="s">
        <v>85</v>
      </c>
      <c r="M2" t="s">
        <v>86</v>
      </c>
      <c r="N2" t="s">
        <v>97</v>
      </c>
      <c r="AL2" s="15" t="s">
        <v>111</v>
      </c>
      <c r="AM2" s="15" t="s">
        <v>89</v>
      </c>
      <c r="AR2" s="15" t="s">
        <v>70</v>
      </c>
      <c r="AS2" t="s">
        <v>139</v>
      </c>
      <c r="AT2" t="s">
        <v>140</v>
      </c>
    </row>
    <row r="3" spans="1:46" x14ac:dyDescent="0.25">
      <c r="A3" s="13" t="s">
        <v>76</v>
      </c>
      <c r="B3" s="34">
        <v>432.97142857142859</v>
      </c>
      <c r="C3" s="34">
        <v>311.37142857142857</v>
      </c>
      <c r="D3" s="34">
        <v>60.4</v>
      </c>
      <c r="E3" s="34">
        <v>72.942857142857136</v>
      </c>
      <c r="F3" s="34">
        <v>54.714285714285715</v>
      </c>
      <c r="G3" s="34">
        <v>40.6</v>
      </c>
      <c r="H3" s="34">
        <f>SUM(B3:G3)</f>
        <v>973</v>
      </c>
      <c r="J3" s="13" t="s">
        <v>76</v>
      </c>
      <c r="K3" s="33">
        <v>7.3142857142857141</v>
      </c>
      <c r="L3" s="33">
        <v>4.8285714285714283</v>
      </c>
      <c r="M3" s="33">
        <v>4.1142857142857139</v>
      </c>
      <c r="N3" s="33">
        <v>1.5142857142857142</v>
      </c>
      <c r="AL3" s="15" t="s">
        <v>70</v>
      </c>
      <c r="AM3" t="s">
        <v>118</v>
      </c>
      <c r="AN3" t="s">
        <v>110</v>
      </c>
      <c r="AO3" t="s">
        <v>119</v>
      </c>
      <c r="AP3" t="s">
        <v>69</v>
      </c>
      <c r="AR3" s="13" t="s">
        <v>76</v>
      </c>
      <c r="AS3" s="47">
        <v>5</v>
      </c>
      <c r="AT3" s="47">
        <v>8</v>
      </c>
    </row>
    <row r="4" spans="1:46" x14ac:dyDescent="0.25">
      <c r="A4" s="13" t="s">
        <v>75</v>
      </c>
      <c r="B4" s="34">
        <v>245.32608695652175</v>
      </c>
      <c r="C4" s="34">
        <v>156.62318840579709</v>
      </c>
      <c r="D4" s="34">
        <v>43.826086956521742</v>
      </c>
      <c r="E4" s="34">
        <v>40.112318840579711</v>
      </c>
      <c r="F4" s="34">
        <v>29.844202898550726</v>
      </c>
      <c r="G4" s="34">
        <v>27.043478260869566</v>
      </c>
      <c r="H4" s="34">
        <f t="shared" ref="H4:H8" si="0">SUM(B4:G4)</f>
        <v>542.77536231884062</v>
      </c>
      <c r="J4" s="13" t="s">
        <v>75</v>
      </c>
      <c r="K4" s="33">
        <v>5.1811594202898554</v>
      </c>
      <c r="L4" s="33">
        <v>3.6775362318840581</v>
      </c>
      <c r="M4" s="33">
        <v>2.3405797101449277</v>
      </c>
      <c r="N4" s="33">
        <v>2.2355072463768115</v>
      </c>
      <c r="AL4" s="13" t="s">
        <v>76</v>
      </c>
      <c r="AN4">
        <v>19</v>
      </c>
      <c r="AO4">
        <v>16</v>
      </c>
      <c r="AP4">
        <v>35</v>
      </c>
      <c r="AR4" s="13" t="s">
        <v>75</v>
      </c>
      <c r="AS4" s="47">
        <v>148</v>
      </c>
      <c r="AT4" s="47">
        <v>110</v>
      </c>
    </row>
    <row r="5" spans="1:46" x14ac:dyDescent="0.25">
      <c r="A5" s="13" t="s">
        <v>74</v>
      </c>
      <c r="B5" s="34">
        <v>247.33917197452229</v>
      </c>
      <c r="C5" s="34">
        <v>138.01751592356689</v>
      </c>
      <c r="D5" s="34">
        <v>37.570063694267517</v>
      </c>
      <c r="E5" s="34">
        <v>31.471337579617835</v>
      </c>
      <c r="F5" s="34">
        <v>22.611464968152866</v>
      </c>
      <c r="G5" s="34">
        <v>21.791401273885349</v>
      </c>
      <c r="H5" s="34">
        <f t="shared" si="0"/>
        <v>498.80095541401272</v>
      </c>
      <c r="J5" s="13" t="s">
        <v>74</v>
      </c>
      <c r="K5" s="33">
        <v>5.2547770700636942</v>
      </c>
      <c r="L5" s="33">
        <v>3.7579617834394905</v>
      </c>
      <c r="M5" s="33">
        <v>2.265923566878981</v>
      </c>
      <c r="N5" s="33">
        <v>2.3168789808917198</v>
      </c>
      <c r="P5" s="35"/>
      <c r="Q5" s="35"/>
      <c r="R5" s="35"/>
      <c r="S5" s="35"/>
      <c r="T5" s="35"/>
      <c r="U5" s="35"/>
      <c r="AL5" s="13" t="s">
        <v>75</v>
      </c>
      <c r="AM5">
        <v>6</v>
      </c>
      <c r="AN5">
        <v>147</v>
      </c>
      <c r="AO5">
        <v>123</v>
      </c>
      <c r="AP5">
        <v>276</v>
      </c>
      <c r="AR5" s="13" t="s">
        <v>74</v>
      </c>
      <c r="AS5" s="47">
        <v>314</v>
      </c>
      <c r="AT5" s="47">
        <v>290</v>
      </c>
    </row>
    <row r="6" spans="1:46" x14ac:dyDescent="0.25">
      <c r="A6" s="13" t="s">
        <v>73</v>
      </c>
      <c r="B6" s="34">
        <v>312.73747494989982</v>
      </c>
      <c r="C6" s="34">
        <v>160.98396793587173</v>
      </c>
      <c r="D6" s="34">
        <v>43.799599198396791</v>
      </c>
      <c r="E6" s="34">
        <v>36.296593186372746</v>
      </c>
      <c r="F6" s="34">
        <v>24.633266533066131</v>
      </c>
      <c r="G6" s="34">
        <v>25.735470941883769</v>
      </c>
      <c r="H6" s="34">
        <f t="shared" si="0"/>
        <v>604.1863727454911</v>
      </c>
      <c r="J6" s="13" t="s">
        <v>73</v>
      </c>
      <c r="K6" s="33">
        <v>6.1142284569138274</v>
      </c>
      <c r="L6" s="33">
        <v>4.3146292585170345</v>
      </c>
      <c r="M6" s="33">
        <v>2.7094188376753507</v>
      </c>
      <c r="N6" s="33">
        <v>2.3807615230460923</v>
      </c>
      <c r="P6" s="35"/>
      <c r="Q6" s="35"/>
      <c r="R6" s="35"/>
      <c r="S6" s="35"/>
      <c r="T6" s="35"/>
      <c r="U6" s="35"/>
      <c r="AL6" s="13" t="s">
        <v>74</v>
      </c>
      <c r="AM6">
        <v>20</v>
      </c>
      <c r="AN6">
        <v>346</v>
      </c>
      <c r="AO6">
        <v>262</v>
      </c>
      <c r="AP6">
        <v>628</v>
      </c>
      <c r="AR6" s="13" t="s">
        <v>73</v>
      </c>
      <c r="AS6" s="47">
        <v>215</v>
      </c>
      <c r="AT6" s="47">
        <v>281</v>
      </c>
    </row>
    <row r="7" spans="1:46" x14ac:dyDescent="0.25">
      <c r="A7" s="13" t="s">
        <v>72</v>
      </c>
      <c r="B7" s="34">
        <v>373.92920353982299</v>
      </c>
      <c r="C7" s="34">
        <v>194.69911504424778</v>
      </c>
      <c r="D7" s="34">
        <v>49.889380530973455</v>
      </c>
      <c r="E7" s="34">
        <v>41.745575221238937</v>
      </c>
      <c r="F7" s="34">
        <v>30.457964601769913</v>
      </c>
      <c r="G7" s="34">
        <v>30.747787610619469</v>
      </c>
      <c r="H7" s="34">
        <f t="shared" si="0"/>
        <v>721.46902654867245</v>
      </c>
      <c r="J7" s="13" t="s">
        <v>72</v>
      </c>
      <c r="K7" s="33">
        <v>6.2986725663716818</v>
      </c>
      <c r="L7" s="33">
        <v>4.3761061946902657</v>
      </c>
      <c r="M7" s="33">
        <v>3.081858407079646</v>
      </c>
      <c r="N7" s="33">
        <v>2.4292035398230087</v>
      </c>
      <c r="P7" s="35"/>
      <c r="Q7" s="35"/>
      <c r="R7" s="35"/>
      <c r="S7" s="35"/>
      <c r="T7" s="35"/>
      <c r="U7" s="35"/>
      <c r="AL7" s="13" t="s">
        <v>73</v>
      </c>
      <c r="AM7">
        <v>31</v>
      </c>
      <c r="AN7">
        <v>240</v>
      </c>
      <c r="AO7">
        <v>228</v>
      </c>
      <c r="AP7">
        <v>499</v>
      </c>
      <c r="AR7" s="13" t="s">
        <v>72</v>
      </c>
      <c r="AS7" s="47">
        <v>169</v>
      </c>
      <c r="AT7" s="47">
        <v>264</v>
      </c>
    </row>
    <row r="8" spans="1:46" x14ac:dyDescent="0.25">
      <c r="A8" s="13" t="s">
        <v>71</v>
      </c>
      <c r="B8" s="34">
        <v>428.67175572519085</v>
      </c>
      <c r="C8" s="34">
        <v>202.06870229007635</v>
      </c>
      <c r="D8" s="34">
        <v>50.045801526717554</v>
      </c>
      <c r="E8" s="34">
        <v>42.961832061068705</v>
      </c>
      <c r="F8" s="34">
        <v>35.87022900763359</v>
      </c>
      <c r="G8" s="34">
        <v>30.328244274809162</v>
      </c>
      <c r="H8" s="34">
        <f t="shared" si="0"/>
        <v>789.94656488549629</v>
      </c>
      <c r="J8" s="13" t="s">
        <v>71</v>
      </c>
      <c r="K8" s="33">
        <v>6.5114503816793894</v>
      </c>
      <c r="L8" s="33">
        <v>4.9007633587786259</v>
      </c>
      <c r="M8" s="33">
        <v>2.9541984732824429</v>
      </c>
      <c r="N8" s="33">
        <v>2.2748091603053435</v>
      </c>
      <c r="P8" s="35"/>
      <c r="Q8" s="35"/>
      <c r="R8" s="35"/>
      <c r="S8" s="35"/>
      <c r="T8" s="35"/>
      <c r="U8" s="35"/>
      <c r="AL8" s="13" t="s">
        <v>72</v>
      </c>
      <c r="AM8">
        <v>17</v>
      </c>
      <c r="AN8">
        <v>227</v>
      </c>
      <c r="AO8">
        <v>208</v>
      </c>
      <c r="AP8">
        <v>452</v>
      </c>
      <c r="AR8" s="13" t="s">
        <v>71</v>
      </c>
      <c r="AS8" s="47">
        <v>45</v>
      </c>
      <c r="AT8" s="47">
        <v>77</v>
      </c>
    </row>
    <row r="9" spans="1:46" x14ac:dyDescent="0.25">
      <c r="A9" s="13" t="s">
        <v>69</v>
      </c>
      <c r="B9" s="34">
        <v>306.49233052944089</v>
      </c>
      <c r="C9" s="34">
        <v>166.05987135081642</v>
      </c>
      <c r="D9" s="34">
        <v>43.921820880752101</v>
      </c>
      <c r="E9" s="34">
        <v>37.603661553686294</v>
      </c>
      <c r="F9" s="34">
        <v>27.268678871845619</v>
      </c>
      <c r="G9" s="34">
        <v>26.364670954972787</v>
      </c>
      <c r="J9" s="13" t="s">
        <v>69</v>
      </c>
      <c r="K9" s="33">
        <v>5.8075210291934685</v>
      </c>
      <c r="L9" s="33">
        <v>4.1152894606630381</v>
      </c>
      <c r="M9" s="33">
        <v>2.64473033151905</v>
      </c>
      <c r="N9" s="33">
        <v>2.3300346363186542</v>
      </c>
      <c r="P9" s="35"/>
      <c r="Q9" s="35"/>
      <c r="R9" s="35"/>
      <c r="S9" s="35"/>
      <c r="T9" s="35"/>
      <c r="U9" s="35"/>
      <c r="AL9" s="13" t="s">
        <v>71</v>
      </c>
      <c r="AM9">
        <v>3</v>
      </c>
      <c r="AN9">
        <v>79</v>
      </c>
      <c r="AO9">
        <v>49</v>
      </c>
      <c r="AP9">
        <v>131</v>
      </c>
      <c r="AR9" s="13" t="s">
        <v>69</v>
      </c>
      <c r="AS9" s="47">
        <v>896</v>
      </c>
      <c r="AT9" s="47">
        <v>1030</v>
      </c>
    </row>
    <row r="10" spans="1:46" x14ac:dyDescent="0.25">
      <c r="H10" s="22" t="str">
        <f>TEXT(GETPIVOTDATA("A",Plots!$B$2)/Plots!AP11,"$#")</f>
        <v>$608</v>
      </c>
      <c r="I10">
        <f>GETPIVOTDATA("A",Plots!$B$2)/Plots!AP11</f>
        <v>607.71103414151412</v>
      </c>
      <c r="P10" s="35"/>
      <c r="Q10" s="35"/>
      <c r="R10" s="35"/>
      <c r="S10" s="35"/>
      <c r="T10" s="35"/>
      <c r="U10" s="35"/>
      <c r="AL10" s="13" t="s">
        <v>69</v>
      </c>
      <c r="AM10">
        <v>77</v>
      </c>
      <c r="AN10">
        <v>1058</v>
      </c>
      <c r="AO10">
        <v>886</v>
      </c>
      <c r="AP10">
        <v>2021</v>
      </c>
    </row>
    <row r="11" spans="1:46" x14ac:dyDescent="0.25">
      <c r="I11" s="34">
        <f>AVERAGE(H3:H8)</f>
        <v>688.3630469854188</v>
      </c>
    </row>
    <row r="24" spans="28:36" x14ac:dyDescent="0.25">
      <c r="AG24" s="13" t="s">
        <v>134</v>
      </c>
      <c r="AH24" s="13" t="s">
        <v>135</v>
      </c>
      <c r="AI24" s="13" t="s">
        <v>136</v>
      </c>
      <c r="AJ24" s="13" t="s">
        <v>137</v>
      </c>
    </row>
    <row r="25" spans="28:36" x14ac:dyDescent="0.25">
      <c r="AB25" s="39" t="s">
        <v>138</v>
      </c>
      <c r="AC25" s="39" t="s">
        <v>133</v>
      </c>
      <c r="AD25" s="39" t="s">
        <v>131</v>
      </c>
      <c r="AE25" s="39" t="s">
        <v>132</v>
      </c>
      <c r="AG25" s="13" t="s">
        <v>76</v>
      </c>
      <c r="AH25" s="13">
        <v>35</v>
      </c>
      <c r="AI25" s="40">
        <v>34055</v>
      </c>
      <c r="AJ25" s="41">
        <f>AI25/AH25</f>
        <v>973</v>
      </c>
    </row>
    <row r="26" spans="28:36" x14ac:dyDescent="0.25">
      <c r="AB26" s="39" t="s">
        <v>125</v>
      </c>
      <c r="AC26" s="42">
        <v>198200</v>
      </c>
      <c r="AD26" s="38">
        <v>1490</v>
      </c>
      <c r="AE26" s="38">
        <v>6.6</v>
      </c>
      <c r="AG26" s="13" t="s">
        <v>75</v>
      </c>
      <c r="AH26" s="13">
        <v>276</v>
      </c>
      <c r="AI26" s="40">
        <v>149806</v>
      </c>
      <c r="AJ26" s="41">
        <f t="shared" ref="AJ26:AJ30" si="1">AI26/AH26</f>
        <v>542.77536231884062</v>
      </c>
    </row>
    <row r="27" spans="28:36" x14ac:dyDescent="0.25">
      <c r="AB27" s="39" t="s">
        <v>126</v>
      </c>
      <c r="AC27" s="42">
        <v>34400</v>
      </c>
      <c r="AD27" s="38">
        <v>1324</v>
      </c>
      <c r="AE27" s="38">
        <v>1.3</v>
      </c>
      <c r="AG27" s="13" t="s">
        <v>74</v>
      </c>
      <c r="AH27" s="13">
        <v>628</v>
      </c>
      <c r="AI27" s="40">
        <v>313247</v>
      </c>
      <c r="AJ27" s="41">
        <f t="shared" si="1"/>
        <v>498.80095541401272</v>
      </c>
    </row>
    <row r="28" spans="28:36" x14ac:dyDescent="0.25">
      <c r="AB28" s="39" t="s">
        <v>127</v>
      </c>
      <c r="AC28" s="42">
        <v>108800</v>
      </c>
      <c r="AD28" s="38">
        <v>721</v>
      </c>
      <c r="AE28" s="38">
        <v>7.5</v>
      </c>
      <c r="AG28" s="13" t="s">
        <v>73</v>
      </c>
      <c r="AH28" s="13">
        <v>499</v>
      </c>
      <c r="AI28" s="40">
        <v>301489</v>
      </c>
      <c r="AJ28" s="41">
        <f t="shared" si="1"/>
        <v>604.18637274549098</v>
      </c>
    </row>
    <row r="29" spans="28:36" x14ac:dyDescent="0.25">
      <c r="AB29" s="39" t="s">
        <v>128</v>
      </c>
      <c r="AC29" s="42">
        <v>171100</v>
      </c>
      <c r="AD29" s="38">
        <v>1104</v>
      </c>
      <c r="AE29" s="38">
        <v>7.7</v>
      </c>
      <c r="AG29" s="13" t="s">
        <v>72</v>
      </c>
      <c r="AH29" s="13">
        <v>452</v>
      </c>
      <c r="AI29" s="40">
        <v>326104</v>
      </c>
      <c r="AJ29" s="41">
        <f t="shared" si="1"/>
        <v>721.46902654867256</v>
      </c>
    </row>
    <row r="30" spans="28:36" x14ac:dyDescent="0.25">
      <c r="AB30" s="39" t="s">
        <v>129</v>
      </c>
      <c r="AC30" s="42">
        <v>235300</v>
      </c>
      <c r="AD30" s="38">
        <v>1612</v>
      </c>
      <c r="AE30" s="38">
        <v>7.2</v>
      </c>
      <c r="AG30" s="13" t="s">
        <v>71</v>
      </c>
      <c r="AH30" s="13">
        <v>131</v>
      </c>
      <c r="AI30" s="40">
        <v>103483</v>
      </c>
      <c r="AJ30" s="41">
        <f t="shared" si="1"/>
        <v>789.94656488549617</v>
      </c>
    </row>
    <row r="31" spans="28:36" x14ac:dyDescent="0.25">
      <c r="AB31" s="39" t="s">
        <v>130</v>
      </c>
      <c r="AC31" s="42">
        <v>304700</v>
      </c>
      <c r="AD31" s="38">
        <v>980</v>
      </c>
      <c r="AE31" s="38">
        <v>15.4</v>
      </c>
    </row>
    <row r="32" spans="28:36" x14ac:dyDescent="0.25">
      <c r="AC32" s="17"/>
    </row>
  </sheetData>
  <phoneticPr fontId="21" type="noConversion"/>
  <pageMargins left="0.7" right="0.7" top="0.75" bottom="0.75" header="0.3" footer="0.3"/>
  <pageSetup orientation="portrait" horizontalDpi="1200" verticalDpi="1200" r:id="rId5"/>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031E9-5E1A-401D-93C4-F766B60AAD2A}">
  <dimension ref="A1:AK54"/>
  <sheetViews>
    <sheetView showGridLines="0" tabSelected="1" zoomScale="70" zoomScaleNormal="70" workbookViewId="0">
      <selection activeCell="AG1" sqref="AG1"/>
    </sheetView>
  </sheetViews>
  <sheetFormatPr defaultRowHeight="15" x14ac:dyDescent="0.25"/>
  <cols>
    <col min="37" max="37" width="9" customWidth="1"/>
  </cols>
  <sheetData>
    <row r="1" spans="1:37" ht="14.25" customHeight="1" x14ac:dyDescent="0.25">
      <c r="A1" s="44" t="s">
        <v>95</v>
      </c>
      <c r="B1" s="44"/>
      <c r="C1" s="44"/>
      <c r="D1" s="44"/>
      <c r="E1" s="44"/>
      <c r="F1" s="44"/>
      <c r="G1" s="44"/>
      <c r="H1" s="44"/>
      <c r="I1" s="44"/>
      <c r="J1" s="44"/>
      <c r="K1" s="44"/>
      <c r="L1" s="44"/>
      <c r="M1" s="44"/>
      <c r="N1" s="44"/>
      <c r="O1" s="44"/>
      <c r="P1" s="44"/>
      <c r="Q1" s="44"/>
      <c r="R1" s="44"/>
      <c r="S1" s="44"/>
      <c r="T1" s="44"/>
      <c r="U1" s="44"/>
      <c r="V1" s="44"/>
      <c r="W1" s="44"/>
      <c r="X1" s="44"/>
      <c r="Y1" s="44"/>
      <c r="Z1" s="44"/>
      <c r="AA1" s="44"/>
      <c r="AB1" s="44"/>
      <c r="AC1" s="44"/>
      <c r="AD1" s="44"/>
      <c r="AE1" s="44"/>
      <c r="AF1" s="44"/>
      <c r="AG1" s="46"/>
      <c r="AH1" s="36"/>
      <c r="AI1" s="36"/>
      <c r="AJ1" s="36"/>
      <c r="AK1" s="36"/>
    </row>
    <row r="2" spans="1:37" ht="14.25" customHeight="1" x14ac:dyDescent="0.25">
      <c r="A2" s="44"/>
      <c r="B2" s="44"/>
      <c r="C2" s="44"/>
      <c r="D2" s="44"/>
      <c r="E2" s="44"/>
      <c r="F2" s="44"/>
      <c r="G2" s="44"/>
      <c r="H2" s="44"/>
      <c r="I2" s="44"/>
      <c r="J2" s="44"/>
      <c r="K2" s="44"/>
      <c r="L2" s="44"/>
      <c r="M2" s="44"/>
      <c r="N2" s="44"/>
      <c r="O2" s="44"/>
      <c r="P2" s="44"/>
      <c r="Q2" s="44"/>
      <c r="R2" s="44"/>
      <c r="S2" s="44"/>
      <c r="T2" s="44"/>
      <c r="U2" s="44"/>
      <c r="V2" s="44"/>
      <c r="W2" s="44"/>
      <c r="X2" s="44"/>
      <c r="Y2" s="44"/>
      <c r="Z2" s="44"/>
      <c r="AA2" s="44"/>
      <c r="AB2" s="44"/>
      <c r="AC2" s="44"/>
      <c r="AD2" s="44"/>
      <c r="AE2" s="44"/>
      <c r="AF2" s="44"/>
      <c r="AG2" s="46"/>
      <c r="AH2" s="36"/>
      <c r="AI2" s="36"/>
      <c r="AJ2" s="36"/>
      <c r="AK2" s="36"/>
    </row>
    <row r="3" spans="1:37" ht="14.25" customHeight="1" x14ac:dyDescent="0.25">
      <c r="A3" s="44"/>
      <c r="B3" s="44"/>
      <c r="C3" s="44"/>
      <c r="D3" s="44"/>
      <c r="E3" s="44"/>
      <c r="F3" s="44"/>
      <c r="G3" s="44"/>
      <c r="H3" s="44"/>
      <c r="I3" s="44"/>
      <c r="J3" s="44"/>
      <c r="K3" s="44"/>
      <c r="L3" s="44"/>
      <c r="M3" s="44"/>
      <c r="N3" s="44"/>
      <c r="O3" s="44"/>
      <c r="P3" s="44"/>
      <c r="Q3" s="44"/>
      <c r="R3" s="44"/>
      <c r="S3" s="44"/>
      <c r="T3" s="44"/>
      <c r="U3" s="44"/>
      <c r="V3" s="44"/>
      <c r="W3" s="44"/>
      <c r="X3" s="44"/>
      <c r="Y3" s="44"/>
      <c r="Z3" s="44"/>
      <c r="AA3" s="44"/>
      <c r="AB3" s="44"/>
      <c r="AC3" s="44"/>
      <c r="AD3" s="44"/>
      <c r="AE3" s="44"/>
      <c r="AF3" s="44"/>
      <c r="AG3" s="36"/>
      <c r="AH3" s="36"/>
      <c r="AI3" s="36"/>
      <c r="AJ3" s="36"/>
      <c r="AK3" s="36"/>
    </row>
    <row r="4" spans="1:37" ht="14.25" customHeight="1" x14ac:dyDescent="0.25">
      <c r="A4" s="44"/>
      <c r="B4" s="44"/>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36"/>
      <c r="AH4" s="36"/>
      <c r="AI4" s="36"/>
      <c r="AJ4" s="36"/>
      <c r="AK4" s="36"/>
    </row>
    <row r="5" spans="1:37" ht="14.25" customHeight="1" x14ac:dyDescent="0.25">
      <c r="A5" s="32"/>
      <c r="B5" s="32"/>
      <c r="C5" s="32"/>
      <c r="D5" s="32"/>
      <c r="E5" s="32"/>
      <c r="F5" s="32"/>
      <c r="G5" s="32"/>
      <c r="H5" s="32"/>
      <c r="I5" s="32"/>
      <c r="J5" s="32"/>
      <c r="K5" s="32"/>
      <c r="L5" s="32"/>
      <c r="M5" s="32"/>
      <c r="N5" s="32"/>
      <c r="O5" s="32"/>
      <c r="P5" s="32"/>
      <c r="Q5" s="32"/>
      <c r="R5" s="32"/>
      <c r="S5" s="32"/>
      <c r="T5" s="32"/>
      <c r="U5" s="32"/>
      <c r="V5" s="32"/>
      <c r="W5" s="32"/>
      <c r="X5" s="32"/>
      <c r="Y5" s="32"/>
      <c r="Z5" s="32"/>
    </row>
    <row r="6" spans="1:37" ht="14.25" customHeight="1" x14ac:dyDescent="0.25">
      <c r="A6" s="32"/>
      <c r="B6" s="32"/>
      <c r="C6" s="32"/>
      <c r="D6" s="32"/>
      <c r="E6" s="32"/>
      <c r="F6" s="32"/>
      <c r="G6" s="32"/>
      <c r="H6" s="32"/>
      <c r="I6" s="32"/>
      <c r="J6" s="32"/>
      <c r="K6" s="32"/>
      <c r="L6" s="32"/>
      <c r="M6" s="32"/>
      <c r="N6" s="32"/>
      <c r="O6" s="32"/>
      <c r="P6" s="32"/>
      <c r="Q6" s="32"/>
      <c r="R6" s="32"/>
      <c r="S6" s="32"/>
      <c r="T6" s="32"/>
      <c r="U6" s="32"/>
      <c r="V6" s="32"/>
      <c r="W6" s="32"/>
      <c r="X6" s="32"/>
      <c r="Y6" s="32"/>
      <c r="Z6" s="32"/>
    </row>
    <row r="7" spans="1:37" ht="14.25" customHeight="1" x14ac:dyDescent="0.25">
      <c r="A7" s="32"/>
      <c r="B7" s="32"/>
      <c r="C7" s="32"/>
      <c r="D7" s="32"/>
      <c r="E7" s="32"/>
      <c r="F7" s="32"/>
      <c r="G7" s="32"/>
      <c r="H7" s="32"/>
      <c r="I7" s="32"/>
      <c r="J7" s="32"/>
      <c r="K7" s="32"/>
      <c r="L7" s="32"/>
      <c r="M7" s="32"/>
      <c r="N7" s="32"/>
      <c r="O7" s="32"/>
      <c r="P7" s="32"/>
      <c r="Q7" s="32"/>
      <c r="R7" s="32"/>
      <c r="S7" s="32"/>
      <c r="T7" s="32"/>
      <c r="U7" s="32"/>
      <c r="V7" s="32"/>
      <c r="W7" s="32"/>
      <c r="X7" s="32"/>
      <c r="Y7" s="32"/>
      <c r="Z7" s="32"/>
    </row>
    <row r="8" spans="1:37" ht="14.25" customHeight="1" x14ac:dyDescent="0.25">
      <c r="A8" s="32"/>
      <c r="B8" s="32"/>
      <c r="C8" s="32"/>
      <c r="D8" s="32"/>
      <c r="E8" s="32"/>
      <c r="F8" s="32"/>
      <c r="G8" s="32"/>
      <c r="H8" s="32"/>
      <c r="I8" s="32"/>
      <c r="J8" s="32"/>
      <c r="K8" s="32"/>
      <c r="L8" s="32"/>
      <c r="M8" s="32"/>
      <c r="N8" s="32"/>
      <c r="O8" s="32"/>
      <c r="P8" s="32"/>
      <c r="Q8" s="32"/>
      <c r="R8" s="32"/>
      <c r="S8" s="32"/>
      <c r="T8" s="32"/>
      <c r="U8" s="32"/>
      <c r="V8" s="32"/>
      <c r="W8" s="32"/>
      <c r="X8" s="32"/>
      <c r="Y8" s="32"/>
      <c r="Z8" s="32"/>
    </row>
    <row r="11" spans="1:37" ht="14.25" customHeight="1" x14ac:dyDescent="0.25"/>
    <row r="12" spans="1:37" ht="14.25" customHeight="1" x14ac:dyDescent="0.25"/>
    <row r="13" spans="1:37" ht="14.25" customHeight="1" x14ac:dyDescent="0.25"/>
    <row r="14" spans="1:37" ht="14.25" customHeight="1" x14ac:dyDescent="0.25"/>
    <row r="51" spans="1:37" ht="14.25" customHeight="1" x14ac:dyDescent="0.25">
      <c r="A51" s="45" t="str">
        <f>Plots!Q13</f>
        <v>Maximum Conversion Rate through 'Campaign: 6' : 15.4%</v>
      </c>
      <c r="B51" s="45"/>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c r="AE51" s="45"/>
      <c r="AF51" s="45"/>
      <c r="AG51" s="37"/>
      <c r="AH51" s="37"/>
      <c r="AI51" s="37"/>
      <c r="AJ51" s="37"/>
      <c r="AK51" s="37"/>
    </row>
    <row r="52" spans="1:37" ht="14.25" customHeight="1" x14ac:dyDescent="0.25">
      <c r="A52" s="45"/>
      <c r="B52" s="45"/>
      <c r="C52" s="45"/>
      <c r="D52" s="45"/>
      <c r="E52" s="45"/>
      <c r="F52" s="45"/>
      <c r="G52" s="45"/>
      <c r="H52" s="45"/>
      <c r="I52" s="45"/>
      <c r="J52" s="45"/>
      <c r="K52" s="45"/>
      <c r="L52" s="45"/>
      <c r="M52" s="45"/>
      <c r="N52" s="45"/>
      <c r="O52" s="45"/>
      <c r="P52" s="45"/>
      <c r="Q52" s="45"/>
      <c r="R52" s="45"/>
      <c r="S52" s="45"/>
      <c r="T52" s="45"/>
      <c r="U52" s="45"/>
      <c r="V52" s="45"/>
      <c r="W52" s="45"/>
      <c r="X52" s="45"/>
      <c r="Y52" s="45"/>
      <c r="Z52" s="45"/>
      <c r="AA52" s="45"/>
      <c r="AB52" s="45"/>
      <c r="AC52" s="45"/>
      <c r="AD52" s="45"/>
      <c r="AE52" s="45"/>
      <c r="AF52" s="45"/>
      <c r="AG52" s="37"/>
      <c r="AH52" s="37"/>
      <c r="AI52" s="37"/>
      <c r="AJ52" s="37"/>
      <c r="AK52" s="37"/>
    </row>
    <row r="53" spans="1:37" ht="14.25" customHeight="1" x14ac:dyDescent="0.25">
      <c r="A53" s="45"/>
      <c r="B53" s="45"/>
      <c r="C53" s="45"/>
      <c r="D53" s="45"/>
      <c r="E53" s="45"/>
      <c r="F53" s="45"/>
      <c r="G53" s="45"/>
      <c r="H53" s="45"/>
      <c r="I53" s="45"/>
      <c r="J53" s="45"/>
      <c r="K53" s="45"/>
      <c r="L53" s="45"/>
      <c r="M53" s="45"/>
      <c r="N53" s="45"/>
      <c r="O53" s="45"/>
      <c r="P53" s="45"/>
      <c r="Q53" s="45"/>
      <c r="R53" s="45"/>
      <c r="S53" s="45"/>
      <c r="T53" s="45"/>
      <c r="U53" s="45"/>
      <c r="V53" s="45"/>
      <c r="W53" s="45"/>
      <c r="X53" s="45"/>
      <c r="Y53" s="45"/>
      <c r="Z53" s="45"/>
      <c r="AA53" s="45"/>
      <c r="AB53" s="45"/>
      <c r="AC53" s="45"/>
      <c r="AD53" s="45"/>
      <c r="AE53" s="45"/>
      <c r="AF53" s="45"/>
      <c r="AG53" s="37"/>
      <c r="AH53" s="37"/>
      <c r="AI53" s="37"/>
      <c r="AJ53" s="37"/>
      <c r="AK53" s="37"/>
    </row>
    <row r="54" spans="1:37" ht="14.25" customHeight="1" x14ac:dyDescent="0.25">
      <c r="A54" s="45"/>
      <c r="B54" s="45"/>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c r="AE54" s="45"/>
      <c r="AF54" s="45"/>
      <c r="AG54" s="37"/>
      <c r="AH54" s="37"/>
      <c r="AI54" s="37"/>
      <c r="AJ54" s="37"/>
      <c r="AK54" s="37"/>
    </row>
  </sheetData>
  <mergeCells count="2">
    <mergeCell ref="A1:AF4"/>
    <mergeCell ref="A51:AF54"/>
  </mergeCells>
  <pageMargins left="0.7" right="0.7" top="0.75" bottom="0.75" header="0.3" footer="0.3"/>
  <pageSetup orientation="portrait" horizontalDpi="4294967293" verticalDpi="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ifood_df</vt:lpstr>
      <vt:lpstr>Worksheet</vt:lpstr>
      <vt:lpstr>Plots</vt:lpstr>
      <vt:lpstr>Plots _2</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Anil Raju</dc:creator>
  <cp:lastModifiedBy>Anil Raju</cp:lastModifiedBy>
  <dcterms:created xsi:type="dcterms:W3CDTF">2023-07-12T05:34:04Z</dcterms:created>
  <dcterms:modified xsi:type="dcterms:W3CDTF">2023-09-12T23:05:41Z</dcterms:modified>
</cp:coreProperties>
</file>